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hmad Setiya Budi\Downloads\"/>
    </mc:Choice>
  </mc:AlternateContent>
  <xr:revisionPtr revIDLastSave="0" documentId="13_ncr:20001_{92F10369-B357-49C8-ACBD-8B49DAA0E792}" xr6:coauthVersionLast="47" xr6:coauthVersionMax="47" xr10:uidLastSave="{00000000-0000-0000-0000-000000000000}"/>
  <bookViews>
    <workbookView xWindow="-120" yWindow="-120" windowWidth="29040" windowHeight="15720" activeTab="5" xr2:uid="{00000000-000D-0000-FFFF-FFFF00000000}"/>
  </bookViews>
  <sheets>
    <sheet name="Atur Dosbing" sheetId="1" r:id="rId1"/>
    <sheet name="Data Dosen Pembimbing" sheetId="2" r:id="rId2"/>
    <sheet name="Check 1 atur dosen" sheetId="3" r:id="rId3"/>
    <sheet name="Pivot Table 17" sheetId="4" r:id="rId4"/>
    <sheet name="Olah Data" sheetId="5" r:id="rId5"/>
    <sheet name="olah pemlap" sheetId="6" r:id="rId6"/>
    <sheet name="BiodataPemlap" sheetId="7" r:id="rId7"/>
    <sheet name="Jumlah Mahasiswa per satker" sheetId="8" r:id="rId8"/>
    <sheet name="Sheet10" sheetId="9" r:id="rId9"/>
    <sheet name="Olahbiopemlap1" sheetId="10" r:id="rId10"/>
    <sheet name="backup full olah data" sheetId="11" r:id="rId11"/>
    <sheet name="Pivot Table 19" sheetId="12" r:id="rId12"/>
    <sheet name="Pivot utk cek surat" sheetId="13" r:id="rId13"/>
    <sheet name="Pivot Table 13" sheetId="14" r:id="rId14"/>
    <sheet name="ja" sheetId="15" r:id="rId15"/>
    <sheet name="jumlah mahasiswa per provinsi f" sheetId="16" r:id="rId16"/>
    <sheet name="jumlah tempat magang Final" sheetId="17" r:id="rId17"/>
    <sheet name="diumumkan ke mahasiswa" sheetId="18" r:id="rId18"/>
    <sheet name="mhs yg direalokasi BPS Prov" sheetId="19" r:id="rId19"/>
    <sheet name="Sheet6" sheetId="20" r:id="rId20"/>
    <sheet name="Pivot Table 8" sheetId="21" r:id="rId21"/>
    <sheet name="prodi_provinsi" sheetId="22" r:id="rId22"/>
    <sheet name="Pivot Table 6" sheetId="23" r:id="rId23"/>
    <sheet name="kirimprov" sheetId="24" r:id="rId24"/>
    <sheet name="Pivot Table 10" sheetId="25" r:id="rId25"/>
    <sheet name=" kirimprov2" sheetId="26" r:id="rId26"/>
    <sheet name="Copy of Pivot Table 10" sheetId="27" r:id="rId27"/>
    <sheet name="Pivot Table 9" sheetId="28" r:id="rId28"/>
    <sheet name="kirim mhs" sheetId="29" r:id="rId29"/>
    <sheet name="Sheet5" sheetId="30" r:id="rId30"/>
    <sheet name="Sheet3" sheetId="31" r:id="rId31"/>
    <sheet name="Pivot Table 3" sheetId="32" r:id="rId32"/>
    <sheet name="Pivot Table 4" sheetId="33" r:id="rId33"/>
    <sheet name="Copy of Form Responses 1" sheetId="34" r:id="rId34"/>
    <sheet name="Pivot Table 5" sheetId="35" r:id="rId35"/>
    <sheet name="Detail1" sheetId="36" state="hidden" r:id="rId36"/>
    <sheet name="Pivot Table 2" sheetId="37" r:id="rId37"/>
    <sheet name="Sheet1" sheetId="38" r:id="rId38"/>
    <sheet name="Respons" sheetId="39" r:id="rId39"/>
    <sheet name="Pilihan Pertama" sheetId="40" r:id="rId40"/>
  </sheets>
  <calcPr calcId="191029"/>
  <fileRecoveryPr dataExtract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6" l="1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22" i="6"/>
  <c r="J123" i="6"/>
  <c r="J124" i="6"/>
  <c r="J125" i="6"/>
  <c r="J126" i="6"/>
  <c r="J127" i="6"/>
  <c r="J128" i="6"/>
  <c r="J129" i="6"/>
  <c r="J130" i="6"/>
  <c r="J131" i="6"/>
  <c r="J132" i="6"/>
  <c r="J133" i="6"/>
  <c r="J134" i="6"/>
  <c r="J135" i="6"/>
  <c r="J136" i="6"/>
  <c r="J137" i="6"/>
  <c r="J138" i="6"/>
  <c r="J139" i="6"/>
  <c r="J140" i="6"/>
  <c r="J141" i="6"/>
  <c r="J142" i="6"/>
  <c r="J143" i="6"/>
  <c r="J144" i="6"/>
  <c r="J145" i="6"/>
  <c r="J146" i="6"/>
  <c r="J147" i="6"/>
  <c r="J148" i="6"/>
  <c r="J149" i="6"/>
  <c r="J150" i="6"/>
  <c r="J151" i="6"/>
  <c r="J152" i="6"/>
  <c r="J153" i="6"/>
  <c r="J154" i="6"/>
  <c r="J155" i="6"/>
  <c r="J156" i="6"/>
  <c r="J157" i="6"/>
  <c r="J158" i="6"/>
  <c r="J159" i="6"/>
  <c r="J160" i="6"/>
  <c r="J161" i="6"/>
  <c r="J162" i="6"/>
  <c r="J163" i="6"/>
  <c r="J164" i="6"/>
  <c r="J165" i="6"/>
  <c r="J166" i="6"/>
  <c r="J167" i="6"/>
  <c r="J168" i="6"/>
  <c r="J169" i="6"/>
  <c r="J170" i="6"/>
  <c r="J171" i="6"/>
  <c r="J172" i="6"/>
  <c r="J173" i="6"/>
  <c r="J174" i="6"/>
  <c r="J175" i="6"/>
  <c r="J176" i="6"/>
  <c r="J177" i="6"/>
  <c r="J178" i="6"/>
  <c r="J179" i="6"/>
  <c r="J180" i="6"/>
  <c r="J181" i="6"/>
  <c r="J182" i="6"/>
  <c r="J183" i="6"/>
  <c r="J184" i="6"/>
  <c r="J185" i="6"/>
  <c r="J186" i="6"/>
  <c r="J187" i="6"/>
  <c r="J188" i="6"/>
  <c r="J189" i="6"/>
  <c r="J190" i="6"/>
  <c r="J191" i="6"/>
  <c r="J192" i="6"/>
  <c r="J193" i="6"/>
  <c r="J194" i="6"/>
  <c r="J195" i="6"/>
  <c r="J196" i="6"/>
  <c r="J197" i="6"/>
  <c r="J198" i="6"/>
  <c r="J199" i="6"/>
  <c r="J200" i="6"/>
  <c r="J201" i="6"/>
  <c r="J202" i="6"/>
  <c r="J203" i="6"/>
  <c r="J204" i="6"/>
  <c r="J205" i="6"/>
  <c r="J206" i="6"/>
  <c r="J207" i="6"/>
  <c r="J208" i="6"/>
  <c r="J209" i="6"/>
  <c r="J210" i="6"/>
  <c r="J211" i="6"/>
  <c r="J212" i="6"/>
  <c r="J213" i="6"/>
  <c r="J214" i="6"/>
  <c r="J215" i="6"/>
  <c r="J216" i="6"/>
  <c r="J217" i="6"/>
  <c r="J218" i="6"/>
  <c r="J219" i="6"/>
  <c r="J220" i="6"/>
  <c r="J221" i="6"/>
  <c r="J222" i="6"/>
  <c r="J223" i="6"/>
  <c r="J224" i="6"/>
  <c r="J225" i="6"/>
  <c r="J226" i="6"/>
  <c r="J227" i="6"/>
  <c r="J228" i="6"/>
  <c r="J229" i="6"/>
  <c r="J230" i="6"/>
  <c r="J231" i="6"/>
  <c r="J232" i="6"/>
  <c r="J233" i="6"/>
  <c r="J234" i="6"/>
  <c r="J235" i="6"/>
  <c r="J236" i="6"/>
  <c r="J237" i="6"/>
  <c r="J238" i="6"/>
  <c r="J239" i="6"/>
  <c r="J240" i="6"/>
  <c r="J241" i="6"/>
  <c r="J242" i="6"/>
  <c r="J243" i="6"/>
  <c r="J244" i="6"/>
  <c r="J245" i="6"/>
  <c r="J246" i="6"/>
  <c r="J247" i="6"/>
  <c r="J248" i="6"/>
  <c r="J249" i="6"/>
  <c r="J250" i="6"/>
  <c r="J251" i="6"/>
  <c r="J252" i="6"/>
  <c r="J253" i="6"/>
  <c r="J254" i="6"/>
  <c r="J255" i="6"/>
  <c r="J256" i="6"/>
  <c r="J257" i="6"/>
  <c r="J258" i="6"/>
  <c r="J259" i="6"/>
  <c r="J260" i="6"/>
  <c r="J261" i="6"/>
  <c r="J262" i="6"/>
  <c r="J263" i="6"/>
  <c r="J264" i="6"/>
  <c r="J265" i="6"/>
  <c r="J266" i="6"/>
  <c r="J267" i="6"/>
  <c r="J268" i="6"/>
  <c r="J269" i="6"/>
  <c r="J270" i="6"/>
  <c r="J271" i="6"/>
  <c r="J272" i="6"/>
  <c r="J273" i="6"/>
  <c r="J274" i="6"/>
  <c r="J275" i="6"/>
  <c r="J276" i="6"/>
  <c r="J277" i="6"/>
  <c r="J278" i="6"/>
  <c r="J279" i="6"/>
  <c r="J280" i="6"/>
  <c r="J281" i="6"/>
  <c r="J282" i="6"/>
  <c r="J283" i="6"/>
  <c r="J284" i="6"/>
  <c r="J285" i="6"/>
  <c r="J286" i="6"/>
  <c r="J287" i="6"/>
  <c r="J288" i="6"/>
  <c r="J289" i="6"/>
  <c r="J290" i="6"/>
  <c r="J291" i="6"/>
  <c r="J292" i="6"/>
  <c r="J293" i="6"/>
  <c r="J294" i="6"/>
  <c r="J295" i="6"/>
  <c r="J296" i="6"/>
  <c r="J297" i="6"/>
  <c r="J298" i="6"/>
  <c r="J299" i="6"/>
  <c r="J300" i="6"/>
  <c r="J301" i="6"/>
  <c r="J302" i="6"/>
  <c r="J303" i="6"/>
  <c r="J304" i="6"/>
  <c r="J305" i="6"/>
  <c r="J306" i="6"/>
  <c r="J307" i="6"/>
  <c r="J308" i="6"/>
  <c r="J309" i="6"/>
  <c r="J310" i="6"/>
  <c r="J311" i="6"/>
  <c r="J312" i="6"/>
  <c r="J313" i="6"/>
  <c r="J314" i="6"/>
  <c r="J315" i="6"/>
  <c r="J316" i="6"/>
  <c r="J317" i="6"/>
  <c r="J318" i="6"/>
  <c r="J319" i="6"/>
  <c r="J320" i="6"/>
  <c r="J321" i="6"/>
  <c r="J322" i="6"/>
  <c r="J323" i="6"/>
  <c r="J324" i="6"/>
  <c r="J325" i="6"/>
  <c r="J326" i="6"/>
  <c r="J327" i="6"/>
  <c r="J328" i="6"/>
  <c r="J329" i="6"/>
  <c r="J330" i="6"/>
  <c r="J331" i="6"/>
  <c r="J332" i="6"/>
  <c r="J333" i="6"/>
  <c r="J334" i="6"/>
  <c r="J335" i="6"/>
  <c r="J336" i="6"/>
  <c r="J337" i="6"/>
  <c r="J338" i="6"/>
  <c r="J339" i="6"/>
  <c r="J340" i="6"/>
  <c r="J341" i="6"/>
  <c r="J342" i="6"/>
  <c r="J343" i="6"/>
  <c r="J344" i="6"/>
  <c r="J345" i="6"/>
  <c r="J346" i="6"/>
  <c r="J347" i="6"/>
  <c r="J348" i="6"/>
  <c r="J349" i="6"/>
  <c r="J350" i="6"/>
  <c r="J351" i="6"/>
  <c r="J352" i="6"/>
  <c r="J353" i="6"/>
  <c r="J354" i="6"/>
  <c r="J355" i="6"/>
  <c r="J356" i="6"/>
  <c r="J357" i="6"/>
  <c r="J358" i="6"/>
  <c r="J359" i="6"/>
  <c r="J360" i="6"/>
  <c r="J361" i="6"/>
  <c r="J362" i="6"/>
  <c r="J363" i="6"/>
  <c r="J364" i="6"/>
  <c r="J365" i="6"/>
  <c r="J366" i="6"/>
  <c r="J367" i="6"/>
  <c r="J368" i="6"/>
  <c r="J369" i="6"/>
  <c r="J370" i="6"/>
  <c r="J371" i="6"/>
  <c r="J372" i="6"/>
  <c r="J373" i="6"/>
  <c r="J374" i="6"/>
  <c r="J375" i="6"/>
  <c r="J376" i="6"/>
  <c r="J377" i="6"/>
  <c r="J378" i="6"/>
  <c r="J379" i="6"/>
  <c r="J380" i="6"/>
  <c r="J381" i="6"/>
  <c r="J382" i="6"/>
  <c r="J383" i="6"/>
  <c r="J384" i="6"/>
  <c r="J385" i="6"/>
  <c r="J2" i="6"/>
  <c r="E2" i="6"/>
  <c r="Q634" i="39"/>
  <c r="P634" i="39"/>
  <c r="O634" i="39"/>
  <c r="N634" i="39"/>
  <c r="M634" i="39"/>
  <c r="L634" i="39"/>
  <c r="K634" i="39"/>
  <c r="J634" i="39"/>
  <c r="I634" i="39"/>
  <c r="H634" i="39"/>
  <c r="G634" i="39"/>
  <c r="F634" i="39"/>
  <c r="E634" i="39"/>
  <c r="D634" i="39"/>
  <c r="C634" i="39"/>
  <c r="B634" i="39"/>
  <c r="A634" i="39"/>
  <c r="Q633" i="39"/>
  <c r="P633" i="39"/>
  <c r="O633" i="39"/>
  <c r="N633" i="39"/>
  <c r="M633" i="39"/>
  <c r="L633" i="39"/>
  <c r="K633" i="39"/>
  <c r="J633" i="39"/>
  <c r="I633" i="39"/>
  <c r="H633" i="39"/>
  <c r="G633" i="39"/>
  <c r="F633" i="39"/>
  <c r="E633" i="39"/>
  <c r="D633" i="39"/>
  <c r="C633" i="39"/>
  <c r="B633" i="39"/>
  <c r="A633" i="39"/>
  <c r="Q632" i="39"/>
  <c r="P632" i="39"/>
  <c r="O632" i="39"/>
  <c r="N632" i="39"/>
  <c r="M632" i="39"/>
  <c r="L632" i="39"/>
  <c r="K632" i="39"/>
  <c r="J632" i="39"/>
  <c r="I632" i="39"/>
  <c r="H632" i="39"/>
  <c r="G632" i="39"/>
  <c r="F632" i="39"/>
  <c r="E632" i="39"/>
  <c r="D632" i="39"/>
  <c r="C632" i="39"/>
  <c r="B632" i="39"/>
  <c r="A632" i="39"/>
  <c r="Q631" i="39"/>
  <c r="P631" i="39"/>
  <c r="O631" i="39"/>
  <c r="N631" i="39"/>
  <c r="M631" i="39"/>
  <c r="L631" i="39"/>
  <c r="K631" i="39"/>
  <c r="J631" i="39"/>
  <c r="I631" i="39"/>
  <c r="H631" i="39"/>
  <c r="G631" i="39"/>
  <c r="F631" i="39"/>
  <c r="E631" i="39"/>
  <c r="D631" i="39"/>
  <c r="C631" i="39"/>
  <c r="B631" i="39"/>
  <c r="A631" i="39"/>
  <c r="Q630" i="39"/>
  <c r="P630" i="39"/>
  <c r="O630" i="39"/>
  <c r="N630" i="39"/>
  <c r="M630" i="39"/>
  <c r="L630" i="39"/>
  <c r="K630" i="39"/>
  <c r="J630" i="39"/>
  <c r="I630" i="39"/>
  <c r="H630" i="39"/>
  <c r="G630" i="39"/>
  <c r="F630" i="39"/>
  <c r="E630" i="39"/>
  <c r="D630" i="39"/>
  <c r="C630" i="39"/>
  <c r="B630" i="39"/>
  <c r="A630" i="39"/>
  <c r="Q629" i="39"/>
  <c r="P629" i="39"/>
  <c r="O629" i="39"/>
  <c r="N629" i="39"/>
  <c r="M629" i="39"/>
  <c r="L629" i="39"/>
  <c r="K629" i="39"/>
  <c r="J629" i="39"/>
  <c r="I629" i="39"/>
  <c r="H629" i="39"/>
  <c r="G629" i="39"/>
  <c r="F629" i="39"/>
  <c r="E629" i="39"/>
  <c r="D629" i="39"/>
  <c r="C629" i="39"/>
  <c r="B629" i="39"/>
  <c r="A629" i="39"/>
  <c r="Q628" i="39"/>
  <c r="P628" i="39"/>
  <c r="O628" i="39"/>
  <c r="N628" i="39"/>
  <c r="M628" i="39"/>
  <c r="L628" i="39"/>
  <c r="K628" i="39"/>
  <c r="J628" i="39"/>
  <c r="I628" i="39"/>
  <c r="H628" i="39"/>
  <c r="G628" i="39"/>
  <c r="F628" i="39"/>
  <c r="E628" i="39"/>
  <c r="D628" i="39"/>
  <c r="C628" i="39"/>
  <c r="B628" i="39"/>
  <c r="A628" i="39"/>
  <c r="Q627" i="39"/>
  <c r="P627" i="39"/>
  <c r="O627" i="39"/>
  <c r="N627" i="39"/>
  <c r="M627" i="39"/>
  <c r="L627" i="39"/>
  <c r="K627" i="39"/>
  <c r="J627" i="39"/>
  <c r="I627" i="39"/>
  <c r="H627" i="39"/>
  <c r="G627" i="39"/>
  <c r="F627" i="39"/>
  <c r="E627" i="39"/>
  <c r="D627" i="39"/>
  <c r="C627" i="39"/>
  <c r="B627" i="39"/>
  <c r="A627" i="39"/>
  <c r="Q626" i="39"/>
  <c r="P626" i="39"/>
  <c r="O626" i="39"/>
  <c r="N626" i="39"/>
  <c r="M626" i="39"/>
  <c r="L626" i="39"/>
  <c r="K626" i="39"/>
  <c r="J626" i="39"/>
  <c r="I626" i="39"/>
  <c r="H626" i="39"/>
  <c r="G626" i="39"/>
  <c r="F626" i="39"/>
  <c r="E626" i="39"/>
  <c r="D626" i="39"/>
  <c r="C626" i="39"/>
  <c r="B626" i="39"/>
  <c r="A626" i="39"/>
  <c r="Q625" i="39"/>
  <c r="P625" i="39"/>
  <c r="O625" i="39"/>
  <c r="N625" i="39"/>
  <c r="M625" i="39"/>
  <c r="L625" i="39"/>
  <c r="K625" i="39"/>
  <c r="J625" i="39"/>
  <c r="I625" i="39"/>
  <c r="H625" i="39"/>
  <c r="G625" i="39"/>
  <c r="F625" i="39"/>
  <c r="E625" i="39"/>
  <c r="D625" i="39"/>
  <c r="C625" i="39"/>
  <c r="B625" i="39"/>
  <c r="A625" i="39"/>
  <c r="Q624" i="39"/>
  <c r="P624" i="39"/>
  <c r="O624" i="39"/>
  <c r="N624" i="39"/>
  <c r="M624" i="39"/>
  <c r="L624" i="39"/>
  <c r="K624" i="39"/>
  <c r="J624" i="39"/>
  <c r="I624" i="39"/>
  <c r="H624" i="39"/>
  <c r="G624" i="39"/>
  <c r="F624" i="39"/>
  <c r="E624" i="39"/>
  <c r="D624" i="39"/>
  <c r="C624" i="39"/>
  <c r="B624" i="39"/>
  <c r="A624" i="39"/>
  <c r="Q623" i="39"/>
  <c r="P623" i="39"/>
  <c r="O623" i="39"/>
  <c r="N623" i="39"/>
  <c r="M623" i="39"/>
  <c r="L623" i="39"/>
  <c r="K623" i="39"/>
  <c r="J623" i="39"/>
  <c r="I623" i="39"/>
  <c r="H623" i="39"/>
  <c r="G623" i="39"/>
  <c r="F623" i="39"/>
  <c r="E623" i="39"/>
  <c r="D623" i="39"/>
  <c r="C623" i="39"/>
  <c r="B623" i="39"/>
  <c r="A623" i="39"/>
  <c r="Q622" i="39"/>
  <c r="P622" i="39"/>
  <c r="O622" i="39"/>
  <c r="N622" i="39"/>
  <c r="M622" i="39"/>
  <c r="L622" i="39"/>
  <c r="K622" i="39"/>
  <c r="J622" i="39"/>
  <c r="I622" i="39"/>
  <c r="H622" i="39"/>
  <c r="G622" i="39"/>
  <c r="F622" i="39"/>
  <c r="E622" i="39"/>
  <c r="D622" i="39"/>
  <c r="C622" i="39"/>
  <c r="B622" i="39"/>
  <c r="A622" i="39"/>
  <c r="Q621" i="39"/>
  <c r="P621" i="39"/>
  <c r="O621" i="39"/>
  <c r="N621" i="39"/>
  <c r="M621" i="39"/>
  <c r="L621" i="39"/>
  <c r="K621" i="39"/>
  <c r="J621" i="39"/>
  <c r="I621" i="39"/>
  <c r="H621" i="39"/>
  <c r="G621" i="39"/>
  <c r="F621" i="39"/>
  <c r="E621" i="39"/>
  <c r="D621" i="39"/>
  <c r="C621" i="39"/>
  <c r="B621" i="39"/>
  <c r="A621" i="39"/>
  <c r="Q620" i="39"/>
  <c r="P620" i="39"/>
  <c r="O620" i="39"/>
  <c r="N620" i="39"/>
  <c r="M620" i="39"/>
  <c r="L620" i="39"/>
  <c r="K620" i="39"/>
  <c r="J620" i="39"/>
  <c r="I620" i="39"/>
  <c r="H620" i="39"/>
  <c r="G620" i="39"/>
  <c r="F620" i="39"/>
  <c r="E620" i="39"/>
  <c r="D620" i="39"/>
  <c r="C620" i="39"/>
  <c r="B620" i="39"/>
  <c r="A620" i="39"/>
  <c r="Q619" i="39"/>
  <c r="P619" i="39"/>
  <c r="O619" i="39"/>
  <c r="N619" i="39"/>
  <c r="M619" i="39"/>
  <c r="L619" i="39"/>
  <c r="K619" i="39"/>
  <c r="J619" i="39"/>
  <c r="I619" i="39"/>
  <c r="H619" i="39"/>
  <c r="G619" i="39"/>
  <c r="F619" i="39"/>
  <c r="E619" i="39"/>
  <c r="D619" i="39"/>
  <c r="C619" i="39"/>
  <c r="B619" i="39"/>
  <c r="A619" i="39"/>
  <c r="Q618" i="39"/>
  <c r="P618" i="39"/>
  <c r="O618" i="39"/>
  <c r="N618" i="39"/>
  <c r="M618" i="39"/>
  <c r="L618" i="39"/>
  <c r="K618" i="39"/>
  <c r="J618" i="39"/>
  <c r="I618" i="39"/>
  <c r="H618" i="39"/>
  <c r="G618" i="39"/>
  <c r="F618" i="39"/>
  <c r="E618" i="39"/>
  <c r="D618" i="39"/>
  <c r="C618" i="39"/>
  <c r="B618" i="39"/>
  <c r="A618" i="39"/>
  <c r="Q617" i="39"/>
  <c r="P617" i="39"/>
  <c r="O617" i="39"/>
  <c r="N617" i="39"/>
  <c r="M617" i="39"/>
  <c r="L617" i="39"/>
  <c r="K617" i="39"/>
  <c r="J617" i="39"/>
  <c r="I617" i="39"/>
  <c r="H617" i="39"/>
  <c r="G617" i="39"/>
  <c r="F617" i="39"/>
  <c r="E617" i="39"/>
  <c r="D617" i="39"/>
  <c r="C617" i="39"/>
  <c r="B617" i="39"/>
  <c r="A617" i="39"/>
  <c r="Q616" i="39"/>
  <c r="P616" i="39"/>
  <c r="O616" i="39"/>
  <c r="N616" i="39"/>
  <c r="M616" i="39"/>
  <c r="L616" i="39"/>
  <c r="K616" i="39"/>
  <c r="J616" i="39"/>
  <c r="I616" i="39"/>
  <c r="H616" i="39"/>
  <c r="G616" i="39"/>
  <c r="F616" i="39"/>
  <c r="E616" i="39"/>
  <c r="D616" i="39"/>
  <c r="C616" i="39"/>
  <c r="B616" i="39"/>
  <c r="A616" i="39"/>
  <c r="Q615" i="39"/>
  <c r="P615" i="39"/>
  <c r="O615" i="39"/>
  <c r="N615" i="39"/>
  <c r="M615" i="39"/>
  <c r="L615" i="39"/>
  <c r="K615" i="39"/>
  <c r="J615" i="39"/>
  <c r="I615" i="39"/>
  <c r="H615" i="39"/>
  <c r="G615" i="39"/>
  <c r="F615" i="39"/>
  <c r="E615" i="39"/>
  <c r="D615" i="39"/>
  <c r="C615" i="39"/>
  <c r="B615" i="39"/>
  <c r="A615" i="39"/>
  <c r="Q614" i="39"/>
  <c r="P614" i="39"/>
  <c r="O614" i="39"/>
  <c r="N614" i="39"/>
  <c r="M614" i="39"/>
  <c r="L614" i="39"/>
  <c r="K614" i="39"/>
  <c r="J614" i="39"/>
  <c r="I614" i="39"/>
  <c r="H614" i="39"/>
  <c r="G614" i="39"/>
  <c r="F614" i="39"/>
  <c r="E614" i="39"/>
  <c r="D614" i="39"/>
  <c r="C614" i="39"/>
  <c r="B614" i="39"/>
  <c r="A614" i="39"/>
  <c r="Q613" i="39"/>
  <c r="P613" i="39"/>
  <c r="O613" i="39"/>
  <c r="N613" i="39"/>
  <c r="M613" i="39"/>
  <c r="L613" i="39"/>
  <c r="K613" i="39"/>
  <c r="J613" i="39"/>
  <c r="I613" i="39"/>
  <c r="H613" i="39"/>
  <c r="G613" i="39"/>
  <c r="F613" i="39"/>
  <c r="E613" i="39"/>
  <c r="D613" i="39"/>
  <c r="C613" i="39"/>
  <c r="B613" i="39"/>
  <c r="A613" i="39"/>
  <c r="Q612" i="39"/>
  <c r="P612" i="39"/>
  <c r="O612" i="39"/>
  <c r="N612" i="39"/>
  <c r="M612" i="39"/>
  <c r="L612" i="39"/>
  <c r="K612" i="39"/>
  <c r="J612" i="39"/>
  <c r="I612" i="39"/>
  <c r="H612" i="39"/>
  <c r="G612" i="39"/>
  <c r="F612" i="39"/>
  <c r="E612" i="39"/>
  <c r="D612" i="39"/>
  <c r="C612" i="39"/>
  <c r="B612" i="39"/>
  <c r="A612" i="39"/>
  <c r="Q611" i="39"/>
  <c r="P611" i="39"/>
  <c r="O611" i="39"/>
  <c r="N611" i="39"/>
  <c r="M611" i="39"/>
  <c r="L611" i="39"/>
  <c r="K611" i="39"/>
  <c r="J611" i="39"/>
  <c r="I611" i="39"/>
  <c r="H611" i="39"/>
  <c r="G611" i="39"/>
  <c r="F611" i="39"/>
  <c r="E611" i="39"/>
  <c r="D611" i="39"/>
  <c r="C611" i="39"/>
  <c r="B611" i="39"/>
  <c r="A611" i="39"/>
  <c r="Q610" i="39"/>
  <c r="P610" i="39"/>
  <c r="O610" i="39"/>
  <c r="N610" i="39"/>
  <c r="M610" i="39"/>
  <c r="L610" i="39"/>
  <c r="K610" i="39"/>
  <c r="J610" i="39"/>
  <c r="I610" i="39"/>
  <c r="H610" i="39"/>
  <c r="G610" i="39"/>
  <c r="F610" i="39"/>
  <c r="E610" i="39"/>
  <c r="D610" i="39"/>
  <c r="C610" i="39"/>
  <c r="B610" i="39"/>
  <c r="A610" i="39"/>
  <c r="Q609" i="39"/>
  <c r="P609" i="39"/>
  <c r="O609" i="39"/>
  <c r="N609" i="39"/>
  <c r="M609" i="39"/>
  <c r="L609" i="39"/>
  <c r="K609" i="39"/>
  <c r="J609" i="39"/>
  <c r="I609" i="39"/>
  <c r="H609" i="39"/>
  <c r="G609" i="39"/>
  <c r="F609" i="39"/>
  <c r="E609" i="39"/>
  <c r="D609" i="39"/>
  <c r="C609" i="39"/>
  <c r="B609" i="39"/>
  <c r="A609" i="39"/>
  <c r="Q608" i="39"/>
  <c r="P608" i="39"/>
  <c r="O608" i="39"/>
  <c r="N608" i="39"/>
  <c r="M608" i="39"/>
  <c r="L608" i="39"/>
  <c r="K608" i="39"/>
  <c r="J608" i="39"/>
  <c r="I608" i="39"/>
  <c r="H608" i="39"/>
  <c r="G608" i="39"/>
  <c r="F608" i="39"/>
  <c r="E608" i="39"/>
  <c r="D608" i="39"/>
  <c r="C608" i="39"/>
  <c r="B608" i="39"/>
  <c r="A608" i="39"/>
  <c r="Q607" i="39"/>
  <c r="P607" i="39"/>
  <c r="O607" i="39"/>
  <c r="N607" i="39"/>
  <c r="M607" i="39"/>
  <c r="L607" i="39"/>
  <c r="K607" i="39"/>
  <c r="J607" i="39"/>
  <c r="I607" i="39"/>
  <c r="H607" i="39"/>
  <c r="G607" i="39"/>
  <c r="F607" i="39"/>
  <c r="E607" i="39"/>
  <c r="D607" i="39"/>
  <c r="C607" i="39"/>
  <c r="B607" i="39"/>
  <c r="A607" i="39"/>
  <c r="Q606" i="39"/>
  <c r="P606" i="39"/>
  <c r="O606" i="39"/>
  <c r="N606" i="39"/>
  <c r="M606" i="39"/>
  <c r="L606" i="39"/>
  <c r="K606" i="39"/>
  <c r="J606" i="39"/>
  <c r="I606" i="39"/>
  <c r="H606" i="39"/>
  <c r="G606" i="39"/>
  <c r="F606" i="39"/>
  <c r="E606" i="39"/>
  <c r="D606" i="39"/>
  <c r="C606" i="39"/>
  <c r="B606" i="39"/>
  <c r="A606" i="39"/>
  <c r="Q605" i="39"/>
  <c r="P605" i="39"/>
  <c r="O605" i="39"/>
  <c r="N605" i="39"/>
  <c r="M605" i="39"/>
  <c r="L605" i="39"/>
  <c r="K605" i="39"/>
  <c r="J605" i="39"/>
  <c r="I605" i="39"/>
  <c r="H605" i="39"/>
  <c r="G605" i="39"/>
  <c r="F605" i="39"/>
  <c r="E605" i="39"/>
  <c r="D605" i="39"/>
  <c r="C605" i="39"/>
  <c r="B605" i="39"/>
  <c r="A605" i="39"/>
  <c r="Q604" i="39"/>
  <c r="P604" i="39"/>
  <c r="O604" i="39"/>
  <c r="N604" i="39"/>
  <c r="M604" i="39"/>
  <c r="L604" i="39"/>
  <c r="K604" i="39"/>
  <c r="J604" i="39"/>
  <c r="I604" i="39"/>
  <c r="H604" i="39"/>
  <c r="G604" i="39"/>
  <c r="F604" i="39"/>
  <c r="E604" i="39"/>
  <c r="D604" i="39"/>
  <c r="C604" i="39"/>
  <c r="B604" i="39"/>
  <c r="A604" i="39"/>
  <c r="Q603" i="39"/>
  <c r="P603" i="39"/>
  <c r="O603" i="39"/>
  <c r="N603" i="39"/>
  <c r="M603" i="39"/>
  <c r="L603" i="39"/>
  <c r="K603" i="39"/>
  <c r="J603" i="39"/>
  <c r="I603" i="39"/>
  <c r="H603" i="39"/>
  <c r="G603" i="39"/>
  <c r="F603" i="39"/>
  <c r="E603" i="39"/>
  <c r="D603" i="39"/>
  <c r="C603" i="39"/>
  <c r="B603" i="39"/>
  <c r="A603" i="39"/>
  <c r="Q602" i="39"/>
  <c r="P602" i="39"/>
  <c r="O602" i="39"/>
  <c r="N602" i="39"/>
  <c r="M602" i="39"/>
  <c r="L602" i="39"/>
  <c r="K602" i="39"/>
  <c r="J602" i="39"/>
  <c r="I602" i="39"/>
  <c r="H602" i="39"/>
  <c r="G602" i="39"/>
  <c r="F602" i="39"/>
  <c r="E602" i="39"/>
  <c r="D602" i="39"/>
  <c r="C602" i="39"/>
  <c r="B602" i="39"/>
  <c r="A602" i="39"/>
  <c r="Q601" i="39"/>
  <c r="P601" i="39"/>
  <c r="O601" i="39"/>
  <c r="N601" i="39"/>
  <c r="M601" i="39"/>
  <c r="L601" i="39"/>
  <c r="K601" i="39"/>
  <c r="J601" i="39"/>
  <c r="I601" i="39"/>
  <c r="H601" i="39"/>
  <c r="G601" i="39"/>
  <c r="F601" i="39"/>
  <c r="E601" i="39"/>
  <c r="D601" i="39"/>
  <c r="C601" i="39"/>
  <c r="B601" i="39"/>
  <c r="A601" i="39"/>
  <c r="Q600" i="39"/>
  <c r="P600" i="39"/>
  <c r="O600" i="39"/>
  <c r="N600" i="39"/>
  <c r="M600" i="39"/>
  <c r="L600" i="39"/>
  <c r="K600" i="39"/>
  <c r="J600" i="39"/>
  <c r="I600" i="39"/>
  <c r="H600" i="39"/>
  <c r="G600" i="39"/>
  <c r="F600" i="39"/>
  <c r="E600" i="39"/>
  <c r="D600" i="39"/>
  <c r="C600" i="39"/>
  <c r="B600" i="39"/>
  <c r="A600" i="39"/>
  <c r="Q599" i="39"/>
  <c r="P599" i="39"/>
  <c r="O599" i="39"/>
  <c r="N599" i="39"/>
  <c r="M599" i="39"/>
  <c r="L599" i="39"/>
  <c r="K599" i="39"/>
  <c r="J599" i="39"/>
  <c r="I599" i="39"/>
  <c r="H599" i="39"/>
  <c r="G599" i="39"/>
  <c r="F599" i="39"/>
  <c r="E599" i="39"/>
  <c r="D599" i="39"/>
  <c r="C599" i="39"/>
  <c r="B599" i="39"/>
  <c r="A599" i="39"/>
  <c r="Q598" i="39"/>
  <c r="P598" i="39"/>
  <c r="O598" i="39"/>
  <c r="N598" i="39"/>
  <c r="M598" i="39"/>
  <c r="L598" i="39"/>
  <c r="K598" i="39"/>
  <c r="J598" i="39"/>
  <c r="I598" i="39"/>
  <c r="H598" i="39"/>
  <c r="G598" i="39"/>
  <c r="F598" i="39"/>
  <c r="E598" i="39"/>
  <c r="D598" i="39"/>
  <c r="C598" i="39"/>
  <c r="B598" i="39"/>
  <c r="A598" i="39"/>
  <c r="Q597" i="39"/>
  <c r="P597" i="39"/>
  <c r="O597" i="39"/>
  <c r="N597" i="39"/>
  <c r="M597" i="39"/>
  <c r="L597" i="39"/>
  <c r="K597" i="39"/>
  <c r="J597" i="39"/>
  <c r="I597" i="39"/>
  <c r="H597" i="39"/>
  <c r="G597" i="39"/>
  <c r="F597" i="39"/>
  <c r="E597" i="39"/>
  <c r="D597" i="39"/>
  <c r="C597" i="39"/>
  <c r="B597" i="39"/>
  <c r="A597" i="39"/>
  <c r="Q596" i="39"/>
  <c r="P596" i="39"/>
  <c r="O596" i="39"/>
  <c r="N596" i="39"/>
  <c r="M596" i="39"/>
  <c r="L596" i="39"/>
  <c r="K596" i="39"/>
  <c r="J596" i="39"/>
  <c r="I596" i="39"/>
  <c r="H596" i="39"/>
  <c r="G596" i="39"/>
  <c r="F596" i="39"/>
  <c r="E596" i="39"/>
  <c r="D596" i="39"/>
  <c r="C596" i="39"/>
  <c r="B596" i="39"/>
  <c r="A596" i="39"/>
  <c r="Q595" i="39"/>
  <c r="P595" i="39"/>
  <c r="O595" i="39"/>
  <c r="N595" i="39"/>
  <c r="M595" i="39"/>
  <c r="L595" i="39"/>
  <c r="K595" i="39"/>
  <c r="J595" i="39"/>
  <c r="I595" i="39"/>
  <c r="H595" i="39"/>
  <c r="G595" i="39"/>
  <c r="F595" i="39"/>
  <c r="E595" i="39"/>
  <c r="D595" i="39"/>
  <c r="C595" i="39"/>
  <c r="B595" i="39"/>
  <c r="A595" i="39"/>
  <c r="Q594" i="39"/>
  <c r="P594" i="39"/>
  <c r="O594" i="39"/>
  <c r="N594" i="39"/>
  <c r="M594" i="39"/>
  <c r="L594" i="39"/>
  <c r="K594" i="39"/>
  <c r="J594" i="39"/>
  <c r="I594" i="39"/>
  <c r="H594" i="39"/>
  <c r="G594" i="39"/>
  <c r="F594" i="39"/>
  <c r="E594" i="39"/>
  <c r="D594" i="39"/>
  <c r="C594" i="39"/>
  <c r="B594" i="39"/>
  <c r="A594" i="39"/>
  <c r="Q593" i="39"/>
  <c r="P593" i="39"/>
  <c r="O593" i="39"/>
  <c r="N593" i="39"/>
  <c r="M593" i="39"/>
  <c r="L593" i="39"/>
  <c r="K593" i="39"/>
  <c r="J593" i="39"/>
  <c r="I593" i="39"/>
  <c r="H593" i="39"/>
  <c r="G593" i="39"/>
  <c r="F593" i="39"/>
  <c r="E593" i="39"/>
  <c r="D593" i="39"/>
  <c r="C593" i="39"/>
  <c r="B593" i="39"/>
  <c r="A593" i="39"/>
  <c r="Q592" i="39"/>
  <c r="P592" i="39"/>
  <c r="O592" i="39"/>
  <c r="N592" i="39"/>
  <c r="M592" i="39"/>
  <c r="L592" i="39"/>
  <c r="K592" i="39"/>
  <c r="J592" i="39"/>
  <c r="I592" i="39"/>
  <c r="H592" i="39"/>
  <c r="G592" i="39"/>
  <c r="F592" i="39"/>
  <c r="E592" i="39"/>
  <c r="D592" i="39"/>
  <c r="C592" i="39"/>
  <c r="B592" i="39"/>
  <c r="A592" i="39"/>
  <c r="Q591" i="39"/>
  <c r="P591" i="39"/>
  <c r="O591" i="39"/>
  <c r="N591" i="39"/>
  <c r="M591" i="39"/>
  <c r="L591" i="39"/>
  <c r="K591" i="39"/>
  <c r="J591" i="39"/>
  <c r="I591" i="39"/>
  <c r="H591" i="39"/>
  <c r="G591" i="39"/>
  <c r="F591" i="39"/>
  <c r="E591" i="39"/>
  <c r="D591" i="39"/>
  <c r="C591" i="39"/>
  <c r="B591" i="39"/>
  <c r="A591" i="39"/>
  <c r="Q590" i="39"/>
  <c r="P590" i="39"/>
  <c r="O590" i="39"/>
  <c r="N590" i="39"/>
  <c r="M590" i="39"/>
  <c r="L590" i="39"/>
  <c r="K590" i="39"/>
  <c r="J590" i="39"/>
  <c r="I590" i="39"/>
  <c r="H590" i="39"/>
  <c r="G590" i="39"/>
  <c r="F590" i="39"/>
  <c r="E590" i="39"/>
  <c r="D590" i="39"/>
  <c r="C590" i="39"/>
  <c r="B590" i="39"/>
  <c r="A590" i="39"/>
  <c r="Q589" i="39"/>
  <c r="P589" i="39"/>
  <c r="O589" i="39"/>
  <c r="N589" i="39"/>
  <c r="M589" i="39"/>
  <c r="L589" i="39"/>
  <c r="K589" i="39"/>
  <c r="J589" i="39"/>
  <c r="I589" i="39"/>
  <c r="H589" i="39"/>
  <c r="G589" i="39"/>
  <c r="F589" i="39"/>
  <c r="E589" i="39"/>
  <c r="D589" i="39"/>
  <c r="C589" i="39"/>
  <c r="B589" i="39"/>
  <c r="A589" i="39"/>
  <c r="Q588" i="39"/>
  <c r="P588" i="39"/>
  <c r="O588" i="39"/>
  <c r="N588" i="39"/>
  <c r="M588" i="39"/>
  <c r="L588" i="39"/>
  <c r="K588" i="39"/>
  <c r="J588" i="39"/>
  <c r="I588" i="39"/>
  <c r="H588" i="39"/>
  <c r="G588" i="39"/>
  <c r="F588" i="39"/>
  <c r="E588" i="39"/>
  <c r="D588" i="39"/>
  <c r="C588" i="39"/>
  <c r="B588" i="39"/>
  <c r="A588" i="39"/>
  <c r="Q587" i="39"/>
  <c r="P587" i="39"/>
  <c r="O587" i="39"/>
  <c r="N587" i="39"/>
  <c r="M587" i="39"/>
  <c r="L587" i="39"/>
  <c r="K587" i="39"/>
  <c r="J587" i="39"/>
  <c r="I587" i="39"/>
  <c r="H587" i="39"/>
  <c r="G587" i="39"/>
  <c r="F587" i="39"/>
  <c r="E587" i="39"/>
  <c r="D587" i="39"/>
  <c r="C587" i="39"/>
  <c r="B587" i="39"/>
  <c r="A587" i="39"/>
  <c r="Q586" i="39"/>
  <c r="P586" i="39"/>
  <c r="O586" i="39"/>
  <c r="N586" i="39"/>
  <c r="M586" i="39"/>
  <c r="L586" i="39"/>
  <c r="K586" i="39"/>
  <c r="J586" i="39"/>
  <c r="I586" i="39"/>
  <c r="H586" i="39"/>
  <c r="G586" i="39"/>
  <c r="F586" i="39"/>
  <c r="E586" i="39"/>
  <c r="D586" i="39"/>
  <c r="C586" i="39"/>
  <c r="B586" i="39"/>
  <c r="A586" i="39"/>
  <c r="Q585" i="39"/>
  <c r="P585" i="39"/>
  <c r="O585" i="39"/>
  <c r="N585" i="39"/>
  <c r="M585" i="39"/>
  <c r="L585" i="39"/>
  <c r="K585" i="39"/>
  <c r="J585" i="39"/>
  <c r="I585" i="39"/>
  <c r="H585" i="39"/>
  <c r="G585" i="39"/>
  <c r="F585" i="39"/>
  <c r="E585" i="39"/>
  <c r="D585" i="39"/>
  <c r="C585" i="39"/>
  <c r="B585" i="39"/>
  <c r="A585" i="39"/>
  <c r="Q584" i="39"/>
  <c r="P584" i="39"/>
  <c r="O584" i="39"/>
  <c r="N584" i="39"/>
  <c r="M584" i="39"/>
  <c r="L584" i="39"/>
  <c r="K584" i="39"/>
  <c r="J584" i="39"/>
  <c r="I584" i="39"/>
  <c r="H584" i="39"/>
  <c r="G584" i="39"/>
  <c r="F584" i="39"/>
  <c r="E584" i="39"/>
  <c r="D584" i="39"/>
  <c r="C584" i="39"/>
  <c r="B584" i="39"/>
  <c r="A584" i="39"/>
  <c r="Q583" i="39"/>
  <c r="P583" i="39"/>
  <c r="O583" i="39"/>
  <c r="N583" i="39"/>
  <c r="M583" i="39"/>
  <c r="L583" i="39"/>
  <c r="K583" i="39"/>
  <c r="J583" i="39"/>
  <c r="I583" i="39"/>
  <c r="H583" i="39"/>
  <c r="G583" i="39"/>
  <c r="F583" i="39"/>
  <c r="E583" i="39"/>
  <c r="D583" i="39"/>
  <c r="C583" i="39"/>
  <c r="B583" i="39"/>
  <c r="A583" i="39"/>
  <c r="Q582" i="39"/>
  <c r="P582" i="39"/>
  <c r="O582" i="39"/>
  <c r="N582" i="39"/>
  <c r="M582" i="39"/>
  <c r="L582" i="39"/>
  <c r="K582" i="39"/>
  <c r="J582" i="39"/>
  <c r="I582" i="39"/>
  <c r="H582" i="39"/>
  <c r="G582" i="39"/>
  <c r="F582" i="39"/>
  <c r="E582" i="39"/>
  <c r="D582" i="39"/>
  <c r="C582" i="39"/>
  <c r="B582" i="39"/>
  <c r="A582" i="39"/>
  <c r="Q581" i="39"/>
  <c r="P581" i="39"/>
  <c r="O581" i="39"/>
  <c r="N581" i="39"/>
  <c r="M581" i="39"/>
  <c r="L581" i="39"/>
  <c r="K581" i="39"/>
  <c r="J581" i="39"/>
  <c r="I581" i="39"/>
  <c r="H581" i="39"/>
  <c r="G581" i="39"/>
  <c r="F581" i="39"/>
  <c r="E581" i="39"/>
  <c r="D581" i="39"/>
  <c r="C581" i="39"/>
  <c r="B581" i="39"/>
  <c r="A581" i="39"/>
  <c r="Q580" i="39"/>
  <c r="P580" i="39"/>
  <c r="O580" i="39"/>
  <c r="N580" i="39"/>
  <c r="M580" i="39"/>
  <c r="L580" i="39"/>
  <c r="K580" i="39"/>
  <c r="J580" i="39"/>
  <c r="I580" i="39"/>
  <c r="H580" i="39"/>
  <c r="G580" i="39"/>
  <c r="F580" i="39"/>
  <c r="E580" i="39"/>
  <c r="D580" i="39"/>
  <c r="C580" i="39"/>
  <c r="B580" i="39"/>
  <c r="A580" i="39"/>
  <c r="Q579" i="39"/>
  <c r="P579" i="39"/>
  <c r="O579" i="39"/>
  <c r="N579" i="39"/>
  <c r="M579" i="39"/>
  <c r="L579" i="39"/>
  <c r="K579" i="39"/>
  <c r="J579" i="39"/>
  <c r="I579" i="39"/>
  <c r="H579" i="39"/>
  <c r="G579" i="39"/>
  <c r="F579" i="39"/>
  <c r="E579" i="39"/>
  <c r="D579" i="39"/>
  <c r="C579" i="39"/>
  <c r="B579" i="39"/>
  <c r="A579" i="39"/>
  <c r="Q578" i="39"/>
  <c r="P578" i="39"/>
  <c r="O578" i="39"/>
  <c r="N578" i="39"/>
  <c r="M578" i="39"/>
  <c r="L578" i="39"/>
  <c r="K578" i="39"/>
  <c r="J578" i="39"/>
  <c r="I578" i="39"/>
  <c r="H578" i="39"/>
  <c r="G578" i="39"/>
  <c r="F578" i="39"/>
  <c r="E578" i="39"/>
  <c r="D578" i="39"/>
  <c r="C578" i="39"/>
  <c r="B578" i="39"/>
  <c r="A578" i="39"/>
  <c r="Q577" i="39"/>
  <c r="P577" i="39"/>
  <c r="O577" i="39"/>
  <c r="N577" i="39"/>
  <c r="M577" i="39"/>
  <c r="L577" i="39"/>
  <c r="K577" i="39"/>
  <c r="J577" i="39"/>
  <c r="I577" i="39"/>
  <c r="H577" i="39"/>
  <c r="G577" i="39"/>
  <c r="F577" i="39"/>
  <c r="E577" i="39"/>
  <c r="D577" i="39"/>
  <c r="C577" i="39"/>
  <c r="B577" i="39"/>
  <c r="A577" i="39"/>
  <c r="Q576" i="39"/>
  <c r="P576" i="39"/>
  <c r="O576" i="39"/>
  <c r="N576" i="39"/>
  <c r="M576" i="39"/>
  <c r="L576" i="39"/>
  <c r="K576" i="39"/>
  <c r="J576" i="39"/>
  <c r="I576" i="39"/>
  <c r="H576" i="39"/>
  <c r="G576" i="39"/>
  <c r="F576" i="39"/>
  <c r="E576" i="39"/>
  <c r="D576" i="39"/>
  <c r="C576" i="39"/>
  <c r="B576" i="39"/>
  <c r="A576" i="39"/>
  <c r="Q575" i="39"/>
  <c r="P575" i="39"/>
  <c r="O575" i="39"/>
  <c r="N575" i="39"/>
  <c r="M575" i="39"/>
  <c r="L575" i="39"/>
  <c r="K575" i="39"/>
  <c r="J575" i="39"/>
  <c r="I575" i="39"/>
  <c r="H575" i="39"/>
  <c r="G575" i="39"/>
  <c r="F575" i="39"/>
  <c r="E575" i="39"/>
  <c r="D575" i="39"/>
  <c r="C575" i="39"/>
  <c r="B575" i="39"/>
  <c r="A575" i="39"/>
  <c r="Q574" i="39"/>
  <c r="P574" i="39"/>
  <c r="O574" i="39"/>
  <c r="N574" i="39"/>
  <c r="M574" i="39"/>
  <c r="L574" i="39"/>
  <c r="K574" i="39"/>
  <c r="J574" i="39"/>
  <c r="I574" i="39"/>
  <c r="H574" i="39"/>
  <c r="G574" i="39"/>
  <c r="F574" i="39"/>
  <c r="E574" i="39"/>
  <c r="D574" i="39"/>
  <c r="C574" i="39"/>
  <c r="B574" i="39"/>
  <c r="A574" i="39"/>
  <c r="Q573" i="39"/>
  <c r="P573" i="39"/>
  <c r="O573" i="39"/>
  <c r="N573" i="39"/>
  <c r="M573" i="39"/>
  <c r="L573" i="39"/>
  <c r="K573" i="39"/>
  <c r="J573" i="39"/>
  <c r="I573" i="39"/>
  <c r="H573" i="39"/>
  <c r="G573" i="39"/>
  <c r="F573" i="39"/>
  <c r="E573" i="39"/>
  <c r="D573" i="39"/>
  <c r="C573" i="39"/>
  <c r="B573" i="39"/>
  <c r="A573" i="39"/>
  <c r="Q572" i="39"/>
  <c r="P572" i="39"/>
  <c r="O572" i="39"/>
  <c r="N572" i="39"/>
  <c r="M572" i="39"/>
  <c r="L572" i="39"/>
  <c r="K572" i="39"/>
  <c r="J572" i="39"/>
  <c r="I572" i="39"/>
  <c r="H572" i="39"/>
  <c r="G572" i="39"/>
  <c r="F572" i="39"/>
  <c r="E572" i="39"/>
  <c r="D572" i="39"/>
  <c r="C572" i="39"/>
  <c r="B572" i="39"/>
  <c r="A572" i="39"/>
  <c r="Q571" i="39"/>
  <c r="P571" i="39"/>
  <c r="O571" i="39"/>
  <c r="N571" i="39"/>
  <c r="M571" i="39"/>
  <c r="L571" i="39"/>
  <c r="K571" i="39"/>
  <c r="J571" i="39"/>
  <c r="I571" i="39"/>
  <c r="H571" i="39"/>
  <c r="G571" i="39"/>
  <c r="F571" i="39"/>
  <c r="E571" i="39"/>
  <c r="D571" i="39"/>
  <c r="C571" i="39"/>
  <c r="B571" i="39"/>
  <c r="A571" i="39"/>
  <c r="Q570" i="39"/>
  <c r="P570" i="39"/>
  <c r="O570" i="39"/>
  <c r="N570" i="39"/>
  <c r="M570" i="39"/>
  <c r="L570" i="39"/>
  <c r="K570" i="39"/>
  <c r="J570" i="39"/>
  <c r="I570" i="39"/>
  <c r="H570" i="39"/>
  <c r="G570" i="39"/>
  <c r="F570" i="39"/>
  <c r="E570" i="39"/>
  <c r="D570" i="39"/>
  <c r="C570" i="39"/>
  <c r="B570" i="39"/>
  <c r="A570" i="39"/>
  <c r="Q569" i="39"/>
  <c r="P569" i="39"/>
  <c r="O569" i="39"/>
  <c r="N569" i="39"/>
  <c r="M569" i="39"/>
  <c r="L569" i="39"/>
  <c r="K569" i="39"/>
  <c r="J569" i="39"/>
  <c r="I569" i="39"/>
  <c r="H569" i="39"/>
  <c r="G569" i="39"/>
  <c r="F569" i="39"/>
  <c r="E569" i="39"/>
  <c r="D569" i="39"/>
  <c r="C569" i="39"/>
  <c r="B569" i="39"/>
  <c r="A569" i="39"/>
  <c r="Q568" i="39"/>
  <c r="P568" i="39"/>
  <c r="O568" i="39"/>
  <c r="N568" i="39"/>
  <c r="M568" i="39"/>
  <c r="L568" i="39"/>
  <c r="K568" i="39"/>
  <c r="J568" i="39"/>
  <c r="I568" i="39"/>
  <c r="H568" i="39"/>
  <c r="G568" i="39"/>
  <c r="F568" i="39"/>
  <c r="E568" i="39"/>
  <c r="D568" i="39"/>
  <c r="C568" i="39"/>
  <c r="B568" i="39"/>
  <c r="A568" i="39"/>
  <c r="Q567" i="39"/>
  <c r="P567" i="39"/>
  <c r="O567" i="39"/>
  <c r="N567" i="39"/>
  <c r="M567" i="39"/>
  <c r="L567" i="39"/>
  <c r="K567" i="39"/>
  <c r="J567" i="39"/>
  <c r="I567" i="39"/>
  <c r="H567" i="39"/>
  <c r="G567" i="39"/>
  <c r="F567" i="39"/>
  <c r="E567" i="39"/>
  <c r="D567" i="39"/>
  <c r="C567" i="39"/>
  <c r="B567" i="39"/>
  <c r="A567" i="39"/>
  <c r="Q566" i="39"/>
  <c r="P566" i="39"/>
  <c r="O566" i="39"/>
  <c r="N566" i="39"/>
  <c r="M566" i="39"/>
  <c r="L566" i="39"/>
  <c r="K566" i="39"/>
  <c r="J566" i="39"/>
  <c r="I566" i="39"/>
  <c r="H566" i="39"/>
  <c r="G566" i="39"/>
  <c r="F566" i="39"/>
  <c r="E566" i="39"/>
  <c r="D566" i="39"/>
  <c r="C566" i="39"/>
  <c r="B566" i="39"/>
  <c r="A566" i="39"/>
  <c r="Q565" i="39"/>
  <c r="P565" i="39"/>
  <c r="O565" i="39"/>
  <c r="N565" i="39"/>
  <c r="M565" i="39"/>
  <c r="L565" i="39"/>
  <c r="K565" i="39"/>
  <c r="J565" i="39"/>
  <c r="I565" i="39"/>
  <c r="H565" i="39"/>
  <c r="G565" i="39"/>
  <c r="F565" i="39"/>
  <c r="E565" i="39"/>
  <c r="D565" i="39"/>
  <c r="C565" i="39"/>
  <c r="B565" i="39"/>
  <c r="A565" i="39"/>
  <c r="Q564" i="39"/>
  <c r="P564" i="39"/>
  <c r="O564" i="39"/>
  <c r="N564" i="39"/>
  <c r="M564" i="39"/>
  <c r="L564" i="39"/>
  <c r="K564" i="39"/>
  <c r="J564" i="39"/>
  <c r="I564" i="39"/>
  <c r="H564" i="39"/>
  <c r="G564" i="39"/>
  <c r="F564" i="39"/>
  <c r="E564" i="39"/>
  <c r="D564" i="39"/>
  <c r="C564" i="39"/>
  <c r="B564" i="39"/>
  <c r="A564" i="39"/>
  <c r="Q563" i="39"/>
  <c r="P563" i="39"/>
  <c r="O563" i="39"/>
  <c r="N563" i="39"/>
  <c r="M563" i="39"/>
  <c r="L563" i="39"/>
  <c r="K563" i="39"/>
  <c r="J563" i="39"/>
  <c r="I563" i="39"/>
  <c r="H563" i="39"/>
  <c r="G563" i="39"/>
  <c r="F563" i="39"/>
  <c r="E563" i="39"/>
  <c r="D563" i="39"/>
  <c r="C563" i="39"/>
  <c r="B563" i="39"/>
  <c r="A563" i="39"/>
  <c r="Q562" i="39"/>
  <c r="P562" i="39"/>
  <c r="O562" i="39"/>
  <c r="N562" i="39"/>
  <c r="M562" i="39"/>
  <c r="L562" i="39"/>
  <c r="K562" i="39"/>
  <c r="J562" i="39"/>
  <c r="I562" i="39"/>
  <c r="H562" i="39"/>
  <c r="G562" i="39"/>
  <c r="F562" i="39"/>
  <c r="E562" i="39"/>
  <c r="D562" i="39"/>
  <c r="C562" i="39"/>
  <c r="B562" i="39"/>
  <c r="A562" i="39"/>
  <c r="Q561" i="39"/>
  <c r="P561" i="39"/>
  <c r="O561" i="39"/>
  <c r="N561" i="39"/>
  <c r="M561" i="39"/>
  <c r="L561" i="39"/>
  <c r="K561" i="39"/>
  <c r="J561" i="39"/>
  <c r="I561" i="39"/>
  <c r="H561" i="39"/>
  <c r="G561" i="39"/>
  <c r="F561" i="39"/>
  <c r="E561" i="39"/>
  <c r="D561" i="39"/>
  <c r="C561" i="39"/>
  <c r="B561" i="39"/>
  <c r="A561" i="39"/>
  <c r="Q560" i="39"/>
  <c r="P560" i="39"/>
  <c r="O560" i="39"/>
  <c r="N560" i="39"/>
  <c r="M560" i="39"/>
  <c r="L560" i="39"/>
  <c r="K560" i="39"/>
  <c r="J560" i="39"/>
  <c r="I560" i="39"/>
  <c r="H560" i="39"/>
  <c r="G560" i="39"/>
  <c r="F560" i="39"/>
  <c r="E560" i="39"/>
  <c r="D560" i="39"/>
  <c r="C560" i="39"/>
  <c r="B560" i="39"/>
  <c r="A560" i="39"/>
  <c r="Q559" i="39"/>
  <c r="P559" i="39"/>
  <c r="O559" i="39"/>
  <c r="N559" i="39"/>
  <c r="M559" i="39"/>
  <c r="L559" i="39"/>
  <c r="K559" i="39"/>
  <c r="J559" i="39"/>
  <c r="I559" i="39"/>
  <c r="H559" i="39"/>
  <c r="G559" i="39"/>
  <c r="F559" i="39"/>
  <c r="E559" i="39"/>
  <c r="D559" i="39"/>
  <c r="C559" i="39"/>
  <c r="B559" i="39"/>
  <c r="A559" i="39"/>
  <c r="Q558" i="39"/>
  <c r="P558" i="39"/>
  <c r="O558" i="39"/>
  <c r="N558" i="39"/>
  <c r="M558" i="39"/>
  <c r="L558" i="39"/>
  <c r="K558" i="39"/>
  <c r="J558" i="39"/>
  <c r="I558" i="39"/>
  <c r="H558" i="39"/>
  <c r="G558" i="39"/>
  <c r="F558" i="39"/>
  <c r="E558" i="39"/>
  <c r="D558" i="39"/>
  <c r="C558" i="39"/>
  <c r="B558" i="39"/>
  <c r="A558" i="39"/>
  <c r="Q557" i="39"/>
  <c r="P557" i="39"/>
  <c r="O557" i="39"/>
  <c r="N557" i="39"/>
  <c r="M557" i="39"/>
  <c r="L557" i="39"/>
  <c r="K557" i="39"/>
  <c r="J557" i="39"/>
  <c r="I557" i="39"/>
  <c r="H557" i="39"/>
  <c r="G557" i="39"/>
  <c r="F557" i="39"/>
  <c r="E557" i="39"/>
  <c r="D557" i="39"/>
  <c r="C557" i="39"/>
  <c r="B557" i="39"/>
  <c r="A557" i="39"/>
  <c r="Q556" i="39"/>
  <c r="P556" i="39"/>
  <c r="O556" i="39"/>
  <c r="N556" i="39"/>
  <c r="M556" i="39"/>
  <c r="L556" i="39"/>
  <c r="K556" i="39"/>
  <c r="J556" i="39"/>
  <c r="I556" i="39"/>
  <c r="H556" i="39"/>
  <c r="G556" i="39"/>
  <c r="F556" i="39"/>
  <c r="E556" i="39"/>
  <c r="D556" i="39"/>
  <c r="C556" i="39"/>
  <c r="B556" i="39"/>
  <c r="A556" i="39"/>
  <c r="Q555" i="39"/>
  <c r="P555" i="39"/>
  <c r="O555" i="39"/>
  <c r="N555" i="39"/>
  <c r="M555" i="39"/>
  <c r="L555" i="39"/>
  <c r="K555" i="39"/>
  <c r="J555" i="39"/>
  <c r="I555" i="39"/>
  <c r="H555" i="39"/>
  <c r="G555" i="39"/>
  <c r="F555" i="39"/>
  <c r="E555" i="39"/>
  <c r="D555" i="39"/>
  <c r="C555" i="39"/>
  <c r="B555" i="39"/>
  <c r="A555" i="39"/>
  <c r="Q554" i="39"/>
  <c r="P554" i="39"/>
  <c r="O554" i="39"/>
  <c r="N554" i="39"/>
  <c r="M554" i="39"/>
  <c r="L554" i="39"/>
  <c r="K554" i="39"/>
  <c r="J554" i="39"/>
  <c r="I554" i="39"/>
  <c r="H554" i="39"/>
  <c r="G554" i="39"/>
  <c r="F554" i="39"/>
  <c r="E554" i="39"/>
  <c r="D554" i="39"/>
  <c r="C554" i="39"/>
  <c r="B554" i="39"/>
  <c r="A554" i="39"/>
  <c r="Q553" i="39"/>
  <c r="P553" i="39"/>
  <c r="O553" i="39"/>
  <c r="N553" i="39"/>
  <c r="M553" i="39"/>
  <c r="L553" i="39"/>
  <c r="K553" i="39"/>
  <c r="J553" i="39"/>
  <c r="I553" i="39"/>
  <c r="H553" i="39"/>
  <c r="G553" i="39"/>
  <c r="F553" i="39"/>
  <c r="E553" i="39"/>
  <c r="D553" i="39"/>
  <c r="C553" i="39"/>
  <c r="B553" i="39"/>
  <c r="A553" i="39"/>
  <c r="Q552" i="39"/>
  <c r="P552" i="39"/>
  <c r="O552" i="39"/>
  <c r="N552" i="39"/>
  <c r="M552" i="39"/>
  <c r="L552" i="39"/>
  <c r="K552" i="39"/>
  <c r="J552" i="39"/>
  <c r="I552" i="39"/>
  <c r="H552" i="39"/>
  <c r="G552" i="39"/>
  <c r="F552" i="39"/>
  <c r="E552" i="39"/>
  <c r="D552" i="39"/>
  <c r="C552" i="39"/>
  <c r="B552" i="39"/>
  <c r="A552" i="39"/>
  <c r="Q551" i="39"/>
  <c r="P551" i="39"/>
  <c r="O551" i="39"/>
  <c r="N551" i="39"/>
  <c r="M551" i="39"/>
  <c r="L551" i="39"/>
  <c r="K551" i="39"/>
  <c r="J551" i="39"/>
  <c r="I551" i="39"/>
  <c r="H551" i="39"/>
  <c r="G551" i="39"/>
  <c r="F551" i="39"/>
  <c r="E551" i="39"/>
  <c r="D551" i="39"/>
  <c r="C551" i="39"/>
  <c r="B551" i="39"/>
  <c r="A551" i="39"/>
  <c r="Q550" i="39"/>
  <c r="P550" i="39"/>
  <c r="O550" i="39"/>
  <c r="N550" i="39"/>
  <c r="M550" i="39"/>
  <c r="L550" i="39"/>
  <c r="K550" i="39"/>
  <c r="J550" i="39"/>
  <c r="I550" i="39"/>
  <c r="H550" i="39"/>
  <c r="G550" i="39"/>
  <c r="F550" i="39"/>
  <c r="E550" i="39"/>
  <c r="D550" i="39"/>
  <c r="C550" i="39"/>
  <c r="B550" i="39"/>
  <c r="A550" i="39"/>
  <c r="Q549" i="39"/>
  <c r="P549" i="39"/>
  <c r="O549" i="39"/>
  <c r="N549" i="39"/>
  <c r="M549" i="39"/>
  <c r="L549" i="39"/>
  <c r="K549" i="39"/>
  <c r="J549" i="39"/>
  <c r="I549" i="39"/>
  <c r="H549" i="39"/>
  <c r="G549" i="39"/>
  <c r="F549" i="39"/>
  <c r="E549" i="39"/>
  <c r="D549" i="39"/>
  <c r="C549" i="39"/>
  <c r="B549" i="39"/>
  <c r="A549" i="39"/>
  <c r="Q548" i="39"/>
  <c r="P548" i="39"/>
  <c r="O548" i="39"/>
  <c r="N548" i="39"/>
  <c r="M548" i="39"/>
  <c r="L548" i="39"/>
  <c r="K548" i="39"/>
  <c r="J548" i="39"/>
  <c r="I548" i="39"/>
  <c r="H548" i="39"/>
  <c r="G548" i="39"/>
  <c r="F548" i="39"/>
  <c r="E548" i="39"/>
  <c r="D548" i="39"/>
  <c r="C548" i="39"/>
  <c r="B548" i="39"/>
  <c r="A548" i="39"/>
  <c r="Q547" i="39"/>
  <c r="P547" i="39"/>
  <c r="O547" i="39"/>
  <c r="N547" i="39"/>
  <c r="M547" i="39"/>
  <c r="L547" i="39"/>
  <c r="K547" i="39"/>
  <c r="J547" i="39"/>
  <c r="I547" i="39"/>
  <c r="H547" i="39"/>
  <c r="G547" i="39"/>
  <c r="F547" i="39"/>
  <c r="E547" i="39"/>
  <c r="D547" i="39"/>
  <c r="C547" i="39"/>
  <c r="B547" i="39"/>
  <c r="A547" i="39"/>
  <c r="Q546" i="39"/>
  <c r="P546" i="39"/>
  <c r="O546" i="39"/>
  <c r="N546" i="39"/>
  <c r="M546" i="39"/>
  <c r="L546" i="39"/>
  <c r="K546" i="39"/>
  <c r="J546" i="39"/>
  <c r="I546" i="39"/>
  <c r="H546" i="39"/>
  <c r="G546" i="39"/>
  <c r="F546" i="39"/>
  <c r="E546" i="39"/>
  <c r="D546" i="39"/>
  <c r="C546" i="39"/>
  <c r="B546" i="39"/>
  <c r="A546" i="39"/>
  <c r="Q545" i="39"/>
  <c r="P545" i="39"/>
  <c r="O545" i="39"/>
  <c r="N545" i="39"/>
  <c r="M545" i="39"/>
  <c r="L545" i="39"/>
  <c r="K545" i="39"/>
  <c r="J545" i="39"/>
  <c r="I545" i="39"/>
  <c r="H545" i="39"/>
  <c r="G545" i="39"/>
  <c r="F545" i="39"/>
  <c r="E545" i="39"/>
  <c r="D545" i="39"/>
  <c r="C545" i="39"/>
  <c r="B545" i="39"/>
  <c r="A545" i="39"/>
  <c r="Q544" i="39"/>
  <c r="P544" i="39"/>
  <c r="O544" i="39"/>
  <c r="N544" i="39"/>
  <c r="M544" i="39"/>
  <c r="L544" i="39"/>
  <c r="K544" i="39"/>
  <c r="J544" i="39"/>
  <c r="I544" i="39"/>
  <c r="H544" i="39"/>
  <c r="G544" i="39"/>
  <c r="F544" i="39"/>
  <c r="E544" i="39"/>
  <c r="D544" i="39"/>
  <c r="C544" i="39"/>
  <c r="B544" i="39"/>
  <c r="A544" i="39"/>
  <c r="Q543" i="39"/>
  <c r="P543" i="39"/>
  <c r="O543" i="39"/>
  <c r="N543" i="39"/>
  <c r="M543" i="39"/>
  <c r="L543" i="39"/>
  <c r="K543" i="39"/>
  <c r="J543" i="39"/>
  <c r="I543" i="39"/>
  <c r="H543" i="39"/>
  <c r="G543" i="39"/>
  <c r="F543" i="39"/>
  <c r="E543" i="39"/>
  <c r="D543" i="39"/>
  <c r="C543" i="39"/>
  <c r="B543" i="39"/>
  <c r="A543" i="39"/>
  <c r="Q542" i="39"/>
  <c r="P542" i="39"/>
  <c r="O542" i="39"/>
  <c r="N542" i="39"/>
  <c r="M542" i="39"/>
  <c r="L542" i="39"/>
  <c r="K542" i="39"/>
  <c r="J542" i="39"/>
  <c r="I542" i="39"/>
  <c r="H542" i="39"/>
  <c r="G542" i="39"/>
  <c r="F542" i="39"/>
  <c r="E542" i="39"/>
  <c r="D542" i="39"/>
  <c r="C542" i="39"/>
  <c r="B542" i="39"/>
  <c r="A542" i="39"/>
  <c r="N541" i="39"/>
  <c r="M541" i="39"/>
  <c r="L541" i="39"/>
  <c r="K541" i="39"/>
  <c r="I541" i="39"/>
  <c r="H541" i="39"/>
  <c r="G541" i="39"/>
  <c r="F541" i="39"/>
  <c r="E541" i="39"/>
  <c r="D541" i="39"/>
  <c r="C541" i="39"/>
  <c r="B541" i="39"/>
  <c r="A541" i="39"/>
  <c r="P540" i="39"/>
  <c r="N540" i="39"/>
  <c r="M540" i="39"/>
  <c r="L540" i="39"/>
  <c r="K540" i="39"/>
  <c r="J540" i="39"/>
  <c r="I540" i="39"/>
  <c r="H540" i="39"/>
  <c r="G540" i="39"/>
  <c r="F540" i="39"/>
  <c r="E540" i="39"/>
  <c r="D540" i="39"/>
  <c r="C540" i="39"/>
  <c r="B540" i="39"/>
  <c r="A540" i="39"/>
  <c r="P539" i="39"/>
  <c r="N539" i="39"/>
  <c r="M539" i="39"/>
  <c r="L539" i="39"/>
  <c r="K539" i="39"/>
  <c r="J539" i="39"/>
  <c r="I539" i="39"/>
  <c r="H539" i="39"/>
  <c r="G539" i="39"/>
  <c r="F539" i="39"/>
  <c r="E539" i="39"/>
  <c r="D539" i="39"/>
  <c r="C539" i="39"/>
  <c r="B539" i="39"/>
  <c r="A539" i="39"/>
  <c r="P538" i="39"/>
  <c r="N538" i="39"/>
  <c r="M538" i="39"/>
  <c r="L538" i="39"/>
  <c r="K538" i="39"/>
  <c r="J538" i="39"/>
  <c r="I538" i="39"/>
  <c r="H538" i="39"/>
  <c r="G538" i="39"/>
  <c r="F538" i="39"/>
  <c r="E538" i="39"/>
  <c r="D538" i="39"/>
  <c r="C538" i="39"/>
  <c r="B538" i="39"/>
  <c r="A538" i="39"/>
  <c r="Q537" i="39"/>
  <c r="P537" i="39"/>
  <c r="O537" i="39"/>
  <c r="N537" i="39"/>
  <c r="M537" i="39"/>
  <c r="L537" i="39"/>
  <c r="K537" i="39"/>
  <c r="J537" i="39"/>
  <c r="I537" i="39"/>
  <c r="H537" i="39"/>
  <c r="G537" i="39"/>
  <c r="F537" i="39"/>
  <c r="E537" i="39"/>
  <c r="D537" i="39"/>
  <c r="C537" i="39"/>
  <c r="B537" i="39"/>
  <c r="A537" i="39"/>
  <c r="Q536" i="39"/>
  <c r="P536" i="39"/>
  <c r="O536" i="39"/>
  <c r="N536" i="39"/>
  <c r="M536" i="39"/>
  <c r="L536" i="39"/>
  <c r="K536" i="39"/>
  <c r="J536" i="39"/>
  <c r="I536" i="39"/>
  <c r="H536" i="39"/>
  <c r="G536" i="39"/>
  <c r="F536" i="39"/>
  <c r="E536" i="39"/>
  <c r="D536" i="39"/>
  <c r="C536" i="39"/>
  <c r="B536" i="39"/>
  <c r="A536" i="39"/>
  <c r="Q535" i="39"/>
  <c r="P535" i="39"/>
  <c r="O535" i="39"/>
  <c r="N535" i="39"/>
  <c r="M535" i="39"/>
  <c r="L535" i="39"/>
  <c r="K535" i="39"/>
  <c r="J535" i="39"/>
  <c r="I535" i="39"/>
  <c r="H535" i="39"/>
  <c r="G535" i="39"/>
  <c r="F535" i="39"/>
  <c r="E535" i="39"/>
  <c r="D535" i="39"/>
  <c r="C535" i="39"/>
  <c r="B535" i="39"/>
  <c r="A535" i="39"/>
  <c r="Q534" i="39"/>
  <c r="P534" i="39"/>
  <c r="O534" i="39"/>
  <c r="N534" i="39"/>
  <c r="M534" i="39"/>
  <c r="L534" i="39"/>
  <c r="K534" i="39"/>
  <c r="J534" i="39"/>
  <c r="I534" i="39"/>
  <c r="H534" i="39"/>
  <c r="G534" i="39"/>
  <c r="F534" i="39"/>
  <c r="E534" i="39"/>
  <c r="D534" i="39"/>
  <c r="C534" i="39"/>
  <c r="B534" i="39"/>
  <c r="A534" i="39"/>
  <c r="Q533" i="39"/>
  <c r="P533" i="39"/>
  <c r="O533" i="39"/>
  <c r="N533" i="39"/>
  <c r="M533" i="39"/>
  <c r="L533" i="39"/>
  <c r="K533" i="39"/>
  <c r="J533" i="39"/>
  <c r="I533" i="39"/>
  <c r="H533" i="39"/>
  <c r="G533" i="39"/>
  <c r="F533" i="39"/>
  <c r="E533" i="39"/>
  <c r="D533" i="39"/>
  <c r="C533" i="39"/>
  <c r="B533" i="39"/>
  <c r="A533" i="39"/>
  <c r="Q532" i="39"/>
  <c r="P532" i="39"/>
  <c r="O532" i="39"/>
  <c r="N532" i="39"/>
  <c r="M532" i="39"/>
  <c r="L532" i="39"/>
  <c r="K532" i="39"/>
  <c r="J532" i="39"/>
  <c r="I532" i="39"/>
  <c r="H532" i="39"/>
  <c r="G532" i="39"/>
  <c r="F532" i="39"/>
  <c r="E532" i="39"/>
  <c r="D532" i="39"/>
  <c r="C532" i="39"/>
  <c r="B532" i="39"/>
  <c r="A532" i="39"/>
  <c r="Q531" i="39"/>
  <c r="P531" i="39"/>
  <c r="O531" i="39"/>
  <c r="N531" i="39"/>
  <c r="M531" i="39"/>
  <c r="L531" i="39"/>
  <c r="K531" i="39"/>
  <c r="J531" i="39"/>
  <c r="I531" i="39"/>
  <c r="H531" i="39"/>
  <c r="G531" i="39"/>
  <c r="F531" i="39"/>
  <c r="E531" i="39"/>
  <c r="D531" i="39"/>
  <c r="C531" i="39"/>
  <c r="B531" i="39"/>
  <c r="A531" i="39"/>
  <c r="Q530" i="39"/>
  <c r="P530" i="39"/>
  <c r="O530" i="39"/>
  <c r="N530" i="39"/>
  <c r="M530" i="39"/>
  <c r="L530" i="39"/>
  <c r="K530" i="39"/>
  <c r="J530" i="39"/>
  <c r="I530" i="39"/>
  <c r="H530" i="39"/>
  <c r="G530" i="39"/>
  <c r="F530" i="39"/>
  <c r="E530" i="39"/>
  <c r="D530" i="39"/>
  <c r="C530" i="39"/>
  <c r="B530" i="39"/>
  <c r="A530" i="39"/>
  <c r="Q529" i="39"/>
  <c r="P529" i="39"/>
  <c r="O529" i="39"/>
  <c r="N529" i="39"/>
  <c r="M529" i="39"/>
  <c r="L529" i="39"/>
  <c r="K529" i="39"/>
  <c r="J529" i="39"/>
  <c r="I529" i="39"/>
  <c r="H529" i="39"/>
  <c r="G529" i="39"/>
  <c r="F529" i="39"/>
  <c r="E529" i="39"/>
  <c r="D529" i="39"/>
  <c r="C529" i="39"/>
  <c r="B529" i="39"/>
  <c r="A529" i="39"/>
  <c r="Q528" i="39"/>
  <c r="P528" i="39"/>
  <c r="O528" i="39"/>
  <c r="N528" i="39"/>
  <c r="M528" i="39"/>
  <c r="L528" i="39"/>
  <c r="K528" i="39"/>
  <c r="J528" i="39"/>
  <c r="I528" i="39"/>
  <c r="H528" i="39"/>
  <c r="G528" i="39"/>
  <c r="F528" i="39"/>
  <c r="E528" i="39"/>
  <c r="D528" i="39"/>
  <c r="C528" i="39"/>
  <c r="B528" i="39"/>
  <c r="A528" i="39"/>
  <c r="Q527" i="39"/>
  <c r="P527" i="39"/>
  <c r="O527" i="39"/>
  <c r="N527" i="39"/>
  <c r="M527" i="39"/>
  <c r="L527" i="39"/>
  <c r="K527" i="39"/>
  <c r="J527" i="39"/>
  <c r="I527" i="39"/>
  <c r="H527" i="39"/>
  <c r="G527" i="39"/>
  <c r="F527" i="39"/>
  <c r="E527" i="39"/>
  <c r="D527" i="39"/>
  <c r="C527" i="39"/>
  <c r="B527" i="39"/>
  <c r="A527" i="39"/>
  <c r="Q526" i="39"/>
  <c r="P526" i="39"/>
  <c r="O526" i="39"/>
  <c r="N526" i="39"/>
  <c r="M526" i="39"/>
  <c r="L526" i="39"/>
  <c r="K526" i="39"/>
  <c r="J526" i="39"/>
  <c r="I526" i="39"/>
  <c r="H526" i="39"/>
  <c r="G526" i="39"/>
  <c r="F526" i="39"/>
  <c r="E526" i="39"/>
  <c r="D526" i="39"/>
  <c r="C526" i="39"/>
  <c r="B526" i="39"/>
  <c r="A526" i="39"/>
  <c r="Q525" i="39"/>
  <c r="P525" i="39"/>
  <c r="O525" i="39"/>
  <c r="N525" i="39"/>
  <c r="M525" i="39"/>
  <c r="L525" i="39"/>
  <c r="K525" i="39"/>
  <c r="J525" i="39"/>
  <c r="I525" i="39"/>
  <c r="H525" i="39"/>
  <c r="G525" i="39"/>
  <c r="F525" i="39"/>
  <c r="E525" i="39"/>
  <c r="D525" i="39"/>
  <c r="C525" i="39"/>
  <c r="B525" i="39"/>
  <c r="A525" i="39"/>
  <c r="Q524" i="39"/>
  <c r="P524" i="39"/>
  <c r="O524" i="39"/>
  <c r="N524" i="39"/>
  <c r="M524" i="39"/>
  <c r="L524" i="39"/>
  <c r="K524" i="39"/>
  <c r="J524" i="39"/>
  <c r="I524" i="39"/>
  <c r="H524" i="39"/>
  <c r="G524" i="39"/>
  <c r="F524" i="39"/>
  <c r="E524" i="39"/>
  <c r="D524" i="39"/>
  <c r="C524" i="39"/>
  <c r="B524" i="39"/>
  <c r="A524" i="39"/>
  <c r="Q523" i="39"/>
  <c r="P523" i="39"/>
  <c r="O523" i="39"/>
  <c r="N523" i="39"/>
  <c r="M523" i="39"/>
  <c r="L523" i="39"/>
  <c r="K523" i="39"/>
  <c r="J523" i="39"/>
  <c r="I523" i="39"/>
  <c r="H523" i="39"/>
  <c r="G523" i="39"/>
  <c r="F523" i="39"/>
  <c r="E523" i="39"/>
  <c r="D523" i="39"/>
  <c r="C523" i="39"/>
  <c r="B523" i="39"/>
  <c r="A523" i="39"/>
  <c r="Q522" i="39"/>
  <c r="P522" i="39"/>
  <c r="O522" i="39"/>
  <c r="N522" i="39"/>
  <c r="M522" i="39"/>
  <c r="L522" i="39"/>
  <c r="K522" i="39"/>
  <c r="J522" i="39"/>
  <c r="I522" i="39"/>
  <c r="H522" i="39"/>
  <c r="G522" i="39"/>
  <c r="F522" i="39"/>
  <c r="E522" i="39"/>
  <c r="D522" i="39"/>
  <c r="C522" i="39"/>
  <c r="B522" i="39"/>
  <c r="A522" i="39"/>
  <c r="Q521" i="39"/>
  <c r="P521" i="39"/>
  <c r="O521" i="39"/>
  <c r="N521" i="39"/>
  <c r="M521" i="39"/>
  <c r="L521" i="39"/>
  <c r="K521" i="39"/>
  <c r="J521" i="39"/>
  <c r="I521" i="39"/>
  <c r="H521" i="39"/>
  <c r="G521" i="39"/>
  <c r="F521" i="39"/>
  <c r="E521" i="39"/>
  <c r="D521" i="39"/>
  <c r="C521" i="39"/>
  <c r="B521" i="39"/>
  <c r="A521" i="39"/>
  <c r="Q520" i="39"/>
  <c r="P520" i="39"/>
  <c r="O520" i="39"/>
  <c r="N520" i="39"/>
  <c r="M520" i="39"/>
  <c r="L520" i="39"/>
  <c r="K520" i="39"/>
  <c r="J520" i="39"/>
  <c r="I520" i="39"/>
  <c r="H520" i="39"/>
  <c r="G520" i="39"/>
  <c r="F520" i="39"/>
  <c r="E520" i="39"/>
  <c r="D520" i="39"/>
  <c r="C520" i="39"/>
  <c r="B520" i="39"/>
  <c r="A520" i="39"/>
  <c r="Q519" i="39"/>
  <c r="P519" i="39"/>
  <c r="O519" i="39"/>
  <c r="N519" i="39"/>
  <c r="M519" i="39"/>
  <c r="L519" i="39"/>
  <c r="K519" i="39"/>
  <c r="J519" i="39"/>
  <c r="I519" i="39"/>
  <c r="H519" i="39"/>
  <c r="G519" i="39"/>
  <c r="F519" i="39"/>
  <c r="E519" i="39"/>
  <c r="D519" i="39"/>
  <c r="C519" i="39"/>
  <c r="B519" i="39"/>
  <c r="A519" i="39"/>
  <c r="Q518" i="39"/>
  <c r="P518" i="39"/>
  <c r="O518" i="39"/>
  <c r="N518" i="39"/>
  <c r="M518" i="39"/>
  <c r="L518" i="39"/>
  <c r="K518" i="39"/>
  <c r="J518" i="39"/>
  <c r="I518" i="39"/>
  <c r="H518" i="39"/>
  <c r="G518" i="39"/>
  <c r="F518" i="39"/>
  <c r="E518" i="39"/>
  <c r="D518" i="39"/>
  <c r="C518" i="39"/>
  <c r="B518" i="39"/>
  <c r="A518" i="39"/>
  <c r="Q517" i="39"/>
  <c r="P517" i="39"/>
  <c r="O517" i="39"/>
  <c r="N517" i="39"/>
  <c r="M517" i="39"/>
  <c r="L517" i="39"/>
  <c r="K517" i="39"/>
  <c r="J517" i="39"/>
  <c r="I517" i="39"/>
  <c r="H517" i="39"/>
  <c r="G517" i="39"/>
  <c r="F517" i="39"/>
  <c r="E517" i="39"/>
  <c r="D517" i="39"/>
  <c r="C517" i="39"/>
  <c r="B517" i="39"/>
  <c r="A517" i="39"/>
  <c r="Q516" i="39"/>
  <c r="P516" i="39"/>
  <c r="O516" i="39"/>
  <c r="N516" i="39"/>
  <c r="M516" i="39"/>
  <c r="L516" i="39"/>
  <c r="K516" i="39"/>
  <c r="J516" i="39"/>
  <c r="I516" i="39"/>
  <c r="H516" i="39"/>
  <c r="G516" i="39"/>
  <c r="F516" i="39"/>
  <c r="E516" i="39"/>
  <c r="D516" i="39"/>
  <c r="C516" i="39"/>
  <c r="B516" i="39"/>
  <c r="A516" i="39"/>
  <c r="Q515" i="39"/>
  <c r="P515" i="39"/>
  <c r="O515" i="39"/>
  <c r="N515" i="39"/>
  <c r="M515" i="39"/>
  <c r="L515" i="39"/>
  <c r="K515" i="39"/>
  <c r="J515" i="39"/>
  <c r="I515" i="39"/>
  <c r="H515" i="39"/>
  <c r="G515" i="39"/>
  <c r="F515" i="39"/>
  <c r="E515" i="39"/>
  <c r="D515" i="39"/>
  <c r="C515" i="39"/>
  <c r="B515" i="39"/>
  <c r="A515" i="39"/>
  <c r="Q514" i="39"/>
  <c r="P514" i="39"/>
  <c r="O514" i="39"/>
  <c r="N514" i="39"/>
  <c r="M514" i="39"/>
  <c r="L514" i="39"/>
  <c r="K514" i="39"/>
  <c r="J514" i="39"/>
  <c r="I514" i="39"/>
  <c r="H514" i="39"/>
  <c r="G514" i="39"/>
  <c r="F514" i="39"/>
  <c r="E514" i="39"/>
  <c r="D514" i="39"/>
  <c r="C514" i="39"/>
  <c r="B514" i="39"/>
  <c r="A514" i="39"/>
  <c r="Q513" i="39"/>
  <c r="P513" i="39"/>
  <c r="O513" i="39"/>
  <c r="N513" i="39"/>
  <c r="M513" i="39"/>
  <c r="L513" i="39"/>
  <c r="K513" i="39"/>
  <c r="J513" i="39"/>
  <c r="I513" i="39"/>
  <c r="H513" i="39"/>
  <c r="G513" i="39"/>
  <c r="F513" i="39"/>
  <c r="E513" i="39"/>
  <c r="D513" i="39"/>
  <c r="C513" i="39"/>
  <c r="B513" i="39"/>
  <c r="A513" i="39"/>
  <c r="Q512" i="39"/>
  <c r="P512" i="39"/>
  <c r="O512" i="39"/>
  <c r="N512" i="39"/>
  <c r="M512" i="39"/>
  <c r="L512" i="39"/>
  <c r="K512" i="39"/>
  <c r="J512" i="39"/>
  <c r="I512" i="39"/>
  <c r="H512" i="39"/>
  <c r="G512" i="39"/>
  <c r="F512" i="39"/>
  <c r="E512" i="39"/>
  <c r="D512" i="39"/>
  <c r="C512" i="39"/>
  <c r="B512" i="39"/>
  <c r="A512" i="39"/>
  <c r="Q511" i="39"/>
  <c r="P511" i="39"/>
  <c r="O511" i="39"/>
  <c r="N511" i="39"/>
  <c r="M511" i="39"/>
  <c r="L511" i="39"/>
  <c r="K511" i="39"/>
  <c r="J511" i="39"/>
  <c r="I511" i="39"/>
  <c r="H511" i="39"/>
  <c r="G511" i="39"/>
  <c r="F511" i="39"/>
  <c r="E511" i="39"/>
  <c r="D511" i="39"/>
  <c r="C511" i="39"/>
  <c r="B511" i="39"/>
  <c r="A511" i="39"/>
  <c r="Q510" i="39"/>
  <c r="P510" i="39"/>
  <c r="O510" i="39"/>
  <c r="N510" i="39"/>
  <c r="M510" i="39"/>
  <c r="L510" i="39"/>
  <c r="K510" i="39"/>
  <c r="J510" i="39"/>
  <c r="I510" i="39"/>
  <c r="H510" i="39"/>
  <c r="G510" i="39"/>
  <c r="F510" i="39"/>
  <c r="E510" i="39"/>
  <c r="D510" i="39"/>
  <c r="C510" i="39"/>
  <c r="B510" i="39"/>
  <c r="A510" i="39"/>
  <c r="Q509" i="39"/>
  <c r="P509" i="39"/>
  <c r="O509" i="39"/>
  <c r="N509" i="39"/>
  <c r="M509" i="39"/>
  <c r="L509" i="39"/>
  <c r="K509" i="39"/>
  <c r="J509" i="39"/>
  <c r="I509" i="39"/>
  <c r="H509" i="39"/>
  <c r="G509" i="39"/>
  <c r="F509" i="39"/>
  <c r="E509" i="39"/>
  <c r="D509" i="39"/>
  <c r="C509" i="39"/>
  <c r="B509" i="39"/>
  <c r="A509" i="39"/>
  <c r="Q508" i="39"/>
  <c r="P508" i="39"/>
  <c r="O508" i="39"/>
  <c r="N508" i="39"/>
  <c r="M508" i="39"/>
  <c r="L508" i="39"/>
  <c r="K508" i="39"/>
  <c r="J508" i="39"/>
  <c r="I508" i="39"/>
  <c r="H508" i="39"/>
  <c r="G508" i="39"/>
  <c r="F508" i="39"/>
  <c r="E508" i="39"/>
  <c r="D508" i="39"/>
  <c r="C508" i="39"/>
  <c r="B508" i="39"/>
  <c r="A508" i="39"/>
  <c r="Q507" i="39"/>
  <c r="P507" i="39"/>
  <c r="O507" i="39"/>
  <c r="N507" i="39"/>
  <c r="M507" i="39"/>
  <c r="L507" i="39"/>
  <c r="K507" i="39"/>
  <c r="J507" i="39"/>
  <c r="I507" i="39"/>
  <c r="H507" i="39"/>
  <c r="G507" i="39"/>
  <c r="F507" i="39"/>
  <c r="E507" i="39"/>
  <c r="D507" i="39"/>
  <c r="C507" i="39"/>
  <c r="B507" i="39"/>
  <c r="A507" i="39"/>
  <c r="Q506" i="39"/>
  <c r="P506" i="39"/>
  <c r="O506" i="39"/>
  <c r="N506" i="39"/>
  <c r="M506" i="39"/>
  <c r="L506" i="39"/>
  <c r="K506" i="39"/>
  <c r="J506" i="39"/>
  <c r="I506" i="39"/>
  <c r="H506" i="39"/>
  <c r="G506" i="39"/>
  <c r="F506" i="39"/>
  <c r="E506" i="39"/>
  <c r="D506" i="39"/>
  <c r="C506" i="39"/>
  <c r="B506" i="39"/>
  <c r="A506" i="39"/>
  <c r="Q505" i="39"/>
  <c r="P505" i="39"/>
  <c r="O505" i="39"/>
  <c r="N505" i="39"/>
  <c r="M505" i="39"/>
  <c r="L505" i="39"/>
  <c r="K505" i="39"/>
  <c r="J505" i="39"/>
  <c r="I505" i="39"/>
  <c r="H505" i="39"/>
  <c r="G505" i="39"/>
  <c r="F505" i="39"/>
  <c r="E505" i="39"/>
  <c r="D505" i="39"/>
  <c r="C505" i="39"/>
  <c r="B505" i="39"/>
  <c r="A505" i="39"/>
  <c r="Q504" i="39"/>
  <c r="P504" i="39"/>
  <c r="O504" i="39"/>
  <c r="N504" i="39"/>
  <c r="M504" i="39"/>
  <c r="L504" i="39"/>
  <c r="K504" i="39"/>
  <c r="J504" i="39"/>
  <c r="I504" i="39"/>
  <c r="H504" i="39"/>
  <c r="G504" i="39"/>
  <c r="F504" i="39"/>
  <c r="E504" i="39"/>
  <c r="D504" i="39"/>
  <c r="C504" i="39"/>
  <c r="B504" i="39"/>
  <c r="A504" i="39"/>
  <c r="Q503" i="39"/>
  <c r="P503" i="39"/>
  <c r="O503" i="39"/>
  <c r="N503" i="39"/>
  <c r="M503" i="39"/>
  <c r="L503" i="39"/>
  <c r="K503" i="39"/>
  <c r="J503" i="39"/>
  <c r="I503" i="39"/>
  <c r="H503" i="39"/>
  <c r="G503" i="39"/>
  <c r="F503" i="39"/>
  <c r="E503" i="39"/>
  <c r="D503" i="39"/>
  <c r="C503" i="39"/>
  <c r="B503" i="39"/>
  <c r="A503" i="39"/>
  <c r="Q502" i="39"/>
  <c r="P502" i="39"/>
  <c r="O502" i="39"/>
  <c r="N502" i="39"/>
  <c r="M502" i="39"/>
  <c r="L502" i="39"/>
  <c r="K502" i="39"/>
  <c r="J502" i="39"/>
  <c r="I502" i="39"/>
  <c r="H502" i="39"/>
  <c r="G502" i="39"/>
  <c r="F502" i="39"/>
  <c r="E502" i="39"/>
  <c r="D502" i="39"/>
  <c r="C502" i="39"/>
  <c r="B502" i="39"/>
  <c r="A502" i="39"/>
  <c r="Q501" i="39"/>
  <c r="P501" i="39"/>
  <c r="O501" i="39"/>
  <c r="N501" i="39"/>
  <c r="M501" i="39"/>
  <c r="L501" i="39"/>
  <c r="K501" i="39"/>
  <c r="J501" i="39"/>
  <c r="I501" i="39"/>
  <c r="H501" i="39"/>
  <c r="G501" i="39"/>
  <c r="F501" i="39"/>
  <c r="E501" i="39"/>
  <c r="D501" i="39"/>
  <c r="C501" i="39"/>
  <c r="B501" i="39"/>
  <c r="A501" i="39"/>
  <c r="Q500" i="39"/>
  <c r="P500" i="39"/>
  <c r="O500" i="39"/>
  <c r="N500" i="39"/>
  <c r="M500" i="39"/>
  <c r="L500" i="39"/>
  <c r="K500" i="39"/>
  <c r="J500" i="39"/>
  <c r="I500" i="39"/>
  <c r="H500" i="39"/>
  <c r="G500" i="39"/>
  <c r="F500" i="39"/>
  <c r="E500" i="39"/>
  <c r="D500" i="39"/>
  <c r="C500" i="39"/>
  <c r="B500" i="39"/>
  <c r="A500" i="39"/>
  <c r="Q499" i="39"/>
  <c r="P499" i="39"/>
  <c r="O499" i="39"/>
  <c r="N499" i="39"/>
  <c r="M499" i="39"/>
  <c r="L499" i="39"/>
  <c r="K499" i="39"/>
  <c r="J499" i="39"/>
  <c r="I499" i="39"/>
  <c r="H499" i="39"/>
  <c r="G499" i="39"/>
  <c r="F499" i="39"/>
  <c r="E499" i="39"/>
  <c r="D499" i="39"/>
  <c r="C499" i="39"/>
  <c r="B499" i="39"/>
  <c r="A499" i="39"/>
  <c r="Q498" i="39"/>
  <c r="P498" i="39"/>
  <c r="O498" i="39"/>
  <c r="N498" i="39"/>
  <c r="M498" i="39"/>
  <c r="L498" i="39"/>
  <c r="K498" i="39"/>
  <c r="J498" i="39"/>
  <c r="I498" i="39"/>
  <c r="H498" i="39"/>
  <c r="G498" i="39"/>
  <c r="F498" i="39"/>
  <c r="E498" i="39"/>
  <c r="D498" i="39"/>
  <c r="C498" i="39"/>
  <c r="B498" i="39"/>
  <c r="A498" i="39"/>
  <c r="Q497" i="39"/>
  <c r="P497" i="39"/>
  <c r="O497" i="39"/>
  <c r="N497" i="39"/>
  <c r="M497" i="39"/>
  <c r="L497" i="39"/>
  <c r="K497" i="39"/>
  <c r="J497" i="39"/>
  <c r="I497" i="39"/>
  <c r="H497" i="39"/>
  <c r="G497" i="39"/>
  <c r="F497" i="39"/>
  <c r="E497" i="39"/>
  <c r="D497" i="39"/>
  <c r="C497" i="39"/>
  <c r="B497" i="39"/>
  <c r="A497" i="39"/>
  <c r="Q496" i="39"/>
  <c r="P496" i="39"/>
  <c r="O496" i="39"/>
  <c r="N496" i="39"/>
  <c r="M496" i="39"/>
  <c r="L496" i="39"/>
  <c r="K496" i="39"/>
  <c r="J496" i="39"/>
  <c r="I496" i="39"/>
  <c r="H496" i="39"/>
  <c r="G496" i="39"/>
  <c r="F496" i="39"/>
  <c r="E496" i="39"/>
  <c r="D496" i="39"/>
  <c r="C496" i="39"/>
  <c r="B496" i="39"/>
  <c r="A496" i="39"/>
  <c r="Q495" i="39"/>
  <c r="P495" i="39"/>
  <c r="O495" i="39"/>
  <c r="N495" i="39"/>
  <c r="M495" i="39"/>
  <c r="L495" i="39"/>
  <c r="K495" i="39"/>
  <c r="J495" i="39"/>
  <c r="I495" i="39"/>
  <c r="H495" i="39"/>
  <c r="G495" i="39"/>
  <c r="F495" i="39"/>
  <c r="E495" i="39"/>
  <c r="D495" i="39"/>
  <c r="C495" i="39"/>
  <c r="B495" i="39"/>
  <c r="A495" i="39"/>
  <c r="Q494" i="39"/>
  <c r="P494" i="39"/>
  <c r="O494" i="39"/>
  <c r="N494" i="39"/>
  <c r="M494" i="39"/>
  <c r="L494" i="39"/>
  <c r="K494" i="39"/>
  <c r="J494" i="39"/>
  <c r="I494" i="39"/>
  <c r="H494" i="39"/>
  <c r="G494" i="39"/>
  <c r="F494" i="39"/>
  <c r="E494" i="39"/>
  <c r="D494" i="39"/>
  <c r="C494" i="39"/>
  <c r="B494" i="39"/>
  <c r="A494" i="39"/>
  <c r="Q493" i="39"/>
  <c r="P493" i="39"/>
  <c r="O493" i="39"/>
  <c r="N493" i="39"/>
  <c r="M493" i="39"/>
  <c r="L493" i="39"/>
  <c r="K493" i="39"/>
  <c r="J493" i="39"/>
  <c r="I493" i="39"/>
  <c r="H493" i="39"/>
  <c r="G493" i="39"/>
  <c r="F493" i="39"/>
  <c r="E493" i="39"/>
  <c r="D493" i="39"/>
  <c r="C493" i="39"/>
  <c r="B493" i="39"/>
  <c r="A493" i="39"/>
  <c r="Q492" i="39"/>
  <c r="P492" i="39"/>
  <c r="O492" i="39"/>
  <c r="N492" i="39"/>
  <c r="M492" i="39"/>
  <c r="L492" i="39"/>
  <c r="K492" i="39"/>
  <c r="J492" i="39"/>
  <c r="I492" i="39"/>
  <c r="H492" i="39"/>
  <c r="G492" i="39"/>
  <c r="F492" i="39"/>
  <c r="E492" i="39"/>
  <c r="D492" i="39"/>
  <c r="C492" i="39"/>
  <c r="B492" i="39"/>
  <c r="A492" i="39"/>
  <c r="Q491" i="39"/>
  <c r="P491" i="39"/>
  <c r="O491" i="39"/>
  <c r="N491" i="39"/>
  <c r="M491" i="39"/>
  <c r="L491" i="39"/>
  <c r="K491" i="39"/>
  <c r="J491" i="39"/>
  <c r="I491" i="39"/>
  <c r="H491" i="39"/>
  <c r="G491" i="39"/>
  <c r="F491" i="39"/>
  <c r="E491" i="39"/>
  <c r="D491" i="39"/>
  <c r="C491" i="39"/>
  <c r="B491" i="39"/>
  <c r="A491" i="39"/>
  <c r="Q490" i="39"/>
  <c r="P490" i="39"/>
  <c r="O490" i="39"/>
  <c r="N490" i="39"/>
  <c r="M490" i="39"/>
  <c r="L490" i="39"/>
  <c r="K490" i="39"/>
  <c r="J490" i="39"/>
  <c r="I490" i="39"/>
  <c r="H490" i="39"/>
  <c r="G490" i="39"/>
  <c r="F490" i="39"/>
  <c r="E490" i="39"/>
  <c r="D490" i="39"/>
  <c r="C490" i="39"/>
  <c r="B490" i="39"/>
  <c r="A490" i="39"/>
  <c r="Q489" i="39"/>
  <c r="P489" i="39"/>
  <c r="O489" i="39"/>
  <c r="N489" i="39"/>
  <c r="M489" i="39"/>
  <c r="L489" i="39"/>
  <c r="K489" i="39"/>
  <c r="J489" i="39"/>
  <c r="I489" i="39"/>
  <c r="H489" i="39"/>
  <c r="G489" i="39"/>
  <c r="F489" i="39"/>
  <c r="E489" i="39"/>
  <c r="D489" i="39"/>
  <c r="C489" i="39"/>
  <c r="B489" i="39"/>
  <c r="A489" i="39"/>
  <c r="Q488" i="39"/>
  <c r="P488" i="39"/>
  <c r="O488" i="39"/>
  <c r="N488" i="39"/>
  <c r="M488" i="39"/>
  <c r="L488" i="39"/>
  <c r="K488" i="39"/>
  <c r="J488" i="39"/>
  <c r="I488" i="39"/>
  <c r="H488" i="39"/>
  <c r="G488" i="39"/>
  <c r="F488" i="39"/>
  <c r="E488" i="39"/>
  <c r="D488" i="39"/>
  <c r="C488" i="39"/>
  <c r="B488" i="39"/>
  <c r="A488" i="39"/>
  <c r="Q487" i="39"/>
  <c r="P487" i="39"/>
  <c r="O487" i="39"/>
  <c r="N487" i="39"/>
  <c r="M487" i="39"/>
  <c r="L487" i="39"/>
  <c r="K487" i="39"/>
  <c r="J487" i="39"/>
  <c r="I487" i="39"/>
  <c r="H487" i="39"/>
  <c r="G487" i="39"/>
  <c r="F487" i="39"/>
  <c r="E487" i="39"/>
  <c r="D487" i="39"/>
  <c r="C487" i="39"/>
  <c r="B487" i="39"/>
  <c r="A487" i="39"/>
  <c r="Q486" i="39"/>
  <c r="P486" i="39"/>
  <c r="O486" i="39"/>
  <c r="N486" i="39"/>
  <c r="M486" i="39"/>
  <c r="L486" i="39"/>
  <c r="K486" i="39"/>
  <c r="J486" i="39"/>
  <c r="I486" i="39"/>
  <c r="H486" i="39"/>
  <c r="G486" i="39"/>
  <c r="F486" i="39"/>
  <c r="E486" i="39"/>
  <c r="D486" i="39"/>
  <c r="C486" i="39"/>
  <c r="B486" i="39"/>
  <c r="A486" i="39"/>
  <c r="Q485" i="39"/>
  <c r="P485" i="39"/>
  <c r="O485" i="39"/>
  <c r="N485" i="39"/>
  <c r="M485" i="39"/>
  <c r="L485" i="39"/>
  <c r="K485" i="39"/>
  <c r="J485" i="39"/>
  <c r="I485" i="39"/>
  <c r="H485" i="39"/>
  <c r="G485" i="39"/>
  <c r="F485" i="39"/>
  <c r="E485" i="39"/>
  <c r="D485" i="39"/>
  <c r="C485" i="39"/>
  <c r="B485" i="39"/>
  <c r="A485" i="39"/>
  <c r="Q484" i="39"/>
  <c r="P484" i="39"/>
  <c r="O484" i="39"/>
  <c r="N484" i="39"/>
  <c r="M484" i="39"/>
  <c r="L484" i="39"/>
  <c r="K484" i="39"/>
  <c r="J484" i="39"/>
  <c r="I484" i="39"/>
  <c r="H484" i="39"/>
  <c r="G484" i="39"/>
  <c r="F484" i="39"/>
  <c r="E484" i="39"/>
  <c r="D484" i="39"/>
  <c r="C484" i="39"/>
  <c r="B484" i="39"/>
  <c r="A484" i="39"/>
  <c r="Q483" i="39"/>
  <c r="P483" i="39"/>
  <c r="O483" i="39"/>
  <c r="N483" i="39"/>
  <c r="M483" i="39"/>
  <c r="L483" i="39"/>
  <c r="K483" i="39"/>
  <c r="J483" i="39"/>
  <c r="I483" i="39"/>
  <c r="H483" i="39"/>
  <c r="G483" i="39"/>
  <c r="F483" i="39"/>
  <c r="E483" i="39"/>
  <c r="D483" i="39"/>
  <c r="C483" i="39"/>
  <c r="B483" i="39"/>
  <c r="A483" i="39"/>
  <c r="Q482" i="39"/>
  <c r="P482" i="39"/>
  <c r="O482" i="39"/>
  <c r="N482" i="39"/>
  <c r="M482" i="39"/>
  <c r="L482" i="39"/>
  <c r="K482" i="39"/>
  <c r="J482" i="39"/>
  <c r="I482" i="39"/>
  <c r="H482" i="39"/>
  <c r="G482" i="39"/>
  <c r="F482" i="39"/>
  <c r="E482" i="39"/>
  <c r="D482" i="39"/>
  <c r="C482" i="39"/>
  <c r="B482" i="39"/>
  <c r="A482" i="39"/>
  <c r="Q481" i="39"/>
  <c r="P481" i="39"/>
  <c r="O481" i="39"/>
  <c r="N481" i="39"/>
  <c r="M481" i="39"/>
  <c r="L481" i="39"/>
  <c r="K481" i="39"/>
  <c r="J481" i="39"/>
  <c r="I481" i="39"/>
  <c r="H481" i="39"/>
  <c r="G481" i="39"/>
  <c r="F481" i="39"/>
  <c r="E481" i="39"/>
  <c r="D481" i="39"/>
  <c r="C481" i="39"/>
  <c r="B481" i="39"/>
  <c r="A481" i="39"/>
  <c r="Q480" i="39"/>
  <c r="P480" i="39"/>
  <c r="O480" i="39"/>
  <c r="N480" i="39"/>
  <c r="M480" i="39"/>
  <c r="L480" i="39"/>
  <c r="K480" i="39"/>
  <c r="J480" i="39"/>
  <c r="I480" i="39"/>
  <c r="H480" i="39"/>
  <c r="G480" i="39"/>
  <c r="F480" i="39"/>
  <c r="E480" i="39"/>
  <c r="D480" i="39"/>
  <c r="C480" i="39"/>
  <c r="B480" i="39"/>
  <c r="A480" i="39"/>
  <c r="Q479" i="39"/>
  <c r="P479" i="39"/>
  <c r="O479" i="39"/>
  <c r="N479" i="39"/>
  <c r="M479" i="39"/>
  <c r="L479" i="39"/>
  <c r="K479" i="39"/>
  <c r="J479" i="39"/>
  <c r="I479" i="39"/>
  <c r="H479" i="39"/>
  <c r="G479" i="39"/>
  <c r="F479" i="39"/>
  <c r="E479" i="39"/>
  <c r="D479" i="39"/>
  <c r="C479" i="39"/>
  <c r="B479" i="39"/>
  <c r="A479" i="39"/>
  <c r="Q478" i="39"/>
  <c r="P478" i="39"/>
  <c r="O478" i="39"/>
  <c r="N478" i="39"/>
  <c r="M478" i="39"/>
  <c r="L478" i="39"/>
  <c r="K478" i="39"/>
  <c r="J478" i="39"/>
  <c r="I478" i="39"/>
  <c r="H478" i="39"/>
  <c r="G478" i="39"/>
  <c r="F478" i="39"/>
  <c r="E478" i="39"/>
  <c r="D478" i="39"/>
  <c r="C478" i="39"/>
  <c r="B478" i="39"/>
  <c r="A478" i="39"/>
  <c r="Q477" i="39"/>
  <c r="P477" i="39"/>
  <c r="O477" i="39"/>
  <c r="N477" i="39"/>
  <c r="M477" i="39"/>
  <c r="L477" i="39"/>
  <c r="K477" i="39"/>
  <c r="J477" i="39"/>
  <c r="I477" i="39"/>
  <c r="H477" i="39"/>
  <c r="G477" i="39"/>
  <c r="F477" i="39"/>
  <c r="E477" i="39"/>
  <c r="D477" i="39"/>
  <c r="C477" i="39"/>
  <c r="B477" i="39"/>
  <c r="A477" i="39"/>
  <c r="Q476" i="39"/>
  <c r="P476" i="39"/>
  <c r="O476" i="39"/>
  <c r="N476" i="39"/>
  <c r="M476" i="39"/>
  <c r="L476" i="39"/>
  <c r="K476" i="39"/>
  <c r="J476" i="39"/>
  <c r="I476" i="39"/>
  <c r="H476" i="39"/>
  <c r="G476" i="39"/>
  <c r="F476" i="39"/>
  <c r="E476" i="39"/>
  <c r="D476" i="39"/>
  <c r="C476" i="39"/>
  <c r="B476" i="39"/>
  <c r="A476" i="39"/>
  <c r="Q475" i="39"/>
  <c r="P475" i="39"/>
  <c r="O475" i="39"/>
  <c r="N475" i="39"/>
  <c r="M475" i="39"/>
  <c r="L475" i="39"/>
  <c r="K475" i="39"/>
  <c r="J475" i="39"/>
  <c r="I475" i="39"/>
  <c r="H475" i="39"/>
  <c r="G475" i="39"/>
  <c r="F475" i="39"/>
  <c r="E475" i="39"/>
  <c r="D475" i="39"/>
  <c r="C475" i="39"/>
  <c r="B475" i="39"/>
  <c r="A475" i="39"/>
  <c r="Q474" i="39"/>
  <c r="P474" i="39"/>
  <c r="O474" i="39"/>
  <c r="N474" i="39"/>
  <c r="M474" i="39"/>
  <c r="L474" i="39"/>
  <c r="K474" i="39"/>
  <c r="J474" i="39"/>
  <c r="I474" i="39"/>
  <c r="H474" i="39"/>
  <c r="G474" i="39"/>
  <c r="F474" i="39"/>
  <c r="E474" i="39"/>
  <c r="D474" i="39"/>
  <c r="C474" i="39"/>
  <c r="B474" i="39"/>
  <c r="A474" i="39"/>
  <c r="Q473" i="39"/>
  <c r="P473" i="39"/>
  <c r="O473" i="39"/>
  <c r="N473" i="39"/>
  <c r="M473" i="39"/>
  <c r="L473" i="39"/>
  <c r="K473" i="39"/>
  <c r="J473" i="39"/>
  <c r="I473" i="39"/>
  <c r="H473" i="39"/>
  <c r="G473" i="39"/>
  <c r="F473" i="39"/>
  <c r="E473" i="39"/>
  <c r="D473" i="39"/>
  <c r="C473" i="39"/>
  <c r="B473" i="39"/>
  <c r="A473" i="39"/>
  <c r="Q472" i="39"/>
  <c r="P472" i="39"/>
  <c r="O472" i="39"/>
  <c r="N472" i="39"/>
  <c r="M472" i="39"/>
  <c r="L472" i="39"/>
  <c r="K472" i="39"/>
  <c r="J472" i="39"/>
  <c r="I472" i="39"/>
  <c r="H472" i="39"/>
  <c r="G472" i="39"/>
  <c r="F472" i="39"/>
  <c r="E472" i="39"/>
  <c r="D472" i="39"/>
  <c r="C472" i="39"/>
  <c r="B472" i="39"/>
  <c r="A472" i="39"/>
  <c r="Q471" i="39"/>
  <c r="P471" i="39"/>
  <c r="O471" i="39"/>
  <c r="N471" i="39"/>
  <c r="M471" i="39"/>
  <c r="L471" i="39"/>
  <c r="K471" i="39"/>
  <c r="J471" i="39"/>
  <c r="I471" i="39"/>
  <c r="H471" i="39"/>
  <c r="G471" i="39"/>
  <c r="F471" i="39"/>
  <c r="E471" i="39"/>
  <c r="D471" i="39"/>
  <c r="C471" i="39"/>
  <c r="B471" i="39"/>
  <c r="A471" i="39"/>
  <c r="Q470" i="39"/>
  <c r="P470" i="39"/>
  <c r="O470" i="39"/>
  <c r="N470" i="39"/>
  <c r="M470" i="39"/>
  <c r="L470" i="39"/>
  <c r="K470" i="39"/>
  <c r="J470" i="39"/>
  <c r="I470" i="39"/>
  <c r="H470" i="39"/>
  <c r="G470" i="39"/>
  <c r="F470" i="39"/>
  <c r="E470" i="39"/>
  <c r="D470" i="39"/>
  <c r="C470" i="39"/>
  <c r="B470" i="39"/>
  <c r="A470" i="39"/>
  <c r="Q469" i="39"/>
  <c r="P469" i="39"/>
  <c r="O469" i="39"/>
  <c r="N469" i="39"/>
  <c r="M469" i="39"/>
  <c r="L469" i="39"/>
  <c r="K469" i="39"/>
  <c r="J469" i="39"/>
  <c r="I469" i="39"/>
  <c r="H469" i="39"/>
  <c r="G469" i="39"/>
  <c r="F469" i="39"/>
  <c r="E469" i="39"/>
  <c r="D469" i="39"/>
  <c r="C469" i="39"/>
  <c r="B469" i="39"/>
  <c r="A469" i="39"/>
  <c r="Q468" i="39"/>
  <c r="P468" i="39"/>
  <c r="O468" i="39"/>
  <c r="N468" i="39"/>
  <c r="M468" i="39"/>
  <c r="L468" i="39"/>
  <c r="K468" i="39"/>
  <c r="J468" i="39"/>
  <c r="I468" i="39"/>
  <c r="H468" i="39"/>
  <c r="G468" i="39"/>
  <c r="F468" i="39"/>
  <c r="E468" i="39"/>
  <c r="D468" i="39"/>
  <c r="C468" i="39"/>
  <c r="B468" i="39"/>
  <c r="A468" i="39"/>
  <c r="Q467" i="39"/>
  <c r="P467" i="39"/>
  <c r="O467" i="39"/>
  <c r="N467" i="39"/>
  <c r="M467" i="39"/>
  <c r="L467" i="39"/>
  <c r="K467" i="39"/>
  <c r="J467" i="39"/>
  <c r="I467" i="39"/>
  <c r="H467" i="39"/>
  <c r="G467" i="39"/>
  <c r="F467" i="39"/>
  <c r="E467" i="39"/>
  <c r="D467" i="39"/>
  <c r="C467" i="39"/>
  <c r="B467" i="39"/>
  <c r="A467" i="39"/>
  <c r="Q466" i="39"/>
  <c r="P466" i="39"/>
  <c r="O466" i="39"/>
  <c r="N466" i="39"/>
  <c r="M466" i="39"/>
  <c r="L466" i="39"/>
  <c r="K466" i="39"/>
  <c r="J466" i="39"/>
  <c r="I466" i="39"/>
  <c r="H466" i="39"/>
  <c r="G466" i="39"/>
  <c r="F466" i="39"/>
  <c r="E466" i="39"/>
  <c r="D466" i="39"/>
  <c r="C466" i="39"/>
  <c r="B466" i="39"/>
  <c r="A466" i="39"/>
  <c r="Q465" i="39"/>
  <c r="P465" i="39"/>
  <c r="O465" i="39"/>
  <c r="N465" i="39"/>
  <c r="M465" i="39"/>
  <c r="L465" i="39"/>
  <c r="K465" i="39"/>
  <c r="J465" i="39"/>
  <c r="I465" i="39"/>
  <c r="H465" i="39"/>
  <c r="G465" i="39"/>
  <c r="F465" i="39"/>
  <c r="E465" i="39"/>
  <c r="D465" i="39"/>
  <c r="C465" i="39"/>
  <c r="B465" i="39"/>
  <c r="A465" i="39"/>
  <c r="Q464" i="39"/>
  <c r="P464" i="39"/>
  <c r="O464" i="39"/>
  <c r="N464" i="39"/>
  <c r="M464" i="39"/>
  <c r="L464" i="39"/>
  <c r="K464" i="39"/>
  <c r="J464" i="39"/>
  <c r="I464" i="39"/>
  <c r="H464" i="39"/>
  <c r="G464" i="39"/>
  <c r="F464" i="39"/>
  <c r="E464" i="39"/>
  <c r="D464" i="39"/>
  <c r="C464" i="39"/>
  <c r="B464" i="39"/>
  <c r="A464" i="39"/>
  <c r="Q463" i="39"/>
  <c r="P463" i="39"/>
  <c r="O463" i="39"/>
  <c r="N463" i="39"/>
  <c r="M463" i="39"/>
  <c r="L463" i="39"/>
  <c r="K463" i="39"/>
  <c r="J463" i="39"/>
  <c r="I463" i="39"/>
  <c r="H463" i="39"/>
  <c r="G463" i="39"/>
  <c r="F463" i="39"/>
  <c r="E463" i="39"/>
  <c r="D463" i="39"/>
  <c r="C463" i="39"/>
  <c r="B463" i="39"/>
  <c r="A463" i="39"/>
  <c r="Q462" i="39"/>
  <c r="P462" i="39"/>
  <c r="O462" i="39"/>
  <c r="N462" i="39"/>
  <c r="M462" i="39"/>
  <c r="L462" i="39"/>
  <c r="K462" i="39"/>
  <c r="J462" i="39"/>
  <c r="I462" i="39"/>
  <c r="H462" i="39"/>
  <c r="G462" i="39"/>
  <c r="F462" i="39"/>
  <c r="E462" i="39"/>
  <c r="D462" i="39"/>
  <c r="C462" i="39"/>
  <c r="B462" i="39"/>
  <c r="A462" i="39"/>
  <c r="Q461" i="39"/>
  <c r="P461" i="39"/>
  <c r="O461" i="39"/>
  <c r="N461" i="39"/>
  <c r="M461" i="39"/>
  <c r="L461" i="39"/>
  <c r="K461" i="39"/>
  <c r="J461" i="39"/>
  <c r="I461" i="39"/>
  <c r="H461" i="39"/>
  <c r="G461" i="39"/>
  <c r="F461" i="39"/>
  <c r="E461" i="39"/>
  <c r="D461" i="39"/>
  <c r="C461" i="39"/>
  <c r="B461" i="39"/>
  <c r="A461" i="39"/>
  <c r="Q460" i="39"/>
  <c r="P460" i="39"/>
  <c r="O460" i="39"/>
  <c r="N460" i="39"/>
  <c r="M460" i="39"/>
  <c r="L460" i="39"/>
  <c r="K460" i="39"/>
  <c r="J460" i="39"/>
  <c r="I460" i="39"/>
  <c r="H460" i="39"/>
  <c r="G460" i="39"/>
  <c r="F460" i="39"/>
  <c r="E460" i="39"/>
  <c r="D460" i="39"/>
  <c r="C460" i="39"/>
  <c r="B460" i="39"/>
  <c r="A460" i="39"/>
  <c r="Q459" i="39"/>
  <c r="P459" i="39"/>
  <c r="O459" i="39"/>
  <c r="N459" i="39"/>
  <c r="M459" i="39"/>
  <c r="L459" i="39"/>
  <c r="K459" i="39"/>
  <c r="J459" i="39"/>
  <c r="I459" i="39"/>
  <c r="H459" i="39"/>
  <c r="G459" i="39"/>
  <c r="F459" i="39"/>
  <c r="E459" i="39"/>
  <c r="D459" i="39"/>
  <c r="C459" i="39"/>
  <c r="B459" i="39"/>
  <c r="A459" i="39"/>
  <c r="Q458" i="39"/>
  <c r="P458" i="39"/>
  <c r="O458" i="39"/>
  <c r="N458" i="39"/>
  <c r="M458" i="39"/>
  <c r="L458" i="39"/>
  <c r="K458" i="39"/>
  <c r="J458" i="39"/>
  <c r="I458" i="39"/>
  <c r="H458" i="39"/>
  <c r="G458" i="39"/>
  <c r="F458" i="39"/>
  <c r="E458" i="39"/>
  <c r="D458" i="39"/>
  <c r="C458" i="39"/>
  <c r="B458" i="39"/>
  <c r="A458" i="39"/>
  <c r="Q457" i="39"/>
  <c r="P457" i="39"/>
  <c r="O457" i="39"/>
  <c r="N457" i="39"/>
  <c r="M457" i="39"/>
  <c r="L457" i="39"/>
  <c r="K457" i="39"/>
  <c r="J457" i="39"/>
  <c r="I457" i="39"/>
  <c r="H457" i="39"/>
  <c r="G457" i="39"/>
  <c r="F457" i="39"/>
  <c r="E457" i="39"/>
  <c r="D457" i="39"/>
  <c r="C457" i="39"/>
  <c r="B457" i="39"/>
  <c r="A457" i="39"/>
  <c r="Q456" i="39"/>
  <c r="P456" i="39"/>
  <c r="O456" i="39"/>
  <c r="N456" i="39"/>
  <c r="M456" i="39"/>
  <c r="L456" i="39"/>
  <c r="K456" i="39"/>
  <c r="J456" i="39"/>
  <c r="I456" i="39"/>
  <c r="H456" i="39"/>
  <c r="G456" i="39"/>
  <c r="F456" i="39"/>
  <c r="E456" i="39"/>
  <c r="D456" i="39"/>
  <c r="C456" i="39"/>
  <c r="B456" i="39"/>
  <c r="A456" i="39"/>
  <c r="Q455" i="39"/>
  <c r="P455" i="39"/>
  <c r="O455" i="39"/>
  <c r="N455" i="39"/>
  <c r="M455" i="39"/>
  <c r="L455" i="39"/>
  <c r="K455" i="39"/>
  <c r="J455" i="39"/>
  <c r="I455" i="39"/>
  <c r="H455" i="39"/>
  <c r="G455" i="39"/>
  <c r="F455" i="39"/>
  <c r="E455" i="39"/>
  <c r="D455" i="39"/>
  <c r="C455" i="39"/>
  <c r="B455" i="39"/>
  <c r="A455" i="39"/>
  <c r="Q454" i="39"/>
  <c r="P454" i="39"/>
  <c r="O454" i="39"/>
  <c r="N454" i="39"/>
  <c r="M454" i="39"/>
  <c r="L454" i="39"/>
  <c r="K454" i="39"/>
  <c r="J454" i="39"/>
  <c r="I454" i="39"/>
  <c r="H454" i="39"/>
  <c r="G454" i="39"/>
  <c r="F454" i="39"/>
  <c r="E454" i="39"/>
  <c r="D454" i="39"/>
  <c r="C454" i="39"/>
  <c r="B454" i="39"/>
  <c r="A454" i="39"/>
  <c r="Q453" i="39"/>
  <c r="P453" i="39"/>
  <c r="O453" i="39"/>
  <c r="N453" i="39"/>
  <c r="M453" i="39"/>
  <c r="L453" i="39"/>
  <c r="K453" i="39"/>
  <c r="J453" i="39"/>
  <c r="I453" i="39"/>
  <c r="H453" i="39"/>
  <c r="G453" i="39"/>
  <c r="F453" i="39"/>
  <c r="E453" i="39"/>
  <c r="D453" i="39"/>
  <c r="C453" i="39"/>
  <c r="B453" i="39"/>
  <c r="A453" i="39"/>
  <c r="Q452" i="39"/>
  <c r="P452" i="39"/>
  <c r="O452" i="39"/>
  <c r="N452" i="39"/>
  <c r="M452" i="39"/>
  <c r="L452" i="39"/>
  <c r="K452" i="39"/>
  <c r="J452" i="39"/>
  <c r="I452" i="39"/>
  <c r="H452" i="39"/>
  <c r="G452" i="39"/>
  <c r="F452" i="39"/>
  <c r="E452" i="39"/>
  <c r="D452" i="39"/>
  <c r="C452" i="39"/>
  <c r="B452" i="39"/>
  <c r="A452" i="39"/>
  <c r="Q451" i="39"/>
  <c r="P451" i="39"/>
  <c r="O451" i="39"/>
  <c r="N451" i="39"/>
  <c r="M451" i="39"/>
  <c r="L451" i="39"/>
  <c r="K451" i="39"/>
  <c r="J451" i="39"/>
  <c r="I451" i="39"/>
  <c r="H451" i="39"/>
  <c r="G451" i="39"/>
  <c r="F451" i="39"/>
  <c r="E451" i="39"/>
  <c r="D451" i="39"/>
  <c r="C451" i="39"/>
  <c r="B451" i="39"/>
  <c r="A451" i="39"/>
  <c r="Q450" i="39"/>
  <c r="P450" i="39"/>
  <c r="O450" i="39"/>
  <c r="N450" i="39"/>
  <c r="M450" i="39"/>
  <c r="L450" i="39"/>
  <c r="K450" i="39"/>
  <c r="J450" i="39"/>
  <c r="I450" i="39"/>
  <c r="H450" i="39"/>
  <c r="G450" i="39"/>
  <c r="F450" i="39"/>
  <c r="E450" i="39"/>
  <c r="D450" i="39"/>
  <c r="C450" i="39"/>
  <c r="B450" i="39"/>
  <c r="A450" i="39"/>
  <c r="Q449" i="39"/>
  <c r="P449" i="39"/>
  <c r="O449" i="39"/>
  <c r="N449" i="39"/>
  <c r="M449" i="39"/>
  <c r="L449" i="39"/>
  <c r="K449" i="39"/>
  <c r="J449" i="39"/>
  <c r="I449" i="39"/>
  <c r="H449" i="39"/>
  <c r="G449" i="39"/>
  <c r="F449" i="39"/>
  <c r="E449" i="39"/>
  <c r="D449" i="39"/>
  <c r="C449" i="39"/>
  <c r="B449" i="39"/>
  <c r="A449" i="39"/>
  <c r="Q448" i="39"/>
  <c r="P448" i="39"/>
  <c r="O448" i="39"/>
  <c r="N448" i="39"/>
  <c r="M448" i="39"/>
  <c r="L448" i="39"/>
  <c r="K448" i="39"/>
  <c r="J448" i="39"/>
  <c r="I448" i="39"/>
  <c r="H448" i="39"/>
  <c r="G448" i="39"/>
  <c r="F448" i="39"/>
  <c r="E448" i="39"/>
  <c r="D448" i="39"/>
  <c r="C448" i="39"/>
  <c r="B448" i="39"/>
  <c r="A448" i="39"/>
  <c r="Q447" i="39"/>
  <c r="P447" i="39"/>
  <c r="O447" i="39"/>
  <c r="N447" i="39"/>
  <c r="M447" i="39"/>
  <c r="L447" i="39"/>
  <c r="K447" i="39"/>
  <c r="J447" i="39"/>
  <c r="I447" i="39"/>
  <c r="H447" i="39"/>
  <c r="G447" i="39"/>
  <c r="F447" i="39"/>
  <c r="E447" i="39"/>
  <c r="D447" i="39"/>
  <c r="C447" i="39"/>
  <c r="B447" i="39"/>
  <c r="A447" i="39"/>
  <c r="Q446" i="39"/>
  <c r="P446" i="39"/>
  <c r="O446" i="39"/>
  <c r="N446" i="39"/>
  <c r="M446" i="39"/>
  <c r="L446" i="39"/>
  <c r="K446" i="39"/>
  <c r="J446" i="39"/>
  <c r="I446" i="39"/>
  <c r="H446" i="39"/>
  <c r="G446" i="39"/>
  <c r="F446" i="39"/>
  <c r="E446" i="39"/>
  <c r="D446" i="39"/>
  <c r="C446" i="39"/>
  <c r="B446" i="39"/>
  <c r="A446" i="39"/>
  <c r="Q445" i="39"/>
  <c r="P445" i="39"/>
  <c r="O445" i="39"/>
  <c r="N445" i="39"/>
  <c r="M445" i="39"/>
  <c r="L445" i="39"/>
  <c r="K445" i="39"/>
  <c r="J445" i="39"/>
  <c r="I445" i="39"/>
  <c r="H445" i="39"/>
  <c r="G445" i="39"/>
  <c r="F445" i="39"/>
  <c r="E445" i="39"/>
  <c r="D445" i="39"/>
  <c r="C445" i="39"/>
  <c r="B445" i="39"/>
  <c r="A445" i="39"/>
  <c r="Q444" i="39"/>
  <c r="P444" i="39"/>
  <c r="O444" i="39"/>
  <c r="N444" i="39"/>
  <c r="M444" i="39"/>
  <c r="L444" i="39"/>
  <c r="K444" i="39"/>
  <c r="J444" i="39"/>
  <c r="I444" i="39"/>
  <c r="H444" i="39"/>
  <c r="G444" i="39"/>
  <c r="F444" i="39"/>
  <c r="E444" i="39"/>
  <c r="D444" i="39"/>
  <c r="C444" i="39"/>
  <c r="B444" i="39"/>
  <c r="A444" i="39"/>
  <c r="Q443" i="39"/>
  <c r="P443" i="39"/>
  <c r="O443" i="39"/>
  <c r="N443" i="39"/>
  <c r="M443" i="39"/>
  <c r="L443" i="39"/>
  <c r="K443" i="39"/>
  <c r="J443" i="39"/>
  <c r="I443" i="39"/>
  <c r="H443" i="39"/>
  <c r="G443" i="39"/>
  <c r="F443" i="39"/>
  <c r="E443" i="39"/>
  <c r="D443" i="39"/>
  <c r="C443" i="39"/>
  <c r="B443" i="39"/>
  <c r="A443" i="39"/>
  <c r="Q442" i="39"/>
  <c r="P442" i="39"/>
  <c r="O442" i="39"/>
  <c r="N442" i="39"/>
  <c r="M442" i="39"/>
  <c r="L442" i="39"/>
  <c r="K442" i="39"/>
  <c r="J442" i="39"/>
  <c r="I442" i="39"/>
  <c r="H442" i="39"/>
  <c r="G442" i="39"/>
  <c r="F442" i="39"/>
  <c r="E442" i="39"/>
  <c r="D442" i="39"/>
  <c r="C442" i="39"/>
  <c r="B442" i="39"/>
  <c r="A442" i="39"/>
  <c r="Q441" i="39"/>
  <c r="P441" i="39"/>
  <c r="O441" i="39"/>
  <c r="N441" i="39"/>
  <c r="M441" i="39"/>
  <c r="L441" i="39"/>
  <c r="K441" i="39"/>
  <c r="J441" i="39"/>
  <c r="I441" i="39"/>
  <c r="H441" i="39"/>
  <c r="G441" i="39"/>
  <c r="F441" i="39"/>
  <c r="E441" i="39"/>
  <c r="D441" i="39"/>
  <c r="C441" i="39"/>
  <c r="B441" i="39"/>
  <c r="A441" i="39"/>
  <c r="Q440" i="39"/>
  <c r="P440" i="39"/>
  <c r="O440" i="39"/>
  <c r="N440" i="39"/>
  <c r="M440" i="39"/>
  <c r="L440" i="39"/>
  <c r="K440" i="39"/>
  <c r="J440" i="39"/>
  <c r="I440" i="39"/>
  <c r="H440" i="39"/>
  <c r="G440" i="39"/>
  <c r="F440" i="39"/>
  <c r="E440" i="39"/>
  <c r="D440" i="39"/>
  <c r="C440" i="39"/>
  <c r="B440" i="39"/>
  <c r="A440" i="39"/>
  <c r="Q439" i="39"/>
  <c r="P439" i="39"/>
  <c r="O439" i="39"/>
  <c r="N439" i="39"/>
  <c r="M439" i="39"/>
  <c r="L439" i="39"/>
  <c r="K439" i="39"/>
  <c r="J439" i="39"/>
  <c r="I439" i="39"/>
  <c r="H439" i="39"/>
  <c r="G439" i="39"/>
  <c r="F439" i="39"/>
  <c r="E439" i="39"/>
  <c r="D439" i="39"/>
  <c r="C439" i="39"/>
  <c r="B439" i="39"/>
  <c r="A439" i="39"/>
  <c r="Q438" i="39"/>
  <c r="P438" i="39"/>
  <c r="O438" i="39"/>
  <c r="N438" i="39"/>
  <c r="M438" i="39"/>
  <c r="L438" i="39"/>
  <c r="K438" i="39"/>
  <c r="J438" i="39"/>
  <c r="I438" i="39"/>
  <c r="H438" i="39"/>
  <c r="G438" i="39"/>
  <c r="F438" i="39"/>
  <c r="E438" i="39"/>
  <c r="D438" i="39"/>
  <c r="C438" i="39"/>
  <c r="B438" i="39"/>
  <c r="A438" i="39"/>
  <c r="Q437" i="39"/>
  <c r="P437" i="39"/>
  <c r="O437" i="39"/>
  <c r="N437" i="39"/>
  <c r="M437" i="39"/>
  <c r="L437" i="39"/>
  <c r="K437" i="39"/>
  <c r="J437" i="39"/>
  <c r="I437" i="39"/>
  <c r="H437" i="39"/>
  <c r="G437" i="39"/>
  <c r="F437" i="39"/>
  <c r="E437" i="39"/>
  <c r="D437" i="39"/>
  <c r="C437" i="39"/>
  <c r="B437" i="39"/>
  <c r="A437" i="39"/>
  <c r="Q436" i="39"/>
  <c r="P436" i="39"/>
  <c r="O436" i="39"/>
  <c r="N436" i="39"/>
  <c r="M436" i="39"/>
  <c r="L436" i="39"/>
  <c r="K436" i="39"/>
  <c r="J436" i="39"/>
  <c r="I436" i="39"/>
  <c r="H436" i="39"/>
  <c r="G436" i="39"/>
  <c r="F436" i="39"/>
  <c r="E436" i="39"/>
  <c r="D436" i="39"/>
  <c r="C436" i="39"/>
  <c r="B436" i="39"/>
  <c r="A436" i="39"/>
  <c r="Q435" i="39"/>
  <c r="P435" i="39"/>
  <c r="O435" i="39"/>
  <c r="N435" i="39"/>
  <c r="M435" i="39"/>
  <c r="L435" i="39"/>
  <c r="K435" i="39"/>
  <c r="J435" i="39"/>
  <c r="I435" i="39"/>
  <c r="H435" i="39"/>
  <c r="G435" i="39"/>
  <c r="F435" i="39"/>
  <c r="E435" i="39"/>
  <c r="D435" i="39"/>
  <c r="C435" i="39"/>
  <c r="B435" i="39"/>
  <c r="A435" i="39"/>
  <c r="Q434" i="39"/>
  <c r="P434" i="39"/>
  <c r="O434" i="39"/>
  <c r="N434" i="39"/>
  <c r="M434" i="39"/>
  <c r="L434" i="39"/>
  <c r="K434" i="39"/>
  <c r="J434" i="39"/>
  <c r="I434" i="39"/>
  <c r="H434" i="39"/>
  <c r="G434" i="39"/>
  <c r="F434" i="39"/>
  <c r="E434" i="39"/>
  <c r="D434" i="39"/>
  <c r="C434" i="39"/>
  <c r="B434" i="39"/>
  <c r="A434" i="39"/>
  <c r="Q433" i="39"/>
  <c r="P433" i="39"/>
  <c r="O433" i="39"/>
  <c r="N433" i="39"/>
  <c r="M433" i="39"/>
  <c r="L433" i="39"/>
  <c r="K433" i="39"/>
  <c r="J433" i="39"/>
  <c r="I433" i="39"/>
  <c r="H433" i="39"/>
  <c r="G433" i="39"/>
  <c r="F433" i="39"/>
  <c r="E433" i="39"/>
  <c r="D433" i="39"/>
  <c r="C433" i="39"/>
  <c r="B433" i="39"/>
  <c r="A433" i="39"/>
  <c r="Q432" i="39"/>
  <c r="P432" i="39"/>
  <c r="O432" i="39"/>
  <c r="N432" i="39"/>
  <c r="M432" i="39"/>
  <c r="L432" i="39"/>
  <c r="K432" i="39"/>
  <c r="J432" i="39"/>
  <c r="I432" i="39"/>
  <c r="H432" i="39"/>
  <c r="G432" i="39"/>
  <c r="F432" i="39"/>
  <c r="E432" i="39"/>
  <c r="D432" i="39"/>
  <c r="C432" i="39"/>
  <c r="B432" i="39"/>
  <c r="A432" i="39"/>
  <c r="Q431" i="39"/>
  <c r="P431" i="39"/>
  <c r="O431" i="39"/>
  <c r="N431" i="39"/>
  <c r="M431" i="39"/>
  <c r="L431" i="39"/>
  <c r="K431" i="39"/>
  <c r="J431" i="39"/>
  <c r="I431" i="39"/>
  <c r="H431" i="39"/>
  <c r="G431" i="39"/>
  <c r="F431" i="39"/>
  <c r="E431" i="39"/>
  <c r="D431" i="39"/>
  <c r="C431" i="39"/>
  <c r="B431" i="39"/>
  <c r="A431" i="39"/>
  <c r="Q430" i="39"/>
  <c r="P430" i="39"/>
  <c r="O430" i="39"/>
  <c r="N430" i="39"/>
  <c r="M430" i="39"/>
  <c r="L430" i="39"/>
  <c r="K430" i="39"/>
  <c r="J430" i="39"/>
  <c r="I430" i="39"/>
  <c r="H430" i="39"/>
  <c r="G430" i="39"/>
  <c r="F430" i="39"/>
  <c r="E430" i="39"/>
  <c r="D430" i="39"/>
  <c r="C430" i="39"/>
  <c r="B430" i="39"/>
  <c r="A430" i="39"/>
  <c r="Q429" i="39"/>
  <c r="P429" i="39"/>
  <c r="O429" i="39"/>
  <c r="N429" i="39"/>
  <c r="M429" i="39"/>
  <c r="L429" i="39"/>
  <c r="K429" i="39"/>
  <c r="J429" i="39"/>
  <c r="I429" i="39"/>
  <c r="H429" i="39"/>
  <c r="G429" i="39"/>
  <c r="F429" i="39"/>
  <c r="E429" i="39"/>
  <c r="D429" i="39"/>
  <c r="C429" i="39"/>
  <c r="B429" i="39"/>
  <c r="A429" i="39"/>
  <c r="Q428" i="39"/>
  <c r="P428" i="39"/>
  <c r="O428" i="39"/>
  <c r="N428" i="39"/>
  <c r="M428" i="39"/>
  <c r="L428" i="39"/>
  <c r="K428" i="39"/>
  <c r="J428" i="39"/>
  <c r="I428" i="39"/>
  <c r="H428" i="39"/>
  <c r="G428" i="39"/>
  <c r="F428" i="39"/>
  <c r="E428" i="39"/>
  <c r="D428" i="39"/>
  <c r="C428" i="39"/>
  <c r="B428" i="39"/>
  <c r="A428" i="39"/>
  <c r="Q427" i="39"/>
  <c r="P427" i="39"/>
  <c r="O427" i="39"/>
  <c r="N427" i="39"/>
  <c r="M427" i="39"/>
  <c r="L427" i="39"/>
  <c r="K427" i="39"/>
  <c r="J427" i="39"/>
  <c r="I427" i="39"/>
  <c r="H427" i="39"/>
  <c r="G427" i="39"/>
  <c r="F427" i="39"/>
  <c r="E427" i="39"/>
  <c r="D427" i="39"/>
  <c r="C427" i="39"/>
  <c r="B427" i="39"/>
  <c r="A427" i="39"/>
  <c r="Q426" i="39"/>
  <c r="P426" i="39"/>
  <c r="O426" i="39"/>
  <c r="N426" i="39"/>
  <c r="M426" i="39"/>
  <c r="L426" i="39"/>
  <c r="K426" i="39"/>
  <c r="J426" i="39"/>
  <c r="I426" i="39"/>
  <c r="H426" i="39"/>
  <c r="G426" i="39"/>
  <c r="F426" i="39"/>
  <c r="E426" i="39"/>
  <c r="D426" i="39"/>
  <c r="C426" i="39"/>
  <c r="B426" i="39"/>
  <c r="A426" i="39"/>
  <c r="Q425" i="39"/>
  <c r="P425" i="39"/>
  <c r="O425" i="39"/>
  <c r="N425" i="39"/>
  <c r="M425" i="39"/>
  <c r="L425" i="39"/>
  <c r="K425" i="39"/>
  <c r="J425" i="39"/>
  <c r="I425" i="39"/>
  <c r="H425" i="39"/>
  <c r="G425" i="39"/>
  <c r="F425" i="39"/>
  <c r="E425" i="39"/>
  <c r="D425" i="39"/>
  <c r="C425" i="39"/>
  <c r="B425" i="39"/>
  <c r="A425" i="39"/>
  <c r="Q424" i="39"/>
  <c r="P424" i="39"/>
  <c r="O424" i="39"/>
  <c r="N424" i="39"/>
  <c r="M424" i="39"/>
  <c r="L424" i="39"/>
  <c r="K424" i="39"/>
  <c r="J424" i="39"/>
  <c r="I424" i="39"/>
  <c r="H424" i="39"/>
  <c r="G424" i="39"/>
  <c r="F424" i="39"/>
  <c r="E424" i="39"/>
  <c r="D424" i="39"/>
  <c r="C424" i="39"/>
  <c r="B424" i="39"/>
  <c r="A424" i="39"/>
  <c r="Q423" i="39"/>
  <c r="P423" i="39"/>
  <c r="O423" i="39"/>
  <c r="N423" i="39"/>
  <c r="M423" i="39"/>
  <c r="L423" i="39"/>
  <c r="K423" i="39"/>
  <c r="J423" i="39"/>
  <c r="I423" i="39"/>
  <c r="H423" i="39"/>
  <c r="G423" i="39"/>
  <c r="F423" i="39"/>
  <c r="E423" i="39"/>
  <c r="D423" i="39"/>
  <c r="C423" i="39"/>
  <c r="B423" i="39"/>
  <c r="A423" i="39"/>
  <c r="Q422" i="39"/>
  <c r="P422" i="39"/>
  <c r="O422" i="39"/>
  <c r="N422" i="39"/>
  <c r="M422" i="39"/>
  <c r="L422" i="39"/>
  <c r="K422" i="39"/>
  <c r="J422" i="39"/>
  <c r="I422" i="39"/>
  <c r="H422" i="39"/>
  <c r="G422" i="39"/>
  <c r="F422" i="39"/>
  <c r="E422" i="39"/>
  <c r="D422" i="39"/>
  <c r="C422" i="39"/>
  <c r="B422" i="39"/>
  <c r="A422" i="39"/>
  <c r="Q421" i="39"/>
  <c r="P421" i="39"/>
  <c r="O421" i="39"/>
  <c r="N421" i="39"/>
  <c r="M421" i="39"/>
  <c r="L421" i="39"/>
  <c r="K421" i="39"/>
  <c r="J421" i="39"/>
  <c r="I421" i="39"/>
  <c r="H421" i="39"/>
  <c r="G421" i="39"/>
  <c r="F421" i="39"/>
  <c r="E421" i="39"/>
  <c r="D421" i="39"/>
  <c r="C421" i="39"/>
  <c r="B421" i="39"/>
  <c r="A421" i="39"/>
  <c r="Q420" i="39"/>
  <c r="P420" i="39"/>
  <c r="O420" i="39"/>
  <c r="N420" i="39"/>
  <c r="M420" i="39"/>
  <c r="L420" i="39"/>
  <c r="K420" i="39"/>
  <c r="J420" i="39"/>
  <c r="I420" i="39"/>
  <c r="H420" i="39"/>
  <c r="G420" i="39"/>
  <c r="F420" i="39"/>
  <c r="E420" i="39"/>
  <c r="D420" i="39"/>
  <c r="C420" i="39"/>
  <c r="B420" i="39"/>
  <c r="A420" i="39"/>
  <c r="Q419" i="39"/>
  <c r="P419" i="39"/>
  <c r="O419" i="39"/>
  <c r="N419" i="39"/>
  <c r="M419" i="39"/>
  <c r="L419" i="39"/>
  <c r="K419" i="39"/>
  <c r="J419" i="39"/>
  <c r="I419" i="39"/>
  <c r="H419" i="39"/>
  <c r="G419" i="39"/>
  <c r="F419" i="39"/>
  <c r="E419" i="39"/>
  <c r="D419" i="39"/>
  <c r="C419" i="39"/>
  <c r="B419" i="39"/>
  <c r="A419" i="39"/>
  <c r="Q418" i="39"/>
  <c r="P418" i="39"/>
  <c r="O418" i="39"/>
  <c r="N418" i="39"/>
  <c r="M418" i="39"/>
  <c r="L418" i="39"/>
  <c r="K418" i="39"/>
  <c r="J418" i="39"/>
  <c r="I418" i="39"/>
  <c r="H418" i="39"/>
  <c r="G418" i="39"/>
  <c r="F418" i="39"/>
  <c r="E418" i="39"/>
  <c r="D418" i="39"/>
  <c r="C418" i="39"/>
  <c r="B418" i="39"/>
  <c r="A418" i="39"/>
  <c r="Q417" i="39"/>
  <c r="P417" i="39"/>
  <c r="O417" i="39"/>
  <c r="N417" i="39"/>
  <c r="M417" i="39"/>
  <c r="L417" i="39"/>
  <c r="K417" i="39"/>
  <c r="J417" i="39"/>
  <c r="I417" i="39"/>
  <c r="H417" i="39"/>
  <c r="G417" i="39"/>
  <c r="F417" i="39"/>
  <c r="E417" i="39"/>
  <c r="D417" i="39"/>
  <c r="C417" i="39"/>
  <c r="B417" i="39"/>
  <c r="A417" i="39"/>
  <c r="Q416" i="39"/>
  <c r="P416" i="39"/>
  <c r="O416" i="39"/>
  <c r="N416" i="39"/>
  <c r="M416" i="39"/>
  <c r="L416" i="39"/>
  <c r="K416" i="39"/>
  <c r="J416" i="39"/>
  <c r="I416" i="39"/>
  <c r="H416" i="39"/>
  <c r="G416" i="39"/>
  <c r="F416" i="39"/>
  <c r="E416" i="39"/>
  <c r="D416" i="39"/>
  <c r="C416" i="39"/>
  <c r="B416" i="39"/>
  <c r="A416" i="39"/>
  <c r="Q415" i="39"/>
  <c r="P415" i="39"/>
  <c r="O415" i="39"/>
  <c r="N415" i="39"/>
  <c r="M415" i="39"/>
  <c r="L415" i="39"/>
  <c r="K415" i="39"/>
  <c r="J415" i="39"/>
  <c r="I415" i="39"/>
  <c r="H415" i="39"/>
  <c r="G415" i="39"/>
  <c r="F415" i="39"/>
  <c r="E415" i="39"/>
  <c r="D415" i="39"/>
  <c r="C415" i="39"/>
  <c r="B415" i="39"/>
  <c r="A415" i="39"/>
  <c r="Q414" i="39"/>
  <c r="P414" i="39"/>
  <c r="O414" i="39"/>
  <c r="N414" i="39"/>
  <c r="M414" i="39"/>
  <c r="L414" i="39"/>
  <c r="K414" i="39"/>
  <c r="J414" i="39"/>
  <c r="I414" i="39"/>
  <c r="H414" i="39"/>
  <c r="G414" i="39"/>
  <c r="F414" i="39"/>
  <c r="E414" i="39"/>
  <c r="D414" i="39"/>
  <c r="C414" i="39"/>
  <c r="B414" i="39"/>
  <c r="A414" i="39"/>
  <c r="Q413" i="39"/>
  <c r="P413" i="39"/>
  <c r="O413" i="39"/>
  <c r="N413" i="39"/>
  <c r="M413" i="39"/>
  <c r="L413" i="39"/>
  <c r="K413" i="39"/>
  <c r="J413" i="39"/>
  <c r="I413" i="39"/>
  <c r="H413" i="39"/>
  <c r="G413" i="39"/>
  <c r="F413" i="39"/>
  <c r="E413" i="39"/>
  <c r="D413" i="39"/>
  <c r="C413" i="39"/>
  <c r="B413" i="39"/>
  <c r="A413" i="39"/>
  <c r="Q412" i="39"/>
  <c r="P412" i="39"/>
  <c r="O412" i="39"/>
  <c r="N412" i="39"/>
  <c r="M412" i="39"/>
  <c r="L412" i="39"/>
  <c r="K412" i="39"/>
  <c r="J412" i="39"/>
  <c r="I412" i="39"/>
  <c r="H412" i="39"/>
  <c r="G412" i="39"/>
  <c r="F412" i="39"/>
  <c r="E412" i="39"/>
  <c r="D412" i="39"/>
  <c r="C412" i="39"/>
  <c r="B412" i="39"/>
  <c r="A412" i="39"/>
  <c r="Q411" i="39"/>
  <c r="P411" i="39"/>
  <c r="O411" i="39"/>
  <c r="N411" i="39"/>
  <c r="M411" i="39"/>
  <c r="L411" i="39"/>
  <c r="K411" i="39"/>
  <c r="J411" i="39"/>
  <c r="I411" i="39"/>
  <c r="H411" i="39"/>
  <c r="G411" i="39"/>
  <c r="F411" i="39"/>
  <c r="E411" i="39"/>
  <c r="D411" i="39"/>
  <c r="C411" i="39"/>
  <c r="B411" i="39"/>
  <c r="A411" i="39"/>
  <c r="Q410" i="39"/>
  <c r="P410" i="39"/>
  <c r="O410" i="39"/>
  <c r="N410" i="39"/>
  <c r="M410" i="39"/>
  <c r="L410" i="39"/>
  <c r="K410" i="39"/>
  <c r="J410" i="39"/>
  <c r="I410" i="39"/>
  <c r="H410" i="39"/>
  <c r="G410" i="39"/>
  <c r="F410" i="39"/>
  <c r="E410" i="39"/>
  <c r="D410" i="39"/>
  <c r="C410" i="39"/>
  <c r="B410" i="39"/>
  <c r="A410" i="39"/>
  <c r="Q409" i="39"/>
  <c r="P409" i="39"/>
  <c r="O409" i="39"/>
  <c r="N409" i="39"/>
  <c r="M409" i="39"/>
  <c r="L409" i="39"/>
  <c r="K409" i="39"/>
  <c r="J409" i="39"/>
  <c r="I409" i="39"/>
  <c r="H409" i="39"/>
  <c r="G409" i="39"/>
  <c r="F409" i="39"/>
  <c r="E409" i="39"/>
  <c r="D409" i="39"/>
  <c r="C409" i="39"/>
  <c r="B409" i="39"/>
  <c r="A409" i="39"/>
  <c r="Q408" i="39"/>
  <c r="P408" i="39"/>
  <c r="O408" i="39"/>
  <c r="N408" i="39"/>
  <c r="M408" i="39"/>
  <c r="L408" i="39"/>
  <c r="K408" i="39"/>
  <c r="J408" i="39"/>
  <c r="I408" i="39"/>
  <c r="H408" i="39"/>
  <c r="G408" i="39"/>
  <c r="F408" i="39"/>
  <c r="E408" i="39"/>
  <c r="D408" i="39"/>
  <c r="C408" i="39"/>
  <c r="B408" i="39"/>
  <c r="A408" i="39"/>
  <c r="Q407" i="39"/>
  <c r="P407" i="39"/>
  <c r="O407" i="39"/>
  <c r="N407" i="39"/>
  <c r="M407" i="39"/>
  <c r="L407" i="39"/>
  <c r="K407" i="39"/>
  <c r="J407" i="39"/>
  <c r="I407" i="39"/>
  <c r="H407" i="39"/>
  <c r="G407" i="39"/>
  <c r="F407" i="39"/>
  <c r="E407" i="39"/>
  <c r="D407" i="39"/>
  <c r="C407" i="39"/>
  <c r="B407" i="39"/>
  <c r="A407" i="39"/>
  <c r="Q406" i="39"/>
  <c r="P406" i="39"/>
  <c r="O406" i="39"/>
  <c r="N406" i="39"/>
  <c r="M406" i="39"/>
  <c r="L406" i="39"/>
  <c r="K406" i="39"/>
  <c r="J406" i="39"/>
  <c r="I406" i="39"/>
  <c r="H406" i="39"/>
  <c r="G406" i="39"/>
  <c r="F406" i="39"/>
  <c r="E406" i="39"/>
  <c r="D406" i="39"/>
  <c r="C406" i="39"/>
  <c r="B406" i="39"/>
  <c r="A406" i="39"/>
  <c r="Q405" i="39"/>
  <c r="P405" i="39"/>
  <c r="O405" i="39"/>
  <c r="N405" i="39"/>
  <c r="M405" i="39"/>
  <c r="L405" i="39"/>
  <c r="K405" i="39"/>
  <c r="J405" i="39"/>
  <c r="I405" i="39"/>
  <c r="H405" i="39"/>
  <c r="G405" i="39"/>
  <c r="F405" i="39"/>
  <c r="E405" i="39"/>
  <c r="D405" i="39"/>
  <c r="C405" i="39"/>
  <c r="B405" i="39"/>
  <c r="A405" i="39"/>
  <c r="Q404" i="39"/>
  <c r="P404" i="39"/>
  <c r="O404" i="39"/>
  <c r="N404" i="39"/>
  <c r="M404" i="39"/>
  <c r="L404" i="39"/>
  <c r="K404" i="39"/>
  <c r="J404" i="39"/>
  <c r="I404" i="39"/>
  <c r="H404" i="39"/>
  <c r="G404" i="39"/>
  <c r="F404" i="39"/>
  <c r="E404" i="39"/>
  <c r="D404" i="39"/>
  <c r="C404" i="39"/>
  <c r="B404" i="39"/>
  <c r="A404" i="39"/>
  <c r="Q403" i="39"/>
  <c r="P403" i="39"/>
  <c r="O403" i="39"/>
  <c r="N403" i="39"/>
  <c r="M403" i="39"/>
  <c r="L403" i="39"/>
  <c r="K403" i="39"/>
  <c r="J403" i="39"/>
  <c r="I403" i="39"/>
  <c r="H403" i="39"/>
  <c r="G403" i="39"/>
  <c r="F403" i="39"/>
  <c r="E403" i="39"/>
  <c r="D403" i="39"/>
  <c r="C403" i="39"/>
  <c r="B403" i="39"/>
  <c r="A403" i="39"/>
  <c r="Q402" i="39"/>
  <c r="P402" i="39"/>
  <c r="O402" i="39"/>
  <c r="N402" i="39"/>
  <c r="M402" i="39"/>
  <c r="L402" i="39"/>
  <c r="K402" i="39"/>
  <c r="J402" i="39"/>
  <c r="I402" i="39"/>
  <c r="H402" i="39"/>
  <c r="G402" i="39"/>
  <c r="F402" i="39"/>
  <c r="E402" i="39"/>
  <c r="D402" i="39"/>
  <c r="C402" i="39"/>
  <c r="B402" i="39"/>
  <c r="A402" i="39"/>
  <c r="Q401" i="39"/>
  <c r="P401" i="39"/>
  <c r="O401" i="39"/>
  <c r="N401" i="39"/>
  <c r="M401" i="39"/>
  <c r="L401" i="39"/>
  <c r="K401" i="39"/>
  <c r="J401" i="39"/>
  <c r="I401" i="39"/>
  <c r="H401" i="39"/>
  <c r="G401" i="39"/>
  <c r="F401" i="39"/>
  <c r="E401" i="39"/>
  <c r="D401" i="39"/>
  <c r="C401" i="39"/>
  <c r="B401" i="39"/>
  <c r="A401" i="39"/>
  <c r="Q400" i="39"/>
  <c r="P400" i="39"/>
  <c r="O400" i="39"/>
  <c r="N400" i="39"/>
  <c r="M400" i="39"/>
  <c r="L400" i="39"/>
  <c r="K400" i="39"/>
  <c r="J400" i="39"/>
  <c r="I400" i="39"/>
  <c r="H400" i="39"/>
  <c r="G400" i="39"/>
  <c r="F400" i="39"/>
  <c r="E400" i="39"/>
  <c r="D400" i="39"/>
  <c r="C400" i="39"/>
  <c r="B400" i="39"/>
  <c r="A400" i="39"/>
  <c r="Q399" i="39"/>
  <c r="P399" i="39"/>
  <c r="O399" i="39"/>
  <c r="N399" i="39"/>
  <c r="M399" i="39"/>
  <c r="L399" i="39"/>
  <c r="K399" i="39"/>
  <c r="J399" i="39"/>
  <c r="I399" i="39"/>
  <c r="H399" i="39"/>
  <c r="G399" i="39"/>
  <c r="F399" i="39"/>
  <c r="E399" i="39"/>
  <c r="D399" i="39"/>
  <c r="C399" i="39"/>
  <c r="B399" i="39"/>
  <c r="A399" i="39"/>
  <c r="Q398" i="39"/>
  <c r="P398" i="39"/>
  <c r="O398" i="39"/>
  <c r="N398" i="39"/>
  <c r="M398" i="39"/>
  <c r="L398" i="39"/>
  <c r="K398" i="39"/>
  <c r="J398" i="39"/>
  <c r="I398" i="39"/>
  <c r="H398" i="39"/>
  <c r="G398" i="39"/>
  <c r="F398" i="39"/>
  <c r="E398" i="39"/>
  <c r="D398" i="39"/>
  <c r="C398" i="39"/>
  <c r="B398" i="39"/>
  <c r="A398" i="39"/>
  <c r="Q397" i="39"/>
  <c r="P397" i="39"/>
  <c r="O397" i="39"/>
  <c r="N397" i="39"/>
  <c r="M397" i="39"/>
  <c r="L397" i="39"/>
  <c r="K397" i="39"/>
  <c r="J397" i="39"/>
  <c r="I397" i="39"/>
  <c r="H397" i="39"/>
  <c r="G397" i="39"/>
  <c r="F397" i="39"/>
  <c r="E397" i="39"/>
  <c r="D397" i="39"/>
  <c r="C397" i="39"/>
  <c r="B397" i="39"/>
  <c r="A397" i="39"/>
  <c r="Q396" i="39"/>
  <c r="P396" i="39"/>
  <c r="O396" i="39"/>
  <c r="N396" i="39"/>
  <c r="M396" i="39"/>
  <c r="L396" i="39"/>
  <c r="K396" i="39"/>
  <c r="J396" i="39"/>
  <c r="I396" i="39"/>
  <c r="H396" i="39"/>
  <c r="G396" i="39"/>
  <c r="F396" i="39"/>
  <c r="E396" i="39"/>
  <c r="D396" i="39"/>
  <c r="C396" i="39"/>
  <c r="B396" i="39"/>
  <c r="A396" i="39"/>
  <c r="Q395" i="39"/>
  <c r="P395" i="39"/>
  <c r="O395" i="39"/>
  <c r="N395" i="39"/>
  <c r="M395" i="39"/>
  <c r="L395" i="39"/>
  <c r="K395" i="39"/>
  <c r="J395" i="39"/>
  <c r="I395" i="39"/>
  <c r="H395" i="39"/>
  <c r="G395" i="39"/>
  <c r="F395" i="39"/>
  <c r="E395" i="39"/>
  <c r="D395" i="39"/>
  <c r="C395" i="39"/>
  <c r="B395" i="39"/>
  <c r="A395" i="39"/>
  <c r="Q394" i="39"/>
  <c r="P394" i="39"/>
  <c r="O394" i="39"/>
  <c r="N394" i="39"/>
  <c r="M394" i="39"/>
  <c r="L394" i="39"/>
  <c r="K394" i="39"/>
  <c r="J394" i="39"/>
  <c r="I394" i="39"/>
  <c r="H394" i="39"/>
  <c r="G394" i="39"/>
  <c r="F394" i="39"/>
  <c r="E394" i="39"/>
  <c r="D394" i="39"/>
  <c r="C394" i="39"/>
  <c r="B394" i="39"/>
  <c r="A394" i="39"/>
  <c r="Q393" i="39"/>
  <c r="P393" i="39"/>
  <c r="O393" i="39"/>
  <c r="N393" i="39"/>
  <c r="M393" i="39"/>
  <c r="L393" i="39"/>
  <c r="K393" i="39"/>
  <c r="J393" i="39"/>
  <c r="I393" i="39"/>
  <c r="H393" i="39"/>
  <c r="G393" i="39"/>
  <c r="F393" i="39"/>
  <c r="E393" i="39"/>
  <c r="D393" i="39"/>
  <c r="C393" i="39"/>
  <c r="B393" i="39"/>
  <c r="A393" i="39"/>
  <c r="Q392" i="39"/>
  <c r="P392" i="39"/>
  <c r="O392" i="39"/>
  <c r="N392" i="39"/>
  <c r="M392" i="39"/>
  <c r="L392" i="39"/>
  <c r="K392" i="39"/>
  <c r="J392" i="39"/>
  <c r="I392" i="39"/>
  <c r="H392" i="39"/>
  <c r="G392" i="39"/>
  <c r="F392" i="39"/>
  <c r="E392" i="39"/>
  <c r="D392" i="39"/>
  <c r="C392" i="39"/>
  <c r="B392" i="39"/>
  <c r="A392" i="39"/>
  <c r="Q391" i="39"/>
  <c r="P391" i="39"/>
  <c r="O391" i="39"/>
  <c r="N391" i="39"/>
  <c r="M391" i="39"/>
  <c r="L391" i="39"/>
  <c r="K391" i="39"/>
  <c r="J391" i="39"/>
  <c r="I391" i="39"/>
  <c r="H391" i="39"/>
  <c r="G391" i="39"/>
  <c r="F391" i="39"/>
  <c r="E391" i="39"/>
  <c r="D391" i="39"/>
  <c r="C391" i="39"/>
  <c r="B391" i="39"/>
  <c r="A391" i="39"/>
  <c r="Q390" i="39"/>
  <c r="P390" i="39"/>
  <c r="O390" i="39"/>
  <c r="N390" i="39"/>
  <c r="M390" i="39"/>
  <c r="L390" i="39"/>
  <c r="K390" i="39"/>
  <c r="J390" i="39"/>
  <c r="I390" i="39"/>
  <c r="H390" i="39"/>
  <c r="G390" i="39"/>
  <c r="F390" i="39"/>
  <c r="E390" i="39"/>
  <c r="D390" i="39"/>
  <c r="C390" i="39"/>
  <c r="B390" i="39"/>
  <c r="A390" i="39"/>
  <c r="Q389" i="39"/>
  <c r="P389" i="39"/>
  <c r="O389" i="39"/>
  <c r="N389" i="39"/>
  <c r="M389" i="39"/>
  <c r="L389" i="39"/>
  <c r="K389" i="39"/>
  <c r="J389" i="39"/>
  <c r="I389" i="39"/>
  <c r="H389" i="39"/>
  <c r="G389" i="39"/>
  <c r="F389" i="39"/>
  <c r="E389" i="39"/>
  <c r="D389" i="39"/>
  <c r="C389" i="39"/>
  <c r="B389" i="39"/>
  <c r="A389" i="39"/>
  <c r="Q388" i="39"/>
  <c r="P388" i="39"/>
  <c r="O388" i="39"/>
  <c r="N388" i="39"/>
  <c r="M388" i="39"/>
  <c r="L388" i="39"/>
  <c r="K388" i="39"/>
  <c r="J388" i="39"/>
  <c r="I388" i="39"/>
  <c r="H388" i="39"/>
  <c r="G388" i="39"/>
  <c r="F388" i="39"/>
  <c r="E388" i="39"/>
  <c r="D388" i="39"/>
  <c r="C388" i="39"/>
  <c r="B388" i="39"/>
  <c r="A388" i="39"/>
  <c r="Q387" i="39"/>
  <c r="P387" i="39"/>
  <c r="O387" i="39"/>
  <c r="N387" i="39"/>
  <c r="M387" i="39"/>
  <c r="L387" i="39"/>
  <c r="K387" i="39"/>
  <c r="J387" i="39"/>
  <c r="I387" i="39"/>
  <c r="H387" i="39"/>
  <c r="G387" i="39"/>
  <c r="F387" i="39"/>
  <c r="E387" i="39"/>
  <c r="D387" i="39"/>
  <c r="C387" i="39"/>
  <c r="B387" i="39"/>
  <c r="A387" i="39"/>
  <c r="Q386" i="39"/>
  <c r="P386" i="39"/>
  <c r="O386" i="39"/>
  <c r="N386" i="39"/>
  <c r="M386" i="39"/>
  <c r="L386" i="39"/>
  <c r="K386" i="39"/>
  <c r="J386" i="39"/>
  <c r="I386" i="39"/>
  <c r="H386" i="39"/>
  <c r="G386" i="39"/>
  <c r="F386" i="39"/>
  <c r="E386" i="39"/>
  <c r="D386" i="39"/>
  <c r="C386" i="39"/>
  <c r="B386" i="39"/>
  <c r="A386" i="39"/>
  <c r="Q385" i="39"/>
  <c r="P385" i="39"/>
  <c r="O385" i="39"/>
  <c r="N385" i="39"/>
  <c r="M385" i="39"/>
  <c r="L385" i="39"/>
  <c r="K385" i="39"/>
  <c r="J385" i="39"/>
  <c r="I385" i="39"/>
  <c r="H385" i="39"/>
  <c r="G385" i="39"/>
  <c r="F385" i="39"/>
  <c r="E385" i="39"/>
  <c r="D385" i="39"/>
  <c r="C385" i="39"/>
  <c r="B385" i="39"/>
  <c r="A385" i="39"/>
  <c r="Q384" i="39"/>
  <c r="P384" i="39"/>
  <c r="O384" i="39"/>
  <c r="N384" i="39"/>
  <c r="M384" i="39"/>
  <c r="L384" i="39"/>
  <c r="K384" i="39"/>
  <c r="J384" i="39"/>
  <c r="I384" i="39"/>
  <c r="H384" i="39"/>
  <c r="G384" i="39"/>
  <c r="F384" i="39"/>
  <c r="E384" i="39"/>
  <c r="D384" i="39"/>
  <c r="C384" i="39"/>
  <c r="B384" i="39"/>
  <c r="A384" i="39"/>
  <c r="Q383" i="39"/>
  <c r="P383" i="39"/>
  <c r="O383" i="39"/>
  <c r="N383" i="39"/>
  <c r="M383" i="39"/>
  <c r="L383" i="39"/>
  <c r="K383" i="39"/>
  <c r="J383" i="39"/>
  <c r="I383" i="39"/>
  <c r="H383" i="39"/>
  <c r="G383" i="39"/>
  <c r="F383" i="39"/>
  <c r="E383" i="39"/>
  <c r="D383" i="39"/>
  <c r="C383" i="39"/>
  <c r="B383" i="39"/>
  <c r="A383" i="39"/>
  <c r="Q382" i="39"/>
  <c r="P382" i="39"/>
  <c r="O382" i="39"/>
  <c r="N382" i="39"/>
  <c r="M382" i="39"/>
  <c r="L382" i="39"/>
  <c r="K382" i="39"/>
  <c r="J382" i="39"/>
  <c r="I382" i="39"/>
  <c r="H382" i="39"/>
  <c r="G382" i="39"/>
  <c r="F382" i="39"/>
  <c r="E382" i="39"/>
  <c r="D382" i="39"/>
  <c r="C382" i="39"/>
  <c r="B382" i="39"/>
  <c r="A382" i="39"/>
  <c r="Q381" i="39"/>
  <c r="P381" i="39"/>
  <c r="O381" i="39"/>
  <c r="N381" i="39"/>
  <c r="M381" i="39"/>
  <c r="L381" i="39"/>
  <c r="K381" i="39"/>
  <c r="J381" i="39"/>
  <c r="I381" i="39"/>
  <c r="H381" i="39"/>
  <c r="G381" i="39"/>
  <c r="F381" i="39"/>
  <c r="E381" i="39"/>
  <c r="D381" i="39"/>
  <c r="C381" i="39"/>
  <c r="B381" i="39"/>
  <c r="A381" i="39"/>
  <c r="Q380" i="39"/>
  <c r="P380" i="39"/>
  <c r="O380" i="39"/>
  <c r="N380" i="39"/>
  <c r="M380" i="39"/>
  <c r="L380" i="39"/>
  <c r="K380" i="39"/>
  <c r="J380" i="39"/>
  <c r="I380" i="39"/>
  <c r="H380" i="39"/>
  <c r="G380" i="39"/>
  <c r="F380" i="39"/>
  <c r="E380" i="39"/>
  <c r="D380" i="39"/>
  <c r="C380" i="39"/>
  <c r="B380" i="39"/>
  <c r="A380" i="39"/>
  <c r="Q379" i="39"/>
  <c r="P379" i="39"/>
  <c r="O379" i="39"/>
  <c r="N379" i="39"/>
  <c r="M379" i="39"/>
  <c r="L379" i="39"/>
  <c r="K379" i="39"/>
  <c r="J379" i="39"/>
  <c r="I379" i="39"/>
  <c r="H379" i="39"/>
  <c r="G379" i="39"/>
  <c r="F379" i="39"/>
  <c r="E379" i="39"/>
  <c r="D379" i="39"/>
  <c r="C379" i="39"/>
  <c r="B379" i="39"/>
  <c r="A379" i="39"/>
  <c r="Q378" i="39"/>
  <c r="P378" i="39"/>
  <c r="O378" i="39"/>
  <c r="N378" i="39"/>
  <c r="M378" i="39"/>
  <c r="L378" i="39"/>
  <c r="K378" i="39"/>
  <c r="J378" i="39"/>
  <c r="I378" i="39"/>
  <c r="H378" i="39"/>
  <c r="G378" i="39"/>
  <c r="F378" i="39"/>
  <c r="E378" i="39"/>
  <c r="D378" i="39"/>
  <c r="C378" i="39"/>
  <c r="B378" i="39"/>
  <c r="A378" i="39"/>
  <c r="Q377" i="39"/>
  <c r="P377" i="39"/>
  <c r="O377" i="39"/>
  <c r="N377" i="39"/>
  <c r="M377" i="39"/>
  <c r="L377" i="39"/>
  <c r="K377" i="39"/>
  <c r="J377" i="39"/>
  <c r="I377" i="39"/>
  <c r="H377" i="39"/>
  <c r="G377" i="39"/>
  <c r="F377" i="39"/>
  <c r="E377" i="39"/>
  <c r="D377" i="39"/>
  <c r="C377" i="39"/>
  <c r="B377" i="39"/>
  <c r="A377" i="39"/>
  <c r="Q376" i="39"/>
  <c r="P376" i="39"/>
  <c r="O376" i="39"/>
  <c r="N376" i="39"/>
  <c r="M376" i="39"/>
  <c r="L376" i="39"/>
  <c r="K376" i="39"/>
  <c r="J376" i="39"/>
  <c r="I376" i="39"/>
  <c r="H376" i="39"/>
  <c r="G376" i="39"/>
  <c r="F376" i="39"/>
  <c r="E376" i="39"/>
  <c r="D376" i="39"/>
  <c r="C376" i="39"/>
  <c r="B376" i="39"/>
  <c r="A376" i="39"/>
  <c r="Q375" i="39"/>
  <c r="P375" i="39"/>
  <c r="O375" i="39"/>
  <c r="N375" i="39"/>
  <c r="M375" i="39"/>
  <c r="L375" i="39"/>
  <c r="K375" i="39"/>
  <c r="J375" i="39"/>
  <c r="I375" i="39"/>
  <c r="H375" i="39"/>
  <c r="G375" i="39"/>
  <c r="F375" i="39"/>
  <c r="E375" i="39"/>
  <c r="D375" i="39"/>
  <c r="C375" i="39"/>
  <c r="B375" i="39"/>
  <c r="A375" i="39"/>
  <c r="Q374" i="39"/>
  <c r="P374" i="39"/>
  <c r="O374" i="39"/>
  <c r="N374" i="39"/>
  <c r="M374" i="39"/>
  <c r="L374" i="39"/>
  <c r="K374" i="39"/>
  <c r="J374" i="39"/>
  <c r="I374" i="39"/>
  <c r="H374" i="39"/>
  <c r="G374" i="39"/>
  <c r="F374" i="39"/>
  <c r="E374" i="39"/>
  <c r="D374" i="39"/>
  <c r="C374" i="39"/>
  <c r="B374" i="39"/>
  <c r="A374" i="39"/>
  <c r="Q373" i="39"/>
  <c r="P373" i="39"/>
  <c r="O373" i="39"/>
  <c r="N373" i="39"/>
  <c r="M373" i="39"/>
  <c r="L373" i="39"/>
  <c r="K373" i="39"/>
  <c r="J373" i="39"/>
  <c r="I373" i="39"/>
  <c r="H373" i="39"/>
  <c r="G373" i="39"/>
  <c r="F373" i="39"/>
  <c r="E373" i="39"/>
  <c r="D373" i="39"/>
  <c r="C373" i="39"/>
  <c r="B373" i="39"/>
  <c r="A373" i="39"/>
  <c r="Q372" i="39"/>
  <c r="P372" i="39"/>
  <c r="O372" i="39"/>
  <c r="N372" i="39"/>
  <c r="M372" i="39"/>
  <c r="L372" i="39"/>
  <c r="K372" i="39"/>
  <c r="J372" i="39"/>
  <c r="I372" i="39"/>
  <c r="H372" i="39"/>
  <c r="G372" i="39"/>
  <c r="F372" i="39"/>
  <c r="E372" i="39"/>
  <c r="D372" i="39"/>
  <c r="C372" i="39"/>
  <c r="B372" i="39"/>
  <c r="A372" i="39"/>
  <c r="Q371" i="39"/>
  <c r="P371" i="39"/>
  <c r="O371" i="39"/>
  <c r="N371" i="39"/>
  <c r="M371" i="39"/>
  <c r="L371" i="39"/>
  <c r="K371" i="39"/>
  <c r="J371" i="39"/>
  <c r="I371" i="39"/>
  <c r="H371" i="39"/>
  <c r="G371" i="39"/>
  <c r="F371" i="39"/>
  <c r="E371" i="39"/>
  <c r="D371" i="39"/>
  <c r="C371" i="39"/>
  <c r="B371" i="39"/>
  <c r="A371" i="39"/>
  <c r="Q370" i="39"/>
  <c r="P370" i="39"/>
  <c r="O370" i="39"/>
  <c r="N370" i="39"/>
  <c r="M370" i="39"/>
  <c r="L370" i="39"/>
  <c r="K370" i="39"/>
  <c r="J370" i="39"/>
  <c r="I370" i="39"/>
  <c r="H370" i="39"/>
  <c r="G370" i="39"/>
  <c r="F370" i="39"/>
  <c r="E370" i="39"/>
  <c r="D370" i="39"/>
  <c r="C370" i="39"/>
  <c r="B370" i="39"/>
  <c r="A370" i="39"/>
  <c r="Q369" i="39"/>
  <c r="P369" i="39"/>
  <c r="O369" i="39"/>
  <c r="N369" i="39"/>
  <c r="M369" i="39"/>
  <c r="L369" i="39"/>
  <c r="K369" i="39"/>
  <c r="J369" i="39"/>
  <c r="I369" i="39"/>
  <c r="H369" i="39"/>
  <c r="G369" i="39"/>
  <c r="F369" i="39"/>
  <c r="E369" i="39"/>
  <c r="D369" i="39"/>
  <c r="C369" i="39"/>
  <c r="B369" i="39"/>
  <c r="A369" i="39"/>
  <c r="Q368" i="39"/>
  <c r="P368" i="39"/>
  <c r="O368" i="39"/>
  <c r="N368" i="39"/>
  <c r="M368" i="39"/>
  <c r="L368" i="39"/>
  <c r="K368" i="39"/>
  <c r="J368" i="39"/>
  <c r="I368" i="39"/>
  <c r="H368" i="39"/>
  <c r="G368" i="39"/>
  <c r="F368" i="39"/>
  <c r="E368" i="39"/>
  <c r="D368" i="39"/>
  <c r="C368" i="39"/>
  <c r="B368" i="39"/>
  <c r="A368" i="39"/>
  <c r="Q367" i="39"/>
  <c r="P367" i="39"/>
  <c r="O367" i="39"/>
  <c r="N367" i="39"/>
  <c r="M367" i="39"/>
  <c r="L367" i="39"/>
  <c r="K367" i="39"/>
  <c r="J367" i="39"/>
  <c r="I367" i="39"/>
  <c r="H367" i="39"/>
  <c r="G367" i="39"/>
  <c r="F367" i="39"/>
  <c r="E367" i="39"/>
  <c r="D367" i="39"/>
  <c r="C367" i="39"/>
  <c r="B367" i="39"/>
  <c r="A367" i="39"/>
  <c r="Q366" i="39"/>
  <c r="P366" i="39"/>
  <c r="O366" i="39"/>
  <c r="N366" i="39"/>
  <c r="M366" i="39"/>
  <c r="L366" i="39"/>
  <c r="K366" i="39"/>
  <c r="J366" i="39"/>
  <c r="I366" i="39"/>
  <c r="H366" i="39"/>
  <c r="G366" i="39"/>
  <c r="F366" i="39"/>
  <c r="E366" i="39"/>
  <c r="D366" i="39"/>
  <c r="C366" i="39"/>
  <c r="B366" i="39"/>
  <c r="A366" i="39"/>
  <c r="Q365" i="39"/>
  <c r="P365" i="39"/>
  <c r="O365" i="39"/>
  <c r="N365" i="39"/>
  <c r="M365" i="39"/>
  <c r="L365" i="39"/>
  <c r="K365" i="39"/>
  <c r="J365" i="39"/>
  <c r="I365" i="39"/>
  <c r="H365" i="39"/>
  <c r="G365" i="39"/>
  <c r="F365" i="39"/>
  <c r="E365" i="39"/>
  <c r="D365" i="39"/>
  <c r="C365" i="39"/>
  <c r="B365" i="39"/>
  <c r="A365" i="39"/>
  <c r="Q364" i="39"/>
  <c r="P364" i="39"/>
  <c r="O364" i="39"/>
  <c r="N364" i="39"/>
  <c r="M364" i="39"/>
  <c r="L364" i="39"/>
  <c r="K364" i="39"/>
  <c r="J364" i="39"/>
  <c r="I364" i="39"/>
  <c r="H364" i="39"/>
  <c r="G364" i="39"/>
  <c r="F364" i="39"/>
  <c r="E364" i="39"/>
  <c r="D364" i="39"/>
  <c r="C364" i="39"/>
  <c r="B364" i="39"/>
  <c r="A364" i="39"/>
  <c r="Q363" i="39"/>
  <c r="P363" i="39"/>
  <c r="O363" i="39"/>
  <c r="N363" i="39"/>
  <c r="M363" i="39"/>
  <c r="L363" i="39"/>
  <c r="K363" i="39"/>
  <c r="J363" i="39"/>
  <c r="I363" i="39"/>
  <c r="H363" i="39"/>
  <c r="G363" i="39"/>
  <c r="F363" i="39"/>
  <c r="E363" i="39"/>
  <c r="D363" i="39"/>
  <c r="C363" i="39"/>
  <c r="B363" i="39"/>
  <c r="A363" i="39"/>
  <c r="Q362" i="39"/>
  <c r="P362" i="39"/>
  <c r="O362" i="39"/>
  <c r="N362" i="39"/>
  <c r="M362" i="39"/>
  <c r="L362" i="39"/>
  <c r="K362" i="39"/>
  <c r="J362" i="39"/>
  <c r="I362" i="39"/>
  <c r="H362" i="39"/>
  <c r="G362" i="39"/>
  <c r="F362" i="39"/>
  <c r="E362" i="39"/>
  <c r="D362" i="39"/>
  <c r="C362" i="39"/>
  <c r="B362" i="39"/>
  <c r="A362" i="39"/>
  <c r="Q361" i="39"/>
  <c r="P361" i="39"/>
  <c r="O361" i="39"/>
  <c r="N361" i="39"/>
  <c r="M361" i="39"/>
  <c r="L361" i="39"/>
  <c r="K361" i="39"/>
  <c r="J361" i="39"/>
  <c r="I361" i="39"/>
  <c r="H361" i="39"/>
  <c r="G361" i="39"/>
  <c r="F361" i="39"/>
  <c r="E361" i="39"/>
  <c r="D361" i="39"/>
  <c r="C361" i="39"/>
  <c r="B361" i="39"/>
  <c r="A361" i="39"/>
  <c r="Q360" i="39"/>
  <c r="P360" i="39"/>
  <c r="O360" i="39"/>
  <c r="N360" i="39"/>
  <c r="M360" i="39"/>
  <c r="L360" i="39"/>
  <c r="K360" i="39"/>
  <c r="J360" i="39"/>
  <c r="I360" i="39"/>
  <c r="H360" i="39"/>
  <c r="G360" i="39"/>
  <c r="F360" i="39"/>
  <c r="E360" i="39"/>
  <c r="D360" i="39"/>
  <c r="C360" i="39"/>
  <c r="B360" i="39"/>
  <c r="A360" i="39"/>
  <c r="Q359" i="39"/>
  <c r="P359" i="39"/>
  <c r="O359" i="39"/>
  <c r="N359" i="39"/>
  <c r="M359" i="39"/>
  <c r="L359" i="39"/>
  <c r="K359" i="39"/>
  <c r="J359" i="39"/>
  <c r="I359" i="39"/>
  <c r="H359" i="39"/>
  <c r="G359" i="39"/>
  <c r="F359" i="39"/>
  <c r="E359" i="39"/>
  <c r="D359" i="39"/>
  <c r="C359" i="39"/>
  <c r="B359" i="39"/>
  <c r="A359" i="39"/>
  <c r="Q358" i="39"/>
  <c r="P358" i="39"/>
  <c r="O358" i="39"/>
  <c r="N358" i="39"/>
  <c r="M358" i="39"/>
  <c r="L358" i="39"/>
  <c r="K358" i="39"/>
  <c r="J358" i="39"/>
  <c r="I358" i="39"/>
  <c r="H358" i="39"/>
  <c r="G358" i="39"/>
  <c r="F358" i="39"/>
  <c r="E358" i="39"/>
  <c r="D358" i="39"/>
  <c r="C358" i="39"/>
  <c r="B358" i="39"/>
  <c r="A358" i="39"/>
  <c r="Q357" i="39"/>
  <c r="P357" i="39"/>
  <c r="O357" i="39"/>
  <c r="N357" i="39"/>
  <c r="M357" i="39"/>
  <c r="L357" i="39"/>
  <c r="K357" i="39"/>
  <c r="J357" i="39"/>
  <c r="I357" i="39"/>
  <c r="H357" i="39"/>
  <c r="G357" i="39"/>
  <c r="F357" i="39"/>
  <c r="E357" i="39"/>
  <c r="D357" i="39"/>
  <c r="C357" i="39"/>
  <c r="B357" i="39"/>
  <c r="A357" i="39"/>
  <c r="Q356" i="39"/>
  <c r="P356" i="39"/>
  <c r="O356" i="39"/>
  <c r="N356" i="39"/>
  <c r="M356" i="39"/>
  <c r="L356" i="39"/>
  <c r="K356" i="39"/>
  <c r="J356" i="39"/>
  <c r="I356" i="39"/>
  <c r="H356" i="39"/>
  <c r="G356" i="39"/>
  <c r="F356" i="39"/>
  <c r="E356" i="39"/>
  <c r="D356" i="39"/>
  <c r="C356" i="39"/>
  <c r="B356" i="39"/>
  <c r="A356" i="39"/>
  <c r="Q355" i="39"/>
  <c r="P355" i="39"/>
  <c r="O355" i="39"/>
  <c r="N355" i="39"/>
  <c r="M355" i="39"/>
  <c r="L355" i="39"/>
  <c r="K355" i="39"/>
  <c r="J355" i="39"/>
  <c r="I355" i="39"/>
  <c r="H355" i="39"/>
  <c r="G355" i="39"/>
  <c r="F355" i="39"/>
  <c r="E355" i="39"/>
  <c r="D355" i="39"/>
  <c r="C355" i="39"/>
  <c r="B355" i="39"/>
  <c r="A355" i="39"/>
  <c r="Q354" i="39"/>
  <c r="P354" i="39"/>
  <c r="O354" i="39"/>
  <c r="N354" i="39"/>
  <c r="M354" i="39"/>
  <c r="L354" i="39"/>
  <c r="K354" i="39"/>
  <c r="J354" i="39"/>
  <c r="I354" i="39"/>
  <c r="H354" i="39"/>
  <c r="G354" i="39"/>
  <c r="F354" i="39"/>
  <c r="E354" i="39"/>
  <c r="D354" i="39"/>
  <c r="C354" i="39"/>
  <c r="B354" i="39"/>
  <c r="A354" i="39"/>
  <c r="Q353" i="39"/>
  <c r="P353" i="39"/>
  <c r="O353" i="39"/>
  <c r="N353" i="39"/>
  <c r="M353" i="39"/>
  <c r="L353" i="39"/>
  <c r="K353" i="39"/>
  <c r="J353" i="39"/>
  <c r="I353" i="39"/>
  <c r="H353" i="39"/>
  <c r="G353" i="39"/>
  <c r="F353" i="39"/>
  <c r="E353" i="39"/>
  <c r="D353" i="39"/>
  <c r="C353" i="39"/>
  <c r="B353" i="39"/>
  <c r="A353" i="39"/>
  <c r="Q352" i="39"/>
  <c r="P352" i="39"/>
  <c r="O352" i="39"/>
  <c r="N352" i="39"/>
  <c r="M352" i="39"/>
  <c r="L352" i="39"/>
  <c r="K352" i="39"/>
  <c r="J352" i="39"/>
  <c r="I352" i="39"/>
  <c r="H352" i="39"/>
  <c r="G352" i="39"/>
  <c r="F352" i="39"/>
  <c r="E352" i="39"/>
  <c r="D352" i="39"/>
  <c r="C352" i="39"/>
  <c r="B352" i="39"/>
  <c r="A352" i="39"/>
  <c r="Q351" i="39"/>
  <c r="P351" i="39"/>
  <c r="O351" i="39"/>
  <c r="N351" i="39"/>
  <c r="M351" i="39"/>
  <c r="L351" i="39"/>
  <c r="K351" i="39"/>
  <c r="J351" i="39"/>
  <c r="I351" i="39"/>
  <c r="H351" i="39"/>
  <c r="G351" i="39"/>
  <c r="F351" i="39"/>
  <c r="E351" i="39"/>
  <c r="D351" i="39"/>
  <c r="C351" i="39"/>
  <c r="B351" i="39"/>
  <c r="A351" i="39"/>
  <c r="Q350" i="39"/>
  <c r="P350" i="39"/>
  <c r="O350" i="39"/>
  <c r="N350" i="39"/>
  <c r="M350" i="39"/>
  <c r="L350" i="39"/>
  <c r="K350" i="39"/>
  <c r="J350" i="39"/>
  <c r="I350" i="39"/>
  <c r="H350" i="39"/>
  <c r="G350" i="39"/>
  <c r="F350" i="39"/>
  <c r="E350" i="39"/>
  <c r="D350" i="39"/>
  <c r="C350" i="39"/>
  <c r="B350" i="39"/>
  <c r="A350" i="39"/>
  <c r="Q349" i="39"/>
  <c r="P349" i="39"/>
  <c r="O349" i="39"/>
  <c r="N349" i="39"/>
  <c r="M349" i="39"/>
  <c r="L349" i="39"/>
  <c r="K349" i="39"/>
  <c r="J349" i="39"/>
  <c r="I349" i="39"/>
  <c r="H349" i="39"/>
  <c r="G349" i="39"/>
  <c r="F349" i="39"/>
  <c r="E349" i="39"/>
  <c r="D349" i="39"/>
  <c r="C349" i="39"/>
  <c r="B349" i="39"/>
  <c r="A349" i="39"/>
  <c r="Q348" i="39"/>
  <c r="P348" i="39"/>
  <c r="O348" i="39"/>
  <c r="N348" i="39"/>
  <c r="M348" i="39"/>
  <c r="L348" i="39"/>
  <c r="K348" i="39"/>
  <c r="J348" i="39"/>
  <c r="I348" i="39"/>
  <c r="H348" i="39"/>
  <c r="G348" i="39"/>
  <c r="F348" i="39"/>
  <c r="E348" i="39"/>
  <c r="D348" i="39"/>
  <c r="C348" i="39"/>
  <c r="B348" i="39"/>
  <c r="A348" i="39"/>
  <c r="Q347" i="39"/>
  <c r="P347" i="39"/>
  <c r="O347" i="39"/>
  <c r="N347" i="39"/>
  <c r="M347" i="39"/>
  <c r="L347" i="39"/>
  <c r="K347" i="39"/>
  <c r="J347" i="39"/>
  <c r="I347" i="39"/>
  <c r="H347" i="39"/>
  <c r="G347" i="39"/>
  <c r="F347" i="39"/>
  <c r="E347" i="39"/>
  <c r="D347" i="39"/>
  <c r="C347" i="39"/>
  <c r="B347" i="39"/>
  <c r="A347" i="39"/>
  <c r="Q346" i="39"/>
  <c r="P346" i="39"/>
  <c r="O346" i="39"/>
  <c r="N346" i="39"/>
  <c r="M346" i="39"/>
  <c r="L346" i="39"/>
  <c r="K346" i="39"/>
  <c r="J346" i="39"/>
  <c r="I346" i="39"/>
  <c r="H346" i="39"/>
  <c r="G346" i="39"/>
  <c r="F346" i="39"/>
  <c r="E346" i="39"/>
  <c r="D346" i="39"/>
  <c r="C346" i="39"/>
  <c r="B346" i="39"/>
  <c r="A346" i="39"/>
  <c r="Q345" i="39"/>
  <c r="P345" i="39"/>
  <c r="O345" i="39"/>
  <c r="N345" i="39"/>
  <c r="M345" i="39"/>
  <c r="L345" i="39"/>
  <c r="K345" i="39"/>
  <c r="J345" i="39"/>
  <c r="I345" i="39"/>
  <c r="H345" i="39"/>
  <c r="G345" i="39"/>
  <c r="F345" i="39"/>
  <c r="E345" i="39"/>
  <c r="D345" i="39"/>
  <c r="C345" i="39"/>
  <c r="B345" i="39"/>
  <c r="A345" i="39"/>
  <c r="Q344" i="39"/>
  <c r="P344" i="39"/>
  <c r="O344" i="39"/>
  <c r="N344" i="39"/>
  <c r="M344" i="39"/>
  <c r="L344" i="39"/>
  <c r="K344" i="39"/>
  <c r="J344" i="39"/>
  <c r="I344" i="39"/>
  <c r="H344" i="39"/>
  <c r="G344" i="39"/>
  <c r="F344" i="39"/>
  <c r="E344" i="39"/>
  <c r="D344" i="39"/>
  <c r="C344" i="39"/>
  <c r="B344" i="39"/>
  <c r="A344" i="39"/>
  <c r="Q343" i="39"/>
  <c r="P343" i="39"/>
  <c r="O343" i="39"/>
  <c r="N343" i="39"/>
  <c r="M343" i="39"/>
  <c r="L343" i="39"/>
  <c r="K343" i="39"/>
  <c r="J343" i="39"/>
  <c r="I343" i="39"/>
  <c r="H343" i="39"/>
  <c r="G343" i="39"/>
  <c r="F343" i="39"/>
  <c r="E343" i="39"/>
  <c r="D343" i="39"/>
  <c r="C343" i="39"/>
  <c r="B343" i="39"/>
  <c r="A343" i="39"/>
  <c r="Q342" i="39"/>
  <c r="P342" i="39"/>
  <c r="O342" i="39"/>
  <c r="N342" i="39"/>
  <c r="M342" i="39"/>
  <c r="L342" i="39"/>
  <c r="K342" i="39"/>
  <c r="J342" i="39"/>
  <c r="I342" i="39"/>
  <c r="H342" i="39"/>
  <c r="G342" i="39"/>
  <c r="F342" i="39"/>
  <c r="E342" i="39"/>
  <c r="D342" i="39"/>
  <c r="C342" i="39"/>
  <c r="B342" i="39"/>
  <c r="A342" i="39"/>
  <c r="Q341" i="39"/>
  <c r="P341" i="39"/>
  <c r="O341" i="39"/>
  <c r="N341" i="39"/>
  <c r="M341" i="39"/>
  <c r="L341" i="39"/>
  <c r="K341" i="39"/>
  <c r="J341" i="39"/>
  <c r="I341" i="39"/>
  <c r="H341" i="39"/>
  <c r="G341" i="39"/>
  <c r="F341" i="39"/>
  <c r="E341" i="39"/>
  <c r="D341" i="39"/>
  <c r="C341" i="39"/>
  <c r="B341" i="39"/>
  <c r="A341" i="39"/>
  <c r="Q340" i="39"/>
  <c r="P340" i="39"/>
  <c r="O340" i="39"/>
  <c r="N340" i="39"/>
  <c r="M340" i="39"/>
  <c r="L340" i="39"/>
  <c r="K340" i="39"/>
  <c r="J340" i="39"/>
  <c r="I340" i="39"/>
  <c r="H340" i="39"/>
  <c r="G340" i="39"/>
  <c r="F340" i="39"/>
  <c r="E340" i="39"/>
  <c r="D340" i="39"/>
  <c r="C340" i="39"/>
  <c r="B340" i="39"/>
  <c r="A340" i="39"/>
  <c r="Q339" i="39"/>
  <c r="P339" i="39"/>
  <c r="O339" i="39"/>
  <c r="N339" i="39"/>
  <c r="M339" i="39"/>
  <c r="L339" i="39"/>
  <c r="K339" i="39"/>
  <c r="J339" i="39"/>
  <c r="I339" i="39"/>
  <c r="H339" i="39"/>
  <c r="G339" i="39"/>
  <c r="F339" i="39"/>
  <c r="E339" i="39"/>
  <c r="D339" i="39"/>
  <c r="C339" i="39"/>
  <c r="B339" i="39"/>
  <c r="A339" i="39"/>
  <c r="Q338" i="39"/>
  <c r="P338" i="39"/>
  <c r="O338" i="39"/>
  <c r="N338" i="39"/>
  <c r="M338" i="39"/>
  <c r="L338" i="39"/>
  <c r="K338" i="39"/>
  <c r="J338" i="39"/>
  <c r="I338" i="39"/>
  <c r="H338" i="39"/>
  <c r="G338" i="39"/>
  <c r="F338" i="39"/>
  <c r="E338" i="39"/>
  <c r="D338" i="39"/>
  <c r="C338" i="39"/>
  <c r="B338" i="39"/>
  <c r="A338" i="39"/>
  <c r="Q337" i="39"/>
  <c r="P337" i="39"/>
  <c r="O337" i="39"/>
  <c r="N337" i="39"/>
  <c r="M337" i="39"/>
  <c r="L337" i="39"/>
  <c r="K337" i="39"/>
  <c r="J337" i="39"/>
  <c r="I337" i="39"/>
  <c r="H337" i="39"/>
  <c r="G337" i="39"/>
  <c r="F337" i="39"/>
  <c r="E337" i="39"/>
  <c r="D337" i="39"/>
  <c r="C337" i="39"/>
  <c r="B337" i="39"/>
  <c r="A337" i="39"/>
  <c r="Q336" i="39"/>
  <c r="P336" i="39"/>
  <c r="O336" i="39"/>
  <c r="N336" i="39"/>
  <c r="M336" i="39"/>
  <c r="L336" i="39"/>
  <c r="K336" i="39"/>
  <c r="J336" i="39"/>
  <c r="I336" i="39"/>
  <c r="H336" i="39"/>
  <c r="G336" i="39"/>
  <c r="F336" i="39"/>
  <c r="E336" i="39"/>
  <c r="D336" i="39"/>
  <c r="C336" i="39"/>
  <c r="B336" i="39"/>
  <c r="A336" i="39"/>
  <c r="Q335" i="39"/>
  <c r="P335" i="39"/>
  <c r="O335" i="39"/>
  <c r="N335" i="39"/>
  <c r="M335" i="39"/>
  <c r="L335" i="39"/>
  <c r="K335" i="39"/>
  <c r="J335" i="39"/>
  <c r="I335" i="39"/>
  <c r="H335" i="39"/>
  <c r="G335" i="39"/>
  <c r="F335" i="39"/>
  <c r="E335" i="39"/>
  <c r="D335" i="39"/>
  <c r="C335" i="39"/>
  <c r="B335" i="39"/>
  <c r="A335" i="39"/>
  <c r="Q334" i="39"/>
  <c r="P334" i="39"/>
  <c r="O334" i="39"/>
  <c r="N334" i="39"/>
  <c r="M334" i="39"/>
  <c r="L334" i="39"/>
  <c r="K334" i="39"/>
  <c r="J334" i="39"/>
  <c r="I334" i="39"/>
  <c r="H334" i="39"/>
  <c r="G334" i="39"/>
  <c r="F334" i="39"/>
  <c r="E334" i="39"/>
  <c r="D334" i="39"/>
  <c r="C334" i="39"/>
  <c r="B334" i="39"/>
  <c r="A334" i="39"/>
  <c r="Q333" i="39"/>
  <c r="P333" i="39"/>
  <c r="O333" i="39"/>
  <c r="N333" i="39"/>
  <c r="M333" i="39"/>
  <c r="L333" i="39"/>
  <c r="K333" i="39"/>
  <c r="J333" i="39"/>
  <c r="I333" i="39"/>
  <c r="H333" i="39"/>
  <c r="G333" i="39"/>
  <c r="F333" i="39"/>
  <c r="E333" i="39"/>
  <c r="D333" i="39"/>
  <c r="C333" i="39"/>
  <c r="B333" i="39"/>
  <c r="A333" i="39"/>
  <c r="Q332" i="39"/>
  <c r="P332" i="39"/>
  <c r="O332" i="39"/>
  <c r="N332" i="39"/>
  <c r="M332" i="39"/>
  <c r="L332" i="39"/>
  <c r="K332" i="39"/>
  <c r="J332" i="39"/>
  <c r="I332" i="39"/>
  <c r="H332" i="39"/>
  <c r="G332" i="39"/>
  <c r="F332" i="39"/>
  <c r="E332" i="39"/>
  <c r="D332" i="39"/>
  <c r="C332" i="39"/>
  <c r="B332" i="39"/>
  <c r="A332" i="39"/>
  <c r="Q331" i="39"/>
  <c r="P331" i="39"/>
  <c r="O331" i="39"/>
  <c r="N331" i="39"/>
  <c r="M331" i="39"/>
  <c r="L331" i="39"/>
  <c r="K331" i="39"/>
  <c r="J331" i="39"/>
  <c r="I331" i="39"/>
  <c r="H331" i="39"/>
  <c r="G331" i="39"/>
  <c r="F331" i="39"/>
  <c r="E331" i="39"/>
  <c r="D331" i="39"/>
  <c r="C331" i="39"/>
  <c r="B331" i="39"/>
  <c r="A331" i="39"/>
  <c r="Q330" i="39"/>
  <c r="P330" i="39"/>
  <c r="O330" i="39"/>
  <c r="N330" i="39"/>
  <c r="M330" i="39"/>
  <c r="L330" i="39"/>
  <c r="K330" i="39"/>
  <c r="J330" i="39"/>
  <c r="I330" i="39"/>
  <c r="H330" i="39"/>
  <c r="G330" i="39"/>
  <c r="F330" i="39"/>
  <c r="E330" i="39"/>
  <c r="D330" i="39"/>
  <c r="C330" i="39"/>
  <c r="B330" i="39"/>
  <c r="A330" i="39"/>
  <c r="Q329" i="39"/>
  <c r="P329" i="39"/>
  <c r="O329" i="39"/>
  <c r="N329" i="39"/>
  <c r="M329" i="39"/>
  <c r="L329" i="39"/>
  <c r="K329" i="39"/>
  <c r="J329" i="39"/>
  <c r="I329" i="39"/>
  <c r="H329" i="39"/>
  <c r="G329" i="39"/>
  <c r="F329" i="39"/>
  <c r="E329" i="39"/>
  <c r="D329" i="39"/>
  <c r="C329" i="39"/>
  <c r="B329" i="39"/>
  <c r="A329" i="39"/>
  <c r="Q328" i="39"/>
  <c r="P328" i="39"/>
  <c r="O328" i="39"/>
  <c r="N328" i="39"/>
  <c r="M328" i="39"/>
  <c r="L328" i="39"/>
  <c r="K328" i="39"/>
  <c r="J328" i="39"/>
  <c r="I328" i="39"/>
  <c r="H328" i="39"/>
  <c r="G328" i="39"/>
  <c r="F328" i="39"/>
  <c r="E328" i="39"/>
  <c r="D328" i="39"/>
  <c r="C328" i="39"/>
  <c r="B328" i="39"/>
  <c r="A328" i="39"/>
  <c r="Q327" i="39"/>
  <c r="P327" i="39"/>
  <c r="O327" i="39"/>
  <c r="N327" i="39"/>
  <c r="M327" i="39"/>
  <c r="L327" i="39"/>
  <c r="K327" i="39"/>
  <c r="J327" i="39"/>
  <c r="I327" i="39"/>
  <c r="H327" i="39"/>
  <c r="G327" i="39"/>
  <c r="F327" i="39"/>
  <c r="E327" i="39"/>
  <c r="D327" i="39"/>
  <c r="C327" i="39"/>
  <c r="B327" i="39"/>
  <c r="A327" i="39"/>
  <c r="Q326" i="39"/>
  <c r="P326" i="39"/>
  <c r="O326" i="39"/>
  <c r="N326" i="39"/>
  <c r="M326" i="39"/>
  <c r="L326" i="39"/>
  <c r="K326" i="39"/>
  <c r="J326" i="39"/>
  <c r="I326" i="39"/>
  <c r="H326" i="39"/>
  <c r="G326" i="39"/>
  <c r="F326" i="39"/>
  <c r="E326" i="39"/>
  <c r="D326" i="39"/>
  <c r="C326" i="39"/>
  <c r="B326" i="39"/>
  <c r="A326" i="39"/>
  <c r="Q325" i="39"/>
  <c r="P325" i="39"/>
  <c r="O325" i="39"/>
  <c r="N325" i="39"/>
  <c r="M325" i="39"/>
  <c r="L325" i="39"/>
  <c r="K325" i="39"/>
  <c r="J325" i="39"/>
  <c r="I325" i="39"/>
  <c r="H325" i="39"/>
  <c r="G325" i="39"/>
  <c r="F325" i="39"/>
  <c r="E325" i="39"/>
  <c r="D325" i="39"/>
  <c r="C325" i="39"/>
  <c r="B325" i="39"/>
  <c r="A325" i="39"/>
  <c r="Q324" i="39"/>
  <c r="P324" i="39"/>
  <c r="O324" i="39"/>
  <c r="N324" i="39"/>
  <c r="M324" i="39"/>
  <c r="L324" i="39"/>
  <c r="K324" i="39"/>
  <c r="J324" i="39"/>
  <c r="I324" i="39"/>
  <c r="H324" i="39"/>
  <c r="G324" i="39"/>
  <c r="F324" i="39"/>
  <c r="E324" i="39"/>
  <c r="D324" i="39"/>
  <c r="C324" i="39"/>
  <c r="B324" i="39"/>
  <c r="A324" i="39"/>
  <c r="Q323" i="39"/>
  <c r="P323" i="39"/>
  <c r="O323" i="39"/>
  <c r="N323" i="39"/>
  <c r="M323" i="39"/>
  <c r="L323" i="39"/>
  <c r="K323" i="39"/>
  <c r="J323" i="39"/>
  <c r="I323" i="39"/>
  <c r="H323" i="39"/>
  <c r="G323" i="39"/>
  <c r="F323" i="39"/>
  <c r="E323" i="39"/>
  <c r="D323" i="39"/>
  <c r="C323" i="39"/>
  <c r="B323" i="39"/>
  <c r="A323" i="39"/>
  <c r="Q322" i="39"/>
  <c r="P322" i="39"/>
  <c r="O322" i="39"/>
  <c r="N322" i="39"/>
  <c r="M322" i="39"/>
  <c r="L322" i="39"/>
  <c r="K322" i="39"/>
  <c r="J322" i="39"/>
  <c r="I322" i="39"/>
  <c r="H322" i="39"/>
  <c r="G322" i="39"/>
  <c r="F322" i="39"/>
  <c r="E322" i="39"/>
  <c r="D322" i="39"/>
  <c r="C322" i="39"/>
  <c r="B322" i="39"/>
  <c r="A322" i="39"/>
  <c r="Q321" i="39"/>
  <c r="P321" i="39"/>
  <c r="O321" i="39"/>
  <c r="N321" i="39"/>
  <c r="M321" i="39"/>
  <c r="L321" i="39"/>
  <c r="K321" i="39"/>
  <c r="J321" i="39"/>
  <c r="I321" i="39"/>
  <c r="H321" i="39"/>
  <c r="G321" i="39"/>
  <c r="F321" i="39"/>
  <c r="E321" i="39"/>
  <c r="D321" i="39"/>
  <c r="C321" i="39"/>
  <c r="B321" i="39"/>
  <c r="A321" i="39"/>
  <c r="Q320" i="39"/>
  <c r="P320" i="39"/>
  <c r="O320" i="39"/>
  <c r="N320" i="39"/>
  <c r="M320" i="39"/>
  <c r="L320" i="39"/>
  <c r="K320" i="39"/>
  <c r="J320" i="39"/>
  <c r="I320" i="39"/>
  <c r="H320" i="39"/>
  <c r="G320" i="39"/>
  <c r="F320" i="39"/>
  <c r="E320" i="39"/>
  <c r="D320" i="39"/>
  <c r="C320" i="39"/>
  <c r="B320" i="39"/>
  <c r="A320" i="39"/>
  <c r="Q319" i="39"/>
  <c r="P319" i="39"/>
  <c r="O319" i="39"/>
  <c r="N319" i="39"/>
  <c r="M319" i="39"/>
  <c r="L319" i="39"/>
  <c r="K319" i="39"/>
  <c r="J319" i="39"/>
  <c r="I319" i="39"/>
  <c r="H319" i="39"/>
  <c r="G319" i="39"/>
  <c r="F319" i="39"/>
  <c r="E319" i="39"/>
  <c r="D319" i="39"/>
  <c r="C319" i="39"/>
  <c r="B319" i="39"/>
  <c r="A319" i="39"/>
  <c r="Q318" i="39"/>
  <c r="P318" i="39"/>
  <c r="O318" i="39"/>
  <c r="N318" i="39"/>
  <c r="M318" i="39"/>
  <c r="L318" i="39"/>
  <c r="K318" i="39"/>
  <c r="J318" i="39"/>
  <c r="I318" i="39"/>
  <c r="H318" i="39"/>
  <c r="G318" i="39"/>
  <c r="F318" i="39"/>
  <c r="E318" i="39"/>
  <c r="D318" i="39"/>
  <c r="C318" i="39"/>
  <c r="B318" i="39"/>
  <c r="A318" i="39"/>
  <c r="Q317" i="39"/>
  <c r="P317" i="39"/>
  <c r="O317" i="39"/>
  <c r="N317" i="39"/>
  <c r="M317" i="39"/>
  <c r="L317" i="39"/>
  <c r="K317" i="39"/>
  <c r="J317" i="39"/>
  <c r="I317" i="39"/>
  <c r="H317" i="39"/>
  <c r="G317" i="39"/>
  <c r="F317" i="39"/>
  <c r="E317" i="39"/>
  <c r="D317" i="39"/>
  <c r="C317" i="39"/>
  <c r="B317" i="39"/>
  <c r="A317" i="39"/>
  <c r="Q316" i="39"/>
  <c r="P316" i="39"/>
  <c r="O316" i="39"/>
  <c r="N316" i="39"/>
  <c r="M316" i="39"/>
  <c r="L316" i="39"/>
  <c r="K316" i="39"/>
  <c r="J316" i="39"/>
  <c r="I316" i="39"/>
  <c r="H316" i="39"/>
  <c r="G316" i="39"/>
  <c r="F316" i="39"/>
  <c r="E316" i="39"/>
  <c r="D316" i="39"/>
  <c r="C316" i="39"/>
  <c r="B316" i="39"/>
  <c r="A316" i="39"/>
  <c r="Q315" i="39"/>
  <c r="P315" i="39"/>
  <c r="O315" i="39"/>
  <c r="N315" i="39"/>
  <c r="M315" i="39"/>
  <c r="L315" i="39"/>
  <c r="K315" i="39"/>
  <c r="J315" i="39"/>
  <c r="I315" i="39"/>
  <c r="H315" i="39"/>
  <c r="G315" i="39"/>
  <c r="F315" i="39"/>
  <c r="E315" i="39"/>
  <c r="D315" i="39"/>
  <c r="C315" i="39"/>
  <c r="B315" i="39"/>
  <c r="A315" i="39"/>
  <c r="Q314" i="39"/>
  <c r="P314" i="39"/>
  <c r="O314" i="39"/>
  <c r="N314" i="39"/>
  <c r="M314" i="39"/>
  <c r="L314" i="39"/>
  <c r="K314" i="39"/>
  <c r="J314" i="39"/>
  <c r="I314" i="39"/>
  <c r="H314" i="39"/>
  <c r="G314" i="39"/>
  <c r="F314" i="39"/>
  <c r="E314" i="39"/>
  <c r="D314" i="39"/>
  <c r="C314" i="39"/>
  <c r="B314" i="39"/>
  <c r="A314" i="39"/>
  <c r="Q313" i="39"/>
  <c r="P313" i="39"/>
  <c r="O313" i="39"/>
  <c r="N313" i="39"/>
  <c r="M313" i="39"/>
  <c r="L313" i="39"/>
  <c r="K313" i="39"/>
  <c r="J313" i="39"/>
  <c r="I313" i="39"/>
  <c r="H313" i="39"/>
  <c r="G313" i="39"/>
  <c r="F313" i="39"/>
  <c r="E313" i="39"/>
  <c r="D313" i="39"/>
  <c r="C313" i="39"/>
  <c r="B313" i="39"/>
  <c r="A313" i="39"/>
  <c r="Q312" i="39"/>
  <c r="P312" i="39"/>
  <c r="O312" i="39"/>
  <c r="N312" i="39"/>
  <c r="M312" i="39"/>
  <c r="L312" i="39"/>
  <c r="K312" i="39"/>
  <c r="J312" i="39"/>
  <c r="I312" i="39"/>
  <c r="H312" i="39"/>
  <c r="G312" i="39"/>
  <c r="F312" i="39"/>
  <c r="E312" i="39"/>
  <c r="D312" i="39"/>
  <c r="C312" i="39"/>
  <c r="B312" i="39"/>
  <c r="A312" i="39"/>
  <c r="Q311" i="39"/>
  <c r="P311" i="39"/>
  <c r="O311" i="39"/>
  <c r="N311" i="39"/>
  <c r="M311" i="39"/>
  <c r="L311" i="39"/>
  <c r="K311" i="39"/>
  <c r="J311" i="39"/>
  <c r="I311" i="39"/>
  <c r="H311" i="39"/>
  <c r="G311" i="39"/>
  <c r="F311" i="39"/>
  <c r="E311" i="39"/>
  <c r="D311" i="39"/>
  <c r="C311" i="39"/>
  <c r="B311" i="39"/>
  <c r="A311" i="39"/>
  <c r="Q310" i="39"/>
  <c r="P310" i="39"/>
  <c r="O310" i="39"/>
  <c r="N310" i="39"/>
  <c r="M310" i="39"/>
  <c r="L310" i="39"/>
  <c r="K310" i="39"/>
  <c r="J310" i="39"/>
  <c r="I310" i="39"/>
  <c r="H310" i="39"/>
  <c r="G310" i="39"/>
  <c r="F310" i="39"/>
  <c r="E310" i="39"/>
  <c r="D310" i="39"/>
  <c r="C310" i="39"/>
  <c r="B310" i="39"/>
  <c r="A310" i="39"/>
  <c r="Q309" i="39"/>
  <c r="P309" i="39"/>
  <c r="O309" i="39"/>
  <c r="N309" i="39"/>
  <c r="M309" i="39"/>
  <c r="L309" i="39"/>
  <c r="K309" i="39"/>
  <c r="J309" i="39"/>
  <c r="I309" i="39"/>
  <c r="H309" i="39"/>
  <c r="G309" i="39"/>
  <c r="F309" i="39"/>
  <c r="E309" i="39"/>
  <c r="D309" i="39"/>
  <c r="C309" i="39"/>
  <c r="B309" i="39"/>
  <c r="A309" i="39"/>
  <c r="Q308" i="39"/>
  <c r="P308" i="39"/>
  <c r="O308" i="39"/>
  <c r="N308" i="39"/>
  <c r="M308" i="39"/>
  <c r="L308" i="39"/>
  <c r="K308" i="39"/>
  <c r="J308" i="39"/>
  <c r="I308" i="39"/>
  <c r="H308" i="39"/>
  <c r="G308" i="39"/>
  <c r="F308" i="39"/>
  <c r="E308" i="39"/>
  <c r="D308" i="39"/>
  <c r="C308" i="39"/>
  <c r="B308" i="39"/>
  <c r="A308" i="39"/>
  <c r="Q307" i="39"/>
  <c r="P307" i="39"/>
  <c r="O307" i="39"/>
  <c r="N307" i="39"/>
  <c r="M307" i="39"/>
  <c r="L307" i="39"/>
  <c r="K307" i="39"/>
  <c r="J307" i="39"/>
  <c r="I307" i="39"/>
  <c r="H307" i="39"/>
  <c r="G307" i="39"/>
  <c r="F307" i="39"/>
  <c r="E307" i="39"/>
  <c r="D307" i="39"/>
  <c r="C307" i="39"/>
  <c r="B307" i="39"/>
  <c r="A307" i="39"/>
  <c r="Q306" i="39"/>
  <c r="P306" i="39"/>
  <c r="O306" i="39"/>
  <c r="N306" i="39"/>
  <c r="M306" i="39"/>
  <c r="L306" i="39"/>
  <c r="K306" i="39"/>
  <c r="J306" i="39"/>
  <c r="I306" i="39"/>
  <c r="H306" i="39"/>
  <c r="G306" i="39"/>
  <c r="F306" i="39"/>
  <c r="E306" i="39"/>
  <c r="D306" i="39"/>
  <c r="C306" i="39"/>
  <c r="B306" i="39"/>
  <c r="A306" i="39"/>
  <c r="Q305" i="39"/>
  <c r="P305" i="39"/>
  <c r="O305" i="39"/>
  <c r="N305" i="39"/>
  <c r="M305" i="39"/>
  <c r="L305" i="39"/>
  <c r="K305" i="39"/>
  <c r="J305" i="39"/>
  <c r="I305" i="39"/>
  <c r="H305" i="39"/>
  <c r="G305" i="39"/>
  <c r="F305" i="39"/>
  <c r="E305" i="39"/>
  <c r="D305" i="39"/>
  <c r="C305" i="39"/>
  <c r="B305" i="39"/>
  <c r="A305" i="39"/>
  <c r="Q304" i="39"/>
  <c r="P304" i="39"/>
  <c r="O304" i="39"/>
  <c r="N304" i="39"/>
  <c r="M304" i="39"/>
  <c r="L304" i="39"/>
  <c r="K304" i="39"/>
  <c r="J304" i="39"/>
  <c r="I304" i="39"/>
  <c r="H304" i="39"/>
  <c r="G304" i="39"/>
  <c r="F304" i="39"/>
  <c r="E304" i="39"/>
  <c r="D304" i="39"/>
  <c r="C304" i="39"/>
  <c r="B304" i="39"/>
  <c r="A304" i="39"/>
  <c r="Q303" i="39"/>
  <c r="P303" i="39"/>
  <c r="O303" i="39"/>
  <c r="N303" i="39"/>
  <c r="M303" i="39"/>
  <c r="L303" i="39"/>
  <c r="K303" i="39"/>
  <c r="J303" i="39"/>
  <c r="I303" i="39"/>
  <c r="H303" i="39"/>
  <c r="G303" i="39"/>
  <c r="F303" i="39"/>
  <c r="E303" i="39"/>
  <c r="D303" i="39"/>
  <c r="C303" i="39"/>
  <c r="B303" i="39"/>
  <c r="A303" i="39"/>
  <c r="Q302" i="39"/>
  <c r="P302" i="39"/>
  <c r="O302" i="39"/>
  <c r="N302" i="39"/>
  <c r="M302" i="39"/>
  <c r="L302" i="39"/>
  <c r="K302" i="39"/>
  <c r="J302" i="39"/>
  <c r="I302" i="39"/>
  <c r="H302" i="39"/>
  <c r="G302" i="39"/>
  <c r="F302" i="39"/>
  <c r="E302" i="39"/>
  <c r="D302" i="39"/>
  <c r="C302" i="39"/>
  <c r="B302" i="39"/>
  <c r="A302" i="39"/>
  <c r="Q301" i="39"/>
  <c r="P301" i="39"/>
  <c r="O301" i="39"/>
  <c r="N301" i="39"/>
  <c r="M301" i="39"/>
  <c r="L301" i="39"/>
  <c r="K301" i="39"/>
  <c r="J301" i="39"/>
  <c r="I301" i="39"/>
  <c r="H301" i="39"/>
  <c r="G301" i="39"/>
  <c r="F301" i="39"/>
  <c r="E301" i="39"/>
  <c r="D301" i="39"/>
  <c r="C301" i="39"/>
  <c r="B301" i="39"/>
  <c r="A301" i="39"/>
  <c r="Q300" i="39"/>
  <c r="P300" i="39"/>
  <c r="O300" i="39"/>
  <c r="N300" i="39"/>
  <c r="M300" i="39"/>
  <c r="L300" i="39"/>
  <c r="K300" i="39"/>
  <c r="J300" i="39"/>
  <c r="I300" i="39"/>
  <c r="H300" i="39"/>
  <c r="G300" i="39"/>
  <c r="F300" i="39"/>
  <c r="E300" i="39"/>
  <c r="D300" i="39"/>
  <c r="C300" i="39"/>
  <c r="B300" i="39"/>
  <c r="A300" i="39"/>
  <c r="Q299" i="39"/>
  <c r="P299" i="39"/>
  <c r="O299" i="39"/>
  <c r="N299" i="39"/>
  <c r="M299" i="39"/>
  <c r="L299" i="39"/>
  <c r="K299" i="39"/>
  <c r="J299" i="39"/>
  <c r="I299" i="39"/>
  <c r="H299" i="39"/>
  <c r="G299" i="39"/>
  <c r="F299" i="39"/>
  <c r="E299" i="39"/>
  <c r="D299" i="39"/>
  <c r="C299" i="39"/>
  <c r="B299" i="39"/>
  <c r="A299" i="39"/>
  <c r="Q298" i="39"/>
  <c r="P298" i="39"/>
  <c r="O298" i="39"/>
  <c r="N298" i="39"/>
  <c r="M298" i="39"/>
  <c r="L298" i="39"/>
  <c r="K298" i="39"/>
  <c r="J298" i="39"/>
  <c r="I298" i="39"/>
  <c r="H298" i="39"/>
  <c r="G298" i="39"/>
  <c r="F298" i="39"/>
  <c r="E298" i="39"/>
  <c r="D298" i="39"/>
  <c r="C298" i="39"/>
  <c r="B298" i="39"/>
  <c r="A298" i="39"/>
  <c r="Q297" i="39"/>
  <c r="P297" i="39"/>
  <c r="O297" i="39"/>
  <c r="N297" i="39"/>
  <c r="M297" i="39"/>
  <c r="L297" i="39"/>
  <c r="K297" i="39"/>
  <c r="J297" i="39"/>
  <c r="I297" i="39"/>
  <c r="H297" i="39"/>
  <c r="G297" i="39"/>
  <c r="F297" i="39"/>
  <c r="E297" i="39"/>
  <c r="D297" i="39"/>
  <c r="C297" i="39"/>
  <c r="B297" i="39"/>
  <c r="A297" i="39"/>
  <c r="Q296" i="39"/>
  <c r="P296" i="39"/>
  <c r="O296" i="39"/>
  <c r="N296" i="39"/>
  <c r="M296" i="39"/>
  <c r="L296" i="39"/>
  <c r="K296" i="39"/>
  <c r="J296" i="39"/>
  <c r="I296" i="39"/>
  <c r="H296" i="39"/>
  <c r="G296" i="39"/>
  <c r="F296" i="39"/>
  <c r="E296" i="39"/>
  <c r="D296" i="39"/>
  <c r="C296" i="39"/>
  <c r="B296" i="39"/>
  <c r="A296" i="39"/>
  <c r="Q295" i="39"/>
  <c r="P295" i="39"/>
  <c r="O295" i="39"/>
  <c r="N295" i="39"/>
  <c r="M295" i="39"/>
  <c r="L295" i="39"/>
  <c r="K295" i="39"/>
  <c r="J295" i="39"/>
  <c r="I295" i="39"/>
  <c r="H295" i="39"/>
  <c r="G295" i="39"/>
  <c r="F295" i="39"/>
  <c r="E295" i="39"/>
  <c r="D295" i="39"/>
  <c r="C295" i="39"/>
  <c r="B295" i="39"/>
  <c r="A295" i="39"/>
  <c r="Q294" i="39"/>
  <c r="P294" i="39"/>
  <c r="O294" i="39"/>
  <c r="N294" i="39"/>
  <c r="M294" i="39"/>
  <c r="L294" i="39"/>
  <c r="K294" i="39"/>
  <c r="J294" i="39"/>
  <c r="I294" i="39"/>
  <c r="H294" i="39"/>
  <c r="G294" i="39"/>
  <c r="F294" i="39"/>
  <c r="E294" i="39"/>
  <c r="D294" i="39"/>
  <c r="C294" i="39"/>
  <c r="B294" i="39"/>
  <c r="A294" i="39"/>
  <c r="Q293" i="39"/>
  <c r="P293" i="39"/>
  <c r="O293" i="39"/>
  <c r="N293" i="39"/>
  <c r="M293" i="39"/>
  <c r="L293" i="39"/>
  <c r="K293" i="39"/>
  <c r="J293" i="39"/>
  <c r="I293" i="39"/>
  <c r="H293" i="39"/>
  <c r="G293" i="39"/>
  <c r="F293" i="39"/>
  <c r="E293" i="39"/>
  <c r="D293" i="39"/>
  <c r="C293" i="39"/>
  <c r="B293" i="39"/>
  <c r="A293" i="39"/>
  <c r="Q292" i="39"/>
  <c r="P292" i="39"/>
  <c r="O292" i="39"/>
  <c r="N292" i="39"/>
  <c r="M292" i="39"/>
  <c r="L292" i="39"/>
  <c r="K292" i="39"/>
  <c r="J292" i="39"/>
  <c r="I292" i="39"/>
  <c r="H292" i="39"/>
  <c r="G292" i="39"/>
  <c r="F292" i="39"/>
  <c r="E292" i="39"/>
  <c r="D292" i="39"/>
  <c r="C292" i="39"/>
  <c r="B292" i="39"/>
  <c r="A292" i="39"/>
  <c r="Q291" i="39"/>
  <c r="P291" i="39"/>
  <c r="O291" i="39"/>
  <c r="N291" i="39"/>
  <c r="M291" i="39"/>
  <c r="L291" i="39"/>
  <c r="K291" i="39"/>
  <c r="J291" i="39"/>
  <c r="I291" i="39"/>
  <c r="H291" i="39"/>
  <c r="G291" i="39"/>
  <c r="F291" i="39"/>
  <c r="E291" i="39"/>
  <c r="D291" i="39"/>
  <c r="C291" i="39"/>
  <c r="B291" i="39"/>
  <c r="A291" i="39"/>
  <c r="Q290" i="39"/>
  <c r="P290" i="39"/>
  <c r="O290" i="39"/>
  <c r="N290" i="39"/>
  <c r="M290" i="39"/>
  <c r="L290" i="39"/>
  <c r="K290" i="39"/>
  <c r="J290" i="39"/>
  <c r="I290" i="39"/>
  <c r="H290" i="39"/>
  <c r="G290" i="39"/>
  <c r="F290" i="39"/>
  <c r="E290" i="39"/>
  <c r="D290" i="39"/>
  <c r="C290" i="39"/>
  <c r="B290" i="39"/>
  <c r="A290" i="39"/>
  <c r="Q289" i="39"/>
  <c r="P289" i="39"/>
  <c r="O289" i="39"/>
  <c r="N289" i="39"/>
  <c r="M289" i="39"/>
  <c r="L289" i="39"/>
  <c r="K289" i="39"/>
  <c r="J289" i="39"/>
  <c r="I289" i="39"/>
  <c r="H289" i="39"/>
  <c r="G289" i="39"/>
  <c r="F289" i="39"/>
  <c r="E289" i="39"/>
  <c r="D289" i="39"/>
  <c r="C289" i="39"/>
  <c r="B289" i="39"/>
  <c r="A289" i="39"/>
  <c r="Q288" i="39"/>
  <c r="P288" i="39"/>
  <c r="O288" i="39"/>
  <c r="N288" i="39"/>
  <c r="M288" i="39"/>
  <c r="L288" i="39"/>
  <c r="K288" i="39"/>
  <c r="J288" i="39"/>
  <c r="I288" i="39"/>
  <c r="H288" i="39"/>
  <c r="G288" i="39"/>
  <c r="F288" i="39"/>
  <c r="E288" i="39"/>
  <c r="D288" i="39"/>
  <c r="C288" i="39"/>
  <c r="B288" i="39"/>
  <c r="A288" i="39"/>
  <c r="Q287" i="39"/>
  <c r="P287" i="39"/>
  <c r="O287" i="39"/>
  <c r="N287" i="39"/>
  <c r="M287" i="39"/>
  <c r="L287" i="39"/>
  <c r="K287" i="39"/>
  <c r="J287" i="39"/>
  <c r="I287" i="39"/>
  <c r="H287" i="39"/>
  <c r="G287" i="39"/>
  <c r="F287" i="39"/>
  <c r="E287" i="39"/>
  <c r="D287" i="39"/>
  <c r="C287" i="39"/>
  <c r="B287" i="39"/>
  <c r="A287" i="39"/>
  <c r="Q286" i="39"/>
  <c r="P286" i="39"/>
  <c r="O286" i="39"/>
  <c r="N286" i="39"/>
  <c r="M286" i="39"/>
  <c r="L286" i="39"/>
  <c r="K286" i="39"/>
  <c r="J286" i="39"/>
  <c r="I286" i="39"/>
  <c r="H286" i="39"/>
  <c r="G286" i="39"/>
  <c r="F286" i="39"/>
  <c r="E286" i="39"/>
  <c r="D286" i="39"/>
  <c r="C286" i="39"/>
  <c r="B286" i="39"/>
  <c r="A286" i="39"/>
  <c r="Q285" i="39"/>
  <c r="P285" i="39"/>
  <c r="O285" i="39"/>
  <c r="N285" i="39"/>
  <c r="M285" i="39"/>
  <c r="L285" i="39"/>
  <c r="K285" i="39"/>
  <c r="J285" i="39"/>
  <c r="I285" i="39"/>
  <c r="H285" i="39"/>
  <c r="G285" i="39"/>
  <c r="F285" i="39"/>
  <c r="E285" i="39"/>
  <c r="D285" i="39"/>
  <c r="C285" i="39"/>
  <c r="B285" i="39"/>
  <c r="A285" i="39"/>
  <c r="Q284" i="39"/>
  <c r="P284" i="39"/>
  <c r="O284" i="39"/>
  <c r="N284" i="39"/>
  <c r="M284" i="39"/>
  <c r="L284" i="39"/>
  <c r="K284" i="39"/>
  <c r="J284" i="39"/>
  <c r="I284" i="39"/>
  <c r="H284" i="39"/>
  <c r="G284" i="39"/>
  <c r="F284" i="39"/>
  <c r="E284" i="39"/>
  <c r="D284" i="39"/>
  <c r="C284" i="39"/>
  <c r="B284" i="39"/>
  <c r="A284" i="39"/>
  <c r="Q283" i="39"/>
  <c r="P283" i="39"/>
  <c r="O283" i="39"/>
  <c r="N283" i="39"/>
  <c r="M283" i="39"/>
  <c r="L283" i="39"/>
  <c r="K283" i="39"/>
  <c r="J283" i="39"/>
  <c r="I283" i="39"/>
  <c r="H283" i="39"/>
  <c r="G283" i="39"/>
  <c r="F283" i="39"/>
  <c r="E283" i="39"/>
  <c r="D283" i="39"/>
  <c r="C283" i="39"/>
  <c r="B283" i="39"/>
  <c r="A283" i="39"/>
  <c r="Q282" i="39"/>
  <c r="P282" i="39"/>
  <c r="O282" i="39"/>
  <c r="N282" i="39"/>
  <c r="M282" i="39"/>
  <c r="L282" i="39"/>
  <c r="K282" i="39"/>
  <c r="J282" i="39"/>
  <c r="I282" i="39"/>
  <c r="H282" i="39"/>
  <c r="G282" i="39"/>
  <c r="F282" i="39"/>
  <c r="E282" i="39"/>
  <c r="D282" i="39"/>
  <c r="C282" i="39"/>
  <c r="B282" i="39"/>
  <c r="A282" i="39"/>
  <c r="Q281" i="39"/>
  <c r="P281" i="39"/>
  <c r="O281" i="39"/>
  <c r="N281" i="39"/>
  <c r="M281" i="39"/>
  <c r="L281" i="39"/>
  <c r="K281" i="39"/>
  <c r="J281" i="39"/>
  <c r="I281" i="39"/>
  <c r="H281" i="39"/>
  <c r="G281" i="39"/>
  <c r="F281" i="39"/>
  <c r="E281" i="39"/>
  <c r="D281" i="39"/>
  <c r="C281" i="39"/>
  <c r="B281" i="39"/>
  <c r="A281" i="39"/>
  <c r="Q280" i="39"/>
  <c r="P280" i="39"/>
  <c r="O280" i="39"/>
  <c r="N280" i="39"/>
  <c r="M280" i="39"/>
  <c r="L280" i="39"/>
  <c r="K280" i="39"/>
  <c r="J280" i="39"/>
  <c r="I280" i="39"/>
  <c r="H280" i="39"/>
  <c r="G280" i="39"/>
  <c r="F280" i="39"/>
  <c r="E280" i="39"/>
  <c r="D280" i="39"/>
  <c r="C280" i="39"/>
  <c r="B280" i="39"/>
  <c r="A280" i="39"/>
  <c r="Q279" i="39"/>
  <c r="P279" i="39"/>
  <c r="O279" i="39"/>
  <c r="N279" i="39"/>
  <c r="M279" i="39"/>
  <c r="L279" i="39"/>
  <c r="K279" i="39"/>
  <c r="J279" i="39"/>
  <c r="I279" i="39"/>
  <c r="H279" i="39"/>
  <c r="G279" i="39"/>
  <c r="F279" i="39"/>
  <c r="E279" i="39"/>
  <c r="D279" i="39"/>
  <c r="C279" i="39"/>
  <c r="B279" i="39"/>
  <c r="A279" i="39"/>
  <c r="Q278" i="39"/>
  <c r="P278" i="39"/>
  <c r="O278" i="39"/>
  <c r="N278" i="39"/>
  <c r="M278" i="39"/>
  <c r="L278" i="39"/>
  <c r="K278" i="39"/>
  <c r="J278" i="39"/>
  <c r="I278" i="39"/>
  <c r="H278" i="39"/>
  <c r="G278" i="39"/>
  <c r="F278" i="39"/>
  <c r="E278" i="39"/>
  <c r="D278" i="39"/>
  <c r="C278" i="39"/>
  <c r="B278" i="39"/>
  <c r="A278" i="39"/>
  <c r="Q277" i="39"/>
  <c r="P277" i="39"/>
  <c r="O277" i="39"/>
  <c r="N277" i="39"/>
  <c r="M277" i="39"/>
  <c r="L277" i="39"/>
  <c r="K277" i="39"/>
  <c r="J277" i="39"/>
  <c r="I277" i="39"/>
  <c r="H277" i="39"/>
  <c r="G277" i="39"/>
  <c r="F277" i="39"/>
  <c r="E277" i="39"/>
  <c r="D277" i="39"/>
  <c r="C277" i="39"/>
  <c r="B277" i="39"/>
  <c r="A277" i="39"/>
  <c r="Q276" i="39"/>
  <c r="P276" i="39"/>
  <c r="O276" i="39"/>
  <c r="N276" i="39"/>
  <c r="M276" i="39"/>
  <c r="L276" i="39"/>
  <c r="K276" i="39"/>
  <c r="J276" i="39"/>
  <c r="I276" i="39"/>
  <c r="H276" i="39"/>
  <c r="G276" i="39"/>
  <c r="F276" i="39"/>
  <c r="E276" i="39"/>
  <c r="D276" i="39"/>
  <c r="C276" i="39"/>
  <c r="B276" i="39"/>
  <c r="A276" i="39"/>
  <c r="Q275" i="39"/>
  <c r="P275" i="39"/>
  <c r="O275" i="39"/>
  <c r="N275" i="39"/>
  <c r="M275" i="39"/>
  <c r="L275" i="39"/>
  <c r="K275" i="39"/>
  <c r="J275" i="39"/>
  <c r="I275" i="39"/>
  <c r="H275" i="39"/>
  <c r="G275" i="39"/>
  <c r="F275" i="39"/>
  <c r="E275" i="39"/>
  <c r="D275" i="39"/>
  <c r="C275" i="39"/>
  <c r="B275" i="39"/>
  <c r="A275" i="39"/>
  <c r="Q274" i="39"/>
  <c r="P274" i="39"/>
  <c r="O274" i="39"/>
  <c r="N274" i="39"/>
  <c r="M274" i="39"/>
  <c r="L274" i="39"/>
  <c r="K274" i="39"/>
  <c r="J274" i="39"/>
  <c r="I274" i="39"/>
  <c r="H274" i="39"/>
  <c r="G274" i="39"/>
  <c r="F274" i="39"/>
  <c r="E274" i="39"/>
  <c r="D274" i="39"/>
  <c r="C274" i="39"/>
  <c r="B274" i="39"/>
  <c r="A274" i="39"/>
  <c r="Q273" i="39"/>
  <c r="P273" i="39"/>
  <c r="O273" i="39"/>
  <c r="N273" i="39"/>
  <c r="M273" i="39"/>
  <c r="L273" i="39"/>
  <c r="K273" i="39"/>
  <c r="J273" i="39"/>
  <c r="I273" i="39"/>
  <c r="H273" i="39"/>
  <c r="G273" i="39"/>
  <c r="F273" i="39"/>
  <c r="E273" i="39"/>
  <c r="D273" i="39"/>
  <c r="C273" i="39"/>
  <c r="B273" i="39"/>
  <c r="A273" i="39"/>
  <c r="Q272" i="39"/>
  <c r="P272" i="39"/>
  <c r="O272" i="39"/>
  <c r="N272" i="39"/>
  <c r="M272" i="39"/>
  <c r="L272" i="39"/>
  <c r="K272" i="39"/>
  <c r="J272" i="39"/>
  <c r="I272" i="39"/>
  <c r="H272" i="39"/>
  <c r="G272" i="39"/>
  <c r="F272" i="39"/>
  <c r="E272" i="39"/>
  <c r="D272" i="39"/>
  <c r="C272" i="39"/>
  <c r="B272" i="39"/>
  <c r="A272" i="39"/>
  <c r="Q271" i="39"/>
  <c r="P271" i="39"/>
  <c r="O271" i="39"/>
  <c r="N271" i="39"/>
  <c r="M271" i="39"/>
  <c r="L271" i="39"/>
  <c r="K271" i="39"/>
  <c r="J271" i="39"/>
  <c r="I271" i="39"/>
  <c r="H271" i="39"/>
  <c r="G271" i="39"/>
  <c r="F271" i="39"/>
  <c r="E271" i="39"/>
  <c r="D271" i="39"/>
  <c r="C271" i="39"/>
  <c r="B271" i="39"/>
  <c r="A271" i="39"/>
  <c r="Q270" i="39"/>
  <c r="P270" i="39"/>
  <c r="O270" i="39"/>
  <c r="N270" i="39"/>
  <c r="M270" i="39"/>
  <c r="L270" i="39"/>
  <c r="K270" i="39"/>
  <c r="J270" i="39"/>
  <c r="I270" i="39"/>
  <c r="H270" i="39"/>
  <c r="G270" i="39"/>
  <c r="F270" i="39"/>
  <c r="E270" i="39"/>
  <c r="D270" i="39"/>
  <c r="C270" i="39"/>
  <c r="B270" i="39"/>
  <c r="A270" i="39"/>
  <c r="Q269" i="39"/>
  <c r="P269" i="39"/>
  <c r="O269" i="39"/>
  <c r="N269" i="39"/>
  <c r="M269" i="39"/>
  <c r="L269" i="39"/>
  <c r="K269" i="39"/>
  <c r="J269" i="39"/>
  <c r="I269" i="39"/>
  <c r="H269" i="39"/>
  <c r="G269" i="39"/>
  <c r="F269" i="39"/>
  <c r="E269" i="39"/>
  <c r="D269" i="39"/>
  <c r="C269" i="39"/>
  <c r="B269" i="39"/>
  <c r="A269" i="39"/>
  <c r="Q268" i="39"/>
  <c r="P268" i="39"/>
  <c r="O268" i="39"/>
  <c r="N268" i="39"/>
  <c r="M268" i="39"/>
  <c r="L268" i="39"/>
  <c r="K268" i="39"/>
  <c r="J268" i="39"/>
  <c r="I268" i="39"/>
  <c r="H268" i="39"/>
  <c r="G268" i="39"/>
  <c r="F268" i="39"/>
  <c r="E268" i="39"/>
  <c r="D268" i="39"/>
  <c r="C268" i="39"/>
  <c r="B268" i="39"/>
  <c r="A268" i="39"/>
  <c r="Q267" i="39"/>
  <c r="P267" i="39"/>
  <c r="O267" i="39"/>
  <c r="N267" i="39"/>
  <c r="M267" i="39"/>
  <c r="L267" i="39"/>
  <c r="K267" i="39"/>
  <c r="J267" i="39"/>
  <c r="I267" i="39"/>
  <c r="H267" i="39"/>
  <c r="G267" i="39"/>
  <c r="F267" i="39"/>
  <c r="E267" i="39"/>
  <c r="D267" i="39"/>
  <c r="C267" i="39"/>
  <c r="B267" i="39"/>
  <c r="A267" i="39"/>
  <c r="Q266" i="39"/>
  <c r="P266" i="39"/>
  <c r="O266" i="39"/>
  <c r="N266" i="39"/>
  <c r="M266" i="39"/>
  <c r="L266" i="39"/>
  <c r="K266" i="39"/>
  <c r="J266" i="39"/>
  <c r="I266" i="39"/>
  <c r="H266" i="39"/>
  <c r="G266" i="39"/>
  <c r="F266" i="39"/>
  <c r="E266" i="39"/>
  <c r="D266" i="39"/>
  <c r="C266" i="39"/>
  <c r="B266" i="39"/>
  <c r="A266" i="39"/>
  <c r="Q265" i="39"/>
  <c r="P265" i="39"/>
  <c r="O265" i="39"/>
  <c r="N265" i="39"/>
  <c r="M265" i="39"/>
  <c r="L265" i="39"/>
  <c r="K265" i="39"/>
  <c r="J265" i="39"/>
  <c r="I265" i="39"/>
  <c r="H265" i="39"/>
  <c r="G265" i="39"/>
  <c r="F265" i="39"/>
  <c r="E265" i="39"/>
  <c r="D265" i="39"/>
  <c r="C265" i="39"/>
  <c r="B265" i="39"/>
  <c r="A265" i="39"/>
  <c r="Q264" i="39"/>
  <c r="P264" i="39"/>
  <c r="O264" i="39"/>
  <c r="N264" i="39"/>
  <c r="M264" i="39"/>
  <c r="L264" i="39"/>
  <c r="K264" i="39"/>
  <c r="J264" i="39"/>
  <c r="I264" i="39"/>
  <c r="H264" i="39"/>
  <c r="G264" i="39"/>
  <c r="F264" i="39"/>
  <c r="E264" i="39"/>
  <c r="D264" i="39"/>
  <c r="C264" i="39"/>
  <c r="B264" i="39"/>
  <c r="A264" i="39"/>
  <c r="Q263" i="39"/>
  <c r="P263" i="39"/>
  <c r="O263" i="39"/>
  <c r="N263" i="39"/>
  <c r="M263" i="39"/>
  <c r="L263" i="39"/>
  <c r="K263" i="39"/>
  <c r="J263" i="39"/>
  <c r="I263" i="39"/>
  <c r="H263" i="39"/>
  <c r="G263" i="39"/>
  <c r="F263" i="39"/>
  <c r="E263" i="39"/>
  <c r="D263" i="39"/>
  <c r="C263" i="39"/>
  <c r="B263" i="39"/>
  <c r="A263" i="39"/>
  <c r="Q262" i="39"/>
  <c r="P262" i="39"/>
  <c r="O262" i="39"/>
  <c r="N262" i="39"/>
  <c r="M262" i="39"/>
  <c r="L262" i="39"/>
  <c r="K262" i="39"/>
  <c r="J262" i="39"/>
  <c r="I262" i="39"/>
  <c r="H262" i="39"/>
  <c r="G262" i="39"/>
  <c r="F262" i="39"/>
  <c r="E262" i="39"/>
  <c r="D262" i="39"/>
  <c r="C262" i="39"/>
  <c r="B262" i="39"/>
  <c r="A262" i="39"/>
  <c r="Q261" i="39"/>
  <c r="P261" i="39"/>
  <c r="O261" i="39"/>
  <c r="N261" i="39"/>
  <c r="M261" i="39"/>
  <c r="L261" i="39"/>
  <c r="K261" i="39"/>
  <c r="J261" i="39"/>
  <c r="I261" i="39"/>
  <c r="H261" i="39"/>
  <c r="G261" i="39"/>
  <c r="F261" i="39"/>
  <c r="E261" i="39"/>
  <c r="D261" i="39"/>
  <c r="C261" i="39"/>
  <c r="B261" i="39"/>
  <c r="A261" i="39"/>
  <c r="Q260" i="39"/>
  <c r="P260" i="39"/>
  <c r="O260" i="39"/>
  <c r="N260" i="39"/>
  <c r="M260" i="39"/>
  <c r="L260" i="39"/>
  <c r="K260" i="39"/>
  <c r="J260" i="39"/>
  <c r="I260" i="39"/>
  <c r="H260" i="39"/>
  <c r="G260" i="39"/>
  <c r="F260" i="39"/>
  <c r="E260" i="39"/>
  <c r="D260" i="39"/>
  <c r="C260" i="39"/>
  <c r="B260" i="39"/>
  <c r="A260" i="39"/>
  <c r="Q259" i="39"/>
  <c r="P259" i="39"/>
  <c r="O259" i="39"/>
  <c r="N259" i="39"/>
  <c r="M259" i="39"/>
  <c r="L259" i="39"/>
  <c r="K259" i="39"/>
  <c r="J259" i="39"/>
  <c r="I259" i="39"/>
  <c r="H259" i="39"/>
  <c r="G259" i="39"/>
  <c r="F259" i="39"/>
  <c r="E259" i="39"/>
  <c r="D259" i="39"/>
  <c r="C259" i="39"/>
  <c r="B259" i="39"/>
  <c r="A259" i="39"/>
  <c r="Q258" i="39"/>
  <c r="P258" i="39"/>
  <c r="O258" i="39"/>
  <c r="N258" i="39"/>
  <c r="M258" i="39"/>
  <c r="L258" i="39"/>
  <c r="K258" i="39"/>
  <c r="J258" i="39"/>
  <c r="I258" i="39"/>
  <c r="H258" i="39"/>
  <c r="G258" i="39"/>
  <c r="F258" i="39"/>
  <c r="E258" i="39"/>
  <c r="D258" i="39"/>
  <c r="C258" i="39"/>
  <c r="B258" i="39"/>
  <c r="A258" i="39"/>
  <c r="Q257" i="39"/>
  <c r="P257" i="39"/>
  <c r="O257" i="39"/>
  <c r="N257" i="39"/>
  <c r="M257" i="39"/>
  <c r="L257" i="39"/>
  <c r="K257" i="39"/>
  <c r="J257" i="39"/>
  <c r="I257" i="39"/>
  <c r="H257" i="39"/>
  <c r="G257" i="39"/>
  <c r="F257" i="39"/>
  <c r="E257" i="39"/>
  <c r="D257" i="39"/>
  <c r="C257" i="39"/>
  <c r="B257" i="39"/>
  <c r="A257" i="39"/>
  <c r="Q256" i="39"/>
  <c r="P256" i="39"/>
  <c r="O256" i="39"/>
  <c r="N256" i="39"/>
  <c r="M256" i="39"/>
  <c r="L256" i="39"/>
  <c r="K256" i="39"/>
  <c r="J256" i="39"/>
  <c r="I256" i="39"/>
  <c r="H256" i="39"/>
  <c r="G256" i="39"/>
  <c r="F256" i="39"/>
  <c r="E256" i="39"/>
  <c r="D256" i="39"/>
  <c r="C256" i="39"/>
  <c r="B256" i="39"/>
  <c r="A256" i="39"/>
  <c r="Q255" i="39"/>
  <c r="P255" i="39"/>
  <c r="O255" i="39"/>
  <c r="N255" i="39"/>
  <c r="M255" i="39"/>
  <c r="L255" i="39"/>
  <c r="K255" i="39"/>
  <c r="J255" i="39"/>
  <c r="I255" i="39"/>
  <c r="H255" i="39"/>
  <c r="G255" i="39"/>
  <c r="F255" i="39"/>
  <c r="E255" i="39"/>
  <c r="D255" i="39"/>
  <c r="C255" i="39"/>
  <c r="B255" i="39"/>
  <c r="A255" i="39"/>
  <c r="Q254" i="39"/>
  <c r="P254" i="39"/>
  <c r="O254" i="39"/>
  <c r="N254" i="39"/>
  <c r="M254" i="39"/>
  <c r="L254" i="39"/>
  <c r="K254" i="39"/>
  <c r="J254" i="39"/>
  <c r="I254" i="39"/>
  <c r="H254" i="39"/>
  <c r="G254" i="39"/>
  <c r="F254" i="39"/>
  <c r="E254" i="39"/>
  <c r="D254" i="39"/>
  <c r="C254" i="39"/>
  <c r="B254" i="39"/>
  <c r="A254" i="39"/>
  <c r="Q253" i="39"/>
  <c r="P253" i="39"/>
  <c r="O253" i="39"/>
  <c r="N253" i="39"/>
  <c r="M253" i="39"/>
  <c r="L253" i="39"/>
  <c r="K253" i="39"/>
  <c r="J253" i="39"/>
  <c r="I253" i="39"/>
  <c r="H253" i="39"/>
  <c r="G253" i="39"/>
  <c r="F253" i="39"/>
  <c r="E253" i="39"/>
  <c r="D253" i="39"/>
  <c r="C253" i="39"/>
  <c r="B253" i="39"/>
  <c r="A253" i="39"/>
  <c r="Q252" i="39"/>
  <c r="P252" i="39"/>
  <c r="O252" i="39"/>
  <c r="N252" i="39"/>
  <c r="M252" i="39"/>
  <c r="L252" i="39"/>
  <c r="K252" i="39"/>
  <c r="J252" i="39"/>
  <c r="I252" i="39"/>
  <c r="H252" i="39"/>
  <c r="G252" i="39"/>
  <c r="F252" i="39"/>
  <c r="E252" i="39"/>
  <c r="D252" i="39"/>
  <c r="C252" i="39"/>
  <c r="B252" i="39"/>
  <c r="A252" i="39"/>
  <c r="Q251" i="39"/>
  <c r="P251" i="39"/>
  <c r="O251" i="39"/>
  <c r="N251" i="39"/>
  <c r="M251" i="39"/>
  <c r="L251" i="39"/>
  <c r="K251" i="39"/>
  <c r="J251" i="39"/>
  <c r="I251" i="39"/>
  <c r="H251" i="39"/>
  <c r="G251" i="39"/>
  <c r="F251" i="39"/>
  <c r="E251" i="39"/>
  <c r="D251" i="39"/>
  <c r="C251" i="39"/>
  <c r="B251" i="39"/>
  <c r="A251" i="39"/>
  <c r="Q250" i="39"/>
  <c r="P250" i="39"/>
  <c r="O250" i="39"/>
  <c r="N250" i="39"/>
  <c r="M250" i="39"/>
  <c r="L250" i="39"/>
  <c r="K250" i="39"/>
  <c r="J250" i="39"/>
  <c r="I250" i="39"/>
  <c r="H250" i="39"/>
  <c r="G250" i="39"/>
  <c r="F250" i="39"/>
  <c r="E250" i="39"/>
  <c r="D250" i="39"/>
  <c r="C250" i="39"/>
  <c r="B250" i="39"/>
  <c r="A250" i="39"/>
  <c r="Q249" i="39"/>
  <c r="P249" i="39"/>
  <c r="O249" i="39"/>
  <c r="N249" i="39"/>
  <c r="M249" i="39"/>
  <c r="L249" i="39"/>
  <c r="K249" i="39"/>
  <c r="J249" i="39"/>
  <c r="I249" i="39"/>
  <c r="H249" i="39"/>
  <c r="G249" i="39"/>
  <c r="F249" i="39"/>
  <c r="E249" i="39"/>
  <c r="D249" i="39"/>
  <c r="C249" i="39"/>
  <c r="B249" i="39"/>
  <c r="A249" i="39"/>
  <c r="Q248" i="39"/>
  <c r="P248" i="39"/>
  <c r="O248" i="39"/>
  <c r="N248" i="39"/>
  <c r="M248" i="39"/>
  <c r="L248" i="39"/>
  <c r="K248" i="39"/>
  <c r="J248" i="39"/>
  <c r="I248" i="39"/>
  <c r="H248" i="39"/>
  <c r="G248" i="39"/>
  <c r="F248" i="39"/>
  <c r="E248" i="39"/>
  <c r="D248" i="39"/>
  <c r="C248" i="39"/>
  <c r="B248" i="39"/>
  <c r="A248" i="39"/>
  <c r="Q247" i="39"/>
  <c r="P247" i="39"/>
  <c r="O247" i="39"/>
  <c r="N247" i="39"/>
  <c r="M247" i="39"/>
  <c r="L247" i="39"/>
  <c r="K247" i="39"/>
  <c r="J247" i="39"/>
  <c r="I247" i="39"/>
  <c r="H247" i="39"/>
  <c r="G247" i="39"/>
  <c r="F247" i="39"/>
  <c r="E247" i="39"/>
  <c r="D247" i="39"/>
  <c r="C247" i="39"/>
  <c r="B247" i="39"/>
  <c r="A247" i="39"/>
  <c r="Q246" i="39"/>
  <c r="P246" i="39"/>
  <c r="O246" i="39"/>
  <c r="N246" i="39"/>
  <c r="M246" i="39"/>
  <c r="L246" i="39"/>
  <c r="K246" i="39"/>
  <c r="J246" i="39"/>
  <c r="I246" i="39"/>
  <c r="H246" i="39"/>
  <c r="G246" i="39"/>
  <c r="F246" i="39"/>
  <c r="E246" i="39"/>
  <c r="D246" i="39"/>
  <c r="C246" i="39"/>
  <c r="B246" i="39"/>
  <c r="A246" i="39"/>
  <c r="Q245" i="39"/>
  <c r="P245" i="39"/>
  <c r="O245" i="39"/>
  <c r="N245" i="39"/>
  <c r="M245" i="39"/>
  <c r="L245" i="39"/>
  <c r="K245" i="39"/>
  <c r="J245" i="39"/>
  <c r="I245" i="39"/>
  <c r="H245" i="39"/>
  <c r="G245" i="39"/>
  <c r="F245" i="39"/>
  <c r="E245" i="39"/>
  <c r="D245" i="39"/>
  <c r="C245" i="39"/>
  <c r="B245" i="39"/>
  <c r="A245" i="39"/>
  <c r="Q244" i="39"/>
  <c r="P244" i="39"/>
  <c r="O244" i="39"/>
  <c r="N244" i="39"/>
  <c r="M244" i="39"/>
  <c r="L244" i="39"/>
  <c r="K244" i="39"/>
  <c r="J244" i="39"/>
  <c r="I244" i="39"/>
  <c r="H244" i="39"/>
  <c r="G244" i="39"/>
  <c r="F244" i="39"/>
  <c r="E244" i="39"/>
  <c r="D244" i="39"/>
  <c r="C244" i="39"/>
  <c r="B244" i="39"/>
  <c r="A244" i="39"/>
  <c r="Q243" i="39"/>
  <c r="P243" i="39"/>
  <c r="O243" i="39"/>
  <c r="N243" i="39"/>
  <c r="M243" i="39"/>
  <c r="L243" i="39"/>
  <c r="K243" i="39"/>
  <c r="J243" i="39"/>
  <c r="I243" i="39"/>
  <c r="H243" i="39"/>
  <c r="G243" i="39"/>
  <c r="F243" i="39"/>
  <c r="E243" i="39"/>
  <c r="D243" i="39"/>
  <c r="C243" i="39"/>
  <c r="B243" i="39"/>
  <c r="A243" i="39"/>
  <c r="Q242" i="39"/>
  <c r="P242" i="39"/>
  <c r="O242" i="39"/>
  <c r="N242" i="39"/>
  <c r="M242" i="39"/>
  <c r="L242" i="39"/>
  <c r="K242" i="39"/>
  <c r="J242" i="39"/>
  <c r="I242" i="39"/>
  <c r="H242" i="39"/>
  <c r="G242" i="39"/>
  <c r="F242" i="39"/>
  <c r="E242" i="39"/>
  <c r="D242" i="39"/>
  <c r="C242" i="39"/>
  <c r="B242" i="39"/>
  <c r="A242" i="39"/>
  <c r="Q241" i="39"/>
  <c r="P241" i="39"/>
  <c r="O241" i="39"/>
  <c r="N241" i="39"/>
  <c r="M241" i="39"/>
  <c r="L241" i="39"/>
  <c r="K241" i="39"/>
  <c r="J241" i="39"/>
  <c r="I241" i="39"/>
  <c r="H241" i="39"/>
  <c r="G241" i="39"/>
  <c r="F241" i="39"/>
  <c r="E241" i="39"/>
  <c r="D241" i="39"/>
  <c r="C241" i="39"/>
  <c r="B241" i="39"/>
  <c r="A241" i="39"/>
  <c r="Q240" i="39"/>
  <c r="P240" i="39"/>
  <c r="O240" i="39"/>
  <c r="N240" i="39"/>
  <c r="M240" i="39"/>
  <c r="L240" i="39"/>
  <c r="K240" i="39"/>
  <c r="J240" i="39"/>
  <c r="I240" i="39"/>
  <c r="H240" i="39"/>
  <c r="G240" i="39"/>
  <c r="F240" i="39"/>
  <c r="E240" i="39"/>
  <c r="D240" i="39"/>
  <c r="C240" i="39"/>
  <c r="B240" i="39"/>
  <c r="A240" i="39"/>
  <c r="Q239" i="39"/>
  <c r="P239" i="39"/>
  <c r="O239" i="39"/>
  <c r="N239" i="39"/>
  <c r="M239" i="39"/>
  <c r="L239" i="39"/>
  <c r="K239" i="39"/>
  <c r="J239" i="39"/>
  <c r="I239" i="39"/>
  <c r="H239" i="39"/>
  <c r="G239" i="39"/>
  <c r="F239" i="39"/>
  <c r="E239" i="39"/>
  <c r="D239" i="39"/>
  <c r="C239" i="39"/>
  <c r="B239" i="39"/>
  <c r="A239" i="39"/>
  <c r="Q238" i="39"/>
  <c r="P238" i="39"/>
  <c r="O238" i="39"/>
  <c r="N238" i="39"/>
  <c r="M238" i="39"/>
  <c r="L238" i="39"/>
  <c r="K238" i="39"/>
  <c r="J238" i="39"/>
  <c r="I238" i="39"/>
  <c r="H238" i="39"/>
  <c r="G238" i="39"/>
  <c r="F238" i="39"/>
  <c r="E238" i="39"/>
  <c r="D238" i="39"/>
  <c r="C238" i="39"/>
  <c r="B238" i="39"/>
  <c r="A238" i="39"/>
  <c r="Q237" i="39"/>
  <c r="P237" i="39"/>
  <c r="O237" i="39"/>
  <c r="N237" i="39"/>
  <c r="M237" i="39"/>
  <c r="L237" i="39"/>
  <c r="K237" i="39"/>
  <c r="J237" i="39"/>
  <c r="I237" i="39"/>
  <c r="H237" i="39"/>
  <c r="G237" i="39"/>
  <c r="F237" i="39"/>
  <c r="E237" i="39"/>
  <c r="D237" i="39"/>
  <c r="C237" i="39"/>
  <c r="B237" i="39"/>
  <c r="A237" i="39"/>
  <c r="Q236" i="39"/>
  <c r="P236" i="39"/>
  <c r="O236" i="39"/>
  <c r="N236" i="39"/>
  <c r="M236" i="39"/>
  <c r="L236" i="39"/>
  <c r="K236" i="39"/>
  <c r="J236" i="39"/>
  <c r="I236" i="39"/>
  <c r="H236" i="39"/>
  <c r="G236" i="39"/>
  <c r="F236" i="39"/>
  <c r="E236" i="39"/>
  <c r="D236" i="39"/>
  <c r="C236" i="39"/>
  <c r="B236" i="39"/>
  <c r="A236" i="39"/>
  <c r="Q235" i="39"/>
  <c r="P235" i="39"/>
  <c r="O235" i="39"/>
  <c r="N235" i="39"/>
  <c r="M235" i="39"/>
  <c r="L235" i="39"/>
  <c r="K235" i="39"/>
  <c r="J235" i="39"/>
  <c r="I235" i="39"/>
  <c r="H235" i="39"/>
  <c r="G235" i="39"/>
  <c r="F235" i="39"/>
  <c r="E235" i="39"/>
  <c r="D235" i="39"/>
  <c r="C235" i="39"/>
  <c r="B235" i="39"/>
  <c r="A235" i="39"/>
  <c r="Q234" i="39"/>
  <c r="P234" i="39"/>
  <c r="O234" i="39"/>
  <c r="N234" i="39"/>
  <c r="M234" i="39"/>
  <c r="L234" i="39"/>
  <c r="K234" i="39"/>
  <c r="J234" i="39"/>
  <c r="I234" i="39"/>
  <c r="H234" i="39"/>
  <c r="G234" i="39"/>
  <c r="F234" i="39"/>
  <c r="E234" i="39"/>
  <c r="D234" i="39"/>
  <c r="C234" i="39"/>
  <c r="B234" i="39"/>
  <c r="A234" i="39"/>
  <c r="Q233" i="39"/>
  <c r="P233" i="39"/>
  <c r="O233" i="39"/>
  <c r="N233" i="39"/>
  <c r="M233" i="39"/>
  <c r="L233" i="39"/>
  <c r="K233" i="39"/>
  <c r="J233" i="39"/>
  <c r="I233" i="39"/>
  <c r="H233" i="39"/>
  <c r="G233" i="39"/>
  <c r="F233" i="39"/>
  <c r="E233" i="39"/>
  <c r="D233" i="39"/>
  <c r="C233" i="39"/>
  <c r="B233" i="39"/>
  <c r="A233" i="39"/>
  <c r="Q232" i="39"/>
  <c r="P232" i="39"/>
  <c r="O232" i="39"/>
  <c r="N232" i="39"/>
  <c r="M232" i="39"/>
  <c r="L232" i="39"/>
  <c r="K232" i="39"/>
  <c r="J232" i="39"/>
  <c r="I232" i="39"/>
  <c r="H232" i="39"/>
  <c r="G232" i="39"/>
  <c r="F232" i="39"/>
  <c r="E232" i="39"/>
  <c r="D232" i="39"/>
  <c r="C232" i="39"/>
  <c r="B232" i="39"/>
  <c r="A232" i="39"/>
  <c r="Q231" i="39"/>
  <c r="P231" i="39"/>
  <c r="O231" i="39"/>
  <c r="N231" i="39"/>
  <c r="M231" i="39"/>
  <c r="L231" i="39"/>
  <c r="K231" i="39"/>
  <c r="J231" i="39"/>
  <c r="I231" i="39"/>
  <c r="H231" i="39"/>
  <c r="G231" i="39"/>
  <c r="F231" i="39"/>
  <c r="E231" i="39"/>
  <c r="D231" i="39"/>
  <c r="C231" i="39"/>
  <c r="B231" i="39"/>
  <c r="A231" i="39"/>
  <c r="Q230" i="39"/>
  <c r="P230" i="39"/>
  <c r="O230" i="39"/>
  <c r="N230" i="39"/>
  <c r="M230" i="39"/>
  <c r="L230" i="39"/>
  <c r="K230" i="39"/>
  <c r="J230" i="39"/>
  <c r="I230" i="39"/>
  <c r="H230" i="39"/>
  <c r="G230" i="39"/>
  <c r="F230" i="39"/>
  <c r="E230" i="39"/>
  <c r="D230" i="39"/>
  <c r="C230" i="39"/>
  <c r="B230" i="39"/>
  <c r="A230" i="39"/>
  <c r="Q229" i="39"/>
  <c r="P229" i="39"/>
  <c r="O229" i="39"/>
  <c r="N229" i="39"/>
  <c r="M229" i="39"/>
  <c r="L229" i="39"/>
  <c r="K229" i="39"/>
  <c r="J229" i="39"/>
  <c r="I229" i="39"/>
  <c r="H229" i="39"/>
  <c r="G229" i="39"/>
  <c r="F229" i="39"/>
  <c r="E229" i="39"/>
  <c r="D229" i="39"/>
  <c r="C229" i="39"/>
  <c r="B229" i="39"/>
  <c r="A229" i="39"/>
  <c r="Q228" i="39"/>
  <c r="P228" i="39"/>
  <c r="O228" i="39"/>
  <c r="N228" i="39"/>
  <c r="M228" i="39"/>
  <c r="L228" i="39"/>
  <c r="K228" i="39"/>
  <c r="J228" i="39"/>
  <c r="I228" i="39"/>
  <c r="H228" i="39"/>
  <c r="G228" i="39"/>
  <c r="F228" i="39"/>
  <c r="E228" i="39"/>
  <c r="D228" i="39"/>
  <c r="C228" i="39"/>
  <c r="B228" i="39"/>
  <c r="A228" i="39"/>
  <c r="Q227" i="39"/>
  <c r="P227" i="39"/>
  <c r="O227" i="39"/>
  <c r="N227" i="39"/>
  <c r="M227" i="39"/>
  <c r="L227" i="39"/>
  <c r="K227" i="39"/>
  <c r="J227" i="39"/>
  <c r="I227" i="39"/>
  <c r="H227" i="39"/>
  <c r="G227" i="39"/>
  <c r="F227" i="39"/>
  <c r="E227" i="39"/>
  <c r="D227" i="39"/>
  <c r="C227" i="39"/>
  <c r="B227" i="39"/>
  <c r="A227" i="39"/>
  <c r="Q226" i="39"/>
  <c r="P226" i="39"/>
  <c r="O226" i="39"/>
  <c r="N226" i="39"/>
  <c r="M226" i="39"/>
  <c r="L226" i="39"/>
  <c r="K226" i="39"/>
  <c r="J226" i="39"/>
  <c r="I226" i="39"/>
  <c r="H226" i="39"/>
  <c r="G226" i="39"/>
  <c r="F226" i="39"/>
  <c r="E226" i="39"/>
  <c r="D226" i="39"/>
  <c r="C226" i="39"/>
  <c r="B226" i="39"/>
  <c r="A226" i="39"/>
  <c r="Q225" i="39"/>
  <c r="P225" i="39"/>
  <c r="O225" i="39"/>
  <c r="N225" i="39"/>
  <c r="M225" i="39"/>
  <c r="L225" i="39"/>
  <c r="K225" i="39"/>
  <c r="J225" i="39"/>
  <c r="I225" i="39"/>
  <c r="H225" i="39"/>
  <c r="G225" i="39"/>
  <c r="F225" i="39"/>
  <c r="E225" i="39"/>
  <c r="D225" i="39"/>
  <c r="C225" i="39"/>
  <c r="B225" i="39"/>
  <c r="A225" i="39"/>
  <c r="Q224" i="39"/>
  <c r="P224" i="39"/>
  <c r="O224" i="39"/>
  <c r="N224" i="39"/>
  <c r="M224" i="39"/>
  <c r="L224" i="39"/>
  <c r="K224" i="39"/>
  <c r="J224" i="39"/>
  <c r="I224" i="39"/>
  <c r="H224" i="39"/>
  <c r="G224" i="39"/>
  <c r="F224" i="39"/>
  <c r="E224" i="39"/>
  <c r="D224" i="39"/>
  <c r="C224" i="39"/>
  <c r="B224" i="39"/>
  <c r="A224" i="39"/>
  <c r="Q223" i="39"/>
  <c r="P223" i="39"/>
  <c r="O223" i="39"/>
  <c r="N223" i="39"/>
  <c r="M223" i="39"/>
  <c r="L223" i="39"/>
  <c r="K223" i="39"/>
  <c r="J223" i="39"/>
  <c r="I223" i="39"/>
  <c r="H223" i="39"/>
  <c r="G223" i="39"/>
  <c r="F223" i="39"/>
  <c r="E223" i="39"/>
  <c r="D223" i="39"/>
  <c r="C223" i="39"/>
  <c r="B223" i="39"/>
  <c r="A223" i="39"/>
  <c r="Q222" i="39"/>
  <c r="P222" i="39"/>
  <c r="O222" i="39"/>
  <c r="N222" i="39"/>
  <c r="M222" i="39"/>
  <c r="L222" i="39"/>
  <c r="K222" i="39"/>
  <c r="J222" i="39"/>
  <c r="I222" i="39"/>
  <c r="H222" i="39"/>
  <c r="G222" i="39"/>
  <c r="F222" i="39"/>
  <c r="E222" i="39"/>
  <c r="D222" i="39"/>
  <c r="C222" i="39"/>
  <c r="B222" i="39"/>
  <c r="A222" i="39"/>
  <c r="Q221" i="39"/>
  <c r="P221" i="39"/>
  <c r="O221" i="39"/>
  <c r="N221" i="39"/>
  <c r="M221" i="39"/>
  <c r="L221" i="39"/>
  <c r="K221" i="39"/>
  <c r="J221" i="39"/>
  <c r="I221" i="39"/>
  <c r="H221" i="39"/>
  <c r="G221" i="39"/>
  <c r="F221" i="39"/>
  <c r="E221" i="39"/>
  <c r="D221" i="39"/>
  <c r="C221" i="39"/>
  <c r="B221" i="39"/>
  <c r="A221" i="39"/>
  <c r="Q220" i="39"/>
  <c r="P220" i="39"/>
  <c r="O220" i="39"/>
  <c r="N220" i="39"/>
  <c r="M220" i="39"/>
  <c r="L220" i="39"/>
  <c r="K220" i="39"/>
  <c r="J220" i="39"/>
  <c r="I220" i="39"/>
  <c r="H220" i="39"/>
  <c r="G220" i="39"/>
  <c r="F220" i="39"/>
  <c r="E220" i="39"/>
  <c r="D220" i="39"/>
  <c r="C220" i="39"/>
  <c r="B220" i="39"/>
  <c r="A220" i="39"/>
  <c r="Q219" i="39"/>
  <c r="P219" i="39"/>
  <c r="O219" i="39"/>
  <c r="N219" i="39"/>
  <c r="M219" i="39"/>
  <c r="L219" i="39"/>
  <c r="K219" i="39"/>
  <c r="J219" i="39"/>
  <c r="I219" i="39"/>
  <c r="H219" i="39"/>
  <c r="G219" i="39"/>
  <c r="F219" i="39"/>
  <c r="E219" i="39"/>
  <c r="D219" i="39"/>
  <c r="C219" i="39"/>
  <c r="B219" i="39"/>
  <c r="A219" i="39"/>
  <c r="Q218" i="39"/>
  <c r="P218" i="39"/>
  <c r="O218" i="39"/>
  <c r="N218" i="39"/>
  <c r="M218" i="39"/>
  <c r="L218" i="39"/>
  <c r="K218" i="39"/>
  <c r="J218" i="39"/>
  <c r="I218" i="39"/>
  <c r="H218" i="39"/>
  <c r="G218" i="39"/>
  <c r="F218" i="39"/>
  <c r="E218" i="39"/>
  <c r="D218" i="39"/>
  <c r="C218" i="39"/>
  <c r="B218" i="39"/>
  <c r="A218" i="39"/>
  <c r="Q217" i="39"/>
  <c r="P217" i="39"/>
  <c r="O217" i="39"/>
  <c r="N217" i="39"/>
  <c r="M217" i="39"/>
  <c r="L217" i="39"/>
  <c r="K217" i="39"/>
  <c r="J217" i="39"/>
  <c r="I217" i="39"/>
  <c r="H217" i="39"/>
  <c r="G217" i="39"/>
  <c r="F217" i="39"/>
  <c r="E217" i="39"/>
  <c r="D217" i="39"/>
  <c r="C217" i="39"/>
  <c r="B217" i="39"/>
  <c r="A217" i="39"/>
  <c r="Q216" i="39"/>
  <c r="P216" i="39"/>
  <c r="O216" i="39"/>
  <c r="N216" i="39"/>
  <c r="M216" i="39"/>
  <c r="L216" i="39"/>
  <c r="K216" i="39"/>
  <c r="J216" i="39"/>
  <c r="I216" i="39"/>
  <c r="H216" i="39"/>
  <c r="G216" i="39"/>
  <c r="F216" i="39"/>
  <c r="E216" i="39"/>
  <c r="D216" i="39"/>
  <c r="C216" i="39"/>
  <c r="B216" i="39"/>
  <c r="A216" i="39"/>
  <c r="Q215" i="39"/>
  <c r="P215" i="39"/>
  <c r="O215" i="39"/>
  <c r="N215" i="39"/>
  <c r="M215" i="39"/>
  <c r="L215" i="39"/>
  <c r="K215" i="39"/>
  <c r="J215" i="39"/>
  <c r="I215" i="39"/>
  <c r="H215" i="39"/>
  <c r="G215" i="39"/>
  <c r="F215" i="39"/>
  <c r="E215" i="39"/>
  <c r="D215" i="39"/>
  <c r="C215" i="39"/>
  <c r="B215" i="39"/>
  <c r="A215" i="39"/>
  <c r="Q214" i="39"/>
  <c r="P214" i="39"/>
  <c r="O214" i="39"/>
  <c r="N214" i="39"/>
  <c r="M214" i="39"/>
  <c r="L214" i="39"/>
  <c r="K214" i="39"/>
  <c r="J214" i="39"/>
  <c r="I214" i="39"/>
  <c r="H214" i="39"/>
  <c r="G214" i="39"/>
  <c r="F214" i="39"/>
  <c r="E214" i="39"/>
  <c r="D214" i="39"/>
  <c r="C214" i="39"/>
  <c r="B214" i="39"/>
  <c r="A214" i="39"/>
  <c r="Q213" i="39"/>
  <c r="P213" i="39"/>
  <c r="O213" i="39"/>
  <c r="N213" i="39"/>
  <c r="M213" i="39"/>
  <c r="L213" i="39"/>
  <c r="K213" i="39"/>
  <c r="J213" i="39"/>
  <c r="I213" i="39"/>
  <c r="H213" i="39"/>
  <c r="G213" i="39"/>
  <c r="F213" i="39"/>
  <c r="E213" i="39"/>
  <c r="D213" i="39"/>
  <c r="C213" i="39"/>
  <c r="B213" i="39"/>
  <c r="A213" i="39"/>
  <c r="Q212" i="39"/>
  <c r="P212" i="39"/>
  <c r="O212" i="39"/>
  <c r="N212" i="39"/>
  <c r="M212" i="39"/>
  <c r="L212" i="39"/>
  <c r="K212" i="39"/>
  <c r="J212" i="39"/>
  <c r="I212" i="39"/>
  <c r="H212" i="39"/>
  <c r="G212" i="39"/>
  <c r="F212" i="39"/>
  <c r="E212" i="39"/>
  <c r="D212" i="39"/>
  <c r="C212" i="39"/>
  <c r="B212" i="39"/>
  <c r="A212" i="39"/>
  <c r="Q211" i="39"/>
  <c r="P211" i="39"/>
  <c r="O211" i="39"/>
  <c r="N211" i="39"/>
  <c r="M211" i="39"/>
  <c r="L211" i="39"/>
  <c r="K211" i="39"/>
  <c r="J211" i="39"/>
  <c r="I211" i="39"/>
  <c r="H211" i="39"/>
  <c r="G211" i="39"/>
  <c r="F211" i="39"/>
  <c r="E211" i="39"/>
  <c r="D211" i="39"/>
  <c r="C211" i="39"/>
  <c r="B211" i="39"/>
  <c r="A211" i="39"/>
  <c r="Q210" i="39"/>
  <c r="P210" i="39"/>
  <c r="O210" i="39"/>
  <c r="N210" i="39"/>
  <c r="M210" i="39"/>
  <c r="L210" i="39"/>
  <c r="K210" i="39"/>
  <c r="J210" i="39"/>
  <c r="I210" i="39"/>
  <c r="H210" i="39"/>
  <c r="G210" i="39"/>
  <c r="F210" i="39"/>
  <c r="E210" i="39"/>
  <c r="D210" i="39"/>
  <c r="C210" i="39"/>
  <c r="B210" i="39"/>
  <c r="A210" i="39"/>
  <c r="Q209" i="39"/>
  <c r="P209" i="39"/>
  <c r="O209" i="39"/>
  <c r="N209" i="39"/>
  <c r="M209" i="39"/>
  <c r="L209" i="39"/>
  <c r="K209" i="39"/>
  <c r="J209" i="39"/>
  <c r="I209" i="39"/>
  <c r="H209" i="39"/>
  <c r="G209" i="39"/>
  <c r="F209" i="39"/>
  <c r="E209" i="39"/>
  <c r="D209" i="39"/>
  <c r="C209" i="39"/>
  <c r="B209" i="39"/>
  <c r="A209" i="39"/>
  <c r="Q208" i="39"/>
  <c r="P208" i="39"/>
  <c r="O208" i="39"/>
  <c r="N208" i="39"/>
  <c r="M208" i="39"/>
  <c r="L208" i="39"/>
  <c r="K208" i="39"/>
  <c r="J208" i="39"/>
  <c r="I208" i="39"/>
  <c r="H208" i="39"/>
  <c r="G208" i="39"/>
  <c r="F208" i="39"/>
  <c r="E208" i="39"/>
  <c r="D208" i="39"/>
  <c r="C208" i="39"/>
  <c r="B208" i="39"/>
  <c r="A208" i="39"/>
  <c r="Q207" i="39"/>
  <c r="P207" i="39"/>
  <c r="O207" i="39"/>
  <c r="N207" i="39"/>
  <c r="M207" i="39"/>
  <c r="L207" i="39"/>
  <c r="K207" i="39"/>
  <c r="J207" i="39"/>
  <c r="I207" i="39"/>
  <c r="H207" i="39"/>
  <c r="G207" i="39"/>
  <c r="F207" i="39"/>
  <c r="E207" i="39"/>
  <c r="D207" i="39"/>
  <c r="C207" i="39"/>
  <c r="B207" i="39"/>
  <c r="A207" i="39"/>
  <c r="Q206" i="39"/>
  <c r="P206" i="39"/>
  <c r="O206" i="39"/>
  <c r="N206" i="39"/>
  <c r="M206" i="39"/>
  <c r="L206" i="39"/>
  <c r="K206" i="39"/>
  <c r="J206" i="39"/>
  <c r="I206" i="39"/>
  <c r="H206" i="39"/>
  <c r="G206" i="39"/>
  <c r="F206" i="39"/>
  <c r="E206" i="39"/>
  <c r="D206" i="39"/>
  <c r="C206" i="39"/>
  <c r="B206" i="39"/>
  <c r="A206" i="39"/>
  <c r="Q205" i="39"/>
  <c r="P205" i="39"/>
  <c r="O205" i="39"/>
  <c r="N205" i="39"/>
  <c r="M205" i="39"/>
  <c r="L205" i="39"/>
  <c r="K205" i="39"/>
  <c r="J205" i="39"/>
  <c r="I205" i="39"/>
  <c r="H205" i="39"/>
  <c r="G205" i="39"/>
  <c r="F205" i="39"/>
  <c r="E205" i="39"/>
  <c r="D205" i="39"/>
  <c r="C205" i="39"/>
  <c r="B205" i="39"/>
  <c r="A205" i="39"/>
  <c r="Q204" i="39"/>
  <c r="P204" i="39"/>
  <c r="O204" i="39"/>
  <c r="N204" i="39"/>
  <c r="M204" i="39"/>
  <c r="L204" i="39"/>
  <c r="K204" i="39"/>
  <c r="J204" i="39"/>
  <c r="I204" i="39"/>
  <c r="H204" i="39"/>
  <c r="G204" i="39"/>
  <c r="F204" i="39"/>
  <c r="E204" i="39"/>
  <c r="D204" i="39"/>
  <c r="C204" i="39"/>
  <c r="B204" i="39"/>
  <c r="A204" i="39"/>
  <c r="Q203" i="39"/>
  <c r="P203" i="39"/>
  <c r="O203" i="39"/>
  <c r="N203" i="39"/>
  <c r="M203" i="39"/>
  <c r="L203" i="39"/>
  <c r="K203" i="39"/>
  <c r="J203" i="39"/>
  <c r="I203" i="39"/>
  <c r="H203" i="39"/>
  <c r="G203" i="39"/>
  <c r="F203" i="39"/>
  <c r="E203" i="39"/>
  <c r="D203" i="39"/>
  <c r="C203" i="39"/>
  <c r="B203" i="39"/>
  <c r="A203" i="39"/>
  <c r="Q202" i="39"/>
  <c r="P202" i="39"/>
  <c r="O202" i="39"/>
  <c r="N202" i="39"/>
  <c r="M202" i="39"/>
  <c r="L202" i="39"/>
  <c r="K202" i="39"/>
  <c r="J202" i="39"/>
  <c r="I202" i="39"/>
  <c r="H202" i="39"/>
  <c r="G202" i="39"/>
  <c r="F202" i="39"/>
  <c r="E202" i="39"/>
  <c r="D202" i="39"/>
  <c r="C202" i="39"/>
  <c r="B202" i="39"/>
  <c r="A202" i="39"/>
  <c r="Q201" i="39"/>
  <c r="P201" i="39"/>
  <c r="O201" i="39"/>
  <c r="N201" i="39"/>
  <c r="M201" i="39"/>
  <c r="L201" i="39"/>
  <c r="K201" i="39"/>
  <c r="J201" i="39"/>
  <c r="I201" i="39"/>
  <c r="H201" i="39"/>
  <c r="G201" i="39"/>
  <c r="F201" i="39"/>
  <c r="E201" i="39"/>
  <c r="D201" i="39"/>
  <c r="C201" i="39"/>
  <c r="B201" i="39"/>
  <c r="A201" i="39"/>
  <c r="Q200" i="39"/>
  <c r="P200" i="39"/>
  <c r="O200" i="39"/>
  <c r="N200" i="39"/>
  <c r="M200" i="39"/>
  <c r="L200" i="39"/>
  <c r="K200" i="39"/>
  <c r="J200" i="39"/>
  <c r="I200" i="39"/>
  <c r="H200" i="39"/>
  <c r="G200" i="39"/>
  <c r="F200" i="39"/>
  <c r="E200" i="39"/>
  <c r="D200" i="39"/>
  <c r="C200" i="39"/>
  <c r="B200" i="39"/>
  <c r="A200" i="39"/>
  <c r="Q199" i="39"/>
  <c r="P199" i="39"/>
  <c r="O199" i="39"/>
  <c r="N199" i="39"/>
  <c r="M199" i="39"/>
  <c r="L199" i="39"/>
  <c r="K199" i="39"/>
  <c r="J199" i="39"/>
  <c r="I199" i="39"/>
  <c r="H199" i="39"/>
  <c r="G199" i="39"/>
  <c r="F199" i="39"/>
  <c r="E199" i="39"/>
  <c r="D199" i="39"/>
  <c r="C199" i="39"/>
  <c r="B199" i="39"/>
  <c r="A199" i="39"/>
  <c r="Q198" i="39"/>
  <c r="P198" i="39"/>
  <c r="O198" i="39"/>
  <c r="N198" i="39"/>
  <c r="M198" i="39"/>
  <c r="L198" i="39"/>
  <c r="K198" i="39"/>
  <c r="J198" i="39"/>
  <c r="I198" i="39"/>
  <c r="H198" i="39"/>
  <c r="G198" i="39"/>
  <c r="F198" i="39"/>
  <c r="E198" i="39"/>
  <c r="D198" i="39"/>
  <c r="C198" i="39"/>
  <c r="B198" i="39"/>
  <c r="A198" i="39"/>
  <c r="Q197" i="39"/>
  <c r="P197" i="39"/>
  <c r="O197" i="39"/>
  <c r="N197" i="39"/>
  <c r="M197" i="39"/>
  <c r="L197" i="39"/>
  <c r="K197" i="39"/>
  <c r="J197" i="39"/>
  <c r="I197" i="39"/>
  <c r="H197" i="39"/>
  <c r="G197" i="39"/>
  <c r="F197" i="39"/>
  <c r="E197" i="39"/>
  <c r="D197" i="39"/>
  <c r="C197" i="39"/>
  <c r="B197" i="39"/>
  <c r="A197" i="39"/>
  <c r="Q196" i="39"/>
  <c r="P196" i="39"/>
  <c r="O196" i="39"/>
  <c r="N196" i="39"/>
  <c r="M196" i="39"/>
  <c r="L196" i="39"/>
  <c r="K196" i="39"/>
  <c r="J196" i="39"/>
  <c r="I196" i="39"/>
  <c r="H196" i="39"/>
  <c r="G196" i="39"/>
  <c r="F196" i="39"/>
  <c r="E196" i="39"/>
  <c r="D196" i="39"/>
  <c r="C196" i="39"/>
  <c r="B196" i="39"/>
  <c r="A196" i="39"/>
  <c r="Q195" i="39"/>
  <c r="P195" i="39"/>
  <c r="O195" i="39"/>
  <c r="N195" i="39"/>
  <c r="M195" i="39"/>
  <c r="L195" i="39"/>
  <c r="K195" i="39"/>
  <c r="J195" i="39"/>
  <c r="I195" i="39"/>
  <c r="H195" i="39"/>
  <c r="G195" i="39"/>
  <c r="F195" i="39"/>
  <c r="E195" i="39"/>
  <c r="D195" i="39"/>
  <c r="C195" i="39"/>
  <c r="B195" i="39"/>
  <c r="A195" i="39"/>
  <c r="Q194" i="39"/>
  <c r="P194" i="39"/>
  <c r="O194" i="39"/>
  <c r="N194" i="39"/>
  <c r="M194" i="39"/>
  <c r="L194" i="39"/>
  <c r="K194" i="39"/>
  <c r="J194" i="39"/>
  <c r="I194" i="39"/>
  <c r="H194" i="39"/>
  <c r="G194" i="39"/>
  <c r="F194" i="39"/>
  <c r="E194" i="39"/>
  <c r="D194" i="39"/>
  <c r="C194" i="39"/>
  <c r="B194" i="39"/>
  <c r="A194" i="39"/>
  <c r="Q193" i="39"/>
  <c r="P193" i="39"/>
  <c r="O193" i="39"/>
  <c r="N193" i="39"/>
  <c r="M193" i="39"/>
  <c r="L193" i="39"/>
  <c r="K193" i="39"/>
  <c r="J193" i="39"/>
  <c r="I193" i="39"/>
  <c r="H193" i="39"/>
  <c r="G193" i="39"/>
  <c r="F193" i="39"/>
  <c r="E193" i="39"/>
  <c r="D193" i="39"/>
  <c r="C193" i="39"/>
  <c r="B193" i="39"/>
  <c r="A193" i="39"/>
  <c r="Q192" i="39"/>
  <c r="P192" i="39"/>
  <c r="O192" i="39"/>
  <c r="N192" i="39"/>
  <c r="M192" i="39"/>
  <c r="L192" i="39"/>
  <c r="K192" i="39"/>
  <c r="J192" i="39"/>
  <c r="I192" i="39"/>
  <c r="H192" i="39"/>
  <c r="G192" i="39"/>
  <c r="F192" i="39"/>
  <c r="E192" i="39"/>
  <c r="D192" i="39"/>
  <c r="C192" i="39"/>
  <c r="B192" i="39"/>
  <c r="A192" i="39"/>
  <c r="Q191" i="39"/>
  <c r="P191" i="39"/>
  <c r="O191" i="39"/>
  <c r="N191" i="39"/>
  <c r="M191" i="39"/>
  <c r="L191" i="39"/>
  <c r="K191" i="39"/>
  <c r="J191" i="39"/>
  <c r="I191" i="39"/>
  <c r="H191" i="39"/>
  <c r="G191" i="39"/>
  <c r="F191" i="39"/>
  <c r="E191" i="39"/>
  <c r="D191" i="39"/>
  <c r="C191" i="39"/>
  <c r="B191" i="39"/>
  <c r="A191" i="39"/>
  <c r="Q190" i="39"/>
  <c r="P190" i="39"/>
  <c r="O190" i="39"/>
  <c r="N190" i="39"/>
  <c r="M190" i="39"/>
  <c r="L190" i="39"/>
  <c r="K190" i="39"/>
  <c r="J190" i="39"/>
  <c r="I190" i="39"/>
  <c r="H190" i="39"/>
  <c r="G190" i="39"/>
  <c r="F190" i="39"/>
  <c r="E190" i="39"/>
  <c r="D190" i="39"/>
  <c r="C190" i="39"/>
  <c r="B190" i="39"/>
  <c r="A190" i="39"/>
  <c r="Q189" i="39"/>
  <c r="P189" i="39"/>
  <c r="O189" i="39"/>
  <c r="N189" i="39"/>
  <c r="M189" i="39"/>
  <c r="L189" i="39"/>
  <c r="K189" i="39"/>
  <c r="J189" i="39"/>
  <c r="I189" i="39"/>
  <c r="H189" i="39"/>
  <c r="G189" i="39"/>
  <c r="F189" i="39"/>
  <c r="E189" i="39"/>
  <c r="D189" i="39"/>
  <c r="C189" i="39"/>
  <c r="B189" i="39"/>
  <c r="A189" i="39"/>
  <c r="Q188" i="39"/>
  <c r="P188" i="39"/>
  <c r="O188" i="39"/>
  <c r="N188" i="39"/>
  <c r="M188" i="39"/>
  <c r="L188" i="39"/>
  <c r="K188" i="39"/>
  <c r="J188" i="39"/>
  <c r="I188" i="39"/>
  <c r="H188" i="39"/>
  <c r="G188" i="39"/>
  <c r="F188" i="39"/>
  <c r="E188" i="39"/>
  <c r="D188" i="39"/>
  <c r="C188" i="39"/>
  <c r="B188" i="39"/>
  <c r="A188" i="39"/>
  <c r="Q187" i="39"/>
  <c r="P187" i="39"/>
  <c r="O187" i="39"/>
  <c r="N187" i="39"/>
  <c r="M187" i="39"/>
  <c r="L187" i="39"/>
  <c r="K187" i="39"/>
  <c r="J187" i="39"/>
  <c r="I187" i="39"/>
  <c r="H187" i="39"/>
  <c r="G187" i="39"/>
  <c r="F187" i="39"/>
  <c r="E187" i="39"/>
  <c r="D187" i="39"/>
  <c r="C187" i="39"/>
  <c r="B187" i="39"/>
  <c r="A187" i="39"/>
  <c r="Q186" i="39"/>
  <c r="P186" i="39"/>
  <c r="O186" i="39"/>
  <c r="N186" i="39"/>
  <c r="M186" i="39"/>
  <c r="L186" i="39"/>
  <c r="K186" i="39"/>
  <c r="J186" i="39"/>
  <c r="I186" i="39"/>
  <c r="H186" i="39"/>
  <c r="G186" i="39"/>
  <c r="F186" i="39"/>
  <c r="E186" i="39"/>
  <c r="D186" i="39"/>
  <c r="C186" i="39"/>
  <c r="B186" i="39"/>
  <c r="A186" i="39"/>
  <c r="Q185" i="39"/>
  <c r="P185" i="39"/>
  <c r="O185" i="39"/>
  <c r="N185" i="39"/>
  <c r="M185" i="39"/>
  <c r="L185" i="39"/>
  <c r="K185" i="39"/>
  <c r="J185" i="39"/>
  <c r="I185" i="39"/>
  <c r="H185" i="39"/>
  <c r="G185" i="39"/>
  <c r="F185" i="39"/>
  <c r="E185" i="39"/>
  <c r="D185" i="39"/>
  <c r="C185" i="39"/>
  <c r="B185" i="39"/>
  <c r="A185" i="39"/>
  <c r="Q184" i="39"/>
  <c r="P184" i="39"/>
  <c r="O184" i="39"/>
  <c r="N184" i="39"/>
  <c r="M184" i="39"/>
  <c r="L184" i="39"/>
  <c r="K184" i="39"/>
  <c r="J184" i="39"/>
  <c r="I184" i="39"/>
  <c r="H184" i="39"/>
  <c r="G184" i="39"/>
  <c r="F184" i="39"/>
  <c r="E184" i="39"/>
  <c r="D184" i="39"/>
  <c r="C184" i="39"/>
  <c r="B184" i="39"/>
  <c r="A184" i="39"/>
  <c r="Q183" i="39"/>
  <c r="P183" i="39"/>
  <c r="O183" i="39"/>
  <c r="N183" i="39"/>
  <c r="M183" i="39"/>
  <c r="L183" i="39"/>
  <c r="K183" i="39"/>
  <c r="J183" i="39"/>
  <c r="I183" i="39"/>
  <c r="H183" i="39"/>
  <c r="G183" i="39"/>
  <c r="F183" i="39"/>
  <c r="E183" i="39"/>
  <c r="D183" i="39"/>
  <c r="C183" i="39"/>
  <c r="B183" i="39"/>
  <c r="A183" i="39"/>
  <c r="Q182" i="39"/>
  <c r="P182" i="39"/>
  <c r="O182" i="39"/>
  <c r="N182" i="39"/>
  <c r="M182" i="39"/>
  <c r="L182" i="39"/>
  <c r="K182" i="39"/>
  <c r="J182" i="39"/>
  <c r="I182" i="39"/>
  <c r="H182" i="39"/>
  <c r="G182" i="39"/>
  <c r="F182" i="39"/>
  <c r="E182" i="39"/>
  <c r="D182" i="39"/>
  <c r="C182" i="39"/>
  <c r="B182" i="39"/>
  <c r="A182" i="39"/>
  <c r="Q181" i="39"/>
  <c r="P181" i="39"/>
  <c r="O181" i="39"/>
  <c r="N181" i="39"/>
  <c r="M181" i="39"/>
  <c r="L181" i="39"/>
  <c r="K181" i="39"/>
  <c r="J181" i="39"/>
  <c r="I181" i="39"/>
  <c r="H181" i="39"/>
  <c r="G181" i="39"/>
  <c r="F181" i="39"/>
  <c r="E181" i="39"/>
  <c r="D181" i="39"/>
  <c r="C181" i="39"/>
  <c r="B181" i="39"/>
  <c r="A181" i="39"/>
  <c r="Q180" i="39"/>
  <c r="P180" i="39"/>
  <c r="O180" i="39"/>
  <c r="N180" i="39"/>
  <c r="M180" i="39"/>
  <c r="L180" i="39"/>
  <c r="K180" i="39"/>
  <c r="J180" i="39"/>
  <c r="I180" i="39"/>
  <c r="H180" i="39"/>
  <c r="G180" i="39"/>
  <c r="F180" i="39"/>
  <c r="E180" i="39"/>
  <c r="D180" i="39"/>
  <c r="C180" i="39"/>
  <c r="B180" i="39"/>
  <c r="A180" i="39"/>
  <c r="Q179" i="39"/>
  <c r="P179" i="39"/>
  <c r="O179" i="39"/>
  <c r="N179" i="39"/>
  <c r="M179" i="39"/>
  <c r="L179" i="39"/>
  <c r="K179" i="39"/>
  <c r="J179" i="39"/>
  <c r="I179" i="39"/>
  <c r="H179" i="39"/>
  <c r="G179" i="39"/>
  <c r="F179" i="39"/>
  <c r="E179" i="39"/>
  <c r="D179" i="39"/>
  <c r="C179" i="39"/>
  <c r="B179" i="39"/>
  <c r="A179" i="39"/>
  <c r="Q178" i="39"/>
  <c r="P178" i="39"/>
  <c r="O178" i="39"/>
  <c r="N178" i="39"/>
  <c r="M178" i="39"/>
  <c r="L178" i="39"/>
  <c r="K178" i="39"/>
  <c r="J178" i="39"/>
  <c r="I178" i="39"/>
  <c r="H178" i="39"/>
  <c r="G178" i="39"/>
  <c r="F178" i="39"/>
  <c r="E178" i="39"/>
  <c r="D178" i="39"/>
  <c r="C178" i="39"/>
  <c r="B178" i="39"/>
  <c r="A178" i="39"/>
  <c r="Q177" i="39"/>
  <c r="P177" i="39"/>
  <c r="O177" i="39"/>
  <c r="N177" i="39"/>
  <c r="M177" i="39"/>
  <c r="L177" i="39"/>
  <c r="K177" i="39"/>
  <c r="J177" i="39"/>
  <c r="I177" i="39"/>
  <c r="H177" i="39"/>
  <c r="G177" i="39"/>
  <c r="F177" i="39"/>
  <c r="E177" i="39"/>
  <c r="D177" i="39"/>
  <c r="C177" i="39"/>
  <c r="B177" i="39"/>
  <c r="A177" i="39"/>
  <c r="Q176" i="39"/>
  <c r="P176" i="39"/>
  <c r="O176" i="39"/>
  <c r="N176" i="39"/>
  <c r="M176" i="39"/>
  <c r="L176" i="39"/>
  <c r="K176" i="39"/>
  <c r="J176" i="39"/>
  <c r="I176" i="39"/>
  <c r="H176" i="39"/>
  <c r="G176" i="39"/>
  <c r="F176" i="39"/>
  <c r="E176" i="39"/>
  <c r="D176" i="39"/>
  <c r="C176" i="39"/>
  <c r="B176" i="39"/>
  <c r="A176" i="39"/>
  <c r="Q175" i="39"/>
  <c r="P175" i="39"/>
  <c r="O175" i="39"/>
  <c r="N175" i="39"/>
  <c r="M175" i="39"/>
  <c r="L175" i="39"/>
  <c r="K175" i="39"/>
  <c r="J175" i="39"/>
  <c r="I175" i="39"/>
  <c r="H175" i="39"/>
  <c r="G175" i="39"/>
  <c r="F175" i="39"/>
  <c r="E175" i="39"/>
  <c r="D175" i="39"/>
  <c r="C175" i="39"/>
  <c r="B175" i="39"/>
  <c r="A175" i="39"/>
  <c r="Q174" i="39"/>
  <c r="P174" i="39"/>
  <c r="O174" i="39"/>
  <c r="N174" i="39"/>
  <c r="M174" i="39"/>
  <c r="L174" i="39"/>
  <c r="K174" i="39"/>
  <c r="J174" i="39"/>
  <c r="I174" i="39"/>
  <c r="H174" i="39"/>
  <c r="G174" i="39"/>
  <c r="F174" i="39"/>
  <c r="E174" i="39"/>
  <c r="D174" i="39"/>
  <c r="C174" i="39"/>
  <c r="B174" i="39"/>
  <c r="A174" i="39"/>
  <c r="Q173" i="39"/>
  <c r="P173" i="39"/>
  <c r="O173" i="39"/>
  <c r="N173" i="39"/>
  <c r="M173" i="39"/>
  <c r="L173" i="39"/>
  <c r="K173" i="39"/>
  <c r="J173" i="39"/>
  <c r="I173" i="39"/>
  <c r="H173" i="39"/>
  <c r="G173" i="39"/>
  <c r="F173" i="39"/>
  <c r="E173" i="39"/>
  <c r="D173" i="39"/>
  <c r="C173" i="39"/>
  <c r="B173" i="39"/>
  <c r="A173" i="39"/>
  <c r="Q172" i="39"/>
  <c r="P172" i="39"/>
  <c r="O172" i="39"/>
  <c r="N172" i="39"/>
  <c r="M172" i="39"/>
  <c r="L172" i="39"/>
  <c r="K172" i="39"/>
  <c r="J172" i="39"/>
  <c r="I172" i="39"/>
  <c r="H172" i="39"/>
  <c r="G172" i="39"/>
  <c r="F172" i="39"/>
  <c r="E172" i="39"/>
  <c r="D172" i="39"/>
  <c r="C172" i="39"/>
  <c r="B172" i="39"/>
  <c r="A172" i="39"/>
  <c r="Q171" i="39"/>
  <c r="P171" i="39"/>
  <c r="O171" i="39"/>
  <c r="N171" i="39"/>
  <c r="M171" i="39"/>
  <c r="L171" i="39"/>
  <c r="K171" i="39"/>
  <c r="J171" i="39"/>
  <c r="I171" i="39"/>
  <c r="H171" i="39"/>
  <c r="G171" i="39"/>
  <c r="F171" i="39"/>
  <c r="E171" i="39"/>
  <c r="D171" i="39"/>
  <c r="C171" i="39"/>
  <c r="B171" i="39"/>
  <c r="A171" i="39"/>
  <c r="Q170" i="39"/>
  <c r="P170" i="39"/>
  <c r="O170" i="39"/>
  <c r="N170" i="39"/>
  <c r="M170" i="39"/>
  <c r="L170" i="39"/>
  <c r="K170" i="39"/>
  <c r="J170" i="39"/>
  <c r="I170" i="39"/>
  <c r="H170" i="39"/>
  <c r="G170" i="39"/>
  <c r="F170" i="39"/>
  <c r="E170" i="39"/>
  <c r="D170" i="39"/>
  <c r="C170" i="39"/>
  <c r="B170" i="39"/>
  <c r="A170" i="39"/>
  <c r="Q169" i="39"/>
  <c r="P169" i="39"/>
  <c r="O169" i="39"/>
  <c r="N169" i="39"/>
  <c r="M169" i="39"/>
  <c r="L169" i="39"/>
  <c r="K169" i="39"/>
  <c r="J169" i="39"/>
  <c r="I169" i="39"/>
  <c r="H169" i="39"/>
  <c r="G169" i="39"/>
  <c r="F169" i="39"/>
  <c r="E169" i="39"/>
  <c r="D169" i="39"/>
  <c r="C169" i="39"/>
  <c r="B169" i="39"/>
  <c r="A169" i="39"/>
  <c r="Q168" i="39"/>
  <c r="P168" i="39"/>
  <c r="O168" i="39"/>
  <c r="N168" i="39"/>
  <c r="M168" i="39"/>
  <c r="L168" i="39"/>
  <c r="K168" i="39"/>
  <c r="J168" i="39"/>
  <c r="I168" i="39"/>
  <c r="H168" i="39"/>
  <c r="G168" i="39"/>
  <c r="F168" i="39"/>
  <c r="E168" i="39"/>
  <c r="D168" i="39"/>
  <c r="C168" i="39"/>
  <c r="B168" i="39"/>
  <c r="A168" i="39"/>
  <c r="Q167" i="39"/>
  <c r="P167" i="39"/>
  <c r="O167" i="39"/>
  <c r="N167" i="39"/>
  <c r="M167" i="39"/>
  <c r="L167" i="39"/>
  <c r="K167" i="39"/>
  <c r="J167" i="39"/>
  <c r="I167" i="39"/>
  <c r="H167" i="39"/>
  <c r="G167" i="39"/>
  <c r="F167" i="39"/>
  <c r="E167" i="39"/>
  <c r="D167" i="39"/>
  <c r="C167" i="39"/>
  <c r="B167" i="39"/>
  <c r="A167" i="39"/>
  <c r="Q166" i="39"/>
  <c r="P166" i="39"/>
  <c r="O166" i="39"/>
  <c r="N166" i="39"/>
  <c r="M166" i="39"/>
  <c r="L166" i="39"/>
  <c r="K166" i="39"/>
  <c r="J166" i="39"/>
  <c r="I166" i="39"/>
  <c r="H166" i="39"/>
  <c r="G166" i="39"/>
  <c r="F166" i="39"/>
  <c r="E166" i="39"/>
  <c r="D166" i="39"/>
  <c r="C166" i="39"/>
  <c r="B166" i="39"/>
  <c r="A166" i="39"/>
  <c r="Q165" i="39"/>
  <c r="P165" i="39"/>
  <c r="O165" i="39"/>
  <c r="N165" i="39"/>
  <c r="M165" i="39"/>
  <c r="L165" i="39"/>
  <c r="K165" i="39"/>
  <c r="J165" i="39"/>
  <c r="I165" i="39"/>
  <c r="H165" i="39"/>
  <c r="G165" i="39"/>
  <c r="F165" i="39"/>
  <c r="E165" i="39"/>
  <c r="D165" i="39"/>
  <c r="C165" i="39"/>
  <c r="B165" i="39"/>
  <c r="A165" i="39"/>
  <c r="Q164" i="39"/>
  <c r="P164" i="39"/>
  <c r="O164" i="39"/>
  <c r="N164" i="39"/>
  <c r="M164" i="39"/>
  <c r="L164" i="39"/>
  <c r="K164" i="39"/>
  <c r="J164" i="39"/>
  <c r="I164" i="39"/>
  <c r="H164" i="39"/>
  <c r="G164" i="39"/>
  <c r="F164" i="39"/>
  <c r="E164" i="39"/>
  <c r="D164" i="39"/>
  <c r="C164" i="39"/>
  <c r="B164" i="39"/>
  <c r="A164" i="39"/>
  <c r="Q163" i="39"/>
  <c r="P163" i="39"/>
  <c r="O163" i="39"/>
  <c r="N163" i="39"/>
  <c r="M163" i="39"/>
  <c r="L163" i="39"/>
  <c r="K163" i="39"/>
  <c r="J163" i="39"/>
  <c r="I163" i="39"/>
  <c r="H163" i="39"/>
  <c r="G163" i="39"/>
  <c r="F163" i="39"/>
  <c r="E163" i="39"/>
  <c r="D163" i="39"/>
  <c r="C163" i="39"/>
  <c r="B163" i="39"/>
  <c r="A163" i="39"/>
  <c r="Q162" i="39"/>
  <c r="P162" i="39"/>
  <c r="O162" i="39"/>
  <c r="N162" i="39"/>
  <c r="M162" i="39"/>
  <c r="L162" i="39"/>
  <c r="K162" i="39"/>
  <c r="J162" i="39"/>
  <c r="I162" i="39"/>
  <c r="H162" i="39"/>
  <c r="G162" i="39"/>
  <c r="F162" i="39"/>
  <c r="E162" i="39"/>
  <c r="D162" i="39"/>
  <c r="C162" i="39"/>
  <c r="B162" i="39"/>
  <c r="A162" i="39"/>
  <c r="Q161" i="39"/>
  <c r="P161" i="39"/>
  <c r="O161" i="39"/>
  <c r="N161" i="39"/>
  <c r="M161" i="39"/>
  <c r="L161" i="39"/>
  <c r="K161" i="39"/>
  <c r="J161" i="39"/>
  <c r="I161" i="39"/>
  <c r="H161" i="39"/>
  <c r="G161" i="39"/>
  <c r="F161" i="39"/>
  <c r="E161" i="39"/>
  <c r="D161" i="39"/>
  <c r="C161" i="39"/>
  <c r="B161" i="39"/>
  <c r="A161" i="39"/>
  <c r="Q160" i="39"/>
  <c r="P160" i="39"/>
  <c r="O160" i="39"/>
  <c r="N160" i="39"/>
  <c r="M160" i="39"/>
  <c r="L160" i="39"/>
  <c r="K160" i="39"/>
  <c r="J160" i="39"/>
  <c r="I160" i="39"/>
  <c r="H160" i="39"/>
  <c r="G160" i="39"/>
  <c r="F160" i="39"/>
  <c r="E160" i="39"/>
  <c r="D160" i="39"/>
  <c r="C160" i="39"/>
  <c r="B160" i="39"/>
  <c r="A160" i="39"/>
  <c r="Q159" i="39"/>
  <c r="P159" i="39"/>
  <c r="O159" i="39"/>
  <c r="N159" i="39"/>
  <c r="M159" i="39"/>
  <c r="L159" i="39"/>
  <c r="K159" i="39"/>
  <c r="J159" i="39"/>
  <c r="I159" i="39"/>
  <c r="H159" i="39"/>
  <c r="G159" i="39"/>
  <c r="F159" i="39"/>
  <c r="E159" i="39"/>
  <c r="D159" i="39"/>
  <c r="C159" i="39"/>
  <c r="B159" i="39"/>
  <c r="A159" i="39"/>
  <c r="Q158" i="39"/>
  <c r="P158" i="39"/>
  <c r="O158" i="39"/>
  <c r="N158" i="39"/>
  <c r="M158" i="39"/>
  <c r="L158" i="39"/>
  <c r="K158" i="39"/>
  <c r="J158" i="39"/>
  <c r="I158" i="39"/>
  <c r="H158" i="39"/>
  <c r="G158" i="39"/>
  <c r="F158" i="39"/>
  <c r="E158" i="39"/>
  <c r="D158" i="39"/>
  <c r="C158" i="39"/>
  <c r="B158" i="39"/>
  <c r="A158" i="39"/>
  <c r="Q157" i="39"/>
  <c r="P157" i="39"/>
  <c r="O157" i="39"/>
  <c r="N157" i="39"/>
  <c r="M157" i="39"/>
  <c r="L157" i="39"/>
  <c r="K157" i="39"/>
  <c r="J157" i="39"/>
  <c r="I157" i="39"/>
  <c r="H157" i="39"/>
  <c r="G157" i="39"/>
  <c r="F157" i="39"/>
  <c r="E157" i="39"/>
  <c r="D157" i="39"/>
  <c r="C157" i="39"/>
  <c r="B157" i="39"/>
  <c r="A157" i="39"/>
  <c r="Q156" i="39"/>
  <c r="P156" i="39"/>
  <c r="O156" i="39"/>
  <c r="N156" i="39"/>
  <c r="M156" i="39"/>
  <c r="L156" i="39"/>
  <c r="K156" i="39"/>
  <c r="J156" i="39"/>
  <c r="I156" i="39"/>
  <c r="H156" i="39"/>
  <c r="G156" i="39"/>
  <c r="F156" i="39"/>
  <c r="E156" i="39"/>
  <c r="D156" i="39"/>
  <c r="C156" i="39"/>
  <c r="B156" i="39"/>
  <c r="A156" i="39"/>
  <c r="Q155" i="39"/>
  <c r="P155" i="39"/>
  <c r="O155" i="39"/>
  <c r="N155" i="39"/>
  <c r="M155" i="39"/>
  <c r="L155" i="39"/>
  <c r="K155" i="39"/>
  <c r="J155" i="39"/>
  <c r="I155" i="39"/>
  <c r="H155" i="39"/>
  <c r="G155" i="39"/>
  <c r="F155" i="39"/>
  <c r="E155" i="39"/>
  <c r="D155" i="39"/>
  <c r="C155" i="39"/>
  <c r="B155" i="39"/>
  <c r="A155" i="39"/>
  <c r="Q154" i="39"/>
  <c r="P154" i="39"/>
  <c r="O154" i="39"/>
  <c r="N154" i="39"/>
  <c r="M154" i="39"/>
  <c r="L154" i="39"/>
  <c r="K154" i="39"/>
  <c r="J154" i="39"/>
  <c r="I154" i="39"/>
  <c r="H154" i="39"/>
  <c r="G154" i="39"/>
  <c r="F154" i="39"/>
  <c r="E154" i="39"/>
  <c r="D154" i="39"/>
  <c r="C154" i="39"/>
  <c r="B154" i="39"/>
  <c r="A154" i="39"/>
  <c r="Q153" i="39"/>
  <c r="P153" i="39"/>
  <c r="O153" i="39"/>
  <c r="N153" i="39"/>
  <c r="M153" i="39"/>
  <c r="L153" i="39"/>
  <c r="K153" i="39"/>
  <c r="J153" i="39"/>
  <c r="I153" i="39"/>
  <c r="H153" i="39"/>
  <c r="G153" i="39"/>
  <c r="F153" i="39"/>
  <c r="E153" i="39"/>
  <c r="D153" i="39"/>
  <c r="C153" i="39"/>
  <c r="B153" i="39"/>
  <c r="A153" i="39"/>
  <c r="Q152" i="39"/>
  <c r="P152" i="39"/>
  <c r="O152" i="39"/>
  <c r="N152" i="39"/>
  <c r="M152" i="39"/>
  <c r="L152" i="39"/>
  <c r="K152" i="39"/>
  <c r="J152" i="39"/>
  <c r="I152" i="39"/>
  <c r="H152" i="39"/>
  <c r="G152" i="39"/>
  <c r="F152" i="39"/>
  <c r="E152" i="39"/>
  <c r="D152" i="39"/>
  <c r="C152" i="39"/>
  <c r="B152" i="39"/>
  <c r="A152" i="39"/>
  <c r="Q151" i="39"/>
  <c r="P151" i="39"/>
  <c r="O151" i="39"/>
  <c r="N151" i="39"/>
  <c r="M151" i="39"/>
  <c r="L151" i="39"/>
  <c r="K151" i="39"/>
  <c r="J151" i="39"/>
  <c r="I151" i="39"/>
  <c r="H151" i="39"/>
  <c r="G151" i="39"/>
  <c r="F151" i="39"/>
  <c r="E151" i="39"/>
  <c r="D151" i="39"/>
  <c r="C151" i="39"/>
  <c r="B151" i="39"/>
  <c r="A151" i="39"/>
  <c r="Q150" i="39"/>
  <c r="P150" i="39"/>
  <c r="O150" i="39"/>
  <c r="N150" i="39"/>
  <c r="M150" i="39"/>
  <c r="L150" i="39"/>
  <c r="K150" i="39"/>
  <c r="J150" i="39"/>
  <c r="I150" i="39"/>
  <c r="H150" i="39"/>
  <c r="G150" i="39"/>
  <c r="F150" i="39"/>
  <c r="E150" i="39"/>
  <c r="D150" i="39"/>
  <c r="C150" i="39"/>
  <c r="B150" i="39"/>
  <c r="A150" i="39"/>
  <c r="Q149" i="39"/>
  <c r="P149" i="39"/>
  <c r="O149" i="39"/>
  <c r="N149" i="39"/>
  <c r="M149" i="39"/>
  <c r="L149" i="39"/>
  <c r="K149" i="39"/>
  <c r="J149" i="39"/>
  <c r="I149" i="39"/>
  <c r="H149" i="39"/>
  <c r="G149" i="39"/>
  <c r="F149" i="39"/>
  <c r="E149" i="39"/>
  <c r="D149" i="39"/>
  <c r="C149" i="39"/>
  <c r="B149" i="39"/>
  <c r="A149" i="39"/>
  <c r="Q148" i="39"/>
  <c r="P148" i="39"/>
  <c r="O148" i="39"/>
  <c r="N148" i="39"/>
  <c r="M148" i="39"/>
  <c r="L148" i="39"/>
  <c r="K148" i="39"/>
  <c r="J148" i="39"/>
  <c r="I148" i="39"/>
  <c r="H148" i="39"/>
  <c r="G148" i="39"/>
  <c r="F148" i="39"/>
  <c r="E148" i="39"/>
  <c r="D148" i="39"/>
  <c r="C148" i="39"/>
  <c r="B148" i="39"/>
  <c r="A148" i="39"/>
  <c r="Q147" i="39"/>
  <c r="P147" i="39"/>
  <c r="O147" i="39"/>
  <c r="N147" i="39"/>
  <c r="M147" i="39"/>
  <c r="L147" i="39"/>
  <c r="K147" i="39"/>
  <c r="J147" i="39"/>
  <c r="I147" i="39"/>
  <c r="H147" i="39"/>
  <c r="G147" i="39"/>
  <c r="F147" i="39"/>
  <c r="E147" i="39"/>
  <c r="D147" i="39"/>
  <c r="C147" i="39"/>
  <c r="B147" i="39"/>
  <c r="A147" i="39"/>
  <c r="Q146" i="39"/>
  <c r="P146" i="39"/>
  <c r="O146" i="39"/>
  <c r="N146" i="39"/>
  <c r="M146" i="39"/>
  <c r="L146" i="39"/>
  <c r="K146" i="39"/>
  <c r="J146" i="39"/>
  <c r="I146" i="39"/>
  <c r="H146" i="39"/>
  <c r="G146" i="39"/>
  <c r="F146" i="39"/>
  <c r="E146" i="39"/>
  <c r="D146" i="39"/>
  <c r="C146" i="39"/>
  <c r="B146" i="39"/>
  <c r="A146" i="39"/>
  <c r="Q145" i="39"/>
  <c r="P145" i="39"/>
  <c r="O145" i="39"/>
  <c r="N145" i="39"/>
  <c r="M145" i="39"/>
  <c r="L145" i="39"/>
  <c r="K145" i="39"/>
  <c r="J145" i="39"/>
  <c r="I145" i="39"/>
  <c r="H145" i="39"/>
  <c r="G145" i="39"/>
  <c r="F145" i="39"/>
  <c r="E145" i="39"/>
  <c r="D145" i="39"/>
  <c r="C145" i="39"/>
  <c r="B145" i="39"/>
  <c r="A145" i="39"/>
  <c r="Q144" i="39"/>
  <c r="P144" i="39"/>
  <c r="O144" i="39"/>
  <c r="N144" i="39"/>
  <c r="M144" i="39"/>
  <c r="L144" i="39"/>
  <c r="K144" i="39"/>
  <c r="J144" i="39"/>
  <c r="I144" i="39"/>
  <c r="H144" i="39"/>
  <c r="G144" i="39"/>
  <c r="F144" i="39"/>
  <c r="E144" i="39"/>
  <c r="D144" i="39"/>
  <c r="C144" i="39"/>
  <c r="B144" i="39"/>
  <c r="A144" i="39"/>
  <c r="Q143" i="39"/>
  <c r="P143" i="39"/>
  <c r="O143" i="39"/>
  <c r="N143" i="39"/>
  <c r="M143" i="39"/>
  <c r="L143" i="39"/>
  <c r="K143" i="39"/>
  <c r="J143" i="39"/>
  <c r="I143" i="39"/>
  <c r="H143" i="39"/>
  <c r="G143" i="39"/>
  <c r="F143" i="39"/>
  <c r="E143" i="39"/>
  <c r="D143" i="39"/>
  <c r="C143" i="39"/>
  <c r="B143" i="39"/>
  <c r="A143" i="39"/>
  <c r="Q142" i="39"/>
  <c r="P142" i="39"/>
  <c r="O142" i="39"/>
  <c r="N142" i="39"/>
  <c r="M142" i="39"/>
  <c r="L142" i="39"/>
  <c r="K142" i="39"/>
  <c r="J142" i="39"/>
  <c r="I142" i="39"/>
  <c r="H142" i="39"/>
  <c r="G142" i="39"/>
  <c r="F142" i="39"/>
  <c r="E142" i="39"/>
  <c r="D142" i="39"/>
  <c r="C142" i="39"/>
  <c r="B142" i="39"/>
  <c r="A142" i="39"/>
  <c r="Q141" i="39"/>
  <c r="P141" i="39"/>
  <c r="O141" i="39"/>
  <c r="N141" i="39"/>
  <c r="M141" i="39"/>
  <c r="L141" i="39"/>
  <c r="K141" i="39"/>
  <c r="J141" i="39"/>
  <c r="I141" i="39"/>
  <c r="H141" i="39"/>
  <c r="G141" i="39"/>
  <c r="F141" i="39"/>
  <c r="E141" i="39"/>
  <c r="D141" i="39"/>
  <c r="C141" i="39"/>
  <c r="B141" i="39"/>
  <c r="A141" i="39"/>
  <c r="Q140" i="39"/>
  <c r="P140" i="39"/>
  <c r="O140" i="39"/>
  <c r="N140" i="39"/>
  <c r="M140" i="39"/>
  <c r="L140" i="39"/>
  <c r="K140" i="39"/>
  <c r="J140" i="39"/>
  <c r="I140" i="39"/>
  <c r="H140" i="39"/>
  <c r="G140" i="39"/>
  <c r="F140" i="39"/>
  <c r="E140" i="39"/>
  <c r="D140" i="39"/>
  <c r="C140" i="39"/>
  <c r="B140" i="39"/>
  <c r="A140" i="39"/>
  <c r="Q139" i="39"/>
  <c r="P139" i="39"/>
  <c r="O139" i="39"/>
  <c r="N139" i="39"/>
  <c r="M139" i="39"/>
  <c r="L139" i="39"/>
  <c r="K139" i="39"/>
  <c r="J139" i="39"/>
  <c r="I139" i="39"/>
  <c r="H139" i="39"/>
  <c r="G139" i="39"/>
  <c r="F139" i="39"/>
  <c r="E139" i="39"/>
  <c r="D139" i="39"/>
  <c r="C139" i="39"/>
  <c r="B139" i="39"/>
  <c r="A139" i="39"/>
  <c r="Q138" i="39"/>
  <c r="P138" i="39"/>
  <c r="O138" i="39"/>
  <c r="N138" i="39"/>
  <c r="M138" i="39"/>
  <c r="L138" i="39"/>
  <c r="K138" i="39"/>
  <c r="J138" i="39"/>
  <c r="I138" i="39"/>
  <c r="H138" i="39"/>
  <c r="G138" i="39"/>
  <c r="F138" i="39"/>
  <c r="E138" i="39"/>
  <c r="D138" i="39"/>
  <c r="C138" i="39"/>
  <c r="B138" i="39"/>
  <c r="A138" i="39"/>
  <c r="Q137" i="39"/>
  <c r="P137" i="39"/>
  <c r="O137" i="39"/>
  <c r="N137" i="39"/>
  <c r="M137" i="39"/>
  <c r="L137" i="39"/>
  <c r="K137" i="39"/>
  <c r="J137" i="39"/>
  <c r="I137" i="39"/>
  <c r="H137" i="39"/>
  <c r="G137" i="39"/>
  <c r="F137" i="39"/>
  <c r="E137" i="39"/>
  <c r="D137" i="39"/>
  <c r="C137" i="39"/>
  <c r="B137" i="39"/>
  <c r="A137" i="39"/>
  <c r="Q136" i="39"/>
  <c r="P136" i="39"/>
  <c r="O136" i="39"/>
  <c r="N136" i="39"/>
  <c r="M136" i="39"/>
  <c r="L136" i="39"/>
  <c r="K136" i="39"/>
  <c r="J136" i="39"/>
  <c r="I136" i="39"/>
  <c r="H136" i="39"/>
  <c r="G136" i="39"/>
  <c r="F136" i="39"/>
  <c r="E136" i="39"/>
  <c r="D136" i="39"/>
  <c r="C136" i="39"/>
  <c r="B136" i="39"/>
  <c r="A136" i="39"/>
  <c r="Q135" i="39"/>
  <c r="P135" i="39"/>
  <c r="O135" i="39"/>
  <c r="N135" i="39"/>
  <c r="M135" i="39"/>
  <c r="L135" i="39"/>
  <c r="K135" i="39"/>
  <c r="J135" i="39"/>
  <c r="I135" i="39"/>
  <c r="H135" i="39"/>
  <c r="G135" i="39"/>
  <c r="F135" i="39"/>
  <c r="E135" i="39"/>
  <c r="D135" i="39"/>
  <c r="C135" i="39"/>
  <c r="B135" i="39"/>
  <c r="A135" i="39"/>
  <c r="Q134" i="39"/>
  <c r="P134" i="39"/>
  <c r="O134" i="39"/>
  <c r="N134" i="39"/>
  <c r="M134" i="39"/>
  <c r="L134" i="39"/>
  <c r="K134" i="39"/>
  <c r="J134" i="39"/>
  <c r="I134" i="39"/>
  <c r="H134" i="39"/>
  <c r="G134" i="39"/>
  <c r="F134" i="39"/>
  <c r="E134" i="39"/>
  <c r="D134" i="39"/>
  <c r="C134" i="39"/>
  <c r="B134" i="39"/>
  <c r="A134" i="39"/>
  <c r="Q133" i="39"/>
  <c r="P133" i="39"/>
  <c r="O133" i="39"/>
  <c r="N133" i="39"/>
  <c r="M133" i="39"/>
  <c r="L133" i="39"/>
  <c r="K133" i="39"/>
  <c r="J133" i="39"/>
  <c r="I133" i="39"/>
  <c r="H133" i="39"/>
  <c r="G133" i="39"/>
  <c r="F133" i="39"/>
  <c r="E133" i="39"/>
  <c r="D133" i="39"/>
  <c r="C133" i="39"/>
  <c r="B133" i="39"/>
  <c r="A133" i="39"/>
  <c r="Q132" i="39"/>
  <c r="P132" i="39"/>
  <c r="O132" i="39"/>
  <c r="N132" i="39"/>
  <c r="M132" i="39"/>
  <c r="L132" i="39"/>
  <c r="K132" i="39"/>
  <c r="J132" i="39"/>
  <c r="I132" i="39"/>
  <c r="H132" i="39"/>
  <c r="G132" i="39"/>
  <c r="F132" i="39"/>
  <c r="E132" i="39"/>
  <c r="D132" i="39"/>
  <c r="C132" i="39"/>
  <c r="B132" i="39"/>
  <c r="A132" i="39"/>
  <c r="Q131" i="39"/>
  <c r="P131" i="39"/>
  <c r="O131" i="39"/>
  <c r="N131" i="39"/>
  <c r="M131" i="39"/>
  <c r="L131" i="39"/>
  <c r="K131" i="39"/>
  <c r="J131" i="39"/>
  <c r="I131" i="39"/>
  <c r="H131" i="39"/>
  <c r="G131" i="39"/>
  <c r="F131" i="39"/>
  <c r="E131" i="39"/>
  <c r="D131" i="39"/>
  <c r="C131" i="39"/>
  <c r="B131" i="39"/>
  <c r="A131" i="39"/>
  <c r="Q130" i="39"/>
  <c r="P130" i="39"/>
  <c r="O130" i="39"/>
  <c r="N130" i="39"/>
  <c r="M130" i="39"/>
  <c r="L130" i="39"/>
  <c r="K130" i="39"/>
  <c r="J130" i="39"/>
  <c r="I130" i="39"/>
  <c r="H130" i="39"/>
  <c r="G130" i="39"/>
  <c r="F130" i="39"/>
  <c r="E130" i="39"/>
  <c r="D130" i="39"/>
  <c r="C130" i="39"/>
  <c r="B130" i="39"/>
  <c r="A130" i="39"/>
  <c r="Q129" i="39"/>
  <c r="P129" i="39"/>
  <c r="O129" i="39"/>
  <c r="N129" i="39"/>
  <c r="M129" i="39"/>
  <c r="L129" i="39"/>
  <c r="K129" i="39"/>
  <c r="J129" i="39"/>
  <c r="I129" i="39"/>
  <c r="H129" i="39"/>
  <c r="G129" i="39"/>
  <c r="F129" i="39"/>
  <c r="E129" i="39"/>
  <c r="D129" i="39"/>
  <c r="C129" i="39"/>
  <c r="B129" i="39"/>
  <c r="A129" i="39"/>
  <c r="Q128" i="39"/>
  <c r="P128" i="39"/>
  <c r="O128" i="39"/>
  <c r="N128" i="39"/>
  <c r="M128" i="39"/>
  <c r="L128" i="39"/>
  <c r="K128" i="39"/>
  <c r="J128" i="39"/>
  <c r="I128" i="39"/>
  <c r="H128" i="39"/>
  <c r="G128" i="39"/>
  <c r="F128" i="39"/>
  <c r="E128" i="39"/>
  <c r="D128" i="39"/>
  <c r="C128" i="39"/>
  <c r="B128" i="39"/>
  <c r="A128" i="39"/>
  <c r="Q127" i="39"/>
  <c r="P127" i="39"/>
  <c r="O127" i="39"/>
  <c r="N127" i="39"/>
  <c r="M127" i="39"/>
  <c r="L127" i="39"/>
  <c r="K127" i="39"/>
  <c r="J127" i="39"/>
  <c r="I127" i="39"/>
  <c r="H127" i="39"/>
  <c r="G127" i="39"/>
  <c r="F127" i="39"/>
  <c r="E127" i="39"/>
  <c r="D127" i="39"/>
  <c r="C127" i="39"/>
  <c r="B127" i="39"/>
  <c r="A127" i="39"/>
  <c r="Q126" i="39"/>
  <c r="P126" i="39"/>
  <c r="O126" i="39"/>
  <c r="N126" i="39"/>
  <c r="M126" i="39"/>
  <c r="L126" i="39"/>
  <c r="K126" i="39"/>
  <c r="J126" i="39"/>
  <c r="I126" i="39"/>
  <c r="H126" i="39"/>
  <c r="G126" i="39"/>
  <c r="F126" i="39"/>
  <c r="E126" i="39"/>
  <c r="D126" i="39"/>
  <c r="C126" i="39"/>
  <c r="B126" i="39"/>
  <c r="A126" i="39"/>
  <c r="Q125" i="39"/>
  <c r="P125" i="39"/>
  <c r="O125" i="39"/>
  <c r="N125" i="39"/>
  <c r="M125" i="39"/>
  <c r="L125" i="39"/>
  <c r="K125" i="39"/>
  <c r="J125" i="39"/>
  <c r="I125" i="39"/>
  <c r="H125" i="39"/>
  <c r="G125" i="39"/>
  <c r="F125" i="39"/>
  <c r="E125" i="39"/>
  <c r="D125" i="39"/>
  <c r="C125" i="39"/>
  <c r="B125" i="39"/>
  <c r="A125" i="39"/>
  <c r="Q124" i="39"/>
  <c r="P124" i="39"/>
  <c r="O124" i="39"/>
  <c r="N124" i="39"/>
  <c r="M124" i="39"/>
  <c r="L124" i="39"/>
  <c r="K124" i="39"/>
  <c r="J124" i="39"/>
  <c r="I124" i="39"/>
  <c r="H124" i="39"/>
  <c r="G124" i="39"/>
  <c r="F124" i="39"/>
  <c r="E124" i="39"/>
  <c r="D124" i="39"/>
  <c r="C124" i="39"/>
  <c r="B124" i="39"/>
  <c r="A124" i="39"/>
  <c r="Q123" i="39"/>
  <c r="P123" i="39"/>
  <c r="O123" i="39"/>
  <c r="N123" i="39"/>
  <c r="M123" i="39"/>
  <c r="L123" i="39"/>
  <c r="K123" i="39"/>
  <c r="J123" i="39"/>
  <c r="I123" i="39"/>
  <c r="H123" i="39"/>
  <c r="G123" i="39"/>
  <c r="F123" i="39"/>
  <c r="E123" i="39"/>
  <c r="D123" i="39"/>
  <c r="C123" i="39"/>
  <c r="B123" i="39"/>
  <c r="A123" i="39"/>
  <c r="Q122" i="39"/>
  <c r="P122" i="39"/>
  <c r="O122" i="39"/>
  <c r="N122" i="39"/>
  <c r="M122" i="39"/>
  <c r="L122" i="39"/>
  <c r="K122" i="39"/>
  <c r="J122" i="39"/>
  <c r="I122" i="39"/>
  <c r="H122" i="39"/>
  <c r="G122" i="39"/>
  <c r="F122" i="39"/>
  <c r="E122" i="39"/>
  <c r="D122" i="39"/>
  <c r="C122" i="39"/>
  <c r="B122" i="39"/>
  <c r="A122" i="39"/>
  <c r="Q121" i="39"/>
  <c r="P121" i="39"/>
  <c r="O121" i="39"/>
  <c r="N121" i="39"/>
  <c r="M121" i="39"/>
  <c r="L121" i="39"/>
  <c r="K121" i="39"/>
  <c r="J121" i="39"/>
  <c r="I121" i="39"/>
  <c r="H121" i="39"/>
  <c r="G121" i="39"/>
  <c r="F121" i="39"/>
  <c r="E121" i="39"/>
  <c r="D121" i="39"/>
  <c r="C121" i="39"/>
  <c r="B121" i="39"/>
  <c r="A121" i="39"/>
  <c r="Q120" i="39"/>
  <c r="P120" i="39"/>
  <c r="O120" i="39"/>
  <c r="N120" i="39"/>
  <c r="M120" i="39"/>
  <c r="L120" i="39"/>
  <c r="K120" i="39"/>
  <c r="J120" i="39"/>
  <c r="I120" i="39"/>
  <c r="H120" i="39"/>
  <c r="G120" i="39"/>
  <c r="F120" i="39"/>
  <c r="E120" i="39"/>
  <c r="D120" i="39"/>
  <c r="C120" i="39"/>
  <c r="B120" i="39"/>
  <c r="A120" i="39"/>
  <c r="Q119" i="39"/>
  <c r="P119" i="39"/>
  <c r="O119" i="39"/>
  <c r="N119" i="39"/>
  <c r="M119" i="39"/>
  <c r="L119" i="39"/>
  <c r="K119" i="39"/>
  <c r="J119" i="39"/>
  <c r="I119" i="39"/>
  <c r="H119" i="39"/>
  <c r="G119" i="39"/>
  <c r="F119" i="39"/>
  <c r="E119" i="39"/>
  <c r="D119" i="39"/>
  <c r="C119" i="39"/>
  <c r="B119" i="39"/>
  <c r="A119" i="39"/>
  <c r="Q118" i="39"/>
  <c r="P118" i="39"/>
  <c r="O118" i="39"/>
  <c r="N118" i="39"/>
  <c r="M118" i="39"/>
  <c r="L118" i="39"/>
  <c r="K118" i="39"/>
  <c r="J118" i="39"/>
  <c r="I118" i="39"/>
  <c r="H118" i="39"/>
  <c r="G118" i="39"/>
  <c r="F118" i="39"/>
  <c r="E118" i="39"/>
  <c r="D118" i="39"/>
  <c r="C118" i="39"/>
  <c r="B118" i="39"/>
  <c r="A118" i="39"/>
  <c r="Q117" i="39"/>
  <c r="P117" i="39"/>
  <c r="O117" i="39"/>
  <c r="N117" i="39"/>
  <c r="M117" i="39"/>
  <c r="L117" i="39"/>
  <c r="K117" i="39"/>
  <c r="J117" i="39"/>
  <c r="I117" i="39"/>
  <c r="H117" i="39"/>
  <c r="G117" i="39"/>
  <c r="F117" i="39"/>
  <c r="E117" i="39"/>
  <c r="D117" i="39"/>
  <c r="C117" i="39"/>
  <c r="B117" i="39"/>
  <c r="A117" i="39"/>
  <c r="Q116" i="39"/>
  <c r="P116" i="39"/>
  <c r="O116" i="39"/>
  <c r="N116" i="39"/>
  <c r="M116" i="39"/>
  <c r="L116" i="39"/>
  <c r="K116" i="39"/>
  <c r="J116" i="39"/>
  <c r="I116" i="39"/>
  <c r="H116" i="39"/>
  <c r="G116" i="39"/>
  <c r="F116" i="39"/>
  <c r="E116" i="39"/>
  <c r="D116" i="39"/>
  <c r="C116" i="39"/>
  <c r="B116" i="39"/>
  <c r="A116" i="39"/>
  <c r="Q115" i="39"/>
  <c r="P115" i="39"/>
  <c r="O115" i="39"/>
  <c r="N115" i="39"/>
  <c r="M115" i="39"/>
  <c r="L115" i="39"/>
  <c r="K115" i="39"/>
  <c r="J115" i="39"/>
  <c r="I115" i="39"/>
  <c r="H115" i="39"/>
  <c r="G115" i="39"/>
  <c r="F115" i="39"/>
  <c r="E115" i="39"/>
  <c r="D115" i="39"/>
  <c r="C115" i="39"/>
  <c r="B115" i="39"/>
  <c r="A115" i="39"/>
  <c r="Q114" i="39"/>
  <c r="P114" i="39"/>
  <c r="O114" i="39"/>
  <c r="N114" i="39"/>
  <c r="M114" i="39"/>
  <c r="L114" i="39"/>
  <c r="K114" i="39"/>
  <c r="J114" i="39"/>
  <c r="I114" i="39"/>
  <c r="H114" i="39"/>
  <c r="G114" i="39"/>
  <c r="F114" i="39"/>
  <c r="E114" i="39"/>
  <c r="D114" i="39"/>
  <c r="C114" i="39"/>
  <c r="B114" i="39"/>
  <c r="A114" i="39"/>
  <c r="Q113" i="39"/>
  <c r="P113" i="39"/>
  <c r="O113" i="39"/>
  <c r="N113" i="39"/>
  <c r="M113" i="39"/>
  <c r="L113" i="39"/>
  <c r="K113" i="39"/>
  <c r="J113" i="39"/>
  <c r="I113" i="39"/>
  <c r="H113" i="39"/>
  <c r="G113" i="39"/>
  <c r="F113" i="39"/>
  <c r="E113" i="39"/>
  <c r="D113" i="39"/>
  <c r="C113" i="39"/>
  <c r="B113" i="39"/>
  <c r="A113" i="39"/>
  <c r="Q112" i="39"/>
  <c r="P112" i="39"/>
  <c r="O112" i="39"/>
  <c r="N112" i="39"/>
  <c r="M112" i="39"/>
  <c r="L112" i="39"/>
  <c r="K112" i="39"/>
  <c r="J112" i="39"/>
  <c r="I112" i="39"/>
  <c r="H112" i="39"/>
  <c r="G112" i="39"/>
  <c r="F112" i="39"/>
  <c r="E112" i="39"/>
  <c r="D112" i="39"/>
  <c r="C112" i="39"/>
  <c r="B112" i="39"/>
  <c r="A112" i="39"/>
  <c r="Q111" i="39"/>
  <c r="P111" i="39"/>
  <c r="O111" i="39"/>
  <c r="N111" i="39"/>
  <c r="M111" i="39"/>
  <c r="L111" i="39"/>
  <c r="K111" i="39"/>
  <c r="J111" i="39"/>
  <c r="I111" i="39"/>
  <c r="H111" i="39"/>
  <c r="G111" i="39"/>
  <c r="F111" i="39"/>
  <c r="E111" i="39"/>
  <c r="D111" i="39"/>
  <c r="C111" i="39"/>
  <c r="B111" i="39"/>
  <c r="A111" i="39"/>
  <c r="Q110" i="39"/>
  <c r="P110" i="39"/>
  <c r="O110" i="39"/>
  <c r="N110" i="39"/>
  <c r="M110" i="39"/>
  <c r="L110" i="39"/>
  <c r="K110" i="39"/>
  <c r="J110" i="39"/>
  <c r="I110" i="39"/>
  <c r="H110" i="39"/>
  <c r="G110" i="39"/>
  <c r="F110" i="39"/>
  <c r="E110" i="39"/>
  <c r="D110" i="39"/>
  <c r="C110" i="39"/>
  <c r="B110" i="39"/>
  <c r="A110" i="39"/>
  <c r="Q109" i="39"/>
  <c r="P109" i="39"/>
  <c r="O109" i="39"/>
  <c r="N109" i="39"/>
  <c r="M109" i="39"/>
  <c r="L109" i="39"/>
  <c r="K109" i="39"/>
  <c r="J109" i="39"/>
  <c r="I109" i="39"/>
  <c r="H109" i="39"/>
  <c r="G109" i="39"/>
  <c r="F109" i="39"/>
  <c r="E109" i="39"/>
  <c r="D109" i="39"/>
  <c r="C109" i="39"/>
  <c r="B109" i="39"/>
  <c r="A109" i="39"/>
  <c r="Q108" i="39"/>
  <c r="P108" i="39"/>
  <c r="O108" i="39"/>
  <c r="N108" i="39"/>
  <c r="M108" i="39"/>
  <c r="L108" i="39"/>
  <c r="K108" i="39"/>
  <c r="J108" i="39"/>
  <c r="I108" i="39"/>
  <c r="H108" i="39"/>
  <c r="G108" i="39"/>
  <c r="F108" i="39"/>
  <c r="E108" i="39"/>
  <c r="D108" i="39"/>
  <c r="C108" i="39"/>
  <c r="B108" i="39"/>
  <c r="A108" i="39"/>
  <c r="Q107" i="39"/>
  <c r="P107" i="39"/>
  <c r="O107" i="39"/>
  <c r="N107" i="39"/>
  <c r="M107" i="39"/>
  <c r="L107" i="39"/>
  <c r="K107" i="39"/>
  <c r="J107" i="39"/>
  <c r="I107" i="39"/>
  <c r="H107" i="39"/>
  <c r="G107" i="39"/>
  <c r="F107" i="39"/>
  <c r="E107" i="39"/>
  <c r="D107" i="39"/>
  <c r="C107" i="39"/>
  <c r="B107" i="39"/>
  <c r="A107" i="39"/>
  <c r="Q106" i="39"/>
  <c r="P106" i="39"/>
  <c r="O106" i="39"/>
  <c r="N106" i="39"/>
  <c r="M106" i="39"/>
  <c r="L106" i="39"/>
  <c r="K106" i="39"/>
  <c r="J106" i="39"/>
  <c r="I106" i="39"/>
  <c r="H106" i="39"/>
  <c r="G106" i="39"/>
  <c r="F106" i="39"/>
  <c r="E106" i="39"/>
  <c r="D106" i="39"/>
  <c r="C106" i="39"/>
  <c r="B106" i="39"/>
  <c r="A106" i="39"/>
  <c r="Q105" i="39"/>
  <c r="P105" i="39"/>
  <c r="O105" i="39"/>
  <c r="N105" i="39"/>
  <c r="M105" i="39"/>
  <c r="L105" i="39"/>
  <c r="K105" i="39"/>
  <c r="J105" i="39"/>
  <c r="I105" i="39"/>
  <c r="H105" i="39"/>
  <c r="G105" i="39"/>
  <c r="F105" i="39"/>
  <c r="E105" i="39"/>
  <c r="D105" i="39"/>
  <c r="C105" i="39"/>
  <c r="B105" i="39"/>
  <c r="A105" i="39"/>
  <c r="Q104" i="39"/>
  <c r="P104" i="39"/>
  <c r="O104" i="39"/>
  <c r="N104" i="39"/>
  <c r="M104" i="39"/>
  <c r="L104" i="39"/>
  <c r="K104" i="39"/>
  <c r="J104" i="39"/>
  <c r="I104" i="39"/>
  <c r="H104" i="39"/>
  <c r="G104" i="39"/>
  <c r="F104" i="39"/>
  <c r="E104" i="39"/>
  <c r="D104" i="39"/>
  <c r="C104" i="39"/>
  <c r="B104" i="39"/>
  <c r="A104" i="39"/>
  <c r="Q103" i="39"/>
  <c r="P103" i="39"/>
  <c r="O103" i="39"/>
  <c r="N103" i="39"/>
  <c r="M103" i="39"/>
  <c r="L103" i="39"/>
  <c r="K103" i="39"/>
  <c r="J103" i="39"/>
  <c r="I103" i="39"/>
  <c r="H103" i="39"/>
  <c r="G103" i="39"/>
  <c r="F103" i="39"/>
  <c r="E103" i="39"/>
  <c r="D103" i="39"/>
  <c r="C103" i="39"/>
  <c r="B103" i="39"/>
  <c r="A103" i="39"/>
  <c r="Q102" i="39"/>
  <c r="P102" i="39"/>
  <c r="O102" i="39"/>
  <c r="N102" i="39"/>
  <c r="M102" i="39"/>
  <c r="L102" i="39"/>
  <c r="K102" i="39"/>
  <c r="J102" i="39"/>
  <c r="I102" i="39"/>
  <c r="H102" i="39"/>
  <c r="G102" i="39"/>
  <c r="F102" i="39"/>
  <c r="E102" i="39"/>
  <c r="D102" i="39"/>
  <c r="C102" i="39"/>
  <c r="B102" i="39"/>
  <c r="A102" i="39"/>
  <c r="Q101" i="39"/>
  <c r="P101" i="39"/>
  <c r="O101" i="39"/>
  <c r="N101" i="39"/>
  <c r="M101" i="39"/>
  <c r="L101" i="39"/>
  <c r="K101" i="39"/>
  <c r="J101" i="39"/>
  <c r="I101" i="39"/>
  <c r="H101" i="39"/>
  <c r="G101" i="39"/>
  <c r="F101" i="39"/>
  <c r="E101" i="39"/>
  <c r="D101" i="39"/>
  <c r="C101" i="39"/>
  <c r="B101" i="39"/>
  <c r="A101" i="39"/>
  <c r="Q100" i="39"/>
  <c r="P100" i="39"/>
  <c r="O100" i="39"/>
  <c r="N100" i="39"/>
  <c r="M100" i="39"/>
  <c r="L100" i="39"/>
  <c r="K100" i="39"/>
  <c r="J100" i="39"/>
  <c r="I100" i="39"/>
  <c r="H100" i="39"/>
  <c r="G100" i="39"/>
  <c r="F100" i="39"/>
  <c r="E100" i="39"/>
  <c r="D100" i="39"/>
  <c r="C100" i="39"/>
  <c r="B100" i="39"/>
  <c r="A100" i="39"/>
  <c r="Q99" i="39"/>
  <c r="P99" i="39"/>
  <c r="O99" i="39"/>
  <c r="N99" i="39"/>
  <c r="M99" i="39"/>
  <c r="L99" i="39"/>
  <c r="K99" i="39"/>
  <c r="J99" i="39"/>
  <c r="I99" i="39"/>
  <c r="H99" i="39"/>
  <c r="G99" i="39"/>
  <c r="F99" i="39"/>
  <c r="E99" i="39"/>
  <c r="D99" i="39"/>
  <c r="C99" i="39"/>
  <c r="B99" i="39"/>
  <c r="A99" i="39"/>
  <c r="Q98" i="39"/>
  <c r="P98" i="39"/>
  <c r="O98" i="39"/>
  <c r="N98" i="39"/>
  <c r="M98" i="39"/>
  <c r="L98" i="39"/>
  <c r="K98" i="39"/>
  <c r="J98" i="39"/>
  <c r="I98" i="39"/>
  <c r="H98" i="39"/>
  <c r="G98" i="39"/>
  <c r="F98" i="39"/>
  <c r="E98" i="39"/>
  <c r="D98" i="39"/>
  <c r="C98" i="39"/>
  <c r="B98" i="39"/>
  <c r="A98" i="39"/>
  <c r="Q97" i="39"/>
  <c r="P97" i="39"/>
  <c r="O97" i="39"/>
  <c r="N97" i="39"/>
  <c r="M97" i="39"/>
  <c r="L97" i="39"/>
  <c r="K97" i="39"/>
  <c r="J97" i="39"/>
  <c r="I97" i="39"/>
  <c r="H97" i="39"/>
  <c r="G97" i="39"/>
  <c r="F97" i="39"/>
  <c r="E97" i="39"/>
  <c r="D97" i="39"/>
  <c r="C97" i="39"/>
  <c r="B97" i="39"/>
  <c r="A97" i="39"/>
  <c r="Q96" i="39"/>
  <c r="P96" i="39"/>
  <c r="O96" i="39"/>
  <c r="N96" i="39"/>
  <c r="M96" i="39"/>
  <c r="L96" i="39"/>
  <c r="K96" i="39"/>
  <c r="J96" i="39"/>
  <c r="I96" i="39"/>
  <c r="H96" i="39"/>
  <c r="G96" i="39"/>
  <c r="F96" i="39"/>
  <c r="E96" i="39"/>
  <c r="D96" i="39"/>
  <c r="C96" i="39"/>
  <c r="B96" i="39"/>
  <c r="A96" i="39"/>
  <c r="Q95" i="39"/>
  <c r="P95" i="39"/>
  <c r="O95" i="39"/>
  <c r="N95" i="39"/>
  <c r="M95" i="39"/>
  <c r="L95" i="39"/>
  <c r="K95" i="39"/>
  <c r="J95" i="39"/>
  <c r="I95" i="39"/>
  <c r="H95" i="39"/>
  <c r="G95" i="39"/>
  <c r="F95" i="39"/>
  <c r="E95" i="39"/>
  <c r="D95" i="39"/>
  <c r="C95" i="39"/>
  <c r="B95" i="39"/>
  <c r="A95" i="39"/>
  <c r="Q94" i="39"/>
  <c r="P94" i="39"/>
  <c r="O94" i="39"/>
  <c r="N94" i="39"/>
  <c r="M94" i="39"/>
  <c r="L94" i="39"/>
  <c r="K94" i="39"/>
  <c r="J94" i="39"/>
  <c r="I94" i="39"/>
  <c r="H94" i="39"/>
  <c r="G94" i="39"/>
  <c r="F94" i="39"/>
  <c r="E94" i="39"/>
  <c r="D94" i="39"/>
  <c r="C94" i="39"/>
  <c r="B94" i="39"/>
  <c r="A94" i="39"/>
  <c r="Q93" i="39"/>
  <c r="P93" i="39"/>
  <c r="O93" i="39"/>
  <c r="N93" i="39"/>
  <c r="M93" i="39"/>
  <c r="L93" i="39"/>
  <c r="K93" i="39"/>
  <c r="J93" i="39"/>
  <c r="I93" i="39"/>
  <c r="H93" i="39"/>
  <c r="G93" i="39"/>
  <c r="F93" i="39"/>
  <c r="E93" i="39"/>
  <c r="D93" i="39"/>
  <c r="C93" i="39"/>
  <c r="B93" i="39"/>
  <c r="A93" i="39"/>
  <c r="Q92" i="39"/>
  <c r="P92" i="39"/>
  <c r="O92" i="39"/>
  <c r="N92" i="39"/>
  <c r="M92" i="39"/>
  <c r="L92" i="39"/>
  <c r="K92" i="39"/>
  <c r="J92" i="39"/>
  <c r="I92" i="39"/>
  <c r="H92" i="39"/>
  <c r="G92" i="39"/>
  <c r="F92" i="39"/>
  <c r="E92" i="39"/>
  <c r="D92" i="39"/>
  <c r="C92" i="39"/>
  <c r="B92" i="39"/>
  <c r="A92" i="39"/>
  <c r="Q91" i="39"/>
  <c r="P91" i="39"/>
  <c r="O91" i="39"/>
  <c r="N91" i="39"/>
  <c r="M91" i="39"/>
  <c r="L91" i="39"/>
  <c r="K91" i="39"/>
  <c r="J91" i="39"/>
  <c r="I91" i="39"/>
  <c r="H91" i="39"/>
  <c r="G91" i="39"/>
  <c r="F91" i="39"/>
  <c r="E91" i="39"/>
  <c r="D91" i="39"/>
  <c r="C91" i="39"/>
  <c r="B91" i="39"/>
  <c r="A91" i="39"/>
  <c r="Q90" i="39"/>
  <c r="P90" i="39"/>
  <c r="O90" i="39"/>
  <c r="N90" i="39"/>
  <c r="M90" i="39"/>
  <c r="L90" i="39"/>
  <c r="K90" i="39"/>
  <c r="J90" i="39"/>
  <c r="I90" i="39"/>
  <c r="H90" i="39"/>
  <c r="G90" i="39"/>
  <c r="F90" i="39"/>
  <c r="E90" i="39"/>
  <c r="D90" i="39"/>
  <c r="C90" i="39"/>
  <c r="B90" i="39"/>
  <c r="A90" i="39"/>
  <c r="Q89" i="39"/>
  <c r="P89" i="39"/>
  <c r="O89" i="39"/>
  <c r="N89" i="39"/>
  <c r="M89" i="39"/>
  <c r="L89" i="39"/>
  <c r="K89" i="39"/>
  <c r="J89" i="39"/>
  <c r="I89" i="39"/>
  <c r="H89" i="39"/>
  <c r="G89" i="39"/>
  <c r="F89" i="39"/>
  <c r="E89" i="39"/>
  <c r="D89" i="39"/>
  <c r="C89" i="39"/>
  <c r="B89" i="39"/>
  <c r="A89" i="39"/>
  <c r="Q88" i="39"/>
  <c r="P88" i="39"/>
  <c r="O88" i="39"/>
  <c r="N88" i="39"/>
  <c r="M88" i="39"/>
  <c r="L88" i="39"/>
  <c r="K88" i="39"/>
  <c r="J88" i="39"/>
  <c r="I88" i="39"/>
  <c r="H88" i="39"/>
  <c r="G88" i="39"/>
  <c r="F88" i="39"/>
  <c r="E88" i="39"/>
  <c r="D88" i="39"/>
  <c r="C88" i="39"/>
  <c r="B88" i="39"/>
  <c r="A88" i="39"/>
  <c r="Q87" i="39"/>
  <c r="P87" i="39"/>
  <c r="O87" i="39"/>
  <c r="N87" i="39"/>
  <c r="M87" i="39"/>
  <c r="L87" i="39"/>
  <c r="K87" i="39"/>
  <c r="J87" i="39"/>
  <c r="I87" i="39"/>
  <c r="H87" i="39"/>
  <c r="G87" i="39"/>
  <c r="F87" i="39"/>
  <c r="E87" i="39"/>
  <c r="D87" i="39"/>
  <c r="C87" i="39"/>
  <c r="B87" i="39"/>
  <c r="A87" i="39"/>
  <c r="Q86" i="39"/>
  <c r="P86" i="39"/>
  <c r="O86" i="39"/>
  <c r="N86" i="39"/>
  <c r="M86" i="39"/>
  <c r="L86" i="39"/>
  <c r="K86" i="39"/>
  <c r="J86" i="39"/>
  <c r="I86" i="39"/>
  <c r="H86" i="39"/>
  <c r="G86" i="39"/>
  <c r="F86" i="39"/>
  <c r="E86" i="39"/>
  <c r="D86" i="39"/>
  <c r="C86" i="39"/>
  <c r="B86" i="39"/>
  <c r="A86" i="39"/>
  <c r="Q85" i="39"/>
  <c r="P85" i="39"/>
  <c r="O85" i="39"/>
  <c r="N85" i="39"/>
  <c r="M85" i="39"/>
  <c r="L85" i="39"/>
  <c r="K85" i="39"/>
  <c r="J85" i="39"/>
  <c r="I85" i="39"/>
  <c r="H85" i="39"/>
  <c r="G85" i="39"/>
  <c r="F85" i="39"/>
  <c r="E85" i="39"/>
  <c r="D85" i="39"/>
  <c r="C85" i="39"/>
  <c r="B85" i="39"/>
  <c r="A85" i="39"/>
  <c r="Q84" i="39"/>
  <c r="P84" i="39"/>
  <c r="O84" i="39"/>
  <c r="N84" i="39"/>
  <c r="M84" i="39"/>
  <c r="L84" i="39"/>
  <c r="K84" i="39"/>
  <c r="J84" i="39"/>
  <c r="I84" i="39"/>
  <c r="H84" i="39"/>
  <c r="G84" i="39"/>
  <c r="F84" i="39"/>
  <c r="E84" i="39"/>
  <c r="D84" i="39"/>
  <c r="C84" i="39"/>
  <c r="B84" i="39"/>
  <c r="A84" i="39"/>
  <c r="Q83" i="39"/>
  <c r="P83" i="39"/>
  <c r="O83" i="39"/>
  <c r="N83" i="39"/>
  <c r="M83" i="39"/>
  <c r="L83" i="39"/>
  <c r="K83" i="39"/>
  <c r="J83" i="39"/>
  <c r="I83" i="39"/>
  <c r="H83" i="39"/>
  <c r="G83" i="39"/>
  <c r="F83" i="39"/>
  <c r="E83" i="39"/>
  <c r="D83" i="39"/>
  <c r="C83" i="39"/>
  <c r="B83" i="39"/>
  <c r="A83" i="39"/>
  <c r="Q82" i="39"/>
  <c r="P82" i="39"/>
  <c r="O82" i="39"/>
  <c r="N82" i="39"/>
  <c r="M82" i="39"/>
  <c r="L82" i="39"/>
  <c r="K82" i="39"/>
  <c r="J82" i="39"/>
  <c r="I82" i="39"/>
  <c r="H82" i="39"/>
  <c r="G82" i="39"/>
  <c r="F82" i="39"/>
  <c r="E82" i="39"/>
  <c r="D82" i="39"/>
  <c r="C82" i="39"/>
  <c r="B82" i="39"/>
  <c r="A82" i="39"/>
  <c r="Q81" i="39"/>
  <c r="P81" i="39"/>
  <c r="O81" i="39"/>
  <c r="N81" i="39"/>
  <c r="M81" i="39"/>
  <c r="L81" i="39"/>
  <c r="K81" i="39"/>
  <c r="J81" i="39"/>
  <c r="I81" i="39"/>
  <c r="H81" i="39"/>
  <c r="G81" i="39"/>
  <c r="F81" i="39"/>
  <c r="E81" i="39"/>
  <c r="D81" i="39"/>
  <c r="C81" i="39"/>
  <c r="B81" i="39"/>
  <c r="A81" i="39"/>
  <c r="Q80" i="39"/>
  <c r="P80" i="39"/>
  <c r="O80" i="39"/>
  <c r="N80" i="39"/>
  <c r="M80" i="39"/>
  <c r="L80" i="39"/>
  <c r="K80" i="39"/>
  <c r="J80" i="39"/>
  <c r="I80" i="39"/>
  <c r="H80" i="39"/>
  <c r="G80" i="39"/>
  <c r="F80" i="39"/>
  <c r="E80" i="39"/>
  <c r="D80" i="39"/>
  <c r="C80" i="39"/>
  <c r="B80" i="39"/>
  <c r="A80" i="39"/>
  <c r="Q79" i="39"/>
  <c r="P79" i="39"/>
  <c r="O79" i="39"/>
  <c r="N79" i="39"/>
  <c r="M79" i="39"/>
  <c r="L79" i="39"/>
  <c r="K79" i="39"/>
  <c r="J79" i="39"/>
  <c r="I79" i="39"/>
  <c r="H79" i="39"/>
  <c r="G79" i="39"/>
  <c r="F79" i="39"/>
  <c r="E79" i="39"/>
  <c r="D79" i="39"/>
  <c r="C79" i="39"/>
  <c r="B79" i="39"/>
  <c r="A79" i="39"/>
  <c r="Q78" i="39"/>
  <c r="P78" i="39"/>
  <c r="O78" i="39"/>
  <c r="N78" i="39"/>
  <c r="M78" i="39"/>
  <c r="L78" i="39"/>
  <c r="K78" i="39"/>
  <c r="J78" i="39"/>
  <c r="I78" i="39"/>
  <c r="H78" i="39"/>
  <c r="G78" i="39"/>
  <c r="F78" i="39"/>
  <c r="E78" i="39"/>
  <c r="D78" i="39"/>
  <c r="C78" i="39"/>
  <c r="B78" i="39"/>
  <c r="A78" i="39"/>
  <c r="Q77" i="39"/>
  <c r="P77" i="39"/>
  <c r="O77" i="39"/>
  <c r="N77" i="39"/>
  <c r="M77" i="39"/>
  <c r="L77" i="39"/>
  <c r="K77" i="39"/>
  <c r="J77" i="39"/>
  <c r="I77" i="39"/>
  <c r="H77" i="39"/>
  <c r="G77" i="39"/>
  <c r="F77" i="39"/>
  <c r="E77" i="39"/>
  <c r="D77" i="39"/>
  <c r="C77" i="39"/>
  <c r="B77" i="39"/>
  <c r="A77" i="39"/>
  <c r="Q76" i="39"/>
  <c r="P76" i="39"/>
  <c r="O76" i="39"/>
  <c r="N76" i="39"/>
  <c r="M76" i="39"/>
  <c r="L76" i="39"/>
  <c r="K76" i="39"/>
  <c r="J76" i="39"/>
  <c r="I76" i="39"/>
  <c r="H76" i="39"/>
  <c r="G76" i="39"/>
  <c r="F76" i="39"/>
  <c r="E76" i="39"/>
  <c r="D76" i="39"/>
  <c r="C76" i="39"/>
  <c r="B76" i="39"/>
  <c r="A76" i="39"/>
  <c r="Q75" i="39"/>
  <c r="P75" i="39"/>
  <c r="O75" i="39"/>
  <c r="N75" i="39"/>
  <c r="M75" i="39"/>
  <c r="L75" i="39"/>
  <c r="K75" i="39"/>
  <c r="J75" i="39"/>
  <c r="I75" i="39"/>
  <c r="H75" i="39"/>
  <c r="G75" i="39"/>
  <c r="F75" i="39"/>
  <c r="E75" i="39"/>
  <c r="D75" i="39"/>
  <c r="C75" i="39"/>
  <c r="B75" i="39"/>
  <c r="A75" i="39"/>
  <c r="Q74" i="39"/>
  <c r="P74" i="39"/>
  <c r="O74" i="39"/>
  <c r="N74" i="39"/>
  <c r="M74" i="39"/>
  <c r="L74" i="39"/>
  <c r="K74" i="39"/>
  <c r="J74" i="39"/>
  <c r="I74" i="39"/>
  <c r="H74" i="39"/>
  <c r="G74" i="39"/>
  <c r="F74" i="39"/>
  <c r="E74" i="39"/>
  <c r="D74" i="39"/>
  <c r="C74" i="39"/>
  <c r="B74" i="39"/>
  <c r="A74" i="39"/>
  <c r="Q73" i="39"/>
  <c r="P73" i="39"/>
  <c r="O73" i="39"/>
  <c r="N73" i="39"/>
  <c r="M73" i="39"/>
  <c r="L73" i="39"/>
  <c r="K73" i="39"/>
  <c r="J73" i="39"/>
  <c r="I73" i="39"/>
  <c r="H73" i="39"/>
  <c r="G73" i="39"/>
  <c r="F73" i="39"/>
  <c r="E73" i="39"/>
  <c r="D73" i="39"/>
  <c r="C73" i="39"/>
  <c r="B73" i="39"/>
  <c r="A73" i="39"/>
  <c r="Q72" i="39"/>
  <c r="P72" i="39"/>
  <c r="O72" i="39"/>
  <c r="N72" i="39"/>
  <c r="M72" i="39"/>
  <c r="L72" i="39"/>
  <c r="K72" i="39"/>
  <c r="J72" i="39"/>
  <c r="I72" i="39"/>
  <c r="H72" i="39"/>
  <c r="G72" i="39"/>
  <c r="F72" i="39"/>
  <c r="E72" i="39"/>
  <c r="D72" i="39"/>
  <c r="C72" i="39"/>
  <c r="B72" i="39"/>
  <c r="A72" i="39"/>
  <c r="Q71" i="39"/>
  <c r="P71" i="39"/>
  <c r="O71" i="39"/>
  <c r="N71" i="39"/>
  <c r="M71" i="39"/>
  <c r="L71" i="39"/>
  <c r="K71" i="39"/>
  <c r="J71" i="39"/>
  <c r="I71" i="39"/>
  <c r="H71" i="39"/>
  <c r="G71" i="39"/>
  <c r="F71" i="39"/>
  <c r="E71" i="39"/>
  <c r="D71" i="39"/>
  <c r="C71" i="39"/>
  <c r="B71" i="39"/>
  <c r="A71" i="39"/>
  <c r="Q70" i="39"/>
  <c r="P70" i="39"/>
  <c r="O70" i="39"/>
  <c r="N70" i="39"/>
  <c r="M70" i="39"/>
  <c r="L70" i="39"/>
  <c r="K70" i="39"/>
  <c r="J70" i="39"/>
  <c r="I70" i="39"/>
  <c r="H70" i="39"/>
  <c r="G70" i="39"/>
  <c r="F70" i="39"/>
  <c r="E70" i="39"/>
  <c r="D70" i="39"/>
  <c r="C70" i="39"/>
  <c r="B70" i="39"/>
  <c r="A70" i="39"/>
  <c r="Q69" i="39"/>
  <c r="P69" i="39"/>
  <c r="O69" i="39"/>
  <c r="N69" i="39"/>
  <c r="M69" i="39"/>
  <c r="L69" i="39"/>
  <c r="K69" i="39"/>
  <c r="J69" i="39"/>
  <c r="I69" i="39"/>
  <c r="H69" i="39"/>
  <c r="G69" i="39"/>
  <c r="F69" i="39"/>
  <c r="E69" i="39"/>
  <c r="D69" i="39"/>
  <c r="C69" i="39"/>
  <c r="B69" i="39"/>
  <c r="A69" i="39"/>
  <c r="Q68" i="39"/>
  <c r="P68" i="39"/>
  <c r="O68" i="39"/>
  <c r="N68" i="39"/>
  <c r="M68" i="39"/>
  <c r="L68" i="39"/>
  <c r="K68" i="39"/>
  <c r="J68" i="39"/>
  <c r="I68" i="39"/>
  <c r="H68" i="39"/>
  <c r="G68" i="39"/>
  <c r="F68" i="39"/>
  <c r="E68" i="39"/>
  <c r="D68" i="39"/>
  <c r="C68" i="39"/>
  <c r="B68" i="39"/>
  <c r="A68" i="39"/>
  <c r="Q67" i="39"/>
  <c r="P67" i="39"/>
  <c r="O67" i="39"/>
  <c r="N67" i="39"/>
  <c r="M67" i="39"/>
  <c r="L67" i="39"/>
  <c r="K67" i="39"/>
  <c r="J67" i="39"/>
  <c r="I67" i="39"/>
  <c r="H67" i="39"/>
  <c r="G67" i="39"/>
  <c r="F67" i="39"/>
  <c r="E67" i="39"/>
  <c r="D67" i="39"/>
  <c r="C67" i="39"/>
  <c r="B67" i="39"/>
  <c r="A67" i="39"/>
  <c r="Q66" i="39"/>
  <c r="P66" i="39"/>
  <c r="O66" i="39"/>
  <c r="N66" i="39"/>
  <c r="M66" i="39"/>
  <c r="L66" i="39"/>
  <c r="K66" i="39"/>
  <c r="J66" i="39"/>
  <c r="I66" i="39"/>
  <c r="H66" i="39"/>
  <c r="G66" i="39"/>
  <c r="F66" i="39"/>
  <c r="E66" i="39"/>
  <c r="D66" i="39"/>
  <c r="C66" i="39"/>
  <c r="B66" i="39"/>
  <c r="A66" i="39"/>
  <c r="Q65" i="39"/>
  <c r="P65" i="39"/>
  <c r="O65" i="39"/>
  <c r="N65" i="39"/>
  <c r="M65" i="39"/>
  <c r="L65" i="39"/>
  <c r="K65" i="39"/>
  <c r="J65" i="39"/>
  <c r="I65" i="39"/>
  <c r="H65" i="39"/>
  <c r="G65" i="39"/>
  <c r="F65" i="39"/>
  <c r="E65" i="39"/>
  <c r="D65" i="39"/>
  <c r="C65" i="39"/>
  <c r="B65" i="39"/>
  <c r="A65" i="39"/>
  <c r="Q64" i="39"/>
  <c r="P64" i="39"/>
  <c r="O64" i="39"/>
  <c r="N64" i="39"/>
  <c r="M64" i="39"/>
  <c r="L64" i="39"/>
  <c r="K64" i="39"/>
  <c r="J64" i="39"/>
  <c r="I64" i="39"/>
  <c r="H64" i="39"/>
  <c r="G64" i="39"/>
  <c r="F64" i="39"/>
  <c r="E64" i="39"/>
  <c r="D64" i="39"/>
  <c r="C64" i="39"/>
  <c r="B64" i="39"/>
  <c r="A64" i="39"/>
  <c r="Q63" i="39"/>
  <c r="P63" i="39"/>
  <c r="O63" i="39"/>
  <c r="N63" i="39"/>
  <c r="M63" i="39"/>
  <c r="L63" i="39"/>
  <c r="K63" i="39"/>
  <c r="J63" i="39"/>
  <c r="I63" i="39"/>
  <c r="H63" i="39"/>
  <c r="G63" i="39"/>
  <c r="F63" i="39"/>
  <c r="E63" i="39"/>
  <c r="D63" i="39"/>
  <c r="C63" i="39"/>
  <c r="B63" i="39"/>
  <c r="A63" i="39"/>
  <c r="Q62" i="39"/>
  <c r="P62" i="39"/>
  <c r="O62" i="39"/>
  <c r="N62" i="39"/>
  <c r="M62" i="39"/>
  <c r="L62" i="39"/>
  <c r="K62" i="39"/>
  <c r="J62" i="39"/>
  <c r="I62" i="39"/>
  <c r="H62" i="39"/>
  <c r="G62" i="39"/>
  <c r="F62" i="39"/>
  <c r="E62" i="39"/>
  <c r="D62" i="39"/>
  <c r="C62" i="39"/>
  <c r="B62" i="39"/>
  <c r="A62" i="39"/>
  <c r="Q61" i="39"/>
  <c r="P61" i="39"/>
  <c r="O61" i="39"/>
  <c r="N61" i="39"/>
  <c r="M61" i="39"/>
  <c r="L61" i="39"/>
  <c r="K61" i="39"/>
  <c r="J61" i="39"/>
  <c r="I61" i="39"/>
  <c r="H61" i="39"/>
  <c r="G61" i="39"/>
  <c r="F61" i="39"/>
  <c r="E61" i="39"/>
  <c r="D61" i="39"/>
  <c r="C61" i="39"/>
  <c r="B61" i="39"/>
  <c r="A61" i="39"/>
  <c r="Q60" i="39"/>
  <c r="P60" i="39"/>
  <c r="O60" i="39"/>
  <c r="N60" i="39"/>
  <c r="M60" i="39"/>
  <c r="L60" i="39"/>
  <c r="K60" i="39"/>
  <c r="J60" i="39"/>
  <c r="I60" i="39"/>
  <c r="H60" i="39"/>
  <c r="G60" i="39"/>
  <c r="F60" i="39"/>
  <c r="E60" i="39"/>
  <c r="D60" i="39"/>
  <c r="C60" i="39"/>
  <c r="B60" i="39"/>
  <c r="A60" i="39"/>
  <c r="Q59" i="39"/>
  <c r="P59" i="39"/>
  <c r="O59" i="39"/>
  <c r="N59" i="39"/>
  <c r="M59" i="39"/>
  <c r="L59" i="39"/>
  <c r="K59" i="39"/>
  <c r="J59" i="39"/>
  <c r="I59" i="39"/>
  <c r="H59" i="39"/>
  <c r="G59" i="39"/>
  <c r="F59" i="39"/>
  <c r="E59" i="39"/>
  <c r="D59" i="39"/>
  <c r="C59" i="39"/>
  <c r="B59" i="39"/>
  <c r="A59" i="39"/>
  <c r="Q58" i="39"/>
  <c r="P58" i="39"/>
  <c r="O58" i="39"/>
  <c r="N58" i="39"/>
  <c r="M58" i="39"/>
  <c r="L58" i="39"/>
  <c r="K58" i="39"/>
  <c r="J58" i="39"/>
  <c r="I58" i="39"/>
  <c r="H58" i="39"/>
  <c r="G58" i="39"/>
  <c r="F58" i="39"/>
  <c r="E58" i="39"/>
  <c r="D58" i="39"/>
  <c r="C58" i="39"/>
  <c r="B58" i="39"/>
  <c r="A58" i="39"/>
  <c r="Q57" i="39"/>
  <c r="P57" i="39"/>
  <c r="O57" i="39"/>
  <c r="N57" i="39"/>
  <c r="M57" i="39"/>
  <c r="L57" i="39"/>
  <c r="K57" i="39"/>
  <c r="J57" i="39"/>
  <c r="I57" i="39"/>
  <c r="H57" i="39"/>
  <c r="G57" i="39"/>
  <c r="F57" i="39"/>
  <c r="E57" i="39"/>
  <c r="D57" i="39"/>
  <c r="C57" i="39"/>
  <c r="B57" i="39"/>
  <c r="A57" i="39"/>
  <c r="Q56" i="39"/>
  <c r="P56" i="39"/>
  <c r="O56" i="39"/>
  <c r="N56" i="39"/>
  <c r="M56" i="39"/>
  <c r="L56" i="39"/>
  <c r="K56" i="39"/>
  <c r="J56" i="39"/>
  <c r="I56" i="39"/>
  <c r="H56" i="39"/>
  <c r="G56" i="39"/>
  <c r="F56" i="39"/>
  <c r="E56" i="39"/>
  <c r="D56" i="39"/>
  <c r="C56" i="39"/>
  <c r="B56" i="39"/>
  <c r="A56" i="39"/>
  <c r="Q55" i="39"/>
  <c r="P55" i="39"/>
  <c r="O55" i="39"/>
  <c r="N55" i="39"/>
  <c r="M55" i="39"/>
  <c r="L55" i="39"/>
  <c r="K55" i="39"/>
  <c r="J55" i="39"/>
  <c r="I55" i="39"/>
  <c r="H55" i="39"/>
  <c r="G55" i="39"/>
  <c r="F55" i="39"/>
  <c r="E55" i="39"/>
  <c r="D55" i="39"/>
  <c r="C55" i="39"/>
  <c r="B55" i="39"/>
  <c r="A55" i="39"/>
  <c r="Q54" i="39"/>
  <c r="P54" i="39"/>
  <c r="O54" i="39"/>
  <c r="N54" i="39"/>
  <c r="M54" i="39"/>
  <c r="L54" i="39"/>
  <c r="K54" i="39"/>
  <c r="J54" i="39"/>
  <c r="I54" i="39"/>
  <c r="H54" i="39"/>
  <c r="G54" i="39"/>
  <c r="F54" i="39"/>
  <c r="E54" i="39"/>
  <c r="D54" i="39"/>
  <c r="C54" i="39"/>
  <c r="B54" i="39"/>
  <c r="A54" i="39"/>
  <c r="Q53" i="39"/>
  <c r="P53" i="39"/>
  <c r="O53" i="39"/>
  <c r="N53" i="39"/>
  <c r="M53" i="39"/>
  <c r="L53" i="39"/>
  <c r="K53" i="39"/>
  <c r="J53" i="39"/>
  <c r="I53" i="39"/>
  <c r="H53" i="39"/>
  <c r="G53" i="39"/>
  <c r="F53" i="39"/>
  <c r="E53" i="39"/>
  <c r="D53" i="39"/>
  <c r="C53" i="39"/>
  <c r="B53" i="39"/>
  <c r="A53" i="39"/>
  <c r="Q52" i="39"/>
  <c r="P52" i="39"/>
  <c r="O52" i="39"/>
  <c r="N52" i="39"/>
  <c r="M52" i="39"/>
  <c r="L52" i="39"/>
  <c r="K52" i="39"/>
  <c r="J52" i="39"/>
  <c r="I52" i="39"/>
  <c r="H52" i="39"/>
  <c r="G52" i="39"/>
  <c r="F52" i="39"/>
  <c r="E52" i="39"/>
  <c r="D52" i="39"/>
  <c r="C52" i="39"/>
  <c r="B52" i="39"/>
  <c r="A52" i="39"/>
  <c r="Q51" i="39"/>
  <c r="P51" i="39"/>
  <c r="O51" i="39"/>
  <c r="N51" i="39"/>
  <c r="M51" i="39"/>
  <c r="L51" i="39"/>
  <c r="K51" i="39"/>
  <c r="J51" i="39"/>
  <c r="I51" i="39"/>
  <c r="H51" i="39"/>
  <c r="G51" i="39"/>
  <c r="F51" i="39"/>
  <c r="E51" i="39"/>
  <c r="D51" i="39"/>
  <c r="C51" i="39"/>
  <c r="B51" i="39"/>
  <c r="A51" i="39"/>
  <c r="Q50" i="39"/>
  <c r="P50" i="39"/>
  <c r="O50" i="39"/>
  <c r="N50" i="39"/>
  <c r="M50" i="39"/>
  <c r="L50" i="39"/>
  <c r="K50" i="39"/>
  <c r="J50" i="39"/>
  <c r="I50" i="39"/>
  <c r="H50" i="39"/>
  <c r="G50" i="39"/>
  <c r="F50" i="39"/>
  <c r="E50" i="39"/>
  <c r="D50" i="39"/>
  <c r="C50" i="39"/>
  <c r="B50" i="39"/>
  <c r="A50" i="39"/>
  <c r="Q49" i="39"/>
  <c r="P49" i="39"/>
  <c r="O49" i="39"/>
  <c r="N49" i="39"/>
  <c r="M49" i="39"/>
  <c r="L49" i="39"/>
  <c r="K49" i="39"/>
  <c r="J49" i="39"/>
  <c r="I49" i="39"/>
  <c r="H49" i="39"/>
  <c r="G49" i="39"/>
  <c r="F49" i="39"/>
  <c r="E49" i="39"/>
  <c r="D49" i="39"/>
  <c r="C49" i="39"/>
  <c r="B49" i="39"/>
  <c r="A49" i="39"/>
  <c r="Q48" i="39"/>
  <c r="P48" i="39"/>
  <c r="O48" i="39"/>
  <c r="N48" i="39"/>
  <c r="M48" i="39"/>
  <c r="L48" i="39"/>
  <c r="K48" i="39"/>
  <c r="J48" i="39"/>
  <c r="I48" i="39"/>
  <c r="H48" i="39"/>
  <c r="G48" i="39"/>
  <c r="F48" i="39"/>
  <c r="E48" i="39"/>
  <c r="D48" i="39"/>
  <c r="C48" i="39"/>
  <c r="B48" i="39"/>
  <c r="A48" i="39"/>
  <c r="Q47" i="39"/>
  <c r="P47" i="39"/>
  <c r="O47" i="39"/>
  <c r="N47" i="39"/>
  <c r="M47" i="39"/>
  <c r="L47" i="39"/>
  <c r="K47" i="39"/>
  <c r="J47" i="39"/>
  <c r="I47" i="39"/>
  <c r="H47" i="39"/>
  <c r="G47" i="39"/>
  <c r="F47" i="39"/>
  <c r="E47" i="39"/>
  <c r="D47" i="39"/>
  <c r="C47" i="39"/>
  <c r="B47" i="39"/>
  <c r="A47" i="39"/>
  <c r="Q46" i="39"/>
  <c r="P46" i="39"/>
  <c r="O46" i="39"/>
  <c r="N46" i="39"/>
  <c r="M46" i="39"/>
  <c r="L46" i="39"/>
  <c r="K46" i="39"/>
  <c r="J46" i="39"/>
  <c r="I46" i="39"/>
  <c r="H46" i="39"/>
  <c r="G46" i="39"/>
  <c r="F46" i="39"/>
  <c r="E46" i="39"/>
  <c r="D46" i="39"/>
  <c r="C46" i="39"/>
  <c r="B46" i="39"/>
  <c r="A46" i="39"/>
  <c r="Q45" i="39"/>
  <c r="P45" i="39"/>
  <c r="O45" i="39"/>
  <c r="N45" i="39"/>
  <c r="M45" i="39"/>
  <c r="L45" i="39"/>
  <c r="K45" i="39"/>
  <c r="J45" i="39"/>
  <c r="I45" i="39"/>
  <c r="H45" i="39"/>
  <c r="G45" i="39"/>
  <c r="F45" i="39"/>
  <c r="E45" i="39"/>
  <c r="D45" i="39"/>
  <c r="C45" i="39"/>
  <c r="B45" i="39"/>
  <c r="A45" i="39"/>
  <c r="Q44" i="39"/>
  <c r="P44" i="39"/>
  <c r="O44" i="39"/>
  <c r="N44" i="39"/>
  <c r="M44" i="39"/>
  <c r="L44" i="39"/>
  <c r="K44" i="39"/>
  <c r="J44" i="39"/>
  <c r="I44" i="39"/>
  <c r="H44" i="39"/>
  <c r="G44" i="39"/>
  <c r="F44" i="39"/>
  <c r="E44" i="39"/>
  <c r="D44" i="39"/>
  <c r="C44" i="39"/>
  <c r="B44" i="39"/>
  <c r="A44" i="39"/>
  <c r="Q43" i="39"/>
  <c r="P43" i="39"/>
  <c r="O43" i="39"/>
  <c r="N43" i="39"/>
  <c r="M43" i="39"/>
  <c r="L43" i="39"/>
  <c r="K43" i="39"/>
  <c r="J43" i="39"/>
  <c r="I43" i="39"/>
  <c r="H43" i="39"/>
  <c r="G43" i="39"/>
  <c r="F43" i="39"/>
  <c r="E43" i="39"/>
  <c r="D43" i="39"/>
  <c r="C43" i="39"/>
  <c r="B43" i="39"/>
  <c r="A43" i="39"/>
  <c r="Q42" i="39"/>
  <c r="P42" i="39"/>
  <c r="O42" i="39"/>
  <c r="N42" i="39"/>
  <c r="M42" i="39"/>
  <c r="L42" i="39"/>
  <c r="K42" i="39"/>
  <c r="J42" i="39"/>
  <c r="I42" i="39"/>
  <c r="H42" i="39"/>
  <c r="G42" i="39"/>
  <c r="F42" i="39"/>
  <c r="E42" i="39"/>
  <c r="D42" i="39"/>
  <c r="C42" i="39"/>
  <c r="B42" i="39"/>
  <c r="A42" i="39"/>
  <c r="Q41" i="39"/>
  <c r="P41" i="39"/>
  <c r="O41" i="39"/>
  <c r="N41" i="39"/>
  <c r="M41" i="39"/>
  <c r="L41" i="39"/>
  <c r="K41" i="39"/>
  <c r="J41" i="39"/>
  <c r="I41" i="39"/>
  <c r="H41" i="39"/>
  <c r="G41" i="39"/>
  <c r="F41" i="39"/>
  <c r="E41" i="39"/>
  <c r="D41" i="39"/>
  <c r="C41" i="39"/>
  <c r="B41" i="39"/>
  <c r="A41" i="39"/>
  <c r="Q40" i="39"/>
  <c r="P40" i="39"/>
  <c r="O40" i="39"/>
  <c r="N40" i="39"/>
  <c r="M40" i="39"/>
  <c r="L40" i="39"/>
  <c r="K40" i="39"/>
  <c r="J40" i="39"/>
  <c r="I40" i="39"/>
  <c r="H40" i="39"/>
  <c r="G40" i="39"/>
  <c r="F40" i="39"/>
  <c r="E40" i="39"/>
  <c r="D40" i="39"/>
  <c r="C40" i="39"/>
  <c r="B40" i="39"/>
  <c r="A40" i="39"/>
  <c r="Q39" i="39"/>
  <c r="P39" i="39"/>
  <c r="O39" i="39"/>
  <c r="N39" i="39"/>
  <c r="M39" i="39"/>
  <c r="L39" i="39"/>
  <c r="K39" i="39"/>
  <c r="J39" i="39"/>
  <c r="I39" i="39"/>
  <c r="H39" i="39"/>
  <c r="G39" i="39"/>
  <c r="F39" i="39"/>
  <c r="E39" i="39"/>
  <c r="D39" i="39"/>
  <c r="C39" i="39"/>
  <c r="B39" i="39"/>
  <c r="A39" i="39"/>
  <c r="Q38" i="39"/>
  <c r="P38" i="39"/>
  <c r="O38" i="39"/>
  <c r="N38" i="39"/>
  <c r="M38" i="39"/>
  <c r="L38" i="39"/>
  <c r="K38" i="39"/>
  <c r="J38" i="39"/>
  <c r="I38" i="39"/>
  <c r="H38" i="39"/>
  <c r="G38" i="39"/>
  <c r="F38" i="39"/>
  <c r="E38" i="39"/>
  <c r="D38" i="39"/>
  <c r="C38" i="39"/>
  <c r="B38" i="39"/>
  <c r="A38" i="39"/>
  <c r="Q37" i="39"/>
  <c r="P37" i="39"/>
  <c r="O37" i="39"/>
  <c r="N37" i="39"/>
  <c r="M37" i="39"/>
  <c r="L37" i="39"/>
  <c r="K37" i="39"/>
  <c r="J37" i="39"/>
  <c r="I37" i="39"/>
  <c r="H37" i="39"/>
  <c r="G37" i="39"/>
  <c r="F37" i="39"/>
  <c r="E37" i="39"/>
  <c r="D37" i="39"/>
  <c r="C37" i="39"/>
  <c r="B37" i="39"/>
  <c r="A37" i="39"/>
  <c r="Q36" i="39"/>
  <c r="P36" i="39"/>
  <c r="O36" i="39"/>
  <c r="N36" i="39"/>
  <c r="M36" i="39"/>
  <c r="L36" i="39"/>
  <c r="K36" i="39"/>
  <c r="J36" i="39"/>
  <c r="I36" i="39"/>
  <c r="H36" i="39"/>
  <c r="G36" i="39"/>
  <c r="F36" i="39"/>
  <c r="E36" i="39"/>
  <c r="D36" i="39"/>
  <c r="C36" i="39"/>
  <c r="B36" i="39"/>
  <c r="A36" i="39"/>
  <c r="Q35" i="39"/>
  <c r="P35" i="39"/>
  <c r="O35" i="39"/>
  <c r="N35" i="39"/>
  <c r="M35" i="39"/>
  <c r="L35" i="39"/>
  <c r="K35" i="39"/>
  <c r="J35" i="39"/>
  <c r="I35" i="39"/>
  <c r="H35" i="39"/>
  <c r="G35" i="39"/>
  <c r="F35" i="39"/>
  <c r="E35" i="39"/>
  <c r="D35" i="39"/>
  <c r="C35" i="39"/>
  <c r="B35" i="39"/>
  <c r="A35" i="39"/>
  <c r="Q34" i="39"/>
  <c r="P34" i="39"/>
  <c r="O34" i="39"/>
  <c r="N34" i="39"/>
  <c r="M34" i="39"/>
  <c r="L34" i="39"/>
  <c r="K34" i="39"/>
  <c r="J34" i="39"/>
  <c r="I34" i="39"/>
  <c r="H34" i="39"/>
  <c r="G34" i="39"/>
  <c r="F34" i="39"/>
  <c r="E34" i="39"/>
  <c r="D34" i="39"/>
  <c r="C34" i="39"/>
  <c r="B34" i="39"/>
  <c r="A34" i="39"/>
  <c r="Q33" i="39"/>
  <c r="P33" i="39"/>
  <c r="O33" i="39"/>
  <c r="N33" i="39"/>
  <c r="M33" i="39"/>
  <c r="L33" i="39"/>
  <c r="K33" i="39"/>
  <c r="J33" i="39"/>
  <c r="I33" i="39"/>
  <c r="H33" i="39"/>
  <c r="G33" i="39"/>
  <c r="F33" i="39"/>
  <c r="E33" i="39"/>
  <c r="D33" i="39"/>
  <c r="C33" i="39"/>
  <c r="B33" i="39"/>
  <c r="A33" i="39"/>
  <c r="Q32" i="39"/>
  <c r="P32" i="39"/>
  <c r="O32" i="39"/>
  <c r="N32" i="39"/>
  <c r="M32" i="39"/>
  <c r="L32" i="39"/>
  <c r="K32" i="39"/>
  <c r="J32" i="39"/>
  <c r="I32" i="39"/>
  <c r="H32" i="39"/>
  <c r="G32" i="39"/>
  <c r="F32" i="39"/>
  <c r="E32" i="39"/>
  <c r="D32" i="39"/>
  <c r="C32" i="39"/>
  <c r="B32" i="39"/>
  <c r="A32" i="39"/>
  <c r="Q31" i="39"/>
  <c r="P31" i="39"/>
  <c r="O31" i="39"/>
  <c r="N31" i="39"/>
  <c r="M31" i="39"/>
  <c r="L31" i="39"/>
  <c r="K31" i="39"/>
  <c r="J31" i="39"/>
  <c r="I31" i="39"/>
  <c r="H31" i="39"/>
  <c r="G31" i="39"/>
  <c r="F31" i="39"/>
  <c r="E31" i="39"/>
  <c r="D31" i="39"/>
  <c r="C31" i="39"/>
  <c r="B31" i="39"/>
  <c r="A31" i="39"/>
  <c r="Q30" i="39"/>
  <c r="P30" i="39"/>
  <c r="O30" i="39"/>
  <c r="N30" i="39"/>
  <c r="M30" i="39"/>
  <c r="L30" i="39"/>
  <c r="K30" i="39"/>
  <c r="J30" i="39"/>
  <c r="I30" i="39"/>
  <c r="H30" i="39"/>
  <c r="G30" i="39"/>
  <c r="F30" i="39"/>
  <c r="E30" i="39"/>
  <c r="D30" i="39"/>
  <c r="C30" i="39"/>
  <c r="B30" i="39"/>
  <c r="A30" i="39"/>
  <c r="Q29" i="39"/>
  <c r="P29" i="39"/>
  <c r="O29" i="39"/>
  <c r="N29" i="39"/>
  <c r="M29" i="39"/>
  <c r="L29" i="39"/>
  <c r="K29" i="39"/>
  <c r="J29" i="39"/>
  <c r="I29" i="39"/>
  <c r="H29" i="39"/>
  <c r="G29" i="39"/>
  <c r="F29" i="39"/>
  <c r="E29" i="39"/>
  <c r="D29" i="39"/>
  <c r="C29" i="39"/>
  <c r="B29" i="39"/>
  <c r="A29" i="39"/>
  <c r="Q28" i="39"/>
  <c r="P28" i="39"/>
  <c r="O28" i="39"/>
  <c r="N28" i="39"/>
  <c r="M28" i="39"/>
  <c r="L28" i="39"/>
  <c r="K28" i="39"/>
  <c r="J28" i="39"/>
  <c r="I28" i="39"/>
  <c r="H28" i="39"/>
  <c r="G28" i="39"/>
  <c r="F28" i="39"/>
  <c r="E28" i="39"/>
  <c r="D28" i="39"/>
  <c r="C28" i="39"/>
  <c r="B28" i="39"/>
  <c r="A28" i="39"/>
  <c r="Q27" i="39"/>
  <c r="P27" i="39"/>
  <c r="O27" i="39"/>
  <c r="N27" i="39"/>
  <c r="M27" i="39"/>
  <c r="L27" i="39"/>
  <c r="K27" i="39"/>
  <c r="J27" i="39"/>
  <c r="I27" i="39"/>
  <c r="H27" i="39"/>
  <c r="G27" i="39"/>
  <c r="F27" i="39"/>
  <c r="E27" i="39"/>
  <c r="D27" i="39"/>
  <c r="C27" i="39"/>
  <c r="B27" i="39"/>
  <c r="A27" i="39"/>
  <c r="Q26" i="39"/>
  <c r="P26" i="39"/>
  <c r="O26" i="39"/>
  <c r="N26" i="39"/>
  <c r="M26" i="39"/>
  <c r="L26" i="39"/>
  <c r="K26" i="39"/>
  <c r="J26" i="39"/>
  <c r="I26" i="39"/>
  <c r="H26" i="39"/>
  <c r="G26" i="39"/>
  <c r="F26" i="39"/>
  <c r="E26" i="39"/>
  <c r="D26" i="39"/>
  <c r="C26" i="39"/>
  <c r="B26" i="39"/>
  <c r="A26" i="39"/>
  <c r="Q25" i="39"/>
  <c r="P25" i="39"/>
  <c r="O25" i="39"/>
  <c r="N25" i="39"/>
  <c r="M25" i="39"/>
  <c r="L25" i="39"/>
  <c r="K25" i="39"/>
  <c r="J25" i="39"/>
  <c r="I25" i="39"/>
  <c r="H25" i="39"/>
  <c r="G25" i="39"/>
  <c r="F25" i="39"/>
  <c r="E25" i="39"/>
  <c r="D25" i="39"/>
  <c r="C25" i="39"/>
  <c r="B25" i="39"/>
  <c r="A25" i="39"/>
  <c r="Q24" i="39"/>
  <c r="P24" i="39"/>
  <c r="O24" i="39"/>
  <c r="N24" i="39"/>
  <c r="M24" i="39"/>
  <c r="L24" i="39"/>
  <c r="K24" i="39"/>
  <c r="J24" i="39"/>
  <c r="I24" i="39"/>
  <c r="H24" i="39"/>
  <c r="G24" i="39"/>
  <c r="F24" i="39"/>
  <c r="E24" i="39"/>
  <c r="D24" i="39"/>
  <c r="C24" i="39"/>
  <c r="B24" i="39"/>
  <c r="A24" i="39"/>
  <c r="Q23" i="39"/>
  <c r="P23" i="39"/>
  <c r="O23" i="39"/>
  <c r="N23" i="39"/>
  <c r="M23" i="39"/>
  <c r="L23" i="39"/>
  <c r="K23" i="39"/>
  <c r="J23" i="39"/>
  <c r="I23" i="39"/>
  <c r="H23" i="39"/>
  <c r="G23" i="39"/>
  <c r="F23" i="39"/>
  <c r="E23" i="39"/>
  <c r="D23" i="39"/>
  <c r="C23" i="39"/>
  <c r="B23" i="39"/>
  <c r="A23" i="39"/>
  <c r="Q22" i="39"/>
  <c r="P22" i="39"/>
  <c r="O22" i="39"/>
  <c r="N22" i="39"/>
  <c r="M22" i="39"/>
  <c r="L22" i="39"/>
  <c r="K22" i="39"/>
  <c r="J22" i="39"/>
  <c r="I22" i="39"/>
  <c r="H22" i="39"/>
  <c r="G22" i="39"/>
  <c r="F22" i="39"/>
  <c r="E22" i="39"/>
  <c r="D22" i="39"/>
  <c r="C22" i="39"/>
  <c r="B22" i="39"/>
  <c r="A22" i="39"/>
  <c r="Q21" i="39"/>
  <c r="P21" i="39"/>
  <c r="O21" i="39"/>
  <c r="N21" i="39"/>
  <c r="M21" i="39"/>
  <c r="L21" i="39"/>
  <c r="K21" i="39"/>
  <c r="J21" i="39"/>
  <c r="I21" i="39"/>
  <c r="H21" i="39"/>
  <c r="G21" i="39"/>
  <c r="F21" i="39"/>
  <c r="E21" i="39"/>
  <c r="D21" i="39"/>
  <c r="C21" i="39"/>
  <c r="B21" i="39"/>
  <c r="A21" i="39"/>
  <c r="Q20" i="39"/>
  <c r="P20" i="39"/>
  <c r="O20" i="39"/>
  <c r="N20" i="39"/>
  <c r="M20" i="39"/>
  <c r="L20" i="39"/>
  <c r="K20" i="39"/>
  <c r="J20" i="39"/>
  <c r="I20" i="39"/>
  <c r="H20" i="39"/>
  <c r="G20" i="39"/>
  <c r="F20" i="39"/>
  <c r="E20" i="39"/>
  <c r="D20" i="39"/>
  <c r="C20" i="39"/>
  <c r="B20" i="39"/>
  <c r="A20" i="39"/>
  <c r="Q19" i="39"/>
  <c r="P19" i="39"/>
  <c r="O19" i="39"/>
  <c r="N19" i="39"/>
  <c r="M19" i="39"/>
  <c r="L19" i="39"/>
  <c r="K19" i="39"/>
  <c r="J19" i="39"/>
  <c r="I19" i="39"/>
  <c r="H19" i="39"/>
  <c r="G19" i="39"/>
  <c r="F19" i="39"/>
  <c r="E19" i="39"/>
  <c r="D19" i="39"/>
  <c r="C19" i="39"/>
  <c r="B19" i="39"/>
  <c r="A19" i="39"/>
  <c r="Q18" i="39"/>
  <c r="P18" i="39"/>
  <c r="O18" i="39"/>
  <c r="N18" i="39"/>
  <c r="M18" i="39"/>
  <c r="L18" i="39"/>
  <c r="K18" i="39"/>
  <c r="J18" i="39"/>
  <c r="I18" i="39"/>
  <c r="H18" i="39"/>
  <c r="G18" i="39"/>
  <c r="F18" i="39"/>
  <c r="E18" i="39"/>
  <c r="D18" i="39"/>
  <c r="C18" i="39"/>
  <c r="B18" i="39"/>
  <c r="A18" i="39"/>
  <c r="Q17" i="39"/>
  <c r="P17" i="39"/>
  <c r="O17" i="39"/>
  <c r="N17" i="39"/>
  <c r="M17" i="39"/>
  <c r="L17" i="39"/>
  <c r="K17" i="39"/>
  <c r="J17" i="39"/>
  <c r="I17" i="39"/>
  <c r="H17" i="39"/>
  <c r="G17" i="39"/>
  <c r="F17" i="39"/>
  <c r="E17" i="39"/>
  <c r="D17" i="39"/>
  <c r="C17" i="39"/>
  <c r="B17" i="39"/>
  <c r="A17" i="39"/>
  <c r="Q16" i="39"/>
  <c r="P16" i="39"/>
  <c r="O16" i="39"/>
  <c r="N16" i="39"/>
  <c r="M16" i="39"/>
  <c r="L16" i="39"/>
  <c r="K16" i="39"/>
  <c r="J16" i="39"/>
  <c r="I16" i="39"/>
  <c r="H16" i="39"/>
  <c r="G16" i="39"/>
  <c r="F16" i="39"/>
  <c r="E16" i="39"/>
  <c r="D16" i="39"/>
  <c r="C16" i="39"/>
  <c r="B16" i="39"/>
  <c r="A16" i="39"/>
  <c r="Q15" i="39"/>
  <c r="P15" i="39"/>
  <c r="O15" i="39"/>
  <c r="N15" i="39"/>
  <c r="M15" i="39"/>
  <c r="L15" i="39"/>
  <c r="K15" i="39"/>
  <c r="J15" i="39"/>
  <c r="I15" i="39"/>
  <c r="H15" i="39"/>
  <c r="G15" i="39"/>
  <c r="F15" i="39"/>
  <c r="E15" i="39"/>
  <c r="D15" i="39"/>
  <c r="C15" i="39"/>
  <c r="B15" i="39"/>
  <c r="A15" i="39"/>
  <c r="Q14" i="39"/>
  <c r="P14" i="39"/>
  <c r="O14" i="39"/>
  <c r="N14" i="39"/>
  <c r="M14" i="39"/>
  <c r="L14" i="39"/>
  <c r="K14" i="39"/>
  <c r="J14" i="39"/>
  <c r="I14" i="39"/>
  <c r="H14" i="39"/>
  <c r="G14" i="39"/>
  <c r="F14" i="39"/>
  <c r="E14" i="39"/>
  <c r="D14" i="39"/>
  <c r="C14" i="39"/>
  <c r="B14" i="39"/>
  <c r="A14" i="39"/>
  <c r="Q13" i="39"/>
  <c r="P13" i="39"/>
  <c r="O13" i="39"/>
  <c r="N13" i="39"/>
  <c r="M13" i="39"/>
  <c r="L13" i="39"/>
  <c r="K13" i="39"/>
  <c r="J13" i="39"/>
  <c r="I13" i="39"/>
  <c r="H13" i="39"/>
  <c r="G13" i="39"/>
  <c r="F13" i="39"/>
  <c r="E13" i="39"/>
  <c r="D13" i="39"/>
  <c r="C13" i="39"/>
  <c r="B13" i="39"/>
  <c r="A13" i="39"/>
  <c r="Q12" i="39"/>
  <c r="P12" i="39"/>
  <c r="O12" i="39"/>
  <c r="N12" i="39"/>
  <c r="M12" i="39"/>
  <c r="L12" i="39"/>
  <c r="K12" i="39"/>
  <c r="J12" i="39"/>
  <c r="I12" i="39"/>
  <c r="H12" i="39"/>
  <c r="G12" i="39"/>
  <c r="F12" i="39"/>
  <c r="E12" i="39"/>
  <c r="D12" i="39"/>
  <c r="C12" i="39"/>
  <c r="B12" i="39"/>
  <c r="A12" i="39"/>
  <c r="Q11" i="39"/>
  <c r="P11" i="39"/>
  <c r="O11" i="39"/>
  <c r="N11" i="39"/>
  <c r="M11" i="39"/>
  <c r="L11" i="39"/>
  <c r="K11" i="39"/>
  <c r="J11" i="39"/>
  <c r="I11" i="39"/>
  <c r="H11" i="39"/>
  <c r="G11" i="39"/>
  <c r="F11" i="39"/>
  <c r="E11" i="39"/>
  <c r="D11" i="39"/>
  <c r="C11" i="39"/>
  <c r="B11" i="39"/>
  <c r="A11" i="39"/>
  <c r="Q10" i="39"/>
  <c r="P10" i="39"/>
  <c r="O10" i="39"/>
  <c r="N10" i="39"/>
  <c r="M10" i="39"/>
  <c r="L10" i="39"/>
  <c r="K10" i="39"/>
  <c r="J10" i="39"/>
  <c r="I10" i="39"/>
  <c r="H10" i="39"/>
  <c r="G10" i="39"/>
  <c r="F10" i="39"/>
  <c r="E10" i="39"/>
  <c r="D10" i="39"/>
  <c r="C10" i="39"/>
  <c r="B10" i="39"/>
  <c r="A10" i="39"/>
  <c r="Q9" i="39"/>
  <c r="P9" i="39"/>
  <c r="O9" i="39"/>
  <c r="N9" i="39"/>
  <c r="M9" i="39"/>
  <c r="L9" i="39"/>
  <c r="K9" i="39"/>
  <c r="J9" i="39"/>
  <c r="I9" i="39"/>
  <c r="H9" i="39"/>
  <c r="G9" i="39"/>
  <c r="F9" i="39"/>
  <c r="E9" i="39"/>
  <c r="D9" i="39"/>
  <c r="C9" i="39"/>
  <c r="B9" i="39"/>
  <c r="A9" i="39"/>
  <c r="Q8" i="39"/>
  <c r="P8" i="39"/>
  <c r="O8" i="39"/>
  <c r="N8" i="39"/>
  <c r="M8" i="39"/>
  <c r="L8" i="39"/>
  <c r="K8" i="39"/>
  <c r="J8" i="39"/>
  <c r="I8" i="39"/>
  <c r="H8" i="39"/>
  <c r="G8" i="39"/>
  <c r="F8" i="39"/>
  <c r="E8" i="39"/>
  <c r="D8" i="39"/>
  <c r="C8" i="39"/>
  <c r="B8" i="39"/>
  <c r="A8" i="39"/>
  <c r="Q7" i="39"/>
  <c r="P7" i="39"/>
  <c r="O7" i="39"/>
  <c r="N7" i="39"/>
  <c r="M7" i="39"/>
  <c r="L7" i="39"/>
  <c r="K7" i="39"/>
  <c r="J7" i="39"/>
  <c r="I7" i="39"/>
  <c r="H7" i="39"/>
  <c r="G7" i="39"/>
  <c r="F7" i="39"/>
  <c r="E7" i="39"/>
  <c r="D7" i="39"/>
  <c r="C7" i="39"/>
  <c r="B7" i="39"/>
  <c r="A7" i="39"/>
  <c r="Q6" i="39"/>
  <c r="P6" i="39"/>
  <c r="O6" i="39"/>
  <c r="N6" i="39"/>
  <c r="M6" i="39"/>
  <c r="L6" i="39"/>
  <c r="K6" i="39"/>
  <c r="J6" i="39"/>
  <c r="I6" i="39"/>
  <c r="H6" i="39"/>
  <c r="G6" i="39"/>
  <c r="F6" i="39"/>
  <c r="E6" i="39"/>
  <c r="D6" i="39"/>
  <c r="C6" i="39"/>
  <c r="B6" i="39"/>
  <c r="A6" i="39"/>
  <c r="Q5" i="39"/>
  <c r="P5" i="39"/>
  <c r="O5" i="39"/>
  <c r="N5" i="39"/>
  <c r="M5" i="39"/>
  <c r="L5" i="39"/>
  <c r="K5" i="39"/>
  <c r="J5" i="39"/>
  <c r="I5" i="39"/>
  <c r="H5" i="39"/>
  <c r="G5" i="39"/>
  <c r="F5" i="39"/>
  <c r="E5" i="39"/>
  <c r="D5" i="39"/>
  <c r="C5" i="39"/>
  <c r="B5" i="39"/>
  <c r="A5" i="39"/>
  <c r="Q4" i="39"/>
  <c r="P4" i="39"/>
  <c r="O4" i="39"/>
  <c r="N4" i="39"/>
  <c r="M4" i="39"/>
  <c r="L4" i="39"/>
  <c r="K4" i="39"/>
  <c r="J4" i="39"/>
  <c r="I4" i="39"/>
  <c r="H4" i="39"/>
  <c r="G4" i="39"/>
  <c r="F4" i="39"/>
  <c r="E4" i="39"/>
  <c r="D4" i="39"/>
  <c r="C4" i="39"/>
  <c r="B4" i="39"/>
  <c r="A4" i="39"/>
  <c r="Q3" i="39"/>
  <c r="P3" i="39"/>
  <c r="O3" i="39"/>
  <c r="N3" i="39"/>
  <c r="M3" i="39"/>
  <c r="L3" i="39"/>
  <c r="K3" i="39"/>
  <c r="J3" i="39"/>
  <c r="I3" i="39"/>
  <c r="H3" i="39"/>
  <c r="G3" i="39"/>
  <c r="F3" i="39"/>
  <c r="E3" i="39"/>
  <c r="D3" i="39"/>
  <c r="C3" i="39"/>
  <c r="B3" i="39"/>
  <c r="A3" i="39"/>
  <c r="Q2" i="39"/>
  <c r="P2" i="39"/>
  <c r="O2" i="39"/>
  <c r="N2" i="39"/>
  <c r="M2" i="39"/>
  <c r="L2" i="39"/>
  <c r="K2" i="39"/>
  <c r="J2" i="39"/>
  <c r="I2" i="39"/>
  <c r="H2" i="39"/>
  <c r="G2" i="39"/>
  <c r="F2" i="39"/>
  <c r="E2" i="39"/>
  <c r="D2" i="39"/>
  <c r="C2" i="39"/>
  <c r="B2" i="39"/>
  <c r="A2" i="39"/>
  <c r="F534" i="38"/>
  <c r="D534" i="38"/>
  <c r="F533" i="38"/>
  <c r="D533" i="38"/>
  <c r="F532" i="38"/>
  <c r="D532" i="38"/>
  <c r="F531" i="38"/>
  <c r="D531" i="38"/>
  <c r="F530" i="38"/>
  <c r="D530" i="38"/>
  <c r="F529" i="38"/>
  <c r="D529" i="38"/>
  <c r="F528" i="38"/>
  <c r="D528" i="38"/>
  <c r="F527" i="38"/>
  <c r="D527" i="38"/>
  <c r="F526" i="38"/>
  <c r="D526" i="38"/>
  <c r="F525" i="38"/>
  <c r="D525" i="38"/>
  <c r="F524" i="38"/>
  <c r="D524" i="38"/>
  <c r="F523" i="38"/>
  <c r="D523" i="38"/>
  <c r="F522" i="38"/>
  <c r="D522" i="38"/>
  <c r="F521" i="38"/>
  <c r="D521" i="38"/>
  <c r="F520" i="38"/>
  <c r="D520" i="38"/>
  <c r="F519" i="38"/>
  <c r="D519" i="38"/>
  <c r="F518" i="38"/>
  <c r="D518" i="38"/>
  <c r="F517" i="38"/>
  <c r="D517" i="38"/>
  <c r="F516" i="38"/>
  <c r="D516" i="38"/>
  <c r="F515" i="38"/>
  <c r="D515" i="38"/>
  <c r="F514" i="38"/>
  <c r="D514" i="38"/>
  <c r="F513" i="38"/>
  <c r="D513" i="38"/>
  <c r="F512" i="38"/>
  <c r="D512" i="38"/>
  <c r="F511" i="38"/>
  <c r="D511" i="38"/>
  <c r="F510" i="38"/>
  <c r="D510" i="38"/>
  <c r="F509" i="38"/>
  <c r="D509" i="38"/>
  <c r="F508" i="38"/>
  <c r="D508" i="38"/>
  <c r="F507" i="38"/>
  <c r="D507" i="38"/>
  <c r="F506" i="38"/>
  <c r="D506" i="38"/>
  <c r="F505" i="38"/>
  <c r="D505" i="38"/>
  <c r="F504" i="38"/>
  <c r="D504" i="38"/>
  <c r="F503" i="38"/>
  <c r="D503" i="38"/>
  <c r="F502" i="38"/>
  <c r="D502" i="38"/>
  <c r="F501" i="38"/>
  <c r="D501" i="38"/>
  <c r="F500" i="38"/>
  <c r="D500" i="38"/>
  <c r="F499" i="38"/>
  <c r="D499" i="38"/>
  <c r="F498" i="38"/>
  <c r="D498" i="38"/>
  <c r="F497" i="38"/>
  <c r="D497" i="38"/>
  <c r="F496" i="38"/>
  <c r="D496" i="38"/>
  <c r="F495" i="38"/>
  <c r="D495" i="38"/>
  <c r="F494" i="38"/>
  <c r="D494" i="38"/>
  <c r="F493" i="38"/>
  <c r="D493" i="38"/>
  <c r="F492" i="38"/>
  <c r="D492" i="38"/>
  <c r="F491" i="38"/>
  <c r="D491" i="38"/>
  <c r="F490" i="38"/>
  <c r="D490" i="38"/>
  <c r="F489" i="38"/>
  <c r="D489" i="38"/>
  <c r="F488" i="38"/>
  <c r="D488" i="38"/>
  <c r="F487" i="38"/>
  <c r="D487" i="38"/>
  <c r="F486" i="38"/>
  <c r="D486" i="38"/>
  <c r="F485" i="38"/>
  <c r="D485" i="38"/>
  <c r="F484" i="38"/>
  <c r="D484" i="38"/>
  <c r="F483" i="38"/>
  <c r="D483" i="38"/>
  <c r="F482" i="38"/>
  <c r="D482" i="38"/>
  <c r="F481" i="38"/>
  <c r="D481" i="38"/>
  <c r="F480" i="38"/>
  <c r="D480" i="38"/>
  <c r="F479" i="38"/>
  <c r="D479" i="38"/>
  <c r="F478" i="38"/>
  <c r="D478" i="38"/>
  <c r="F477" i="38"/>
  <c r="D477" i="38"/>
  <c r="F476" i="38"/>
  <c r="D476" i="38"/>
  <c r="F475" i="38"/>
  <c r="D475" i="38"/>
  <c r="F474" i="38"/>
  <c r="D474" i="38"/>
  <c r="F473" i="38"/>
  <c r="D473" i="38"/>
  <c r="F472" i="38"/>
  <c r="D472" i="38"/>
  <c r="F471" i="38"/>
  <c r="D471" i="38"/>
  <c r="F470" i="38"/>
  <c r="D470" i="38"/>
  <c r="F469" i="38"/>
  <c r="D469" i="38"/>
  <c r="F468" i="38"/>
  <c r="D468" i="38"/>
  <c r="F467" i="38"/>
  <c r="D467" i="38"/>
  <c r="F466" i="38"/>
  <c r="D466" i="38"/>
  <c r="F465" i="38"/>
  <c r="D465" i="38"/>
  <c r="F464" i="38"/>
  <c r="D464" i="38"/>
  <c r="F463" i="38"/>
  <c r="D463" i="38"/>
  <c r="F462" i="38"/>
  <c r="D462" i="38"/>
  <c r="F461" i="38"/>
  <c r="D461" i="38"/>
  <c r="F460" i="38"/>
  <c r="D460" i="38"/>
  <c r="F459" i="38"/>
  <c r="D459" i="38"/>
  <c r="F458" i="38"/>
  <c r="D458" i="38"/>
  <c r="F457" i="38"/>
  <c r="D457" i="38"/>
  <c r="F456" i="38"/>
  <c r="D456" i="38"/>
  <c r="F455" i="38"/>
  <c r="D455" i="38"/>
  <c r="F454" i="38"/>
  <c r="D454" i="38"/>
  <c r="F453" i="38"/>
  <c r="D453" i="38"/>
  <c r="F452" i="38"/>
  <c r="D452" i="38"/>
  <c r="F451" i="38"/>
  <c r="D451" i="38"/>
  <c r="F450" i="38"/>
  <c r="D450" i="38"/>
  <c r="F449" i="38"/>
  <c r="D449" i="38"/>
  <c r="F448" i="38"/>
  <c r="D448" i="38"/>
  <c r="F447" i="38"/>
  <c r="D447" i="38"/>
  <c r="F446" i="38"/>
  <c r="D446" i="38"/>
  <c r="F445" i="38"/>
  <c r="D445" i="38"/>
  <c r="F444" i="38"/>
  <c r="D444" i="38"/>
  <c r="F443" i="38"/>
  <c r="D443" i="38"/>
  <c r="F442" i="38"/>
  <c r="D442" i="38"/>
  <c r="F441" i="38"/>
  <c r="D441" i="38"/>
  <c r="F440" i="38"/>
  <c r="D440" i="38"/>
  <c r="F439" i="38"/>
  <c r="D439" i="38"/>
  <c r="F438" i="38"/>
  <c r="D438" i="38"/>
  <c r="F437" i="38"/>
  <c r="D437" i="38"/>
  <c r="F436" i="38"/>
  <c r="D436" i="38"/>
  <c r="F435" i="38"/>
  <c r="D435" i="38"/>
  <c r="F434" i="38"/>
  <c r="D434" i="38"/>
  <c r="F433" i="38"/>
  <c r="D433" i="38"/>
  <c r="F432" i="38"/>
  <c r="D432" i="38"/>
  <c r="F431" i="38"/>
  <c r="D431" i="38"/>
  <c r="F430" i="38"/>
  <c r="D430" i="38"/>
  <c r="F429" i="38"/>
  <c r="D429" i="38"/>
  <c r="F428" i="38"/>
  <c r="D428" i="38"/>
  <c r="F427" i="38"/>
  <c r="D427" i="38"/>
  <c r="F426" i="38"/>
  <c r="D426" i="38"/>
  <c r="F425" i="38"/>
  <c r="D425" i="38"/>
  <c r="F424" i="38"/>
  <c r="D424" i="38"/>
  <c r="F423" i="38"/>
  <c r="D423" i="38"/>
  <c r="F422" i="38"/>
  <c r="D422" i="38"/>
  <c r="F421" i="38"/>
  <c r="D421" i="38"/>
  <c r="F420" i="38"/>
  <c r="D420" i="38"/>
  <c r="F419" i="38"/>
  <c r="D419" i="38"/>
  <c r="F418" i="38"/>
  <c r="D418" i="38"/>
  <c r="F417" i="38"/>
  <c r="D417" i="38"/>
  <c r="F416" i="38"/>
  <c r="D416" i="38"/>
  <c r="F415" i="38"/>
  <c r="D415" i="38"/>
  <c r="F414" i="38"/>
  <c r="D414" i="38"/>
  <c r="F413" i="38"/>
  <c r="D413" i="38"/>
  <c r="F412" i="38"/>
  <c r="D412" i="38"/>
  <c r="F411" i="38"/>
  <c r="D411" i="38"/>
  <c r="F410" i="38"/>
  <c r="D410" i="38"/>
  <c r="F409" i="38"/>
  <c r="D409" i="38"/>
  <c r="F408" i="38"/>
  <c r="D408" i="38"/>
  <c r="F407" i="38"/>
  <c r="D407" i="38"/>
  <c r="F406" i="38"/>
  <c r="D406" i="38"/>
  <c r="F405" i="38"/>
  <c r="D405" i="38"/>
  <c r="F404" i="38"/>
  <c r="D404" i="38"/>
  <c r="F403" i="38"/>
  <c r="D403" i="38"/>
  <c r="F402" i="38"/>
  <c r="D402" i="38"/>
  <c r="F401" i="38"/>
  <c r="D401" i="38"/>
  <c r="F400" i="38"/>
  <c r="D400" i="38"/>
  <c r="F399" i="38"/>
  <c r="D399" i="38"/>
  <c r="F398" i="38"/>
  <c r="D398" i="38"/>
  <c r="F397" i="38"/>
  <c r="D397" i="38"/>
  <c r="F396" i="38"/>
  <c r="D396" i="38"/>
  <c r="F395" i="38"/>
  <c r="D395" i="38"/>
  <c r="F394" i="38"/>
  <c r="D394" i="38"/>
  <c r="F393" i="38"/>
  <c r="D393" i="38"/>
  <c r="F392" i="38"/>
  <c r="D392" i="38"/>
  <c r="F391" i="38"/>
  <c r="D391" i="38"/>
  <c r="F390" i="38"/>
  <c r="D390" i="38"/>
  <c r="F389" i="38"/>
  <c r="D389" i="38"/>
  <c r="F388" i="38"/>
  <c r="D388" i="38"/>
  <c r="F387" i="38"/>
  <c r="D387" i="38"/>
  <c r="F386" i="38"/>
  <c r="D386" i="38"/>
  <c r="F385" i="38"/>
  <c r="D385" i="38"/>
  <c r="F384" i="38"/>
  <c r="D384" i="38"/>
  <c r="F383" i="38"/>
  <c r="D383" i="38"/>
  <c r="F382" i="38"/>
  <c r="D382" i="38"/>
  <c r="F381" i="38"/>
  <c r="D381" i="38"/>
  <c r="F380" i="38"/>
  <c r="D380" i="38"/>
  <c r="F379" i="38"/>
  <c r="D379" i="38"/>
  <c r="F378" i="38"/>
  <c r="D378" i="38"/>
  <c r="F377" i="38"/>
  <c r="D377" i="38"/>
  <c r="F376" i="38"/>
  <c r="D376" i="38"/>
  <c r="F375" i="38"/>
  <c r="D375" i="38"/>
  <c r="F374" i="38"/>
  <c r="D374" i="38"/>
  <c r="F373" i="38"/>
  <c r="D373" i="38"/>
  <c r="F372" i="38"/>
  <c r="D372" i="38"/>
  <c r="F371" i="38"/>
  <c r="D371" i="38"/>
  <c r="F370" i="38"/>
  <c r="D370" i="38"/>
  <c r="F369" i="38"/>
  <c r="D369" i="38"/>
  <c r="F368" i="38"/>
  <c r="D368" i="38"/>
  <c r="F367" i="38"/>
  <c r="D367" i="38"/>
  <c r="F366" i="38"/>
  <c r="D366" i="38"/>
  <c r="F365" i="38"/>
  <c r="D365" i="38"/>
  <c r="F364" i="38"/>
  <c r="D364" i="38"/>
  <c r="F363" i="38"/>
  <c r="D363" i="38"/>
  <c r="F362" i="38"/>
  <c r="D362" i="38"/>
  <c r="F361" i="38"/>
  <c r="D361" i="38"/>
  <c r="F360" i="38"/>
  <c r="D360" i="38"/>
  <c r="F359" i="38"/>
  <c r="D359" i="38"/>
  <c r="F358" i="38"/>
  <c r="D358" i="38"/>
  <c r="F357" i="38"/>
  <c r="D357" i="38"/>
  <c r="F356" i="38"/>
  <c r="D356" i="38"/>
  <c r="F355" i="38"/>
  <c r="D355" i="38"/>
  <c r="F354" i="38"/>
  <c r="D354" i="38"/>
  <c r="F353" i="38"/>
  <c r="D353" i="38"/>
  <c r="F352" i="38"/>
  <c r="D352" i="38"/>
  <c r="F351" i="38"/>
  <c r="D351" i="38"/>
  <c r="F350" i="38"/>
  <c r="D350" i="38"/>
  <c r="F349" i="38"/>
  <c r="D349" i="38"/>
  <c r="F348" i="38"/>
  <c r="D348" i="38"/>
  <c r="F347" i="38"/>
  <c r="D347" i="38"/>
  <c r="F346" i="38"/>
  <c r="D346" i="38"/>
  <c r="F345" i="38"/>
  <c r="D345" i="38"/>
  <c r="F344" i="38"/>
  <c r="D344" i="38"/>
  <c r="F343" i="38"/>
  <c r="D343" i="38"/>
  <c r="F342" i="38"/>
  <c r="D342" i="38"/>
  <c r="F341" i="38"/>
  <c r="D341" i="38"/>
  <c r="F340" i="38"/>
  <c r="D340" i="38"/>
  <c r="F339" i="38"/>
  <c r="D339" i="38"/>
  <c r="F338" i="38"/>
  <c r="D338" i="38"/>
  <c r="F337" i="38"/>
  <c r="D337" i="38"/>
  <c r="F336" i="38"/>
  <c r="D336" i="38"/>
  <c r="F335" i="38"/>
  <c r="D335" i="38"/>
  <c r="F334" i="38"/>
  <c r="D334" i="38"/>
  <c r="F333" i="38"/>
  <c r="D333" i="38"/>
  <c r="F332" i="38"/>
  <c r="D332" i="38"/>
  <c r="F331" i="38"/>
  <c r="D331" i="38"/>
  <c r="F330" i="38"/>
  <c r="D330" i="38"/>
  <c r="F329" i="38"/>
  <c r="D329" i="38"/>
  <c r="F328" i="38"/>
  <c r="D328" i="38"/>
  <c r="F327" i="38"/>
  <c r="D327" i="38"/>
  <c r="F326" i="38"/>
  <c r="D326" i="38"/>
  <c r="F325" i="38"/>
  <c r="D325" i="38"/>
  <c r="F324" i="38"/>
  <c r="D324" i="38"/>
  <c r="F323" i="38"/>
  <c r="D323" i="38"/>
  <c r="F322" i="38"/>
  <c r="D322" i="38"/>
  <c r="F321" i="38"/>
  <c r="D321" i="38"/>
  <c r="F320" i="38"/>
  <c r="D320" i="38"/>
  <c r="F319" i="38"/>
  <c r="D319" i="38"/>
  <c r="F318" i="38"/>
  <c r="D318" i="38"/>
  <c r="F317" i="38"/>
  <c r="D317" i="38"/>
  <c r="F316" i="38"/>
  <c r="D316" i="38"/>
  <c r="F315" i="38"/>
  <c r="D315" i="38"/>
  <c r="F314" i="38"/>
  <c r="D314" i="38"/>
  <c r="F313" i="38"/>
  <c r="D313" i="38"/>
  <c r="F312" i="38"/>
  <c r="D312" i="38"/>
  <c r="F311" i="38"/>
  <c r="D311" i="38"/>
  <c r="F310" i="38"/>
  <c r="D310" i="38"/>
  <c r="F309" i="38"/>
  <c r="D309" i="38"/>
  <c r="F308" i="38"/>
  <c r="D308" i="38"/>
  <c r="F307" i="38"/>
  <c r="D307" i="38"/>
  <c r="F306" i="38"/>
  <c r="D306" i="38"/>
  <c r="F305" i="38"/>
  <c r="D305" i="38"/>
  <c r="F304" i="38"/>
  <c r="D304" i="38"/>
  <c r="F303" i="38"/>
  <c r="D303" i="38"/>
  <c r="F302" i="38"/>
  <c r="D302" i="38"/>
  <c r="F301" i="38"/>
  <c r="D301" i="38"/>
  <c r="F300" i="38"/>
  <c r="D300" i="38"/>
  <c r="F299" i="38"/>
  <c r="D299" i="38"/>
  <c r="F298" i="38"/>
  <c r="D298" i="38"/>
  <c r="F297" i="38"/>
  <c r="D297" i="38"/>
  <c r="F296" i="38"/>
  <c r="D296" i="38"/>
  <c r="F295" i="38"/>
  <c r="D295" i="38"/>
  <c r="F294" i="38"/>
  <c r="D294" i="38"/>
  <c r="F293" i="38"/>
  <c r="D293" i="38"/>
  <c r="F292" i="38"/>
  <c r="D292" i="38"/>
  <c r="F291" i="38"/>
  <c r="D291" i="38"/>
  <c r="F290" i="38"/>
  <c r="D290" i="38"/>
  <c r="F289" i="38"/>
  <c r="D289" i="38"/>
  <c r="F288" i="38"/>
  <c r="D288" i="38"/>
  <c r="F287" i="38"/>
  <c r="D287" i="38"/>
  <c r="F286" i="38"/>
  <c r="D286" i="38"/>
  <c r="F285" i="38"/>
  <c r="D285" i="38"/>
  <c r="F284" i="38"/>
  <c r="D284" i="38"/>
  <c r="F283" i="38"/>
  <c r="D283" i="38"/>
  <c r="F282" i="38"/>
  <c r="D282" i="38"/>
  <c r="F281" i="38"/>
  <c r="D281" i="38"/>
  <c r="F280" i="38"/>
  <c r="D280" i="38"/>
  <c r="F279" i="38"/>
  <c r="D279" i="38"/>
  <c r="F278" i="38"/>
  <c r="D278" i="38"/>
  <c r="F277" i="38"/>
  <c r="D277" i="38"/>
  <c r="F276" i="38"/>
  <c r="D276" i="38"/>
  <c r="F275" i="38"/>
  <c r="D275" i="38"/>
  <c r="F274" i="38"/>
  <c r="D274" i="38"/>
  <c r="F273" i="38"/>
  <c r="D273" i="38"/>
  <c r="F272" i="38"/>
  <c r="D272" i="38"/>
  <c r="F271" i="38"/>
  <c r="D271" i="38"/>
  <c r="F270" i="38"/>
  <c r="D270" i="38"/>
  <c r="F269" i="38"/>
  <c r="D269" i="38"/>
  <c r="F268" i="38"/>
  <c r="D268" i="38"/>
  <c r="F267" i="38"/>
  <c r="D267" i="38"/>
  <c r="F266" i="38"/>
  <c r="D266" i="38"/>
  <c r="F265" i="38"/>
  <c r="D265" i="38"/>
  <c r="F264" i="38"/>
  <c r="D264" i="38"/>
  <c r="F263" i="38"/>
  <c r="D263" i="38"/>
  <c r="F262" i="38"/>
  <c r="D262" i="38"/>
  <c r="F261" i="38"/>
  <c r="D261" i="38"/>
  <c r="F260" i="38"/>
  <c r="D260" i="38"/>
  <c r="F259" i="38"/>
  <c r="D259" i="38"/>
  <c r="F258" i="38"/>
  <c r="D258" i="38"/>
  <c r="F257" i="38"/>
  <c r="D257" i="38"/>
  <c r="F256" i="38"/>
  <c r="D256" i="38"/>
  <c r="F255" i="38"/>
  <c r="D255" i="38"/>
  <c r="F254" i="38"/>
  <c r="D254" i="38"/>
  <c r="F253" i="38"/>
  <c r="D253" i="38"/>
  <c r="F252" i="38"/>
  <c r="D252" i="38"/>
  <c r="F251" i="38"/>
  <c r="D251" i="38"/>
  <c r="F250" i="38"/>
  <c r="D250" i="38"/>
  <c r="F249" i="38"/>
  <c r="D249" i="38"/>
  <c r="F248" i="38"/>
  <c r="D248" i="38"/>
  <c r="F247" i="38"/>
  <c r="D247" i="38"/>
  <c r="F246" i="38"/>
  <c r="D246" i="38"/>
  <c r="F245" i="38"/>
  <c r="D245" i="38"/>
  <c r="F244" i="38"/>
  <c r="D244" i="38"/>
  <c r="F243" i="38"/>
  <c r="D243" i="38"/>
  <c r="F242" i="38"/>
  <c r="D242" i="38"/>
  <c r="F241" i="38"/>
  <c r="D241" i="38"/>
  <c r="F240" i="38"/>
  <c r="D240" i="38"/>
  <c r="F239" i="38"/>
  <c r="D239" i="38"/>
  <c r="F238" i="38"/>
  <c r="D238" i="38"/>
  <c r="F237" i="38"/>
  <c r="D237" i="38"/>
  <c r="F236" i="38"/>
  <c r="D236" i="38"/>
  <c r="F235" i="38"/>
  <c r="D235" i="38"/>
  <c r="F234" i="38"/>
  <c r="D234" i="38"/>
  <c r="F233" i="38"/>
  <c r="D233" i="38"/>
  <c r="F232" i="38"/>
  <c r="D232" i="38"/>
  <c r="F231" i="38"/>
  <c r="D231" i="38"/>
  <c r="F230" i="38"/>
  <c r="D230" i="38"/>
  <c r="F229" i="38"/>
  <c r="D229" i="38"/>
  <c r="F228" i="38"/>
  <c r="D228" i="38"/>
  <c r="F227" i="38"/>
  <c r="D227" i="38"/>
  <c r="F226" i="38"/>
  <c r="D226" i="38"/>
  <c r="F225" i="38"/>
  <c r="D225" i="38"/>
  <c r="F224" i="38"/>
  <c r="D224" i="38"/>
  <c r="F223" i="38"/>
  <c r="D223" i="38"/>
  <c r="F222" i="38"/>
  <c r="D222" i="38"/>
  <c r="F221" i="38"/>
  <c r="D221" i="38"/>
  <c r="F220" i="38"/>
  <c r="D220" i="38"/>
  <c r="F219" i="38"/>
  <c r="D219" i="38"/>
  <c r="F218" i="38"/>
  <c r="D218" i="38"/>
  <c r="F217" i="38"/>
  <c r="D217" i="38"/>
  <c r="F216" i="38"/>
  <c r="D216" i="38"/>
  <c r="F215" i="38"/>
  <c r="D215" i="38"/>
  <c r="F214" i="38"/>
  <c r="D214" i="38"/>
  <c r="F213" i="38"/>
  <c r="D213" i="38"/>
  <c r="F212" i="38"/>
  <c r="D212" i="38"/>
  <c r="F211" i="38"/>
  <c r="D211" i="38"/>
  <c r="F210" i="38"/>
  <c r="D210" i="38"/>
  <c r="F209" i="38"/>
  <c r="D209" i="38"/>
  <c r="F208" i="38"/>
  <c r="D208" i="38"/>
  <c r="F207" i="38"/>
  <c r="D207" i="38"/>
  <c r="F206" i="38"/>
  <c r="D206" i="38"/>
  <c r="F205" i="38"/>
  <c r="D205" i="38"/>
  <c r="F204" i="38"/>
  <c r="D204" i="38"/>
  <c r="F203" i="38"/>
  <c r="D203" i="38"/>
  <c r="F202" i="38"/>
  <c r="D202" i="38"/>
  <c r="F201" i="38"/>
  <c r="D201" i="38"/>
  <c r="F200" i="38"/>
  <c r="D200" i="38"/>
  <c r="F199" i="38"/>
  <c r="D199" i="38"/>
  <c r="F198" i="38"/>
  <c r="D198" i="38"/>
  <c r="F197" i="38"/>
  <c r="D197" i="38"/>
  <c r="F196" i="38"/>
  <c r="D196" i="38"/>
  <c r="F195" i="38"/>
  <c r="D195" i="38"/>
  <c r="F194" i="38"/>
  <c r="D194" i="38"/>
  <c r="F193" i="38"/>
  <c r="D193" i="38"/>
  <c r="F192" i="38"/>
  <c r="D192" i="38"/>
  <c r="F191" i="38"/>
  <c r="D191" i="38"/>
  <c r="F190" i="38"/>
  <c r="D190" i="38"/>
  <c r="F189" i="38"/>
  <c r="D189" i="38"/>
  <c r="F188" i="38"/>
  <c r="D188" i="38"/>
  <c r="F187" i="38"/>
  <c r="D187" i="38"/>
  <c r="F186" i="38"/>
  <c r="D186" i="38"/>
  <c r="F185" i="38"/>
  <c r="D185" i="38"/>
  <c r="F184" i="38"/>
  <c r="D184" i="38"/>
  <c r="F183" i="38"/>
  <c r="D183" i="38"/>
  <c r="F182" i="38"/>
  <c r="D182" i="38"/>
  <c r="F181" i="38"/>
  <c r="D181" i="38"/>
  <c r="F180" i="38"/>
  <c r="D180" i="38"/>
  <c r="F179" i="38"/>
  <c r="D179" i="38"/>
  <c r="F178" i="38"/>
  <c r="D178" i="38"/>
  <c r="F177" i="38"/>
  <c r="D177" i="38"/>
  <c r="F176" i="38"/>
  <c r="D176" i="38"/>
  <c r="F175" i="38"/>
  <c r="D175" i="38"/>
  <c r="F174" i="38"/>
  <c r="D174" i="38"/>
  <c r="F173" i="38"/>
  <c r="D173" i="38"/>
  <c r="F172" i="38"/>
  <c r="D172" i="38"/>
  <c r="F171" i="38"/>
  <c r="D171" i="38"/>
  <c r="F170" i="38"/>
  <c r="D170" i="38"/>
  <c r="F169" i="38"/>
  <c r="D169" i="38"/>
  <c r="F168" i="38"/>
  <c r="D168" i="38"/>
  <c r="F167" i="38"/>
  <c r="D167" i="38"/>
  <c r="F166" i="38"/>
  <c r="D166" i="38"/>
  <c r="F165" i="38"/>
  <c r="D165" i="38"/>
  <c r="F164" i="38"/>
  <c r="D164" i="38"/>
  <c r="F163" i="38"/>
  <c r="D163" i="38"/>
  <c r="F162" i="38"/>
  <c r="D162" i="38"/>
  <c r="F161" i="38"/>
  <c r="D161" i="38"/>
  <c r="F160" i="38"/>
  <c r="D160" i="38"/>
  <c r="F159" i="38"/>
  <c r="D159" i="38"/>
  <c r="F158" i="38"/>
  <c r="D158" i="38"/>
  <c r="F157" i="38"/>
  <c r="D157" i="38"/>
  <c r="F156" i="38"/>
  <c r="D156" i="38"/>
  <c r="F155" i="38"/>
  <c r="D155" i="38"/>
  <c r="F154" i="38"/>
  <c r="D154" i="38"/>
  <c r="F153" i="38"/>
  <c r="D153" i="38"/>
  <c r="F152" i="38"/>
  <c r="D152" i="38"/>
  <c r="F151" i="38"/>
  <c r="D151" i="38"/>
  <c r="F150" i="38"/>
  <c r="D150" i="38"/>
  <c r="F149" i="38"/>
  <c r="D149" i="38"/>
  <c r="F148" i="38"/>
  <c r="D148" i="38"/>
  <c r="F147" i="38"/>
  <c r="D147" i="38"/>
  <c r="F146" i="38"/>
  <c r="D146" i="38"/>
  <c r="F145" i="38"/>
  <c r="D145" i="38"/>
  <c r="F144" i="38"/>
  <c r="D144" i="38"/>
  <c r="F143" i="38"/>
  <c r="D143" i="38"/>
  <c r="F142" i="38"/>
  <c r="D142" i="38"/>
  <c r="F141" i="38"/>
  <c r="D141" i="38"/>
  <c r="F140" i="38"/>
  <c r="D140" i="38"/>
  <c r="F139" i="38"/>
  <c r="D139" i="38"/>
  <c r="F138" i="38"/>
  <c r="D138" i="38"/>
  <c r="F137" i="38"/>
  <c r="D137" i="38"/>
  <c r="F136" i="38"/>
  <c r="D136" i="38"/>
  <c r="F135" i="38"/>
  <c r="D135" i="38"/>
  <c r="F134" i="38"/>
  <c r="D134" i="38"/>
  <c r="F133" i="38"/>
  <c r="D133" i="38"/>
  <c r="F132" i="38"/>
  <c r="D132" i="38"/>
  <c r="F131" i="38"/>
  <c r="D131" i="38"/>
  <c r="F130" i="38"/>
  <c r="D130" i="38"/>
  <c r="F129" i="38"/>
  <c r="D129" i="38"/>
  <c r="F128" i="38"/>
  <c r="D128" i="38"/>
  <c r="F127" i="38"/>
  <c r="D127" i="38"/>
  <c r="F126" i="38"/>
  <c r="D126" i="38"/>
  <c r="F125" i="38"/>
  <c r="D125" i="38"/>
  <c r="F124" i="38"/>
  <c r="D124" i="38"/>
  <c r="F123" i="38"/>
  <c r="D123" i="38"/>
  <c r="F122" i="38"/>
  <c r="D122" i="38"/>
  <c r="F121" i="38"/>
  <c r="D121" i="38"/>
  <c r="F120" i="38"/>
  <c r="D120" i="38"/>
  <c r="F119" i="38"/>
  <c r="D119" i="38"/>
  <c r="F118" i="38"/>
  <c r="D118" i="38"/>
  <c r="F117" i="38"/>
  <c r="D117" i="38"/>
  <c r="F116" i="38"/>
  <c r="D116" i="38"/>
  <c r="F115" i="38"/>
  <c r="D115" i="38"/>
  <c r="F114" i="38"/>
  <c r="D114" i="38"/>
  <c r="F113" i="38"/>
  <c r="D113" i="38"/>
  <c r="F112" i="38"/>
  <c r="D112" i="38"/>
  <c r="F111" i="38"/>
  <c r="D111" i="38"/>
  <c r="F110" i="38"/>
  <c r="D110" i="38"/>
  <c r="F109" i="38"/>
  <c r="D109" i="38"/>
  <c r="F108" i="38"/>
  <c r="D108" i="38"/>
  <c r="F107" i="38"/>
  <c r="D107" i="38"/>
  <c r="F106" i="38"/>
  <c r="D106" i="38"/>
  <c r="F105" i="38"/>
  <c r="D105" i="38"/>
  <c r="F104" i="38"/>
  <c r="D104" i="38"/>
  <c r="F103" i="38"/>
  <c r="D103" i="38"/>
  <c r="F102" i="38"/>
  <c r="D102" i="38"/>
  <c r="F101" i="38"/>
  <c r="D101" i="38"/>
  <c r="F100" i="38"/>
  <c r="D100" i="38"/>
  <c r="F99" i="38"/>
  <c r="D99" i="38"/>
  <c r="F98" i="38"/>
  <c r="D98" i="38"/>
  <c r="F97" i="38"/>
  <c r="D97" i="38"/>
  <c r="F96" i="38"/>
  <c r="D96" i="38"/>
  <c r="F95" i="38"/>
  <c r="D95" i="38"/>
  <c r="F94" i="38"/>
  <c r="D94" i="38"/>
  <c r="F93" i="38"/>
  <c r="D93" i="38"/>
  <c r="F92" i="38"/>
  <c r="D92" i="38"/>
  <c r="F91" i="38"/>
  <c r="D91" i="38"/>
  <c r="F90" i="38"/>
  <c r="D90" i="38"/>
  <c r="F89" i="38"/>
  <c r="D89" i="38"/>
  <c r="F88" i="38"/>
  <c r="D88" i="38"/>
  <c r="F87" i="38"/>
  <c r="D87" i="38"/>
  <c r="F86" i="38"/>
  <c r="D86" i="38"/>
  <c r="F85" i="38"/>
  <c r="D85" i="38"/>
  <c r="F84" i="38"/>
  <c r="D84" i="38"/>
  <c r="F83" i="38"/>
  <c r="D83" i="38"/>
  <c r="F82" i="38"/>
  <c r="D82" i="38"/>
  <c r="F81" i="38"/>
  <c r="D81" i="38"/>
  <c r="F80" i="38"/>
  <c r="D80" i="38"/>
  <c r="F79" i="38"/>
  <c r="D79" i="38"/>
  <c r="F78" i="38"/>
  <c r="D78" i="38"/>
  <c r="F77" i="38"/>
  <c r="D77" i="38"/>
  <c r="F76" i="38"/>
  <c r="D76" i="38"/>
  <c r="F75" i="38"/>
  <c r="D75" i="38"/>
  <c r="F74" i="38"/>
  <c r="D74" i="38"/>
  <c r="F73" i="38"/>
  <c r="D73" i="38"/>
  <c r="F72" i="38"/>
  <c r="D72" i="38"/>
  <c r="F71" i="38"/>
  <c r="D71" i="38"/>
  <c r="F70" i="38"/>
  <c r="D70" i="38"/>
  <c r="F69" i="38"/>
  <c r="D69" i="38"/>
  <c r="F68" i="38"/>
  <c r="D68" i="38"/>
  <c r="F67" i="38"/>
  <c r="D67" i="38"/>
  <c r="F66" i="38"/>
  <c r="D66" i="38"/>
  <c r="F65" i="38"/>
  <c r="D65" i="38"/>
  <c r="F64" i="38"/>
  <c r="D64" i="38"/>
  <c r="F63" i="38"/>
  <c r="D63" i="38"/>
  <c r="F62" i="38"/>
  <c r="D62" i="38"/>
  <c r="F61" i="38"/>
  <c r="D61" i="38"/>
  <c r="F60" i="38"/>
  <c r="D60" i="38"/>
  <c r="F59" i="38"/>
  <c r="D59" i="38"/>
  <c r="F58" i="38"/>
  <c r="D58" i="38"/>
  <c r="F57" i="38"/>
  <c r="D57" i="38"/>
  <c r="F56" i="38"/>
  <c r="D56" i="38"/>
  <c r="F55" i="38"/>
  <c r="D55" i="38"/>
  <c r="F54" i="38"/>
  <c r="D54" i="38"/>
  <c r="F53" i="38"/>
  <c r="D53" i="38"/>
  <c r="F52" i="38"/>
  <c r="D52" i="38"/>
  <c r="F51" i="38"/>
  <c r="D51" i="38"/>
  <c r="F50" i="38"/>
  <c r="D50" i="38"/>
  <c r="F49" i="38"/>
  <c r="D49" i="38"/>
  <c r="F48" i="38"/>
  <c r="D48" i="38"/>
  <c r="F47" i="38"/>
  <c r="D47" i="38"/>
  <c r="F46" i="38"/>
  <c r="D46" i="38"/>
  <c r="F45" i="38"/>
  <c r="D45" i="38"/>
  <c r="F44" i="38"/>
  <c r="D44" i="38"/>
  <c r="F43" i="38"/>
  <c r="D43" i="38"/>
  <c r="F42" i="38"/>
  <c r="D42" i="38"/>
  <c r="F41" i="38"/>
  <c r="D41" i="38"/>
  <c r="F40" i="38"/>
  <c r="D40" i="38"/>
  <c r="F39" i="38"/>
  <c r="D39" i="38"/>
  <c r="F38" i="38"/>
  <c r="D38" i="38"/>
  <c r="F37" i="38"/>
  <c r="D37" i="38"/>
  <c r="F36" i="38"/>
  <c r="D36" i="38"/>
  <c r="F35" i="38"/>
  <c r="D35" i="38"/>
  <c r="F34" i="38"/>
  <c r="D34" i="38"/>
  <c r="F33" i="38"/>
  <c r="D33" i="38"/>
  <c r="F32" i="38"/>
  <c r="D32" i="38"/>
  <c r="F31" i="38"/>
  <c r="D31" i="38"/>
  <c r="F30" i="38"/>
  <c r="D30" i="38"/>
  <c r="F29" i="38"/>
  <c r="D29" i="38"/>
  <c r="F28" i="38"/>
  <c r="D28" i="38"/>
  <c r="F27" i="38"/>
  <c r="D27" i="38"/>
  <c r="F26" i="38"/>
  <c r="D26" i="38"/>
  <c r="F25" i="38"/>
  <c r="D25" i="38"/>
  <c r="F24" i="38"/>
  <c r="D24" i="38"/>
  <c r="F23" i="38"/>
  <c r="D23" i="38"/>
  <c r="F22" i="38"/>
  <c r="D22" i="38"/>
  <c r="F21" i="38"/>
  <c r="D21" i="38"/>
  <c r="F20" i="38"/>
  <c r="D20" i="38"/>
  <c r="F19" i="38"/>
  <c r="D19" i="38"/>
  <c r="F18" i="38"/>
  <c r="D18" i="38"/>
  <c r="F17" i="38"/>
  <c r="D17" i="38"/>
  <c r="F16" i="38"/>
  <c r="D16" i="38"/>
  <c r="F15" i="38"/>
  <c r="D15" i="38"/>
  <c r="F14" i="38"/>
  <c r="D14" i="38"/>
  <c r="F13" i="38"/>
  <c r="D13" i="38"/>
  <c r="F12" i="38"/>
  <c r="D12" i="38"/>
  <c r="F11" i="38"/>
  <c r="D11" i="38"/>
  <c r="F10" i="38"/>
  <c r="D10" i="38"/>
  <c r="F9" i="38"/>
  <c r="D9" i="38"/>
  <c r="F8" i="38"/>
  <c r="D8" i="38"/>
  <c r="F7" i="38"/>
  <c r="D7" i="38"/>
  <c r="F6" i="38"/>
  <c r="D6" i="38"/>
  <c r="F5" i="38"/>
  <c r="D5" i="38"/>
  <c r="F4" i="38"/>
  <c r="D4" i="38"/>
  <c r="F3" i="38"/>
  <c r="D3" i="38"/>
  <c r="F2" i="38"/>
  <c r="D2" i="38"/>
  <c r="G536" i="34"/>
  <c r="F536" i="34"/>
  <c r="E536" i="34"/>
  <c r="F535" i="34"/>
  <c r="G535" i="34" s="1"/>
  <c r="E535" i="34"/>
  <c r="G534" i="34"/>
  <c r="E534" i="34"/>
  <c r="G533" i="34"/>
  <c r="F533" i="34"/>
  <c r="E533" i="34"/>
  <c r="F532" i="34"/>
  <c r="G532" i="34" s="1"/>
  <c r="E532" i="34"/>
  <c r="J531" i="34"/>
  <c r="F531" i="34"/>
  <c r="G531" i="34" s="1"/>
  <c r="E531" i="34"/>
  <c r="J530" i="34"/>
  <c r="F530" i="34"/>
  <c r="G530" i="34" s="1"/>
  <c r="E530" i="34"/>
  <c r="J529" i="34"/>
  <c r="F529" i="34"/>
  <c r="G529" i="34" s="1"/>
  <c r="E529" i="34"/>
  <c r="J528" i="34"/>
  <c r="F528" i="34"/>
  <c r="G528" i="34" s="1"/>
  <c r="E528" i="34"/>
  <c r="J527" i="34"/>
  <c r="F527" i="34"/>
  <c r="G527" i="34" s="1"/>
  <c r="E527" i="34"/>
  <c r="J526" i="34"/>
  <c r="F526" i="34"/>
  <c r="G526" i="34" s="1"/>
  <c r="E526" i="34"/>
  <c r="J525" i="34"/>
  <c r="F525" i="34"/>
  <c r="G525" i="34" s="1"/>
  <c r="E525" i="34"/>
  <c r="J524" i="34"/>
  <c r="F524" i="34"/>
  <c r="G524" i="34" s="1"/>
  <c r="E524" i="34"/>
  <c r="J523" i="34"/>
  <c r="F523" i="34"/>
  <c r="G523" i="34" s="1"/>
  <c r="E523" i="34"/>
  <c r="J522" i="34"/>
  <c r="F522" i="34"/>
  <c r="G522" i="34" s="1"/>
  <c r="E522" i="34"/>
  <c r="J521" i="34"/>
  <c r="F521" i="34"/>
  <c r="G521" i="34" s="1"/>
  <c r="E521" i="34"/>
  <c r="J520" i="34"/>
  <c r="F520" i="34"/>
  <c r="G520" i="34" s="1"/>
  <c r="E520" i="34"/>
  <c r="J519" i="34"/>
  <c r="F519" i="34"/>
  <c r="G519" i="34" s="1"/>
  <c r="E519" i="34"/>
  <c r="J518" i="34"/>
  <c r="F518" i="34"/>
  <c r="G518" i="34" s="1"/>
  <c r="E518" i="34"/>
  <c r="J517" i="34"/>
  <c r="F517" i="34"/>
  <c r="G517" i="34" s="1"/>
  <c r="E517" i="34"/>
  <c r="J516" i="34"/>
  <c r="F516" i="34"/>
  <c r="G516" i="34" s="1"/>
  <c r="E516" i="34"/>
  <c r="J515" i="34"/>
  <c r="F515" i="34"/>
  <c r="G515" i="34" s="1"/>
  <c r="E515" i="34"/>
  <c r="J514" i="34"/>
  <c r="F514" i="34"/>
  <c r="G514" i="34" s="1"/>
  <c r="E514" i="34"/>
  <c r="J513" i="34"/>
  <c r="F513" i="34"/>
  <c r="G513" i="34" s="1"/>
  <c r="E513" i="34"/>
  <c r="J512" i="34"/>
  <c r="F512" i="34"/>
  <c r="G512" i="34" s="1"/>
  <c r="E512" i="34"/>
  <c r="J511" i="34"/>
  <c r="F511" i="34"/>
  <c r="G511" i="34" s="1"/>
  <c r="E511" i="34"/>
  <c r="J510" i="34"/>
  <c r="F510" i="34"/>
  <c r="G510" i="34" s="1"/>
  <c r="E510" i="34"/>
  <c r="J509" i="34"/>
  <c r="F509" i="34"/>
  <c r="G509" i="34" s="1"/>
  <c r="E509" i="34"/>
  <c r="J508" i="34"/>
  <c r="F508" i="34"/>
  <c r="G508" i="34" s="1"/>
  <c r="E508" i="34"/>
  <c r="J507" i="34"/>
  <c r="F507" i="34"/>
  <c r="G507" i="34" s="1"/>
  <c r="E507" i="34"/>
  <c r="J506" i="34"/>
  <c r="F506" i="34"/>
  <c r="G506" i="34" s="1"/>
  <c r="E506" i="34"/>
  <c r="J505" i="34"/>
  <c r="F505" i="34"/>
  <c r="G505" i="34" s="1"/>
  <c r="E505" i="34"/>
  <c r="J504" i="34"/>
  <c r="F504" i="34"/>
  <c r="G504" i="34" s="1"/>
  <c r="E504" i="34"/>
  <c r="J503" i="34"/>
  <c r="F503" i="34"/>
  <c r="G503" i="34" s="1"/>
  <c r="E503" i="34"/>
  <c r="J502" i="34"/>
  <c r="F502" i="34"/>
  <c r="G502" i="34" s="1"/>
  <c r="E502" i="34"/>
  <c r="J501" i="34"/>
  <c r="F501" i="34"/>
  <c r="G501" i="34" s="1"/>
  <c r="E501" i="34"/>
  <c r="J500" i="34"/>
  <c r="F500" i="34"/>
  <c r="G500" i="34" s="1"/>
  <c r="E500" i="34"/>
  <c r="J499" i="34"/>
  <c r="F499" i="34"/>
  <c r="G499" i="34" s="1"/>
  <c r="E499" i="34"/>
  <c r="J498" i="34"/>
  <c r="F498" i="34"/>
  <c r="G498" i="34" s="1"/>
  <c r="E498" i="34"/>
  <c r="J497" i="34"/>
  <c r="F497" i="34"/>
  <c r="G497" i="34" s="1"/>
  <c r="E497" i="34"/>
  <c r="J496" i="34"/>
  <c r="F496" i="34"/>
  <c r="G496" i="34" s="1"/>
  <c r="E496" i="34"/>
  <c r="J495" i="34"/>
  <c r="F495" i="34"/>
  <c r="G495" i="34" s="1"/>
  <c r="E495" i="34"/>
  <c r="J494" i="34"/>
  <c r="F494" i="34"/>
  <c r="G494" i="34" s="1"/>
  <c r="E494" i="34"/>
  <c r="J493" i="34"/>
  <c r="F493" i="34"/>
  <c r="G493" i="34" s="1"/>
  <c r="E493" i="34"/>
  <c r="J492" i="34"/>
  <c r="F492" i="34"/>
  <c r="G492" i="34" s="1"/>
  <c r="E492" i="34"/>
  <c r="J491" i="34"/>
  <c r="F491" i="34"/>
  <c r="G491" i="34" s="1"/>
  <c r="E491" i="34"/>
  <c r="J490" i="34"/>
  <c r="F490" i="34"/>
  <c r="G490" i="34" s="1"/>
  <c r="E490" i="34"/>
  <c r="J489" i="34"/>
  <c r="F489" i="34"/>
  <c r="G489" i="34" s="1"/>
  <c r="E489" i="34"/>
  <c r="J488" i="34"/>
  <c r="F488" i="34"/>
  <c r="G488" i="34" s="1"/>
  <c r="E488" i="34"/>
  <c r="J487" i="34"/>
  <c r="F487" i="34"/>
  <c r="G487" i="34" s="1"/>
  <c r="E487" i="34"/>
  <c r="J486" i="34"/>
  <c r="F486" i="34"/>
  <c r="G486" i="34" s="1"/>
  <c r="E486" i="34"/>
  <c r="J485" i="34"/>
  <c r="F485" i="34"/>
  <c r="G485" i="34" s="1"/>
  <c r="E485" i="34"/>
  <c r="J484" i="34"/>
  <c r="F484" i="34"/>
  <c r="G484" i="34" s="1"/>
  <c r="E484" i="34"/>
  <c r="J483" i="34"/>
  <c r="F483" i="34"/>
  <c r="G483" i="34" s="1"/>
  <c r="E483" i="34"/>
  <c r="J482" i="34"/>
  <c r="F482" i="34"/>
  <c r="G482" i="34" s="1"/>
  <c r="E482" i="34"/>
  <c r="J481" i="34"/>
  <c r="F481" i="34"/>
  <c r="G481" i="34" s="1"/>
  <c r="E481" i="34"/>
  <c r="J480" i="34"/>
  <c r="F480" i="34"/>
  <c r="G480" i="34" s="1"/>
  <c r="E480" i="34"/>
  <c r="J479" i="34"/>
  <c r="F479" i="34"/>
  <c r="G479" i="34" s="1"/>
  <c r="E479" i="34"/>
  <c r="J478" i="34"/>
  <c r="F478" i="34"/>
  <c r="G478" i="34" s="1"/>
  <c r="E478" i="34"/>
  <c r="J477" i="34"/>
  <c r="F477" i="34"/>
  <c r="G477" i="34" s="1"/>
  <c r="E477" i="34"/>
  <c r="J476" i="34"/>
  <c r="F476" i="34"/>
  <c r="G476" i="34" s="1"/>
  <c r="E476" i="34"/>
  <c r="J475" i="34"/>
  <c r="F475" i="34"/>
  <c r="G475" i="34" s="1"/>
  <c r="E475" i="34"/>
  <c r="J474" i="34"/>
  <c r="F474" i="34"/>
  <c r="G474" i="34" s="1"/>
  <c r="E474" i="34"/>
  <c r="J473" i="34"/>
  <c r="F473" i="34"/>
  <c r="G473" i="34" s="1"/>
  <c r="E473" i="34"/>
  <c r="J472" i="34"/>
  <c r="F472" i="34"/>
  <c r="G472" i="34" s="1"/>
  <c r="E472" i="34"/>
  <c r="J471" i="34"/>
  <c r="F471" i="34"/>
  <c r="G471" i="34" s="1"/>
  <c r="E471" i="34"/>
  <c r="J470" i="34"/>
  <c r="F470" i="34"/>
  <c r="G470" i="34" s="1"/>
  <c r="E470" i="34"/>
  <c r="J469" i="34"/>
  <c r="F469" i="34"/>
  <c r="G469" i="34" s="1"/>
  <c r="E469" i="34"/>
  <c r="J468" i="34"/>
  <c r="F468" i="34"/>
  <c r="G468" i="34" s="1"/>
  <c r="E468" i="34"/>
  <c r="J467" i="34"/>
  <c r="F467" i="34"/>
  <c r="G467" i="34" s="1"/>
  <c r="E467" i="34"/>
  <c r="J466" i="34"/>
  <c r="F466" i="34"/>
  <c r="G466" i="34" s="1"/>
  <c r="E466" i="34"/>
  <c r="J465" i="34"/>
  <c r="F465" i="34"/>
  <c r="G465" i="34" s="1"/>
  <c r="E465" i="34"/>
  <c r="J464" i="34"/>
  <c r="F464" i="34"/>
  <c r="G464" i="34" s="1"/>
  <c r="E464" i="34"/>
  <c r="J463" i="34"/>
  <c r="F463" i="34"/>
  <c r="G463" i="34" s="1"/>
  <c r="E463" i="34"/>
  <c r="J462" i="34"/>
  <c r="F462" i="34"/>
  <c r="G462" i="34" s="1"/>
  <c r="E462" i="34"/>
  <c r="J461" i="34"/>
  <c r="F461" i="34"/>
  <c r="G461" i="34" s="1"/>
  <c r="E461" i="34"/>
  <c r="J460" i="34"/>
  <c r="F460" i="34"/>
  <c r="G460" i="34" s="1"/>
  <c r="E460" i="34"/>
  <c r="J459" i="34"/>
  <c r="F459" i="34"/>
  <c r="G459" i="34" s="1"/>
  <c r="E459" i="34"/>
  <c r="J458" i="34"/>
  <c r="G458" i="34"/>
  <c r="E458" i="34"/>
  <c r="J457" i="34"/>
  <c r="G457" i="34"/>
  <c r="F457" i="34"/>
  <c r="E457" i="34"/>
  <c r="J456" i="34"/>
  <c r="G456" i="34"/>
  <c r="F456" i="34"/>
  <c r="E456" i="34"/>
  <c r="J455" i="34"/>
  <c r="G455" i="34"/>
  <c r="F455" i="34"/>
  <c r="E455" i="34"/>
  <c r="J454" i="34"/>
  <c r="G454" i="34"/>
  <c r="F454" i="34"/>
  <c r="E454" i="34"/>
  <c r="J453" i="34"/>
  <c r="G453" i="34"/>
  <c r="F453" i="34"/>
  <c r="E453" i="34"/>
  <c r="J452" i="34"/>
  <c r="G452" i="34"/>
  <c r="F452" i="34"/>
  <c r="E452" i="34"/>
  <c r="J451" i="34"/>
  <c r="G451" i="34"/>
  <c r="F451" i="34"/>
  <c r="E451" i="34"/>
  <c r="J450" i="34"/>
  <c r="G450" i="34"/>
  <c r="F450" i="34"/>
  <c r="E450" i="34"/>
  <c r="J449" i="34"/>
  <c r="G449" i="34"/>
  <c r="F449" i="34"/>
  <c r="E449" i="34"/>
  <c r="J448" i="34"/>
  <c r="G448" i="34"/>
  <c r="F448" i="34"/>
  <c r="E448" i="34"/>
  <c r="J447" i="34"/>
  <c r="G447" i="34"/>
  <c r="F447" i="34"/>
  <c r="E447" i="34"/>
  <c r="J446" i="34"/>
  <c r="G446" i="34"/>
  <c r="F446" i="34"/>
  <c r="E446" i="34"/>
  <c r="J445" i="34"/>
  <c r="G445" i="34"/>
  <c r="F445" i="34"/>
  <c r="E445" i="34"/>
  <c r="J444" i="34"/>
  <c r="G444" i="34"/>
  <c r="F444" i="34"/>
  <c r="E444" i="34"/>
  <c r="J443" i="34"/>
  <c r="G443" i="34"/>
  <c r="F443" i="34"/>
  <c r="E443" i="34"/>
  <c r="J442" i="34"/>
  <c r="G442" i="34"/>
  <c r="F442" i="34"/>
  <c r="E442" i="34"/>
  <c r="J441" i="34"/>
  <c r="G441" i="34"/>
  <c r="F441" i="34"/>
  <c r="E441" i="34"/>
  <c r="J440" i="34"/>
  <c r="G440" i="34"/>
  <c r="F440" i="34"/>
  <c r="E440" i="34"/>
  <c r="J439" i="34"/>
  <c r="G439" i="34"/>
  <c r="F439" i="34"/>
  <c r="E439" i="34"/>
  <c r="J438" i="34"/>
  <c r="G438" i="34"/>
  <c r="F438" i="34"/>
  <c r="E438" i="34"/>
  <c r="J437" i="34"/>
  <c r="G437" i="34"/>
  <c r="F437" i="34"/>
  <c r="E437" i="34"/>
  <c r="J436" i="34"/>
  <c r="G436" i="34"/>
  <c r="F436" i="34"/>
  <c r="E436" i="34"/>
  <c r="J435" i="34"/>
  <c r="G435" i="34"/>
  <c r="F435" i="34"/>
  <c r="E435" i="34"/>
  <c r="J434" i="34"/>
  <c r="G434" i="34"/>
  <c r="F434" i="34"/>
  <c r="E434" i="34"/>
  <c r="J433" i="34"/>
  <c r="G433" i="34"/>
  <c r="F433" i="34"/>
  <c r="E433" i="34"/>
  <c r="J432" i="34"/>
  <c r="G432" i="34"/>
  <c r="F432" i="34"/>
  <c r="E432" i="34"/>
  <c r="J431" i="34"/>
  <c r="G431" i="34"/>
  <c r="F431" i="34"/>
  <c r="E431" i="34"/>
  <c r="J430" i="34"/>
  <c r="G430" i="34"/>
  <c r="F430" i="34"/>
  <c r="E430" i="34"/>
  <c r="J429" i="34"/>
  <c r="G429" i="34"/>
  <c r="F429" i="34"/>
  <c r="E429" i="34"/>
  <c r="J428" i="34"/>
  <c r="G428" i="34"/>
  <c r="F428" i="34"/>
  <c r="E428" i="34"/>
  <c r="J427" i="34"/>
  <c r="G427" i="34"/>
  <c r="F427" i="34"/>
  <c r="E427" i="34"/>
  <c r="J426" i="34"/>
  <c r="G426" i="34"/>
  <c r="F426" i="34"/>
  <c r="E426" i="34"/>
  <c r="J425" i="34"/>
  <c r="G425" i="34"/>
  <c r="F425" i="34"/>
  <c r="E425" i="34"/>
  <c r="J424" i="34"/>
  <c r="G424" i="34"/>
  <c r="F424" i="34"/>
  <c r="E424" i="34"/>
  <c r="J423" i="34"/>
  <c r="G423" i="34"/>
  <c r="E423" i="34"/>
  <c r="J422" i="34"/>
  <c r="F422" i="34"/>
  <c r="G422" i="34" s="1"/>
  <c r="E422" i="34"/>
  <c r="J421" i="34"/>
  <c r="F421" i="34"/>
  <c r="G421" i="34" s="1"/>
  <c r="E421" i="34"/>
  <c r="J420" i="34"/>
  <c r="F420" i="34"/>
  <c r="G420" i="34" s="1"/>
  <c r="E420" i="34"/>
  <c r="J419" i="34"/>
  <c r="F419" i="34"/>
  <c r="G419" i="34" s="1"/>
  <c r="E419" i="34"/>
  <c r="J418" i="34"/>
  <c r="F418" i="34"/>
  <c r="G418" i="34" s="1"/>
  <c r="E418" i="34"/>
  <c r="J417" i="34"/>
  <c r="F417" i="34"/>
  <c r="G417" i="34" s="1"/>
  <c r="E417" i="34"/>
  <c r="J416" i="34"/>
  <c r="F416" i="34"/>
  <c r="G416" i="34" s="1"/>
  <c r="E416" i="34"/>
  <c r="J415" i="34"/>
  <c r="F415" i="34"/>
  <c r="G415" i="34" s="1"/>
  <c r="E415" i="34"/>
  <c r="J414" i="34"/>
  <c r="F414" i="34"/>
  <c r="G414" i="34" s="1"/>
  <c r="E414" i="34"/>
  <c r="J413" i="34"/>
  <c r="F413" i="34"/>
  <c r="G413" i="34" s="1"/>
  <c r="E413" i="34"/>
  <c r="J412" i="34"/>
  <c r="F412" i="34"/>
  <c r="G412" i="34" s="1"/>
  <c r="E412" i="34"/>
  <c r="J411" i="34"/>
  <c r="F411" i="34"/>
  <c r="G411" i="34" s="1"/>
  <c r="E411" i="34"/>
  <c r="J410" i="34"/>
  <c r="F410" i="34"/>
  <c r="G410" i="34" s="1"/>
  <c r="E410" i="34"/>
  <c r="J409" i="34"/>
  <c r="F409" i="34"/>
  <c r="G409" i="34" s="1"/>
  <c r="E409" i="34"/>
  <c r="J408" i="34"/>
  <c r="F408" i="34"/>
  <c r="G408" i="34" s="1"/>
  <c r="E408" i="34"/>
  <c r="J407" i="34"/>
  <c r="F407" i="34"/>
  <c r="G407" i="34" s="1"/>
  <c r="E407" i="34"/>
  <c r="J406" i="34"/>
  <c r="F406" i="34"/>
  <c r="G406" i="34" s="1"/>
  <c r="E406" i="34"/>
  <c r="J405" i="34"/>
  <c r="F405" i="34"/>
  <c r="G405" i="34" s="1"/>
  <c r="E405" i="34"/>
  <c r="J404" i="34"/>
  <c r="F404" i="34"/>
  <c r="G404" i="34" s="1"/>
  <c r="E404" i="34"/>
  <c r="J403" i="34"/>
  <c r="F403" i="34"/>
  <c r="G403" i="34" s="1"/>
  <c r="E403" i="34"/>
  <c r="J402" i="34"/>
  <c r="F402" i="34"/>
  <c r="G402" i="34" s="1"/>
  <c r="E402" i="34"/>
  <c r="J401" i="34"/>
  <c r="F401" i="34"/>
  <c r="G401" i="34" s="1"/>
  <c r="E401" i="34"/>
  <c r="J400" i="34"/>
  <c r="F400" i="34"/>
  <c r="G400" i="34" s="1"/>
  <c r="E400" i="34"/>
  <c r="J399" i="34"/>
  <c r="F399" i="34"/>
  <c r="G399" i="34" s="1"/>
  <c r="E399" i="34"/>
  <c r="J398" i="34"/>
  <c r="F398" i="34"/>
  <c r="G398" i="34" s="1"/>
  <c r="E398" i="34"/>
  <c r="J397" i="34"/>
  <c r="F397" i="34"/>
  <c r="G397" i="34" s="1"/>
  <c r="E397" i="34"/>
  <c r="J396" i="34"/>
  <c r="F396" i="34"/>
  <c r="G396" i="34" s="1"/>
  <c r="E396" i="34"/>
  <c r="J395" i="34"/>
  <c r="F395" i="34"/>
  <c r="G395" i="34" s="1"/>
  <c r="E395" i="34"/>
  <c r="J394" i="34"/>
  <c r="F394" i="34"/>
  <c r="G394" i="34" s="1"/>
  <c r="E394" i="34"/>
  <c r="J393" i="34"/>
  <c r="F393" i="34"/>
  <c r="G393" i="34" s="1"/>
  <c r="E393" i="34"/>
  <c r="J392" i="34"/>
  <c r="F392" i="34"/>
  <c r="G392" i="34" s="1"/>
  <c r="E392" i="34"/>
  <c r="J391" i="34"/>
  <c r="F391" i="34"/>
  <c r="G391" i="34" s="1"/>
  <c r="E391" i="34"/>
  <c r="J390" i="34"/>
  <c r="F390" i="34"/>
  <c r="G390" i="34" s="1"/>
  <c r="E390" i="34"/>
  <c r="J389" i="34"/>
  <c r="F389" i="34"/>
  <c r="G389" i="34" s="1"/>
  <c r="E389" i="34"/>
  <c r="J388" i="34"/>
  <c r="F388" i="34"/>
  <c r="G388" i="34" s="1"/>
  <c r="E388" i="34"/>
  <c r="J387" i="34"/>
  <c r="F387" i="34"/>
  <c r="G387" i="34" s="1"/>
  <c r="E387" i="34"/>
  <c r="J386" i="34"/>
  <c r="F386" i="34"/>
  <c r="G386" i="34" s="1"/>
  <c r="E386" i="34"/>
  <c r="J385" i="34"/>
  <c r="F385" i="34"/>
  <c r="G385" i="34" s="1"/>
  <c r="E385" i="34"/>
  <c r="J384" i="34"/>
  <c r="F384" i="34"/>
  <c r="G384" i="34" s="1"/>
  <c r="E384" i="34"/>
  <c r="J383" i="34"/>
  <c r="F383" i="34"/>
  <c r="G383" i="34" s="1"/>
  <c r="E383" i="34"/>
  <c r="J382" i="34"/>
  <c r="F382" i="34"/>
  <c r="G382" i="34" s="1"/>
  <c r="E382" i="34"/>
  <c r="J381" i="34"/>
  <c r="F381" i="34"/>
  <c r="G381" i="34" s="1"/>
  <c r="E381" i="34"/>
  <c r="J380" i="34"/>
  <c r="F380" i="34"/>
  <c r="G380" i="34" s="1"/>
  <c r="E380" i="34"/>
  <c r="J379" i="34"/>
  <c r="F379" i="34"/>
  <c r="G379" i="34" s="1"/>
  <c r="E379" i="34"/>
  <c r="J378" i="34"/>
  <c r="F378" i="34"/>
  <c r="G378" i="34" s="1"/>
  <c r="E378" i="34"/>
  <c r="J377" i="34"/>
  <c r="F377" i="34"/>
  <c r="G377" i="34" s="1"/>
  <c r="E377" i="34"/>
  <c r="J376" i="34"/>
  <c r="F376" i="34"/>
  <c r="G376" i="34" s="1"/>
  <c r="E376" i="34"/>
  <c r="J375" i="34"/>
  <c r="F375" i="34"/>
  <c r="G375" i="34" s="1"/>
  <c r="E375" i="34"/>
  <c r="J374" i="34"/>
  <c r="F374" i="34"/>
  <c r="G374" i="34" s="1"/>
  <c r="E374" i="34"/>
  <c r="J373" i="34"/>
  <c r="F373" i="34"/>
  <c r="G373" i="34" s="1"/>
  <c r="E373" i="34"/>
  <c r="J372" i="34"/>
  <c r="F372" i="34"/>
  <c r="G372" i="34" s="1"/>
  <c r="E372" i="34"/>
  <c r="J371" i="34"/>
  <c r="F371" i="34"/>
  <c r="G371" i="34" s="1"/>
  <c r="E371" i="34"/>
  <c r="J370" i="34"/>
  <c r="F370" i="34"/>
  <c r="G370" i="34" s="1"/>
  <c r="E370" i="34"/>
  <c r="J369" i="34"/>
  <c r="F369" i="34"/>
  <c r="G369" i="34" s="1"/>
  <c r="E369" i="34"/>
  <c r="J368" i="34"/>
  <c r="F368" i="34"/>
  <c r="G368" i="34" s="1"/>
  <c r="E368" i="34"/>
  <c r="J367" i="34"/>
  <c r="F367" i="34"/>
  <c r="G367" i="34" s="1"/>
  <c r="E367" i="34"/>
  <c r="J366" i="34"/>
  <c r="F366" i="34"/>
  <c r="G366" i="34" s="1"/>
  <c r="E366" i="34"/>
  <c r="J365" i="34"/>
  <c r="F365" i="34"/>
  <c r="G365" i="34" s="1"/>
  <c r="E365" i="34"/>
  <c r="J364" i="34"/>
  <c r="F364" i="34"/>
  <c r="G364" i="34" s="1"/>
  <c r="E364" i="34"/>
  <c r="J363" i="34"/>
  <c r="F363" i="34"/>
  <c r="G363" i="34" s="1"/>
  <c r="E363" i="34"/>
  <c r="J362" i="34"/>
  <c r="F362" i="34"/>
  <c r="G362" i="34" s="1"/>
  <c r="E362" i="34"/>
  <c r="J361" i="34"/>
  <c r="F361" i="34"/>
  <c r="G361" i="34" s="1"/>
  <c r="E361" i="34"/>
  <c r="J360" i="34"/>
  <c r="F360" i="34"/>
  <c r="G360" i="34" s="1"/>
  <c r="E360" i="34"/>
  <c r="J359" i="34"/>
  <c r="F359" i="34"/>
  <c r="G359" i="34" s="1"/>
  <c r="E359" i="34"/>
  <c r="J358" i="34"/>
  <c r="F358" i="34"/>
  <c r="G358" i="34" s="1"/>
  <c r="E358" i="34"/>
  <c r="J357" i="34"/>
  <c r="F357" i="34"/>
  <c r="G357" i="34" s="1"/>
  <c r="E357" i="34"/>
  <c r="J356" i="34"/>
  <c r="F356" i="34"/>
  <c r="G356" i="34" s="1"/>
  <c r="E356" i="34"/>
  <c r="J355" i="34"/>
  <c r="F355" i="34"/>
  <c r="G355" i="34" s="1"/>
  <c r="E355" i="34"/>
  <c r="J354" i="34"/>
  <c r="F354" i="34"/>
  <c r="G354" i="34" s="1"/>
  <c r="E354" i="34"/>
  <c r="J353" i="34"/>
  <c r="F353" i="34"/>
  <c r="G353" i="34" s="1"/>
  <c r="E353" i="34"/>
  <c r="J352" i="34"/>
  <c r="F352" i="34"/>
  <c r="G352" i="34" s="1"/>
  <c r="E352" i="34"/>
  <c r="J351" i="34"/>
  <c r="F351" i="34"/>
  <c r="G351" i="34" s="1"/>
  <c r="E351" i="34"/>
  <c r="J350" i="34"/>
  <c r="F350" i="34"/>
  <c r="G350" i="34" s="1"/>
  <c r="E350" i="34"/>
  <c r="J349" i="34"/>
  <c r="F349" i="34"/>
  <c r="G349" i="34" s="1"/>
  <c r="E349" i="34"/>
  <c r="J348" i="34"/>
  <c r="F348" i="34"/>
  <c r="G348" i="34" s="1"/>
  <c r="E348" i="34"/>
  <c r="J347" i="34"/>
  <c r="F347" i="34"/>
  <c r="G347" i="34" s="1"/>
  <c r="E347" i="34"/>
  <c r="J346" i="34"/>
  <c r="F346" i="34"/>
  <c r="G346" i="34" s="1"/>
  <c r="E346" i="34"/>
  <c r="J345" i="34"/>
  <c r="F345" i="34"/>
  <c r="G345" i="34" s="1"/>
  <c r="E345" i="34"/>
  <c r="J344" i="34"/>
  <c r="F344" i="34"/>
  <c r="G344" i="34" s="1"/>
  <c r="E344" i="34"/>
  <c r="J343" i="34"/>
  <c r="F343" i="34"/>
  <c r="G343" i="34" s="1"/>
  <c r="E343" i="34"/>
  <c r="J342" i="34"/>
  <c r="F342" i="34"/>
  <c r="G342" i="34" s="1"/>
  <c r="E342" i="34"/>
  <c r="J341" i="34"/>
  <c r="F341" i="34"/>
  <c r="G341" i="34" s="1"/>
  <c r="E341" i="34"/>
  <c r="J340" i="34"/>
  <c r="F340" i="34"/>
  <c r="G340" i="34" s="1"/>
  <c r="E340" i="34"/>
  <c r="J339" i="34"/>
  <c r="F339" i="34"/>
  <c r="G339" i="34" s="1"/>
  <c r="E339" i="34"/>
  <c r="J338" i="34"/>
  <c r="F338" i="34"/>
  <c r="G338" i="34" s="1"/>
  <c r="E338" i="34"/>
  <c r="J337" i="34"/>
  <c r="F337" i="34"/>
  <c r="G337" i="34" s="1"/>
  <c r="E337" i="34"/>
  <c r="J336" i="34"/>
  <c r="F336" i="34"/>
  <c r="G336" i="34" s="1"/>
  <c r="E336" i="34"/>
  <c r="J335" i="34"/>
  <c r="F335" i="34"/>
  <c r="G335" i="34" s="1"/>
  <c r="E335" i="34"/>
  <c r="J334" i="34"/>
  <c r="F334" i="34"/>
  <c r="G334" i="34" s="1"/>
  <c r="E334" i="34"/>
  <c r="J333" i="34"/>
  <c r="F333" i="34"/>
  <c r="G333" i="34" s="1"/>
  <c r="E333" i="34"/>
  <c r="J332" i="34"/>
  <c r="F332" i="34"/>
  <c r="G332" i="34" s="1"/>
  <c r="E332" i="34"/>
  <c r="J331" i="34"/>
  <c r="F331" i="34"/>
  <c r="G331" i="34" s="1"/>
  <c r="E331" i="34"/>
  <c r="J330" i="34"/>
  <c r="F330" i="34"/>
  <c r="G330" i="34" s="1"/>
  <c r="E330" i="34"/>
  <c r="J329" i="34"/>
  <c r="F329" i="34"/>
  <c r="G329" i="34" s="1"/>
  <c r="E329" i="34"/>
  <c r="J328" i="34"/>
  <c r="F328" i="34"/>
  <c r="G328" i="34" s="1"/>
  <c r="E328" i="34"/>
  <c r="J327" i="34"/>
  <c r="F327" i="34"/>
  <c r="G327" i="34" s="1"/>
  <c r="E327" i="34"/>
  <c r="J326" i="34"/>
  <c r="F326" i="34"/>
  <c r="G326" i="34" s="1"/>
  <c r="E326" i="34"/>
  <c r="J325" i="34"/>
  <c r="F325" i="34"/>
  <c r="G325" i="34" s="1"/>
  <c r="E325" i="34"/>
  <c r="J324" i="34"/>
  <c r="F324" i="34"/>
  <c r="G324" i="34" s="1"/>
  <c r="E324" i="34"/>
  <c r="J323" i="34"/>
  <c r="G323" i="34"/>
  <c r="E323" i="34"/>
  <c r="J322" i="34"/>
  <c r="G322" i="34"/>
  <c r="F322" i="34"/>
  <c r="E322" i="34"/>
  <c r="J321" i="34"/>
  <c r="G321" i="34"/>
  <c r="F321" i="34"/>
  <c r="E321" i="34"/>
  <c r="J320" i="34"/>
  <c r="G320" i="34"/>
  <c r="F320" i="34"/>
  <c r="E320" i="34"/>
  <c r="J319" i="34"/>
  <c r="G319" i="34"/>
  <c r="F319" i="34"/>
  <c r="E319" i="34"/>
  <c r="J318" i="34"/>
  <c r="G318" i="34"/>
  <c r="F318" i="34"/>
  <c r="E318" i="34"/>
  <c r="J317" i="34"/>
  <c r="G317" i="34"/>
  <c r="F317" i="34"/>
  <c r="E317" i="34"/>
  <c r="J316" i="34"/>
  <c r="G316" i="34"/>
  <c r="F316" i="34"/>
  <c r="E316" i="34"/>
  <c r="J315" i="34"/>
  <c r="G315" i="34"/>
  <c r="F315" i="34"/>
  <c r="E315" i="34"/>
  <c r="J314" i="34"/>
  <c r="G314" i="34"/>
  <c r="F314" i="34"/>
  <c r="E314" i="34"/>
  <c r="J313" i="34"/>
  <c r="G313" i="34"/>
  <c r="F313" i="34"/>
  <c r="E313" i="34"/>
  <c r="J312" i="34"/>
  <c r="G312" i="34"/>
  <c r="F312" i="34"/>
  <c r="E312" i="34"/>
  <c r="J311" i="34"/>
  <c r="G311" i="34"/>
  <c r="F311" i="34"/>
  <c r="E311" i="34"/>
  <c r="J310" i="34"/>
  <c r="G310" i="34"/>
  <c r="F310" i="34"/>
  <c r="E310" i="34"/>
  <c r="J309" i="34"/>
  <c r="G309" i="34"/>
  <c r="F309" i="34"/>
  <c r="E309" i="34"/>
  <c r="J308" i="34"/>
  <c r="G308" i="34"/>
  <c r="F308" i="34"/>
  <c r="E308" i="34"/>
  <c r="J307" i="34"/>
  <c r="G307" i="34"/>
  <c r="F307" i="34"/>
  <c r="E307" i="34"/>
  <c r="J306" i="34"/>
  <c r="G306" i="34"/>
  <c r="F306" i="34"/>
  <c r="E306" i="34"/>
  <c r="J305" i="34"/>
  <c r="G305" i="34"/>
  <c r="F305" i="34"/>
  <c r="E305" i="34"/>
  <c r="J304" i="34"/>
  <c r="G304" i="34"/>
  <c r="F304" i="34"/>
  <c r="E304" i="34"/>
  <c r="J303" i="34"/>
  <c r="G303" i="34"/>
  <c r="F303" i="34"/>
  <c r="E303" i="34"/>
  <c r="J302" i="34"/>
  <c r="G302" i="34"/>
  <c r="F302" i="34"/>
  <c r="E302" i="34"/>
  <c r="J301" i="34"/>
  <c r="G301" i="34"/>
  <c r="F301" i="34"/>
  <c r="E301" i="34"/>
  <c r="J300" i="34"/>
  <c r="G300" i="34"/>
  <c r="F300" i="34"/>
  <c r="E300" i="34"/>
  <c r="J299" i="34"/>
  <c r="G299" i="34"/>
  <c r="F299" i="34"/>
  <c r="E299" i="34"/>
  <c r="J298" i="34"/>
  <c r="G298" i="34"/>
  <c r="F298" i="34"/>
  <c r="E298" i="34"/>
  <c r="J297" i="34"/>
  <c r="G297" i="34"/>
  <c r="F297" i="34"/>
  <c r="E297" i="34"/>
  <c r="J296" i="34"/>
  <c r="G296" i="34"/>
  <c r="F296" i="34"/>
  <c r="E296" i="34"/>
  <c r="J295" i="34"/>
  <c r="G295" i="34"/>
  <c r="F295" i="34"/>
  <c r="E295" i="34"/>
  <c r="J294" i="34"/>
  <c r="G294" i="34"/>
  <c r="F294" i="34"/>
  <c r="E294" i="34"/>
  <c r="J293" i="34"/>
  <c r="G293" i="34"/>
  <c r="F293" i="34"/>
  <c r="E293" i="34"/>
  <c r="J292" i="34"/>
  <c r="G292" i="34"/>
  <c r="F292" i="34"/>
  <c r="E292" i="34"/>
  <c r="J291" i="34"/>
  <c r="G291" i="34"/>
  <c r="F291" i="34"/>
  <c r="E291" i="34"/>
  <c r="J290" i="34"/>
  <c r="G290" i="34"/>
  <c r="F290" i="34"/>
  <c r="E290" i="34"/>
  <c r="J289" i="34"/>
  <c r="G289" i="34"/>
  <c r="F289" i="34"/>
  <c r="E289" i="34"/>
  <c r="J288" i="34"/>
  <c r="G288" i="34"/>
  <c r="F288" i="34"/>
  <c r="E288" i="34"/>
  <c r="J287" i="34"/>
  <c r="G287" i="34"/>
  <c r="F287" i="34"/>
  <c r="E287" i="34"/>
  <c r="J286" i="34"/>
  <c r="G286" i="34"/>
  <c r="F286" i="34"/>
  <c r="E286" i="34"/>
  <c r="J285" i="34"/>
  <c r="G285" i="34"/>
  <c r="F285" i="34"/>
  <c r="E285" i="34"/>
  <c r="J284" i="34"/>
  <c r="G284" i="34"/>
  <c r="F284" i="34"/>
  <c r="E284" i="34"/>
  <c r="J283" i="34"/>
  <c r="G283" i="34"/>
  <c r="F283" i="34"/>
  <c r="E283" i="34"/>
  <c r="J282" i="34"/>
  <c r="G282" i="34"/>
  <c r="F282" i="34"/>
  <c r="E282" i="34"/>
  <c r="J281" i="34"/>
  <c r="G281" i="34"/>
  <c r="F281" i="34"/>
  <c r="E281" i="34"/>
  <c r="J280" i="34"/>
  <c r="G280" i="34"/>
  <c r="F280" i="34"/>
  <c r="E280" i="34"/>
  <c r="J279" i="34"/>
  <c r="G279" i="34"/>
  <c r="F279" i="34"/>
  <c r="E279" i="34"/>
  <c r="J278" i="34"/>
  <c r="G278" i="34"/>
  <c r="F278" i="34"/>
  <c r="E278" i="34"/>
  <c r="J277" i="34"/>
  <c r="G277" i="34"/>
  <c r="F277" i="34"/>
  <c r="E277" i="34"/>
  <c r="J276" i="34"/>
  <c r="G276" i="34"/>
  <c r="F276" i="34"/>
  <c r="E276" i="34"/>
  <c r="J275" i="34"/>
  <c r="G275" i="34"/>
  <c r="F275" i="34"/>
  <c r="E275" i="34"/>
  <c r="J274" i="34"/>
  <c r="G274" i="34"/>
  <c r="F274" i="34"/>
  <c r="E274" i="34"/>
  <c r="J273" i="34"/>
  <c r="G273" i="34"/>
  <c r="F273" i="34"/>
  <c r="E273" i="34"/>
  <c r="J272" i="34"/>
  <c r="G272" i="34"/>
  <c r="F272" i="34"/>
  <c r="E272" i="34"/>
  <c r="J271" i="34"/>
  <c r="G271" i="34"/>
  <c r="F271" i="34"/>
  <c r="E271" i="34"/>
  <c r="J270" i="34"/>
  <c r="G270" i="34"/>
  <c r="F270" i="34"/>
  <c r="E270" i="34"/>
  <c r="J269" i="34"/>
  <c r="G269" i="34"/>
  <c r="F269" i="34"/>
  <c r="E269" i="34"/>
  <c r="J268" i="34"/>
  <c r="G268" i="34"/>
  <c r="F268" i="34"/>
  <c r="E268" i="34"/>
  <c r="J267" i="34"/>
  <c r="G267" i="34"/>
  <c r="F267" i="34"/>
  <c r="E267" i="34"/>
  <c r="J266" i="34"/>
  <c r="G266" i="34"/>
  <c r="F266" i="34"/>
  <c r="E266" i="34"/>
  <c r="J265" i="34"/>
  <c r="G265" i="34"/>
  <c r="F265" i="34"/>
  <c r="E265" i="34"/>
  <c r="J264" i="34"/>
  <c r="G264" i="34"/>
  <c r="F264" i="34"/>
  <c r="E264" i="34"/>
  <c r="J263" i="34"/>
  <c r="G263" i="34"/>
  <c r="F263" i="34"/>
  <c r="E263" i="34"/>
  <c r="J262" i="34"/>
  <c r="G262" i="34"/>
  <c r="F262" i="34"/>
  <c r="E262" i="34"/>
  <c r="J261" i="34"/>
  <c r="G261" i="34"/>
  <c r="F261" i="34"/>
  <c r="E261" i="34"/>
  <c r="J260" i="34"/>
  <c r="G260" i="34"/>
  <c r="F260" i="34"/>
  <c r="E260" i="34"/>
  <c r="J259" i="34"/>
  <c r="G259" i="34"/>
  <c r="F259" i="34"/>
  <c r="E259" i="34"/>
  <c r="J258" i="34"/>
  <c r="G258" i="34"/>
  <c r="F258" i="34"/>
  <c r="E258" i="34"/>
  <c r="J257" i="34"/>
  <c r="G257" i="34"/>
  <c r="F257" i="34"/>
  <c r="E257" i="34"/>
  <c r="J256" i="34"/>
  <c r="G256" i="34"/>
  <c r="F256" i="34"/>
  <c r="E256" i="34"/>
  <c r="J255" i="34"/>
  <c r="G255" i="34"/>
  <c r="F255" i="34"/>
  <c r="E255" i="34"/>
  <c r="J254" i="34"/>
  <c r="G254" i="34"/>
  <c r="F254" i="34"/>
  <c r="E254" i="34"/>
  <c r="J253" i="34"/>
  <c r="G253" i="34"/>
  <c r="F253" i="34"/>
  <c r="E253" i="34"/>
  <c r="J252" i="34"/>
  <c r="G252" i="34"/>
  <c r="F252" i="34"/>
  <c r="E252" i="34"/>
  <c r="J251" i="34"/>
  <c r="G251" i="34"/>
  <c r="F251" i="34"/>
  <c r="E251" i="34"/>
  <c r="J250" i="34"/>
  <c r="G250" i="34"/>
  <c r="F250" i="34"/>
  <c r="E250" i="34"/>
  <c r="J249" i="34"/>
  <c r="G249" i="34"/>
  <c r="F249" i="34"/>
  <c r="E249" i="34"/>
  <c r="J248" i="34"/>
  <c r="G248" i="34"/>
  <c r="F248" i="34"/>
  <c r="E248" i="34"/>
  <c r="J247" i="34"/>
  <c r="G247" i="34"/>
  <c r="F247" i="34"/>
  <c r="E247" i="34"/>
  <c r="J246" i="34"/>
  <c r="G246" i="34"/>
  <c r="F246" i="34"/>
  <c r="E246" i="34"/>
  <c r="J245" i="34"/>
  <c r="G245" i="34"/>
  <c r="F245" i="34"/>
  <c r="E245" i="34"/>
  <c r="J244" i="34"/>
  <c r="G244" i="34"/>
  <c r="F244" i="34"/>
  <c r="E244" i="34"/>
  <c r="J243" i="34"/>
  <c r="G243" i="34"/>
  <c r="F243" i="34"/>
  <c r="E243" i="34"/>
  <c r="J242" i="34"/>
  <c r="G242" i="34"/>
  <c r="F242" i="34"/>
  <c r="E242" i="34"/>
  <c r="J241" i="34"/>
  <c r="G241" i="34"/>
  <c r="F241" i="34"/>
  <c r="E241" i="34"/>
  <c r="J240" i="34"/>
  <c r="G240" i="34"/>
  <c r="F240" i="34"/>
  <c r="E240" i="34"/>
  <c r="J239" i="34"/>
  <c r="G239" i="34"/>
  <c r="F239" i="34"/>
  <c r="E239" i="34"/>
  <c r="J238" i="34"/>
  <c r="G238" i="34"/>
  <c r="F238" i="34"/>
  <c r="E238" i="34"/>
  <c r="J237" i="34"/>
  <c r="G237" i="34"/>
  <c r="F237" i="34"/>
  <c r="E237" i="34"/>
  <c r="J236" i="34"/>
  <c r="G236" i="34"/>
  <c r="F236" i="34"/>
  <c r="E236" i="34"/>
  <c r="J235" i="34"/>
  <c r="G235" i="34"/>
  <c r="F235" i="34"/>
  <c r="E235" i="34"/>
  <c r="J234" i="34"/>
  <c r="G234" i="34"/>
  <c r="F234" i="34"/>
  <c r="E234" i="34"/>
  <c r="J233" i="34"/>
  <c r="G233" i="34"/>
  <c r="F233" i="34"/>
  <c r="E233" i="34"/>
  <c r="J232" i="34"/>
  <c r="G232" i="34"/>
  <c r="F232" i="34"/>
  <c r="E232" i="34"/>
  <c r="J231" i="34"/>
  <c r="G231" i="34"/>
  <c r="F231" i="34"/>
  <c r="E231" i="34"/>
  <c r="J230" i="34"/>
  <c r="G230" i="34"/>
  <c r="F230" i="34"/>
  <c r="E230" i="34"/>
  <c r="J229" i="34"/>
  <c r="G229" i="34"/>
  <c r="F229" i="34"/>
  <c r="E229" i="34"/>
  <c r="J228" i="34"/>
  <c r="G228" i="34"/>
  <c r="F228" i="34"/>
  <c r="E228" i="34"/>
  <c r="J227" i="34"/>
  <c r="G227" i="34"/>
  <c r="F227" i="34"/>
  <c r="E227" i="34"/>
  <c r="J226" i="34"/>
  <c r="G226" i="34"/>
  <c r="F226" i="34"/>
  <c r="E226" i="34"/>
  <c r="J225" i="34"/>
  <c r="G225" i="34"/>
  <c r="F225" i="34"/>
  <c r="E225" i="34"/>
  <c r="J224" i="34"/>
  <c r="G224" i="34"/>
  <c r="F224" i="34"/>
  <c r="E224" i="34"/>
  <c r="J223" i="34"/>
  <c r="G223" i="34"/>
  <c r="F223" i="34"/>
  <c r="E223" i="34"/>
  <c r="J222" i="34"/>
  <c r="G222" i="34"/>
  <c r="F222" i="34"/>
  <c r="E222" i="34"/>
  <c r="J221" i="34"/>
  <c r="G221" i="34"/>
  <c r="F221" i="34"/>
  <c r="E221" i="34"/>
  <c r="J220" i="34"/>
  <c r="G220" i="34"/>
  <c r="F220" i="34"/>
  <c r="E220" i="34"/>
  <c r="J219" i="34"/>
  <c r="G219" i="34"/>
  <c r="F219" i="34"/>
  <c r="E219" i="34"/>
  <c r="J218" i="34"/>
  <c r="G218" i="34"/>
  <c r="F218" i="34"/>
  <c r="E218" i="34"/>
  <c r="J217" i="34"/>
  <c r="G217" i="34"/>
  <c r="F217" i="34"/>
  <c r="E217" i="34"/>
  <c r="J216" i="34"/>
  <c r="G216" i="34"/>
  <c r="F216" i="34"/>
  <c r="E216" i="34"/>
  <c r="J215" i="34"/>
  <c r="G215" i="34"/>
  <c r="F215" i="34"/>
  <c r="E215" i="34"/>
  <c r="J214" i="34"/>
  <c r="G214" i="34"/>
  <c r="F214" i="34"/>
  <c r="E214" i="34"/>
  <c r="J213" i="34"/>
  <c r="G213" i="34"/>
  <c r="F213" i="34"/>
  <c r="E213" i="34"/>
  <c r="J212" i="34"/>
  <c r="G212" i="34"/>
  <c r="F212" i="34"/>
  <c r="E212" i="34"/>
  <c r="J211" i="34"/>
  <c r="G211" i="34"/>
  <c r="F211" i="34"/>
  <c r="E211" i="34"/>
  <c r="J210" i="34"/>
  <c r="G210" i="34"/>
  <c r="F210" i="34"/>
  <c r="E210" i="34"/>
  <c r="J209" i="34"/>
  <c r="G209" i="34"/>
  <c r="F209" i="34"/>
  <c r="E209" i="34"/>
  <c r="J208" i="34"/>
  <c r="G208" i="34"/>
  <c r="F208" i="34"/>
  <c r="E208" i="34"/>
  <c r="J207" i="34"/>
  <c r="G207" i="34"/>
  <c r="F207" i="34"/>
  <c r="E207" i="34"/>
  <c r="J206" i="34"/>
  <c r="G206" i="34"/>
  <c r="F206" i="34"/>
  <c r="E206" i="34"/>
  <c r="J205" i="34"/>
  <c r="G205" i="34"/>
  <c r="F205" i="34"/>
  <c r="E205" i="34"/>
  <c r="J204" i="34"/>
  <c r="G204" i="34"/>
  <c r="F204" i="34"/>
  <c r="E204" i="34"/>
  <c r="J203" i="34"/>
  <c r="G203" i="34"/>
  <c r="F203" i="34"/>
  <c r="E203" i="34"/>
  <c r="J202" i="34"/>
  <c r="G202" i="34"/>
  <c r="F202" i="34"/>
  <c r="E202" i="34"/>
  <c r="J201" i="34"/>
  <c r="G201" i="34"/>
  <c r="F201" i="34"/>
  <c r="E201" i="34"/>
  <c r="J200" i="34"/>
  <c r="G200" i="34"/>
  <c r="F200" i="34"/>
  <c r="E200" i="34"/>
  <c r="J199" i="34"/>
  <c r="G199" i="34"/>
  <c r="F199" i="34"/>
  <c r="E199" i="34"/>
  <c r="J198" i="34"/>
  <c r="G198" i="34"/>
  <c r="F198" i="34"/>
  <c r="E198" i="34"/>
  <c r="J197" i="34"/>
  <c r="G197" i="34"/>
  <c r="F197" i="34"/>
  <c r="E197" i="34"/>
  <c r="J196" i="34"/>
  <c r="G196" i="34"/>
  <c r="F196" i="34"/>
  <c r="E196" i="34"/>
  <c r="J195" i="34"/>
  <c r="G195" i="34"/>
  <c r="F195" i="34"/>
  <c r="E195" i="34"/>
  <c r="J194" i="34"/>
  <c r="G194" i="34"/>
  <c r="F194" i="34"/>
  <c r="E194" i="34"/>
  <c r="J193" i="34"/>
  <c r="G193" i="34"/>
  <c r="F193" i="34"/>
  <c r="E193" i="34"/>
  <c r="J192" i="34"/>
  <c r="G192" i="34"/>
  <c r="F192" i="34"/>
  <c r="E192" i="34"/>
  <c r="J191" i="34"/>
  <c r="G191" i="34"/>
  <c r="F191" i="34"/>
  <c r="E191" i="34"/>
  <c r="J190" i="34"/>
  <c r="G190" i="34"/>
  <c r="F190" i="34"/>
  <c r="E190" i="34"/>
  <c r="J189" i="34"/>
  <c r="G189" i="34"/>
  <c r="E189" i="34"/>
  <c r="J188" i="34"/>
  <c r="F188" i="34"/>
  <c r="G188" i="34" s="1"/>
  <c r="E188" i="34"/>
  <c r="J187" i="34"/>
  <c r="F187" i="34"/>
  <c r="G187" i="34" s="1"/>
  <c r="E187" i="34"/>
  <c r="J186" i="34"/>
  <c r="F186" i="34"/>
  <c r="G186" i="34" s="1"/>
  <c r="E186" i="34"/>
  <c r="J185" i="34"/>
  <c r="F185" i="34"/>
  <c r="G185" i="34" s="1"/>
  <c r="E185" i="34"/>
  <c r="J184" i="34"/>
  <c r="F184" i="34"/>
  <c r="G184" i="34" s="1"/>
  <c r="E184" i="34"/>
  <c r="J183" i="34"/>
  <c r="F183" i="34"/>
  <c r="G183" i="34" s="1"/>
  <c r="E183" i="34"/>
  <c r="J182" i="34"/>
  <c r="F182" i="34"/>
  <c r="G182" i="34" s="1"/>
  <c r="E182" i="34"/>
  <c r="J181" i="34"/>
  <c r="F181" i="34"/>
  <c r="G181" i="34" s="1"/>
  <c r="E181" i="34"/>
  <c r="J180" i="34"/>
  <c r="F180" i="34"/>
  <c r="G180" i="34" s="1"/>
  <c r="E180" i="34"/>
  <c r="J179" i="34"/>
  <c r="F179" i="34"/>
  <c r="G179" i="34" s="1"/>
  <c r="E179" i="34"/>
  <c r="J178" i="34"/>
  <c r="F178" i="34"/>
  <c r="G178" i="34" s="1"/>
  <c r="E178" i="34"/>
  <c r="J177" i="34"/>
  <c r="F177" i="34"/>
  <c r="G177" i="34" s="1"/>
  <c r="E177" i="34"/>
  <c r="J176" i="34"/>
  <c r="F176" i="34"/>
  <c r="G176" i="34" s="1"/>
  <c r="E176" i="34"/>
  <c r="J175" i="34"/>
  <c r="F175" i="34"/>
  <c r="G175" i="34" s="1"/>
  <c r="E175" i="34"/>
  <c r="J174" i="34"/>
  <c r="F174" i="34"/>
  <c r="G174" i="34" s="1"/>
  <c r="E174" i="34"/>
  <c r="J173" i="34"/>
  <c r="F173" i="34"/>
  <c r="G173" i="34" s="1"/>
  <c r="E173" i="34"/>
  <c r="J172" i="34"/>
  <c r="F172" i="34"/>
  <c r="G172" i="34" s="1"/>
  <c r="E172" i="34"/>
  <c r="J171" i="34"/>
  <c r="F171" i="34"/>
  <c r="G171" i="34" s="1"/>
  <c r="E171" i="34"/>
  <c r="J170" i="34"/>
  <c r="F170" i="34"/>
  <c r="G170" i="34" s="1"/>
  <c r="E170" i="34"/>
  <c r="J169" i="34"/>
  <c r="F169" i="34"/>
  <c r="G169" i="34" s="1"/>
  <c r="E169" i="34"/>
  <c r="J168" i="34"/>
  <c r="F168" i="34"/>
  <c r="G168" i="34" s="1"/>
  <c r="E168" i="34"/>
  <c r="J167" i="34"/>
  <c r="F167" i="34"/>
  <c r="G167" i="34" s="1"/>
  <c r="E167" i="34"/>
  <c r="J166" i="34"/>
  <c r="F166" i="34"/>
  <c r="G166" i="34" s="1"/>
  <c r="E166" i="34"/>
  <c r="J165" i="34"/>
  <c r="F165" i="34"/>
  <c r="G165" i="34" s="1"/>
  <c r="E165" i="34"/>
  <c r="J164" i="34"/>
  <c r="F164" i="34"/>
  <c r="G164" i="34" s="1"/>
  <c r="E164" i="34"/>
  <c r="J163" i="34"/>
  <c r="F163" i="34"/>
  <c r="G163" i="34" s="1"/>
  <c r="E163" i="34"/>
  <c r="J162" i="34"/>
  <c r="F162" i="34"/>
  <c r="G162" i="34" s="1"/>
  <c r="E162" i="34"/>
  <c r="J161" i="34"/>
  <c r="F161" i="34"/>
  <c r="G161" i="34" s="1"/>
  <c r="E161" i="34"/>
  <c r="J160" i="34"/>
  <c r="F160" i="34"/>
  <c r="G160" i="34" s="1"/>
  <c r="E160" i="34"/>
  <c r="J159" i="34"/>
  <c r="F159" i="34"/>
  <c r="G159" i="34" s="1"/>
  <c r="E159" i="34"/>
  <c r="J158" i="34"/>
  <c r="F158" i="34"/>
  <c r="G158" i="34" s="1"/>
  <c r="E158" i="34"/>
  <c r="J157" i="34"/>
  <c r="F157" i="34"/>
  <c r="G157" i="34" s="1"/>
  <c r="E157" i="34"/>
  <c r="J156" i="34"/>
  <c r="F156" i="34"/>
  <c r="G156" i="34" s="1"/>
  <c r="E156" i="34"/>
  <c r="J155" i="34"/>
  <c r="F155" i="34"/>
  <c r="G155" i="34" s="1"/>
  <c r="E155" i="34"/>
  <c r="J154" i="34"/>
  <c r="F154" i="34"/>
  <c r="G154" i="34" s="1"/>
  <c r="E154" i="34"/>
  <c r="J153" i="34"/>
  <c r="F153" i="34"/>
  <c r="G153" i="34" s="1"/>
  <c r="E153" i="34"/>
  <c r="J152" i="34"/>
  <c r="F152" i="34"/>
  <c r="G152" i="34" s="1"/>
  <c r="E152" i="34"/>
  <c r="J151" i="34"/>
  <c r="F151" i="34"/>
  <c r="G151" i="34" s="1"/>
  <c r="E151" i="34"/>
  <c r="J150" i="34"/>
  <c r="F150" i="34"/>
  <c r="G150" i="34" s="1"/>
  <c r="E150" i="34"/>
  <c r="J149" i="34"/>
  <c r="F149" i="34"/>
  <c r="G149" i="34" s="1"/>
  <c r="E149" i="34"/>
  <c r="J148" i="34"/>
  <c r="F148" i="34"/>
  <c r="G148" i="34" s="1"/>
  <c r="E148" i="34"/>
  <c r="J147" i="34"/>
  <c r="F147" i="34"/>
  <c r="G147" i="34" s="1"/>
  <c r="E147" i="34"/>
  <c r="J146" i="34"/>
  <c r="F146" i="34"/>
  <c r="G146" i="34" s="1"/>
  <c r="E146" i="34"/>
  <c r="J145" i="34"/>
  <c r="F145" i="34"/>
  <c r="G145" i="34" s="1"/>
  <c r="E145" i="34"/>
  <c r="J144" i="34"/>
  <c r="F144" i="34"/>
  <c r="G144" i="34" s="1"/>
  <c r="E144" i="34"/>
  <c r="J143" i="34"/>
  <c r="F143" i="34"/>
  <c r="G143" i="34" s="1"/>
  <c r="E143" i="34"/>
  <c r="J142" i="34"/>
  <c r="F142" i="34"/>
  <c r="G142" i="34" s="1"/>
  <c r="E142" i="34"/>
  <c r="J141" i="34"/>
  <c r="F141" i="34"/>
  <c r="G141" i="34" s="1"/>
  <c r="E141" i="34"/>
  <c r="J140" i="34"/>
  <c r="F140" i="34"/>
  <c r="G140" i="34" s="1"/>
  <c r="E140" i="34"/>
  <c r="J139" i="34"/>
  <c r="F139" i="34"/>
  <c r="G139" i="34" s="1"/>
  <c r="E139" i="34"/>
  <c r="J138" i="34"/>
  <c r="F138" i="34"/>
  <c r="G138" i="34" s="1"/>
  <c r="E138" i="34"/>
  <c r="J137" i="34"/>
  <c r="F137" i="34"/>
  <c r="G137" i="34" s="1"/>
  <c r="E137" i="34"/>
  <c r="J136" i="34"/>
  <c r="F136" i="34"/>
  <c r="G136" i="34" s="1"/>
  <c r="E136" i="34"/>
  <c r="J135" i="34"/>
  <c r="F135" i="34"/>
  <c r="G135" i="34" s="1"/>
  <c r="E135" i="34"/>
  <c r="J134" i="34"/>
  <c r="F134" i="34"/>
  <c r="G134" i="34" s="1"/>
  <c r="E134" i="34"/>
  <c r="J133" i="34"/>
  <c r="F133" i="34"/>
  <c r="G133" i="34" s="1"/>
  <c r="E133" i="34"/>
  <c r="J132" i="34"/>
  <c r="F132" i="34"/>
  <c r="G132" i="34" s="1"/>
  <c r="E132" i="34"/>
  <c r="J131" i="34"/>
  <c r="F131" i="34"/>
  <c r="G131" i="34" s="1"/>
  <c r="E131" i="34"/>
  <c r="J130" i="34"/>
  <c r="F130" i="34"/>
  <c r="G130" i="34" s="1"/>
  <c r="E130" i="34"/>
  <c r="J129" i="34"/>
  <c r="F129" i="34"/>
  <c r="G129" i="34" s="1"/>
  <c r="E129" i="34"/>
  <c r="J128" i="34"/>
  <c r="F128" i="34"/>
  <c r="G128" i="34" s="1"/>
  <c r="E128" i="34"/>
  <c r="J127" i="34"/>
  <c r="F127" i="34"/>
  <c r="G127" i="34" s="1"/>
  <c r="E127" i="34"/>
  <c r="J126" i="34"/>
  <c r="F126" i="34"/>
  <c r="G126" i="34" s="1"/>
  <c r="E126" i="34"/>
  <c r="J125" i="34"/>
  <c r="F125" i="34"/>
  <c r="G125" i="34" s="1"/>
  <c r="E125" i="34"/>
  <c r="J124" i="34"/>
  <c r="F124" i="34"/>
  <c r="G124" i="34" s="1"/>
  <c r="E124" i="34"/>
  <c r="J123" i="34"/>
  <c r="F123" i="34"/>
  <c r="G123" i="34" s="1"/>
  <c r="E123" i="34"/>
  <c r="J122" i="34"/>
  <c r="F122" i="34"/>
  <c r="G122" i="34" s="1"/>
  <c r="E122" i="34"/>
  <c r="J121" i="34"/>
  <c r="F121" i="34"/>
  <c r="G121" i="34" s="1"/>
  <c r="E121" i="34"/>
  <c r="J120" i="34"/>
  <c r="F120" i="34"/>
  <c r="G120" i="34" s="1"/>
  <c r="E120" i="34"/>
  <c r="J119" i="34"/>
  <c r="F119" i="34"/>
  <c r="G119" i="34" s="1"/>
  <c r="E119" i="34"/>
  <c r="J118" i="34"/>
  <c r="F118" i="34"/>
  <c r="G118" i="34" s="1"/>
  <c r="E118" i="34"/>
  <c r="J117" i="34"/>
  <c r="F117" i="34"/>
  <c r="G117" i="34" s="1"/>
  <c r="E117" i="34"/>
  <c r="J116" i="34"/>
  <c r="F116" i="34"/>
  <c r="G116" i="34" s="1"/>
  <c r="E116" i="34"/>
  <c r="J115" i="34"/>
  <c r="F115" i="34"/>
  <c r="G115" i="34" s="1"/>
  <c r="E115" i="34"/>
  <c r="J114" i="34"/>
  <c r="F114" i="34"/>
  <c r="G114" i="34" s="1"/>
  <c r="E114" i="34"/>
  <c r="J113" i="34"/>
  <c r="F113" i="34"/>
  <c r="G113" i="34" s="1"/>
  <c r="E113" i="34"/>
  <c r="J112" i="34"/>
  <c r="F112" i="34"/>
  <c r="G112" i="34" s="1"/>
  <c r="E112" i="34"/>
  <c r="J111" i="34"/>
  <c r="F111" i="34"/>
  <c r="G111" i="34" s="1"/>
  <c r="E111" i="34"/>
  <c r="J110" i="34"/>
  <c r="F110" i="34"/>
  <c r="G110" i="34" s="1"/>
  <c r="E110" i="34"/>
  <c r="J109" i="34"/>
  <c r="F109" i="34"/>
  <c r="G109" i="34" s="1"/>
  <c r="E109" i="34"/>
  <c r="J108" i="34"/>
  <c r="F108" i="34"/>
  <c r="G108" i="34" s="1"/>
  <c r="E108" i="34"/>
  <c r="J107" i="34"/>
  <c r="F107" i="34"/>
  <c r="G107" i="34" s="1"/>
  <c r="E107" i="34"/>
  <c r="J106" i="34"/>
  <c r="F106" i="34"/>
  <c r="G106" i="34" s="1"/>
  <c r="E106" i="34"/>
  <c r="J105" i="34"/>
  <c r="F105" i="34"/>
  <c r="G105" i="34" s="1"/>
  <c r="E105" i="34"/>
  <c r="J104" i="34"/>
  <c r="F104" i="34"/>
  <c r="G104" i="34" s="1"/>
  <c r="E104" i="34"/>
  <c r="J103" i="34"/>
  <c r="F103" i="34"/>
  <c r="G103" i="34" s="1"/>
  <c r="E103" i="34"/>
  <c r="J102" i="34"/>
  <c r="F102" i="34"/>
  <c r="G102" i="34" s="1"/>
  <c r="E102" i="34"/>
  <c r="J101" i="34"/>
  <c r="F101" i="34"/>
  <c r="G101" i="34" s="1"/>
  <c r="E101" i="34"/>
  <c r="J100" i="34"/>
  <c r="F100" i="34"/>
  <c r="G100" i="34" s="1"/>
  <c r="E100" i="34"/>
  <c r="J99" i="34"/>
  <c r="F99" i="34"/>
  <c r="G99" i="34" s="1"/>
  <c r="E99" i="34"/>
  <c r="J98" i="34"/>
  <c r="F98" i="34"/>
  <c r="G98" i="34" s="1"/>
  <c r="E98" i="34"/>
  <c r="J97" i="34"/>
  <c r="F97" i="34"/>
  <c r="G97" i="34" s="1"/>
  <c r="E97" i="34"/>
  <c r="J96" i="34"/>
  <c r="F96" i="34"/>
  <c r="G96" i="34" s="1"/>
  <c r="E96" i="34"/>
  <c r="J95" i="34"/>
  <c r="F95" i="34"/>
  <c r="G95" i="34" s="1"/>
  <c r="E95" i="34"/>
  <c r="J94" i="34"/>
  <c r="F94" i="34"/>
  <c r="G94" i="34" s="1"/>
  <c r="E94" i="34"/>
  <c r="J93" i="34"/>
  <c r="F93" i="34"/>
  <c r="G93" i="34" s="1"/>
  <c r="E93" i="34"/>
  <c r="J92" i="34"/>
  <c r="F92" i="34"/>
  <c r="G92" i="34" s="1"/>
  <c r="E92" i="34"/>
  <c r="J91" i="34"/>
  <c r="F91" i="34"/>
  <c r="G91" i="34" s="1"/>
  <c r="E91" i="34"/>
  <c r="J90" i="34"/>
  <c r="F90" i="34"/>
  <c r="G90" i="34" s="1"/>
  <c r="E90" i="34"/>
  <c r="J89" i="34"/>
  <c r="F89" i="34"/>
  <c r="G89" i="34" s="1"/>
  <c r="E89" i="34"/>
  <c r="J88" i="34"/>
  <c r="F88" i="34"/>
  <c r="G88" i="34" s="1"/>
  <c r="E88" i="34"/>
  <c r="J87" i="34"/>
  <c r="F87" i="34"/>
  <c r="G87" i="34" s="1"/>
  <c r="E87" i="34"/>
  <c r="J86" i="34"/>
  <c r="F86" i="34"/>
  <c r="G86" i="34" s="1"/>
  <c r="E86" i="34"/>
  <c r="J85" i="34"/>
  <c r="F85" i="34"/>
  <c r="G85" i="34" s="1"/>
  <c r="E85" i="34"/>
  <c r="J84" i="34"/>
  <c r="F84" i="34"/>
  <c r="G84" i="34" s="1"/>
  <c r="E84" i="34"/>
  <c r="J83" i="34"/>
  <c r="F83" i="34"/>
  <c r="G83" i="34" s="1"/>
  <c r="E83" i="34"/>
  <c r="J82" i="34"/>
  <c r="F82" i="34"/>
  <c r="G82" i="34" s="1"/>
  <c r="E82" i="34"/>
  <c r="J81" i="34"/>
  <c r="F81" i="34"/>
  <c r="G81" i="34" s="1"/>
  <c r="E81" i="34"/>
  <c r="J80" i="34"/>
  <c r="F80" i="34"/>
  <c r="G80" i="34" s="1"/>
  <c r="E80" i="34"/>
  <c r="J79" i="34"/>
  <c r="F79" i="34"/>
  <c r="G79" i="34" s="1"/>
  <c r="E79" i="34"/>
  <c r="J78" i="34"/>
  <c r="F78" i="34"/>
  <c r="G78" i="34" s="1"/>
  <c r="E78" i="34"/>
  <c r="J77" i="34"/>
  <c r="F77" i="34"/>
  <c r="G77" i="34" s="1"/>
  <c r="E77" i="34"/>
  <c r="J76" i="34"/>
  <c r="F76" i="34"/>
  <c r="G76" i="34" s="1"/>
  <c r="E76" i="34"/>
  <c r="J75" i="34"/>
  <c r="F75" i="34"/>
  <c r="G75" i="34" s="1"/>
  <c r="E75" i="34"/>
  <c r="J74" i="34"/>
  <c r="F74" i="34"/>
  <c r="G74" i="34" s="1"/>
  <c r="E74" i="34"/>
  <c r="J73" i="34"/>
  <c r="F73" i="34"/>
  <c r="G73" i="34" s="1"/>
  <c r="E73" i="34"/>
  <c r="J72" i="34"/>
  <c r="F72" i="34"/>
  <c r="G72" i="34" s="1"/>
  <c r="E72" i="34"/>
  <c r="J71" i="34"/>
  <c r="F71" i="34"/>
  <c r="G71" i="34" s="1"/>
  <c r="E71" i="34"/>
  <c r="J70" i="34"/>
  <c r="F70" i="34"/>
  <c r="G70" i="34" s="1"/>
  <c r="E70" i="34"/>
  <c r="J69" i="34"/>
  <c r="F69" i="34"/>
  <c r="G69" i="34" s="1"/>
  <c r="E69" i="34"/>
  <c r="J68" i="34"/>
  <c r="F68" i="34"/>
  <c r="G68" i="34" s="1"/>
  <c r="E68" i="34"/>
  <c r="J67" i="34"/>
  <c r="F67" i="34"/>
  <c r="G67" i="34" s="1"/>
  <c r="E67" i="34"/>
  <c r="J66" i="34"/>
  <c r="F66" i="34"/>
  <c r="G66" i="34" s="1"/>
  <c r="E66" i="34"/>
  <c r="J65" i="34"/>
  <c r="F65" i="34"/>
  <c r="G65" i="34" s="1"/>
  <c r="E65" i="34"/>
  <c r="J64" i="34"/>
  <c r="F64" i="34"/>
  <c r="G64" i="34" s="1"/>
  <c r="E64" i="34"/>
  <c r="J63" i="34"/>
  <c r="F63" i="34"/>
  <c r="G63" i="34" s="1"/>
  <c r="E63" i="34"/>
  <c r="J62" i="34"/>
  <c r="F62" i="34"/>
  <c r="G62" i="34" s="1"/>
  <c r="E62" i="34"/>
  <c r="J61" i="34"/>
  <c r="F61" i="34"/>
  <c r="G61" i="34" s="1"/>
  <c r="E61" i="34"/>
  <c r="J60" i="34"/>
  <c r="F60" i="34"/>
  <c r="G60" i="34" s="1"/>
  <c r="E60" i="34"/>
  <c r="J59" i="34"/>
  <c r="F59" i="34"/>
  <c r="G59" i="34" s="1"/>
  <c r="E59" i="34"/>
  <c r="J58" i="34"/>
  <c r="F58" i="34"/>
  <c r="G58" i="34" s="1"/>
  <c r="E58" i="34"/>
  <c r="J57" i="34"/>
  <c r="F57" i="34"/>
  <c r="G57" i="34" s="1"/>
  <c r="E57" i="34"/>
  <c r="J56" i="34"/>
  <c r="F56" i="34"/>
  <c r="G56" i="34" s="1"/>
  <c r="E56" i="34"/>
  <c r="J55" i="34"/>
  <c r="F55" i="34"/>
  <c r="G55" i="34" s="1"/>
  <c r="E55" i="34"/>
  <c r="J54" i="34"/>
  <c r="F54" i="34"/>
  <c r="G54" i="34" s="1"/>
  <c r="E54" i="34"/>
  <c r="J53" i="34"/>
  <c r="F53" i="34"/>
  <c r="G53" i="34" s="1"/>
  <c r="E53" i="34"/>
  <c r="J52" i="34"/>
  <c r="F52" i="34"/>
  <c r="G52" i="34" s="1"/>
  <c r="E52" i="34"/>
  <c r="J51" i="34"/>
  <c r="F51" i="34"/>
  <c r="G51" i="34" s="1"/>
  <c r="E51" i="34"/>
  <c r="J50" i="34"/>
  <c r="F50" i="34"/>
  <c r="G50" i="34" s="1"/>
  <c r="E50" i="34"/>
  <c r="J49" i="34"/>
  <c r="F49" i="34"/>
  <c r="G49" i="34" s="1"/>
  <c r="E49" i="34"/>
  <c r="J48" i="34"/>
  <c r="F48" i="34"/>
  <c r="G48" i="34" s="1"/>
  <c r="E48" i="34"/>
  <c r="J47" i="34"/>
  <c r="F47" i="34"/>
  <c r="G47" i="34" s="1"/>
  <c r="E47" i="34"/>
  <c r="J46" i="34"/>
  <c r="F46" i="34"/>
  <c r="G46" i="34" s="1"/>
  <c r="E46" i="34"/>
  <c r="J45" i="34"/>
  <c r="F45" i="34"/>
  <c r="G45" i="34" s="1"/>
  <c r="E45" i="34"/>
  <c r="J44" i="34"/>
  <c r="F44" i="34"/>
  <c r="G44" i="34" s="1"/>
  <c r="E44" i="34"/>
  <c r="J43" i="34"/>
  <c r="F43" i="34"/>
  <c r="G43" i="34" s="1"/>
  <c r="E43" i="34"/>
  <c r="J42" i="34"/>
  <c r="F42" i="34"/>
  <c r="G42" i="34" s="1"/>
  <c r="E42" i="34"/>
  <c r="J41" i="34"/>
  <c r="F41" i="34"/>
  <c r="G41" i="34" s="1"/>
  <c r="E41" i="34"/>
  <c r="J40" i="34"/>
  <c r="F40" i="34"/>
  <c r="G40" i="34" s="1"/>
  <c r="E40" i="34"/>
  <c r="J39" i="34"/>
  <c r="F39" i="34"/>
  <c r="G39" i="34" s="1"/>
  <c r="E39" i="34"/>
  <c r="J38" i="34"/>
  <c r="F38" i="34"/>
  <c r="G38" i="34" s="1"/>
  <c r="E38" i="34"/>
  <c r="J37" i="34"/>
  <c r="F37" i="34"/>
  <c r="G37" i="34" s="1"/>
  <c r="E37" i="34"/>
  <c r="J36" i="34"/>
  <c r="F36" i="34"/>
  <c r="G36" i="34" s="1"/>
  <c r="E36" i="34"/>
  <c r="J35" i="34"/>
  <c r="F35" i="34"/>
  <c r="G35" i="34" s="1"/>
  <c r="E35" i="34"/>
  <c r="J34" i="34"/>
  <c r="F34" i="34"/>
  <c r="G34" i="34" s="1"/>
  <c r="E34" i="34"/>
  <c r="J33" i="34"/>
  <c r="F33" i="34"/>
  <c r="G33" i="34" s="1"/>
  <c r="E33" i="34"/>
  <c r="J32" i="34"/>
  <c r="F32" i="34"/>
  <c r="G32" i="34" s="1"/>
  <c r="E32" i="34"/>
  <c r="J31" i="34"/>
  <c r="F31" i="34"/>
  <c r="G31" i="34" s="1"/>
  <c r="E31" i="34"/>
  <c r="J30" i="34"/>
  <c r="F30" i="34"/>
  <c r="G30" i="34" s="1"/>
  <c r="E30" i="34"/>
  <c r="J29" i="34"/>
  <c r="F29" i="34"/>
  <c r="G29" i="34" s="1"/>
  <c r="E29" i="34"/>
  <c r="J28" i="34"/>
  <c r="F28" i="34"/>
  <c r="G28" i="34" s="1"/>
  <c r="E28" i="34"/>
  <c r="J27" i="34"/>
  <c r="F27" i="34"/>
  <c r="G27" i="34" s="1"/>
  <c r="E27" i="34"/>
  <c r="J26" i="34"/>
  <c r="F26" i="34"/>
  <c r="G26" i="34" s="1"/>
  <c r="E26" i="34"/>
  <c r="J25" i="34"/>
  <c r="F25" i="34"/>
  <c r="G25" i="34" s="1"/>
  <c r="E25" i="34"/>
  <c r="J24" i="34"/>
  <c r="F24" i="34"/>
  <c r="G24" i="34" s="1"/>
  <c r="E24" i="34"/>
  <c r="J23" i="34"/>
  <c r="F23" i="34"/>
  <c r="G23" i="34" s="1"/>
  <c r="E23" i="34"/>
  <c r="J22" i="34"/>
  <c r="F22" i="34"/>
  <c r="G22" i="34" s="1"/>
  <c r="E22" i="34"/>
  <c r="J21" i="34"/>
  <c r="F21" i="34"/>
  <c r="G21" i="34" s="1"/>
  <c r="E21" i="34"/>
  <c r="J20" i="34"/>
  <c r="F20" i="34"/>
  <c r="G20" i="34" s="1"/>
  <c r="E20" i="34"/>
  <c r="J19" i="34"/>
  <c r="F19" i="34"/>
  <c r="G19" i="34" s="1"/>
  <c r="E19" i="34"/>
  <c r="J18" i="34"/>
  <c r="F18" i="34"/>
  <c r="G18" i="34" s="1"/>
  <c r="E18" i="34"/>
  <c r="J17" i="34"/>
  <c r="F17" i="34"/>
  <c r="G17" i="34" s="1"/>
  <c r="E17" i="34"/>
  <c r="J16" i="34"/>
  <c r="F16" i="34"/>
  <c r="G16" i="34" s="1"/>
  <c r="E16" i="34"/>
  <c r="J15" i="34"/>
  <c r="F15" i="34"/>
  <c r="G15" i="34" s="1"/>
  <c r="E15" i="34"/>
  <c r="J14" i="34"/>
  <c r="F14" i="34"/>
  <c r="G14" i="34" s="1"/>
  <c r="E14" i="34"/>
  <c r="J13" i="34"/>
  <c r="F13" i="34"/>
  <c r="G13" i="34" s="1"/>
  <c r="E13" i="34"/>
  <c r="J12" i="34"/>
  <c r="F12" i="34"/>
  <c r="G12" i="34" s="1"/>
  <c r="E12" i="34"/>
  <c r="J11" i="34"/>
  <c r="F11" i="34"/>
  <c r="G11" i="34" s="1"/>
  <c r="E11" i="34"/>
  <c r="J10" i="34"/>
  <c r="F10" i="34"/>
  <c r="G10" i="34" s="1"/>
  <c r="E10" i="34"/>
  <c r="J9" i="34"/>
  <c r="F9" i="34"/>
  <c r="G9" i="34" s="1"/>
  <c r="E9" i="34"/>
  <c r="J8" i="34"/>
  <c r="F8" i="34"/>
  <c r="G8" i="34" s="1"/>
  <c r="E8" i="34"/>
  <c r="J7" i="34"/>
  <c r="F7" i="34"/>
  <c r="G7" i="34" s="1"/>
  <c r="E7" i="34"/>
  <c r="J6" i="34"/>
  <c r="F6" i="34"/>
  <c r="G6" i="34" s="1"/>
  <c r="E6" i="34"/>
  <c r="J5" i="34"/>
  <c r="F5" i="34"/>
  <c r="G5" i="34" s="1"/>
  <c r="E5" i="34"/>
  <c r="J4" i="34"/>
  <c r="F4" i="34"/>
  <c r="G4" i="34" s="1"/>
  <c r="E4" i="34"/>
  <c r="J3" i="34"/>
  <c r="F3" i="34"/>
  <c r="G3" i="34" s="1"/>
  <c r="E3" i="34"/>
  <c r="J2" i="34"/>
  <c r="F2" i="34"/>
  <c r="G2" i="34" s="1"/>
  <c r="E2" i="34"/>
  <c r="C31" i="33"/>
  <c r="B31" i="33"/>
  <c r="O30" i="33"/>
  <c r="N30" i="33"/>
  <c r="M30" i="33"/>
  <c r="O29" i="33"/>
  <c r="N29" i="33"/>
  <c r="M29" i="33"/>
  <c r="L29" i="33"/>
  <c r="K29" i="33"/>
  <c r="H29" i="33"/>
  <c r="H30" i="33" s="1"/>
  <c r="G29" i="33"/>
  <c r="O28" i="33"/>
  <c r="N28" i="33"/>
  <c r="M28" i="33"/>
  <c r="L28" i="33"/>
  <c r="K28" i="33"/>
  <c r="G28" i="33"/>
  <c r="O27" i="33"/>
  <c r="N27" i="33"/>
  <c r="M27" i="33"/>
  <c r="L27" i="33"/>
  <c r="K27" i="33"/>
  <c r="G27" i="33"/>
  <c r="O26" i="33"/>
  <c r="N26" i="33"/>
  <c r="M26" i="33"/>
  <c r="L26" i="33"/>
  <c r="K26" i="33"/>
  <c r="G26" i="33"/>
  <c r="O25" i="33"/>
  <c r="N25" i="33"/>
  <c r="M25" i="33"/>
  <c r="L25" i="33"/>
  <c r="K25" i="33"/>
  <c r="G25" i="33"/>
  <c r="O24" i="33"/>
  <c r="N24" i="33"/>
  <c r="M24" i="33"/>
  <c r="L24" i="33"/>
  <c r="K24" i="33"/>
  <c r="H24" i="33"/>
  <c r="H25" i="33" s="1"/>
  <c r="H26" i="33" s="1"/>
  <c r="H27" i="33" s="1"/>
  <c r="H28" i="33" s="1"/>
  <c r="G24" i="33"/>
  <c r="O23" i="33"/>
  <c r="N23" i="33"/>
  <c r="M23" i="33"/>
  <c r="L23" i="33"/>
  <c r="K23" i="33"/>
  <c r="G23" i="33"/>
  <c r="O22" i="33"/>
  <c r="N22" i="33"/>
  <c r="M22" i="33"/>
  <c r="L22" i="33"/>
  <c r="K22" i="33"/>
  <c r="G22" i="33"/>
  <c r="O21" i="33"/>
  <c r="N21" i="33"/>
  <c r="M21" i="33"/>
  <c r="L21" i="33"/>
  <c r="K21" i="33"/>
  <c r="G21" i="33"/>
  <c r="O20" i="33"/>
  <c r="N20" i="33"/>
  <c r="M20" i="33"/>
  <c r="L20" i="33"/>
  <c r="K20" i="33"/>
  <c r="G20" i="33"/>
  <c r="O19" i="33"/>
  <c r="N19" i="33"/>
  <c r="M19" i="33"/>
  <c r="L19" i="33"/>
  <c r="K19" i="33"/>
  <c r="H19" i="33"/>
  <c r="H20" i="33" s="1"/>
  <c r="H21" i="33" s="1"/>
  <c r="H22" i="33" s="1"/>
  <c r="H23" i="33" s="1"/>
  <c r="G19" i="33"/>
  <c r="O18" i="33"/>
  <c r="N18" i="33"/>
  <c r="M18" i="33"/>
  <c r="L18" i="33"/>
  <c r="K18" i="33"/>
  <c r="G18" i="33"/>
  <c r="O17" i="33"/>
  <c r="N17" i="33"/>
  <c r="M17" i="33"/>
  <c r="L17" i="33"/>
  <c r="K17" i="33"/>
  <c r="G17" i="33"/>
  <c r="O16" i="33"/>
  <c r="N16" i="33"/>
  <c r="M16" i="33"/>
  <c r="L16" i="33"/>
  <c r="K16" i="33"/>
  <c r="G16" i="33"/>
  <c r="O15" i="33"/>
  <c r="N15" i="33"/>
  <c r="M15" i="33"/>
  <c r="L15" i="33"/>
  <c r="K15" i="33"/>
  <c r="G15" i="33"/>
  <c r="O14" i="33"/>
  <c r="N14" i="33"/>
  <c r="M14" i="33"/>
  <c r="L14" i="33"/>
  <c r="K14" i="33"/>
  <c r="G14" i="33"/>
  <c r="O13" i="33"/>
  <c r="N13" i="33"/>
  <c r="M13" i="33"/>
  <c r="L13" i="33"/>
  <c r="K13" i="33"/>
  <c r="G13" i="33"/>
  <c r="O12" i="33"/>
  <c r="N12" i="33"/>
  <c r="M12" i="33"/>
  <c r="L12" i="33"/>
  <c r="K12" i="33"/>
  <c r="G12" i="33"/>
  <c r="O11" i="33"/>
  <c r="N11" i="33"/>
  <c r="M11" i="33"/>
  <c r="L11" i="33"/>
  <c r="K11" i="33"/>
  <c r="G11" i="33"/>
  <c r="O10" i="33"/>
  <c r="N10" i="33"/>
  <c r="M10" i="33"/>
  <c r="L10" i="33"/>
  <c r="K10" i="33"/>
  <c r="H10" i="33"/>
  <c r="H11" i="33" s="1"/>
  <c r="H12" i="33" s="1"/>
  <c r="H13" i="33" s="1"/>
  <c r="H14" i="33" s="1"/>
  <c r="H15" i="33" s="1"/>
  <c r="H16" i="33" s="1"/>
  <c r="H17" i="33" s="1"/>
  <c r="H18" i="33" s="1"/>
  <c r="G10" i="33"/>
  <c r="O9" i="33"/>
  <c r="N9" i="33"/>
  <c r="M9" i="33"/>
  <c r="L9" i="33"/>
  <c r="K9" i="33"/>
  <c r="H9" i="33"/>
  <c r="G9" i="33"/>
  <c r="O8" i="33"/>
  <c r="N8" i="33"/>
  <c r="M8" i="33"/>
  <c r="L8" i="33"/>
  <c r="K8" i="33"/>
  <c r="H8" i="33"/>
  <c r="G8" i="33"/>
  <c r="O7" i="33"/>
  <c r="N7" i="33"/>
  <c r="M7" i="33"/>
  <c r="L7" i="33"/>
  <c r="K7" i="33"/>
  <c r="G7" i="33"/>
  <c r="O6" i="33"/>
  <c r="N6" i="33"/>
  <c r="M6" i="33"/>
  <c r="L6" i="33"/>
  <c r="K6" i="33"/>
  <c r="H6" i="33"/>
  <c r="H7" i="33" s="1"/>
  <c r="G6" i="33"/>
  <c r="O5" i="33"/>
  <c r="N5" i="33"/>
  <c r="M5" i="33"/>
  <c r="L5" i="33"/>
  <c r="K5" i="33"/>
  <c r="H5" i="33"/>
  <c r="G5" i="33"/>
  <c r="O4" i="33"/>
  <c r="N4" i="33"/>
  <c r="M4" i="33"/>
  <c r="L4" i="33"/>
  <c r="K4" i="33"/>
  <c r="G4" i="33"/>
  <c r="O3" i="33"/>
  <c r="N3" i="33"/>
  <c r="M3" i="33"/>
  <c r="L3" i="33"/>
  <c r="K3" i="33"/>
  <c r="G3" i="33"/>
  <c r="G2" i="33"/>
  <c r="F149" i="32"/>
  <c r="E149" i="32"/>
  <c r="D149" i="32"/>
  <c r="C149" i="32"/>
  <c r="F148" i="32"/>
  <c r="E148" i="32"/>
  <c r="D148" i="32"/>
  <c r="C148" i="32"/>
  <c r="F147" i="32"/>
  <c r="E147" i="32"/>
  <c r="D147" i="32"/>
  <c r="C147" i="32"/>
  <c r="F146" i="32"/>
  <c r="E146" i="32"/>
  <c r="D146" i="32"/>
  <c r="C146" i="32"/>
  <c r="F145" i="32"/>
  <c r="E145" i="32"/>
  <c r="D145" i="32"/>
  <c r="C145" i="32"/>
  <c r="F144" i="32"/>
  <c r="E144" i="32"/>
  <c r="D144" i="32"/>
  <c r="C144" i="32"/>
  <c r="F143" i="32"/>
  <c r="E143" i="32"/>
  <c r="D143" i="32"/>
  <c r="C143" i="32"/>
  <c r="F142" i="32"/>
  <c r="E142" i="32"/>
  <c r="D142" i="32"/>
  <c r="C142" i="32"/>
  <c r="F141" i="32"/>
  <c r="E141" i="32"/>
  <c r="D141" i="32"/>
  <c r="C141" i="32"/>
  <c r="F140" i="32"/>
  <c r="E140" i="32"/>
  <c r="D140" i="32"/>
  <c r="C140" i="32"/>
  <c r="F139" i="32"/>
  <c r="E139" i="32"/>
  <c r="D139" i="32"/>
  <c r="C139" i="32"/>
  <c r="F138" i="32"/>
  <c r="E138" i="32"/>
  <c r="D138" i="32"/>
  <c r="C138" i="32"/>
  <c r="F137" i="32"/>
  <c r="E137" i="32"/>
  <c r="D137" i="32"/>
  <c r="C137" i="32"/>
  <c r="F136" i="32"/>
  <c r="E136" i="32"/>
  <c r="D136" i="32"/>
  <c r="C136" i="32"/>
  <c r="F135" i="32"/>
  <c r="E135" i="32"/>
  <c r="D135" i="32"/>
  <c r="C135" i="32"/>
  <c r="F134" i="32"/>
  <c r="E134" i="32"/>
  <c r="D134" i="32"/>
  <c r="C134" i="32"/>
  <c r="F133" i="32"/>
  <c r="E133" i="32"/>
  <c r="D133" i="32"/>
  <c r="C133" i="32"/>
  <c r="F132" i="32"/>
  <c r="E132" i="32"/>
  <c r="D132" i="32"/>
  <c r="C132" i="32"/>
  <c r="F131" i="32"/>
  <c r="E131" i="32"/>
  <c r="D131" i="32"/>
  <c r="C131" i="32"/>
  <c r="F130" i="32"/>
  <c r="E130" i="32"/>
  <c r="D130" i="32"/>
  <c r="C130" i="32"/>
  <c r="F129" i="32"/>
  <c r="E129" i="32"/>
  <c r="D129" i="32"/>
  <c r="C129" i="32"/>
  <c r="F128" i="32"/>
  <c r="E128" i="32"/>
  <c r="D128" i="32"/>
  <c r="C128" i="32"/>
  <c r="F127" i="32"/>
  <c r="E127" i="32"/>
  <c r="D127" i="32"/>
  <c r="C127" i="32"/>
  <c r="F126" i="32"/>
  <c r="E126" i="32"/>
  <c r="D126" i="32"/>
  <c r="C126" i="32"/>
  <c r="F125" i="32"/>
  <c r="E125" i="32"/>
  <c r="D125" i="32"/>
  <c r="C125" i="32"/>
  <c r="F124" i="32"/>
  <c r="E124" i="32"/>
  <c r="D124" i="32"/>
  <c r="C124" i="32"/>
  <c r="F123" i="32"/>
  <c r="E123" i="32"/>
  <c r="D123" i="32"/>
  <c r="C123" i="32"/>
  <c r="F122" i="32"/>
  <c r="E122" i="32"/>
  <c r="D122" i="32"/>
  <c r="C122" i="32"/>
  <c r="F121" i="32"/>
  <c r="E121" i="32"/>
  <c r="D121" i="32"/>
  <c r="C121" i="32"/>
  <c r="F120" i="32"/>
  <c r="E120" i="32"/>
  <c r="D120" i="32"/>
  <c r="C120" i="32"/>
  <c r="F119" i="32"/>
  <c r="E119" i="32"/>
  <c r="D119" i="32"/>
  <c r="C119" i="32"/>
  <c r="F118" i="32"/>
  <c r="E118" i="32"/>
  <c r="D118" i="32"/>
  <c r="C118" i="32"/>
  <c r="F117" i="32"/>
  <c r="E117" i="32"/>
  <c r="D117" i="32"/>
  <c r="C117" i="32"/>
  <c r="F116" i="32"/>
  <c r="E116" i="32"/>
  <c r="D116" i="32"/>
  <c r="C116" i="32"/>
  <c r="F115" i="32"/>
  <c r="E115" i="32"/>
  <c r="D115" i="32"/>
  <c r="C115" i="32"/>
  <c r="F114" i="32"/>
  <c r="E114" i="32"/>
  <c r="D114" i="32"/>
  <c r="C114" i="32"/>
  <c r="F113" i="32"/>
  <c r="E113" i="32"/>
  <c r="D113" i="32"/>
  <c r="C113" i="32"/>
  <c r="F112" i="32"/>
  <c r="E112" i="32"/>
  <c r="D112" i="32"/>
  <c r="C112" i="32"/>
  <c r="F111" i="32"/>
  <c r="E111" i="32"/>
  <c r="D111" i="32"/>
  <c r="C111" i="32"/>
  <c r="F110" i="32"/>
  <c r="E110" i="32"/>
  <c r="D110" i="32"/>
  <c r="C110" i="32"/>
  <c r="F109" i="32"/>
  <c r="E109" i="32"/>
  <c r="D109" i="32"/>
  <c r="C109" i="32"/>
  <c r="F108" i="32"/>
  <c r="E108" i="32"/>
  <c r="D108" i="32"/>
  <c r="C108" i="32"/>
  <c r="F107" i="32"/>
  <c r="E107" i="32"/>
  <c r="D107" i="32"/>
  <c r="C107" i="32"/>
  <c r="F106" i="32"/>
  <c r="E106" i="32"/>
  <c r="D106" i="32"/>
  <c r="C106" i="32"/>
  <c r="F105" i="32"/>
  <c r="E105" i="32"/>
  <c r="D105" i="32"/>
  <c r="C105" i="32"/>
  <c r="F104" i="32"/>
  <c r="E104" i="32"/>
  <c r="D104" i="32"/>
  <c r="C104" i="32"/>
  <c r="F103" i="32"/>
  <c r="E103" i="32"/>
  <c r="D103" i="32"/>
  <c r="C103" i="32"/>
  <c r="F102" i="32"/>
  <c r="E102" i="32"/>
  <c r="D102" i="32"/>
  <c r="C102" i="32"/>
  <c r="F101" i="32"/>
  <c r="E101" i="32"/>
  <c r="D101" i="32"/>
  <c r="C101" i="32"/>
  <c r="F100" i="32"/>
  <c r="E100" i="32"/>
  <c r="D100" i="32"/>
  <c r="C100" i="32"/>
  <c r="F99" i="32"/>
  <c r="E99" i="32"/>
  <c r="D99" i="32"/>
  <c r="C99" i="32"/>
  <c r="F98" i="32"/>
  <c r="E98" i="32"/>
  <c r="D98" i="32"/>
  <c r="C98" i="32"/>
  <c r="F97" i="32"/>
  <c r="E97" i="32"/>
  <c r="D97" i="32"/>
  <c r="C97" i="32"/>
  <c r="F96" i="32"/>
  <c r="E96" i="32"/>
  <c r="D96" i="32"/>
  <c r="C96" i="32"/>
  <c r="F95" i="32"/>
  <c r="E95" i="32"/>
  <c r="D95" i="32"/>
  <c r="C95" i="32"/>
  <c r="F94" i="32"/>
  <c r="E94" i="32"/>
  <c r="D94" i="32"/>
  <c r="C94" i="32"/>
  <c r="F93" i="32"/>
  <c r="E93" i="32"/>
  <c r="D93" i="32"/>
  <c r="C93" i="32"/>
  <c r="F92" i="32"/>
  <c r="E92" i="32"/>
  <c r="D92" i="32"/>
  <c r="C92" i="32"/>
  <c r="F91" i="32"/>
  <c r="E91" i="32"/>
  <c r="D91" i="32"/>
  <c r="C91" i="32"/>
  <c r="F90" i="32"/>
  <c r="E90" i="32"/>
  <c r="D90" i="32"/>
  <c r="C90" i="32"/>
  <c r="F89" i="32"/>
  <c r="E89" i="32"/>
  <c r="D89" i="32"/>
  <c r="C89" i="32"/>
  <c r="F88" i="32"/>
  <c r="E88" i="32"/>
  <c r="D88" i="32"/>
  <c r="C88" i="32"/>
  <c r="F87" i="32"/>
  <c r="E87" i="32"/>
  <c r="D87" i="32"/>
  <c r="C87" i="32"/>
  <c r="F86" i="32"/>
  <c r="E86" i="32"/>
  <c r="D86" i="32"/>
  <c r="C86" i="32"/>
  <c r="F85" i="32"/>
  <c r="E85" i="32"/>
  <c r="D85" i="32"/>
  <c r="C85" i="32"/>
  <c r="F84" i="32"/>
  <c r="E84" i="32"/>
  <c r="D84" i="32"/>
  <c r="C84" i="32"/>
  <c r="F83" i="32"/>
  <c r="E83" i="32"/>
  <c r="D83" i="32"/>
  <c r="C83" i="32"/>
  <c r="F82" i="32"/>
  <c r="E82" i="32"/>
  <c r="D82" i="32"/>
  <c r="C82" i="32"/>
  <c r="F81" i="32"/>
  <c r="E81" i="32"/>
  <c r="D81" i="32"/>
  <c r="C81" i="32"/>
  <c r="F80" i="32"/>
  <c r="E80" i="32"/>
  <c r="D80" i="32"/>
  <c r="C80" i="32"/>
  <c r="F79" i="32"/>
  <c r="E79" i="32"/>
  <c r="D79" i="32"/>
  <c r="C79" i="32"/>
  <c r="F78" i="32"/>
  <c r="E78" i="32"/>
  <c r="D78" i="32"/>
  <c r="C78" i="32"/>
  <c r="F77" i="32"/>
  <c r="E77" i="32"/>
  <c r="D77" i="32"/>
  <c r="C77" i="32"/>
  <c r="F76" i="32"/>
  <c r="E76" i="32"/>
  <c r="D76" i="32"/>
  <c r="C76" i="32"/>
  <c r="F75" i="32"/>
  <c r="E75" i="32"/>
  <c r="D75" i="32"/>
  <c r="C75" i="32"/>
  <c r="F74" i="32"/>
  <c r="E74" i="32"/>
  <c r="D74" i="32"/>
  <c r="C74" i="32"/>
  <c r="F73" i="32"/>
  <c r="E73" i="32"/>
  <c r="D73" i="32"/>
  <c r="C73" i="32"/>
  <c r="F72" i="32"/>
  <c r="E72" i="32"/>
  <c r="D72" i="32"/>
  <c r="C72" i="32"/>
  <c r="F71" i="32"/>
  <c r="E71" i="32"/>
  <c r="D71" i="32"/>
  <c r="C71" i="32"/>
  <c r="F70" i="32"/>
  <c r="E70" i="32"/>
  <c r="D70" i="32"/>
  <c r="C70" i="32"/>
  <c r="F69" i="32"/>
  <c r="E69" i="32"/>
  <c r="D69" i="32"/>
  <c r="C69" i="32"/>
  <c r="F68" i="32"/>
  <c r="E68" i="32"/>
  <c r="D68" i="32"/>
  <c r="C68" i="32"/>
  <c r="F67" i="32"/>
  <c r="E67" i="32"/>
  <c r="D67" i="32"/>
  <c r="C67" i="32"/>
  <c r="F66" i="32"/>
  <c r="E66" i="32"/>
  <c r="D66" i="32"/>
  <c r="C66" i="32"/>
  <c r="F65" i="32"/>
  <c r="E65" i="32"/>
  <c r="D65" i="32"/>
  <c r="C65" i="32"/>
  <c r="F64" i="32"/>
  <c r="E64" i="32"/>
  <c r="D64" i="32"/>
  <c r="C64" i="32"/>
  <c r="F63" i="32"/>
  <c r="E63" i="32"/>
  <c r="D63" i="32"/>
  <c r="C63" i="32"/>
  <c r="F62" i="32"/>
  <c r="E62" i="32"/>
  <c r="D62" i="32"/>
  <c r="C62" i="32"/>
  <c r="F61" i="32"/>
  <c r="E61" i="32"/>
  <c r="D61" i="32"/>
  <c r="C61" i="32"/>
  <c r="F60" i="32"/>
  <c r="E60" i="32"/>
  <c r="D60" i="32"/>
  <c r="C60" i="32"/>
  <c r="F59" i="32"/>
  <c r="E59" i="32"/>
  <c r="D59" i="32"/>
  <c r="C59" i="32"/>
  <c r="F58" i="32"/>
  <c r="E58" i="32"/>
  <c r="D58" i="32"/>
  <c r="C58" i="32"/>
  <c r="F57" i="32"/>
  <c r="E57" i="32"/>
  <c r="D57" i="32"/>
  <c r="C57" i="32"/>
  <c r="F56" i="32"/>
  <c r="E56" i="32"/>
  <c r="D56" i="32"/>
  <c r="C56" i="32"/>
  <c r="F55" i="32"/>
  <c r="E55" i="32"/>
  <c r="D55" i="32"/>
  <c r="C55" i="32"/>
  <c r="F54" i="32"/>
  <c r="E54" i="32"/>
  <c r="D54" i="32"/>
  <c r="C54" i="32"/>
  <c r="F53" i="32"/>
  <c r="E53" i="32"/>
  <c r="D53" i="32"/>
  <c r="C53" i="32"/>
  <c r="F52" i="32"/>
  <c r="E52" i="32"/>
  <c r="D52" i="32"/>
  <c r="C52" i="32"/>
  <c r="F51" i="32"/>
  <c r="E51" i="32"/>
  <c r="D51" i="32"/>
  <c r="C51" i="32"/>
  <c r="F50" i="32"/>
  <c r="E50" i="32"/>
  <c r="D50" i="32"/>
  <c r="C50" i="32"/>
  <c r="F49" i="32"/>
  <c r="E49" i="32"/>
  <c r="D49" i="32"/>
  <c r="C49" i="32"/>
  <c r="F48" i="32"/>
  <c r="E48" i="32"/>
  <c r="D48" i="32"/>
  <c r="C48" i="32"/>
  <c r="F47" i="32"/>
  <c r="E47" i="32"/>
  <c r="D47" i="32"/>
  <c r="C47" i="32"/>
  <c r="F46" i="32"/>
  <c r="E46" i="32"/>
  <c r="D46" i="32"/>
  <c r="C46" i="32"/>
  <c r="F45" i="32"/>
  <c r="E45" i="32"/>
  <c r="D45" i="32"/>
  <c r="C45" i="32"/>
  <c r="F44" i="32"/>
  <c r="E44" i="32"/>
  <c r="D44" i="32"/>
  <c r="C44" i="32"/>
  <c r="F43" i="32"/>
  <c r="E43" i="32"/>
  <c r="D43" i="32"/>
  <c r="C43" i="32"/>
  <c r="F42" i="32"/>
  <c r="E42" i="32"/>
  <c r="D42" i="32"/>
  <c r="C42" i="32"/>
  <c r="F41" i="32"/>
  <c r="E41" i="32"/>
  <c r="D41" i="32"/>
  <c r="C41" i="32"/>
  <c r="F40" i="32"/>
  <c r="E40" i="32"/>
  <c r="D40" i="32"/>
  <c r="C40" i="32"/>
  <c r="F39" i="32"/>
  <c r="E39" i="32"/>
  <c r="D39" i="32"/>
  <c r="C39" i="32"/>
  <c r="F38" i="32"/>
  <c r="E38" i="32"/>
  <c r="D38" i="32"/>
  <c r="C38" i="32"/>
  <c r="F37" i="32"/>
  <c r="E37" i="32"/>
  <c r="D37" i="32"/>
  <c r="C37" i="32"/>
  <c r="F36" i="32"/>
  <c r="E36" i="32"/>
  <c r="D36" i="32"/>
  <c r="C36" i="32"/>
  <c r="F35" i="32"/>
  <c r="E35" i="32"/>
  <c r="D35" i="32"/>
  <c r="C35" i="32"/>
  <c r="F34" i="32"/>
  <c r="E34" i="32"/>
  <c r="D34" i="32"/>
  <c r="C34" i="32"/>
  <c r="F33" i="32"/>
  <c r="E33" i="32"/>
  <c r="D33" i="32"/>
  <c r="C33" i="32"/>
  <c r="F32" i="32"/>
  <c r="E32" i="32"/>
  <c r="D32" i="32"/>
  <c r="C32" i="32"/>
  <c r="F31" i="32"/>
  <c r="E31" i="32"/>
  <c r="D31" i="32"/>
  <c r="C31" i="32"/>
  <c r="F30" i="32"/>
  <c r="E30" i="32"/>
  <c r="D30" i="32"/>
  <c r="C30" i="32"/>
  <c r="F29" i="32"/>
  <c r="E29" i="32"/>
  <c r="D29" i="32"/>
  <c r="C29" i="32"/>
  <c r="F28" i="32"/>
  <c r="E28" i="32"/>
  <c r="D28" i="32"/>
  <c r="C28" i="32"/>
  <c r="F27" i="32"/>
  <c r="E27" i="32"/>
  <c r="D27" i="32"/>
  <c r="C27" i="32"/>
  <c r="F26" i="32"/>
  <c r="E26" i="32"/>
  <c r="D26" i="32"/>
  <c r="C26" i="32"/>
  <c r="F25" i="32"/>
  <c r="E25" i="32"/>
  <c r="D25" i="32"/>
  <c r="C25" i="32"/>
  <c r="F24" i="32"/>
  <c r="E24" i="32"/>
  <c r="D24" i="32"/>
  <c r="C24" i="32"/>
  <c r="F23" i="32"/>
  <c r="E23" i="32"/>
  <c r="D23" i="32"/>
  <c r="C23" i="32"/>
  <c r="F22" i="32"/>
  <c r="E22" i="32"/>
  <c r="D22" i="32"/>
  <c r="C22" i="32"/>
  <c r="F21" i="32"/>
  <c r="E21" i="32"/>
  <c r="D21" i="32"/>
  <c r="C21" i="32"/>
  <c r="F20" i="32"/>
  <c r="E20" i="32"/>
  <c r="D20" i="32"/>
  <c r="C20" i="32"/>
  <c r="F19" i="32"/>
  <c r="E19" i="32"/>
  <c r="D19" i="32"/>
  <c r="C19" i="32"/>
  <c r="F18" i="32"/>
  <c r="E18" i="32"/>
  <c r="D18" i="32"/>
  <c r="C18" i="32"/>
  <c r="F17" i="32"/>
  <c r="E17" i="32"/>
  <c r="D17" i="32"/>
  <c r="C17" i="32"/>
  <c r="F16" i="32"/>
  <c r="E16" i="32"/>
  <c r="D16" i="32"/>
  <c r="C16" i="32"/>
  <c r="F15" i="32"/>
  <c r="E15" i="32"/>
  <c r="D15" i="32"/>
  <c r="C15" i="32"/>
  <c r="F14" i="32"/>
  <c r="E14" i="32"/>
  <c r="D14" i="32"/>
  <c r="C14" i="32"/>
  <c r="F13" i="32"/>
  <c r="E13" i="32"/>
  <c r="D13" i="32"/>
  <c r="C13" i="32"/>
  <c r="F12" i="32"/>
  <c r="E12" i="32"/>
  <c r="D12" i="32"/>
  <c r="C12" i="32"/>
  <c r="F11" i="32"/>
  <c r="E11" i="32"/>
  <c r="D11" i="32"/>
  <c r="C11" i="32"/>
  <c r="F10" i="32"/>
  <c r="E10" i="32"/>
  <c r="D10" i="32"/>
  <c r="C10" i="32"/>
  <c r="F9" i="32"/>
  <c r="E9" i="32"/>
  <c r="D9" i="32"/>
  <c r="C9" i="32"/>
  <c r="F8" i="32"/>
  <c r="E8" i="32"/>
  <c r="D8" i="32"/>
  <c r="C8" i="32"/>
  <c r="F7" i="32"/>
  <c r="E7" i="32"/>
  <c r="D7" i="32"/>
  <c r="C7" i="32"/>
  <c r="F6" i="32"/>
  <c r="E6" i="32"/>
  <c r="D6" i="32"/>
  <c r="C6" i="32"/>
  <c r="F5" i="32"/>
  <c r="E5" i="32"/>
  <c r="D5" i="32"/>
  <c r="C5" i="32"/>
  <c r="F4" i="32"/>
  <c r="E4" i="32"/>
  <c r="D4" i="32"/>
  <c r="C4" i="32"/>
  <c r="F3" i="32"/>
  <c r="E3" i="32"/>
  <c r="D3" i="32"/>
  <c r="C3" i="32"/>
  <c r="E2" i="32"/>
  <c r="D2" i="32"/>
  <c r="C2" i="32"/>
  <c r="B537" i="31"/>
  <c r="B536" i="31"/>
  <c r="B535" i="31"/>
  <c r="B534" i="31"/>
  <c r="B533" i="31"/>
  <c r="B532" i="31"/>
  <c r="B531" i="31"/>
  <c r="B530" i="31"/>
  <c r="B529" i="31"/>
  <c r="B528" i="31"/>
  <c r="B527" i="31"/>
  <c r="B526" i="31"/>
  <c r="B525" i="31"/>
  <c r="B524" i="31"/>
  <c r="B523" i="31"/>
  <c r="B522" i="31"/>
  <c r="B521" i="31"/>
  <c r="B520" i="31"/>
  <c r="B519" i="31"/>
  <c r="B518" i="31"/>
  <c r="B517" i="31"/>
  <c r="B516" i="31"/>
  <c r="B515" i="31"/>
  <c r="B514" i="31"/>
  <c r="B513" i="31"/>
  <c r="B512" i="31"/>
  <c r="B511" i="31"/>
  <c r="B510" i="31"/>
  <c r="B509" i="31"/>
  <c r="B508" i="31"/>
  <c r="B507" i="31"/>
  <c r="B506" i="31"/>
  <c r="B505" i="31"/>
  <c r="B504" i="31"/>
  <c r="B503" i="31"/>
  <c r="B502" i="31"/>
  <c r="B501" i="31"/>
  <c r="B500" i="31"/>
  <c r="B499" i="31"/>
  <c r="B498" i="31"/>
  <c r="B497" i="31"/>
  <c r="B496" i="31"/>
  <c r="B495" i="31"/>
  <c r="B494" i="31"/>
  <c r="B493" i="31"/>
  <c r="B492" i="31"/>
  <c r="B491" i="31"/>
  <c r="B490" i="31"/>
  <c r="B489" i="31"/>
  <c r="B488" i="31"/>
  <c r="B487" i="31"/>
  <c r="B486" i="31"/>
  <c r="B485" i="31"/>
  <c r="B484" i="31"/>
  <c r="B483" i="31"/>
  <c r="B482" i="31"/>
  <c r="B481" i="31"/>
  <c r="B480" i="31"/>
  <c r="B479" i="31"/>
  <c r="B478" i="31"/>
  <c r="B477" i="31"/>
  <c r="B476" i="31"/>
  <c r="B475" i="31"/>
  <c r="B474" i="31"/>
  <c r="B473" i="31"/>
  <c r="B472" i="31"/>
  <c r="B471" i="31"/>
  <c r="B470" i="31"/>
  <c r="B469" i="31"/>
  <c r="B468" i="31"/>
  <c r="B467" i="31"/>
  <c r="B466" i="31"/>
  <c r="B465" i="31"/>
  <c r="B464" i="31"/>
  <c r="B463" i="31"/>
  <c r="B462" i="31"/>
  <c r="B461" i="31"/>
  <c r="B460" i="31"/>
  <c r="B459" i="31"/>
  <c r="B458" i="31"/>
  <c r="B457" i="31"/>
  <c r="B456" i="31"/>
  <c r="B455" i="31"/>
  <c r="B454" i="31"/>
  <c r="B453" i="31"/>
  <c r="B452" i="31"/>
  <c r="B451" i="31"/>
  <c r="B450" i="31"/>
  <c r="B449" i="31"/>
  <c r="B448" i="31"/>
  <c r="B447" i="31"/>
  <c r="B446" i="31"/>
  <c r="B445" i="31"/>
  <c r="B444" i="31"/>
  <c r="B443" i="31"/>
  <c r="B442" i="31"/>
  <c r="B441" i="31"/>
  <c r="B440" i="31"/>
  <c r="B439" i="31"/>
  <c r="B438" i="31"/>
  <c r="B437" i="31"/>
  <c r="B436" i="31"/>
  <c r="B435" i="31"/>
  <c r="B434" i="31"/>
  <c r="B433" i="31"/>
  <c r="B432" i="31"/>
  <c r="B431" i="31"/>
  <c r="B430" i="31"/>
  <c r="B429" i="31"/>
  <c r="B428" i="31"/>
  <c r="B427" i="31"/>
  <c r="B426" i="31"/>
  <c r="B425" i="31"/>
  <c r="B424" i="31"/>
  <c r="B423" i="31"/>
  <c r="B422" i="31"/>
  <c r="B421" i="31"/>
  <c r="B420" i="31"/>
  <c r="B419" i="31"/>
  <c r="B418" i="31"/>
  <c r="B417" i="31"/>
  <c r="B416" i="31"/>
  <c r="B415" i="31"/>
  <c r="B414" i="31"/>
  <c r="B413" i="31"/>
  <c r="B412" i="31"/>
  <c r="B411" i="31"/>
  <c r="B410" i="31"/>
  <c r="B409" i="31"/>
  <c r="B408" i="31"/>
  <c r="B407" i="31"/>
  <c r="B406" i="31"/>
  <c r="B405" i="31"/>
  <c r="B404" i="31"/>
  <c r="B403" i="31"/>
  <c r="B402" i="31"/>
  <c r="B401" i="31"/>
  <c r="B400" i="31"/>
  <c r="B399" i="31"/>
  <c r="B398" i="31"/>
  <c r="B397" i="31"/>
  <c r="B396" i="31"/>
  <c r="B395" i="31"/>
  <c r="B394" i="31"/>
  <c r="B393" i="31"/>
  <c r="B392" i="31"/>
  <c r="B391" i="31"/>
  <c r="B390" i="31"/>
  <c r="B389" i="31"/>
  <c r="B388" i="31"/>
  <c r="B387" i="31"/>
  <c r="B386" i="31"/>
  <c r="B385" i="31"/>
  <c r="B384" i="31"/>
  <c r="B383" i="31"/>
  <c r="B382" i="31"/>
  <c r="B381" i="31"/>
  <c r="B380" i="31"/>
  <c r="B379" i="31"/>
  <c r="B378" i="31"/>
  <c r="B377" i="31"/>
  <c r="B376" i="31"/>
  <c r="B375" i="31"/>
  <c r="B374" i="31"/>
  <c r="B373" i="31"/>
  <c r="B372" i="31"/>
  <c r="B371" i="31"/>
  <c r="B370" i="31"/>
  <c r="B369" i="31"/>
  <c r="B368" i="31"/>
  <c r="B367" i="31"/>
  <c r="B366" i="31"/>
  <c r="B365" i="31"/>
  <c r="B364" i="31"/>
  <c r="B363" i="31"/>
  <c r="B362" i="31"/>
  <c r="B361" i="31"/>
  <c r="B360" i="31"/>
  <c r="B359" i="31"/>
  <c r="B358" i="31"/>
  <c r="B357" i="31"/>
  <c r="B356" i="31"/>
  <c r="B355" i="31"/>
  <c r="B354" i="31"/>
  <c r="B353" i="31"/>
  <c r="B352" i="31"/>
  <c r="B351" i="31"/>
  <c r="B350" i="31"/>
  <c r="B349" i="31"/>
  <c r="B348" i="31"/>
  <c r="B347" i="31"/>
  <c r="B346" i="31"/>
  <c r="B345" i="31"/>
  <c r="B344" i="31"/>
  <c r="B343" i="31"/>
  <c r="B342" i="31"/>
  <c r="B341" i="31"/>
  <c r="B340" i="31"/>
  <c r="B339" i="31"/>
  <c r="B338" i="31"/>
  <c r="B337" i="31"/>
  <c r="B336" i="31"/>
  <c r="B335" i="31"/>
  <c r="B334" i="31"/>
  <c r="B333" i="31"/>
  <c r="B332" i="31"/>
  <c r="B331" i="31"/>
  <c r="B330" i="31"/>
  <c r="B329" i="31"/>
  <c r="B328" i="31"/>
  <c r="B327" i="31"/>
  <c r="B326" i="31"/>
  <c r="B325" i="31"/>
  <c r="B324" i="31"/>
  <c r="B323" i="31"/>
  <c r="B322" i="31"/>
  <c r="B321" i="31"/>
  <c r="B320" i="31"/>
  <c r="B319" i="31"/>
  <c r="B318" i="31"/>
  <c r="B317" i="31"/>
  <c r="B316" i="31"/>
  <c r="B315" i="31"/>
  <c r="B314" i="31"/>
  <c r="B313" i="31"/>
  <c r="B312" i="31"/>
  <c r="B311" i="31"/>
  <c r="B310" i="31"/>
  <c r="B309" i="31"/>
  <c r="B308" i="31"/>
  <c r="B307" i="31"/>
  <c r="B306" i="31"/>
  <c r="B305" i="31"/>
  <c r="B304" i="31"/>
  <c r="B303" i="31"/>
  <c r="B302" i="31"/>
  <c r="B301" i="31"/>
  <c r="B300" i="31"/>
  <c r="B299" i="31"/>
  <c r="B298" i="31"/>
  <c r="B297" i="31"/>
  <c r="B296" i="31"/>
  <c r="B295" i="31"/>
  <c r="B294" i="31"/>
  <c r="B293" i="31"/>
  <c r="B292" i="31"/>
  <c r="B291" i="31"/>
  <c r="B290" i="31"/>
  <c r="B289" i="31"/>
  <c r="B288" i="31"/>
  <c r="B287" i="31"/>
  <c r="B286" i="31"/>
  <c r="B285" i="31"/>
  <c r="B284" i="31"/>
  <c r="B283" i="31"/>
  <c r="B282" i="31"/>
  <c r="B281" i="31"/>
  <c r="B280" i="31"/>
  <c r="B279" i="31"/>
  <c r="B278" i="31"/>
  <c r="B277" i="31"/>
  <c r="B276" i="31"/>
  <c r="B275" i="31"/>
  <c r="B274" i="31"/>
  <c r="B273" i="31"/>
  <c r="B272" i="31"/>
  <c r="B271" i="31"/>
  <c r="B270" i="31"/>
  <c r="B269" i="31"/>
  <c r="B268" i="31"/>
  <c r="B267" i="31"/>
  <c r="B266" i="31"/>
  <c r="B265" i="31"/>
  <c r="B264" i="31"/>
  <c r="B263" i="31"/>
  <c r="B262" i="31"/>
  <c r="B261" i="31"/>
  <c r="B260" i="31"/>
  <c r="B259" i="31"/>
  <c r="B258" i="31"/>
  <c r="B257" i="31"/>
  <c r="B256" i="31"/>
  <c r="B255" i="31"/>
  <c r="B254" i="31"/>
  <c r="B253" i="31"/>
  <c r="B252" i="31"/>
  <c r="B251" i="31"/>
  <c r="B250" i="31"/>
  <c r="B249" i="31"/>
  <c r="B248" i="31"/>
  <c r="B247" i="31"/>
  <c r="B246" i="31"/>
  <c r="B245" i="31"/>
  <c r="B244" i="31"/>
  <c r="B243" i="31"/>
  <c r="B242" i="31"/>
  <c r="B241" i="31"/>
  <c r="B240" i="31"/>
  <c r="B239" i="31"/>
  <c r="B238" i="31"/>
  <c r="B237" i="31"/>
  <c r="B236" i="31"/>
  <c r="B235" i="31"/>
  <c r="B234" i="31"/>
  <c r="B233" i="31"/>
  <c r="B232" i="31"/>
  <c r="B231" i="31"/>
  <c r="B230" i="31"/>
  <c r="B229" i="31"/>
  <c r="B228" i="31"/>
  <c r="B227" i="31"/>
  <c r="B226" i="31"/>
  <c r="B225" i="31"/>
  <c r="B224" i="31"/>
  <c r="B223" i="31"/>
  <c r="B222" i="31"/>
  <c r="B221" i="31"/>
  <c r="B220" i="31"/>
  <c r="B219" i="31"/>
  <c r="B218" i="31"/>
  <c r="B217" i="31"/>
  <c r="B216" i="31"/>
  <c r="B215" i="31"/>
  <c r="B214" i="31"/>
  <c r="B213" i="31"/>
  <c r="B212" i="31"/>
  <c r="B211" i="31"/>
  <c r="B210" i="31"/>
  <c r="B209" i="31"/>
  <c r="B208" i="31"/>
  <c r="B207" i="31"/>
  <c r="B206" i="31"/>
  <c r="B205" i="31"/>
  <c r="B204" i="31"/>
  <c r="B203" i="31"/>
  <c r="B202" i="31"/>
  <c r="B201" i="31"/>
  <c r="B200" i="31"/>
  <c r="B199" i="31"/>
  <c r="B198" i="31"/>
  <c r="B197" i="31"/>
  <c r="B196" i="31"/>
  <c r="B195" i="31"/>
  <c r="B194" i="31"/>
  <c r="B193" i="31"/>
  <c r="B192" i="31"/>
  <c r="B191" i="31"/>
  <c r="B190" i="31"/>
  <c r="B189" i="31"/>
  <c r="B188" i="31"/>
  <c r="B187" i="31"/>
  <c r="B186" i="31"/>
  <c r="B185" i="31"/>
  <c r="B184" i="31"/>
  <c r="B183" i="31"/>
  <c r="B182" i="31"/>
  <c r="B181" i="31"/>
  <c r="B180" i="31"/>
  <c r="B179" i="31"/>
  <c r="B178" i="31"/>
  <c r="B177" i="31"/>
  <c r="B176" i="31"/>
  <c r="B175" i="31"/>
  <c r="B174" i="31"/>
  <c r="B173" i="31"/>
  <c r="B172" i="31"/>
  <c r="B171" i="31"/>
  <c r="B170" i="31"/>
  <c r="B169" i="31"/>
  <c r="B168" i="31"/>
  <c r="B167" i="31"/>
  <c r="B166" i="31"/>
  <c r="B165" i="31"/>
  <c r="B164" i="31"/>
  <c r="B163" i="31"/>
  <c r="B162" i="31"/>
  <c r="B161" i="31"/>
  <c r="B160" i="31"/>
  <c r="B159" i="31"/>
  <c r="B158" i="31"/>
  <c r="B157" i="31"/>
  <c r="B156" i="31"/>
  <c r="B155" i="31"/>
  <c r="B154" i="31"/>
  <c r="B153" i="31"/>
  <c r="B152" i="31"/>
  <c r="B151" i="31"/>
  <c r="B150" i="31"/>
  <c r="B149" i="31"/>
  <c r="B148" i="31"/>
  <c r="B147" i="31"/>
  <c r="B146" i="31"/>
  <c r="B145" i="31"/>
  <c r="B144" i="31"/>
  <c r="B143" i="31"/>
  <c r="B142" i="31"/>
  <c r="B141" i="31"/>
  <c r="B140" i="31"/>
  <c r="B139" i="31"/>
  <c r="B138" i="31"/>
  <c r="B137" i="31"/>
  <c r="B136" i="31"/>
  <c r="B135" i="31"/>
  <c r="B134" i="31"/>
  <c r="B133" i="31"/>
  <c r="B132" i="31"/>
  <c r="B131" i="31"/>
  <c r="B130" i="31"/>
  <c r="B129" i="31"/>
  <c r="B128" i="31"/>
  <c r="B127" i="31"/>
  <c r="B126" i="31"/>
  <c r="B125" i="31"/>
  <c r="B124" i="31"/>
  <c r="B123" i="31"/>
  <c r="B122" i="31"/>
  <c r="B121" i="31"/>
  <c r="B120" i="31"/>
  <c r="B119" i="31"/>
  <c r="B118" i="31"/>
  <c r="B117" i="31"/>
  <c r="B116" i="31"/>
  <c r="B115" i="31"/>
  <c r="B114" i="31"/>
  <c r="B113" i="31"/>
  <c r="B112" i="31"/>
  <c r="B111" i="31"/>
  <c r="B110" i="31"/>
  <c r="B109" i="31"/>
  <c r="B108" i="31"/>
  <c r="B107" i="31"/>
  <c r="B106" i="31"/>
  <c r="B105" i="31"/>
  <c r="B104" i="31"/>
  <c r="B103" i="31"/>
  <c r="B102" i="31"/>
  <c r="B101" i="31"/>
  <c r="B100" i="31"/>
  <c r="B99" i="31"/>
  <c r="B98" i="31"/>
  <c r="B97" i="31"/>
  <c r="B96" i="31"/>
  <c r="B95" i="31"/>
  <c r="B94" i="31"/>
  <c r="B93" i="31"/>
  <c r="B92" i="31"/>
  <c r="B91" i="31"/>
  <c r="B90" i="31"/>
  <c r="B89" i="31"/>
  <c r="B88" i="31"/>
  <c r="B87" i="31"/>
  <c r="B86" i="31"/>
  <c r="B85" i="31"/>
  <c r="B84" i="31"/>
  <c r="B83" i="31"/>
  <c r="B82" i="31"/>
  <c r="B81" i="31"/>
  <c r="B80" i="31"/>
  <c r="B79" i="31"/>
  <c r="B78" i="31"/>
  <c r="B77" i="31"/>
  <c r="B76" i="31"/>
  <c r="B75" i="31"/>
  <c r="B74" i="31"/>
  <c r="B73" i="31"/>
  <c r="B72" i="31"/>
  <c r="B71" i="31"/>
  <c r="B70" i="31"/>
  <c r="B69" i="31"/>
  <c r="B68" i="31"/>
  <c r="B67" i="31"/>
  <c r="B66" i="31"/>
  <c r="B65" i="31"/>
  <c r="B64" i="31"/>
  <c r="B63" i="31"/>
  <c r="B62" i="31"/>
  <c r="B61" i="31"/>
  <c r="B60" i="31"/>
  <c r="B59" i="31"/>
  <c r="B58" i="31"/>
  <c r="B57" i="31"/>
  <c r="B56" i="31"/>
  <c r="B55" i="31"/>
  <c r="B54" i="31"/>
  <c r="B53" i="31"/>
  <c r="B52" i="31"/>
  <c r="B51" i="31"/>
  <c r="B50" i="31"/>
  <c r="B49" i="31"/>
  <c r="B48" i="31"/>
  <c r="B47" i="31"/>
  <c r="B46" i="31"/>
  <c r="B45" i="31"/>
  <c r="B44" i="31"/>
  <c r="B43" i="31"/>
  <c r="B42" i="31"/>
  <c r="B41" i="31"/>
  <c r="B40" i="31"/>
  <c r="B39" i="31"/>
  <c r="B38" i="31"/>
  <c r="B37" i="31"/>
  <c r="B36" i="31"/>
  <c r="B35" i="31"/>
  <c r="B34" i="31"/>
  <c r="B33" i="31"/>
  <c r="B32" i="31"/>
  <c r="B31" i="31"/>
  <c r="B30" i="31"/>
  <c r="B29" i="31"/>
  <c r="B28" i="31"/>
  <c r="B27" i="31"/>
  <c r="B26" i="31"/>
  <c r="B25" i="31"/>
  <c r="B24" i="31"/>
  <c r="B23" i="31"/>
  <c r="B22" i="31"/>
  <c r="B21" i="31"/>
  <c r="B20" i="31"/>
  <c r="B19" i="31"/>
  <c r="B18" i="31"/>
  <c r="B17" i="31"/>
  <c r="B16" i="31"/>
  <c r="B15" i="31"/>
  <c r="B14" i="31"/>
  <c r="B13" i="31"/>
  <c r="B12" i="31"/>
  <c r="B11" i="31"/>
  <c r="B10" i="31"/>
  <c r="B9" i="31"/>
  <c r="B8" i="31"/>
  <c r="B7" i="31"/>
  <c r="B6" i="31"/>
  <c r="B5" i="31"/>
  <c r="B4" i="31"/>
  <c r="B3" i="31"/>
  <c r="A33" i="29"/>
  <c r="A34" i="29" s="1"/>
  <c r="A35" i="29" s="1"/>
  <c r="A36" i="29" s="1"/>
  <c r="A37" i="29" s="1"/>
  <c r="A38" i="29" s="1"/>
  <c r="A39" i="29" s="1"/>
  <c r="A40" i="29" s="1"/>
  <c r="A41" i="29" s="1"/>
  <c r="A42" i="29" s="1"/>
  <c r="A43" i="29" s="1"/>
  <c r="A44" i="29" s="1"/>
  <c r="A45" i="29" s="1"/>
  <c r="A46" i="29" s="1"/>
  <c r="A47" i="29" s="1"/>
  <c r="A48" i="29" s="1"/>
  <c r="A49" i="29" s="1"/>
  <c r="A50" i="29" s="1"/>
  <c r="A51" i="29" s="1"/>
  <c r="A52" i="29" s="1"/>
  <c r="A53" i="29" s="1"/>
  <c r="A54" i="29" s="1"/>
  <c r="A55" i="29" s="1"/>
  <c r="A56" i="29" s="1"/>
  <c r="A57" i="29" s="1"/>
  <c r="A58" i="29" s="1"/>
  <c r="A59" i="29" s="1"/>
  <c r="A60" i="29" s="1"/>
  <c r="A61" i="29" s="1"/>
  <c r="A62" i="29" s="1"/>
  <c r="A63" i="29" s="1"/>
  <c r="A64" i="29" s="1"/>
  <c r="A65" i="29" s="1"/>
  <c r="A66" i="29" s="1"/>
  <c r="A67" i="29" s="1"/>
  <c r="A68" i="29" s="1"/>
  <c r="A69" i="29" s="1"/>
  <c r="A70" i="29" s="1"/>
  <c r="A71" i="29" s="1"/>
  <c r="A72" i="29" s="1"/>
  <c r="A73" i="29" s="1"/>
  <c r="A74" i="29" s="1"/>
  <c r="A75" i="29" s="1"/>
  <c r="A76" i="29" s="1"/>
  <c r="A77" i="29" s="1"/>
  <c r="A78" i="29" s="1"/>
  <c r="A79" i="29" s="1"/>
  <c r="A80" i="29" s="1"/>
  <c r="A81" i="29" s="1"/>
  <c r="A82" i="29" s="1"/>
  <c r="A83" i="29" s="1"/>
  <c r="A84" i="29" s="1"/>
  <c r="A85" i="29" s="1"/>
  <c r="A86" i="29" s="1"/>
  <c r="A87" i="29" s="1"/>
  <c r="A88" i="29" s="1"/>
  <c r="A89" i="29" s="1"/>
  <c r="A90" i="29" s="1"/>
  <c r="A91" i="29" s="1"/>
  <c r="A92" i="29" s="1"/>
  <c r="A93" i="29" s="1"/>
  <c r="A94" i="29" s="1"/>
  <c r="A95" i="29" s="1"/>
  <c r="A96" i="29" s="1"/>
  <c r="A97" i="29" s="1"/>
  <c r="A98" i="29" s="1"/>
  <c r="A99" i="29" s="1"/>
  <c r="A100" i="29" s="1"/>
  <c r="A101" i="29" s="1"/>
  <c r="A102" i="29" s="1"/>
  <c r="A103" i="29" s="1"/>
  <c r="A104" i="29" s="1"/>
  <c r="A105" i="29" s="1"/>
  <c r="A106" i="29" s="1"/>
  <c r="A107" i="29" s="1"/>
  <c r="A108" i="29" s="1"/>
  <c r="A109" i="29" s="1"/>
  <c r="A110" i="29" s="1"/>
  <c r="A111" i="29" s="1"/>
  <c r="A112" i="29" s="1"/>
  <c r="A113" i="29" s="1"/>
  <c r="A114" i="29" s="1"/>
  <c r="A115" i="29" s="1"/>
  <c r="A116" i="29" s="1"/>
  <c r="A117" i="29" s="1"/>
  <c r="A118" i="29" s="1"/>
  <c r="A119" i="29" s="1"/>
  <c r="A120" i="29" s="1"/>
  <c r="A121" i="29" s="1"/>
  <c r="A122" i="29" s="1"/>
  <c r="A123" i="29" s="1"/>
  <c r="A124" i="29" s="1"/>
  <c r="A125" i="29" s="1"/>
  <c r="A126" i="29" s="1"/>
  <c r="A127" i="29" s="1"/>
  <c r="A128" i="29" s="1"/>
  <c r="A129" i="29" s="1"/>
  <c r="A130" i="29" s="1"/>
  <c r="A131" i="29" s="1"/>
  <c r="A132" i="29" s="1"/>
  <c r="A133" i="29" s="1"/>
  <c r="A134" i="29" s="1"/>
  <c r="A135" i="29" s="1"/>
  <c r="A136" i="29" s="1"/>
  <c r="A137" i="29" s="1"/>
  <c r="A138" i="29" s="1"/>
  <c r="A139" i="29" s="1"/>
  <c r="A140" i="29" s="1"/>
  <c r="A141" i="29" s="1"/>
  <c r="A142" i="29" s="1"/>
  <c r="A143" i="29" s="1"/>
  <c r="A144" i="29" s="1"/>
  <c r="A145" i="29" s="1"/>
  <c r="A146" i="29" s="1"/>
  <c r="A147" i="29" s="1"/>
  <c r="A148" i="29" s="1"/>
  <c r="A149" i="29" s="1"/>
  <c r="A150" i="29" s="1"/>
  <c r="A151" i="29" s="1"/>
  <c r="A152" i="29" s="1"/>
  <c r="A153" i="29" s="1"/>
  <c r="A154" i="29" s="1"/>
  <c r="A155" i="29" s="1"/>
  <c r="A156" i="29" s="1"/>
  <c r="A157" i="29" s="1"/>
  <c r="A158" i="29" s="1"/>
  <c r="A159" i="29" s="1"/>
  <c r="A160" i="29" s="1"/>
  <c r="A161" i="29" s="1"/>
  <c r="A162" i="29" s="1"/>
  <c r="A163" i="29" s="1"/>
  <c r="A164" i="29" s="1"/>
  <c r="A165" i="29" s="1"/>
  <c r="A166" i="29" s="1"/>
  <c r="A167" i="29" s="1"/>
  <c r="A168" i="29" s="1"/>
  <c r="A169" i="29" s="1"/>
  <c r="A170" i="29" s="1"/>
  <c r="A171" i="29" s="1"/>
  <c r="A172" i="29" s="1"/>
  <c r="A173" i="29" s="1"/>
  <c r="A174" i="29" s="1"/>
  <c r="A175" i="29" s="1"/>
  <c r="A176" i="29" s="1"/>
  <c r="A177" i="29" s="1"/>
  <c r="A178" i="29" s="1"/>
  <c r="A179" i="29" s="1"/>
  <c r="A180" i="29" s="1"/>
  <c r="A181" i="29" s="1"/>
  <c r="A182" i="29" s="1"/>
  <c r="A183" i="29" s="1"/>
  <c r="A184" i="29" s="1"/>
  <c r="A185" i="29" s="1"/>
  <c r="A186" i="29" s="1"/>
  <c r="A187" i="29" s="1"/>
  <c r="A188" i="29" s="1"/>
  <c r="A189" i="29" s="1"/>
  <c r="A190" i="29" s="1"/>
  <c r="A191" i="29" s="1"/>
  <c r="A192" i="29" s="1"/>
  <c r="A193" i="29" s="1"/>
  <c r="A194" i="29" s="1"/>
  <c r="A195" i="29" s="1"/>
  <c r="A196" i="29" s="1"/>
  <c r="A197" i="29" s="1"/>
  <c r="A198" i="29" s="1"/>
  <c r="A199" i="29" s="1"/>
  <c r="A200" i="29" s="1"/>
  <c r="A201" i="29" s="1"/>
  <c r="A202" i="29" s="1"/>
  <c r="A203" i="29" s="1"/>
  <c r="A204" i="29" s="1"/>
  <c r="A205" i="29" s="1"/>
  <c r="A206" i="29" s="1"/>
  <c r="A207" i="29" s="1"/>
  <c r="A208" i="29" s="1"/>
  <c r="A209" i="29" s="1"/>
  <c r="A210" i="29" s="1"/>
  <c r="A211" i="29" s="1"/>
  <c r="A212" i="29" s="1"/>
  <c r="A213" i="29" s="1"/>
  <c r="A214" i="29" s="1"/>
  <c r="A215" i="29" s="1"/>
  <c r="A216" i="29" s="1"/>
  <c r="A217" i="29" s="1"/>
  <c r="A218" i="29" s="1"/>
  <c r="A219" i="29" s="1"/>
  <c r="A220" i="29" s="1"/>
  <c r="A221" i="29" s="1"/>
  <c r="A222" i="29" s="1"/>
  <c r="A223" i="29" s="1"/>
  <c r="A224" i="29" s="1"/>
  <c r="A225" i="29" s="1"/>
  <c r="A226" i="29" s="1"/>
  <c r="A227" i="29" s="1"/>
  <c r="A228" i="29" s="1"/>
  <c r="A229" i="29" s="1"/>
  <c r="A230" i="29" s="1"/>
  <c r="A231" i="29" s="1"/>
  <c r="A232" i="29" s="1"/>
  <c r="A233" i="29" s="1"/>
  <c r="A234" i="29" s="1"/>
  <c r="A235" i="29" s="1"/>
  <c r="A236" i="29" s="1"/>
  <c r="A237" i="29" s="1"/>
  <c r="A238" i="29" s="1"/>
  <c r="A239" i="29" s="1"/>
  <c r="A240" i="29" s="1"/>
  <c r="A241" i="29" s="1"/>
  <c r="A242" i="29" s="1"/>
  <c r="A243" i="29" s="1"/>
  <c r="A244" i="29" s="1"/>
  <c r="A245" i="29" s="1"/>
  <c r="A246" i="29" s="1"/>
  <c r="A247" i="29" s="1"/>
  <c r="A248" i="29" s="1"/>
  <c r="A249" i="29" s="1"/>
  <c r="A250" i="29" s="1"/>
  <c r="A251" i="29" s="1"/>
  <c r="A252" i="29" s="1"/>
  <c r="A253" i="29" s="1"/>
  <c r="A254" i="29" s="1"/>
  <c r="A255" i="29" s="1"/>
  <c r="A256" i="29" s="1"/>
  <c r="A257" i="29" s="1"/>
  <c r="A258" i="29" s="1"/>
  <c r="A259" i="29" s="1"/>
  <c r="A260" i="29" s="1"/>
  <c r="A261" i="29" s="1"/>
  <c r="A262" i="29" s="1"/>
  <c r="A263" i="29" s="1"/>
  <c r="A264" i="29" s="1"/>
  <c r="A265" i="29" s="1"/>
  <c r="A266" i="29" s="1"/>
  <c r="A267" i="29" s="1"/>
  <c r="A268" i="29" s="1"/>
  <c r="A269" i="29" s="1"/>
  <c r="A270" i="29" s="1"/>
  <c r="A271" i="29" s="1"/>
  <c r="A272" i="29" s="1"/>
  <c r="A273" i="29" s="1"/>
  <c r="A274" i="29" s="1"/>
  <c r="A275" i="29" s="1"/>
  <c r="A276" i="29" s="1"/>
  <c r="A277" i="29" s="1"/>
  <c r="A278" i="29" s="1"/>
  <c r="A279" i="29" s="1"/>
  <c r="A280" i="29" s="1"/>
  <c r="A281" i="29" s="1"/>
  <c r="A282" i="29" s="1"/>
  <c r="A283" i="29" s="1"/>
  <c r="A284" i="29" s="1"/>
  <c r="A285" i="29" s="1"/>
  <c r="A286" i="29" s="1"/>
  <c r="A287" i="29" s="1"/>
  <c r="A288" i="29" s="1"/>
  <c r="A289" i="29" s="1"/>
  <c r="A290" i="29" s="1"/>
  <c r="A291" i="29" s="1"/>
  <c r="A292" i="29" s="1"/>
  <c r="A293" i="29" s="1"/>
  <c r="A294" i="29" s="1"/>
  <c r="A295" i="29" s="1"/>
  <c r="A296" i="29" s="1"/>
  <c r="A297" i="29" s="1"/>
  <c r="A298" i="29" s="1"/>
  <c r="A299" i="29" s="1"/>
  <c r="A300" i="29" s="1"/>
  <c r="A301" i="29" s="1"/>
  <c r="A302" i="29" s="1"/>
  <c r="A303" i="29" s="1"/>
  <c r="A304" i="29" s="1"/>
  <c r="A305" i="29" s="1"/>
  <c r="A306" i="29" s="1"/>
  <c r="A307" i="29" s="1"/>
  <c r="A308" i="29" s="1"/>
  <c r="A309" i="29" s="1"/>
  <c r="A310" i="29" s="1"/>
  <c r="A311" i="29" s="1"/>
  <c r="A312" i="29" s="1"/>
  <c r="A313" i="29" s="1"/>
  <c r="A314" i="29" s="1"/>
  <c r="A315" i="29" s="1"/>
  <c r="A316" i="29" s="1"/>
  <c r="A317" i="29" s="1"/>
  <c r="A318" i="29" s="1"/>
  <c r="A319" i="29" s="1"/>
  <c r="A320" i="29" s="1"/>
  <c r="A321" i="29" s="1"/>
  <c r="A322" i="29" s="1"/>
  <c r="A323" i="29" s="1"/>
  <c r="A324" i="29" s="1"/>
  <c r="A325" i="29" s="1"/>
  <c r="A326" i="29" s="1"/>
  <c r="A327" i="29" s="1"/>
  <c r="A328" i="29" s="1"/>
  <c r="A329" i="29" s="1"/>
  <c r="A330" i="29" s="1"/>
  <c r="A331" i="29" s="1"/>
  <c r="A332" i="29" s="1"/>
  <c r="A333" i="29" s="1"/>
  <c r="A334" i="29" s="1"/>
  <c r="A335" i="29" s="1"/>
  <c r="A336" i="29" s="1"/>
  <c r="A337" i="29" s="1"/>
  <c r="A338" i="29" s="1"/>
  <c r="A339" i="29" s="1"/>
  <c r="A340" i="29" s="1"/>
  <c r="A341" i="29" s="1"/>
  <c r="A342" i="29" s="1"/>
  <c r="A343" i="29" s="1"/>
  <c r="A344" i="29" s="1"/>
  <c r="A345" i="29" s="1"/>
  <c r="A346" i="29" s="1"/>
  <c r="A347" i="29" s="1"/>
  <c r="A348" i="29" s="1"/>
  <c r="A349" i="29" s="1"/>
  <c r="A350" i="29" s="1"/>
  <c r="A351" i="29" s="1"/>
  <c r="A352" i="29" s="1"/>
  <c r="A353" i="29" s="1"/>
  <c r="A354" i="29" s="1"/>
  <c r="A355" i="29" s="1"/>
  <c r="A356" i="29" s="1"/>
  <c r="A357" i="29" s="1"/>
  <c r="A358" i="29" s="1"/>
  <c r="A359" i="29" s="1"/>
  <c r="A360" i="29" s="1"/>
  <c r="A361" i="29" s="1"/>
  <c r="A362" i="29" s="1"/>
  <c r="A363" i="29" s="1"/>
  <c r="A364" i="29" s="1"/>
  <c r="A365" i="29" s="1"/>
  <c r="A366" i="29" s="1"/>
  <c r="A367" i="29" s="1"/>
  <c r="A368" i="29" s="1"/>
  <c r="A369" i="29" s="1"/>
  <c r="A370" i="29" s="1"/>
  <c r="A371" i="29" s="1"/>
  <c r="A372" i="29" s="1"/>
  <c r="A373" i="29" s="1"/>
  <c r="A374" i="29" s="1"/>
  <c r="A375" i="29" s="1"/>
  <c r="A376" i="29" s="1"/>
  <c r="A377" i="29" s="1"/>
  <c r="A378" i="29" s="1"/>
  <c r="A379" i="29" s="1"/>
  <c r="A380" i="29" s="1"/>
  <c r="A381" i="29" s="1"/>
  <c r="A382" i="29" s="1"/>
  <c r="A383" i="29" s="1"/>
  <c r="A384" i="29" s="1"/>
  <c r="A385" i="29" s="1"/>
  <c r="A386" i="29" s="1"/>
  <c r="A387" i="29" s="1"/>
  <c r="A388" i="29" s="1"/>
  <c r="A389" i="29" s="1"/>
  <c r="A390" i="29" s="1"/>
  <c r="A391" i="29" s="1"/>
  <c r="A392" i="29" s="1"/>
  <c r="A393" i="29" s="1"/>
  <c r="A394" i="29" s="1"/>
  <c r="A395" i="29" s="1"/>
  <c r="A396" i="29" s="1"/>
  <c r="A397" i="29" s="1"/>
  <c r="A398" i="29" s="1"/>
  <c r="A399" i="29" s="1"/>
  <c r="A400" i="29" s="1"/>
  <c r="A401" i="29" s="1"/>
  <c r="A402" i="29" s="1"/>
  <c r="A403" i="29" s="1"/>
  <c r="A404" i="29" s="1"/>
  <c r="A405" i="29" s="1"/>
  <c r="A406" i="29" s="1"/>
  <c r="A407" i="29" s="1"/>
  <c r="A408" i="29" s="1"/>
  <c r="A409" i="29" s="1"/>
  <c r="A410" i="29" s="1"/>
  <c r="A411" i="29" s="1"/>
  <c r="A412" i="29" s="1"/>
  <c r="A413" i="29" s="1"/>
  <c r="A414" i="29" s="1"/>
  <c r="A415" i="29" s="1"/>
  <c r="A416" i="29" s="1"/>
  <c r="A417" i="29" s="1"/>
  <c r="A418" i="29" s="1"/>
  <c r="A419" i="29" s="1"/>
  <c r="A420" i="29" s="1"/>
  <c r="A421" i="29" s="1"/>
  <c r="A422" i="29" s="1"/>
  <c r="A423" i="29" s="1"/>
  <c r="A424" i="29" s="1"/>
  <c r="A425" i="29" s="1"/>
  <c r="A426" i="29" s="1"/>
  <c r="A427" i="29" s="1"/>
  <c r="A428" i="29" s="1"/>
  <c r="A429" i="29" s="1"/>
  <c r="A430" i="29" s="1"/>
  <c r="A431" i="29" s="1"/>
  <c r="A432" i="29" s="1"/>
  <c r="A433" i="29" s="1"/>
  <c r="A434" i="29" s="1"/>
  <c r="A435" i="29" s="1"/>
  <c r="A436" i="29" s="1"/>
  <c r="A437" i="29" s="1"/>
  <c r="A438" i="29" s="1"/>
  <c r="A439" i="29" s="1"/>
  <c r="A440" i="29" s="1"/>
  <c r="A441" i="29" s="1"/>
  <c r="A442" i="29" s="1"/>
  <c r="A443" i="29" s="1"/>
  <c r="A444" i="29" s="1"/>
  <c r="A445" i="29" s="1"/>
  <c r="A446" i="29" s="1"/>
  <c r="A447" i="29" s="1"/>
  <c r="A448" i="29" s="1"/>
  <c r="A449" i="29" s="1"/>
  <c r="A450" i="29" s="1"/>
  <c r="A451" i="29" s="1"/>
  <c r="A452" i="29" s="1"/>
  <c r="A453" i="29" s="1"/>
  <c r="A454" i="29" s="1"/>
  <c r="A455" i="29" s="1"/>
  <c r="A456" i="29" s="1"/>
  <c r="A457" i="29" s="1"/>
  <c r="A458" i="29" s="1"/>
  <c r="A459" i="29" s="1"/>
  <c r="A460" i="29" s="1"/>
  <c r="A461" i="29" s="1"/>
  <c r="A462" i="29" s="1"/>
  <c r="A463" i="29" s="1"/>
  <c r="A464" i="29" s="1"/>
  <c r="A465" i="29" s="1"/>
  <c r="A466" i="29" s="1"/>
  <c r="A467" i="29" s="1"/>
  <c r="A468" i="29" s="1"/>
  <c r="A469" i="29" s="1"/>
  <c r="A470" i="29" s="1"/>
  <c r="A471" i="29" s="1"/>
  <c r="A472" i="29" s="1"/>
  <c r="A473" i="29" s="1"/>
  <c r="A474" i="29" s="1"/>
  <c r="A475" i="29" s="1"/>
  <c r="A476" i="29" s="1"/>
  <c r="A477" i="29" s="1"/>
  <c r="A478" i="29" s="1"/>
  <c r="A479" i="29" s="1"/>
  <c r="A480" i="29" s="1"/>
  <c r="A481" i="29" s="1"/>
  <c r="A482" i="29" s="1"/>
  <c r="A483" i="29" s="1"/>
  <c r="A484" i="29" s="1"/>
  <c r="A485" i="29" s="1"/>
  <c r="A486" i="29" s="1"/>
  <c r="A487" i="29" s="1"/>
  <c r="A488" i="29" s="1"/>
  <c r="A489" i="29" s="1"/>
  <c r="A490" i="29" s="1"/>
  <c r="A491" i="29" s="1"/>
  <c r="A492" i="29" s="1"/>
  <c r="A493" i="29" s="1"/>
  <c r="A494" i="29" s="1"/>
  <c r="A495" i="29" s="1"/>
  <c r="A496" i="29" s="1"/>
  <c r="A497" i="29" s="1"/>
  <c r="A498" i="29" s="1"/>
  <c r="A499" i="29" s="1"/>
  <c r="A500" i="29" s="1"/>
  <c r="A501" i="29" s="1"/>
  <c r="A502" i="29" s="1"/>
  <c r="A503" i="29" s="1"/>
  <c r="A504" i="29" s="1"/>
  <c r="A505" i="29" s="1"/>
  <c r="A506" i="29" s="1"/>
  <c r="A507" i="29" s="1"/>
  <c r="A508" i="29" s="1"/>
  <c r="A509" i="29" s="1"/>
  <c r="A510" i="29" s="1"/>
  <c r="A511" i="29" s="1"/>
  <c r="A512" i="29" s="1"/>
  <c r="A513" i="29" s="1"/>
  <c r="A514" i="29" s="1"/>
  <c r="A515" i="29" s="1"/>
  <c r="A516" i="29" s="1"/>
  <c r="A517" i="29" s="1"/>
  <c r="A518" i="29" s="1"/>
  <c r="A519" i="29" s="1"/>
  <c r="A520" i="29" s="1"/>
  <c r="A521" i="29" s="1"/>
  <c r="A522" i="29" s="1"/>
  <c r="A523" i="29" s="1"/>
  <c r="A524" i="29" s="1"/>
  <c r="A525" i="29" s="1"/>
  <c r="A526" i="29" s="1"/>
  <c r="A527" i="29" s="1"/>
  <c r="A528" i="29" s="1"/>
  <c r="A529" i="29" s="1"/>
  <c r="A530" i="29" s="1"/>
  <c r="A531" i="29" s="1"/>
  <c r="A532" i="29" s="1"/>
  <c r="A533" i="29" s="1"/>
  <c r="A534" i="29" s="1"/>
  <c r="A535" i="29" s="1"/>
  <c r="A536" i="29" s="1"/>
  <c r="A537" i="29" s="1"/>
  <c r="A538" i="29" s="1"/>
  <c r="A539" i="29" s="1"/>
  <c r="A540" i="29" s="1"/>
  <c r="A541" i="29" s="1"/>
  <c r="A542" i="29" s="1"/>
  <c r="A8" i="29"/>
  <c r="A9" i="29" s="1"/>
  <c r="A10" i="29" s="1"/>
  <c r="A11" i="29" s="1"/>
  <c r="A12" i="29" s="1"/>
  <c r="A13" i="29" s="1"/>
  <c r="A14" i="29" s="1"/>
  <c r="A15" i="29" s="1"/>
  <c r="A16" i="29" s="1"/>
  <c r="A17" i="29" s="1"/>
  <c r="A18" i="29" s="1"/>
  <c r="A19" i="29" s="1"/>
  <c r="A20" i="29" s="1"/>
  <c r="A21" i="29" s="1"/>
  <c r="A22" i="29" s="1"/>
  <c r="A23" i="29" s="1"/>
  <c r="A24" i="29" s="1"/>
  <c r="A25" i="29" s="1"/>
  <c r="A26" i="29" s="1"/>
  <c r="A27" i="29" s="1"/>
  <c r="A28" i="29" s="1"/>
  <c r="A29" i="29" s="1"/>
  <c r="A30" i="29" s="1"/>
  <c r="A31" i="29" s="1"/>
  <c r="A32" i="29" s="1"/>
  <c r="A7" i="29"/>
  <c r="A6" i="29"/>
  <c r="A5" i="29"/>
  <c r="G152" i="28"/>
  <c r="G150" i="28"/>
  <c r="G149" i="28"/>
  <c r="G148" i="28"/>
  <c r="G147" i="28"/>
  <c r="G146" i="28"/>
  <c r="G145" i="28"/>
  <c r="G144" i="28"/>
  <c r="G143" i="28"/>
  <c r="G142" i="28"/>
  <c r="G141" i="28"/>
  <c r="G140" i="28"/>
  <c r="G139" i="28"/>
  <c r="G138" i="28"/>
  <c r="G137" i="28"/>
  <c r="G136" i="28"/>
  <c r="G135" i="28"/>
  <c r="G134" i="28"/>
  <c r="G133" i="28"/>
  <c r="G132" i="28"/>
  <c r="G131" i="28"/>
  <c r="G130" i="28"/>
  <c r="G129" i="28"/>
  <c r="G128" i="28"/>
  <c r="G127" i="28"/>
  <c r="G126" i="28"/>
  <c r="G125" i="28"/>
  <c r="G124" i="28"/>
  <c r="G123" i="28"/>
  <c r="G122" i="28"/>
  <c r="G121" i="28"/>
  <c r="G120" i="28"/>
  <c r="G119" i="28"/>
  <c r="G118" i="28"/>
  <c r="G117" i="28"/>
  <c r="G116" i="28"/>
  <c r="G115" i="28"/>
  <c r="G114" i="28"/>
  <c r="G113" i="28"/>
  <c r="G112" i="28"/>
  <c r="G111" i="28"/>
  <c r="G110" i="28"/>
  <c r="G109" i="28"/>
  <c r="G108" i="28"/>
  <c r="G107" i="28"/>
  <c r="G106" i="28"/>
  <c r="G105" i="28"/>
  <c r="G104" i="28"/>
  <c r="G103" i="28"/>
  <c r="G102" i="28"/>
  <c r="G101" i="28"/>
  <c r="G100" i="28"/>
  <c r="G99" i="28"/>
  <c r="G98" i="28"/>
  <c r="G97" i="28"/>
  <c r="G96" i="28"/>
  <c r="G95" i="28"/>
  <c r="G94" i="28"/>
  <c r="G93" i="28"/>
  <c r="G92" i="28"/>
  <c r="G91" i="28"/>
  <c r="G90" i="28"/>
  <c r="G89" i="28"/>
  <c r="G88" i="28"/>
  <c r="G87" i="28"/>
  <c r="G86" i="28"/>
  <c r="G85" i="28"/>
  <c r="G84" i="28"/>
  <c r="G83" i="28"/>
  <c r="G82" i="28"/>
  <c r="G81" i="28"/>
  <c r="G80" i="28"/>
  <c r="G79" i="28"/>
  <c r="G78" i="28"/>
  <c r="G77" i="28"/>
  <c r="G76" i="28"/>
  <c r="G75" i="28"/>
  <c r="G74" i="28"/>
  <c r="G73" i="28"/>
  <c r="G72" i="28"/>
  <c r="G71" i="28"/>
  <c r="G70" i="28"/>
  <c r="G69" i="28"/>
  <c r="G68" i="28"/>
  <c r="G67" i="28"/>
  <c r="G66" i="28"/>
  <c r="G65" i="28"/>
  <c r="G64" i="28"/>
  <c r="G63" i="28"/>
  <c r="G62" i="28"/>
  <c r="G61" i="28"/>
  <c r="G60" i="28"/>
  <c r="G59" i="28"/>
  <c r="G58" i="28"/>
  <c r="G57" i="28"/>
  <c r="G56" i="28"/>
  <c r="G55" i="28"/>
  <c r="G54" i="28"/>
  <c r="G53" i="28"/>
  <c r="G52" i="28"/>
  <c r="G51" i="28"/>
  <c r="G50" i="28"/>
  <c r="G49" i="28"/>
  <c r="G48" i="28"/>
  <c r="G47" i="28"/>
  <c r="G46" i="28"/>
  <c r="G45" i="28"/>
  <c r="G44" i="28"/>
  <c r="G43" i="28"/>
  <c r="G42" i="28"/>
  <c r="G41" i="28"/>
  <c r="G40" i="28"/>
  <c r="G39" i="28"/>
  <c r="G38" i="28"/>
  <c r="G37" i="28"/>
  <c r="G36" i="28"/>
  <c r="G35" i="28"/>
  <c r="G34" i="28"/>
  <c r="G33" i="28"/>
  <c r="G32" i="28"/>
  <c r="G31" i="28"/>
  <c r="G30" i="28"/>
  <c r="G29" i="28"/>
  <c r="G28" i="28"/>
  <c r="G27" i="28"/>
  <c r="G26" i="28"/>
  <c r="G25" i="28"/>
  <c r="G24" i="28"/>
  <c r="G23" i="28"/>
  <c r="G22" i="28"/>
  <c r="G21" i="28"/>
  <c r="G20" i="28"/>
  <c r="G19" i="28"/>
  <c r="G18" i="28"/>
  <c r="G17" i="28"/>
  <c r="G16" i="28"/>
  <c r="G15" i="28"/>
  <c r="G14" i="28"/>
  <c r="G13" i="28"/>
  <c r="G12" i="28"/>
  <c r="G11" i="28"/>
  <c r="G10" i="28"/>
  <c r="G9" i="28"/>
  <c r="G8" i="28"/>
  <c r="G7" i="28"/>
  <c r="G6" i="28"/>
  <c r="G5" i="28"/>
  <c r="G4" i="28"/>
  <c r="G3" i="28"/>
  <c r="G2" i="28"/>
  <c r="X33" i="27"/>
  <c r="W33" i="27"/>
  <c r="T33" i="27"/>
  <c r="T31" i="27"/>
  <c r="S31" i="27"/>
  <c r="R31" i="27"/>
  <c r="Q31" i="27"/>
  <c r="F31" i="27"/>
  <c r="E31" i="27"/>
  <c r="D31" i="27"/>
  <c r="C31" i="27"/>
  <c r="C541" i="26"/>
  <c r="D540" i="26"/>
  <c r="C540" i="26"/>
  <c r="C539" i="26"/>
  <c r="C538" i="26"/>
  <c r="C537" i="26"/>
  <c r="C536" i="26"/>
  <c r="C535" i="26"/>
  <c r="C534" i="26"/>
  <c r="C533" i="26"/>
  <c r="C532" i="26"/>
  <c r="C531" i="26"/>
  <c r="C530" i="26"/>
  <c r="C529" i="26"/>
  <c r="C528" i="26"/>
  <c r="C527" i="26"/>
  <c r="C526" i="26"/>
  <c r="C525" i="26"/>
  <c r="C524" i="26"/>
  <c r="C523" i="26"/>
  <c r="C522" i="26"/>
  <c r="C521" i="26"/>
  <c r="C520" i="26"/>
  <c r="C519" i="26"/>
  <c r="C518" i="26"/>
  <c r="C517" i="26"/>
  <c r="C516" i="26"/>
  <c r="C515" i="26"/>
  <c r="C514" i="26"/>
  <c r="C513" i="26"/>
  <c r="C512" i="26"/>
  <c r="C511" i="26"/>
  <c r="C510" i="26"/>
  <c r="C509" i="26"/>
  <c r="H508" i="26"/>
  <c r="C507" i="26"/>
  <c r="C506" i="26"/>
  <c r="C505" i="26"/>
  <c r="C504" i="26"/>
  <c r="C503" i="26"/>
  <c r="C502" i="26"/>
  <c r="C501" i="26"/>
  <c r="C500" i="26"/>
  <c r="C499" i="26"/>
  <c r="C498" i="26"/>
  <c r="C497" i="26"/>
  <c r="C496" i="26"/>
  <c r="C495" i="26"/>
  <c r="C494" i="26"/>
  <c r="C493" i="26"/>
  <c r="C492" i="26"/>
  <c r="C491" i="26"/>
  <c r="C490" i="26"/>
  <c r="C489" i="26"/>
  <c r="C488" i="26"/>
  <c r="C487" i="26"/>
  <c r="C486" i="26"/>
  <c r="C485" i="26"/>
  <c r="C484" i="26"/>
  <c r="C483" i="26"/>
  <c r="C482" i="26"/>
  <c r="C481" i="26"/>
  <c r="C480" i="26"/>
  <c r="C479" i="26"/>
  <c r="C478" i="26"/>
  <c r="C477" i="26"/>
  <c r="C476" i="26"/>
  <c r="C475" i="26"/>
  <c r="C474" i="26"/>
  <c r="C473" i="26"/>
  <c r="C472" i="26"/>
  <c r="C471" i="26"/>
  <c r="C470" i="26"/>
  <c r="C469" i="26"/>
  <c r="C468" i="26"/>
  <c r="C467" i="26"/>
  <c r="C466" i="26"/>
  <c r="C465" i="26"/>
  <c r="C464" i="26"/>
  <c r="C463" i="26"/>
  <c r="C462" i="26"/>
  <c r="C461" i="26"/>
  <c r="C460" i="26"/>
  <c r="C459" i="26"/>
  <c r="C458" i="26"/>
  <c r="C457" i="26"/>
  <c r="C456" i="26"/>
  <c r="C455" i="26"/>
  <c r="C454" i="26"/>
  <c r="C453" i="26"/>
  <c r="C452" i="26"/>
  <c r="C451" i="26"/>
  <c r="C450" i="26"/>
  <c r="C449" i="26"/>
  <c r="C448" i="26"/>
  <c r="C447" i="26"/>
  <c r="C446" i="26"/>
  <c r="C445" i="26"/>
  <c r="I444" i="26"/>
  <c r="H444" i="26"/>
  <c r="G444" i="26"/>
  <c r="F444" i="26"/>
  <c r="E444" i="26"/>
  <c r="D444" i="26"/>
  <c r="C444" i="26"/>
  <c r="B444" i="26"/>
  <c r="C443" i="26"/>
  <c r="C442" i="26"/>
  <c r="C441" i="26"/>
  <c r="C440" i="26"/>
  <c r="C439" i="26"/>
  <c r="C438" i="26"/>
  <c r="C437" i="26"/>
  <c r="C436" i="26"/>
  <c r="C435" i="26"/>
  <c r="C434" i="26"/>
  <c r="C433" i="26"/>
  <c r="C432" i="26"/>
  <c r="C431" i="26"/>
  <c r="C430" i="26"/>
  <c r="C429" i="26"/>
  <c r="C428" i="26"/>
  <c r="C427" i="26"/>
  <c r="C426" i="26"/>
  <c r="C425" i="26"/>
  <c r="C424" i="26"/>
  <c r="C423" i="26"/>
  <c r="C422" i="26"/>
  <c r="C421" i="26"/>
  <c r="C420" i="26"/>
  <c r="C419" i="26"/>
  <c r="C418" i="26"/>
  <c r="C417" i="26"/>
  <c r="C416" i="26"/>
  <c r="C415" i="26"/>
  <c r="C414" i="26"/>
  <c r="C413" i="26"/>
  <c r="C412" i="26"/>
  <c r="C411" i="26"/>
  <c r="C410" i="26"/>
  <c r="C409" i="26"/>
  <c r="C408" i="26"/>
  <c r="C407" i="26"/>
  <c r="C406" i="26"/>
  <c r="C405" i="26"/>
  <c r="C404" i="26"/>
  <c r="C403" i="26"/>
  <c r="C402" i="26"/>
  <c r="C401" i="26"/>
  <c r="C400" i="26"/>
  <c r="C399" i="26"/>
  <c r="C398" i="26"/>
  <c r="C397" i="26"/>
  <c r="C396" i="26"/>
  <c r="C395" i="26"/>
  <c r="C394" i="26"/>
  <c r="C393" i="26"/>
  <c r="C392" i="26"/>
  <c r="C391" i="26"/>
  <c r="C390" i="26"/>
  <c r="C389" i="26"/>
  <c r="C388" i="26"/>
  <c r="C387" i="26"/>
  <c r="C386" i="26"/>
  <c r="C385" i="26"/>
  <c r="C384" i="26"/>
  <c r="C383" i="26"/>
  <c r="C382" i="26"/>
  <c r="C381" i="26"/>
  <c r="C380" i="26"/>
  <c r="C379" i="26"/>
  <c r="C378" i="26"/>
  <c r="C377" i="26"/>
  <c r="C376" i="26"/>
  <c r="C375" i="26"/>
  <c r="C374" i="26"/>
  <c r="C373" i="26"/>
  <c r="C372" i="26"/>
  <c r="C371" i="26"/>
  <c r="C370" i="26"/>
  <c r="C369" i="26"/>
  <c r="C368" i="26"/>
  <c r="C367" i="26"/>
  <c r="C366" i="26"/>
  <c r="C365" i="26"/>
  <c r="C364" i="26"/>
  <c r="C363" i="26"/>
  <c r="C362" i="26"/>
  <c r="C361" i="26"/>
  <c r="C360" i="26"/>
  <c r="C359" i="26"/>
  <c r="C358" i="26"/>
  <c r="C357" i="26"/>
  <c r="C356" i="26"/>
  <c r="C355" i="26"/>
  <c r="C354" i="26"/>
  <c r="C353" i="26"/>
  <c r="C352" i="26"/>
  <c r="C351" i="26"/>
  <c r="C350" i="26"/>
  <c r="C349" i="26"/>
  <c r="C348" i="26"/>
  <c r="C347" i="26"/>
  <c r="C346" i="26"/>
  <c r="C345" i="26"/>
  <c r="C344" i="26"/>
  <c r="C343" i="26"/>
  <c r="C342" i="26"/>
  <c r="C341" i="26"/>
  <c r="C340" i="26"/>
  <c r="C339" i="26"/>
  <c r="C338" i="26"/>
  <c r="C337" i="26"/>
  <c r="C336" i="26"/>
  <c r="C335" i="26"/>
  <c r="C334" i="26"/>
  <c r="C333" i="26"/>
  <c r="C332" i="26"/>
  <c r="C331" i="26"/>
  <c r="C330" i="26"/>
  <c r="C329" i="26"/>
  <c r="C328" i="26"/>
  <c r="C327" i="26"/>
  <c r="C326" i="26"/>
  <c r="C325" i="26"/>
  <c r="C324" i="26"/>
  <c r="C323" i="26"/>
  <c r="C322" i="26"/>
  <c r="C321" i="26"/>
  <c r="C320" i="26"/>
  <c r="C319" i="26"/>
  <c r="C318" i="26"/>
  <c r="C317" i="26"/>
  <c r="C316" i="26"/>
  <c r="C315" i="26"/>
  <c r="C314" i="26"/>
  <c r="C313" i="26"/>
  <c r="C312" i="26"/>
  <c r="C311" i="26"/>
  <c r="C310" i="26"/>
  <c r="C309" i="26"/>
  <c r="C308" i="26"/>
  <c r="C307" i="26"/>
  <c r="C306" i="26"/>
  <c r="C305" i="26"/>
  <c r="C304" i="26"/>
  <c r="C303" i="26"/>
  <c r="C302" i="26"/>
  <c r="C301" i="26"/>
  <c r="C300" i="26"/>
  <c r="C299" i="26"/>
  <c r="I298" i="26"/>
  <c r="H298" i="26"/>
  <c r="C297" i="26"/>
  <c r="C296" i="26"/>
  <c r="C295" i="26"/>
  <c r="C294" i="26"/>
  <c r="C293" i="26"/>
  <c r="C292" i="26"/>
  <c r="C291" i="26"/>
  <c r="C290" i="26"/>
  <c r="C289" i="26"/>
  <c r="C288" i="26"/>
  <c r="C287" i="26"/>
  <c r="C286" i="26"/>
  <c r="C285" i="26"/>
  <c r="C284" i="26"/>
  <c r="C283" i="26"/>
  <c r="C282" i="26"/>
  <c r="C281" i="26"/>
  <c r="C280" i="26"/>
  <c r="C279" i="26"/>
  <c r="C278" i="26"/>
  <c r="C277" i="26"/>
  <c r="C276" i="26"/>
  <c r="C275" i="26"/>
  <c r="C274" i="26"/>
  <c r="C273" i="26"/>
  <c r="D272" i="26"/>
  <c r="C272" i="26"/>
  <c r="C271" i="26"/>
  <c r="C270" i="26"/>
  <c r="C269" i="26"/>
  <c r="C268" i="26"/>
  <c r="C267" i="26"/>
  <c r="C266" i="26"/>
  <c r="C265" i="26"/>
  <c r="C264" i="26"/>
  <c r="C263" i="26"/>
  <c r="C262" i="26"/>
  <c r="C261" i="26"/>
  <c r="C260" i="26"/>
  <c r="C259" i="26"/>
  <c r="C258" i="26"/>
  <c r="C257" i="26"/>
  <c r="C256" i="26"/>
  <c r="C255" i="26"/>
  <c r="C254" i="26"/>
  <c r="C253" i="26"/>
  <c r="C252" i="26"/>
  <c r="C251" i="26"/>
  <c r="C250" i="26"/>
  <c r="C249" i="26"/>
  <c r="C248" i="26"/>
  <c r="C247" i="26"/>
  <c r="C246" i="26"/>
  <c r="C245" i="26"/>
  <c r="C244" i="26"/>
  <c r="C243" i="26"/>
  <c r="C242" i="26"/>
  <c r="C241" i="26"/>
  <c r="C240" i="26"/>
  <c r="C239" i="26"/>
  <c r="C238" i="26"/>
  <c r="C237" i="26"/>
  <c r="C236" i="26"/>
  <c r="C235" i="26"/>
  <c r="C234" i="26"/>
  <c r="C233" i="26"/>
  <c r="C232" i="26"/>
  <c r="C231" i="26"/>
  <c r="C230" i="26"/>
  <c r="C229" i="26"/>
  <c r="C228" i="26"/>
  <c r="C227" i="26"/>
  <c r="C226" i="26"/>
  <c r="C225" i="26"/>
  <c r="C224" i="26"/>
  <c r="C223" i="26"/>
  <c r="C222" i="26"/>
  <c r="C221" i="26"/>
  <c r="C220" i="26"/>
  <c r="C219" i="26"/>
  <c r="C218" i="26"/>
  <c r="C217" i="26"/>
  <c r="C216" i="26"/>
  <c r="C215" i="26"/>
  <c r="C214" i="26"/>
  <c r="C213" i="26"/>
  <c r="C212" i="26"/>
  <c r="C211" i="26"/>
  <c r="C210" i="26"/>
  <c r="C209" i="26"/>
  <c r="C208" i="26"/>
  <c r="C207" i="26"/>
  <c r="C206" i="26"/>
  <c r="C205" i="26"/>
  <c r="C204" i="26"/>
  <c r="C203" i="26"/>
  <c r="C202" i="26"/>
  <c r="C201" i="26"/>
  <c r="C200" i="26"/>
  <c r="C199" i="26"/>
  <c r="C198" i="26"/>
  <c r="C197" i="26"/>
  <c r="C196" i="26"/>
  <c r="C195" i="26"/>
  <c r="C194" i="26"/>
  <c r="C193" i="26"/>
  <c r="C192" i="26"/>
  <c r="C191" i="26"/>
  <c r="C190" i="26"/>
  <c r="C189" i="26"/>
  <c r="C188" i="26"/>
  <c r="C187" i="26"/>
  <c r="C186" i="26"/>
  <c r="C185" i="26"/>
  <c r="C184" i="26"/>
  <c r="C183" i="26"/>
  <c r="C182" i="26"/>
  <c r="C181" i="26"/>
  <c r="C180" i="26"/>
  <c r="C179" i="26"/>
  <c r="C178" i="26"/>
  <c r="C177" i="26"/>
  <c r="C176" i="26"/>
  <c r="C175" i="26"/>
  <c r="C174" i="26"/>
  <c r="C173" i="26"/>
  <c r="C172" i="26"/>
  <c r="C171" i="26"/>
  <c r="C170" i="26"/>
  <c r="C169" i="26"/>
  <c r="C168" i="26"/>
  <c r="C167" i="26"/>
  <c r="C166" i="26"/>
  <c r="C165" i="26"/>
  <c r="C164" i="26"/>
  <c r="C163" i="26"/>
  <c r="C162" i="26"/>
  <c r="D161" i="26"/>
  <c r="C161" i="26"/>
  <c r="C160" i="26"/>
  <c r="C159" i="26"/>
  <c r="C158" i="26"/>
  <c r="C157" i="26"/>
  <c r="C156" i="26"/>
  <c r="C155" i="26"/>
  <c r="C154" i="26"/>
  <c r="C153" i="26"/>
  <c r="C152" i="26"/>
  <c r="C151" i="26"/>
  <c r="C150" i="26"/>
  <c r="C149" i="26"/>
  <c r="C148" i="26"/>
  <c r="I147" i="26"/>
  <c r="H147" i="26" s="1"/>
  <c r="C146" i="26"/>
  <c r="C145" i="26"/>
  <c r="C144" i="26"/>
  <c r="C143" i="26"/>
  <c r="C142" i="26"/>
  <c r="C141" i="26"/>
  <c r="C140" i="26"/>
  <c r="C139" i="26"/>
  <c r="C138" i="26"/>
  <c r="C137" i="26"/>
  <c r="C136" i="26"/>
  <c r="C135" i="26"/>
  <c r="C134" i="26"/>
  <c r="C133" i="26"/>
  <c r="C132" i="26"/>
  <c r="C131" i="26"/>
  <c r="C130" i="26"/>
  <c r="C129" i="26"/>
  <c r="C128" i="26"/>
  <c r="C127" i="26"/>
  <c r="C126" i="26"/>
  <c r="I125" i="26"/>
  <c r="H125" i="26" s="1"/>
  <c r="C124" i="26"/>
  <c r="C123" i="26"/>
  <c r="C122" i="26"/>
  <c r="C121" i="26"/>
  <c r="C120" i="26"/>
  <c r="C119" i="26"/>
  <c r="C118" i="26"/>
  <c r="C117" i="26"/>
  <c r="C116" i="26"/>
  <c r="C115" i="26"/>
  <c r="C114" i="26"/>
  <c r="C113" i="26"/>
  <c r="C112" i="26"/>
  <c r="C111" i="26"/>
  <c r="C110" i="26"/>
  <c r="C109" i="26"/>
  <c r="C108" i="26"/>
  <c r="C107" i="26"/>
  <c r="C106" i="26"/>
  <c r="C105" i="26"/>
  <c r="C104" i="26"/>
  <c r="C103" i="26"/>
  <c r="H102" i="26"/>
  <c r="G102" i="26"/>
  <c r="F102" i="26"/>
  <c r="E102" i="26"/>
  <c r="D102" i="26"/>
  <c r="C102" i="26"/>
  <c r="I102" i="26" s="1"/>
  <c r="B102" i="26"/>
  <c r="C101" i="26"/>
  <c r="C100" i="26"/>
  <c r="C99" i="26"/>
  <c r="C98" i="26"/>
  <c r="C97" i="26"/>
  <c r="C96" i="26"/>
  <c r="C95" i="26"/>
  <c r="C94" i="26"/>
  <c r="C93" i="26"/>
  <c r="C92" i="26"/>
  <c r="C91" i="26"/>
  <c r="C90" i="26"/>
  <c r="C89" i="26"/>
  <c r="C88" i="26"/>
  <c r="C87" i="26"/>
  <c r="C86" i="26"/>
  <c r="C85" i="26"/>
  <c r="C84" i="26"/>
  <c r="C83" i="26"/>
  <c r="C82" i="26"/>
  <c r="C81" i="26"/>
  <c r="C80" i="26"/>
  <c r="C79" i="26"/>
  <c r="C78" i="26"/>
  <c r="C77" i="26"/>
  <c r="C76" i="26"/>
  <c r="C75" i="26"/>
  <c r="C74" i="26"/>
  <c r="C73" i="26"/>
  <c r="C72" i="26"/>
  <c r="C71" i="26"/>
  <c r="C70" i="26"/>
  <c r="C69" i="26"/>
  <c r="C68" i="26"/>
  <c r="C67" i="26"/>
  <c r="C66" i="26"/>
  <c r="C65" i="26"/>
  <c r="C64" i="26"/>
  <c r="C63" i="26"/>
  <c r="C62" i="26"/>
  <c r="C61" i="26"/>
  <c r="C60" i="26"/>
  <c r="C59" i="26"/>
  <c r="C58" i="26"/>
  <c r="C57" i="26"/>
  <c r="C56" i="26"/>
  <c r="C55" i="26"/>
  <c r="C54" i="26"/>
  <c r="C53" i="26"/>
  <c r="C52" i="26"/>
  <c r="C51" i="26"/>
  <c r="C50" i="26"/>
  <c r="C49" i="26"/>
  <c r="C48" i="26"/>
  <c r="C47" i="26"/>
  <c r="C46" i="26"/>
  <c r="C45" i="26"/>
  <c r="D44" i="26"/>
  <c r="C44" i="26"/>
  <c r="C43" i="26"/>
  <c r="C42" i="26"/>
  <c r="C41" i="26"/>
  <c r="C40" i="26"/>
  <c r="C39" i="26"/>
  <c r="I38" i="26"/>
  <c r="H38" i="26" s="1"/>
  <c r="C37" i="26"/>
  <c r="C36" i="26"/>
  <c r="C35" i="26"/>
  <c r="C34" i="26"/>
  <c r="C33" i="26"/>
  <c r="C32" i="26"/>
  <c r="C31" i="26"/>
  <c r="C30" i="26"/>
  <c r="C29" i="26"/>
  <c r="C28" i="26"/>
  <c r="C27" i="26"/>
  <c r="C26" i="26"/>
  <c r="D25" i="26"/>
  <c r="C25" i="26"/>
  <c r="C24" i="26"/>
  <c r="C23" i="26"/>
  <c r="C22" i="26"/>
  <c r="C21" i="26"/>
  <c r="C20" i="26"/>
  <c r="C19" i="26"/>
  <c r="C18" i="26"/>
  <c r="C17" i="26"/>
  <c r="C16" i="26"/>
  <c r="C15" i="26"/>
  <c r="C14" i="26"/>
  <c r="C13" i="26"/>
  <c r="C12" i="26"/>
  <c r="C11" i="26"/>
  <c r="C10" i="26"/>
  <c r="C9" i="26"/>
  <c r="C8" i="26"/>
  <c r="C7" i="26"/>
  <c r="C6" i="26"/>
  <c r="C5" i="26"/>
  <c r="C4" i="26"/>
  <c r="C3" i="26"/>
  <c r="A3" i="26"/>
  <c r="C2" i="26"/>
  <c r="A2" i="26"/>
  <c r="X33" i="25"/>
  <c r="W33" i="25"/>
  <c r="T33" i="25"/>
  <c r="T31" i="25"/>
  <c r="S31" i="25"/>
  <c r="R31" i="25"/>
  <c r="Q31" i="25"/>
  <c r="F31" i="25"/>
  <c r="E31" i="25"/>
  <c r="D31" i="25"/>
  <c r="C31" i="25"/>
  <c r="D536" i="24"/>
  <c r="C536" i="24"/>
  <c r="C535" i="24"/>
  <c r="C534" i="24"/>
  <c r="C533" i="24"/>
  <c r="C532" i="24"/>
  <c r="C531" i="24"/>
  <c r="C530" i="24"/>
  <c r="C529" i="24"/>
  <c r="C528" i="24"/>
  <c r="C527" i="24"/>
  <c r="C526" i="24"/>
  <c r="C525" i="24"/>
  <c r="C524" i="24"/>
  <c r="C523" i="24"/>
  <c r="C522" i="24"/>
  <c r="C521" i="24"/>
  <c r="C520" i="24"/>
  <c r="C519" i="24"/>
  <c r="C518" i="24"/>
  <c r="C517" i="24"/>
  <c r="C516" i="24"/>
  <c r="C515" i="24"/>
  <c r="C514" i="24"/>
  <c r="C513" i="24"/>
  <c r="C512" i="24"/>
  <c r="C511" i="24"/>
  <c r="C510" i="24"/>
  <c r="C509" i="24"/>
  <c r="C508" i="24"/>
  <c r="C507" i="24"/>
  <c r="C506" i="24"/>
  <c r="C505" i="24"/>
  <c r="C504" i="24"/>
  <c r="C503" i="24"/>
  <c r="C502" i="24"/>
  <c r="C501" i="24"/>
  <c r="C500" i="24"/>
  <c r="C499" i="24"/>
  <c r="C498" i="24"/>
  <c r="C497" i="24"/>
  <c r="C496" i="24"/>
  <c r="C495" i="24"/>
  <c r="C494" i="24"/>
  <c r="C493" i="24"/>
  <c r="C492" i="24"/>
  <c r="C491" i="24"/>
  <c r="C490" i="24"/>
  <c r="C489" i="24"/>
  <c r="C488" i="24"/>
  <c r="C487" i="24"/>
  <c r="C486" i="24"/>
  <c r="C485" i="24"/>
  <c r="C484" i="24"/>
  <c r="C483" i="24"/>
  <c r="C482" i="24"/>
  <c r="C481" i="24"/>
  <c r="C480" i="24"/>
  <c r="C479" i="24"/>
  <c r="C478" i="24"/>
  <c r="C477" i="24"/>
  <c r="C476" i="24"/>
  <c r="C475" i="24"/>
  <c r="C474" i="24"/>
  <c r="C473" i="24"/>
  <c r="C472" i="24"/>
  <c r="C471" i="24"/>
  <c r="C470" i="24"/>
  <c r="C469" i="24"/>
  <c r="C468" i="24"/>
  <c r="C467" i="24"/>
  <c r="C466" i="24"/>
  <c r="C465" i="24"/>
  <c r="C464" i="24"/>
  <c r="C463" i="24"/>
  <c r="C462" i="24"/>
  <c r="C461" i="24"/>
  <c r="C460" i="24"/>
  <c r="C459" i="24"/>
  <c r="C458" i="24"/>
  <c r="C457" i="24"/>
  <c r="C456" i="24"/>
  <c r="C455" i="24"/>
  <c r="C454" i="24"/>
  <c r="C453" i="24"/>
  <c r="C452" i="24"/>
  <c r="C451" i="24"/>
  <c r="C450" i="24"/>
  <c r="C449" i="24"/>
  <c r="C448" i="24"/>
  <c r="C447" i="24"/>
  <c r="C446" i="24"/>
  <c r="C445" i="24"/>
  <c r="C444" i="24"/>
  <c r="C443" i="24"/>
  <c r="C442" i="24"/>
  <c r="C441" i="24"/>
  <c r="C440" i="24"/>
  <c r="C439" i="24"/>
  <c r="C438" i="24"/>
  <c r="C437" i="24"/>
  <c r="C436" i="24"/>
  <c r="C435" i="24"/>
  <c r="C434" i="24"/>
  <c r="C433" i="24"/>
  <c r="C432" i="24"/>
  <c r="C431" i="24"/>
  <c r="C430" i="24"/>
  <c r="C429" i="24"/>
  <c r="C428" i="24"/>
  <c r="C427" i="24"/>
  <c r="C426" i="24"/>
  <c r="C425" i="24"/>
  <c r="C424" i="24"/>
  <c r="C423" i="24"/>
  <c r="C422" i="24"/>
  <c r="C421" i="24"/>
  <c r="C420" i="24"/>
  <c r="C419" i="24"/>
  <c r="C418" i="24"/>
  <c r="C417" i="24"/>
  <c r="C416" i="24"/>
  <c r="C415" i="24"/>
  <c r="C414" i="24"/>
  <c r="C413" i="24"/>
  <c r="C412" i="24"/>
  <c r="C411" i="24"/>
  <c r="C410" i="24"/>
  <c r="C409" i="24"/>
  <c r="C408" i="24"/>
  <c r="C407" i="24"/>
  <c r="C406" i="24"/>
  <c r="C405" i="24"/>
  <c r="C404" i="24"/>
  <c r="C403" i="24"/>
  <c r="C402" i="24"/>
  <c r="C401" i="24"/>
  <c r="C400" i="24"/>
  <c r="C399" i="24"/>
  <c r="C398" i="24"/>
  <c r="C397" i="24"/>
  <c r="C396" i="24"/>
  <c r="C395" i="24"/>
  <c r="C394" i="24"/>
  <c r="C393" i="24"/>
  <c r="C392" i="24"/>
  <c r="C391" i="24"/>
  <c r="C390" i="24"/>
  <c r="C389" i="24"/>
  <c r="C388" i="24"/>
  <c r="C387" i="24"/>
  <c r="C386" i="24"/>
  <c r="C385" i="24"/>
  <c r="C384" i="24"/>
  <c r="C383" i="24"/>
  <c r="H382" i="24"/>
  <c r="G382" i="24"/>
  <c r="F382" i="24"/>
  <c r="E382" i="24"/>
  <c r="D382" i="24"/>
  <c r="C382" i="24"/>
  <c r="B382" i="24"/>
  <c r="C381" i="24"/>
  <c r="C380" i="24"/>
  <c r="C379" i="24"/>
  <c r="C378" i="24"/>
  <c r="C377" i="24"/>
  <c r="C376" i="24"/>
  <c r="C375" i="24"/>
  <c r="C374" i="24"/>
  <c r="C373" i="24"/>
  <c r="C372" i="24"/>
  <c r="C371" i="24"/>
  <c r="C370" i="24"/>
  <c r="C369" i="24"/>
  <c r="C368" i="24"/>
  <c r="C367" i="24"/>
  <c r="C366" i="24"/>
  <c r="C365" i="24"/>
  <c r="C364" i="24"/>
  <c r="C363" i="24"/>
  <c r="C362" i="24"/>
  <c r="C361" i="24"/>
  <c r="C360" i="24"/>
  <c r="C359" i="24"/>
  <c r="C358" i="24"/>
  <c r="C357" i="24"/>
  <c r="C356" i="24"/>
  <c r="C355" i="24"/>
  <c r="C354" i="24"/>
  <c r="C353" i="24"/>
  <c r="C352" i="24"/>
  <c r="C351" i="24"/>
  <c r="C350" i="24"/>
  <c r="C349" i="24"/>
  <c r="C348" i="24"/>
  <c r="C347" i="24"/>
  <c r="C346" i="24"/>
  <c r="C345" i="24"/>
  <c r="C344" i="24"/>
  <c r="C343" i="24"/>
  <c r="C342" i="24"/>
  <c r="C341" i="24"/>
  <c r="C340" i="24"/>
  <c r="C339" i="24"/>
  <c r="C338" i="24"/>
  <c r="C337" i="24"/>
  <c r="C336" i="24"/>
  <c r="C335" i="24"/>
  <c r="C334" i="24"/>
  <c r="C333" i="24"/>
  <c r="C332" i="24"/>
  <c r="C331" i="24"/>
  <c r="C330" i="24"/>
  <c r="C329" i="24"/>
  <c r="C328" i="24"/>
  <c r="C327" i="24"/>
  <c r="C326" i="24"/>
  <c r="C325" i="24"/>
  <c r="C324" i="24"/>
  <c r="C323" i="24"/>
  <c r="C322" i="24"/>
  <c r="C321" i="24"/>
  <c r="C320" i="24"/>
  <c r="C319" i="24"/>
  <c r="C318" i="24"/>
  <c r="C317" i="24"/>
  <c r="C316" i="24"/>
  <c r="C315" i="24"/>
  <c r="C314" i="24"/>
  <c r="C313" i="24"/>
  <c r="C312" i="24"/>
  <c r="C311" i="24"/>
  <c r="C310" i="24"/>
  <c r="C309" i="24"/>
  <c r="C308" i="24"/>
  <c r="C307" i="24"/>
  <c r="C306" i="24"/>
  <c r="C305" i="24"/>
  <c r="C304" i="24"/>
  <c r="C303" i="24"/>
  <c r="C302" i="24"/>
  <c r="C301" i="24"/>
  <c r="C300" i="24"/>
  <c r="C299" i="24"/>
  <c r="C298" i="24"/>
  <c r="C297" i="24"/>
  <c r="C296" i="24"/>
  <c r="C295" i="24"/>
  <c r="C294" i="24"/>
  <c r="C293" i="24"/>
  <c r="C292" i="24"/>
  <c r="C291" i="24"/>
  <c r="C290" i="24"/>
  <c r="C289" i="24"/>
  <c r="C288" i="24"/>
  <c r="C287" i="24"/>
  <c r="C286" i="24"/>
  <c r="C285" i="24"/>
  <c r="C284" i="24"/>
  <c r="C283" i="24"/>
  <c r="C282" i="24"/>
  <c r="C281" i="24"/>
  <c r="C280" i="24"/>
  <c r="C279" i="24"/>
  <c r="C278" i="24"/>
  <c r="C277" i="24"/>
  <c r="C276" i="24"/>
  <c r="C275" i="24"/>
  <c r="C274" i="24"/>
  <c r="C273" i="24"/>
  <c r="C272" i="24"/>
  <c r="C271" i="24"/>
  <c r="C270" i="24"/>
  <c r="C269" i="24"/>
  <c r="C268" i="24"/>
  <c r="C267" i="24"/>
  <c r="C266" i="24"/>
  <c r="C265" i="24"/>
  <c r="C264" i="24"/>
  <c r="C263" i="24"/>
  <c r="C262" i="24"/>
  <c r="C261" i="24"/>
  <c r="C260" i="24"/>
  <c r="C259" i="24"/>
  <c r="C258" i="24"/>
  <c r="C257" i="24"/>
  <c r="C256" i="24"/>
  <c r="C255" i="24"/>
  <c r="C254" i="24"/>
  <c r="C253" i="24"/>
  <c r="C252" i="24"/>
  <c r="C251" i="24"/>
  <c r="C250" i="24"/>
  <c r="C249" i="24"/>
  <c r="C248" i="24"/>
  <c r="C247" i="24"/>
  <c r="C246" i="24"/>
  <c r="C245" i="24"/>
  <c r="C244" i="24"/>
  <c r="C243" i="24"/>
  <c r="C242" i="24"/>
  <c r="C241" i="24"/>
  <c r="C240" i="24"/>
  <c r="C239" i="24"/>
  <c r="C238" i="24"/>
  <c r="C237" i="24"/>
  <c r="C236" i="24"/>
  <c r="C235" i="24"/>
  <c r="C234" i="24"/>
  <c r="C233" i="24"/>
  <c r="C232" i="24"/>
  <c r="C231" i="24"/>
  <c r="C230" i="24"/>
  <c r="C229" i="24"/>
  <c r="C228" i="24"/>
  <c r="C227" i="24"/>
  <c r="C226" i="24"/>
  <c r="C225" i="24"/>
  <c r="C224" i="24"/>
  <c r="C223" i="24"/>
  <c r="D222" i="24"/>
  <c r="C222" i="24"/>
  <c r="C221" i="24"/>
  <c r="C220" i="24"/>
  <c r="C219" i="24"/>
  <c r="C218" i="24"/>
  <c r="C217" i="24"/>
  <c r="C216" i="24"/>
  <c r="C215" i="24"/>
  <c r="C214" i="24"/>
  <c r="C213" i="24"/>
  <c r="C212" i="24"/>
  <c r="C211" i="24"/>
  <c r="C210" i="24"/>
  <c r="C209" i="24"/>
  <c r="C208" i="24"/>
  <c r="C207" i="24"/>
  <c r="C206" i="24"/>
  <c r="C205" i="24"/>
  <c r="C204" i="24"/>
  <c r="C203" i="24"/>
  <c r="C202" i="24"/>
  <c r="C201" i="24"/>
  <c r="C200" i="24"/>
  <c r="C199" i="24"/>
  <c r="C198" i="24"/>
  <c r="C197" i="24"/>
  <c r="C196" i="24"/>
  <c r="C195" i="24"/>
  <c r="C194" i="24"/>
  <c r="C193" i="24"/>
  <c r="C192" i="24"/>
  <c r="C191" i="24"/>
  <c r="C190" i="24"/>
  <c r="C189" i="24"/>
  <c r="C188" i="24"/>
  <c r="C187" i="24"/>
  <c r="C186" i="24"/>
  <c r="C185" i="24"/>
  <c r="C184" i="24"/>
  <c r="C183" i="24"/>
  <c r="C182" i="24"/>
  <c r="C181" i="24"/>
  <c r="C180" i="24"/>
  <c r="C179" i="24"/>
  <c r="C178" i="24"/>
  <c r="C177" i="24"/>
  <c r="C176" i="24"/>
  <c r="C175" i="24"/>
  <c r="C174" i="24"/>
  <c r="C173" i="24"/>
  <c r="C172" i="24"/>
  <c r="C171" i="24"/>
  <c r="C170" i="24"/>
  <c r="C169" i="24"/>
  <c r="C168" i="24"/>
  <c r="C167" i="24"/>
  <c r="C166" i="24"/>
  <c r="C165" i="24"/>
  <c r="C164" i="24"/>
  <c r="C163" i="24"/>
  <c r="C162" i="24"/>
  <c r="C161" i="24"/>
  <c r="C160" i="24"/>
  <c r="C159" i="24"/>
  <c r="C158" i="24"/>
  <c r="C157" i="24"/>
  <c r="C156" i="24"/>
  <c r="C155" i="24"/>
  <c r="C154" i="24"/>
  <c r="C153" i="24"/>
  <c r="C152" i="24"/>
  <c r="C151" i="24"/>
  <c r="C150" i="24"/>
  <c r="C149" i="24"/>
  <c r="C148" i="24"/>
  <c r="C147" i="24"/>
  <c r="H146" i="24"/>
  <c r="G146" i="24"/>
  <c r="F146" i="24"/>
  <c r="E146" i="24"/>
  <c r="D146" i="24"/>
  <c r="C146" i="24"/>
  <c r="B146" i="24"/>
  <c r="C145" i="24"/>
  <c r="C144" i="24"/>
  <c r="C143" i="24"/>
  <c r="C142" i="24"/>
  <c r="C141" i="24"/>
  <c r="C140" i="24"/>
  <c r="C139" i="24"/>
  <c r="C138" i="24"/>
  <c r="C137" i="24"/>
  <c r="C136" i="24"/>
  <c r="C135" i="24"/>
  <c r="C134" i="24"/>
  <c r="C133" i="24"/>
  <c r="C132" i="24"/>
  <c r="C131" i="24"/>
  <c r="C130" i="24"/>
  <c r="C129" i="24"/>
  <c r="C128" i="24"/>
  <c r="C127" i="24"/>
  <c r="C126" i="24"/>
  <c r="C125" i="24"/>
  <c r="C124" i="24"/>
  <c r="C123" i="24"/>
  <c r="C122" i="24"/>
  <c r="C121" i="24"/>
  <c r="C120" i="24"/>
  <c r="C119" i="24"/>
  <c r="C118" i="24"/>
  <c r="C117" i="24"/>
  <c r="C116" i="24"/>
  <c r="C115" i="24"/>
  <c r="C114" i="24"/>
  <c r="C113" i="24"/>
  <c r="C112" i="24"/>
  <c r="C111" i="24"/>
  <c r="C110" i="24"/>
  <c r="C109" i="24"/>
  <c r="C108" i="24"/>
  <c r="C107" i="24"/>
  <c r="C106" i="24"/>
  <c r="C105" i="24"/>
  <c r="D104" i="24"/>
  <c r="C104" i="24"/>
  <c r="C103" i="24"/>
  <c r="C102" i="24"/>
  <c r="C101" i="24"/>
  <c r="C100" i="24"/>
  <c r="C99" i="24"/>
  <c r="C98" i="24"/>
  <c r="C97" i="24"/>
  <c r="C96" i="24"/>
  <c r="C95" i="24"/>
  <c r="C94" i="24"/>
  <c r="C93" i="24"/>
  <c r="C92" i="24"/>
  <c r="C91" i="24"/>
  <c r="C90" i="24"/>
  <c r="C89" i="24"/>
  <c r="C88" i="24"/>
  <c r="C87" i="24"/>
  <c r="C86" i="24"/>
  <c r="C85" i="24"/>
  <c r="C84" i="24"/>
  <c r="C83" i="24"/>
  <c r="C82" i="24"/>
  <c r="C81" i="24"/>
  <c r="C80" i="24"/>
  <c r="C79" i="24"/>
  <c r="C78" i="24"/>
  <c r="C77" i="24"/>
  <c r="C76" i="24"/>
  <c r="C75" i="24"/>
  <c r="C74" i="24"/>
  <c r="C73" i="24"/>
  <c r="C72" i="24"/>
  <c r="C71" i="24"/>
  <c r="C70" i="24"/>
  <c r="C69" i="24"/>
  <c r="C68" i="24"/>
  <c r="C67" i="24"/>
  <c r="C66" i="24"/>
  <c r="C65" i="24"/>
  <c r="C64" i="24"/>
  <c r="C63" i="24"/>
  <c r="C62" i="24"/>
  <c r="C61" i="24"/>
  <c r="C60" i="24"/>
  <c r="C59" i="24"/>
  <c r="C58" i="24"/>
  <c r="C57" i="24"/>
  <c r="C56" i="24"/>
  <c r="C55" i="24"/>
  <c r="C54" i="24"/>
  <c r="C53" i="24"/>
  <c r="C52" i="24"/>
  <c r="C51" i="24"/>
  <c r="C50" i="24"/>
  <c r="C49" i="24"/>
  <c r="C48" i="24"/>
  <c r="C47" i="24"/>
  <c r="C46" i="24"/>
  <c r="C45" i="24"/>
  <c r="D44" i="24"/>
  <c r="C44" i="24"/>
  <c r="C43" i="24"/>
  <c r="C42" i="24"/>
  <c r="C41" i="24"/>
  <c r="C40" i="24"/>
  <c r="C39" i="24"/>
  <c r="C38" i="24"/>
  <c r="C37" i="24"/>
  <c r="C36" i="24"/>
  <c r="C35" i="24"/>
  <c r="C34" i="24"/>
  <c r="C33" i="24"/>
  <c r="C32" i="24"/>
  <c r="C31" i="24"/>
  <c r="C30" i="24"/>
  <c r="C29" i="24"/>
  <c r="C28" i="24"/>
  <c r="C27" i="24"/>
  <c r="C26" i="24"/>
  <c r="C25" i="24"/>
  <c r="C24" i="24"/>
  <c r="C23" i="24"/>
  <c r="C22" i="24"/>
  <c r="C21" i="24"/>
  <c r="C20" i="24"/>
  <c r="C19" i="24"/>
  <c r="C18" i="24"/>
  <c r="C17" i="24"/>
  <c r="C16" i="24"/>
  <c r="C15" i="24"/>
  <c r="C14" i="24"/>
  <c r="C13" i="24"/>
  <c r="C12" i="24"/>
  <c r="D11" i="24"/>
  <c r="C11" i="24"/>
  <c r="C10" i="24"/>
  <c r="C9" i="24"/>
  <c r="C8" i="24"/>
  <c r="C7" i="24"/>
  <c r="C6" i="24"/>
  <c r="C5" i="24"/>
  <c r="C4" i="24"/>
  <c r="C3" i="24"/>
  <c r="C2" i="24"/>
  <c r="E31" i="20"/>
  <c r="D31" i="20"/>
  <c r="C31" i="20"/>
  <c r="B31" i="20"/>
  <c r="C93" i="17"/>
  <c r="L61" i="17"/>
  <c r="K61" i="17"/>
  <c r="H61" i="17"/>
  <c r="D61" i="17"/>
  <c r="I60" i="17"/>
  <c r="I59" i="17"/>
  <c r="I58" i="17"/>
  <c r="I57" i="17"/>
  <c r="I56" i="17"/>
  <c r="I55" i="17"/>
  <c r="I54" i="17"/>
  <c r="I53" i="17"/>
  <c r="I52" i="17"/>
  <c r="I51" i="17"/>
  <c r="I50" i="17"/>
  <c r="I49" i="17"/>
  <c r="I48" i="17"/>
  <c r="I47" i="17"/>
  <c r="I46" i="17"/>
  <c r="I45" i="17"/>
  <c r="I44" i="17"/>
  <c r="I43" i="17"/>
  <c r="I42" i="17"/>
  <c r="I41" i="17"/>
  <c r="I40" i="17"/>
  <c r="I39" i="17"/>
  <c r="I38" i="17"/>
  <c r="I37" i="17"/>
  <c r="I36" i="17"/>
  <c r="I35" i="17"/>
  <c r="I34" i="17"/>
  <c r="I33" i="17"/>
  <c r="C30" i="17"/>
  <c r="C30" i="16"/>
  <c r="AD541" i="11"/>
  <c r="AB541" i="11"/>
  <c r="AA541" i="11"/>
  <c r="AE541" i="11" s="1"/>
  <c r="Y541" i="11"/>
  <c r="Z541" i="11" s="1"/>
  <c r="C541" i="11"/>
  <c r="AF540" i="11"/>
  <c r="AD540" i="11"/>
  <c r="AB540" i="11"/>
  <c r="AA540" i="11"/>
  <c r="AE540" i="11" s="1"/>
  <c r="Z540" i="11"/>
  <c r="Y540" i="11"/>
  <c r="T540" i="11" s="1"/>
  <c r="K540" i="11"/>
  <c r="C540" i="11"/>
  <c r="AD539" i="11"/>
  <c r="AB539" i="11"/>
  <c r="AA539" i="11"/>
  <c r="AE539" i="11" s="1"/>
  <c r="Y539" i="11"/>
  <c r="Z539" i="11" s="1"/>
  <c r="K539" i="11"/>
  <c r="H539" i="11"/>
  <c r="C539" i="11"/>
  <c r="AF538" i="11"/>
  <c r="AE538" i="11"/>
  <c r="AD538" i="11"/>
  <c r="AB538" i="11"/>
  <c r="AA538" i="11"/>
  <c r="Y538" i="11"/>
  <c r="Z538" i="11" s="1"/>
  <c r="T538" i="11"/>
  <c r="K538" i="11"/>
  <c r="H538" i="11"/>
  <c r="C538" i="11"/>
  <c r="AE537" i="11"/>
  <c r="AD537" i="11"/>
  <c r="AF537" i="11" s="1"/>
  <c r="AB537" i="11"/>
  <c r="AA537" i="11"/>
  <c r="Y537" i="11"/>
  <c r="T537" i="11" s="1"/>
  <c r="K537" i="11"/>
  <c r="H537" i="11"/>
  <c r="F537" i="11"/>
  <c r="C537" i="11"/>
  <c r="AD536" i="11"/>
  <c r="AF536" i="11" s="1"/>
  <c r="AB536" i="11"/>
  <c r="AA536" i="11"/>
  <c r="AE536" i="11" s="1"/>
  <c r="Y536" i="11"/>
  <c r="Z536" i="11" s="1"/>
  <c r="T536" i="11"/>
  <c r="K536" i="11"/>
  <c r="G536" i="11"/>
  <c r="H536" i="11" s="1"/>
  <c r="F536" i="11"/>
  <c r="C536" i="11"/>
  <c r="AF535" i="11"/>
  <c r="AE535" i="11"/>
  <c r="AD535" i="11"/>
  <c r="AB535" i="11"/>
  <c r="AA535" i="11"/>
  <c r="Z535" i="11"/>
  <c r="Y535" i="11"/>
  <c r="T535" i="11"/>
  <c r="K535" i="11"/>
  <c r="G535" i="11"/>
  <c r="H535" i="11" s="1"/>
  <c r="F535" i="11"/>
  <c r="C535" i="11"/>
  <c r="AD534" i="11"/>
  <c r="AF534" i="11" s="1"/>
  <c r="AB534" i="11"/>
  <c r="AA534" i="11"/>
  <c r="AE534" i="11" s="1"/>
  <c r="Z534" i="11"/>
  <c r="Y534" i="11"/>
  <c r="T534" i="11"/>
  <c r="K534" i="11"/>
  <c r="H534" i="11"/>
  <c r="F534" i="11"/>
  <c r="C534" i="11"/>
  <c r="AF533" i="11"/>
  <c r="AE533" i="11"/>
  <c r="AD533" i="11"/>
  <c r="AB533" i="11"/>
  <c r="AA533" i="11"/>
  <c r="Y533" i="11"/>
  <c r="Z533" i="11" s="1"/>
  <c r="T533" i="11"/>
  <c r="K533" i="11"/>
  <c r="G533" i="11"/>
  <c r="H533" i="11" s="1"/>
  <c r="F533" i="11"/>
  <c r="C533" i="11"/>
  <c r="AE532" i="11"/>
  <c r="AD532" i="11"/>
  <c r="AF532" i="11" s="1"/>
  <c r="AB532" i="11"/>
  <c r="AA532" i="11"/>
  <c r="Y532" i="11"/>
  <c r="K532" i="11"/>
  <c r="H532" i="11"/>
  <c r="G532" i="11"/>
  <c r="F532" i="11"/>
  <c r="C532" i="11"/>
  <c r="AD531" i="11"/>
  <c r="AF531" i="11" s="1"/>
  <c r="AB531" i="11"/>
  <c r="AA531" i="11"/>
  <c r="AE531" i="11" s="1"/>
  <c r="Y531" i="11"/>
  <c r="K531" i="11"/>
  <c r="H531" i="11"/>
  <c r="G531" i="11"/>
  <c r="F531" i="11"/>
  <c r="C531" i="11"/>
  <c r="AF530" i="11"/>
  <c r="AE530" i="11"/>
  <c r="AD530" i="11"/>
  <c r="AB530" i="11"/>
  <c r="AA530" i="11"/>
  <c r="Y530" i="11"/>
  <c r="Z530" i="11" s="1"/>
  <c r="K530" i="11"/>
  <c r="H530" i="11"/>
  <c r="G530" i="11"/>
  <c r="F530" i="11"/>
  <c r="C530" i="11"/>
  <c r="AD529" i="11"/>
  <c r="AB529" i="11"/>
  <c r="AF529" i="11" s="1"/>
  <c r="AA529" i="11"/>
  <c r="AE529" i="11" s="1"/>
  <c r="Z529" i="11"/>
  <c r="Y529" i="11"/>
  <c r="T529" i="11"/>
  <c r="K529" i="11"/>
  <c r="G529" i="11"/>
  <c r="H529" i="11" s="1"/>
  <c r="F529" i="11"/>
  <c r="C529" i="11"/>
  <c r="AE528" i="11"/>
  <c r="AD528" i="11"/>
  <c r="AB528" i="11"/>
  <c r="AA528" i="11"/>
  <c r="Y528" i="11"/>
  <c r="Z528" i="11" s="1"/>
  <c r="K528" i="11"/>
  <c r="H528" i="11"/>
  <c r="G528" i="11"/>
  <c r="F528" i="11"/>
  <c r="C528" i="11"/>
  <c r="AE527" i="11"/>
  <c r="AD527" i="11"/>
  <c r="AF527" i="11" s="1"/>
  <c r="AB527" i="11"/>
  <c r="AA527" i="11"/>
  <c r="Z527" i="11"/>
  <c r="Y527" i="11"/>
  <c r="T527" i="11" s="1"/>
  <c r="K527" i="11"/>
  <c r="G527" i="11"/>
  <c r="H527" i="11" s="1"/>
  <c r="F527" i="11"/>
  <c r="C527" i="11"/>
  <c r="AF526" i="11"/>
  <c r="AE526" i="11"/>
  <c r="AD526" i="11"/>
  <c r="AB526" i="11"/>
  <c r="AA526" i="11"/>
  <c r="Y526" i="11"/>
  <c r="Z526" i="11" s="1"/>
  <c r="T526" i="11"/>
  <c r="K526" i="11"/>
  <c r="H526" i="11"/>
  <c r="G526" i="11"/>
  <c r="F526" i="11"/>
  <c r="C526" i="11"/>
  <c r="AD525" i="11"/>
  <c r="AB525" i="11"/>
  <c r="AA525" i="11"/>
  <c r="AE525" i="11" s="1"/>
  <c r="Y525" i="11"/>
  <c r="Z525" i="11" s="1"/>
  <c r="T525" i="11"/>
  <c r="K525" i="11"/>
  <c r="G525" i="11"/>
  <c r="H525" i="11" s="1"/>
  <c r="F525" i="11"/>
  <c r="C525" i="11"/>
  <c r="AD524" i="11"/>
  <c r="AF524" i="11" s="1"/>
  <c r="AB524" i="11"/>
  <c r="AA524" i="11"/>
  <c r="AE524" i="11" s="1"/>
  <c r="Y524" i="11"/>
  <c r="Z524" i="11" s="1"/>
  <c r="K524" i="11"/>
  <c r="G524" i="11"/>
  <c r="H524" i="11" s="1"/>
  <c r="F524" i="11"/>
  <c r="C524" i="11"/>
  <c r="AF523" i="11"/>
  <c r="AE523" i="11"/>
  <c r="AD523" i="11"/>
  <c r="AB523" i="11"/>
  <c r="AA523" i="11"/>
  <c r="Z523" i="11"/>
  <c r="Y523" i="11"/>
  <c r="T523" i="11"/>
  <c r="K523" i="11"/>
  <c r="G523" i="11"/>
  <c r="H523" i="11" s="1"/>
  <c r="F523" i="11"/>
  <c r="C523" i="11"/>
  <c r="AF522" i="11"/>
  <c r="AD522" i="11"/>
  <c r="AB522" i="11"/>
  <c r="AA522" i="11"/>
  <c r="AE522" i="11" s="1"/>
  <c r="Z522" i="11"/>
  <c r="Y522" i="11"/>
  <c r="T522" i="11"/>
  <c r="K522" i="11"/>
  <c r="G522" i="11"/>
  <c r="H522" i="11" s="1"/>
  <c r="F522" i="11"/>
  <c r="C522" i="11"/>
  <c r="AD521" i="11"/>
  <c r="AB521" i="11"/>
  <c r="AF521" i="11" s="1"/>
  <c r="AA521" i="11"/>
  <c r="AE521" i="11" s="1"/>
  <c r="Y521" i="11"/>
  <c r="Z521" i="11" s="1"/>
  <c r="T521" i="11"/>
  <c r="K521" i="11"/>
  <c r="G521" i="11"/>
  <c r="H521" i="11" s="1"/>
  <c r="F521" i="11"/>
  <c r="C521" i="11"/>
  <c r="AD520" i="11"/>
  <c r="AF520" i="11" s="1"/>
  <c r="AB520" i="11"/>
  <c r="AA520" i="11"/>
  <c r="AE520" i="11" s="1"/>
  <c r="Z520" i="11"/>
  <c r="Y520" i="11"/>
  <c r="T520" i="11"/>
  <c r="K520" i="11"/>
  <c r="H520" i="11"/>
  <c r="G520" i="11"/>
  <c r="F520" i="11"/>
  <c r="C520" i="11"/>
  <c r="AF519" i="11"/>
  <c r="AE519" i="11"/>
  <c r="AD519" i="11"/>
  <c r="AB519" i="11"/>
  <c r="AA519" i="11"/>
  <c r="Z519" i="11"/>
  <c r="Y519" i="11"/>
  <c r="T519" i="11"/>
  <c r="K519" i="11"/>
  <c r="G519" i="11"/>
  <c r="H519" i="11" s="1"/>
  <c r="F519" i="11"/>
  <c r="C519" i="11"/>
  <c r="AF518" i="11"/>
  <c r="AE518" i="11"/>
  <c r="AD518" i="11"/>
  <c r="AB518" i="11"/>
  <c r="AA518" i="11"/>
  <c r="Z518" i="11"/>
  <c r="Y518" i="11"/>
  <c r="T518" i="11"/>
  <c r="K518" i="11"/>
  <c r="H518" i="11"/>
  <c r="G518" i="11"/>
  <c r="F518" i="11"/>
  <c r="C518" i="11"/>
  <c r="AE517" i="11"/>
  <c r="AD517" i="11"/>
  <c r="AB517" i="11"/>
  <c r="AF517" i="11" s="1"/>
  <c r="AA517" i="11"/>
  <c r="Y517" i="11"/>
  <c r="Z517" i="11" s="1"/>
  <c r="T517" i="11"/>
  <c r="K517" i="11"/>
  <c r="H517" i="11"/>
  <c r="G517" i="11"/>
  <c r="F517" i="11"/>
  <c r="C517" i="11"/>
  <c r="AF516" i="11"/>
  <c r="AD516" i="11"/>
  <c r="AB516" i="11"/>
  <c r="AA516" i="11"/>
  <c r="AE516" i="11" s="1"/>
  <c r="Y516" i="11"/>
  <c r="Z516" i="11" s="1"/>
  <c r="K516" i="11"/>
  <c r="G516" i="11"/>
  <c r="H516" i="11" s="1"/>
  <c r="F516" i="11"/>
  <c r="C516" i="11"/>
  <c r="AD515" i="11"/>
  <c r="AF515" i="11" s="1"/>
  <c r="AB515" i="11"/>
  <c r="AA515" i="11"/>
  <c r="AE515" i="11" s="1"/>
  <c r="Z515" i="11"/>
  <c r="Y515" i="11"/>
  <c r="T515" i="11"/>
  <c r="K515" i="11"/>
  <c r="H515" i="11"/>
  <c r="G515" i="11"/>
  <c r="F515" i="11"/>
  <c r="C515" i="11"/>
  <c r="AE514" i="11"/>
  <c r="AD514" i="11"/>
  <c r="AF514" i="11" s="1"/>
  <c r="AB514" i="11"/>
  <c r="AA514" i="11"/>
  <c r="Z514" i="11"/>
  <c r="Y514" i="11"/>
  <c r="T514" i="11"/>
  <c r="K514" i="11"/>
  <c r="G514" i="11"/>
  <c r="H514" i="11" s="1"/>
  <c r="F514" i="11"/>
  <c r="C514" i="11"/>
  <c r="AD513" i="11"/>
  <c r="AF513" i="11" s="1"/>
  <c r="AB513" i="11"/>
  <c r="AA513" i="11"/>
  <c r="AE513" i="11" s="1"/>
  <c r="Y513" i="11"/>
  <c r="T513" i="11" s="1"/>
  <c r="K513" i="11"/>
  <c r="G513" i="11"/>
  <c r="H513" i="11" s="1"/>
  <c r="F513" i="11"/>
  <c r="C513" i="11"/>
  <c r="AE512" i="11"/>
  <c r="AD512" i="11"/>
  <c r="AB512" i="11"/>
  <c r="AA512" i="11"/>
  <c r="Z512" i="11"/>
  <c r="Y512" i="11"/>
  <c r="T512" i="11" s="1"/>
  <c r="K512" i="11"/>
  <c r="H512" i="11"/>
  <c r="G512" i="11"/>
  <c r="F512" i="11"/>
  <c r="C512" i="11"/>
  <c r="AF511" i="11"/>
  <c r="AD511" i="11"/>
  <c r="AB511" i="11"/>
  <c r="AA511" i="11"/>
  <c r="AE511" i="11" s="1"/>
  <c r="Y511" i="11"/>
  <c r="K511" i="11"/>
  <c r="H511" i="11"/>
  <c r="G511" i="11"/>
  <c r="F511" i="11"/>
  <c r="C511" i="11"/>
  <c r="AD510" i="11"/>
  <c r="AF510" i="11" s="1"/>
  <c r="AB510" i="11"/>
  <c r="AA510" i="11"/>
  <c r="AE510" i="11" s="1"/>
  <c r="Y510" i="11"/>
  <c r="T510" i="11" s="1"/>
  <c r="K510" i="11"/>
  <c r="H510" i="11"/>
  <c r="G510" i="11"/>
  <c r="F510" i="11"/>
  <c r="C510" i="11"/>
  <c r="AE509" i="11"/>
  <c r="AD509" i="11"/>
  <c r="AB509" i="11"/>
  <c r="AA509" i="11"/>
  <c r="Y509" i="11"/>
  <c r="Z509" i="11" s="1"/>
  <c r="T509" i="11"/>
  <c r="K509" i="11"/>
  <c r="H509" i="11"/>
  <c r="G509" i="11"/>
  <c r="F509" i="11"/>
  <c r="C509" i="11"/>
  <c r="AD508" i="11"/>
  <c r="AB508" i="11"/>
  <c r="AA508" i="11"/>
  <c r="AE508" i="11" s="1"/>
  <c r="Y508" i="11"/>
  <c r="Z508" i="11" s="1"/>
  <c r="T508" i="11"/>
  <c r="K508" i="11"/>
  <c r="G508" i="11"/>
  <c r="H508" i="11" s="1"/>
  <c r="F508" i="11"/>
  <c r="C508" i="11"/>
  <c r="AD507" i="11"/>
  <c r="AF507" i="11" s="1"/>
  <c r="AB507" i="11"/>
  <c r="AA507" i="11"/>
  <c r="AE507" i="11" s="1"/>
  <c r="Z507" i="11"/>
  <c r="Y507" i="11"/>
  <c r="T507" i="11"/>
  <c r="K507" i="11"/>
  <c r="H507" i="11"/>
  <c r="G507" i="11"/>
  <c r="F507" i="11"/>
  <c r="C507" i="11"/>
  <c r="AE506" i="11"/>
  <c r="AD506" i="11"/>
  <c r="AF506" i="11" s="1"/>
  <c r="AB506" i="11"/>
  <c r="AA506" i="11"/>
  <c r="Z506" i="11"/>
  <c r="Y506" i="11"/>
  <c r="T506" i="11"/>
  <c r="K506" i="11"/>
  <c r="G506" i="11"/>
  <c r="H506" i="11" s="1"/>
  <c r="F506" i="11"/>
  <c r="C506" i="11"/>
  <c r="AD505" i="11"/>
  <c r="AF505" i="11" s="1"/>
  <c r="AB505" i="11"/>
  <c r="AA505" i="11"/>
  <c r="AE505" i="11" s="1"/>
  <c r="Y505" i="11"/>
  <c r="T505" i="11" s="1"/>
  <c r="K505" i="11"/>
  <c r="G505" i="11"/>
  <c r="H505" i="11" s="1"/>
  <c r="F505" i="11"/>
  <c r="C505" i="11"/>
  <c r="AE504" i="11"/>
  <c r="AD504" i="11"/>
  <c r="AF504" i="11" s="1"/>
  <c r="AB504" i="11"/>
  <c r="AA504" i="11"/>
  <c r="Y504" i="11"/>
  <c r="Z504" i="11" s="1"/>
  <c r="T504" i="11"/>
  <c r="K504" i="11"/>
  <c r="H504" i="11"/>
  <c r="G504" i="11"/>
  <c r="F504" i="11"/>
  <c r="C504" i="11"/>
  <c r="AE503" i="11"/>
  <c r="AD503" i="11"/>
  <c r="AF503" i="11" s="1"/>
  <c r="AB503" i="11"/>
  <c r="AA503" i="11"/>
  <c r="Z503" i="11"/>
  <c r="Y503" i="11"/>
  <c r="T503" i="11"/>
  <c r="K503" i="11"/>
  <c r="H503" i="11"/>
  <c r="G503" i="11"/>
  <c r="F503" i="11"/>
  <c r="C503" i="11"/>
  <c r="AD502" i="11"/>
  <c r="AB502" i="11"/>
  <c r="AF502" i="11" s="1"/>
  <c r="AA502" i="11"/>
  <c r="AE502" i="11" s="1"/>
  <c r="Y502" i="11"/>
  <c r="Z502" i="11" s="1"/>
  <c r="K502" i="11"/>
  <c r="H502" i="11"/>
  <c r="G502" i="11"/>
  <c r="F502" i="11"/>
  <c r="C502" i="11"/>
  <c r="AF501" i="11"/>
  <c r="AE501" i="11"/>
  <c r="AD501" i="11"/>
  <c r="AB501" i="11"/>
  <c r="AA501" i="11"/>
  <c r="Y501" i="11"/>
  <c r="Z501" i="11" s="1"/>
  <c r="T501" i="11"/>
  <c r="K501" i="11"/>
  <c r="G501" i="11"/>
  <c r="H501" i="11" s="1"/>
  <c r="F501" i="11"/>
  <c r="C501" i="11"/>
  <c r="AD500" i="11"/>
  <c r="AB500" i="11"/>
  <c r="AF500" i="11" s="1"/>
  <c r="AA500" i="11"/>
  <c r="AE500" i="11" s="1"/>
  <c r="Z500" i="11"/>
  <c r="Y500" i="11"/>
  <c r="T500" i="11" s="1"/>
  <c r="K500" i="11"/>
  <c r="G500" i="11"/>
  <c r="H500" i="11" s="1"/>
  <c r="F500" i="11"/>
  <c r="C500" i="11"/>
  <c r="AD499" i="11"/>
  <c r="AB499" i="11"/>
  <c r="AF499" i="11" s="1"/>
  <c r="AA499" i="11"/>
  <c r="AE499" i="11" s="1"/>
  <c r="Y499" i="11"/>
  <c r="Z499" i="11" s="1"/>
  <c r="T499" i="11"/>
  <c r="K499" i="11"/>
  <c r="H499" i="11"/>
  <c r="G499" i="11"/>
  <c r="F499" i="11"/>
  <c r="C499" i="11"/>
  <c r="AE498" i="11"/>
  <c r="AD498" i="11"/>
  <c r="AF498" i="11" s="1"/>
  <c r="AB498" i="11"/>
  <c r="AA498" i="11"/>
  <c r="Z498" i="11"/>
  <c r="Y498" i="11"/>
  <c r="T498" i="11"/>
  <c r="K498" i="11"/>
  <c r="H498" i="11"/>
  <c r="G498" i="11"/>
  <c r="F498" i="11"/>
  <c r="C498" i="11"/>
  <c r="AF497" i="11"/>
  <c r="AD497" i="11"/>
  <c r="AB497" i="11"/>
  <c r="AA497" i="11"/>
  <c r="AE497" i="11" s="1"/>
  <c r="Z497" i="11"/>
  <c r="Y497" i="11"/>
  <c r="T497" i="11"/>
  <c r="K497" i="11"/>
  <c r="H497" i="11"/>
  <c r="G497" i="11"/>
  <c r="F497" i="11"/>
  <c r="C497" i="11"/>
  <c r="AE496" i="11"/>
  <c r="AD496" i="11"/>
  <c r="AB496" i="11"/>
  <c r="AF496" i="11" s="1"/>
  <c r="AA496" i="11"/>
  <c r="Y496" i="11"/>
  <c r="K496" i="11"/>
  <c r="H496" i="11"/>
  <c r="G496" i="11"/>
  <c r="F496" i="11"/>
  <c r="C496" i="11"/>
  <c r="AD495" i="11"/>
  <c r="AB495" i="11"/>
  <c r="AF495" i="11" s="1"/>
  <c r="AA495" i="11"/>
  <c r="AE495" i="11" s="1"/>
  <c r="Z495" i="11"/>
  <c r="Y495" i="11"/>
  <c r="T495" i="11" s="1"/>
  <c r="K495" i="11"/>
  <c r="G495" i="11"/>
  <c r="H495" i="11" s="1"/>
  <c r="F495" i="11"/>
  <c r="C495" i="11"/>
  <c r="AE494" i="11"/>
  <c r="AD494" i="11"/>
  <c r="AF494" i="11" s="1"/>
  <c r="AB494" i="11"/>
  <c r="AA494" i="11"/>
  <c r="Z494" i="11"/>
  <c r="Y494" i="11"/>
  <c r="T494" i="11"/>
  <c r="K494" i="11"/>
  <c r="H494" i="11"/>
  <c r="G494" i="11"/>
  <c r="F494" i="11"/>
  <c r="C494" i="11"/>
  <c r="AF493" i="11"/>
  <c r="AE493" i="11"/>
  <c r="AD493" i="11"/>
  <c r="AB493" i="11"/>
  <c r="AA493" i="11"/>
  <c r="Y493" i="11"/>
  <c r="Z493" i="11" s="1"/>
  <c r="K493" i="11"/>
  <c r="G493" i="11"/>
  <c r="H493" i="11" s="1"/>
  <c r="F493" i="11"/>
  <c r="C493" i="11"/>
  <c r="AD492" i="11"/>
  <c r="AF492" i="11" s="1"/>
  <c r="AB492" i="11"/>
  <c r="AA492" i="11"/>
  <c r="AE492" i="11" s="1"/>
  <c r="Z492" i="11"/>
  <c r="Y492" i="11"/>
  <c r="T492" i="11" s="1"/>
  <c r="K492" i="11"/>
  <c r="H492" i="11"/>
  <c r="G492" i="11"/>
  <c r="F492" i="11"/>
  <c r="C492" i="11"/>
  <c r="AD491" i="11"/>
  <c r="AF491" i="11" s="1"/>
  <c r="AB491" i="11"/>
  <c r="AA491" i="11"/>
  <c r="AE491" i="11" s="1"/>
  <c r="Z491" i="11"/>
  <c r="Y491" i="11"/>
  <c r="T491" i="11"/>
  <c r="K491" i="11"/>
  <c r="G491" i="11"/>
  <c r="H491" i="11" s="1"/>
  <c r="F491" i="11"/>
  <c r="C491" i="11"/>
  <c r="AF490" i="11"/>
  <c r="AE490" i="11"/>
  <c r="AD490" i="11"/>
  <c r="AB490" i="11"/>
  <c r="AA490" i="11"/>
  <c r="Z490" i="11"/>
  <c r="Y490" i="11"/>
  <c r="T490" i="11"/>
  <c r="K490" i="11"/>
  <c r="G490" i="11"/>
  <c r="H490" i="11" s="1"/>
  <c r="F490" i="11"/>
  <c r="C490" i="11"/>
  <c r="AF489" i="11"/>
  <c r="AE489" i="11"/>
  <c r="AD489" i="11"/>
  <c r="AB489" i="11"/>
  <c r="AA489" i="11"/>
  <c r="Z489" i="11"/>
  <c r="Y489" i="11"/>
  <c r="T489" i="11"/>
  <c r="K489" i="11"/>
  <c r="G489" i="11"/>
  <c r="H489" i="11" s="1"/>
  <c r="F489" i="11"/>
  <c r="C489" i="11"/>
  <c r="AF488" i="11"/>
  <c r="AD488" i="11"/>
  <c r="AB488" i="11"/>
  <c r="AA488" i="11"/>
  <c r="AE488" i="11" s="1"/>
  <c r="Y488" i="11"/>
  <c r="Z488" i="11" s="1"/>
  <c r="T488" i="11"/>
  <c r="K488" i="11"/>
  <c r="G488" i="11"/>
  <c r="H488" i="11" s="1"/>
  <c r="F488" i="11"/>
  <c r="C488" i="11"/>
  <c r="AD487" i="11"/>
  <c r="AB487" i="11"/>
  <c r="AF487" i="11" s="1"/>
  <c r="AA487" i="11"/>
  <c r="AE487" i="11" s="1"/>
  <c r="Z487" i="11"/>
  <c r="Y487" i="11"/>
  <c r="T487" i="11" s="1"/>
  <c r="K487" i="11"/>
  <c r="G487" i="11"/>
  <c r="H487" i="11" s="1"/>
  <c r="F487" i="11"/>
  <c r="C487" i="11"/>
  <c r="AF486" i="11"/>
  <c r="AD486" i="11"/>
  <c r="AB486" i="11"/>
  <c r="AA486" i="11"/>
  <c r="AE486" i="11" s="1"/>
  <c r="Y486" i="11"/>
  <c r="Z486" i="11" s="1"/>
  <c r="T486" i="11"/>
  <c r="K486" i="11"/>
  <c r="H486" i="11"/>
  <c r="G486" i="11"/>
  <c r="F486" i="11"/>
  <c r="C486" i="11"/>
  <c r="AD485" i="11"/>
  <c r="AB485" i="11"/>
  <c r="AF485" i="11" s="1"/>
  <c r="AA485" i="11"/>
  <c r="AE485" i="11" s="1"/>
  <c r="Z485" i="11"/>
  <c r="Y485" i="11"/>
  <c r="T485" i="11" s="1"/>
  <c r="K485" i="11"/>
  <c r="G485" i="11"/>
  <c r="H485" i="11" s="1"/>
  <c r="F485" i="11"/>
  <c r="C485" i="11"/>
  <c r="AE484" i="11"/>
  <c r="AD484" i="11"/>
  <c r="AF484" i="11" s="1"/>
  <c r="AB484" i="11"/>
  <c r="AA484" i="11"/>
  <c r="Y484" i="11"/>
  <c r="K484" i="11"/>
  <c r="H484" i="11"/>
  <c r="G484" i="11"/>
  <c r="F484" i="11"/>
  <c r="C484" i="11"/>
  <c r="AD483" i="11"/>
  <c r="AB483" i="11"/>
  <c r="AA483" i="11"/>
  <c r="AE483" i="11" s="1"/>
  <c r="Y483" i="11"/>
  <c r="T483" i="11" s="1"/>
  <c r="K483" i="11"/>
  <c r="H483" i="11"/>
  <c r="G483" i="11"/>
  <c r="F483" i="11"/>
  <c r="C483" i="11"/>
  <c r="AD482" i="11"/>
  <c r="AB482" i="11"/>
  <c r="AF482" i="11" s="1"/>
  <c r="AA482" i="11"/>
  <c r="AE482" i="11" s="1"/>
  <c r="Y482" i="11"/>
  <c r="Z482" i="11" s="1"/>
  <c r="K482" i="11"/>
  <c r="H482" i="11"/>
  <c r="G482" i="11"/>
  <c r="F482" i="11"/>
  <c r="C482" i="11"/>
  <c r="AE481" i="11"/>
  <c r="AD481" i="11"/>
  <c r="AB481" i="11"/>
  <c r="AF481" i="11" s="1"/>
  <c r="AA481" i="11"/>
  <c r="Y481" i="11"/>
  <c r="K481" i="11"/>
  <c r="H481" i="11"/>
  <c r="G481" i="11"/>
  <c r="F481" i="11"/>
  <c r="C481" i="11"/>
  <c r="AD480" i="11"/>
  <c r="AB480" i="11"/>
  <c r="AF480" i="11" s="1"/>
  <c r="AA480" i="11"/>
  <c r="AE480" i="11" s="1"/>
  <c r="Y480" i="11"/>
  <c r="K480" i="11"/>
  <c r="G480" i="11"/>
  <c r="H480" i="11" s="1"/>
  <c r="F480" i="11"/>
  <c r="C480" i="11"/>
  <c r="AD479" i="11"/>
  <c r="AF479" i="11" s="1"/>
  <c r="AB479" i="11"/>
  <c r="AA479" i="11"/>
  <c r="AE479" i="11" s="1"/>
  <c r="Y479" i="11"/>
  <c r="Z479" i="11" s="1"/>
  <c r="T479" i="11"/>
  <c r="K479" i="11"/>
  <c r="H479" i="11"/>
  <c r="G479" i="11"/>
  <c r="F479" i="11"/>
  <c r="C479" i="11"/>
  <c r="AD478" i="11"/>
  <c r="AF478" i="11" s="1"/>
  <c r="AB478" i="11"/>
  <c r="AA478" i="11"/>
  <c r="AE478" i="11" s="1"/>
  <c r="Y478" i="11"/>
  <c r="Z478" i="11" s="1"/>
  <c r="T478" i="11"/>
  <c r="K478" i="11"/>
  <c r="G478" i="11"/>
  <c r="H478" i="11" s="1"/>
  <c r="F478" i="11"/>
  <c r="C478" i="11"/>
  <c r="AD477" i="11"/>
  <c r="AF477" i="11" s="1"/>
  <c r="AB477" i="11"/>
  <c r="AA477" i="11"/>
  <c r="AE477" i="11" s="1"/>
  <c r="Y477" i="11"/>
  <c r="Z477" i="11" s="1"/>
  <c r="K477" i="11"/>
  <c r="G477" i="11"/>
  <c r="H477" i="11" s="1"/>
  <c r="F477" i="11"/>
  <c r="C477" i="11"/>
  <c r="AE476" i="11"/>
  <c r="AD476" i="11"/>
  <c r="AF476" i="11" s="1"/>
  <c r="AB476" i="11"/>
  <c r="AA476" i="11"/>
  <c r="Z476" i="11"/>
  <c r="Y476" i="11"/>
  <c r="T476" i="11"/>
  <c r="K476" i="11"/>
  <c r="G476" i="11"/>
  <c r="H476" i="11" s="1"/>
  <c r="F476" i="11"/>
  <c r="C476" i="11"/>
  <c r="AF475" i="11"/>
  <c r="AE475" i="11"/>
  <c r="AD475" i="11"/>
  <c r="AB475" i="11"/>
  <c r="AA475" i="11"/>
  <c r="Z475" i="11"/>
  <c r="Y475" i="11"/>
  <c r="T475" i="11"/>
  <c r="K475" i="11"/>
  <c r="G475" i="11"/>
  <c r="H475" i="11" s="1"/>
  <c r="F475" i="11"/>
  <c r="C475" i="11"/>
  <c r="AD474" i="11"/>
  <c r="AB474" i="11"/>
  <c r="AA474" i="11"/>
  <c r="AE474" i="11" s="1"/>
  <c r="Y474" i="11"/>
  <c r="Z474" i="11" s="1"/>
  <c r="T474" i="11"/>
  <c r="K474" i="11"/>
  <c r="G474" i="11"/>
  <c r="H474" i="11" s="1"/>
  <c r="F474" i="11"/>
  <c r="C474" i="11"/>
  <c r="AD473" i="11"/>
  <c r="AB473" i="11"/>
  <c r="AA473" i="11"/>
  <c r="AE473" i="11" s="1"/>
  <c r="Y473" i="11"/>
  <c r="Z473" i="11" s="1"/>
  <c r="T473" i="11"/>
  <c r="K473" i="11"/>
  <c r="G473" i="11"/>
  <c r="H473" i="11" s="1"/>
  <c r="F473" i="11"/>
  <c r="C473" i="11"/>
  <c r="AF472" i="11"/>
  <c r="AD472" i="11"/>
  <c r="AB472" i="11"/>
  <c r="AA472" i="11"/>
  <c r="AE472" i="11" s="1"/>
  <c r="Y472" i="11"/>
  <c r="Z472" i="11" s="1"/>
  <c r="K472" i="11"/>
  <c r="G472" i="11"/>
  <c r="H472" i="11" s="1"/>
  <c r="F472" i="11"/>
  <c r="C472" i="11"/>
  <c r="AD471" i="11"/>
  <c r="AB471" i="11"/>
  <c r="AF471" i="11" s="1"/>
  <c r="AA471" i="11"/>
  <c r="AE471" i="11" s="1"/>
  <c r="Z471" i="11"/>
  <c r="Y471" i="11"/>
  <c r="T471" i="11"/>
  <c r="K471" i="11"/>
  <c r="G471" i="11"/>
  <c r="H471" i="11" s="1"/>
  <c r="F471" i="11"/>
  <c r="C471" i="11"/>
  <c r="AF470" i="11"/>
  <c r="AD470" i="11"/>
  <c r="AB470" i="11"/>
  <c r="AA470" i="11"/>
  <c r="AE470" i="11" s="1"/>
  <c r="Y470" i="11"/>
  <c r="Z470" i="11" s="1"/>
  <c r="T470" i="11"/>
  <c r="K470" i="11"/>
  <c r="H470" i="11"/>
  <c r="G470" i="11"/>
  <c r="F470" i="11"/>
  <c r="C470" i="11"/>
  <c r="AD469" i="11"/>
  <c r="AB469" i="11"/>
  <c r="AF469" i="11" s="1"/>
  <c r="AA469" i="11"/>
  <c r="AE469" i="11" s="1"/>
  <c r="Z469" i="11"/>
  <c r="Y469" i="11"/>
  <c r="T469" i="11"/>
  <c r="K469" i="11"/>
  <c r="G469" i="11"/>
  <c r="H469" i="11" s="1"/>
  <c r="F469" i="11"/>
  <c r="C469" i="11"/>
  <c r="AE468" i="11"/>
  <c r="AD468" i="11"/>
  <c r="AF468" i="11" s="1"/>
  <c r="AB468" i="11"/>
  <c r="AA468" i="11"/>
  <c r="Y468" i="11"/>
  <c r="Z468" i="11" s="1"/>
  <c r="K468" i="11"/>
  <c r="G468" i="11"/>
  <c r="H468" i="11" s="1"/>
  <c r="F468" i="11"/>
  <c r="C468" i="11"/>
  <c r="AF467" i="11"/>
  <c r="AE467" i="11"/>
  <c r="AD467" i="11"/>
  <c r="AB467" i="11"/>
  <c r="AA467" i="11"/>
  <c r="Y467" i="11"/>
  <c r="Z467" i="11" s="1"/>
  <c r="K467" i="11"/>
  <c r="G467" i="11"/>
  <c r="H467" i="11" s="1"/>
  <c r="F467" i="11"/>
  <c r="C467" i="11"/>
  <c r="AD466" i="11"/>
  <c r="AB466" i="11"/>
  <c r="AA466" i="11"/>
  <c r="AE466" i="11" s="1"/>
  <c r="Z466" i="11"/>
  <c r="Y466" i="11"/>
  <c r="T466" i="11"/>
  <c r="K466" i="11"/>
  <c r="H466" i="11"/>
  <c r="G466" i="11"/>
  <c r="F466" i="11"/>
  <c r="C466" i="11"/>
  <c r="AF465" i="11"/>
  <c r="AD465" i="11"/>
  <c r="AB465" i="11"/>
  <c r="AA465" i="11"/>
  <c r="AE465" i="11" s="1"/>
  <c r="Y465" i="11"/>
  <c r="Z465" i="11" s="1"/>
  <c r="T465" i="11"/>
  <c r="K465" i="11"/>
  <c r="G465" i="11"/>
  <c r="H465" i="11" s="1"/>
  <c r="F465" i="11"/>
  <c r="C465" i="11"/>
  <c r="AF464" i="11"/>
  <c r="AE464" i="11"/>
  <c r="AD464" i="11"/>
  <c r="AB464" i="11"/>
  <c r="AA464" i="11"/>
  <c r="Y464" i="11"/>
  <c r="Z464" i="11" s="1"/>
  <c r="T464" i="11"/>
  <c r="K464" i="11"/>
  <c r="G464" i="11"/>
  <c r="H464" i="11" s="1"/>
  <c r="F464" i="11"/>
  <c r="C464" i="11"/>
  <c r="AD463" i="11"/>
  <c r="AF463" i="11" s="1"/>
  <c r="AB463" i="11"/>
  <c r="AA463" i="11"/>
  <c r="AE463" i="11" s="1"/>
  <c r="Z463" i="11"/>
  <c r="Y463" i="11"/>
  <c r="T463" i="11" s="1"/>
  <c r="K463" i="11"/>
  <c r="G463" i="11"/>
  <c r="H463" i="11" s="1"/>
  <c r="F463" i="11"/>
  <c r="C463" i="11"/>
  <c r="AD462" i="11"/>
  <c r="AB462" i="11"/>
  <c r="AF462" i="11" s="1"/>
  <c r="AA462" i="11"/>
  <c r="AE462" i="11" s="1"/>
  <c r="Y462" i="11"/>
  <c r="Z462" i="11" s="1"/>
  <c r="T462" i="11"/>
  <c r="K462" i="11"/>
  <c r="H462" i="11"/>
  <c r="G462" i="11"/>
  <c r="F462" i="11"/>
  <c r="C462" i="11"/>
  <c r="AE461" i="11"/>
  <c r="AD461" i="11"/>
  <c r="AF461" i="11" s="1"/>
  <c r="AB461" i="11"/>
  <c r="AA461" i="11"/>
  <c r="Y461" i="11"/>
  <c r="Z461" i="11" s="1"/>
  <c r="T461" i="11"/>
  <c r="K461" i="11"/>
  <c r="G461" i="11"/>
  <c r="H461" i="11" s="1"/>
  <c r="F461" i="11"/>
  <c r="C461" i="11"/>
  <c r="AD460" i="11"/>
  <c r="AB460" i="11"/>
  <c r="AF460" i="11" s="1"/>
  <c r="AA460" i="11"/>
  <c r="AE460" i="11" s="1"/>
  <c r="Y460" i="11"/>
  <c r="T460" i="11" s="1"/>
  <c r="K460" i="11"/>
  <c r="G460" i="11"/>
  <c r="H460" i="11" s="1"/>
  <c r="F460" i="11"/>
  <c r="C460" i="11"/>
  <c r="AE459" i="11"/>
  <c r="AD459" i="11"/>
  <c r="AF459" i="11" s="1"/>
  <c r="AB459" i="11"/>
  <c r="AA459" i="11"/>
  <c r="Y459" i="11"/>
  <c r="K459" i="11"/>
  <c r="H459" i="11"/>
  <c r="G459" i="11"/>
  <c r="F459" i="11"/>
  <c r="C459" i="11"/>
  <c r="AD458" i="11"/>
  <c r="AF458" i="11" s="1"/>
  <c r="AB458" i="11"/>
  <c r="AA458" i="11"/>
  <c r="AE458" i="11" s="1"/>
  <c r="Y458" i="11"/>
  <c r="T458" i="11" s="1"/>
  <c r="K458" i="11"/>
  <c r="H458" i="11"/>
  <c r="F458" i="11"/>
  <c r="C458" i="11"/>
  <c r="AF457" i="11"/>
  <c r="AD457" i="11"/>
  <c r="AB457" i="11"/>
  <c r="AA457" i="11"/>
  <c r="AE457" i="11" s="1"/>
  <c r="Z457" i="11"/>
  <c r="Y457" i="11"/>
  <c r="T457" i="11"/>
  <c r="K457" i="11"/>
  <c r="G457" i="11"/>
  <c r="H457" i="11" s="1"/>
  <c r="F457" i="11"/>
  <c r="C457" i="11"/>
  <c r="AE456" i="11"/>
  <c r="AD456" i="11"/>
  <c r="AB456" i="11"/>
  <c r="AA456" i="11"/>
  <c r="Y456" i="11"/>
  <c r="K456" i="11"/>
  <c r="H456" i="11"/>
  <c r="G456" i="11"/>
  <c r="F456" i="11"/>
  <c r="C456" i="11"/>
  <c r="AF455" i="11"/>
  <c r="AE455" i="11"/>
  <c r="AD455" i="11"/>
  <c r="AB455" i="11"/>
  <c r="AA455" i="11"/>
  <c r="Y455" i="11"/>
  <c r="T455" i="11" s="1"/>
  <c r="K455" i="11"/>
  <c r="H455" i="11"/>
  <c r="G455" i="11"/>
  <c r="F455" i="11"/>
  <c r="C455" i="11"/>
  <c r="AF454" i="11"/>
  <c r="AE454" i="11"/>
  <c r="AD454" i="11"/>
  <c r="AB454" i="11"/>
  <c r="AA454" i="11"/>
  <c r="Y454" i="11"/>
  <c r="Z454" i="11" s="1"/>
  <c r="K454" i="11"/>
  <c r="H454" i="11"/>
  <c r="G454" i="11"/>
  <c r="F454" i="11"/>
  <c r="C454" i="11"/>
  <c r="AF453" i="11"/>
  <c r="AE453" i="11"/>
  <c r="AD453" i="11"/>
  <c r="AB453" i="11"/>
  <c r="AA453" i="11"/>
  <c r="Y453" i="11"/>
  <c r="T453" i="11" s="1"/>
  <c r="K453" i="11"/>
  <c r="G453" i="11"/>
  <c r="H453" i="11" s="1"/>
  <c r="F453" i="11"/>
  <c r="C453" i="11"/>
  <c r="AD452" i="11"/>
  <c r="AB452" i="11"/>
  <c r="AA452" i="11"/>
  <c r="AE452" i="11" s="1"/>
  <c r="Y452" i="11"/>
  <c r="Z452" i="11" s="1"/>
  <c r="T452" i="11"/>
  <c r="K452" i="11"/>
  <c r="H452" i="11"/>
  <c r="G452" i="11"/>
  <c r="F452" i="11"/>
  <c r="C452" i="11"/>
  <c r="AE451" i="11"/>
  <c r="AD451" i="11"/>
  <c r="AF451" i="11" s="1"/>
  <c r="AB451" i="11"/>
  <c r="AA451" i="11"/>
  <c r="Y451" i="11"/>
  <c r="Z451" i="11" s="1"/>
  <c r="T451" i="11"/>
  <c r="K451" i="11"/>
  <c r="H451" i="11"/>
  <c r="G451" i="11"/>
  <c r="F451" i="11"/>
  <c r="C451" i="11"/>
  <c r="AD450" i="11"/>
  <c r="AF450" i="11" s="1"/>
  <c r="AB450" i="11"/>
  <c r="AA450" i="11"/>
  <c r="AE450" i="11" s="1"/>
  <c r="Z450" i="11"/>
  <c r="Y450" i="11"/>
  <c r="T450" i="11" s="1"/>
  <c r="K450" i="11"/>
  <c r="G450" i="11"/>
  <c r="H450" i="11" s="1"/>
  <c r="F450" i="11"/>
  <c r="C450" i="11"/>
  <c r="AE449" i="11"/>
  <c r="AD449" i="11"/>
  <c r="AF449" i="11" s="1"/>
  <c r="AB449" i="11"/>
  <c r="AA449" i="11"/>
  <c r="Y449" i="11"/>
  <c r="Z449" i="11" s="1"/>
  <c r="K449" i="11"/>
  <c r="H449" i="11"/>
  <c r="G449" i="11"/>
  <c r="F449" i="11"/>
  <c r="C449" i="11"/>
  <c r="AD448" i="11"/>
  <c r="AF448" i="11" s="1"/>
  <c r="AB448" i="11"/>
  <c r="AA448" i="11"/>
  <c r="AE448" i="11" s="1"/>
  <c r="Z448" i="11"/>
  <c r="Y448" i="11"/>
  <c r="T448" i="11"/>
  <c r="K448" i="11"/>
  <c r="H448" i="11"/>
  <c r="G448" i="11"/>
  <c r="F448" i="11"/>
  <c r="C448" i="11"/>
  <c r="AD447" i="11"/>
  <c r="AF447" i="11" s="1"/>
  <c r="AB447" i="11"/>
  <c r="AA447" i="11"/>
  <c r="AE447" i="11" s="1"/>
  <c r="Y447" i="11"/>
  <c r="Z447" i="11" s="1"/>
  <c r="T447" i="11"/>
  <c r="K447" i="11"/>
  <c r="G447" i="11"/>
  <c r="H447" i="11" s="1"/>
  <c r="F447" i="11"/>
  <c r="C447" i="11"/>
  <c r="AF446" i="11"/>
  <c r="AE446" i="11"/>
  <c r="AD446" i="11"/>
  <c r="AB446" i="11"/>
  <c r="AA446" i="11"/>
  <c r="Y446" i="11"/>
  <c r="Z446" i="11" s="1"/>
  <c r="K446" i="11"/>
  <c r="G446" i="11"/>
  <c r="H446" i="11" s="1"/>
  <c r="F446" i="11"/>
  <c r="C446" i="11"/>
  <c r="AE445" i="11"/>
  <c r="AD445" i="11"/>
  <c r="AF445" i="11" s="1"/>
  <c r="AB445" i="11"/>
  <c r="AA445" i="11"/>
  <c r="Z445" i="11"/>
  <c r="Y445" i="11"/>
  <c r="T445" i="11"/>
  <c r="K445" i="11"/>
  <c r="G445" i="11"/>
  <c r="H445" i="11" s="1"/>
  <c r="F445" i="11"/>
  <c r="C445" i="11"/>
  <c r="AF444" i="11"/>
  <c r="AE444" i="11"/>
  <c r="AD444" i="11"/>
  <c r="AB444" i="11"/>
  <c r="AA444" i="11"/>
  <c r="Z444" i="11"/>
  <c r="Y444" i="11"/>
  <c r="T444" i="11" s="1"/>
  <c r="K444" i="11"/>
  <c r="G444" i="11"/>
  <c r="H444" i="11" s="1"/>
  <c r="F444" i="11"/>
  <c r="C444" i="11"/>
  <c r="AD443" i="11"/>
  <c r="AF443" i="11" s="1"/>
  <c r="AB443" i="11"/>
  <c r="AA443" i="11"/>
  <c r="AE443" i="11" s="1"/>
  <c r="Y443" i="11"/>
  <c r="Z443" i="11" s="1"/>
  <c r="T443" i="11"/>
  <c r="K443" i="11"/>
  <c r="G443" i="11"/>
  <c r="H443" i="11" s="1"/>
  <c r="F443" i="11"/>
  <c r="C443" i="11"/>
  <c r="AF442" i="11"/>
  <c r="AE442" i="11"/>
  <c r="AD442" i="11"/>
  <c r="AB442" i="11"/>
  <c r="AA442" i="11"/>
  <c r="Z442" i="11"/>
  <c r="Y442" i="11"/>
  <c r="T442" i="11"/>
  <c r="K442" i="11"/>
  <c r="G442" i="11"/>
  <c r="H442" i="11" s="1"/>
  <c r="F442" i="11"/>
  <c r="C442" i="11"/>
  <c r="AF441" i="11"/>
  <c r="AD441" i="11"/>
  <c r="AB441" i="11"/>
  <c r="AA441" i="11"/>
  <c r="AE441" i="11" s="1"/>
  <c r="Z441" i="11"/>
  <c r="Y441" i="11"/>
  <c r="T441" i="11"/>
  <c r="K441" i="11"/>
  <c r="G441" i="11"/>
  <c r="H441" i="11" s="1"/>
  <c r="F441" i="11"/>
  <c r="C441" i="11"/>
  <c r="AE440" i="11"/>
  <c r="AD440" i="11"/>
  <c r="AF440" i="11" s="1"/>
  <c r="AB440" i="11"/>
  <c r="AA440" i="11"/>
  <c r="Y440" i="11"/>
  <c r="K440" i="11"/>
  <c r="H440" i="11"/>
  <c r="G440" i="11"/>
  <c r="F440" i="11"/>
  <c r="C440" i="11"/>
  <c r="AD439" i="11"/>
  <c r="AB439" i="11"/>
  <c r="AF439" i="11" s="1"/>
  <c r="AA439" i="11"/>
  <c r="AE439" i="11" s="1"/>
  <c r="Y439" i="11"/>
  <c r="T439" i="11" s="1"/>
  <c r="K439" i="11"/>
  <c r="G439" i="11"/>
  <c r="H439" i="11" s="1"/>
  <c r="F439" i="11"/>
  <c r="C439" i="11"/>
  <c r="AE438" i="11"/>
  <c r="AD438" i="11"/>
  <c r="AF438" i="11" s="1"/>
  <c r="AB438" i="11"/>
  <c r="AA438" i="11"/>
  <c r="Y438" i="11"/>
  <c r="Z438" i="11" s="1"/>
  <c r="T438" i="11"/>
  <c r="K438" i="11"/>
  <c r="H438" i="11"/>
  <c r="G438" i="11"/>
  <c r="F438" i="11"/>
  <c r="C438" i="11"/>
  <c r="AE437" i="11"/>
  <c r="AD437" i="11"/>
  <c r="AF437" i="11" s="1"/>
  <c r="AB437" i="11"/>
  <c r="AA437" i="11"/>
  <c r="Z437" i="11"/>
  <c r="Y437" i="11"/>
  <c r="T437" i="11" s="1"/>
  <c r="K437" i="11"/>
  <c r="H437" i="11"/>
  <c r="G437" i="11"/>
  <c r="F437" i="11"/>
  <c r="C437" i="11"/>
  <c r="AD436" i="11"/>
  <c r="AB436" i="11"/>
  <c r="AA436" i="11"/>
  <c r="AE436" i="11" s="1"/>
  <c r="Z436" i="11"/>
  <c r="Y436" i="11"/>
  <c r="T436" i="11"/>
  <c r="K436" i="11"/>
  <c r="H436" i="11"/>
  <c r="G436" i="11"/>
  <c r="F436" i="11"/>
  <c r="C436" i="11"/>
  <c r="AF435" i="11"/>
  <c r="AE435" i="11"/>
  <c r="AD435" i="11"/>
  <c r="AB435" i="11"/>
  <c r="AA435" i="11"/>
  <c r="Y435" i="11"/>
  <c r="Z435" i="11" s="1"/>
  <c r="K435" i="11"/>
  <c r="H435" i="11"/>
  <c r="G435" i="11"/>
  <c r="F435" i="11"/>
  <c r="C435" i="11"/>
  <c r="AD434" i="11"/>
  <c r="AB434" i="11"/>
  <c r="AA434" i="11"/>
  <c r="AE434" i="11" s="1"/>
  <c r="Z434" i="11"/>
  <c r="Y434" i="11"/>
  <c r="T434" i="11" s="1"/>
  <c r="K434" i="11"/>
  <c r="H434" i="11"/>
  <c r="G434" i="11"/>
  <c r="F434" i="11"/>
  <c r="C434" i="11"/>
  <c r="AE433" i="11"/>
  <c r="AD433" i="11"/>
  <c r="AF433" i="11" s="1"/>
  <c r="AB433" i="11"/>
  <c r="AA433" i="11"/>
  <c r="Z433" i="11"/>
  <c r="Y433" i="11"/>
  <c r="T433" i="11"/>
  <c r="K433" i="11"/>
  <c r="H433" i="11"/>
  <c r="G433" i="11"/>
  <c r="F433" i="11"/>
  <c r="C433" i="11"/>
  <c r="AD432" i="11"/>
  <c r="AF432" i="11" s="1"/>
  <c r="AB432" i="11"/>
  <c r="AA432" i="11"/>
  <c r="AE432" i="11" s="1"/>
  <c r="Z432" i="11"/>
  <c r="Y432" i="11"/>
  <c r="T432" i="11"/>
  <c r="K432" i="11"/>
  <c r="G432" i="11"/>
  <c r="H432" i="11" s="1"/>
  <c r="F432" i="11"/>
  <c r="C432" i="11"/>
  <c r="AD431" i="11"/>
  <c r="AB431" i="11"/>
  <c r="AA431" i="11"/>
  <c r="AE431" i="11" s="1"/>
  <c r="Y431" i="11"/>
  <c r="Z431" i="11" s="1"/>
  <c r="T431" i="11"/>
  <c r="K431" i="11"/>
  <c r="G431" i="11"/>
  <c r="H431" i="11" s="1"/>
  <c r="F431" i="11"/>
  <c r="C431" i="11"/>
  <c r="AF430" i="11"/>
  <c r="AD430" i="11"/>
  <c r="AB430" i="11"/>
  <c r="AA430" i="11"/>
  <c r="AE430" i="11" s="1"/>
  <c r="Z430" i="11"/>
  <c r="Y430" i="11"/>
  <c r="T430" i="11"/>
  <c r="K430" i="11"/>
  <c r="G430" i="11"/>
  <c r="H430" i="11" s="1"/>
  <c r="F430" i="11"/>
  <c r="C430" i="11"/>
  <c r="AE429" i="11"/>
  <c r="AD429" i="11"/>
  <c r="AB429" i="11"/>
  <c r="AA429" i="11"/>
  <c r="Z429" i="11"/>
  <c r="Y429" i="11"/>
  <c r="T429" i="11"/>
  <c r="K429" i="11"/>
  <c r="H429" i="11"/>
  <c r="G429" i="11"/>
  <c r="F429" i="11"/>
  <c r="C429" i="11"/>
  <c r="AF428" i="11"/>
  <c r="AE428" i="11"/>
  <c r="AD428" i="11"/>
  <c r="AB428" i="11"/>
  <c r="AA428" i="11"/>
  <c r="Y428" i="11"/>
  <c r="T428" i="11" s="1"/>
  <c r="K428" i="11"/>
  <c r="G428" i="11"/>
  <c r="H428" i="11" s="1"/>
  <c r="F428" i="11"/>
  <c r="C428" i="11"/>
  <c r="AD427" i="11"/>
  <c r="AF427" i="11" s="1"/>
  <c r="AB427" i="11"/>
  <c r="AA427" i="11"/>
  <c r="AE427" i="11" s="1"/>
  <c r="Y427" i="11"/>
  <c r="Z427" i="11" s="1"/>
  <c r="T427" i="11"/>
  <c r="K427" i="11"/>
  <c r="G427" i="11"/>
  <c r="H427" i="11" s="1"/>
  <c r="F427" i="11"/>
  <c r="C427" i="11"/>
  <c r="AE426" i="11"/>
  <c r="AD426" i="11"/>
  <c r="AF426" i="11" s="1"/>
  <c r="AB426" i="11"/>
  <c r="AA426" i="11"/>
  <c r="Y426" i="11"/>
  <c r="K426" i="11"/>
  <c r="G426" i="11"/>
  <c r="H426" i="11" s="1"/>
  <c r="F426" i="11"/>
  <c r="C426" i="11"/>
  <c r="AF425" i="11"/>
  <c r="AD425" i="11"/>
  <c r="AB425" i="11"/>
  <c r="AA425" i="11"/>
  <c r="AE425" i="11" s="1"/>
  <c r="Y425" i="11"/>
  <c r="Z425" i="11" s="1"/>
  <c r="K425" i="11"/>
  <c r="H425" i="11"/>
  <c r="G425" i="11"/>
  <c r="F425" i="11"/>
  <c r="C425" i="11"/>
  <c r="AE424" i="11"/>
  <c r="AD424" i="11"/>
  <c r="AB424" i="11"/>
  <c r="AA424" i="11"/>
  <c r="Y424" i="11"/>
  <c r="Z424" i="11" s="1"/>
  <c r="T424" i="11"/>
  <c r="K424" i="11"/>
  <c r="G424" i="11"/>
  <c r="H424" i="11" s="1"/>
  <c r="F424" i="11"/>
  <c r="C424" i="11"/>
  <c r="AD423" i="11"/>
  <c r="AB423" i="11"/>
  <c r="AF423" i="11" s="1"/>
  <c r="AA423" i="11"/>
  <c r="AE423" i="11" s="1"/>
  <c r="Y423" i="11"/>
  <c r="K423" i="11"/>
  <c r="H423" i="11"/>
  <c r="F423" i="11"/>
  <c r="C423" i="11"/>
  <c r="AF422" i="11"/>
  <c r="AD422" i="11"/>
  <c r="AB422" i="11"/>
  <c r="AA422" i="11"/>
  <c r="AE422" i="11" s="1"/>
  <c r="Y422" i="11"/>
  <c r="Z422" i="11" s="1"/>
  <c r="T422" i="11"/>
  <c r="K422" i="11"/>
  <c r="H422" i="11"/>
  <c r="G422" i="11"/>
  <c r="F422" i="11"/>
  <c r="C422" i="11"/>
  <c r="AE421" i="11"/>
  <c r="AD421" i="11"/>
  <c r="AF421" i="11" s="1"/>
  <c r="AB421" i="11"/>
  <c r="AA421" i="11"/>
  <c r="Z421" i="11"/>
  <c r="Y421" i="11"/>
  <c r="T421" i="11"/>
  <c r="K421" i="11"/>
  <c r="G421" i="11"/>
  <c r="H421" i="11" s="1"/>
  <c r="F421" i="11"/>
  <c r="C421" i="11"/>
  <c r="AF420" i="11"/>
  <c r="AD420" i="11"/>
  <c r="AB420" i="11"/>
  <c r="AA420" i="11"/>
  <c r="AE420" i="11" s="1"/>
  <c r="Y420" i="11"/>
  <c r="Z420" i="11" s="1"/>
  <c r="K420" i="11"/>
  <c r="H420" i="11"/>
  <c r="G420" i="11"/>
  <c r="F420" i="11"/>
  <c r="C420" i="11"/>
  <c r="AE419" i="11"/>
  <c r="AD419" i="11"/>
  <c r="AF419" i="11" s="1"/>
  <c r="AB419" i="11"/>
  <c r="AA419" i="11"/>
  <c r="Y419" i="11"/>
  <c r="Z419" i="11" s="1"/>
  <c r="T419" i="11"/>
  <c r="K419" i="11"/>
  <c r="H419" i="11"/>
  <c r="G419" i="11"/>
  <c r="F419" i="11"/>
  <c r="C419" i="11"/>
  <c r="AF418" i="11"/>
  <c r="AD418" i="11"/>
  <c r="AB418" i="11"/>
  <c r="AA418" i="11"/>
  <c r="AE418" i="11" s="1"/>
  <c r="Y418" i="11"/>
  <c r="T418" i="11" s="1"/>
  <c r="K418" i="11"/>
  <c r="G418" i="11"/>
  <c r="H418" i="11" s="1"/>
  <c r="F418" i="11"/>
  <c r="C418" i="11"/>
  <c r="AF417" i="11"/>
  <c r="AE417" i="11"/>
  <c r="AD417" i="11"/>
  <c r="AB417" i="11"/>
  <c r="AA417" i="11"/>
  <c r="Y417" i="11"/>
  <c r="K417" i="11"/>
  <c r="H417" i="11"/>
  <c r="G417" i="11"/>
  <c r="F417" i="11"/>
  <c r="C417" i="11"/>
  <c r="AD416" i="11"/>
  <c r="AF416" i="11" s="1"/>
  <c r="AB416" i="11"/>
  <c r="AA416" i="11"/>
  <c r="AE416" i="11" s="1"/>
  <c r="Y416" i="11"/>
  <c r="T416" i="11" s="1"/>
  <c r="K416" i="11"/>
  <c r="G416" i="11"/>
  <c r="H416" i="11" s="1"/>
  <c r="F416" i="11"/>
  <c r="C416" i="11"/>
  <c r="AD415" i="11"/>
  <c r="AF415" i="11" s="1"/>
  <c r="AB415" i="11"/>
  <c r="AA415" i="11"/>
  <c r="AE415" i="11" s="1"/>
  <c r="Z415" i="11"/>
  <c r="Y415" i="11"/>
  <c r="T415" i="11"/>
  <c r="K415" i="11"/>
  <c r="H415" i="11"/>
  <c r="G415" i="11"/>
  <c r="F415" i="11"/>
  <c r="C415" i="11"/>
  <c r="AF414" i="11"/>
  <c r="AE414" i="11"/>
  <c r="AD414" i="11"/>
  <c r="AB414" i="11"/>
  <c r="AA414" i="11"/>
  <c r="Z414" i="11"/>
  <c r="Y414" i="11"/>
  <c r="T414" i="11"/>
  <c r="K414" i="11"/>
  <c r="G414" i="11"/>
  <c r="H414" i="11" s="1"/>
  <c r="F414" i="11"/>
  <c r="C414" i="11"/>
  <c r="AD413" i="11"/>
  <c r="AF413" i="11" s="1"/>
  <c r="AB413" i="11"/>
  <c r="AA413" i="11"/>
  <c r="AE413" i="11" s="1"/>
  <c r="Z413" i="11"/>
  <c r="Y413" i="11"/>
  <c r="T413" i="11" s="1"/>
  <c r="K413" i="11"/>
  <c r="H413" i="11"/>
  <c r="G413" i="11"/>
  <c r="F413" i="11"/>
  <c r="C413" i="11"/>
  <c r="AF412" i="11"/>
  <c r="AE412" i="11"/>
  <c r="AD412" i="11"/>
  <c r="AB412" i="11"/>
  <c r="AA412" i="11"/>
  <c r="Y412" i="11"/>
  <c r="Z412" i="11" s="1"/>
  <c r="T412" i="11"/>
  <c r="K412" i="11"/>
  <c r="H412" i="11"/>
  <c r="G412" i="11"/>
  <c r="F412" i="11"/>
  <c r="C412" i="11"/>
  <c r="AE411" i="11"/>
  <c r="AD411" i="11"/>
  <c r="AF411" i="11" s="1"/>
  <c r="AB411" i="11"/>
  <c r="AA411" i="11"/>
  <c r="Z411" i="11"/>
  <c r="Y411" i="11"/>
  <c r="T411" i="11"/>
  <c r="K411" i="11"/>
  <c r="G411" i="11"/>
  <c r="H411" i="11" s="1"/>
  <c r="F411" i="11"/>
  <c r="C411" i="11"/>
  <c r="AE410" i="11"/>
  <c r="AD410" i="11"/>
  <c r="AF410" i="11" s="1"/>
  <c r="AB410" i="11"/>
  <c r="AA410" i="11"/>
  <c r="Z410" i="11"/>
  <c r="Y410" i="11"/>
  <c r="T410" i="11"/>
  <c r="K410" i="11"/>
  <c r="G410" i="11"/>
  <c r="H410" i="11" s="1"/>
  <c r="F410" i="11"/>
  <c r="C410" i="11"/>
  <c r="AF409" i="11"/>
  <c r="AD409" i="11"/>
  <c r="AB409" i="11"/>
  <c r="AA409" i="11"/>
  <c r="AE409" i="11" s="1"/>
  <c r="Y409" i="11"/>
  <c r="T409" i="11" s="1"/>
  <c r="K409" i="11"/>
  <c r="H409" i="11"/>
  <c r="G409" i="11"/>
  <c r="F409" i="11"/>
  <c r="C409" i="11"/>
  <c r="AE408" i="11"/>
  <c r="AD408" i="11"/>
  <c r="AF408" i="11" s="1"/>
  <c r="AB408" i="11"/>
  <c r="AA408" i="11"/>
  <c r="Z408" i="11"/>
  <c r="Y408" i="11"/>
  <c r="T408" i="11"/>
  <c r="K408" i="11"/>
  <c r="H408" i="11"/>
  <c r="G408" i="11"/>
  <c r="F408" i="11"/>
  <c r="C408" i="11"/>
  <c r="AF407" i="11"/>
  <c r="AE407" i="11"/>
  <c r="AD407" i="11"/>
  <c r="AB407" i="11"/>
  <c r="AA407" i="11"/>
  <c r="Z407" i="11"/>
  <c r="Y407" i="11"/>
  <c r="T407" i="11"/>
  <c r="K407" i="11"/>
  <c r="G407" i="11"/>
  <c r="H407" i="11" s="1"/>
  <c r="F407" i="11"/>
  <c r="C407" i="11"/>
  <c r="AF406" i="11"/>
  <c r="AE406" i="11"/>
  <c r="AD406" i="11"/>
  <c r="AB406" i="11"/>
  <c r="AA406" i="11"/>
  <c r="Y406" i="11"/>
  <c r="Z406" i="11" s="1"/>
  <c r="T406" i="11"/>
  <c r="K406" i="11"/>
  <c r="G406" i="11"/>
  <c r="H406" i="11" s="1"/>
  <c r="F406" i="11"/>
  <c r="C406" i="11"/>
  <c r="AD405" i="11"/>
  <c r="AF405" i="11" s="1"/>
  <c r="AB405" i="11"/>
  <c r="AA405" i="11"/>
  <c r="AE405" i="11" s="1"/>
  <c r="Z405" i="11"/>
  <c r="Y405" i="11"/>
  <c r="T405" i="11" s="1"/>
  <c r="K405" i="11"/>
  <c r="G405" i="11"/>
  <c r="H405" i="11" s="1"/>
  <c r="F405" i="11"/>
  <c r="C405" i="11"/>
  <c r="AD404" i="11"/>
  <c r="AB404" i="11"/>
  <c r="AF404" i="11" s="1"/>
  <c r="AA404" i="11"/>
  <c r="AE404" i="11" s="1"/>
  <c r="Z404" i="11"/>
  <c r="Y404" i="11"/>
  <c r="T404" i="11"/>
  <c r="K404" i="11"/>
  <c r="G404" i="11"/>
  <c r="H404" i="11" s="1"/>
  <c r="F404" i="11"/>
  <c r="C404" i="11"/>
  <c r="AE403" i="11"/>
  <c r="AD403" i="11"/>
  <c r="AF403" i="11" s="1"/>
  <c r="AB403" i="11"/>
  <c r="AA403" i="11"/>
  <c r="Y403" i="11"/>
  <c r="K403" i="11"/>
  <c r="H403" i="11"/>
  <c r="G403" i="11"/>
  <c r="F403" i="11"/>
  <c r="C403" i="11"/>
  <c r="AF402" i="11"/>
  <c r="AD402" i="11"/>
  <c r="AB402" i="11"/>
  <c r="AA402" i="11"/>
  <c r="AE402" i="11" s="1"/>
  <c r="Z402" i="11"/>
  <c r="Y402" i="11"/>
  <c r="T402" i="11" s="1"/>
  <c r="K402" i="11"/>
  <c r="H402" i="11"/>
  <c r="G402" i="11"/>
  <c r="F402" i="11"/>
  <c r="C402" i="11"/>
  <c r="AE401" i="11"/>
  <c r="AD401" i="11"/>
  <c r="AF401" i="11" s="1"/>
  <c r="AB401" i="11"/>
  <c r="AA401" i="11"/>
  <c r="Y401" i="11"/>
  <c r="Z401" i="11" s="1"/>
  <c r="T401" i="11"/>
  <c r="K401" i="11"/>
  <c r="H401" i="11"/>
  <c r="G401" i="11"/>
  <c r="F401" i="11"/>
  <c r="C401" i="11"/>
  <c r="AD400" i="11"/>
  <c r="AF400" i="11" s="1"/>
  <c r="AB400" i="11"/>
  <c r="AA400" i="11"/>
  <c r="AE400" i="11" s="1"/>
  <c r="Y400" i="11"/>
  <c r="T400" i="11" s="1"/>
  <c r="K400" i="11"/>
  <c r="H400" i="11"/>
  <c r="G400" i="11"/>
  <c r="F400" i="11"/>
  <c r="C400" i="11"/>
  <c r="AD399" i="11"/>
  <c r="AB399" i="11"/>
  <c r="AA399" i="11"/>
  <c r="AE399" i="11" s="1"/>
  <c r="Z399" i="11"/>
  <c r="Y399" i="11"/>
  <c r="T399" i="11" s="1"/>
  <c r="K399" i="11"/>
  <c r="H399" i="11"/>
  <c r="G399" i="11"/>
  <c r="F399" i="11"/>
  <c r="C399" i="11"/>
  <c r="AE398" i="11"/>
  <c r="AD398" i="11"/>
  <c r="AF398" i="11" s="1"/>
  <c r="AB398" i="11"/>
  <c r="AA398" i="11"/>
  <c r="Y398" i="11"/>
  <c r="Z398" i="11" s="1"/>
  <c r="K398" i="11"/>
  <c r="H398" i="11"/>
  <c r="G398" i="11"/>
  <c r="F398" i="11"/>
  <c r="C398" i="11"/>
  <c r="AD397" i="11"/>
  <c r="AB397" i="11"/>
  <c r="AA397" i="11"/>
  <c r="AE397" i="11" s="1"/>
  <c r="Z397" i="11"/>
  <c r="Y397" i="11"/>
  <c r="T397" i="11" s="1"/>
  <c r="K397" i="11"/>
  <c r="H397" i="11"/>
  <c r="G397" i="11"/>
  <c r="F397" i="11"/>
  <c r="C397" i="11"/>
  <c r="AE396" i="11"/>
  <c r="AD396" i="11"/>
  <c r="AF396" i="11" s="1"/>
  <c r="AB396" i="11"/>
  <c r="AA396" i="11"/>
  <c r="Y396" i="11"/>
  <c r="Z396" i="11" s="1"/>
  <c r="T396" i="11"/>
  <c r="K396" i="11"/>
  <c r="H396" i="11"/>
  <c r="G396" i="11"/>
  <c r="F396" i="11"/>
  <c r="C396" i="11"/>
  <c r="AD395" i="11"/>
  <c r="AF395" i="11" s="1"/>
  <c r="AB395" i="11"/>
  <c r="AA395" i="11"/>
  <c r="AE395" i="11" s="1"/>
  <c r="Z395" i="11"/>
  <c r="Y395" i="11"/>
  <c r="T395" i="11"/>
  <c r="K395" i="11"/>
  <c r="G395" i="11"/>
  <c r="H395" i="11" s="1"/>
  <c r="F395" i="11"/>
  <c r="C395" i="11"/>
  <c r="AE394" i="11"/>
  <c r="AD394" i="11"/>
  <c r="AF394" i="11" s="1"/>
  <c r="AB394" i="11"/>
  <c r="AA394" i="11"/>
  <c r="Y394" i="11"/>
  <c r="Z394" i="11" s="1"/>
  <c r="K394" i="11"/>
  <c r="G394" i="11"/>
  <c r="H394" i="11" s="1"/>
  <c r="F394" i="11"/>
  <c r="C394" i="11"/>
  <c r="AF393" i="11"/>
  <c r="AD393" i="11"/>
  <c r="AB393" i="11"/>
  <c r="AA393" i="11"/>
  <c r="AE393" i="11" s="1"/>
  <c r="Z393" i="11"/>
  <c r="Y393" i="11"/>
  <c r="T393" i="11"/>
  <c r="K393" i="11"/>
  <c r="G393" i="11"/>
  <c r="H393" i="11" s="1"/>
  <c r="F393" i="11"/>
  <c r="C393" i="11"/>
  <c r="AD392" i="11"/>
  <c r="AB392" i="11"/>
  <c r="AA392" i="11"/>
  <c r="AE392" i="11" s="1"/>
  <c r="Z392" i="11"/>
  <c r="Y392" i="11"/>
  <c r="T392" i="11"/>
  <c r="K392" i="11"/>
  <c r="G392" i="11"/>
  <c r="H392" i="11" s="1"/>
  <c r="F392" i="11"/>
  <c r="C392" i="11"/>
  <c r="AF391" i="11"/>
  <c r="AE391" i="11"/>
  <c r="AD391" i="11"/>
  <c r="AB391" i="11"/>
  <c r="AA391" i="11"/>
  <c r="Y391" i="11"/>
  <c r="K391" i="11"/>
  <c r="G391" i="11"/>
  <c r="H391" i="11" s="1"/>
  <c r="F391" i="11"/>
  <c r="C391" i="11"/>
  <c r="AF390" i="11"/>
  <c r="AE390" i="11"/>
  <c r="AD390" i="11"/>
  <c r="AB390" i="11"/>
  <c r="AA390" i="11"/>
  <c r="Y390" i="11"/>
  <c r="Z390" i="11" s="1"/>
  <c r="T390" i="11"/>
  <c r="K390" i="11"/>
  <c r="H390" i="11"/>
  <c r="G390" i="11"/>
  <c r="F390" i="11"/>
  <c r="C390" i="11"/>
  <c r="AD389" i="11"/>
  <c r="AF389" i="11" s="1"/>
  <c r="AB389" i="11"/>
  <c r="AA389" i="11"/>
  <c r="AE389" i="11" s="1"/>
  <c r="Z389" i="11"/>
  <c r="Y389" i="11"/>
  <c r="T389" i="11" s="1"/>
  <c r="K389" i="11"/>
  <c r="G389" i="11"/>
  <c r="H389" i="11" s="1"/>
  <c r="F389" i="11"/>
  <c r="C389" i="11"/>
  <c r="AD388" i="11"/>
  <c r="AB388" i="11"/>
  <c r="AF388" i="11" s="1"/>
  <c r="AA388" i="11"/>
  <c r="AE388" i="11" s="1"/>
  <c r="Y388" i="11"/>
  <c r="Z388" i="11" s="1"/>
  <c r="T388" i="11"/>
  <c r="K388" i="11"/>
  <c r="G388" i="11"/>
  <c r="H388" i="11" s="1"/>
  <c r="F388" i="11"/>
  <c r="C388" i="11"/>
  <c r="AE387" i="11"/>
  <c r="AD387" i="11"/>
  <c r="AF387" i="11" s="1"/>
  <c r="AB387" i="11"/>
  <c r="AA387" i="11"/>
  <c r="Y387" i="11"/>
  <c r="Z387" i="11" s="1"/>
  <c r="T387" i="11"/>
  <c r="K387" i="11"/>
  <c r="G387" i="11"/>
  <c r="H387" i="11" s="1"/>
  <c r="F387" i="11"/>
  <c r="C387" i="11"/>
  <c r="AF386" i="11"/>
  <c r="AD386" i="11"/>
  <c r="AB386" i="11"/>
  <c r="AA386" i="11"/>
  <c r="AE386" i="11" s="1"/>
  <c r="Y386" i="11"/>
  <c r="T386" i="11" s="1"/>
  <c r="K386" i="11"/>
  <c r="H386" i="11"/>
  <c r="G386" i="11"/>
  <c r="F386" i="11"/>
  <c r="C386" i="11"/>
  <c r="AE385" i="11"/>
  <c r="AD385" i="11"/>
  <c r="AB385" i="11"/>
  <c r="AA385" i="11"/>
  <c r="Y385" i="11"/>
  <c r="Z385" i="11" s="1"/>
  <c r="K385" i="11"/>
  <c r="H385" i="11"/>
  <c r="G385" i="11"/>
  <c r="F385" i="11"/>
  <c r="C385" i="11"/>
  <c r="AD384" i="11"/>
  <c r="AB384" i="11"/>
  <c r="AF384" i="11" s="1"/>
  <c r="AA384" i="11"/>
  <c r="AE384" i="11" s="1"/>
  <c r="Y384" i="11"/>
  <c r="K384" i="11"/>
  <c r="H384" i="11"/>
  <c r="G384" i="11"/>
  <c r="F384" i="11"/>
  <c r="C384" i="11"/>
  <c r="AD383" i="11"/>
  <c r="AB383" i="11"/>
  <c r="AF383" i="11" s="1"/>
  <c r="AA383" i="11"/>
  <c r="AE383" i="11" s="1"/>
  <c r="Z383" i="11"/>
  <c r="Y383" i="11"/>
  <c r="T383" i="11" s="1"/>
  <c r="K383" i="11"/>
  <c r="H383" i="11"/>
  <c r="G383" i="11"/>
  <c r="F383" i="11"/>
  <c r="C383" i="11"/>
  <c r="AE382" i="11"/>
  <c r="AD382" i="11"/>
  <c r="AF382" i="11" s="1"/>
  <c r="AB382" i="11"/>
  <c r="AA382" i="11"/>
  <c r="Y382" i="11"/>
  <c r="Z382" i="11" s="1"/>
  <c r="K382" i="11"/>
  <c r="H382" i="11"/>
  <c r="G382" i="11"/>
  <c r="F382" i="11"/>
  <c r="C382" i="11"/>
  <c r="AD381" i="11"/>
  <c r="AF381" i="11" s="1"/>
  <c r="AB381" i="11"/>
  <c r="AA381" i="11"/>
  <c r="AE381" i="11" s="1"/>
  <c r="Z381" i="11"/>
  <c r="Y381" i="11"/>
  <c r="T381" i="11" s="1"/>
  <c r="K381" i="11"/>
  <c r="H381" i="11"/>
  <c r="G381" i="11"/>
  <c r="F381" i="11"/>
  <c r="C381" i="11"/>
  <c r="AF380" i="11"/>
  <c r="AE380" i="11"/>
  <c r="AD380" i="11"/>
  <c r="AB380" i="11"/>
  <c r="AA380" i="11"/>
  <c r="Y380" i="11"/>
  <c r="Z380" i="11" s="1"/>
  <c r="T380" i="11"/>
  <c r="K380" i="11"/>
  <c r="H380" i="11"/>
  <c r="G380" i="11"/>
  <c r="F380" i="11"/>
  <c r="C380" i="11"/>
  <c r="AD379" i="11"/>
  <c r="AF379" i="11" s="1"/>
  <c r="AB379" i="11"/>
  <c r="AA379" i="11"/>
  <c r="AE379" i="11" s="1"/>
  <c r="Z379" i="11"/>
  <c r="Y379" i="11"/>
  <c r="T379" i="11"/>
  <c r="K379" i="11"/>
  <c r="G379" i="11"/>
  <c r="H379" i="11" s="1"/>
  <c r="F379" i="11"/>
  <c r="C379" i="11"/>
  <c r="AE378" i="11"/>
  <c r="AD378" i="11"/>
  <c r="AF378" i="11" s="1"/>
  <c r="AB378" i="11"/>
  <c r="AA378" i="11"/>
  <c r="Y378" i="11"/>
  <c r="Z378" i="11" s="1"/>
  <c r="K378" i="11"/>
  <c r="G378" i="11"/>
  <c r="H378" i="11" s="1"/>
  <c r="F378" i="11"/>
  <c r="C378" i="11"/>
  <c r="AE377" i="11"/>
  <c r="AD377" i="11"/>
  <c r="AF377" i="11" s="1"/>
  <c r="AB377" i="11"/>
  <c r="AA377" i="11"/>
  <c r="Z377" i="11"/>
  <c r="Y377" i="11"/>
  <c r="T377" i="11"/>
  <c r="K377" i="11"/>
  <c r="G377" i="11"/>
  <c r="H377" i="11" s="1"/>
  <c r="F377" i="11"/>
  <c r="C377" i="11"/>
  <c r="AD376" i="11"/>
  <c r="AB376" i="11"/>
  <c r="AA376" i="11"/>
  <c r="AE376" i="11" s="1"/>
  <c r="Z376" i="11"/>
  <c r="Y376" i="11"/>
  <c r="T376" i="11"/>
  <c r="K376" i="11"/>
  <c r="G376" i="11"/>
  <c r="H376" i="11" s="1"/>
  <c r="F376" i="11"/>
  <c r="C376" i="11"/>
  <c r="AF375" i="11"/>
  <c r="AE375" i="11"/>
  <c r="AD375" i="11"/>
  <c r="AB375" i="11"/>
  <c r="AA375" i="11"/>
  <c r="Y375" i="11"/>
  <c r="K375" i="11"/>
  <c r="G375" i="11"/>
  <c r="H375" i="11" s="1"/>
  <c r="F375" i="11"/>
  <c r="C375" i="11"/>
  <c r="AF374" i="11"/>
  <c r="AE374" i="11"/>
  <c r="AD374" i="11"/>
  <c r="AB374" i="11"/>
  <c r="AA374" i="11"/>
  <c r="Y374" i="11"/>
  <c r="Z374" i="11" s="1"/>
  <c r="T374" i="11"/>
  <c r="K374" i="11"/>
  <c r="H374" i="11"/>
  <c r="G374" i="11"/>
  <c r="F374" i="11"/>
  <c r="C374" i="11"/>
  <c r="AD373" i="11"/>
  <c r="AF373" i="11" s="1"/>
  <c r="AB373" i="11"/>
  <c r="AA373" i="11"/>
  <c r="AE373" i="11" s="1"/>
  <c r="Z373" i="11"/>
  <c r="Y373" i="11"/>
  <c r="T373" i="11" s="1"/>
  <c r="K373" i="11"/>
  <c r="G373" i="11"/>
  <c r="H373" i="11" s="1"/>
  <c r="F373" i="11"/>
  <c r="C373" i="11"/>
  <c r="AD372" i="11"/>
  <c r="AB372" i="11"/>
  <c r="AF372" i="11" s="1"/>
  <c r="AA372" i="11"/>
  <c r="AE372" i="11" s="1"/>
  <c r="Z372" i="11"/>
  <c r="Y372" i="11"/>
  <c r="T372" i="11"/>
  <c r="K372" i="11"/>
  <c r="G372" i="11"/>
  <c r="H372" i="11" s="1"/>
  <c r="F372" i="11"/>
  <c r="C372" i="11"/>
  <c r="AF371" i="11"/>
  <c r="AE371" i="11"/>
  <c r="AD371" i="11"/>
  <c r="AB371" i="11"/>
  <c r="AA371" i="11"/>
  <c r="Y371" i="11"/>
  <c r="K371" i="11"/>
  <c r="H371" i="11"/>
  <c r="G371" i="11"/>
  <c r="F371" i="11"/>
  <c r="C371" i="11"/>
  <c r="AF370" i="11"/>
  <c r="AE370" i="11"/>
  <c r="AD370" i="11"/>
  <c r="AB370" i="11"/>
  <c r="AA370" i="11"/>
  <c r="Y370" i="11"/>
  <c r="Z370" i="11" s="1"/>
  <c r="K370" i="11"/>
  <c r="H370" i="11"/>
  <c r="G370" i="11"/>
  <c r="F370" i="11"/>
  <c r="C370" i="11"/>
  <c r="AF369" i="11"/>
  <c r="AE369" i="11"/>
  <c r="AD369" i="11"/>
  <c r="AB369" i="11"/>
  <c r="AA369" i="11"/>
  <c r="Y369" i="11"/>
  <c r="Z369" i="11" s="1"/>
  <c r="K369" i="11"/>
  <c r="G369" i="11"/>
  <c r="H369" i="11" s="1"/>
  <c r="F369" i="11"/>
  <c r="C369" i="11"/>
  <c r="AD368" i="11"/>
  <c r="AF368" i="11" s="1"/>
  <c r="AB368" i="11"/>
  <c r="AA368" i="11"/>
  <c r="AE368" i="11" s="1"/>
  <c r="Z368" i="11"/>
  <c r="Y368" i="11"/>
  <c r="T368" i="11" s="1"/>
  <c r="K368" i="11"/>
  <c r="H368" i="11"/>
  <c r="G368" i="11"/>
  <c r="F368" i="11"/>
  <c r="C368" i="11"/>
  <c r="AD367" i="11"/>
  <c r="AF367" i="11" s="1"/>
  <c r="AB367" i="11"/>
  <c r="AA367" i="11"/>
  <c r="AE367" i="11" s="1"/>
  <c r="Z367" i="11"/>
  <c r="Y367" i="11"/>
  <c r="T367" i="11"/>
  <c r="K367" i="11"/>
  <c r="H367" i="11"/>
  <c r="G367" i="11"/>
  <c r="F367" i="11"/>
  <c r="C367" i="11"/>
  <c r="AF366" i="11"/>
  <c r="AE366" i="11"/>
  <c r="AD366" i="11"/>
  <c r="AB366" i="11"/>
  <c r="AA366" i="11"/>
  <c r="Z366" i="11"/>
  <c r="Y366" i="11"/>
  <c r="T366" i="11" s="1"/>
  <c r="K366" i="11"/>
  <c r="G366" i="11"/>
  <c r="H366" i="11" s="1"/>
  <c r="F366" i="11"/>
  <c r="C366" i="11"/>
  <c r="AD365" i="11"/>
  <c r="AB365" i="11"/>
  <c r="AA365" i="11"/>
  <c r="AE365" i="11" s="1"/>
  <c r="Z365" i="11"/>
  <c r="Y365" i="11"/>
  <c r="T365" i="11" s="1"/>
  <c r="K365" i="11"/>
  <c r="H365" i="11"/>
  <c r="G365" i="11"/>
  <c r="F365" i="11"/>
  <c r="C365" i="11"/>
  <c r="AE364" i="11"/>
  <c r="AD364" i="11"/>
  <c r="AF364" i="11" s="1"/>
  <c r="AB364" i="11"/>
  <c r="AA364" i="11"/>
  <c r="Z364" i="11"/>
  <c r="Y364" i="11"/>
  <c r="T364" i="11"/>
  <c r="K364" i="11"/>
  <c r="H364" i="11"/>
  <c r="G364" i="11"/>
  <c r="F364" i="11"/>
  <c r="C364" i="11"/>
  <c r="AF363" i="11"/>
  <c r="AD363" i="11"/>
  <c r="AB363" i="11"/>
  <c r="AA363" i="11"/>
  <c r="AE363" i="11" s="1"/>
  <c r="Z363" i="11"/>
  <c r="Y363" i="11"/>
  <c r="T363" i="11"/>
  <c r="K363" i="11"/>
  <c r="H363" i="11"/>
  <c r="G363" i="11"/>
  <c r="F363" i="11"/>
  <c r="C363" i="11"/>
  <c r="AE362" i="11"/>
  <c r="AD362" i="11"/>
  <c r="AF362" i="11" s="1"/>
  <c r="AB362" i="11"/>
  <c r="AA362" i="11"/>
  <c r="Z362" i="11"/>
  <c r="Y362" i="11"/>
  <c r="T362" i="11" s="1"/>
  <c r="K362" i="11"/>
  <c r="G362" i="11"/>
  <c r="H362" i="11" s="1"/>
  <c r="F362" i="11"/>
  <c r="C362" i="11"/>
  <c r="AF361" i="11"/>
  <c r="AE361" i="11"/>
  <c r="AD361" i="11"/>
  <c r="AB361" i="11"/>
  <c r="AA361" i="11"/>
  <c r="Z361" i="11"/>
  <c r="Y361" i="11"/>
  <c r="T361" i="11"/>
  <c r="K361" i="11"/>
  <c r="H361" i="11"/>
  <c r="G361" i="11"/>
  <c r="F361" i="11"/>
  <c r="C361" i="11"/>
  <c r="AD360" i="11"/>
  <c r="AB360" i="11"/>
  <c r="AA360" i="11"/>
  <c r="AE360" i="11" s="1"/>
  <c r="Z360" i="11"/>
  <c r="Y360" i="11"/>
  <c r="T360" i="11"/>
  <c r="K360" i="11"/>
  <c r="H360" i="11"/>
  <c r="G360" i="11"/>
  <c r="F360" i="11"/>
  <c r="C360" i="11"/>
  <c r="AF359" i="11"/>
  <c r="AD359" i="11"/>
  <c r="AB359" i="11"/>
  <c r="AA359" i="11"/>
  <c r="AE359" i="11" s="1"/>
  <c r="Y359" i="11"/>
  <c r="Z359" i="11" s="1"/>
  <c r="T359" i="11"/>
  <c r="K359" i="11"/>
  <c r="G359" i="11"/>
  <c r="H359" i="11" s="1"/>
  <c r="F359" i="11"/>
  <c r="C359" i="11"/>
  <c r="AD358" i="11"/>
  <c r="AF358" i="11" s="1"/>
  <c r="AB358" i="11"/>
  <c r="AA358" i="11"/>
  <c r="AE358" i="11" s="1"/>
  <c r="Y358" i="11"/>
  <c r="Z358" i="11" s="1"/>
  <c r="T358" i="11"/>
  <c r="K358" i="11"/>
  <c r="G358" i="11"/>
  <c r="H358" i="11" s="1"/>
  <c r="F358" i="11"/>
  <c r="C358" i="11"/>
  <c r="AE357" i="11"/>
  <c r="AD357" i="11"/>
  <c r="AF357" i="11" s="1"/>
  <c r="AB357" i="11"/>
  <c r="AA357" i="11"/>
  <c r="Y357" i="11"/>
  <c r="Z357" i="11" s="1"/>
  <c r="K357" i="11"/>
  <c r="G357" i="11"/>
  <c r="H357" i="11" s="1"/>
  <c r="F357" i="11"/>
  <c r="C357" i="11"/>
  <c r="AD356" i="11"/>
  <c r="AB356" i="11"/>
  <c r="AF356" i="11" s="1"/>
  <c r="AA356" i="11"/>
  <c r="AE356" i="11" s="1"/>
  <c r="Z356" i="11"/>
  <c r="Y356" i="11"/>
  <c r="T356" i="11" s="1"/>
  <c r="K356" i="11"/>
  <c r="G356" i="11"/>
  <c r="H356" i="11" s="1"/>
  <c r="F356" i="11"/>
  <c r="C356" i="11"/>
  <c r="AD355" i="11"/>
  <c r="AF355" i="11" s="1"/>
  <c r="AB355" i="11"/>
  <c r="AA355" i="11"/>
  <c r="AE355" i="11" s="1"/>
  <c r="Y355" i="11"/>
  <c r="Z355" i="11" s="1"/>
  <c r="T355" i="11"/>
  <c r="K355" i="11"/>
  <c r="H355" i="11"/>
  <c r="G355" i="11"/>
  <c r="F355" i="11"/>
  <c r="C355" i="11"/>
  <c r="AD354" i="11"/>
  <c r="AB354" i="11"/>
  <c r="AF354" i="11" s="1"/>
  <c r="AA354" i="11"/>
  <c r="AE354" i="11" s="1"/>
  <c r="Z354" i="11"/>
  <c r="Y354" i="11"/>
  <c r="T354" i="11"/>
  <c r="K354" i="11"/>
  <c r="H354" i="11"/>
  <c r="G354" i="11"/>
  <c r="F354" i="11"/>
  <c r="C354" i="11"/>
  <c r="AE353" i="11"/>
  <c r="AD353" i="11"/>
  <c r="AF353" i="11" s="1"/>
  <c r="AB353" i="11"/>
  <c r="AA353" i="11"/>
  <c r="Y353" i="11"/>
  <c r="Z353" i="11" s="1"/>
  <c r="K353" i="11"/>
  <c r="H353" i="11"/>
  <c r="G353" i="11"/>
  <c r="F353" i="11"/>
  <c r="C353" i="11"/>
  <c r="AF352" i="11"/>
  <c r="AE352" i="11"/>
  <c r="AD352" i="11"/>
  <c r="AB352" i="11"/>
  <c r="AA352" i="11"/>
  <c r="Y352" i="11"/>
  <c r="T352" i="11" s="1"/>
  <c r="K352" i="11"/>
  <c r="G352" i="11"/>
  <c r="H352" i="11" s="1"/>
  <c r="F352" i="11"/>
  <c r="C352" i="11"/>
  <c r="AD351" i="11"/>
  <c r="AB351" i="11"/>
  <c r="AF351" i="11" s="1"/>
  <c r="AA351" i="11"/>
  <c r="AE351" i="11" s="1"/>
  <c r="Y351" i="11"/>
  <c r="Z351" i="11" s="1"/>
  <c r="T351" i="11"/>
  <c r="K351" i="11"/>
  <c r="H351" i="11"/>
  <c r="G351" i="11"/>
  <c r="F351" i="11"/>
  <c r="C351" i="11"/>
  <c r="AE350" i="11"/>
  <c r="AD350" i="11"/>
  <c r="AF350" i="11" s="1"/>
  <c r="AB350" i="11"/>
  <c r="AA350" i="11"/>
  <c r="Y350" i="11"/>
  <c r="K350" i="11"/>
  <c r="G350" i="11"/>
  <c r="H350" i="11" s="1"/>
  <c r="F350" i="11"/>
  <c r="C350" i="11"/>
  <c r="AD349" i="11"/>
  <c r="AF349" i="11" s="1"/>
  <c r="AB349" i="11"/>
  <c r="AA349" i="11"/>
  <c r="AE349" i="11" s="1"/>
  <c r="Y349" i="11"/>
  <c r="T349" i="11" s="1"/>
  <c r="K349" i="11"/>
  <c r="H349" i="11"/>
  <c r="G349" i="11"/>
  <c r="F349" i="11"/>
  <c r="C349" i="11"/>
  <c r="AE348" i="11"/>
  <c r="AD348" i="11"/>
  <c r="AF348" i="11" s="1"/>
  <c r="AB348" i="11"/>
  <c r="AA348" i="11"/>
  <c r="Z348" i="11"/>
  <c r="Y348" i="11"/>
  <c r="T348" i="11"/>
  <c r="K348" i="11"/>
  <c r="H348" i="11"/>
  <c r="G348" i="11"/>
  <c r="F348" i="11"/>
  <c r="C348" i="11"/>
  <c r="AD347" i="11"/>
  <c r="AF347" i="11" s="1"/>
  <c r="AB347" i="11"/>
  <c r="AA347" i="11"/>
  <c r="AE347" i="11" s="1"/>
  <c r="Z347" i="11"/>
  <c r="Y347" i="11"/>
  <c r="T347" i="11"/>
  <c r="K347" i="11"/>
  <c r="G347" i="11"/>
  <c r="H347" i="11" s="1"/>
  <c r="F347" i="11"/>
  <c r="C347" i="11"/>
  <c r="AE346" i="11"/>
  <c r="AD346" i="11"/>
  <c r="AB346" i="11"/>
  <c r="AA346" i="11"/>
  <c r="Y346" i="11"/>
  <c r="K346" i="11"/>
  <c r="G346" i="11"/>
  <c r="H346" i="11" s="1"/>
  <c r="F346" i="11"/>
  <c r="C346" i="11"/>
  <c r="AF345" i="11"/>
  <c r="AE345" i="11"/>
  <c r="AD345" i="11"/>
  <c r="AB345" i="11"/>
  <c r="AA345" i="11"/>
  <c r="Z345" i="11"/>
  <c r="Y345" i="11"/>
  <c r="T345" i="11"/>
  <c r="K345" i="11"/>
  <c r="G345" i="11"/>
  <c r="H345" i="11" s="1"/>
  <c r="F345" i="11"/>
  <c r="C345" i="11"/>
  <c r="AD344" i="11"/>
  <c r="AF344" i="11" s="1"/>
  <c r="AB344" i="11"/>
  <c r="AA344" i="11"/>
  <c r="AE344" i="11" s="1"/>
  <c r="Z344" i="11"/>
  <c r="Y344" i="11"/>
  <c r="T344" i="11"/>
  <c r="K344" i="11"/>
  <c r="H344" i="11"/>
  <c r="G344" i="11"/>
  <c r="F344" i="11"/>
  <c r="C344" i="11"/>
  <c r="AF343" i="11"/>
  <c r="AD343" i="11"/>
  <c r="AB343" i="11"/>
  <c r="AA343" i="11"/>
  <c r="AE343" i="11" s="1"/>
  <c r="Z343" i="11"/>
  <c r="Y343" i="11"/>
  <c r="T343" i="11"/>
  <c r="K343" i="11"/>
  <c r="G343" i="11"/>
  <c r="H343" i="11" s="1"/>
  <c r="F343" i="11"/>
  <c r="C343" i="11"/>
  <c r="AF342" i="11"/>
  <c r="AE342" i="11"/>
  <c r="AD342" i="11"/>
  <c r="AB342" i="11"/>
  <c r="AA342" i="11"/>
  <c r="Y342" i="11"/>
  <c r="Z342" i="11" s="1"/>
  <c r="T342" i="11"/>
  <c r="K342" i="11"/>
  <c r="G342" i="11"/>
  <c r="H342" i="11" s="1"/>
  <c r="F342" i="11"/>
  <c r="C342" i="11"/>
  <c r="AF341" i="11"/>
  <c r="AE341" i="11"/>
  <c r="AD341" i="11"/>
  <c r="AB341" i="11"/>
  <c r="AA341" i="11"/>
  <c r="Y341" i="11"/>
  <c r="Z341" i="11" s="1"/>
  <c r="K341" i="11"/>
  <c r="G341" i="11"/>
  <c r="H341" i="11" s="1"/>
  <c r="F341" i="11"/>
  <c r="C341" i="11"/>
  <c r="AE340" i="11"/>
  <c r="AD340" i="11"/>
  <c r="AB340" i="11"/>
  <c r="AF340" i="11" s="1"/>
  <c r="AA340" i="11"/>
  <c r="Z340" i="11"/>
  <c r="Y340" i="11"/>
  <c r="T340" i="11" s="1"/>
  <c r="K340" i="11"/>
  <c r="G340" i="11"/>
  <c r="H340" i="11" s="1"/>
  <c r="F340" i="11"/>
  <c r="C340" i="11"/>
  <c r="AD339" i="11"/>
  <c r="AF339" i="11" s="1"/>
  <c r="AB339" i="11"/>
  <c r="AA339" i="11"/>
  <c r="AE339" i="11" s="1"/>
  <c r="Y339" i="11"/>
  <c r="Z339" i="11" s="1"/>
  <c r="T339" i="11"/>
  <c r="K339" i="11"/>
  <c r="H339" i="11"/>
  <c r="G339" i="11"/>
  <c r="F339" i="11"/>
  <c r="C339" i="11"/>
  <c r="AD338" i="11"/>
  <c r="AB338" i="11"/>
  <c r="AF338" i="11" s="1"/>
  <c r="AA338" i="11"/>
  <c r="AE338" i="11" s="1"/>
  <c r="Z338" i="11"/>
  <c r="Y338" i="11"/>
  <c r="T338" i="11"/>
  <c r="K338" i="11"/>
  <c r="H338" i="11"/>
  <c r="G338" i="11"/>
  <c r="F338" i="11"/>
  <c r="C338" i="11"/>
  <c r="AF337" i="11"/>
  <c r="AE337" i="11"/>
  <c r="AD337" i="11"/>
  <c r="AB337" i="11"/>
  <c r="AA337" i="11"/>
  <c r="Y337" i="11"/>
  <c r="Z337" i="11" s="1"/>
  <c r="K337" i="11"/>
  <c r="H337" i="11"/>
  <c r="G337" i="11"/>
  <c r="F337" i="11"/>
  <c r="C337" i="11"/>
  <c r="AF336" i="11"/>
  <c r="AE336" i="11"/>
  <c r="AD336" i="11"/>
  <c r="AB336" i="11"/>
  <c r="AA336" i="11"/>
  <c r="Z336" i="11"/>
  <c r="Y336" i="11"/>
  <c r="T336" i="11" s="1"/>
  <c r="K336" i="11"/>
  <c r="G336" i="11"/>
  <c r="H336" i="11" s="1"/>
  <c r="F336" i="11"/>
  <c r="C336" i="11"/>
  <c r="AF335" i="11"/>
  <c r="AE335" i="11"/>
  <c r="AD335" i="11"/>
  <c r="AB335" i="11"/>
  <c r="AA335" i="11"/>
  <c r="Y335" i="11"/>
  <c r="K335" i="11"/>
  <c r="H335" i="11"/>
  <c r="G335" i="11"/>
  <c r="F335" i="11"/>
  <c r="C335" i="11"/>
  <c r="AE334" i="11"/>
  <c r="AD334" i="11"/>
  <c r="AB334" i="11"/>
  <c r="AF334" i="11" s="1"/>
  <c r="AA334" i="11"/>
  <c r="Y334" i="11"/>
  <c r="Z334" i="11" s="1"/>
  <c r="T334" i="11"/>
  <c r="K334" i="11"/>
  <c r="G334" i="11"/>
  <c r="H334" i="11" s="1"/>
  <c r="F334" i="11"/>
  <c r="C334" i="11"/>
  <c r="AD333" i="11"/>
  <c r="AB333" i="11"/>
  <c r="AA333" i="11"/>
  <c r="AE333" i="11" s="1"/>
  <c r="Z333" i="11"/>
  <c r="Y333" i="11"/>
  <c r="T333" i="11" s="1"/>
  <c r="K333" i="11"/>
  <c r="H333" i="11"/>
  <c r="G333" i="11"/>
  <c r="F333" i="11"/>
  <c r="C333" i="11"/>
  <c r="AF332" i="11"/>
  <c r="AE332" i="11"/>
  <c r="AD332" i="11"/>
  <c r="AB332" i="11"/>
  <c r="AA332" i="11"/>
  <c r="Z332" i="11"/>
  <c r="Y332" i="11"/>
  <c r="T332" i="11"/>
  <c r="K332" i="11"/>
  <c r="H332" i="11"/>
  <c r="G332" i="11"/>
  <c r="F332" i="11"/>
  <c r="C332" i="11"/>
  <c r="AD331" i="11"/>
  <c r="AB331" i="11"/>
  <c r="AA331" i="11"/>
  <c r="AE331" i="11" s="1"/>
  <c r="Z331" i="11"/>
  <c r="Y331" i="11"/>
  <c r="T331" i="11"/>
  <c r="K331" i="11"/>
  <c r="G331" i="11"/>
  <c r="H331" i="11" s="1"/>
  <c r="F331" i="11"/>
  <c r="C331" i="11"/>
  <c r="AE330" i="11"/>
  <c r="AD330" i="11"/>
  <c r="AB330" i="11"/>
  <c r="AA330" i="11"/>
  <c r="Z330" i="11"/>
  <c r="Y330" i="11"/>
  <c r="T330" i="11" s="1"/>
  <c r="K330" i="11"/>
  <c r="G330" i="11"/>
  <c r="H330" i="11" s="1"/>
  <c r="F330" i="11"/>
  <c r="C330" i="11"/>
  <c r="AD329" i="11"/>
  <c r="AF329" i="11" s="1"/>
  <c r="AB329" i="11"/>
  <c r="AA329" i="11"/>
  <c r="AE329" i="11" s="1"/>
  <c r="Z329" i="11"/>
  <c r="Y329" i="11"/>
  <c r="T329" i="11"/>
  <c r="K329" i="11"/>
  <c r="G329" i="11"/>
  <c r="H329" i="11" s="1"/>
  <c r="F329" i="11"/>
  <c r="C329" i="11"/>
  <c r="AE328" i="11"/>
  <c r="AD328" i="11"/>
  <c r="AB328" i="11"/>
  <c r="AA328" i="11"/>
  <c r="Z328" i="11"/>
  <c r="Y328" i="11"/>
  <c r="T328" i="11"/>
  <c r="K328" i="11"/>
  <c r="H328" i="11"/>
  <c r="G328" i="11"/>
  <c r="F328" i="11"/>
  <c r="C328" i="11"/>
  <c r="AF327" i="11"/>
  <c r="AE327" i="11"/>
  <c r="AD327" i="11"/>
  <c r="AB327" i="11"/>
  <c r="AA327" i="11"/>
  <c r="Y327" i="11"/>
  <c r="T327" i="11" s="1"/>
  <c r="K327" i="11"/>
  <c r="G327" i="11"/>
  <c r="H327" i="11" s="1"/>
  <c r="F327" i="11"/>
  <c r="C327" i="11"/>
  <c r="AD326" i="11"/>
  <c r="AF326" i="11" s="1"/>
  <c r="AB326" i="11"/>
  <c r="AA326" i="11"/>
  <c r="AE326" i="11" s="1"/>
  <c r="Y326" i="11"/>
  <c r="Z326" i="11" s="1"/>
  <c r="T326" i="11"/>
  <c r="K326" i="11"/>
  <c r="H326" i="11"/>
  <c r="G326" i="11"/>
  <c r="F326" i="11"/>
  <c r="C326" i="11"/>
  <c r="AE325" i="11"/>
  <c r="AD325" i="11"/>
  <c r="AF325" i="11" s="1"/>
  <c r="AB325" i="11"/>
  <c r="AA325" i="11"/>
  <c r="Y325" i="11"/>
  <c r="K325" i="11"/>
  <c r="G325" i="11"/>
  <c r="H325" i="11" s="1"/>
  <c r="F325" i="11"/>
  <c r="C325" i="11"/>
  <c r="AF324" i="11"/>
  <c r="AE324" i="11"/>
  <c r="AD324" i="11"/>
  <c r="AB324" i="11"/>
  <c r="AA324" i="11"/>
  <c r="Z324" i="11"/>
  <c r="Y324" i="11"/>
  <c r="T324" i="11"/>
  <c r="K324" i="11"/>
  <c r="G324" i="11"/>
  <c r="H324" i="11" s="1"/>
  <c r="F324" i="11"/>
  <c r="C324" i="11"/>
  <c r="AF323" i="11"/>
  <c r="AD323" i="11"/>
  <c r="AB323" i="11"/>
  <c r="AA323" i="11"/>
  <c r="AE323" i="11" s="1"/>
  <c r="Y323" i="11"/>
  <c r="K323" i="11"/>
  <c r="H323" i="11"/>
  <c r="F323" i="11"/>
  <c r="C323" i="11"/>
  <c r="AF322" i="11"/>
  <c r="AD322" i="11"/>
  <c r="AB322" i="11"/>
  <c r="AA322" i="11"/>
  <c r="AE322" i="11" s="1"/>
  <c r="Y322" i="11"/>
  <c r="K322" i="11"/>
  <c r="G322" i="11"/>
  <c r="H322" i="11" s="1"/>
  <c r="F322" i="11"/>
  <c r="C322" i="11"/>
  <c r="AE321" i="11"/>
  <c r="AD321" i="11"/>
  <c r="AF321" i="11" s="1"/>
  <c r="AB321" i="11"/>
  <c r="AA321" i="11"/>
  <c r="Y321" i="11"/>
  <c r="Z321" i="11" s="1"/>
  <c r="T321" i="11"/>
  <c r="K321" i="11"/>
  <c r="H321" i="11"/>
  <c r="G321" i="11"/>
  <c r="F321" i="11"/>
  <c r="C321" i="11"/>
  <c r="AF320" i="11"/>
  <c r="AE320" i="11"/>
  <c r="AD320" i="11"/>
  <c r="AB320" i="11"/>
  <c r="AA320" i="11"/>
  <c r="Z320" i="11"/>
  <c r="Y320" i="11"/>
  <c r="T320" i="11"/>
  <c r="K320" i="11"/>
  <c r="G320" i="11"/>
  <c r="H320" i="11" s="1"/>
  <c r="F320" i="11"/>
  <c r="C320" i="11"/>
  <c r="AD319" i="11"/>
  <c r="AB319" i="11"/>
  <c r="AF319" i="11" s="1"/>
  <c r="AA319" i="11"/>
  <c r="AE319" i="11" s="1"/>
  <c r="Y319" i="11"/>
  <c r="T319" i="11" s="1"/>
  <c r="K319" i="11"/>
  <c r="H319" i="11"/>
  <c r="G319" i="11"/>
  <c r="F319" i="11"/>
  <c r="C319" i="11"/>
  <c r="AE318" i="11"/>
  <c r="AD318" i="11"/>
  <c r="AF318" i="11" s="1"/>
  <c r="AB318" i="11"/>
  <c r="AA318" i="11"/>
  <c r="Y318" i="11"/>
  <c r="Z318" i="11" s="1"/>
  <c r="K318" i="11"/>
  <c r="H318" i="11"/>
  <c r="G318" i="11"/>
  <c r="F318" i="11"/>
  <c r="C318" i="11"/>
  <c r="AF317" i="11"/>
  <c r="AD317" i="11"/>
  <c r="AB317" i="11"/>
  <c r="AA317" i="11"/>
  <c r="AE317" i="11" s="1"/>
  <c r="Y317" i="11"/>
  <c r="K317" i="11"/>
  <c r="H317" i="11"/>
  <c r="G317" i="11"/>
  <c r="F317" i="11"/>
  <c r="C317" i="11"/>
  <c r="AF316" i="11"/>
  <c r="AE316" i="11"/>
  <c r="AD316" i="11"/>
  <c r="AB316" i="11"/>
  <c r="AA316" i="11"/>
  <c r="Y316" i="11"/>
  <c r="Z316" i="11" s="1"/>
  <c r="T316" i="11"/>
  <c r="K316" i="11"/>
  <c r="G316" i="11"/>
  <c r="H316" i="11" s="1"/>
  <c r="F316" i="11"/>
  <c r="C316" i="11"/>
  <c r="AF315" i="11"/>
  <c r="AE315" i="11"/>
  <c r="AD315" i="11"/>
  <c r="AB315" i="11"/>
  <c r="AA315" i="11"/>
  <c r="Z315" i="11"/>
  <c r="Y315" i="11"/>
  <c r="T315" i="11" s="1"/>
  <c r="K315" i="11"/>
  <c r="H315" i="11"/>
  <c r="G315" i="11"/>
  <c r="F315" i="11"/>
  <c r="C315" i="11"/>
  <c r="AD314" i="11"/>
  <c r="AF314" i="11" s="1"/>
  <c r="AB314" i="11"/>
  <c r="AA314" i="11"/>
  <c r="AE314" i="11" s="1"/>
  <c r="Z314" i="11"/>
  <c r="Y314" i="11"/>
  <c r="T314" i="11" s="1"/>
  <c r="K314" i="11"/>
  <c r="H314" i="11"/>
  <c r="G314" i="11"/>
  <c r="F314" i="11"/>
  <c r="C314" i="11"/>
  <c r="AF313" i="11"/>
  <c r="AD313" i="11"/>
  <c r="AB313" i="11"/>
  <c r="AA313" i="11"/>
  <c r="AE313" i="11" s="1"/>
  <c r="Y313" i="11"/>
  <c r="Z313" i="11" s="1"/>
  <c r="T313" i="11"/>
  <c r="K313" i="11"/>
  <c r="H313" i="11"/>
  <c r="G313" i="11"/>
  <c r="F313" i="11"/>
  <c r="C313" i="11"/>
  <c r="AD312" i="11"/>
  <c r="AF312" i="11" s="1"/>
  <c r="AB312" i="11"/>
  <c r="AA312" i="11"/>
  <c r="AE312" i="11" s="1"/>
  <c r="Y312" i="11"/>
  <c r="Z312" i="11" s="1"/>
  <c r="K312" i="11"/>
  <c r="H312" i="11"/>
  <c r="G312" i="11"/>
  <c r="F312" i="11"/>
  <c r="C312" i="11"/>
  <c r="AF311" i="11"/>
  <c r="AE311" i="11"/>
  <c r="AD311" i="11"/>
  <c r="AB311" i="11"/>
  <c r="AA311" i="11"/>
  <c r="Z311" i="11"/>
  <c r="Y311" i="11"/>
  <c r="T311" i="11"/>
  <c r="K311" i="11"/>
  <c r="H311" i="11"/>
  <c r="G311" i="11"/>
  <c r="F311" i="11"/>
  <c r="C311" i="11"/>
  <c r="AE310" i="11"/>
  <c r="AD310" i="11"/>
  <c r="AF310" i="11" s="1"/>
  <c r="AB310" i="11"/>
  <c r="AA310" i="11"/>
  <c r="Z310" i="11"/>
  <c r="Y310" i="11"/>
  <c r="T310" i="11"/>
  <c r="K310" i="11"/>
  <c r="G310" i="11"/>
  <c r="H310" i="11" s="1"/>
  <c r="F310" i="11"/>
  <c r="C310" i="11"/>
  <c r="AE309" i="11"/>
  <c r="AD309" i="11"/>
  <c r="AF309" i="11" s="1"/>
  <c r="AB309" i="11"/>
  <c r="AA309" i="11"/>
  <c r="Z309" i="11"/>
  <c r="Y309" i="11"/>
  <c r="T309" i="11"/>
  <c r="K309" i="11"/>
  <c r="G309" i="11"/>
  <c r="H309" i="11" s="1"/>
  <c r="F309" i="11"/>
  <c r="C309" i="11"/>
  <c r="AE308" i="11"/>
  <c r="AD308" i="11"/>
  <c r="AF308" i="11" s="1"/>
  <c r="AB308" i="11"/>
  <c r="AA308" i="11"/>
  <c r="Y308" i="11"/>
  <c r="K308" i="11"/>
  <c r="G308" i="11"/>
  <c r="H308" i="11" s="1"/>
  <c r="F308" i="11"/>
  <c r="C308" i="11"/>
  <c r="AE307" i="11"/>
  <c r="AD307" i="11"/>
  <c r="AF307" i="11" s="1"/>
  <c r="AB307" i="11"/>
  <c r="AA307" i="11"/>
  <c r="Z307" i="11"/>
  <c r="Y307" i="11"/>
  <c r="T307" i="11"/>
  <c r="K307" i="11"/>
  <c r="G307" i="11"/>
  <c r="H307" i="11" s="1"/>
  <c r="F307" i="11"/>
  <c r="C307" i="11"/>
  <c r="AF306" i="11"/>
  <c r="AD306" i="11"/>
  <c r="AB306" i="11"/>
  <c r="AA306" i="11"/>
  <c r="AE306" i="11" s="1"/>
  <c r="Z306" i="11"/>
  <c r="Y306" i="11"/>
  <c r="T306" i="11" s="1"/>
  <c r="K306" i="11"/>
  <c r="G306" i="11"/>
  <c r="H306" i="11" s="1"/>
  <c r="F306" i="11"/>
  <c r="C306" i="11"/>
  <c r="AF305" i="11"/>
  <c r="AD305" i="11"/>
  <c r="AB305" i="11"/>
  <c r="AA305" i="11"/>
  <c r="AE305" i="11" s="1"/>
  <c r="Y305" i="11"/>
  <c r="Z305" i="11" s="1"/>
  <c r="T305" i="11"/>
  <c r="K305" i="11"/>
  <c r="H305" i="11"/>
  <c r="G305" i="11"/>
  <c r="F305" i="11"/>
  <c r="C305" i="11"/>
  <c r="AF304" i="11"/>
  <c r="AD304" i="11"/>
  <c r="AB304" i="11"/>
  <c r="AA304" i="11"/>
  <c r="AE304" i="11" s="1"/>
  <c r="Y304" i="11"/>
  <c r="Z304" i="11" s="1"/>
  <c r="T304" i="11"/>
  <c r="K304" i="11"/>
  <c r="G304" i="11"/>
  <c r="H304" i="11" s="1"/>
  <c r="F304" i="11"/>
  <c r="C304" i="11"/>
  <c r="AF303" i="11"/>
  <c r="AD303" i="11"/>
  <c r="AB303" i="11"/>
  <c r="AA303" i="11"/>
  <c r="AE303" i="11" s="1"/>
  <c r="Z303" i="11"/>
  <c r="Y303" i="11"/>
  <c r="T303" i="11" s="1"/>
  <c r="K303" i="11"/>
  <c r="G303" i="11"/>
  <c r="H303" i="11" s="1"/>
  <c r="F303" i="11"/>
  <c r="C303" i="11"/>
  <c r="AE302" i="11"/>
  <c r="AD302" i="11"/>
  <c r="AF302" i="11" s="1"/>
  <c r="AB302" i="11"/>
  <c r="AA302" i="11"/>
  <c r="Y302" i="11"/>
  <c r="Z302" i="11" s="1"/>
  <c r="K302" i="11"/>
  <c r="H302" i="11"/>
  <c r="G302" i="11"/>
  <c r="F302" i="11"/>
  <c r="C302" i="11"/>
  <c r="AF301" i="11"/>
  <c r="AE301" i="11"/>
  <c r="AD301" i="11"/>
  <c r="AB301" i="11"/>
  <c r="AA301" i="11"/>
  <c r="Y301" i="11"/>
  <c r="T301" i="11" s="1"/>
  <c r="K301" i="11"/>
  <c r="H301" i="11"/>
  <c r="G301" i="11"/>
  <c r="F301" i="11"/>
  <c r="C301" i="11"/>
  <c r="AE300" i="11"/>
  <c r="AD300" i="11"/>
  <c r="AB300" i="11"/>
  <c r="AA300" i="11"/>
  <c r="Y300" i="11"/>
  <c r="Z300" i="11" s="1"/>
  <c r="T300" i="11"/>
  <c r="K300" i="11"/>
  <c r="G300" i="11"/>
  <c r="H300" i="11" s="1"/>
  <c r="F300" i="11"/>
  <c r="C300" i="11"/>
  <c r="AF299" i="11"/>
  <c r="AE299" i="11"/>
  <c r="AD299" i="11"/>
  <c r="AB299" i="11"/>
  <c r="AA299" i="11"/>
  <c r="Z299" i="11"/>
  <c r="Y299" i="11"/>
  <c r="T299" i="11" s="1"/>
  <c r="K299" i="11"/>
  <c r="H299" i="11"/>
  <c r="G299" i="11"/>
  <c r="F299" i="11"/>
  <c r="C299" i="11"/>
  <c r="AF298" i="11"/>
  <c r="AE298" i="11"/>
  <c r="AD298" i="11"/>
  <c r="AB298" i="11"/>
  <c r="AA298" i="11"/>
  <c r="Y298" i="11"/>
  <c r="Z298" i="11" s="1"/>
  <c r="K298" i="11"/>
  <c r="H298" i="11"/>
  <c r="G298" i="11"/>
  <c r="F298" i="11"/>
  <c r="C298" i="11"/>
  <c r="AF297" i="11"/>
  <c r="AE297" i="11"/>
  <c r="AD297" i="11"/>
  <c r="AB297" i="11"/>
  <c r="AA297" i="11"/>
  <c r="Z297" i="11"/>
  <c r="Y297" i="11"/>
  <c r="T297" i="11"/>
  <c r="K297" i="11"/>
  <c r="H297" i="11"/>
  <c r="G297" i="11"/>
  <c r="F297" i="11"/>
  <c r="C297" i="11"/>
  <c r="AD296" i="11"/>
  <c r="AB296" i="11"/>
  <c r="AA296" i="11"/>
  <c r="AE296" i="11" s="1"/>
  <c r="Z296" i="11"/>
  <c r="Y296" i="11"/>
  <c r="T296" i="11" s="1"/>
  <c r="K296" i="11"/>
  <c r="H296" i="11"/>
  <c r="G296" i="11"/>
  <c r="F296" i="11"/>
  <c r="C296" i="11"/>
  <c r="AF295" i="11"/>
  <c r="AE295" i="11"/>
  <c r="AD295" i="11"/>
  <c r="AB295" i="11"/>
  <c r="AA295" i="11"/>
  <c r="Y295" i="11"/>
  <c r="K295" i="11"/>
  <c r="H295" i="11"/>
  <c r="G295" i="11"/>
  <c r="F295" i="11"/>
  <c r="C295" i="11"/>
  <c r="AD294" i="11"/>
  <c r="AF294" i="11" s="1"/>
  <c r="AB294" i="11"/>
  <c r="AA294" i="11"/>
  <c r="AE294" i="11" s="1"/>
  <c r="Z294" i="11"/>
  <c r="Y294" i="11"/>
  <c r="T294" i="11"/>
  <c r="K294" i="11"/>
  <c r="G294" i="11"/>
  <c r="H294" i="11" s="1"/>
  <c r="F294" i="11"/>
  <c r="C294" i="11"/>
  <c r="AF293" i="11"/>
  <c r="AE293" i="11"/>
  <c r="AD293" i="11"/>
  <c r="AB293" i="11"/>
  <c r="AA293" i="11"/>
  <c r="Z293" i="11"/>
  <c r="Y293" i="11"/>
  <c r="T293" i="11"/>
  <c r="K293" i="11"/>
  <c r="G293" i="11"/>
  <c r="H293" i="11" s="1"/>
  <c r="F293" i="11"/>
  <c r="C293" i="11"/>
  <c r="AD292" i="11"/>
  <c r="AF292" i="11" s="1"/>
  <c r="AB292" i="11"/>
  <c r="AA292" i="11"/>
  <c r="AE292" i="11" s="1"/>
  <c r="Z292" i="11"/>
  <c r="Y292" i="11"/>
  <c r="T292" i="11" s="1"/>
  <c r="K292" i="11"/>
  <c r="H292" i="11"/>
  <c r="G292" i="11"/>
  <c r="F292" i="11"/>
  <c r="C292" i="11"/>
  <c r="AD291" i="11"/>
  <c r="AF291" i="11" s="1"/>
  <c r="AB291" i="11"/>
  <c r="AA291" i="11"/>
  <c r="AE291" i="11" s="1"/>
  <c r="Z291" i="11"/>
  <c r="Y291" i="11"/>
  <c r="T291" i="11"/>
  <c r="K291" i="11"/>
  <c r="G291" i="11"/>
  <c r="H291" i="11" s="1"/>
  <c r="F291" i="11"/>
  <c r="C291" i="11"/>
  <c r="AF290" i="11"/>
  <c r="AE290" i="11"/>
  <c r="AD290" i="11"/>
  <c r="AB290" i="11"/>
  <c r="AA290" i="11"/>
  <c r="Z290" i="11"/>
  <c r="Y290" i="11"/>
  <c r="T290" i="11"/>
  <c r="K290" i="11"/>
  <c r="G290" i="11"/>
  <c r="H290" i="11" s="1"/>
  <c r="F290" i="11"/>
  <c r="C290" i="11"/>
  <c r="AF289" i="11"/>
  <c r="AD289" i="11"/>
  <c r="AB289" i="11"/>
  <c r="AA289" i="11"/>
  <c r="AE289" i="11" s="1"/>
  <c r="Y289" i="11"/>
  <c r="Z289" i="11" s="1"/>
  <c r="T289" i="11"/>
  <c r="K289" i="11"/>
  <c r="H289" i="11"/>
  <c r="G289" i="11"/>
  <c r="F289" i="11"/>
  <c r="C289" i="11"/>
  <c r="AF288" i="11"/>
  <c r="AE288" i="11"/>
  <c r="AD288" i="11"/>
  <c r="AB288" i="11"/>
  <c r="AA288" i="11"/>
  <c r="Z288" i="11"/>
  <c r="Y288" i="11"/>
  <c r="T288" i="11"/>
  <c r="K288" i="11"/>
  <c r="G288" i="11"/>
  <c r="H288" i="11" s="1"/>
  <c r="F288" i="11"/>
  <c r="C288" i="11"/>
  <c r="AF287" i="11"/>
  <c r="AD287" i="11"/>
  <c r="AB287" i="11"/>
  <c r="AA287" i="11"/>
  <c r="AE287" i="11" s="1"/>
  <c r="Z287" i="11"/>
  <c r="Y287" i="11"/>
  <c r="T287" i="11"/>
  <c r="K287" i="11"/>
  <c r="H287" i="11"/>
  <c r="G287" i="11"/>
  <c r="F287" i="11"/>
  <c r="C287" i="11"/>
  <c r="AE286" i="11"/>
  <c r="AD286" i="11"/>
  <c r="AB286" i="11"/>
  <c r="AF286" i="11" s="1"/>
  <c r="AA286" i="11"/>
  <c r="Y286" i="11"/>
  <c r="Z286" i="11" s="1"/>
  <c r="K286" i="11"/>
  <c r="G286" i="11"/>
  <c r="H286" i="11" s="1"/>
  <c r="F286" i="11"/>
  <c r="C286" i="11"/>
  <c r="AD285" i="11"/>
  <c r="AB285" i="11"/>
  <c r="AF285" i="11" s="1"/>
  <c r="AA285" i="11"/>
  <c r="AE285" i="11" s="1"/>
  <c r="Z285" i="11"/>
  <c r="Y285" i="11"/>
  <c r="T285" i="11"/>
  <c r="K285" i="11"/>
  <c r="H285" i="11"/>
  <c r="G285" i="11"/>
  <c r="F285" i="11"/>
  <c r="C285" i="11"/>
  <c r="AF284" i="11"/>
  <c r="AE284" i="11"/>
  <c r="AD284" i="11"/>
  <c r="AB284" i="11"/>
  <c r="AA284" i="11"/>
  <c r="Y284" i="11"/>
  <c r="K284" i="11"/>
  <c r="H284" i="11"/>
  <c r="G284" i="11"/>
  <c r="F284" i="11"/>
  <c r="C284" i="11"/>
  <c r="AE283" i="11"/>
  <c r="AD283" i="11"/>
  <c r="AB283" i="11"/>
  <c r="AF283" i="11" s="1"/>
  <c r="AA283" i="11"/>
  <c r="Z283" i="11"/>
  <c r="Y283" i="11"/>
  <c r="T283" i="11" s="1"/>
  <c r="K283" i="11"/>
  <c r="G283" i="11"/>
  <c r="H283" i="11" s="1"/>
  <c r="F283" i="11"/>
  <c r="C283" i="11"/>
  <c r="AF282" i="11"/>
  <c r="AD282" i="11"/>
  <c r="AB282" i="11"/>
  <c r="AA282" i="11"/>
  <c r="AE282" i="11" s="1"/>
  <c r="Z282" i="11"/>
  <c r="Y282" i="11"/>
  <c r="T282" i="11"/>
  <c r="K282" i="11"/>
  <c r="H282" i="11"/>
  <c r="G282" i="11"/>
  <c r="F282" i="11"/>
  <c r="C282" i="11"/>
  <c r="AE281" i="11"/>
  <c r="AD281" i="11"/>
  <c r="AB281" i="11"/>
  <c r="AA281" i="11"/>
  <c r="Z281" i="11"/>
  <c r="Y281" i="11"/>
  <c r="T281" i="11"/>
  <c r="K281" i="11"/>
  <c r="G281" i="11"/>
  <c r="H281" i="11" s="1"/>
  <c r="F281" i="11"/>
  <c r="C281" i="11"/>
  <c r="AD280" i="11"/>
  <c r="AF280" i="11" s="1"/>
  <c r="AB280" i="11"/>
  <c r="AA280" i="11"/>
  <c r="AE280" i="11" s="1"/>
  <c r="Y280" i="11"/>
  <c r="K280" i="11"/>
  <c r="G280" i="11"/>
  <c r="H280" i="11" s="1"/>
  <c r="F280" i="11"/>
  <c r="C280" i="11"/>
  <c r="AF279" i="11"/>
  <c r="AE279" i="11"/>
  <c r="AD279" i="11"/>
  <c r="AB279" i="11"/>
  <c r="AA279" i="11"/>
  <c r="Z279" i="11"/>
  <c r="Y279" i="11"/>
  <c r="T279" i="11" s="1"/>
  <c r="K279" i="11"/>
  <c r="G279" i="11"/>
  <c r="H279" i="11" s="1"/>
  <c r="F279" i="11"/>
  <c r="C279" i="11"/>
  <c r="AD278" i="11"/>
  <c r="AF278" i="11" s="1"/>
  <c r="AB278" i="11"/>
  <c r="AA278" i="11"/>
  <c r="AE278" i="11" s="1"/>
  <c r="Z278" i="11"/>
  <c r="Y278" i="11"/>
  <c r="T278" i="11"/>
  <c r="K278" i="11"/>
  <c r="H278" i="11"/>
  <c r="G278" i="11"/>
  <c r="F278" i="11"/>
  <c r="C278" i="11"/>
  <c r="AE277" i="11"/>
  <c r="AD277" i="11"/>
  <c r="AB277" i="11"/>
  <c r="AF277" i="11" s="1"/>
  <c r="AA277" i="11"/>
  <c r="Z277" i="11"/>
  <c r="Y277" i="11"/>
  <c r="T277" i="11" s="1"/>
  <c r="K277" i="11"/>
  <c r="G277" i="11"/>
  <c r="H277" i="11" s="1"/>
  <c r="F277" i="11"/>
  <c r="C277" i="11"/>
  <c r="AD276" i="11"/>
  <c r="AB276" i="11"/>
  <c r="AA276" i="11"/>
  <c r="AE276" i="11" s="1"/>
  <c r="Z276" i="11"/>
  <c r="Y276" i="11"/>
  <c r="T276" i="11"/>
  <c r="K276" i="11"/>
  <c r="G276" i="11"/>
  <c r="H276" i="11" s="1"/>
  <c r="F276" i="11"/>
  <c r="C276" i="11"/>
  <c r="AE275" i="11"/>
  <c r="AD275" i="11"/>
  <c r="AB275" i="11"/>
  <c r="AA275" i="11"/>
  <c r="Y275" i="11"/>
  <c r="Z275" i="11" s="1"/>
  <c r="K275" i="11"/>
  <c r="H275" i="11"/>
  <c r="G275" i="11"/>
  <c r="F275" i="11"/>
  <c r="C275" i="11"/>
  <c r="AF274" i="11"/>
  <c r="AD274" i="11"/>
  <c r="AB274" i="11"/>
  <c r="AA274" i="11"/>
  <c r="AE274" i="11" s="1"/>
  <c r="Y274" i="11"/>
  <c r="T274" i="11" s="1"/>
  <c r="K274" i="11"/>
  <c r="G274" i="11"/>
  <c r="H274" i="11" s="1"/>
  <c r="F274" i="11"/>
  <c r="C274" i="11"/>
  <c r="AE273" i="11"/>
  <c r="AD273" i="11"/>
  <c r="AF273" i="11" s="1"/>
  <c r="AB273" i="11"/>
  <c r="AA273" i="11"/>
  <c r="Y273" i="11"/>
  <c r="Z273" i="11" s="1"/>
  <c r="T273" i="11"/>
  <c r="K273" i="11"/>
  <c r="H273" i="11"/>
  <c r="G273" i="11"/>
  <c r="F273" i="11"/>
  <c r="C273" i="11"/>
  <c r="AF272" i="11"/>
  <c r="AE272" i="11"/>
  <c r="AD272" i="11"/>
  <c r="AB272" i="11"/>
  <c r="AA272" i="11"/>
  <c r="Z272" i="11"/>
  <c r="Y272" i="11"/>
  <c r="T272" i="11"/>
  <c r="K272" i="11"/>
  <c r="G272" i="11"/>
  <c r="H272" i="11" s="1"/>
  <c r="F272" i="11"/>
  <c r="C272" i="11"/>
  <c r="AF271" i="11"/>
  <c r="AE271" i="11"/>
  <c r="AD271" i="11"/>
  <c r="AB271" i="11"/>
  <c r="AA271" i="11"/>
  <c r="Y271" i="11"/>
  <c r="Z271" i="11" s="1"/>
  <c r="K271" i="11"/>
  <c r="H271" i="11"/>
  <c r="G271" i="11"/>
  <c r="F271" i="11"/>
  <c r="C271" i="11"/>
  <c r="AD270" i="11"/>
  <c r="AB270" i="11"/>
  <c r="AF270" i="11" s="1"/>
  <c r="AA270" i="11"/>
  <c r="AE270" i="11" s="1"/>
  <c r="Z270" i="11"/>
  <c r="Y270" i="11"/>
  <c r="T270" i="11"/>
  <c r="K270" i="11"/>
  <c r="G270" i="11"/>
  <c r="H270" i="11" s="1"/>
  <c r="F270" i="11"/>
  <c r="C270" i="11"/>
  <c r="AD269" i="11"/>
  <c r="AB269" i="11"/>
  <c r="AF269" i="11" s="1"/>
  <c r="AA269" i="11"/>
  <c r="AE269" i="11" s="1"/>
  <c r="Z269" i="11"/>
  <c r="Y269" i="11"/>
  <c r="T269" i="11"/>
  <c r="K269" i="11"/>
  <c r="H269" i="11"/>
  <c r="G269" i="11"/>
  <c r="F269" i="11"/>
  <c r="C269" i="11"/>
  <c r="AE268" i="11"/>
  <c r="AD268" i="11"/>
  <c r="AB268" i="11"/>
  <c r="AF268" i="11" s="1"/>
  <c r="AA268" i="11"/>
  <c r="Y268" i="11"/>
  <c r="Z268" i="11" s="1"/>
  <c r="K268" i="11"/>
  <c r="H268" i="11"/>
  <c r="G268" i="11"/>
  <c r="F268" i="11"/>
  <c r="C268" i="11"/>
  <c r="AD267" i="11"/>
  <c r="AF267" i="11" s="1"/>
  <c r="AB267" i="11"/>
  <c r="AA267" i="11"/>
  <c r="AE267" i="11" s="1"/>
  <c r="Z267" i="11"/>
  <c r="Y267" i="11"/>
  <c r="T267" i="11" s="1"/>
  <c r="K267" i="11"/>
  <c r="H267" i="11"/>
  <c r="G267" i="11"/>
  <c r="F267" i="11"/>
  <c r="C267" i="11"/>
  <c r="AE266" i="11"/>
  <c r="AD266" i="11"/>
  <c r="AF266" i="11" s="1"/>
  <c r="AB266" i="11"/>
  <c r="AA266" i="11"/>
  <c r="Y266" i="11"/>
  <c r="K266" i="11"/>
  <c r="H266" i="11"/>
  <c r="G266" i="11"/>
  <c r="F266" i="11"/>
  <c r="C266" i="11"/>
  <c r="AF265" i="11"/>
  <c r="AE265" i="11"/>
  <c r="AD265" i="11"/>
  <c r="AB265" i="11"/>
  <c r="AA265" i="11"/>
  <c r="Y265" i="11"/>
  <c r="K265" i="11"/>
  <c r="G265" i="11"/>
  <c r="H265" i="11" s="1"/>
  <c r="F265" i="11"/>
  <c r="C265" i="11"/>
  <c r="AD264" i="11"/>
  <c r="AB264" i="11"/>
  <c r="AA264" i="11"/>
  <c r="AE264" i="11" s="1"/>
  <c r="Y264" i="11"/>
  <c r="Z264" i="11" s="1"/>
  <c r="K264" i="11"/>
  <c r="H264" i="11"/>
  <c r="G264" i="11"/>
  <c r="F264" i="11"/>
  <c r="C264" i="11"/>
  <c r="AE263" i="11"/>
  <c r="AD263" i="11"/>
  <c r="AF263" i="11" s="1"/>
  <c r="AB263" i="11"/>
  <c r="AA263" i="11"/>
  <c r="Y263" i="11"/>
  <c r="Z263" i="11" s="1"/>
  <c r="T263" i="11"/>
  <c r="K263" i="11"/>
  <c r="G263" i="11"/>
  <c r="H263" i="11" s="1"/>
  <c r="F263" i="11"/>
  <c r="C263" i="11"/>
  <c r="AF262" i="11"/>
  <c r="AD262" i="11"/>
  <c r="AB262" i="11"/>
  <c r="AA262" i="11"/>
  <c r="AE262" i="11" s="1"/>
  <c r="Z262" i="11"/>
  <c r="Y262" i="11"/>
  <c r="T262" i="11"/>
  <c r="K262" i="11"/>
  <c r="G262" i="11"/>
  <c r="H262" i="11" s="1"/>
  <c r="F262" i="11"/>
  <c r="C262" i="11"/>
  <c r="AF261" i="11"/>
  <c r="AE261" i="11"/>
  <c r="AD261" i="11"/>
  <c r="AB261" i="11"/>
  <c r="AA261" i="11"/>
  <c r="Z261" i="11"/>
  <c r="Y261" i="11"/>
  <c r="T261" i="11"/>
  <c r="K261" i="11"/>
  <c r="G261" i="11"/>
  <c r="H261" i="11" s="1"/>
  <c r="F261" i="11"/>
  <c r="C261" i="11"/>
  <c r="AD260" i="11"/>
  <c r="AF260" i="11" s="1"/>
  <c r="AB260" i="11"/>
  <c r="AA260" i="11"/>
  <c r="AE260" i="11" s="1"/>
  <c r="Z260" i="11"/>
  <c r="Y260" i="11"/>
  <c r="T260" i="11" s="1"/>
  <c r="K260" i="11"/>
  <c r="H260" i="11"/>
  <c r="G260" i="11"/>
  <c r="F260" i="11"/>
  <c r="C260" i="11"/>
  <c r="AE259" i="11"/>
  <c r="AD259" i="11"/>
  <c r="AF259" i="11" s="1"/>
  <c r="AB259" i="11"/>
  <c r="AA259" i="11"/>
  <c r="Y259" i="11"/>
  <c r="Z259" i="11" s="1"/>
  <c r="K259" i="11"/>
  <c r="H259" i="11"/>
  <c r="G259" i="11"/>
  <c r="F259" i="11"/>
  <c r="C259" i="11"/>
  <c r="AF258" i="11"/>
  <c r="AD258" i="11"/>
  <c r="AB258" i="11"/>
  <c r="AA258" i="11"/>
  <c r="AE258" i="11" s="1"/>
  <c r="Z258" i="11"/>
  <c r="Y258" i="11"/>
  <c r="T258" i="11"/>
  <c r="K258" i="11"/>
  <c r="G258" i="11"/>
  <c r="H258" i="11" s="1"/>
  <c r="F258" i="11"/>
  <c r="C258" i="11"/>
  <c r="AF257" i="11"/>
  <c r="AE257" i="11"/>
  <c r="AD257" i="11"/>
  <c r="AB257" i="11"/>
  <c r="AA257" i="11"/>
  <c r="Y257" i="11"/>
  <c r="Z257" i="11" s="1"/>
  <c r="T257" i="11"/>
  <c r="K257" i="11"/>
  <c r="H257" i="11"/>
  <c r="G257" i="11"/>
  <c r="F257" i="11"/>
  <c r="C257" i="11"/>
  <c r="AD256" i="11"/>
  <c r="AB256" i="11"/>
  <c r="AF256" i="11" s="1"/>
  <c r="AA256" i="11"/>
  <c r="AE256" i="11" s="1"/>
  <c r="Z256" i="11"/>
  <c r="Y256" i="11"/>
  <c r="T256" i="11" s="1"/>
  <c r="K256" i="11"/>
  <c r="G256" i="11"/>
  <c r="H256" i="11" s="1"/>
  <c r="F256" i="11"/>
  <c r="C256" i="11"/>
  <c r="AD255" i="11"/>
  <c r="AF255" i="11" s="1"/>
  <c r="AB255" i="11"/>
  <c r="AA255" i="11"/>
  <c r="AE255" i="11" s="1"/>
  <c r="Y255" i="11"/>
  <c r="Z255" i="11" s="1"/>
  <c r="T255" i="11"/>
  <c r="K255" i="11"/>
  <c r="G255" i="11"/>
  <c r="H255" i="11" s="1"/>
  <c r="F255" i="11"/>
  <c r="C255" i="11"/>
  <c r="AE254" i="11"/>
  <c r="AD254" i="11"/>
  <c r="AB254" i="11"/>
  <c r="AF254" i="11" s="1"/>
  <c r="AA254" i="11"/>
  <c r="Z254" i="11"/>
  <c r="Y254" i="11"/>
  <c r="T254" i="11" s="1"/>
  <c r="K254" i="11"/>
  <c r="G254" i="11"/>
  <c r="H254" i="11" s="1"/>
  <c r="F254" i="11"/>
  <c r="C254" i="11"/>
  <c r="AF253" i="11"/>
  <c r="AD253" i="11"/>
  <c r="AB253" i="11"/>
  <c r="AA253" i="11"/>
  <c r="AE253" i="11" s="1"/>
  <c r="Y253" i="11"/>
  <c r="Z253" i="11" s="1"/>
  <c r="T253" i="11"/>
  <c r="K253" i="11"/>
  <c r="H253" i="11"/>
  <c r="G253" i="11"/>
  <c r="F253" i="11"/>
  <c r="C253" i="11"/>
  <c r="AE252" i="11"/>
  <c r="AD252" i="11"/>
  <c r="AB252" i="11"/>
  <c r="AF252" i="11" s="1"/>
  <c r="AA252" i="11"/>
  <c r="Y252" i="11"/>
  <c r="Z252" i="11" s="1"/>
  <c r="K252" i="11"/>
  <c r="H252" i="11"/>
  <c r="G252" i="11"/>
  <c r="F252" i="11"/>
  <c r="C252" i="11"/>
  <c r="AE251" i="11"/>
  <c r="AD251" i="11"/>
  <c r="AF251" i="11" s="1"/>
  <c r="AB251" i="11"/>
  <c r="AA251" i="11"/>
  <c r="Y251" i="11"/>
  <c r="T251" i="11" s="1"/>
  <c r="K251" i="11"/>
  <c r="H251" i="11"/>
  <c r="G251" i="11"/>
  <c r="F251" i="11"/>
  <c r="C251" i="11"/>
  <c r="AF250" i="11"/>
  <c r="AE250" i="11"/>
  <c r="AD250" i="11"/>
  <c r="AB250" i="11"/>
  <c r="AA250" i="11"/>
  <c r="Z250" i="11"/>
  <c r="Y250" i="11"/>
  <c r="T250" i="11" s="1"/>
  <c r="K250" i="11"/>
  <c r="H250" i="11"/>
  <c r="G250" i="11"/>
  <c r="F250" i="11"/>
  <c r="C250" i="11"/>
  <c r="AE249" i="11"/>
  <c r="AD249" i="11"/>
  <c r="AF249" i="11" s="1"/>
  <c r="AB249" i="11"/>
  <c r="AA249" i="11"/>
  <c r="Z249" i="11"/>
  <c r="Y249" i="11"/>
  <c r="T249" i="11"/>
  <c r="K249" i="11"/>
  <c r="G249" i="11"/>
  <c r="H249" i="11" s="1"/>
  <c r="F249" i="11"/>
  <c r="C249" i="11"/>
  <c r="AD248" i="11"/>
  <c r="AB248" i="11"/>
  <c r="AA248" i="11"/>
  <c r="AE248" i="11" s="1"/>
  <c r="Z248" i="11"/>
  <c r="Y248" i="11"/>
  <c r="T248" i="11"/>
  <c r="K248" i="11"/>
  <c r="H248" i="11"/>
  <c r="G248" i="11"/>
  <c r="F248" i="11"/>
  <c r="C248" i="11"/>
  <c r="AE247" i="11"/>
  <c r="AD247" i="11"/>
  <c r="AF247" i="11" s="1"/>
  <c r="AB247" i="11"/>
  <c r="AA247" i="11"/>
  <c r="Y247" i="11"/>
  <c r="Z247" i="11" s="1"/>
  <c r="K247" i="11"/>
  <c r="G247" i="11"/>
  <c r="H247" i="11" s="1"/>
  <c r="F247" i="11"/>
  <c r="C247" i="11"/>
  <c r="AF246" i="11"/>
  <c r="AD246" i="11"/>
  <c r="AB246" i="11"/>
  <c r="AA246" i="11"/>
  <c r="AE246" i="11" s="1"/>
  <c r="Z246" i="11"/>
  <c r="Y246" i="11"/>
  <c r="T246" i="11"/>
  <c r="K246" i="11"/>
  <c r="G246" i="11"/>
  <c r="H246" i="11" s="1"/>
  <c r="F246" i="11"/>
  <c r="C246" i="11"/>
  <c r="AF245" i="11"/>
  <c r="AE245" i="11"/>
  <c r="AD245" i="11"/>
  <c r="AB245" i="11"/>
  <c r="AA245" i="11"/>
  <c r="Y245" i="11"/>
  <c r="Z245" i="11" s="1"/>
  <c r="T245" i="11"/>
  <c r="K245" i="11"/>
  <c r="G245" i="11"/>
  <c r="H245" i="11" s="1"/>
  <c r="F245" i="11"/>
  <c r="C245" i="11"/>
  <c r="AF244" i="11"/>
  <c r="AD244" i="11"/>
  <c r="AB244" i="11"/>
  <c r="AA244" i="11"/>
  <c r="AE244" i="11" s="1"/>
  <c r="Z244" i="11"/>
  <c r="Y244" i="11"/>
  <c r="T244" i="11" s="1"/>
  <c r="K244" i="11"/>
  <c r="G244" i="11"/>
  <c r="H244" i="11" s="1"/>
  <c r="F244" i="11"/>
  <c r="C244" i="11"/>
  <c r="AF243" i="11"/>
  <c r="AE243" i="11"/>
  <c r="AD243" i="11"/>
  <c r="AB243" i="11"/>
  <c r="AA243" i="11"/>
  <c r="Z243" i="11"/>
  <c r="Y243" i="11"/>
  <c r="T243" i="11"/>
  <c r="K243" i="11"/>
  <c r="H243" i="11"/>
  <c r="G243" i="11"/>
  <c r="F243" i="11"/>
  <c r="C243" i="11"/>
  <c r="AD242" i="11"/>
  <c r="AB242" i="11"/>
  <c r="AF242" i="11" s="1"/>
  <c r="AA242" i="11"/>
  <c r="AE242" i="11" s="1"/>
  <c r="Z242" i="11"/>
  <c r="Y242" i="11"/>
  <c r="T242" i="11"/>
  <c r="K242" i="11"/>
  <c r="G242" i="11"/>
  <c r="H242" i="11" s="1"/>
  <c r="F242" i="11"/>
  <c r="C242" i="11"/>
  <c r="AF241" i="11"/>
  <c r="AD241" i="11"/>
  <c r="AB241" i="11"/>
  <c r="AA241" i="11"/>
  <c r="AE241" i="11" s="1"/>
  <c r="Y241" i="11"/>
  <c r="Z241" i="11" s="1"/>
  <c r="T241" i="11"/>
  <c r="K241" i="11"/>
  <c r="H241" i="11"/>
  <c r="G241" i="11"/>
  <c r="F241" i="11"/>
  <c r="C241" i="11"/>
  <c r="AD240" i="11"/>
  <c r="AF240" i="11" s="1"/>
  <c r="AB240" i="11"/>
  <c r="AA240" i="11"/>
  <c r="AE240" i="11" s="1"/>
  <c r="Y240" i="11"/>
  <c r="Z240" i="11" s="1"/>
  <c r="K240" i="11"/>
  <c r="H240" i="11"/>
  <c r="G240" i="11"/>
  <c r="F240" i="11"/>
  <c r="C240" i="11"/>
  <c r="AF239" i="11"/>
  <c r="AE239" i="11"/>
  <c r="AD239" i="11"/>
  <c r="AB239" i="11"/>
  <c r="AA239" i="11"/>
  <c r="Y239" i="11"/>
  <c r="Z239" i="11" s="1"/>
  <c r="K239" i="11"/>
  <c r="H239" i="11"/>
  <c r="G239" i="11"/>
  <c r="F239" i="11"/>
  <c r="C239" i="11"/>
  <c r="AD238" i="11"/>
  <c r="AF238" i="11" s="1"/>
  <c r="AB238" i="11"/>
  <c r="AA238" i="11"/>
  <c r="AE238" i="11" s="1"/>
  <c r="Z238" i="11"/>
  <c r="Y238" i="11"/>
  <c r="T238" i="11"/>
  <c r="K238" i="11"/>
  <c r="H238" i="11"/>
  <c r="G238" i="11"/>
  <c r="F238" i="11"/>
  <c r="C238" i="11"/>
  <c r="AF237" i="11"/>
  <c r="AE237" i="11"/>
  <c r="AD237" i="11"/>
  <c r="AB237" i="11"/>
  <c r="AA237" i="11"/>
  <c r="Z237" i="11"/>
  <c r="Y237" i="11"/>
  <c r="T237" i="11"/>
  <c r="K237" i="11"/>
  <c r="G237" i="11"/>
  <c r="H237" i="11" s="1"/>
  <c r="F237" i="11"/>
  <c r="C237" i="11"/>
  <c r="AF236" i="11"/>
  <c r="AE236" i="11"/>
  <c r="AD236" i="11"/>
  <c r="AB236" i="11"/>
  <c r="AA236" i="11"/>
  <c r="Z236" i="11"/>
  <c r="Y236" i="11"/>
  <c r="T236" i="11" s="1"/>
  <c r="K236" i="11"/>
  <c r="H236" i="11"/>
  <c r="G236" i="11"/>
  <c r="F236" i="11"/>
  <c r="C236" i="11"/>
  <c r="AF235" i="11"/>
  <c r="AE235" i="11"/>
  <c r="AD235" i="11"/>
  <c r="AB235" i="11"/>
  <c r="AA235" i="11"/>
  <c r="Y235" i="11"/>
  <c r="T235" i="11" s="1"/>
  <c r="K235" i="11"/>
  <c r="H235" i="11"/>
  <c r="G235" i="11"/>
  <c r="F235" i="11"/>
  <c r="C235" i="11"/>
  <c r="AF234" i="11"/>
  <c r="AD234" i="11"/>
  <c r="AB234" i="11"/>
  <c r="AA234" i="11"/>
  <c r="AE234" i="11" s="1"/>
  <c r="Y234" i="11"/>
  <c r="Z234" i="11" s="1"/>
  <c r="T234" i="11"/>
  <c r="K234" i="11"/>
  <c r="H234" i="11"/>
  <c r="G234" i="11"/>
  <c r="F234" i="11"/>
  <c r="C234" i="11"/>
  <c r="AD233" i="11"/>
  <c r="AB233" i="11"/>
  <c r="AF233" i="11" s="1"/>
  <c r="AA233" i="11"/>
  <c r="AE233" i="11" s="1"/>
  <c r="Z233" i="11"/>
  <c r="Y233" i="11"/>
  <c r="T233" i="11"/>
  <c r="K233" i="11"/>
  <c r="G233" i="11"/>
  <c r="H233" i="11" s="1"/>
  <c r="F233" i="11"/>
  <c r="C233" i="11"/>
  <c r="AE232" i="11"/>
  <c r="AD232" i="11"/>
  <c r="AF232" i="11" s="1"/>
  <c r="AB232" i="11"/>
  <c r="AA232" i="11"/>
  <c r="Y232" i="11"/>
  <c r="Z232" i="11" s="1"/>
  <c r="T232" i="11"/>
  <c r="K232" i="11"/>
  <c r="H232" i="11"/>
  <c r="G232" i="11"/>
  <c r="F232" i="11"/>
  <c r="C232" i="11"/>
  <c r="AF231" i="11"/>
  <c r="AD231" i="11"/>
  <c r="AB231" i="11"/>
  <c r="AA231" i="11"/>
  <c r="AE231" i="11" s="1"/>
  <c r="Z231" i="11"/>
  <c r="Y231" i="11"/>
  <c r="T231" i="11" s="1"/>
  <c r="K231" i="11"/>
  <c r="G231" i="11"/>
  <c r="H231" i="11" s="1"/>
  <c r="F231" i="11"/>
  <c r="C231" i="11"/>
  <c r="AE230" i="11"/>
  <c r="AD230" i="11"/>
  <c r="AF230" i="11" s="1"/>
  <c r="AB230" i="11"/>
  <c r="AA230" i="11"/>
  <c r="Z230" i="11"/>
  <c r="Y230" i="11"/>
  <c r="T230" i="11"/>
  <c r="K230" i="11"/>
  <c r="H230" i="11"/>
  <c r="G230" i="11"/>
  <c r="F230" i="11"/>
  <c r="C230" i="11"/>
  <c r="AF229" i="11"/>
  <c r="AE229" i="11"/>
  <c r="AD229" i="11"/>
  <c r="AB229" i="11"/>
  <c r="AA229" i="11"/>
  <c r="Z229" i="11"/>
  <c r="Y229" i="11"/>
  <c r="T229" i="11"/>
  <c r="K229" i="11"/>
  <c r="G229" i="11"/>
  <c r="H229" i="11" s="1"/>
  <c r="F229" i="11"/>
  <c r="C229" i="11"/>
  <c r="AF228" i="11"/>
  <c r="AE228" i="11"/>
  <c r="AD228" i="11"/>
  <c r="AB228" i="11"/>
  <c r="AA228" i="11"/>
  <c r="Z228" i="11"/>
  <c r="Y228" i="11"/>
  <c r="T228" i="11" s="1"/>
  <c r="K228" i="11"/>
  <c r="H228" i="11"/>
  <c r="G228" i="11"/>
  <c r="F228" i="11"/>
  <c r="C228" i="11"/>
  <c r="AD227" i="11"/>
  <c r="AB227" i="11"/>
  <c r="AF227" i="11" s="1"/>
  <c r="AA227" i="11"/>
  <c r="AE227" i="11" s="1"/>
  <c r="Z227" i="11"/>
  <c r="Y227" i="11"/>
  <c r="T227" i="11" s="1"/>
  <c r="K227" i="11"/>
  <c r="H227" i="11"/>
  <c r="G227" i="11"/>
  <c r="F227" i="11"/>
  <c r="C227" i="11"/>
  <c r="AF226" i="11"/>
  <c r="AD226" i="11"/>
  <c r="AB226" i="11"/>
  <c r="AA226" i="11"/>
  <c r="AE226" i="11" s="1"/>
  <c r="Y226" i="11"/>
  <c r="Z226" i="11" s="1"/>
  <c r="K226" i="11"/>
  <c r="H226" i="11"/>
  <c r="G226" i="11"/>
  <c r="F226" i="11"/>
  <c r="C226" i="11"/>
  <c r="AD225" i="11"/>
  <c r="AF225" i="11" s="1"/>
  <c r="AB225" i="11"/>
  <c r="AA225" i="11"/>
  <c r="AE225" i="11" s="1"/>
  <c r="Y225" i="11"/>
  <c r="Z225" i="11" s="1"/>
  <c r="T225" i="11"/>
  <c r="K225" i="11"/>
  <c r="G225" i="11"/>
  <c r="H225" i="11" s="1"/>
  <c r="F225" i="11"/>
  <c r="C225" i="11"/>
  <c r="AF224" i="11"/>
  <c r="AE224" i="11"/>
  <c r="AD224" i="11"/>
  <c r="AB224" i="11"/>
  <c r="AA224" i="11"/>
  <c r="Y224" i="11"/>
  <c r="Z224" i="11" s="1"/>
  <c r="K224" i="11"/>
  <c r="G224" i="11"/>
  <c r="H224" i="11" s="1"/>
  <c r="F224" i="11"/>
  <c r="C224" i="11"/>
  <c r="AE223" i="11"/>
  <c r="AD223" i="11"/>
  <c r="AF223" i="11" s="1"/>
  <c r="AB223" i="11"/>
  <c r="AA223" i="11"/>
  <c r="Z223" i="11"/>
  <c r="Y223" i="11"/>
  <c r="T223" i="11" s="1"/>
  <c r="K223" i="11"/>
  <c r="H223" i="11"/>
  <c r="G223" i="11"/>
  <c r="F223" i="11"/>
  <c r="C223" i="11"/>
  <c r="AF222" i="11"/>
  <c r="AD222" i="11"/>
  <c r="AB222" i="11"/>
  <c r="AA222" i="11"/>
  <c r="AE222" i="11" s="1"/>
  <c r="Y222" i="11"/>
  <c r="Z222" i="11" s="1"/>
  <c r="K222" i="11"/>
  <c r="H222" i="11"/>
  <c r="G222" i="11"/>
  <c r="F222" i="11"/>
  <c r="C222" i="11"/>
  <c r="AD221" i="11"/>
  <c r="AF221" i="11" s="1"/>
  <c r="AB221" i="11"/>
  <c r="AA221" i="11"/>
  <c r="AE221" i="11" s="1"/>
  <c r="Y221" i="11"/>
  <c r="Z221" i="11" s="1"/>
  <c r="T221" i="11"/>
  <c r="K221" i="11"/>
  <c r="G221" i="11"/>
  <c r="H221" i="11" s="1"/>
  <c r="F221" i="11"/>
  <c r="C221" i="11"/>
  <c r="AE220" i="11"/>
  <c r="AD220" i="11"/>
  <c r="AB220" i="11"/>
  <c r="AA220" i="11"/>
  <c r="Z220" i="11"/>
  <c r="Y220" i="11"/>
  <c r="T220" i="11"/>
  <c r="K220" i="11"/>
  <c r="G220" i="11"/>
  <c r="H220" i="11" s="1"/>
  <c r="F220" i="11"/>
  <c r="C220" i="11"/>
  <c r="AF219" i="11"/>
  <c r="AE219" i="11"/>
  <c r="AD219" i="11"/>
  <c r="AB219" i="11"/>
  <c r="AA219" i="11"/>
  <c r="Y219" i="11"/>
  <c r="T219" i="11" s="1"/>
  <c r="K219" i="11"/>
  <c r="H219" i="11"/>
  <c r="G219" i="11"/>
  <c r="F219" i="11"/>
  <c r="C219" i="11"/>
  <c r="AD218" i="11"/>
  <c r="AF218" i="11" s="1"/>
  <c r="AB218" i="11"/>
  <c r="AA218" i="11"/>
  <c r="AE218" i="11" s="1"/>
  <c r="Z218" i="11"/>
  <c r="Y218" i="11"/>
  <c r="T218" i="11" s="1"/>
  <c r="K218" i="11"/>
  <c r="H218" i="11"/>
  <c r="G218" i="11"/>
  <c r="F218" i="11"/>
  <c r="C218" i="11"/>
  <c r="AD217" i="11"/>
  <c r="AF217" i="11" s="1"/>
  <c r="AB217" i="11"/>
  <c r="AA217" i="11"/>
  <c r="AE217" i="11" s="1"/>
  <c r="Y217" i="11"/>
  <c r="Z217" i="11" s="1"/>
  <c r="T217" i="11"/>
  <c r="K217" i="11"/>
  <c r="H217" i="11"/>
  <c r="G217" i="11"/>
  <c r="F217" i="11"/>
  <c r="C217" i="11"/>
  <c r="AE216" i="11"/>
  <c r="AD216" i="11"/>
  <c r="AB216" i="11"/>
  <c r="AA216" i="11"/>
  <c r="Y216" i="11"/>
  <c r="Z216" i="11" s="1"/>
  <c r="K216" i="11"/>
  <c r="G216" i="11"/>
  <c r="H216" i="11" s="1"/>
  <c r="F216" i="11"/>
  <c r="C216" i="11"/>
  <c r="AF215" i="11"/>
  <c r="AD215" i="11"/>
  <c r="AB215" i="11"/>
  <c r="AA215" i="11"/>
  <c r="AE215" i="11" s="1"/>
  <c r="Z215" i="11"/>
  <c r="Y215" i="11"/>
  <c r="T215" i="11" s="1"/>
  <c r="K215" i="11"/>
  <c r="H215" i="11"/>
  <c r="G215" i="11"/>
  <c r="F215" i="11"/>
  <c r="C215" i="11"/>
  <c r="AF214" i="11"/>
  <c r="AE214" i="11"/>
  <c r="AD214" i="11"/>
  <c r="AB214" i="11"/>
  <c r="AA214" i="11"/>
  <c r="Z214" i="11"/>
  <c r="Y214" i="11"/>
  <c r="T214" i="11"/>
  <c r="K214" i="11"/>
  <c r="H214" i="11"/>
  <c r="G214" i="11"/>
  <c r="F214" i="11"/>
  <c r="C214" i="11"/>
  <c r="AE213" i="11"/>
  <c r="AD213" i="11"/>
  <c r="AF213" i="11" s="1"/>
  <c r="AB213" i="11"/>
  <c r="AA213" i="11"/>
  <c r="Y213" i="11"/>
  <c r="T213" i="11" s="1"/>
  <c r="K213" i="11"/>
  <c r="G213" i="11"/>
  <c r="H213" i="11" s="1"/>
  <c r="F213" i="11"/>
  <c r="C213" i="11"/>
  <c r="AF212" i="11"/>
  <c r="AD212" i="11"/>
  <c r="AB212" i="11"/>
  <c r="AA212" i="11"/>
  <c r="AE212" i="11" s="1"/>
  <c r="Z212" i="11"/>
  <c r="Y212" i="11"/>
  <c r="T212" i="11"/>
  <c r="K212" i="11"/>
  <c r="H212" i="11"/>
  <c r="G212" i="11"/>
  <c r="F212" i="11"/>
  <c r="C212" i="11"/>
  <c r="AE211" i="11"/>
  <c r="AD211" i="11"/>
  <c r="AF211" i="11" s="1"/>
  <c r="AB211" i="11"/>
  <c r="AA211" i="11"/>
  <c r="Z211" i="11"/>
  <c r="Y211" i="11"/>
  <c r="T211" i="11"/>
  <c r="K211" i="11"/>
  <c r="G211" i="11"/>
  <c r="H211" i="11" s="1"/>
  <c r="F211" i="11"/>
  <c r="C211" i="11"/>
  <c r="AD210" i="11"/>
  <c r="AB210" i="11"/>
  <c r="AF210" i="11" s="1"/>
  <c r="AA210" i="11"/>
  <c r="AE210" i="11" s="1"/>
  <c r="Y210" i="11"/>
  <c r="T210" i="11" s="1"/>
  <c r="K210" i="11"/>
  <c r="H210" i="11"/>
  <c r="G210" i="11"/>
  <c r="F210" i="11"/>
  <c r="C210" i="11"/>
  <c r="AE209" i="11"/>
  <c r="AD209" i="11"/>
  <c r="AF209" i="11" s="1"/>
  <c r="AB209" i="11"/>
  <c r="AA209" i="11"/>
  <c r="Y209" i="11"/>
  <c r="Z209" i="11" s="1"/>
  <c r="T209" i="11"/>
  <c r="K209" i="11"/>
  <c r="G209" i="11"/>
  <c r="H209" i="11" s="1"/>
  <c r="F209" i="11"/>
  <c r="C209" i="11"/>
  <c r="AF208" i="11"/>
  <c r="AD208" i="11"/>
  <c r="AB208" i="11"/>
  <c r="AA208" i="11"/>
  <c r="AE208" i="11" s="1"/>
  <c r="Y208" i="11"/>
  <c r="Z208" i="11" s="1"/>
  <c r="K208" i="11"/>
  <c r="G208" i="11"/>
  <c r="H208" i="11" s="1"/>
  <c r="F208" i="11"/>
  <c r="C208" i="11"/>
  <c r="AD207" i="11"/>
  <c r="AF207" i="11" s="1"/>
  <c r="AB207" i="11"/>
  <c r="AA207" i="11"/>
  <c r="AE207" i="11" s="1"/>
  <c r="Z207" i="11"/>
  <c r="Y207" i="11"/>
  <c r="T207" i="11" s="1"/>
  <c r="K207" i="11"/>
  <c r="H207" i="11"/>
  <c r="G207" i="11"/>
  <c r="F207" i="11"/>
  <c r="C207" i="11"/>
  <c r="AE206" i="11"/>
  <c r="AD206" i="11"/>
  <c r="AB206" i="11"/>
  <c r="AF206" i="11" s="1"/>
  <c r="AA206" i="11"/>
  <c r="Y206" i="11"/>
  <c r="Z206" i="11" s="1"/>
  <c r="K206" i="11"/>
  <c r="H206" i="11"/>
  <c r="G206" i="11"/>
  <c r="F206" i="11"/>
  <c r="C206" i="11"/>
  <c r="AF205" i="11"/>
  <c r="AD205" i="11"/>
  <c r="AB205" i="11"/>
  <c r="AA205" i="11"/>
  <c r="AE205" i="11" s="1"/>
  <c r="Y205" i="11"/>
  <c r="Z205" i="11" s="1"/>
  <c r="T205" i="11"/>
  <c r="K205" i="11"/>
  <c r="G205" i="11"/>
  <c r="H205" i="11" s="1"/>
  <c r="F205" i="11"/>
  <c r="C205" i="11"/>
  <c r="AE204" i="11"/>
  <c r="AD204" i="11"/>
  <c r="AF204" i="11" s="1"/>
  <c r="AB204" i="11"/>
  <c r="AA204" i="11"/>
  <c r="Z204" i="11"/>
  <c r="Y204" i="11"/>
  <c r="T204" i="11"/>
  <c r="K204" i="11"/>
  <c r="G204" i="11"/>
  <c r="H204" i="11" s="1"/>
  <c r="F204" i="11"/>
  <c r="C204" i="11"/>
  <c r="AF203" i="11"/>
  <c r="AE203" i="11"/>
  <c r="AD203" i="11"/>
  <c r="AB203" i="11"/>
  <c r="AA203" i="11"/>
  <c r="Y203" i="11"/>
  <c r="K203" i="11"/>
  <c r="H203" i="11"/>
  <c r="G203" i="11"/>
  <c r="F203" i="11"/>
  <c r="C203" i="11"/>
  <c r="AD202" i="11"/>
  <c r="AB202" i="11"/>
  <c r="AF202" i="11" s="1"/>
  <c r="AA202" i="11"/>
  <c r="AE202" i="11" s="1"/>
  <c r="Z202" i="11"/>
  <c r="Y202" i="11"/>
  <c r="T202" i="11" s="1"/>
  <c r="K202" i="11"/>
  <c r="H202" i="11"/>
  <c r="G202" i="11"/>
  <c r="F202" i="11"/>
  <c r="C202" i="11"/>
  <c r="AE201" i="11"/>
  <c r="AD201" i="11"/>
  <c r="AF201" i="11" s="1"/>
  <c r="AB201" i="11"/>
  <c r="AA201" i="11"/>
  <c r="Y201" i="11"/>
  <c r="Z201" i="11" s="1"/>
  <c r="K201" i="11"/>
  <c r="H201" i="11"/>
  <c r="G201" i="11"/>
  <c r="F201" i="11"/>
  <c r="C201" i="11"/>
  <c r="AE200" i="11"/>
  <c r="AD200" i="11"/>
  <c r="AF200" i="11" s="1"/>
  <c r="AB200" i="11"/>
  <c r="AA200" i="11"/>
  <c r="Z200" i="11"/>
  <c r="Y200" i="11"/>
  <c r="T200" i="11" s="1"/>
  <c r="K200" i="11"/>
  <c r="G200" i="11"/>
  <c r="H200" i="11" s="1"/>
  <c r="F200" i="11"/>
  <c r="C200" i="11"/>
  <c r="AF199" i="11"/>
  <c r="AE199" i="11"/>
  <c r="AD199" i="11"/>
  <c r="AB199" i="11"/>
  <c r="AA199" i="11"/>
  <c r="Z199" i="11"/>
  <c r="Y199" i="11"/>
  <c r="T199" i="11" s="1"/>
  <c r="K199" i="11"/>
  <c r="G199" i="11"/>
  <c r="H199" i="11" s="1"/>
  <c r="F199" i="11"/>
  <c r="C199" i="11"/>
  <c r="AD198" i="11"/>
  <c r="AF198" i="11" s="1"/>
  <c r="AB198" i="11"/>
  <c r="AA198" i="11"/>
  <c r="AE198" i="11" s="1"/>
  <c r="Z198" i="11"/>
  <c r="Y198" i="11"/>
  <c r="T198" i="11"/>
  <c r="K198" i="11"/>
  <c r="H198" i="11"/>
  <c r="G198" i="11"/>
  <c r="F198" i="11"/>
  <c r="C198" i="11"/>
  <c r="AF197" i="11"/>
  <c r="AE197" i="11"/>
  <c r="AD197" i="11"/>
  <c r="AB197" i="11"/>
  <c r="AA197" i="11"/>
  <c r="Z197" i="11"/>
  <c r="Y197" i="11"/>
  <c r="T197" i="11"/>
  <c r="K197" i="11"/>
  <c r="G197" i="11"/>
  <c r="H197" i="11" s="1"/>
  <c r="F197" i="11"/>
  <c r="C197" i="11"/>
  <c r="AD196" i="11"/>
  <c r="AB196" i="11"/>
  <c r="AA196" i="11"/>
  <c r="AE196" i="11" s="1"/>
  <c r="Z196" i="11"/>
  <c r="Y196" i="11"/>
  <c r="T196" i="11"/>
  <c r="K196" i="11"/>
  <c r="G196" i="11"/>
  <c r="H196" i="11" s="1"/>
  <c r="F196" i="11"/>
  <c r="C196" i="11"/>
  <c r="AF195" i="11"/>
  <c r="AE195" i="11"/>
  <c r="AD195" i="11"/>
  <c r="AB195" i="11"/>
  <c r="AA195" i="11"/>
  <c r="Y195" i="11"/>
  <c r="Z195" i="11" s="1"/>
  <c r="T195" i="11"/>
  <c r="K195" i="11"/>
  <c r="G195" i="11"/>
  <c r="H195" i="11" s="1"/>
  <c r="F195" i="11"/>
  <c r="C195" i="11"/>
  <c r="AD194" i="11"/>
  <c r="AB194" i="11"/>
  <c r="AF194" i="11" s="1"/>
  <c r="AA194" i="11"/>
  <c r="AE194" i="11" s="1"/>
  <c r="Z194" i="11"/>
  <c r="Y194" i="11"/>
  <c r="T194" i="11" s="1"/>
  <c r="K194" i="11"/>
  <c r="H194" i="11"/>
  <c r="G194" i="11"/>
  <c r="F194" i="11"/>
  <c r="C194" i="11"/>
  <c r="AE193" i="11"/>
  <c r="AD193" i="11"/>
  <c r="AF193" i="11" s="1"/>
  <c r="AB193" i="11"/>
  <c r="AA193" i="11"/>
  <c r="Y193" i="11"/>
  <c r="Z193" i="11" s="1"/>
  <c r="T193" i="11"/>
  <c r="K193" i="11"/>
  <c r="H193" i="11"/>
  <c r="G193" i="11"/>
  <c r="F193" i="11"/>
  <c r="C193" i="11"/>
  <c r="AD192" i="11"/>
  <c r="AF192" i="11" s="1"/>
  <c r="AB192" i="11"/>
  <c r="AA192" i="11"/>
  <c r="AE192" i="11" s="1"/>
  <c r="Z192" i="11"/>
  <c r="Y192" i="11"/>
  <c r="T192" i="11" s="1"/>
  <c r="K192" i="11"/>
  <c r="G192" i="11"/>
  <c r="H192" i="11" s="1"/>
  <c r="F192" i="11"/>
  <c r="C192" i="11"/>
  <c r="AD191" i="11"/>
  <c r="AF191" i="11" s="1"/>
  <c r="AB191" i="11"/>
  <c r="AA191" i="11"/>
  <c r="AE191" i="11" s="1"/>
  <c r="Z191" i="11"/>
  <c r="Y191" i="11"/>
  <c r="T191" i="11"/>
  <c r="K191" i="11"/>
  <c r="G191" i="11"/>
  <c r="H191" i="11" s="1"/>
  <c r="F191" i="11"/>
  <c r="C191" i="11"/>
  <c r="AE190" i="11"/>
  <c r="AD190" i="11"/>
  <c r="AF190" i="11" s="1"/>
  <c r="AB190" i="11"/>
  <c r="AA190" i="11"/>
  <c r="Z190" i="11"/>
  <c r="Y190" i="11"/>
  <c r="T190" i="11" s="1"/>
  <c r="K190" i="11"/>
  <c r="G190" i="11"/>
  <c r="H190" i="11" s="1"/>
  <c r="F190" i="11"/>
  <c r="C190" i="11"/>
  <c r="AD189" i="11"/>
  <c r="AB189" i="11"/>
  <c r="AA189" i="11"/>
  <c r="AE189" i="11" s="1"/>
  <c r="Y189" i="11"/>
  <c r="T189" i="11" s="1"/>
  <c r="K189" i="11"/>
  <c r="H189" i="11"/>
  <c r="F189" i="11"/>
  <c r="C189" i="11"/>
  <c r="AF188" i="11"/>
  <c r="AD188" i="11"/>
  <c r="AB188" i="11"/>
  <c r="AA188" i="11"/>
  <c r="AE188" i="11" s="1"/>
  <c r="Y188" i="11"/>
  <c r="Z188" i="11" s="1"/>
  <c r="T188" i="11"/>
  <c r="K188" i="11"/>
  <c r="H188" i="11"/>
  <c r="G188" i="11"/>
  <c r="F188" i="11"/>
  <c r="C188" i="11"/>
  <c r="AD187" i="11"/>
  <c r="AF187" i="11" s="1"/>
  <c r="AB187" i="11"/>
  <c r="AA187" i="11"/>
  <c r="AE187" i="11" s="1"/>
  <c r="Y187" i="11"/>
  <c r="Z187" i="11" s="1"/>
  <c r="K187" i="11"/>
  <c r="H187" i="11"/>
  <c r="G187" i="11"/>
  <c r="F187" i="11"/>
  <c r="C187" i="11"/>
  <c r="AF186" i="11"/>
  <c r="AE186" i="11"/>
  <c r="AD186" i="11"/>
  <c r="AB186" i="11"/>
  <c r="AA186" i="11"/>
  <c r="Y186" i="11"/>
  <c r="Z186" i="11" s="1"/>
  <c r="K186" i="11"/>
  <c r="H186" i="11"/>
  <c r="G186" i="11"/>
  <c r="F186" i="11"/>
  <c r="C186" i="11"/>
  <c r="AD185" i="11"/>
  <c r="AF185" i="11" s="1"/>
  <c r="AB185" i="11"/>
  <c r="AA185" i="11"/>
  <c r="AE185" i="11" s="1"/>
  <c r="Z185" i="11"/>
  <c r="Y185" i="11"/>
  <c r="T185" i="11"/>
  <c r="K185" i="11"/>
  <c r="H185" i="11"/>
  <c r="G185" i="11"/>
  <c r="F185" i="11"/>
  <c r="C185" i="11"/>
  <c r="AF184" i="11"/>
  <c r="AE184" i="11"/>
  <c r="AD184" i="11"/>
  <c r="AB184" i="11"/>
  <c r="AA184" i="11"/>
  <c r="Z184" i="11"/>
  <c r="Y184" i="11"/>
  <c r="T184" i="11"/>
  <c r="K184" i="11"/>
  <c r="G184" i="11"/>
  <c r="H184" i="11" s="1"/>
  <c r="F184" i="11"/>
  <c r="C184" i="11"/>
  <c r="AF183" i="11"/>
  <c r="AD183" i="11"/>
  <c r="AB183" i="11"/>
  <c r="AA183" i="11"/>
  <c r="AE183" i="11" s="1"/>
  <c r="Z183" i="11"/>
  <c r="Y183" i="11"/>
  <c r="T183" i="11" s="1"/>
  <c r="K183" i="11"/>
  <c r="G183" i="11"/>
  <c r="H183" i="11" s="1"/>
  <c r="F183" i="11"/>
  <c r="C183" i="11"/>
  <c r="AF182" i="11"/>
  <c r="AE182" i="11"/>
  <c r="AD182" i="11"/>
  <c r="AB182" i="11"/>
  <c r="AA182" i="11"/>
  <c r="Y182" i="11"/>
  <c r="Z182" i="11" s="1"/>
  <c r="T182" i="11"/>
  <c r="K182" i="11"/>
  <c r="H182" i="11"/>
  <c r="G182" i="11"/>
  <c r="F182" i="11"/>
  <c r="C182" i="11"/>
  <c r="AF181" i="11"/>
  <c r="AD181" i="11"/>
  <c r="AB181" i="11"/>
  <c r="AA181" i="11"/>
  <c r="AE181" i="11" s="1"/>
  <c r="Z181" i="11"/>
  <c r="Y181" i="11"/>
  <c r="T181" i="11" s="1"/>
  <c r="K181" i="11"/>
  <c r="H181" i="11"/>
  <c r="G181" i="11"/>
  <c r="F181" i="11"/>
  <c r="C181" i="11"/>
  <c r="AF180" i="11"/>
  <c r="AE180" i="11"/>
  <c r="AD180" i="11"/>
  <c r="AB180" i="11"/>
  <c r="AA180" i="11"/>
  <c r="Y180" i="11"/>
  <c r="K180" i="11"/>
  <c r="H180" i="11"/>
  <c r="G180" i="11"/>
  <c r="F180" i="11"/>
  <c r="C180" i="11"/>
  <c r="AD179" i="11"/>
  <c r="AB179" i="11"/>
  <c r="AF179" i="11" s="1"/>
  <c r="AA179" i="11"/>
  <c r="AE179" i="11" s="1"/>
  <c r="Z179" i="11"/>
  <c r="Y179" i="11"/>
  <c r="T179" i="11" s="1"/>
  <c r="K179" i="11"/>
  <c r="G179" i="11"/>
  <c r="H179" i="11" s="1"/>
  <c r="F179" i="11"/>
  <c r="C179" i="11"/>
  <c r="AE178" i="11"/>
  <c r="AD178" i="11"/>
  <c r="AF178" i="11" s="1"/>
  <c r="AB178" i="11"/>
  <c r="AA178" i="11"/>
  <c r="Z178" i="11"/>
  <c r="Y178" i="11"/>
  <c r="T178" i="11"/>
  <c r="K178" i="11"/>
  <c r="H178" i="11"/>
  <c r="G178" i="11"/>
  <c r="F178" i="11"/>
  <c r="C178" i="11"/>
  <c r="AD177" i="11"/>
  <c r="AF177" i="11" s="1"/>
  <c r="AB177" i="11"/>
  <c r="AA177" i="11"/>
  <c r="AE177" i="11" s="1"/>
  <c r="Z177" i="11"/>
  <c r="Y177" i="11"/>
  <c r="T177" i="11"/>
  <c r="K177" i="11"/>
  <c r="G177" i="11"/>
  <c r="H177" i="11" s="1"/>
  <c r="F177" i="11"/>
  <c r="C177" i="11"/>
  <c r="AD176" i="11"/>
  <c r="AF176" i="11" s="1"/>
  <c r="AB176" i="11"/>
  <c r="AA176" i="11"/>
  <c r="AE176" i="11" s="1"/>
  <c r="Z176" i="11"/>
  <c r="Y176" i="11"/>
  <c r="T176" i="11"/>
  <c r="K176" i="11"/>
  <c r="H176" i="11"/>
  <c r="G176" i="11"/>
  <c r="F176" i="11"/>
  <c r="C176" i="11"/>
  <c r="AF175" i="11"/>
  <c r="AE175" i="11"/>
  <c r="AD175" i="11"/>
  <c r="AB175" i="11"/>
  <c r="AA175" i="11"/>
  <c r="Z175" i="11"/>
  <c r="Y175" i="11"/>
  <c r="T175" i="11" s="1"/>
  <c r="K175" i="11"/>
  <c r="G175" i="11"/>
  <c r="H175" i="11" s="1"/>
  <c r="F175" i="11"/>
  <c r="C175" i="11"/>
  <c r="AF174" i="11"/>
  <c r="AD174" i="11"/>
  <c r="AB174" i="11"/>
  <c r="AA174" i="11"/>
  <c r="AE174" i="11" s="1"/>
  <c r="Z174" i="11"/>
  <c r="Y174" i="11"/>
  <c r="T174" i="11" s="1"/>
  <c r="K174" i="11"/>
  <c r="H174" i="11"/>
  <c r="G174" i="11"/>
  <c r="F174" i="11"/>
  <c r="C174" i="11"/>
  <c r="AD173" i="11"/>
  <c r="AB173" i="11"/>
  <c r="AA173" i="11"/>
  <c r="AE173" i="11" s="1"/>
  <c r="Z173" i="11"/>
  <c r="Y173" i="11"/>
  <c r="T173" i="11"/>
  <c r="K173" i="11"/>
  <c r="H173" i="11"/>
  <c r="G173" i="11"/>
  <c r="F173" i="11"/>
  <c r="C173" i="11"/>
  <c r="AF172" i="11"/>
  <c r="AD172" i="11"/>
  <c r="AB172" i="11"/>
  <c r="AA172" i="11"/>
  <c r="AE172" i="11" s="1"/>
  <c r="Y172" i="11"/>
  <c r="Z172" i="11" s="1"/>
  <c r="K172" i="11"/>
  <c r="G172" i="11"/>
  <c r="H172" i="11" s="1"/>
  <c r="F172" i="11"/>
  <c r="C172" i="11"/>
  <c r="AE171" i="11"/>
  <c r="AD171" i="11"/>
  <c r="AF171" i="11" s="1"/>
  <c r="AB171" i="11"/>
  <c r="AA171" i="11"/>
  <c r="Y171" i="11"/>
  <c r="Z171" i="11" s="1"/>
  <c r="K171" i="11"/>
  <c r="H171" i="11"/>
  <c r="G171" i="11"/>
  <c r="F171" i="11"/>
  <c r="C171" i="11"/>
  <c r="AF170" i="11"/>
  <c r="AD170" i="11"/>
  <c r="AB170" i="11"/>
  <c r="AA170" i="11"/>
  <c r="AE170" i="11" s="1"/>
  <c r="Y170" i="11"/>
  <c r="K170" i="11"/>
  <c r="H170" i="11"/>
  <c r="G170" i="11"/>
  <c r="F170" i="11"/>
  <c r="C170" i="11"/>
  <c r="AE169" i="11"/>
  <c r="AD169" i="11"/>
  <c r="AF169" i="11" s="1"/>
  <c r="AB169" i="11"/>
  <c r="AA169" i="11"/>
  <c r="Z169" i="11"/>
  <c r="Y169" i="11"/>
  <c r="T169" i="11"/>
  <c r="K169" i="11"/>
  <c r="H169" i="11"/>
  <c r="G169" i="11"/>
  <c r="F169" i="11"/>
  <c r="C169" i="11"/>
  <c r="AD168" i="11"/>
  <c r="AF168" i="11" s="1"/>
  <c r="AB168" i="11"/>
  <c r="AA168" i="11"/>
  <c r="AE168" i="11" s="1"/>
  <c r="Z168" i="11"/>
  <c r="Y168" i="11"/>
  <c r="T168" i="11" s="1"/>
  <c r="K168" i="11"/>
  <c r="G168" i="11"/>
  <c r="H168" i="11" s="1"/>
  <c r="F168" i="11"/>
  <c r="C168" i="11"/>
  <c r="AF167" i="11"/>
  <c r="AE167" i="11"/>
  <c r="AD167" i="11"/>
  <c r="AB167" i="11"/>
  <c r="AA167" i="11"/>
  <c r="Y167" i="11"/>
  <c r="K167" i="11"/>
  <c r="H167" i="11"/>
  <c r="G167" i="11"/>
  <c r="F167" i="11"/>
  <c r="C167" i="11"/>
  <c r="AE166" i="11"/>
  <c r="AD166" i="11"/>
  <c r="AB166" i="11"/>
  <c r="AF166" i="11" s="1"/>
  <c r="AA166" i="11"/>
  <c r="Z166" i="11"/>
  <c r="Y166" i="11"/>
  <c r="T166" i="11" s="1"/>
  <c r="K166" i="11"/>
  <c r="H166" i="11"/>
  <c r="G166" i="11"/>
  <c r="F166" i="11"/>
  <c r="C166" i="11"/>
  <c r="AF165" i="11"/>
  <c r="AD165" i="11"/>
  <c r="AB165" i="11"/>
  <c r="AA165" i="11"/>
  <c r="AE165" i="11" s="1"/>
  <c r="Y165" i="11"/>
  <c r="T165" i="11" s="1"/>
  <c r="K165" i="11"/>
  <c r="H165" i="11"/>
  <c r="G165" i="11"/>
  <c r="F165" i="11"/>
  <c r="C165" i="11"/>
  <c r="AE164" i="11"/>
  <c r="AD164" i="11"/>
  <c r="AF164" i="11" s="1"/>
  <c r="AB164" i="11"/>
  <c r="AA164" i="11"/>
  <c r="Y164" i="11"/>
  <c r="Z164" i="11" s="1"/>
  <c r="K164" i="11"/>
  <c r="H164" i="11"/>
  <c r="G164" i="11"/>
  <c r="F164" i="11"/>
  <c r="C164" i="11"/>
  <c r="AF163" i="11"/>
  <c r="AE163" i="11"/>
  <c r="AD163" i="11"/>
  <c r="AB163" i="11"/>
  <c r="AA163" i="11"/>
  <c r="Z163" i="11"/>
  <c r="Y163" i="11"/>
  <c r="T163" i="11" s="1"/>
  <c r="K163" i="11"/>
  <c r="H163" i="11"/>
  <c r="G163" i="11"/>
  <c r="F163" i="11"/>
  <c r="C163" i="11"/>
  <c r="AD162" i="11"/>
  <c r="AB162" i="11"/>
  <c r="AA162" i="11"/>
  <c r="AE162" i="11" s="1"/>
  <c r="Z162" i="11"/>
  <c r="Y162" i="11"/>
  <c r="T162" i="11" s="1"/>
  <c r="K162" i="11"/>
  <c r="H162" i="11"/>
  <c r="G162" i="11"/>
  <c r="F162" i="11"/>
  <c r="C162" i="11"/>
  <c r="AF161" i="11"/>
  <c r="AD161" i="11"/>
  <c r="AB161" i="11"/>
  <c r="AA161" i="11"/>
  <c r="AE161" i="11" s="1"/>
  <c r="Y161" i="11"/>
  <c r="Z161" i="11" s="1"/>
  <c r="T161" i="11"/>
  <c r="K161" i="11"/>
  <c r="H161" i="11"/>
  <c r="G161" i="11"/>
  <c r="F161" i="11"/>
  <c r="C161" i="11"/>
  <c r="AD160" i="11"/>
  <c r="AF160" i="11" s="1"/>
  <c r="AB160" i="11"/>
  <c r="AA160" i="11"/>
  <c r="AE160" i="11" s="1"/>
  <c r="Z160" i="11"/>
  <c r="Y160" i="11"/>
  <c r="T160" i="11"/>
  <c r="K160" i="11"/>
  <c r="H160" i="11"/>
  <c r="G160" i="11"/>
  <c r="F160" i="11"/>
  <c r="C160" i="11"/>
  <c r="AF159" i="11"/>
  <c r="AE159" i="11"/>
  <c r="AD159" i="11"/>
  <c r="AB159" i="11"/>
  <c r="AA159" i="11"/>
  <c r="Z159" i="11"/>
  <c r="Y159" i="11"/>
  <c r="T159" i="11"/>
  <c r="K159" i="11"/>
  <c r="G159" i="11"/>
  <c r="H159" i="11" s="1"/>
  <c r="F159" i="11"/>
  <c r="C159" i="11"/>
  <c r="AD158" i="11"/>
  <c r="AB158" i="11"/>
  <c r="AF158" i="11" s="1"/>
  <c r="AA158" i="11"/>
  <c r="AE158" i="11" s="1"/>
  <c r="Z158" i="11"/>
  <c r="Y158" i="11"/>
  <c r="T158" i="11" s="1"/>
  <c r="K158" i="11"/>
  <c r="G158" i="11"/>
  <c r="H158" i="11" s="1"/>
  <c r="F158" i="11"/>
  <c r="C158" i="11"/>
  <c r="AF157" i="11"/>
  <c r="AE157" i="11"/>
  <c r="AD157" i="11"/>
  <c r="AB157" i="11"/>
  <c r="AA157" i="11"/>
  <c r="Y157" i="11"/>
  <c r="Z157" i="11" s="1"/>
  <c r="T157" i="11"/>
  <c r="K157" i="11"/>
  <c r="H157" i="11"/>
  <c r="G157" i="11"/>
  <c r="F157" i="11"/>
  <c r="C157" i="11"/>
  <c r="AD156" i="11"/>
  <c r="AB156" i="11"/>
  <c r="AF156" i="11" s="1"/>
  <c r="AA156" i="11"/>
  <c r="AE156" i="11" s="1"/>
  <c r="Y156" i="11"/>
  <c r="Z156" i="11" s="1"/>
  <c r="T156" i="11"/>
  <c r="K156" i="11"/>
  <c r="G156" i="11"/>
  <c r="H156" i="11" s="1"/>
  <c r="F156" i="11"/>
  <c r="C156" i="11"/>
  <c r="AD155" i="11"/>
  <c r="AB155" i="11"/>
  <c r="AA155" i="11"/>
  <c r="AE155" i="11" s="1"/>
  <c r="Y155" i="11"/>
  <c r="Z155" i="11" s="1"/>
  <c r="T155" i="11"/>
  <c r="K155" i="11"/>
  <c r="H155" i="11"/>
  <c r="G155" i="11"/>
  <c r="F155" i="11"/>
  <c r="C155" i="11"/>
  <c r="AF154" i="11"/>
  <c r="AE154" i="11"/>
  <c r="AD154" i="11"/>
  <c r="AB154" i="11"/>
  <c r="AA154" i="11"/>
  <c r="Z154" i="11"/>
  <c r="Y154" i="11"/>
  <c r="T154" i="11"/>
  <c r="K154" i="11"/>
  <c r="G154" i="11"/>
  <c r="H154" i="11" s="1"/>
  <c r="F154" i="11"/>
  <c r="C154" i="11"/>
  <c r="AD153" i="11"/>
  <c r="AF153" i="11" s="1"/>
  <c r="AB153" i="11"/>
  <c r="AA153" i="11"/>
  <c r="AE153" i="11" s="1"/>
  <c r="Z153" i="11"/>
  <c r="Y153" i="11"/>
  <c r="T153" i="11"/>
  <c r="K153" i="11"/>
  <c r="G153" i="11"/>
  <c r="H153" i="11" s="1"/>
  <c r="F153" i="11"/>
  <c r="C153" i="11"/>
  <c r="AF152" i="11"/>
  <c r="AE152" i="11"/>
  <c r="AD152" i="11"/>
  <c r="AB152" i="11"/>
  <c r="AA152" i="11"/>
  <c r="Z152" i="11"/>
  <c r="Y152" i="11"/>
  <c r="T152" i="11"/>
  <c r="K152" i="11"/>
  <c r="G152" i="11"/>
  <c r="H152" i="11" s="1"/>
  <c r="F152" i="11"/>
  <c r="C152" i="11"/>
  <c r="AE151" i="11"/>
  <c r="AD151" i="11"/>
  <c r="AF151" i="11" s="1"/>
  <c r="AB151" i="11"/>
  <c r="AA151" i="11"/>
  <c r="Z151" i="11"/>
  <c r="Y151" i="11"/>
  <c r="T151" i="11" s="1"/>
  <c r="K151" i="11"/>
  <c r="H151" i="11"/>
  <c r="G151" i="11"/>
  <c r="F151" i="11"/>
  <c r="C151" i="11"/>
  <c r="AF150" i="11"/>
  <c r="AE150" i="11"/>
  <c r="AD150" i="11"/>
  <c r="AB150" i="11"/>
  <c r="AA150" i="11"/>
  <c r="Z150" i="11"/>
  <c r="Y150" i="11"/>
  <c r="T150" i="11"/>
  <c r="K150" i="11"/>
  <c r="H150" i="11"/>
  <c r="G150" i="11"/>
  <c r="F150" i="11"/>
  <c r="C150" i="11"/>
  <c r="AD149" i="11"/>
  <c r="AB149" i="11"/>
  <c r="AF149" i="11" s="1"/>
  <c r="AA149" i="11"/>
  <c r="AE149" i="11" s="1"/>
  <c r="Z149" i="11"/>
  <c r="Y149" i="11"/>
  <c r="T149" i="11" s="1"/>
  <c r="K149" i="11"/>
  <c r="G149" i="11"/>
  <c r="H149" i="11" s="1"/>
  <c r="F149" i="11"/>
  <c r="C149" i="11"/>
  <c r="AF148" i="11"/>
  <c r="AE148" i="11"/>
  <c r="AD148" i="11"/>
  <c r="AB148" i="11"/>
  <c r="AA148" i="11"/>
  <c r="Y148" i="11"/>
  <c r="Z148" i="11" s="1"/>
  <c r="T148" i="11"/>
  <c r="K148" i="11"/>
  <c r="H148" i="11"/>
  <c r="G148" i="11"/>
  <c r="F148" i="11"/>
  <c r="C148" i="11"/>
  <c r="AE147" i="11"/>
  <c r="AD147" i="11"/>
  <c r="AB147" i="11"/>
  <c r="AA147" i="11"/>
  <c r="Z147" i="11"/>
  <c r="Y147" i="11"/>
  <c r="T147" i="11" s="1"/>
  <c r="K147" i="11"/>
  <c r="H147" i="11"/>
  <c r="G147" i="11"/>
  <c r="F147" i="11"/>
  <c r="C147" i="11"/>
  <c r="AE146" i="11"/>
  <c r="AD146" i="11"/>
  <c r="AF146" i="11" s="1"/>
  <c r="AB146" i="11"/>
  <c r="AA146" i="11"/>
  <c r="Y146" i="11"/>
  <c r="K146" i="11"/>
  <c r="H146" i="11"/>
  <c r="G146" i="11"/>
  <c r="F146" i="11"/>
  <c r="C146" i="11"/>
  <c r="AF145" i="11"/>
  <c r="AD145" i="11"/>
  <c r="AB145" i="11"/>
  <c r="AA145" i="11"/>
  <c r="AE145" i="11" s="1"/>
  <c r="Z145" i="11"/>
  <c r="Y145" i="11"/>
  <c r="T145" i="11" s="1"/>
  <c r="K145" i="11"/>
  <c r="H145" i="11"/>
  <c r="G145" i="11"/>
  <c r="F145" i="11"/>
  <c r="C145" i="11"/>
  <c r="AD144" i="11"/>
  <c r="AF144" i="11" s="1"/>
  <c r="AB144" i="11"/>
  <c r="AA144" i="11"/>
  <c r="AE144" i="11" s="1"/>
  <c r="Z144" i="11"/>
  <c r="Y144" i="11"/>
  <c r="T144" i="11"/>
  <c r="K144" i="11"/>
  <c r="H144" i="11"/>
  <c r="G144" i="11"/>
  <c r="F144" i="11"/>
  <c r="C144" i="11"/>
  <c r="AE143" i="11"/>
  <c r="AD143" i="11"/>
  <c r="AF143" i="11" s="1"/>
  <c r="AB143" i="11"/>
  <c r="AA143" i="11"/>
  <c r="Z143" i="11"/>
  <c r="Y143" i="11"/>
  <c r="T143" i="11"/>
  <c r="K143" i="11"/>
  <c r="G143" i="11"/>
  <c r="H143" i="11" s="1"/>
  <c r="F143" i="11"/>
  <c r="C143" i="11"/>
  <c r="AF142" i="11"/>
  <c r="AE142" i="11"/>
  <c r="AD142" i="11"/>
  <c r="AB142" i="11"/>
  <c r="AA142" i="11"/>
  <c r="Z142" i="11"/>
  <c r="Y142" i="11"/>
  <c r="T142" i="11" s="1"/>
  <c r="K142" i="11"/>
  <c r="G142" i="11"/>
  <c r="H142" i="11" s="1"/>
  <c r="F142" i="11"/>
  <c r="C142" i="11"/>
  <c r="AF141" i="11"/>
  <c r="AD141" i="11"/>
  <c r="AB141" i="11"/>
  <c r="AA141" i="11"/>
  <c r="AE141" i="11" s="1"/>
  <c r="Z141" i="11"/>
  <c r="Y141" i="11"/>
  <c r="T141" i="11" s="1"/>
  <c r="K141" i="11"/>
  <c r="H141" i="11"/>
  <c r="G141" i="11"/>
  <c r="F141" i="11"/>
  <c r="C141" i="11"/>
  <c r="AD140" i="11"/>
  <c r="AB140" i="11"/>
  <c r="AF140" i="11" s="1"/>
  <c r="AA140" i="11"/>
  <c r="AE140" i="11" s="1"/>
  <c r="Y140" i="11"/>
  <c r="T140" i="11" s="1"/>
  <c r="K140" i="11"/>
  <c r="H140" i="11"/>
  <c r="G140" i="11"/>
  <c r="F140" i="11"/>
  <c r="C140" i="11"/>
  <c r="AE139" i="11"/>
  <c r="AD139" i="11"/>
  <c r="AB139" i="11"/>
  <c r="AA139" i="11"/>
  <c r="Y139" i="11"/>
  <c r="Z139" i="11" s="1"/>
  <c r="T139" i="11"/>
  <c r="K139" i="11"/>
  <c r="G139" i="11"/>
  <c r="H139" i="11" s="1"/>
  <c r="F139" i="11"/>
  <c r="C139" i="11"/>
  <c r="AF138" i="11"/>
  <c r="AD138" i="11"/>
  <c r="AB138" i="11"/>
  <c r="AA138" i="11"/>
  <c r="AE138" i="11" s="1"/>
  <c r="Y138" i="11"/>
  <c r="Z138" i="11" s="1"/>
  <c r="K138" i="11"/>
  <c r="G138" i="11"/>
  <c r="H138" i="11" s="1"/>
  <c r="F138" i="11"/>
  <c r="C138" i="11"/>
  <c r="AF137" i="11"/>
  <c r="AE137" i="11"/>
  <c r="AD137" i="11"/>
  <c r="AB137" i="11"/>
  <c r="AA137" i="11"/>
  <c r="Z137" i="11"/>
  <c r="Y137" i="11"/>
  <c r="T137" i="11"/>
  <c r="K137" i="11"/>
  <c r="G137" i="11"/>
  <c r="H137" i="11" s="1"/>
  <c r="F137" i="11"/>
  <c r="C137" i="11"/>
  <c r="AE136" i="11"/>
  <c r="AD136" i="11"/>
  <c r="AB136" i="11"/>
  <c r="AF136" i="11" s="1"/>
  <c r="AA136" i="11"/>
  <c r="Z136" i="11"/>
  <c r="Y136" i="11"/>
  <c r="T136" i="11" s="1"/>
  <c r="K136" i="11"/>
  <c r="G136" i="11"/>
  <c r="H136" i="11" s="1"/>
  <c r="F136" i="11"/>
  <c r="C136" i="11"/>
  <c r="AD135" i="11"/>
  <c r="AF135" i="11" s="1"/>
  <c r="AB135" i="11"/>
  <c r="AA135" i="11"/>
  <c r="AE135" i="11" s="1"/>
  <c r="Y135" i="11"/>
  <c r="K135" i="11"/>
  <c r="H135" i="11"/>
  <c r="G135" i="11"/>
  <c r="F135" i="11"/>
  <c r="C135" i="11"/>
  <c r="AE134" i="11"/>
  <c r="AD134" i="11"/>
  <c r="AF134" i="11" s="1"/>
  <c r="AB134" i="11"/>
  <c r="AA134" i="11"/>
  <c r="Z134" i="11"/>
  <c r="Y134" i="11"/>
  <c r="T134" i="11" s="1"/>
  <c r="K134" i="11"/>
  <c r="H134" i="11"/>
  <c r="G134" i="11"/>
  <c r="F134" i="11"/>
  <c r="C134" i="11"/>
  <c r="AF133" i="11"/>
  <c r="AD133" i="11"/>
  <c r="AB133" i="11"/>
  <c r="AA133" i="11"/>
  <c r="AE133" i="11" s="1"/>
  <c r="Y133" i="11"/>
  <c r="K133" i="11"/>
  <c r="H133" i="11"/>
  <c r="G133" i="11"/>
  <c r="F133" i="11"/>
  <c r="C133" i="11"/>
  <c r="AE132" i="11"/>
  <c r="AD132" i="11"/>
  <c r="AB132" i="11"/>
  <c r="AF132" i="11" s="1"/>
  <c r="AA132" i="11"/>
  <c r="Y132" i="11"/>
  <c r="Z132" i="11" s="1"/>
  <c r="K132" i="11"/>
  <c r="H132" i="11"/>
  <c r="G132" i="11"/>
  <c r="F132" i="11"/>
  <c r="C132" i="11"/>
  <c r="AE131" i="11"/>
  <c r="AD131" i="11"/>
  <c r="AF131" i="11" s="1"/>
  <c r="AB131" i="11"/>
  <c r="AA131" i="11"/>
  <c r="Z131" i="11"/>
  <c r="Y131" i="11"/>
  <c r="T131" i="11" s="1"/>
  <c r="K131" i="11"/>
  <c r="H131" i="11"/>
  <c r="G131" i="11"/>
  <c r="F131" i="11"/>
  <c r="C131" i="11"/>
  <c r="AE130" i="11"/>
  <c r="AD130" i="11"/>
  <c r="AF130" i="11" s="1"/>
  <c r="AB130" i="11"/>
  <c r="AA130" i="11"/>
  <c r="Z130" i="11"/>
  <c r="Y130" i="11"/>
  <c r="T130" i="11"/>
  <c r="K130" i="11"/>
  <c r="H130" i="11"/>
  <c r="G130" i="11"/>
  <c r="F130" i="11"/>
  <c r="C130" i="11"/>
  <c r="AF129" i="11"/>
  <c r="AE129" i="11"/>
  <c r="AD129" i="11"/>
  <c r="AB129" i="11"/>
  <c r="AA129" i="11"/>
  <c r="Y129" i="11"/>
  <c r="K129" i="11"/>
  <c r="H129" i="11"/>
  <c r="G129" i="11"/>
  <c r="F129" i="11"/>
  <c r="C129" i="11"/>
  <c r="AD128" i="11"/>
  <c r="AF128" i="11" s="1"/>
  <c r="AB128" i="11"/>
  <c r="AA128" i="11"/>
  <c r="AE128" i="11" s="1"/>
  <c r="Z128" i="11"/>
  <c r="Y128" i="11"/>
  <c r="T128" i="11"/>
  <c r="K128" i="11"/>
  <c r="G128" i="11"/>
  <c r="H128" i="11" s="1"/>
  <c r="F128" i="11"/>
  <c r="C128" i="11"/>
  <c r="AE127" i="11"/>
  <c r="AD127" i="11"/>
  <c r="AF127" i="11" s="1"/>
  <c r="AB127" i="11"/>
  <c r="AA127" i="11"/>
  <c r="Z127" i="11"/>
  <c r="Y127" i="11"/>
  <c r="T127" i="11"/>
  <c r="K127" i="11"/>
  <c r="G127" i="11"/>
  <c r="H127" i="11" s="1"/>
  <c r="F127" i="11"/>
  <c r="C127" i="11"/>
  <c r="AE126" i="11"/>
  <c r="AD126" i="11"/>
  <c r="AF126" i="11" s="1"/>
  <c r="AB126" i="11"/>
  <c r="AA126" i="11"/>
  <c r="Z126" i="11"/>
  <c r="Y126" i="11"/>
  <c r="T126" i="11" s="1"/>
  <c r="K126" i="11"/>
  <c r="G126" i="11"/>
  <c r="H126" i="11" s="1"/>
  <c r="F126" i="11"/>
  <c r="C126" i="11"/>
  <c r="AF125" i="11"/>
  <c r="AE125" i="11"/>
  <c r="AD125" i="11"/>
  <c r="AB125" i="11"/>
  <c r="AA125" i="11"/>
  <c r="Y125" i="11"/>
  <c r="Z125" i="11" s="1"/>
  <c r="T125" i="11"/>
  <c r="K125" i="11"/>
  <c r="H125" i="11"/>
  <c r="G125" i="11"/>
  <c r="F125" i="11"/>
  <c r="C125" i="11"/>
  <c r="AD124" i="11"/>
  <c r="AB124" i="11"/>
  <c r="AF124" i="11" s="1"/>
  <c r="AA124" i="11"/>
  <c r="AE124" i="11" s="1"/>
  <c r="Z124" i="11"/>
  <c r="Y124" i="11"/>
  <c r="T124" i="11" s="1"/>
  <c r="K124" i="11"/>
  <c r="G124" i="11"/>
  <c r="H124" i="11" s="1"/>
  <c r="F124" i="11"/>
  <c r="C124" i="11"/>
  <c r="AE123" i="11"/>
  <c r="AD123" i="11"/>
  <c r="AB123" i="11"/>
  <c r="AA123" i="11"/>
  <c r="Y123" i="11"/>
  <c r="Z123" i="11" s="1"/>
  <c r="T123" i="11"/>
  <c r="K123" i="11"/>
  <c r="H123" i="11"/>
  <c r="G123" i="11"/>
  <c r="F123" i="11"/>
  <c r="C123" i="11"/>
  <c r="AF122" i="11"/>
  <c r="AD122" i="11"/>
  <c r="AB122" i="11"/>
  <c r="AA122" i="11"/>
  <c r="AE122" i="11" s="1"/>
  <c r="Z122" i="11"/>
  <c r="Y122" i="11"/>
  <c r="T122" i="11"/>
  <c r="K122" i="11"/>
  <c r="G122" i="11"/>
  <c r="H122" i="11" s="1"/>
  <c r="F122" i="11"/>
  <c r="C122" i="11"/>
  <c r="AF121" i="11"/>
  <c r="AD121" i="11"/>
  <c r="AB121" i="11"/>
  <c r="AA121" i="11"/>
  <c r="AE121" i="11" s="1"/>
  <c r="Z121" i="11"/>
  <c r="Y121" i="11"/>
  <c r="T121" i="11"/>
  <c r="K121" i="11"/>
  <c r="G121" i="11"/>
  <c r="H121" i="11" s="1"/>
  <c r="F121" i="11"/>
  <c r="C121" i="11"/>
  <c r="AF120" i="11"/>
  <c r="AE120" i="11"/>
  <c r="AD120" i="11"/>
  <c r="AB120" i="11"/>
  <c r="AA120" i="11"/>
  <c r="Y120" i="11"/>
  <c r="Z120" i="11" s="1"/>
  <c r="T120" i="11"/>
  <c r="K120" i="11"/>
  <c r="G120" i="11"/>
  <c r="H120" i="11" s="1"/>
  <c r="F120" i="11"/>
  <c r="C120" i="11"/>
  <c r="AD119" i="11"/>
  <c r="AF119" i="11" s="1"/>
  <c r="AB119" i="11"/>
  <c r="AA119" i="11"/>
  <c r="AE119" i="11" s="1"/>
  <c r="Y119" i="11"/>
  <c r="K119" i="11"/>
  <c r="H119" i="11"/>
  <c r="G119" i="11"/>
  <c r="F119" i="11"/>
  <c r="C119" i="11"/>
  <c r="AF118" i="11"/>
  <c r="AE118" i="11"/>
  <c r="AD118" i="11"/>
  <c r="AB118" i="11"/>
  <c r="AA118" i="11"/>
  <c r="Y118" i="11"/>
  <c r="T118" i="11" s="1"/>
  <c r="K118" i="11"/>
  <c r="H118" i="11"/>
  <c r="G118" i="11"/>
  <c r="F118" i="11"/>
  <c r="C118" i="11"/>
  <c r="AD117" i="11"/>
  <c r="AB117" i="11"/>
  <c r="AF117" i="11" s="1"/>
  <c r="AA117" i="11"/>
  <c r="AE117" i="11" s="1"/>
  <c r="Y117" i="11"/>
  <c r="T117" i="11" s="1"/>
  <c r="K117" i="11"/>
  <c r="G117" i="11"/>
  <c r="H117" i="11" s="1"/>
  <c r="F117" i="11"/>
  <c r="C117" i="11"/>
  <c r="AF116" i="11"/>
  <c r="AE116" i="11"/>
  <c r="AD116" i="11"/>
  <c r="AB116" i="11"/>
  <c r="AA116" i="11"/>
  <c r="Y116" i="11"/>
  <c r="Z116" i="11" s="1"/>
  <c r="T116" i="11"/>
  <c r="K116" i="11"/>
  <c r="H116" i="11"/>
  <c r="G116" i="11"/>
  <c r="F116" i="11"/>
  <c r="C116" i="11"/>
  <c r="AE115" i="11"/>
  <c r="AD115" i="11"/>
  <c r="AF115" i="11" s="1"/>
  <c r="AB115" i="11"/>
  <c r="AA115" i="11"/>
  <c r="Y115" i="11"/>
  <c r="T115" i="11" s="1"/>
  <c r="K115" i="11"/>
  <c r="G115" i="11"/>
  <c r="H115" i="11" s="1"/>
  <c r="F115" i="11"/>
  <c r="C115" i="11"/>
  <c r="AE114" i="11"/>
  <c r="AD114" i="11"/>
  <c r="AF114" i="11" s="1"/>
  <c r="AB114" i="11"/>
  <c r="AA114" i="11"/>
  <c r="Y114" i="11"/>
  <c r="Z114" i="11" s="1"/>
  <c r="T114" i="11"/>
  <c r="K114" i="11"/>
  <c r="H114" i="11"/>
  <c r="G114" i="11"/>
  <c r="F114" i="11"/>
  <c r="C114" i="11"/>
  <c r="AF113" i="11"/>
  <c r="AD113" i="11"/>
  <c r="AB113" i="11"/>
  <c r="AA113" i="11"/>
  <c r="AE113" i="11" s="1"/>
  <c r="Z113" i="11"/>
  <c r="Y113" i="11"/>
  <c r="T113" i="11" s="1"/>
  <c r="K113" i="11"/>
  <c r="G113" i="11"/>
  <c r="H113" i="11" s="1"/>
  <c r="F113" i="11"/>
  <c r="C113" i="11"/>
  <c r="AD112" i="11"/>
  <c r="AF112" i="11" s="1"/>
  <c r="AB112" i="11"/>
  <c r="AA112" i="11"/>
  <c r="AE112" i="11" s="1"/>
  <c r="Z112" i="11"/>
  <c r="Y112" i="11"/>
  <c r="T112" i="11"/>
  <c r="K112" i="11"/>
  <c r="G112" i="11"/>
  <c r="H112" i="11" s="1"/>
  <c r="F112" i="11"/>
  <c r="C112" i="11"/>
  <c r="AE111" i="11"/>
  <c r="AD111" i="11"/>
  <c r="AF111" i="11" s="1"/>
  <c r="AB111" i="11"/>
  <c r="AA111" i="11"/>
  <c r="Y111" i="11"/>
  <c r="T111" i="11" s="1"/>
  <c r="K111" i="11"/>
  <c r="G111" i="11"/>
  <c r="H111" i="11" s="1"/>
  <c r="F111" i="11"/>
  <c r="C111" i="11"/>
  <c r="AE110" i="11"/>
  <c r="AD110" i="11"/>
  <c r="AF110" i="11" s="1"/>
  <c r="AB110" i="11"/>
  <c r="AA110" i="11"/>
  <c r="Z110" i="11"/>
  <c r="Y110" i="11"/>
  <c r="T110" i="11" s="1"/>
  <c r="K110" i="11"/>
  <c r="H110" i="11"/>
  <c r="G110" i="11"/>
  <c r="F110" i="11"/>
  <c r="C110" i="11"/>
  <c r="AD109" i="11"/>
  <c r="AB109" i="11"/>
  <c r="AF109" i="11" s="1"/>
  <c r="AA109" i="11"/>
  <c r="AE109" i="11" s="1"/>
  <c r="Z109" i="11"/>
  <c r="Y109" i="11"/>
  <c r="T109" i="11"/>
  <c r="K109" i="11"/>
  <c r="H109" i="11"/>
  <c r="G109" i="11"/>
  <c r="F109" i="11"/>
  <c r="C109" i="11"/>
  <c r="AF108" i="11"/>
  <c r="AE108" i="11"/>
  <c r="AD108" i="11"/>
  <c r="AB108" i="11"/>
  <c r="AA108" i="11"/>
  <c r="Y108" i="11"/>
  <c r="Z108" i="11" s="1"/>
  <c r="T108" i="11"/>
  <c r="K108" i="11"/>
  <c r="H108" i="11"/>
  <c r="G108" i="11"/>
  <c r="F108" i="11"/>
  <c r="C108" i="11"/>
  <c r="AD107" i="11"/>
  <c r="AB107" i="11"/>
  <c r="AA107" i="11"/>
  <c r="AE107" i="11" s="1"/>
  <c r="Y107" i="11"/>
  <c r="K107" i="11"/>
  <c r="H107" i="11"/>
  <c r="G107" i="11"/>
  <c r="F107" i="11"/>
  <c r="C107" i="11"/>
  <c r="AF106" i="11"/>
  <c r="AD106" i="11"/>
  <c r="AB106" i="11"/>
  <c r="AA106" i="11"/>
  <c r="AE106" i="11" s="1"/>
  <c r="Z106" i="11"/>
  <c r="Y106" i="11"/>
  <c r="T106" i="11"/>
  <c r="K106" i="11"/>
  <c r="H106" i="11"/>
  <c r="G106" i="11"/>
  <c r="F106" i="11"/>
  <c r="C106" i="11"/>
  <c r="AD105" i="11"/>
  <c r="AF105" i="11" s="1"/>
  <c r="AB105" i="11"/>
  <c r="AA105" i="11"/>
  <c r="AE105" i="11" s="1"/>
  <c r="Z105" i="11"/>
  <c r="Y105" i="11"/>
  <c r="T105" i="11"/>
  <c r="K105" i="11"/>
  <c r="G105" i="11"/>
  <c r="H105" i="11" s="1"/>
  <c r="F105" i="11"/>
  <c r="C105" i="11"/>
  <c r="AD104" i="11"/>
  <c r="AF104" i="11" s="1"/>
  <c r="AB104" i="11"/>
  <c r="AA104" i="11"/>
  <c r="AE104" i="11" s="1"/>
  <c r="Z104" i="11"/>
  <c r="Y104" i="11"/>
  <c r="T104" i="11"/>
  <c r="K104" i="11"/>
  <c r="G104" i="11"/>
  <c r="H104" i="11" s="1"/>
  <c r="F104" i="11"/>
  <c r="C104" i="11"/>
  <c r="AD103" i="11"/>
  <c r="AF103" i="11" s="1"/>
  <c r="AB103" i="11"/>
  <c r="AA103" i="11"/>
  <c r="AE103" i="11" s="1"/>
  <c r="Z103" i="11"/>
  <c r="Y103" i="11"/>
  <c r="T103" i="11"/>
  <c r="K103" i="11"/>
  <c r="G103" i="11"/>
  <c r="H103" i="11" s="1"/>
  <c r="F103" i="11"/>
  <c r="C103" i="11"/>
  <c r="AE102" i="11"/>
  <c r="AD102" i="11"/>
  <c r="AB102" i="11"/>
  <c r="AF102" i="11" s="1"/>
  <c r="AA102" i="11"/>
  <c r="Z102" i="11"/>
  <c r="Y102" i="11"/>
  <c r="T102" i="11"/>
  <c r="K102" i="11"/>
  <c r="G102" i="11"/>
  <c r="H102" i="11" s="1"/>
  <c r="F102" i="11"/>
  <c r="C102" i="11"/>
  <c r="AD101" i="11"/>
  <c r="AB101" i="11"/>
  <c r="AF101" i="11" s="1"/>
  <c r="AA101" i="11"/>
  <c r="AE101" i="11" s="1"/>
  <c r="Y101" i="11"/>
  <c r="K101" i="11"/>
  <c r="G101" i="11"/>
  <c r="H101" i="11" s="1"/>
  <c r="F101" i="11"/>
  <c r="C101" i="11"/>
  <c r="AE100" i="11"/>
  <c r="AD100" i="11"/>
  <c r="AF100" i="11" s="1"/>
  <c r="AB100" i="11"/>
  <c r="AA100" i="11"/>
  <c r="Y100" i="11"/>
  <c r="Z100" i="11" s="1"/>
  <c r="K100" i="11"/>
  <c r="H100" i="11"/>
  <c r="G100" i="11"/>
  <c r="F100" i="11"/>
  <c r="C100" i="11"/>
  <c r="AE99" i="11"/>
  <c r="AD99" i="11"/>
  <c r="AF99" i="11" s="1"/>
  <c r="AB99" i="11"/>
  <c r="AA99" i="11"/>
  <c r="Y99" i="11"/>
  <c r="K99" i="11"/>
  <c r="G99" i="11"/>
  <c r="H99" i="11" s="1"/>
  <c r="F99" i="11"/>
  <c r="C99" i="11"/>
  <c r="AD98" i="11"/>
  <c r="AB98" i="11"/>
  <c r="AA98" i="11"/>
  <c r="AE98" i="11" s="1"/>
  <c r="Y98" i="11"/>
  <c r="Z98" i="11" s="1"/>
  <c r="K98" i="11"/>
  <c r="H98" i="11"/>
  <c r="G98" i="11"/>
  <c r="F98" i="11"/>
  <c r="C98" i="11"/>
  <c r="AE97" i="11"/>
  <c r="AD97" i="11"/>
  <c r="AF97" i="11" s="1"/>
  <c r="AB97" i="11"/>
  <c r="AA97" i="11"/>
  <c r="Y97" i="11"/>
  <c r="Z97" i="11" s="1"/>
  <c r="T97" i="11"/>
  <c r="K97" i="11"/>
  <c r="H97" i="11"/>
  <c r="G97" i="11"/>
  <c r="F97" i="11"/>
  <c r="C97" i="11"/>
  <c r="AD96" i="11"/>
  <c r="AB96" i="11"/>
  <c r="AA96" i="11"/>
  <c r="AE96" i="11" s="1"/>
  <c r="Z96" i="11"/>
  <c r="Y96" i="11"/>
  <c r="T96" i="11"/>
  <c r="K96" i="11"/>
  <c r="H96" i="11"/>
  <c r="G96" i="11"/>
  <c r="F96" i="11"/>
  <c r="C96" i="11"/>
  <c r="AE95" i="11"/>
  <c r="AD95" i="11"/>
  <c r="AF95" i="11" s="1"/>
  <c r="AB95" i="11"/>
  <c r="AA95" i="11"/>
  <c r="Y95" i="11"/>
  <c r="K95" i="11"/>
  <c r="G95" i="11"/>
  <c r="H95" i="11" s="1"/>
  <c r="F95" i="11"/>
  <c r="C95" i="11"/>
  <c r="AD94" i="11"/>
  <c r="AB94" i="11"/>
  <c r="AF94" i="11" s="1"/>
  <c r="AA94" i="11"/>
  <c r="AE94" i="11" s="1"/>
  <c r="Z94" i="11"/>
  <c r="Y94" i="11"/>
  <c r="T94" i="11" s="1"/>
  <c r="K94" i="11"/>
  <c r="H94" i="11"/>
  <c r="G94" i="11"/>
  <c r="F94" i="11"/>
  <c r="C94" i="11"/>
  <c r="AD93" i="11"/>
  <c r="AB93" i="11"/>
  <c r="AF93" i="11" s="1"/>
  <c r="AA93" i="11"/>
  <c r="AE93" i="11" s="1"/>
  <c r="Y93" i="11"/>
  <c r="Z93" i="11" s="1"/>
  <c r="K93" i="11"/>
  <c r="H93" i="11"/>
  <c r="G93" i="11"/>
  <c r="F93" i="11"/>
  <c r="C93" i="11"/>
  <c r="AE92" i="11"/>
  <c r="AD92" i="11"/>
  <c r="AB92" i="11"/>
  <c r="AF92" i="11" s="1"/>
  <c r="AA92" i="11"/>
  <c r="Z92" i="11"/>
  <c r="Y92" i="11"/>
  <c r="T92" i="11" s="1"/>
  <c r="K92" i="11"/>
  <c r="G92" i="11"/>
  <c r="H92" i="11" s="1"/>
  <c r="F92" i="11"/>
  <c r="C92" i="11"/>
  <c r="AE91" i="11"/>
  <c r="AD91" i="11"/>
  <c r="AF91" i="11" s="1"/>
  <c r="AB91" i="11"/>
  <c r="AA91" i="11"/>
  <c r="Y91" i="11"/>
  <c r="K91" i="11"/>
  <c r="H91" i="11"/>
  <c r="G91" i="11"/>
  <c r="F91" i="11"/>
  <c r="C91" i="11"/>
  <c r="AF90" i="11"/>
  <c r="AE90" i="11"/>
  <c r="AD90" i="11"/>
  <c r="AB90" i="11"/>
  <c r="AA90" i="11"/>
  <c r="Z90" i="11"/>
  <c r="Y90" i="11"/>
  <c r="T90" i="11" s="1"/>
  <c r="K90" i="11"/>
  <c r="H90" i="11"/>
  <c r="G90" i="11"/>
  <c r="F90" i="11"/>
  <c r="C90" i="11"/>
  <c r="AE89" i="11"/>
  <c r="AD89" i="11"/>
  <c r="AF89" i="11" s="1"/>
  <c r="AB89" i="11"/>
  <c r="AA89" i="11"/>
  <c r="Z89" i="11"/>
  <c r="Y89" i="11"/>
  <c r="T89" i="11"/>
  <c r="K89" i="11"/>
  <c r="H89" i="11"/>
  <c r="G89" i="11"/>
  <c r="F89" i="11"/>
  <c r="C89" i="11"/>
  <c r="AD88" i="11"/>
  <c r="AB88" i="11"/>
  <c r="AA88" i="11"/>
  <c r="AE88" i="11" s="1"/>
  <c r="Z88" i="11"/>
  <c r="Y88" i="11"/>
  <c r="T88" i="11"/>
  <c r="K88" i="11"/>
  <c r="G88" i="11"/>
  <c r="H88" i="11" s="1"/>
  <c r="F88" i="11"/>
  <c r="C88" i="11"/>
  <c r="AF87" i="11"/>
  <c r="AE87" i="11"/>
  <c r="AD87" i="11"/>
  <c r="AB87" i="11"/>
  <c r="AA87" i="11"/>
  <c r="Z87" i="11"/>
  <c r="Y87" i="11"/>
  <c r="T87" i="11"/>
  <c r="K87" i="11"/>
  <c r="H87" i="11"/>
  <c r="G87" i="11"/>
  <c r="F87" i="11"/>
  <c r="C87" i="11"/>
  <c r="AE86" i="11"/>
  <c r="AD86" i="11"/>
  <c r="AB86" i="11"/>
  <c r="AA86" i="11"/>
  <c r="Y86" i="11"/>
  <c r="K86" i="11"/>
  <c r="H86" i="11"/>
  <c r="G86" i="11"/>
  <c r="F86" i="11"/>
  <c r="C86" i="11"/>
  <c r="AD85" i="11"/>
  <c r="AB85" i="11"/>
  <c r="AF85" i="11" s="1"/>
  <c r="AA85" i="11"/>
  <c r="AE85" i="11" s="1"/>
  <c r="Z85" i="11"/>
  <c r="Y85" i="11"/>
  <c r="T85" i="11" s="1"/>
  <c r="K85" i="11"/>
  <c r="H85" i="11"/>
  <c r="G85" i="11"/>
  <c r="F85" i="11"/>
  <c r="C85" i="11"/>
  <c r="AF84" i="11"/>
  <c r="AE84" i="11"/>
  <c r="AD84" i="11"/>
  <c r="AB84" i="11"/>
  <c r="AA84" i="11"/>
  <c r="Y84" i="11"/>
  <c r="Z84" i="11" s="1"/>
  <c r="T84" i="11"/>
  <c r="K84" i="11"/>
  <c r="H84" i="11"/>
  <c r="G84" i="11"/>
  <c r="F84" i="11"/>
  <c r="C84" i="11"/>
  <c r="AD83" i="11"/>
  <c r="AF83" i="11" s="1"/>
  <c r="AB83" i="11"/>
  <c r="AA83" i="11"/>
  <c r="AE83" i="11" s="1"/>
  <c r="Y83" i="11"/>
  <c r="K83" i="11"/>
  <c r="H83" i="11"/>
  <c r="G83" i="11"/>
  <c r="F83" i="11"/>
  <c r="C83" i="11"/>
  <c r="AD82" i="11"/>
  <c r="AF82" i="11" s="1"/>
  <c r="AB82" i="11"/>
  <c r="AA82" i="11"/>
  <c r="AE82" i="11" s="1"/>
  <c r="Z82" i="11"/>
  <c r="Y82" i="11"/>
  <c r="T82" i="11"/>
  <c r="K82" i="11"/>
  <c r="H82" i="11"/>
  <c r="G82" i="11"/>
  <c r="F82" i="11"/>
  <c r="C82" i="11"/>
  <c r="AF81" i="11"/>
  <c r="AD81" i="11"/>
  <c r="AB81" i="11"/>
  <c r="AA81" i="11"/>
  <c r="AE81" i="11" s="1"/>
  <c r="Y81" i="11"/>
  <c r="Z81" i="11" s="1"/>
  <c r="K81" i="11"/>
  <c r="G81" i="11"/>
  <c r="H81" i="11" s="1"/>
  <c r="F81" i="11"/>
  <c r="C81" i="11"/>
  <c r="AD80" i="11"/>
  <c r="AF80" i="11" s="1"/>
  <c r="AB80" i="11"/>
  <c r="AA80" i="11"/>
  <c r="AE80" i="11" s="1"/>
  <c r="Z80" i="11"/>
  <c r="Y80" i="11"/>
  <c r="T80" i="11"/>
  <c r="K80" i="11"/>
  <c r="G80" i="11"/>
  <c r="H80" i="11" s="1"/>
  <c r="F80" i="11"/>
  <c r="C80" i="11"/>
  <c r="AE79" i="11"/>
  <c r="AD79" i="11"/>
  <c r="AF79" i="11" s="1"/>
  <c r="AB79" i="11"/>
  <c r="AA79" i="11"/>
  <c r="Z79" i="11"/>
  <c r="Y79" i="11"/>
  <c r="T79" i="11"/>
  <c r="K79" i="11"/>
  <c r="G79" i="11"/>
  <c r="H79" i="11" s="1"/>
  <c r="F79" i="11"/>
  <c r="C79" i="11"/>
  <c r="AE78" i="11"/>
  <c r="AD78" i="11"/>
  <c r="AF78" i="11" s="1"/>
  <c r="AB78" i="11"/>
  <c r="AA78" i="11"/>
  <c r="Z78" i="11"/>
  <c r="Y78" i="11"/>
  <c r="T78" i="11" s="1"/>
  <c r="K78" i="11"/>
  <c r="G78" i="11"/>
  <c r="H78" i="11" s="1"/>
  <c r="F78" i="11"/>
  <c r="C78" i="11"/>
  <c r="AF77" i="11"/>
  <c r="AD77" i="11"/>
  <c r="AB77" i="11"/>
  <c r="AA77" i="11"/>
  <c r="AE77" i="11" s="1"/>
  <c r="Z77" i="11"/>
  <c r="Y77" i="11"/>
  <c r="T77" i="11" s="1"/>
  <c r="K77" i="11"/>
  <c r="H77" i="11"/>
  <c r="G77" i="11"/>
  <c r="F77" i="11"/>
  <c r="C77" i="11"/>
  <c r="AF76" i="11"/>
  <c r="AE76" i="11"/>
  <c r="AD76" i="11"/>
  <c r="AB76" i="11"/>
  <c r="AA76" i="11"/>
  <c r="Y76" i="11"/>
  <c r="T76" i="11" s="1"/>
  <c r="K76" i="11"/>
  <c r="G76" i="11"/>
  <c r="H76" i="11" s="1"/>
  <c r="F76" i="11"/>
  <c r="C76" i="11"/>
  <c r="AD75" i="11"/>
  <c r="AB75" i="11"/>
  <c r="AA75" i="11"/>
  <c r="AE75" i="11" s="1"/>
  <c r="Y75" i="11"/>
  <c r="Z75" i="11" s="1"/>
  <c r="T75" i="11"/>
  <c r="K75" i="11"/>
  <c r="G75" i="11"/>
  <c r="H75" i="11" s="1"/>
  <c r="F75" i="11"/>
  <c r="C75" i="11"/>
  <c r="AF74" i="11"/>
  <c r="AE74" i="11"/>
  <c r="AD74" i="11"/>
  <c r="AB74" i="11"/>
  <c r="AA74" i="11"/>
  <c r="Z74" i="11"/>
  <c r="Y74" i="11"/>
  <c r="T74" i="11"/>
  <c r="K74" i="11"/>
  <c r="H74" i="11"/>
  <c r="G74" i="11"/>
  <c r="F74" i="11"/>
  <c r="C74" i="11"/>
  <c r="AE73" i="11"/>
  <c r="AD73" i="11"/>
  <c r="AB73" i="11"/>
  <c r="AF73" i="11" s="1"/>
  <c r="AA73" i="11"/>
  <c r="Z73" i="11"/>
  <c r="Y73" i="11"/>
  <c r="T73" i="11"/>
  <c r="K73" i="11"/>
  <c r="G73" i="11"/>
  <c r="H73" i="11" s="1"/>
  <c r="F73" i="11"/>
  <c r="C73" i="11"/>
  <c r="AF72" i="11"/>
  <c r="AE72" i="11"/>
  <c r="AD72" i="11"/>
  <c r="AB72" i="11"/>
  <c r="AA72" i="11"/>
  <c r="Y72" i="11"/>
  <c r="K72" i="11"/>
  <c r="G72" i="11"/>
  <c r="H72" i="11" s="1"/>
  <c r="F72" i="11"/>
  <c r="C72" i="11"/>
  <c r="AE71" i="11"/>
  <c r="AD71" i="11"/>
  <c r="AF71" i="11" s="1"/>
  <c r="AB71" i="11"/>
  <c r="AA71" i="11"/>
  <c r="Z71" i="11"/>
  <c r="Y71" i="11"/>
  <c r="T71" i="11"/>
  <c r="K71" i="11"/>
  <c r="G71" i="11"/>
  <c r="H71" i="11" s="1"/>
  <c r="F71" i="11"/>
  <c r="C71" i="11"/>
  <c r="AE70" i="11"/>
  <c r="AD70" i="11"/>
  <c r="AF70" i="11" s="1"/>
  <c r="AB70" i="11"/>
  <c r="AA70" i="11"/>
  <c r="Z70" i="11"/>
  <c r="Y70" i="11"/>
  <c r="T70" i="11"/>
  <c r="K70" i="11"/>
  <c r="G70" i="11"/>
  <c r="H70" i="11" s="1"/>
  <c r="F70" i="11"/>
  <c r="C70" i="11"/>
  <c r="AF69" i="11"/>
  <c r="AD69" i="11"/>
  <c r="AB69" i="11"/>
  <c r="AA69" i="11"/>
  <c r="AE69" i="11" s="1"/>
  <c r="Y69" i="11"/>
  <c r="K69" i="11"/>
  <c r="G69" i="11"/>
  <c r="H69" i="11" s="1"/>
  <c r="F69" i="11"/>
  <c r="C69" i="11"/>
  <c r="AE68" i="11"/>
  <c r="AD68" i="11"/>
  <c r="AF68" i="11" s="1"/>
  <c r="AB68" i="11"/>
  <c r="AA68" i="11"/>
  <c r="Y68" i="11"/>
  <c r="Z68" i="11" s="1"/>
  <c r="T68" i="11"/>
  <c r="K68" i="11"/>
  <c r="H68" i="11"/>
  <c r="G68" i="11"/>
  <c r="F68" i="11"/>
  <c r="C68" i="11"/>
  <c r="AE67" i="11"/>
  <c r="AD67" i="11"/>
  <c r="AF67" i="11" s="1"/>
  <c r="AB67" i="11"/>
  <c r="AA67" i="11"/>
  <c r="Y67" i="11"/>
  <c r="K67" i="11"/>
  <c r="G67" i="11"/>
  <c r="H67" i="11" s="1"/>
  <c r="F67" i="11"/>
  <c r="C67" i="11"/>
  <c r="AE66" i="11"/>
  <c r="AD66" i="11"/>
  <c r="AB66" i="11"/>
  <c r="AA66" i="11"/>
  <c r="Y66" i="11"/>
  <c r="Z66" i="11" s="1"/>
  <c r="K66" i="11"/>
  <c r="H66" i="11"/>
  <c r="G66" i="11"/>
  <c r="F66" i="11"/>
  <c r="C66" i="11"/>
  <c r="AE65" i="11"/>
  <c r="AD65" i="11"/>
  <c r="AF65" i="11" s="1"/>
  <c r="AB65" i="11"/>
  <c r="AA65" i="11"/>
  <c r="Y65" i="11"/>
  <c r="K65" i="11"/>
  <c r="G65" i="11"/>
  <c r="H65" i="11" s="1"/>
  <c r="F65" i="11"/>
  <c r="C65" i="11"/>
  <c r="AD64" i="11"/>
  <c r="AB64" i="11"/>
  <c r="AA64" i="11"/>
  <c r="AE64" i="11" s="1"/>
  <c r="Z64" i="11"/>
  <c r="Y64" i="11"/>
  <c r="T64" i="11"/>
  <c r="K64" i="11"/>
  <c r="H64" i="11"/>
  <c r="G64" i="11"/>
  <c r="F64" i="11"/>
  <c r="C64" i="11"/>
  <c r="AE63" i="11"/>
  <c r="AD63" i="11"/>
  <c r="AF63" i="11" s="1"/>
  <c r="AB63" i="11"/>
  <c r="AA63" i="11"/>
  <c r="Y63" i="11"/>
  <c r="Z63" i="11" s="1"/>
  <c r="T63" i="11"/>
  <c r="K63" i="11"/>
  <c r="G63" i="11"/>
  <c r="H63" i="11" s="1"/>
  <c r="F63" i="11"/>
  <c r="C63" i="11"/>
  <c r="AE62" i="11"/>
  <c r="AD62" i="11"/>
  <c r="AF62" i="11" s="1"/>
  <c r="AB62" i="11"/>
  <c r="AA62" i="11"/>
  <c r="Z62" i="11"/>
  <c r="Y62" i="11"/>
  <c r="T62" i="11" s="1"/>
  <c r="K62" i="11"/>
  <c r="H62" i="11"/>
  <c r="G62" i="11"/>
  <c r="F62" i="11"/>
  <c r="C62" i="11"/>
  <c r="AE61" i="11"/>
  <c r="AD61" i="11"/>
  <c r="AF61" i="11" s="1"/>
  <c r="AB61" i="11"/>
  <c r="AA61" i="11"/>
  <c r="Y61" i="11"/>
  <c r="K61" i="11"/>
  <c r="H61" i="11"/>
  <c r="G61" i="11"/>
  <c r="F61" i="11"/>
  <c r="C61" i="11"/>
  <c r="AD60" i="11"/>
  <c r="AB60" i="11"/>
  <c r="AF60" i="11" s="1"/>
  <c r="AA60" i="11"/>
  <c r="AE60" i="11" s="1"/>
  <c r="Y60" i="11"/>
  <c r="Z60" i="11" s="1"/>
  <c r="K60" i="11"/>
  <c r="H60" i="11"/>
  <c r="G60" i="11"/>
  <c r="F60" i="11"/>
  <c r="C60" i="11"/>
  <c r="AE59" i="11"/>
  <c r="AD59" i="11"/>
  <c r="AB59" i="11"/>
  <c r="AA59" i="11"/>
  <c r="Y59" i="11"/>
  <c r="Z59" i="11" s="1"/>
  <c r="T59" i="11"/>
  <c r="K59" i="11"/>
  <c r="H59" i="11"/>
  <c r="G59" i="11"/>
  <c r="F59" i="11"/>
  <c r="C59" i="11"/>
  <c r="AF58" i="11"/>
  <c r="AD58" i="11"/>
  <c r="AB58" i="11"/>
  <c r="AA58" i="11"/>
  <c r="AE58" i="11" s="1"/>
  <c r="Z58" i="11"/>
  <c r="Y58" i="11"/>
  <c r="T58" i="11"/>
  <c r="K58" i="11"/>
  <c r="G58" i="11"/>
  <c r="H58" i="11" s="1"/>
  <c r="F58" i="11"/>
  <c r="C58" i="11"/>
  <c r="AE57" i="11"/>
  <c r="AD57" i="11"/>
  <c r="AF57" i="11" s="1"/>
  <c r="AB57" i="11"/>
  <c r="AA57" i="11"/>
  <c r="Z57" i="11"/>
  <c r="Y57" i="11"/>
  <c r="T57" i="11"/>
  <c r="K57" i="11"/>
  <c r="G57" i="11"/>
  <c r="H57" i="11" s="1"/>
  <c r="F57" i="11"/>
  <c r="C57" i="11"/>
  <c r="AF56" i="11"/>
  <c r="AD56" i="11"/>
  <c r="AB56" i="11"/>
  <c r="AA56" i="11"/>
  <c r="AE56" i="11" s="1"/>
  <c r="Z56" i="11"/>
  <c r="Y56" i="11"/>
  <c r="T56" i="11"/>
  <c r="K56" i="11"/>
  <c r="G56" i="11"/>
  <c r="H56" i="11" s="1"/>
  <c r="F56" i="11"/>
  <c r="C56" i="11"/>
  <c r="AF55" i="11"/>
  <c r="AE55" i="11"/>
  <c r="AD55" i="11"/>
  <c r="AB55" i="11"/>
  <c r="AA55" i="11"/>
  <c r="Y55" i="11"/>
  <c r="K55" i="11"/>
  <c r="H55" i="11"/>
  <c r="G55" i="11"/>
  <c r="F55" i="11"/>
  <c r="C55" i="11"/>
  <c r="AE54" i="11"/>
  <c r="AD54" i="11"/>
  <c r="AF54" i="11" s="1"/>
  <c r="AB54" i="11"/>
  <c r="AA54" i="11"/>
  <c r="Y54" i="11"/>
  <c r="Z54" i="11" s="1"/>
  <c r="T54" i="11"/>
  <c r="K54" i="11"/>
  <c r="G54" i="11"/>
  <c r="H54" i="11" s="1"/>
  <c r="F54" i="11"/>
  <c r="C54" i="11"/>
  <c r="AF53" i="11"/>
  <c r="AD53" i="11"/>
  <c r="AB53" i="11"/>
  <c r="AA53" i="11"/>
  <c r="AE53" i="11" s="1"/>
  <c r="Y53" i="11"/>
  <c r="Z53" i="11" s="1"/>
  <c r="K53" i="11"/>
  <c r="G53" i="11"/>
  <c r="H53" i="11" s="1"/>
  <c r="F53" i="11"/>
  <c r="C53" i="11"/>
  <c r="AE52" i="11"/>
  <c r="AD52" i="11"/>
  <c r="AF52" i="11" s="1"/>
  <c r="AB52" i="11"/>
  <c r="AA52" i="11"/>
  <c r="Y52" i="11"/>
  <c r="K52" i="11"/>
  <c r="H52" i="11"/>
  <c r="G52" i="11"/>
  <c r="F52" i="11"/>
  <c r="C52" i="11"/>
  <c r="AE51" i="11"/>
  <c r="AD51" i="11"/>
  <c r="AF51" i="11" s="1"/>
  <c r="AB51" i="11"/>
  <c r="AA51" i="11"/>
  <c r="Z51" i="11"/>
  <c r="Y51" i="11"/>
  <c r="T51" i="11" s="1"/>
  <c r="K51" i="11"/>
  <c r="G51" i="11"/>
  <c r="H51" i="11" s="1"/>
  <c r="F51" i="11"/>
  <c r="C51" i="11"/>
  <c r="AE50" i="11"/>
  <c r="AD50" i="11"/>
  <c r="AF50" i="11" s="1"/>
  <c r="AB50" i="11"/>
  <c r="AA50" i="11"/>
  <c r="Z50" i="11"/>
  <c r="Y50" i="11"/>
  <c r="T50" i="11" s="1"/>
  <c r="K50" i="11"/>
  <c r="H50" i="11"/>
  <c r="G50" i="11"/>
  <c r="F50" i="11"/>
  <c r="C50" i="11"/>
  <c r="AD49" i="11"/>
  <c r="AF49" i="11" s="1"/>
  <c r="AB49" i="11"/>
  <c r="AA49" i="11"/>
  <c r="AE49" i="11" s="1"/>
  <c r="Y49" i="11"/>
  <c r="K49" i="11"/>
  <c r="H49" i="11"/>
  <c r="G49" i="11"/>
  <c r="F49" i="11"/>
  <c r="C49" i="11"/>
  <c r="AD48" i="11"/>
  <c r="AF48" i="11" s="1"/>
  <c r="AB48" i="11"/>
  <c r="AA48" i="11"/>
  <c r="AE48" i="11" s="1"/>
  <c r="Z48" i="11"/>
  <c r="Y48" i="11"/>
  <c r="T48" i="11"/>
  <c r="K48" i="11"/>
  <c r="G48" i="11"/>
  <c r="H48" i="11" s="1"/>
  <c r="F48" i="11"/>
  <c r="C48" i="11"/>
  <c r="AF47" i="11"/>
  <c r="AE47" i="11"/>
  <c r="AD47" i="11"/>
  <c r="AB47" i="11"/>
  <c r="AA47" i="11"/>
  <c r="Z47" i="11"/>
  <c r="Y47" i="11"/>
  <c r="T47" i="11" s="1"/>
  <c r="K47" i="11"/>
  <c r="G47" i="11"/>
  <c r="H47" i="11" s="1"/>
  <c r="F47" i="11"/>
  <c r="C47" i="11"/>
  <c r="AF46" i="11"/>
  <c r="AD46" i="11"/>
  <c r="AB46" i="11"/>
  <c r="AA46" i="11"/>
  <c r="AE46" i="11" s="1"/>
  <c r="Z46" i="11"/>
  <c r="Y46" i="11"/>
  <c r="T46" i="11" s="1"/>
  <c r="K46" i="11"/>
  <c r="H46" i="11"/>
  <c r="G46" i="11"/>
  <c r="F46" i="11"/>
  <c r="C46" i="11"/>
  <c r="AE45" i="11"/>
  <c r="AD45" i="11"/>
  <c r="AF45" i="11" s="1"/>
  <c r="AB45" i="11"/>
  <c r="AA45" i="11"/>
  <c r="Z45" i="11"/>
  <c r="Y45" i="11"/>
  <c r="T45" i="11"/>
  <c r="K45" i="11"/>
  <c r="H45" i="11"/>
  <c r="G45" i="11"/>
  <c r="F45" i="11"/>
  <c r="C45" i="11"/>
  <c r="AF44" i="11"/>
  <c r="AD44" i="11"/>
  <c r="AB44" i="11"/>
  <c r="AA44" i="11"/>
  <c r="AE44" i="11" s="1"/>
  <c r="Y44" i="11"/>
  <c r="Z44" i="11" s="1"/>
  <c r="K44" i="11"/>
  <c r="G44" i="11"/>
  <c r="H44" i="11" s="1"/>
  <c r="F44" i="11"/>
  <c r="C44" i="11"/>
  <c r="AE43" i="11"/>
  <c r="AD43" i="11"/>
  <c r="AF43" i="11" s="1"/>
  <c r="AB43" i="11"/>
  <c r="AA43" i="11"/>
  <c r="Y43" i="11"/>
  <c r="K43" i="11"/>
  <c r="G43" i="11"/>
  <c r="H43" i="11" s="1"/>
  <c r="F43" i="11"/>
  <c r="C43" i="11"/>
  <c r="AF42" i="11"/>
  <c r="AD42" i="11"/>
  <c r="AB42" i="11"/>
  <c r="AA42" i="11"/>
  <c r="AE42" i="11" s="1"/>
  <c r="Z42" i="11"/>
  <c r="Y42" i="11"/>
  <c r="T42" i="11"/>
  <c r="K42" i="11"/>
  <c r="H42" i="11"/>
  <c r="G42" i="11"/>
  <c r="F42" i="11"/>
  <c r="C42" i="11"/>
  <c r="AF41" i="11"/>
  <c r="AE41" i="11"/>
  <c r="AD41" i="11"/>
  <c r="AB41" i="11"/>
  <c r="AA41" i="11"/>
  <c r="Z41" i="11"/>
  <c r="Y41" i="11"/>
  <c r="T41" i="11"/>
  <c r="K41" i="11"/>
  <c r="G41" i="11"/>
  <c r="H41" i="11" s="1"/>
  <c r="F41" i="11"/>
  <c r="C41" i="11"/>
  <c r="AD40" i="11"/>
  <c r="AF40" i="11" s="1"/>
  <c r="AB40" i="11"/>
  <c r="AA40" i="11"/>
  <c r="AE40" i="11" s="1"/>
  <c r="Z40" i="11"/>
  <c r="Y40" i="11"/>
  <c r="T40" i="11"/>
  <c r="K40" i="11"/>
  <c r="G40" i="11"/>
  <c r="H40" i="11" s="1"/>
  <c r="F40" i="11"/>
  <c r="C40" i="11"/>
  <c r="AE39" i="11"/>
  <c r="AD39" i="11"/>
  <c r="AB39" i="11"/>
  <c r="AF39" i="11" s="1"/>
  <c r="AA39" i="11"/>
  <c r="Y39" i="11"/>
  <c r="Z39" i="11" s="1"/>
  <c r="K39" i="11"/>
  <c r="H39" i="11"/>
  <c r="G39" i="11"/>
  <c r="F39" i="11"/>
  <c r="C39" i="11"/>
  <c r="AD38" i="11"/>
  <c r="AF38" i="11" s="1"/>
  <c r="AB38" i="11"/>
  <c r="AA38" i="11"/>
  <c r="AE38" i="11" s="1"/>
  <c r="Y38" i="11"/>
  <c r="K38" i="11"/>
  <c r="H38" i="11"/>
  <c r="G38" i="11"/>
  <c r="F38" i="11"/>
  <c r="C38" i="11"/>
  <c r="AD37" i="11"/>
  <c r="AB37" i="11"/>
  <c r="AF37" i="11" s="1"/>
  <c r="AA37" i="11"/>
  <c r="AE37" i="11" s="1"/>
  <c r="Y37" i="11"/>
  <c r="Z37" i="11" s="1"/>
  <c r="K37" i="11"/>
  <c r="G37" i="11"/>
  <c r="H37" i="11" s="1"/>
  <c r="F37" i="11"/>
  <c r="C37" i="11"/>
  <c r="AE36" i="11"/>
  <c r="AD36" i="11"/>
  <c r="AF36" i="11" s="1"/>
  <c r="AB36" i="11"/>
  <c r="AA36" i="11"/>
  <c r="Y36" i="11"/>
  <c r="Z36" i="11" s="1"/>
  <c r="K36" i="11"/>
  <c r="H36" i="11"/>
  <c r="G36" i="11"/>
  <c r="F36" i="11"/>
  <c r="C36" i="11"/>
  <c r="AD35" i="11"/>
  <c r="AB35" i="11"/>
  <c r="AF35" i="11" s="1"/>
  <c r="AA35" i="11"/>
  <c r="AE35" i="11" s="1"/>
  <c r="Y35" i="11"/>
  <c r="K35" i="11"/>
  <c r="G35" i="11"/>
  <c r="H35" i="11" s="1"/>
  <c r="F35" i="11"/>
  <c r="C35" i="11"/>
  <c r="AE34" i="11"/>
  <c r="AD34" i="11"/>
  <c r="AF34" i="11" s="1"/>
  <c r="AB34" i="11"/>
  <c r="AA34" i="11"/>
  <c r="Z34" i="11"/>
  <c r="Y34" i="11"/>
  <c r="T34" i="11"/>
  <c r="K34" i="11"/>
  <c r="H34" i="11"/>
  <c r="G34" i="11"/>
  <c r="F34" i="11"/>
  <c r="C34" i="11"/>
  <c r="AD33" i="11"/>
  <c r="AB33" i="11"/>
  <c r="AF33" i="11" s="1"/>
  <c r="AA33" i="11"/>
  <c r="AE33" i="11" s="1"/>
  <c r="Z33" i="11"/>
  <c r="Y33" i="11"/>
  <c r="T33" i="11" s="1"/>
  <c r="K33" i="11"/>
  <c r="G33" i="11"/>
  <c r="H33" i="11" s="1"/>
  <c r="F33" i="11"/>
  <c r="C33" i="11"/>
  <c r="AD32" i="11"/>
  <c r="AB32" i="11"/>
  <c r="AA32" i="11"/>
  <c r="AE32" i="11" s="1"/>
  <c r="Y32" i="11"/>
  <c r="T32" i="11" s="1"/>
  <c r="K32" i="11"/>
  <c r="G32" i="11"/>
  <c r="H32" i="11" s="1"/>
  <c r="F32" i="11"/>
  <c r="C32" i="11"/>
  <c r="AE31" i="11"/>
  <c r="AD31" i="11"/>
  <c r="AF31" i="11" s="1"/>
  <c r="AB31" i="11"/>
  <c r="AA31" i="11"/>
  <c r="Z31" i="11"/>
  <c r="Y31" i="11"/>
  <c r="T31" i="11" s="1"/>
  <c r="K31" i="11"/>
  <c r="H31" i="11"/>
  <c r="G31" i="11"/>
  <c r="F31" i="11"/>
  <c r="C31" i="11"/>
  <c r="AE30" i="11"/>
  <c r="AD30" i="11"/>
  <c r="AB30" i="11"/>
  <c r="AF30" i="11" s="1"/>
  <c r="AA30" i="11"/>
  <c r="Z30" i="11"/>
  <c r="Y30" i="11"/>
  <c r="T30" i="11" s="1"/>
  <c r="K30" i="11"/>
  <c r="G30" i="11"/>
  <c r="H30" i="11" s="1"/>
  <c r="F30" i="11"/>
  <c r="C30" i="11"/>
  <c r="AD29" i="11"/>
  <c r="AF29" i="11" s="1"/>
  <c r="AB29" i="11"/>
  <c r="AA29" i="11"/>
  <c r="AE29" i="11" s="1"/>
  <c r="Z29" i="11"/>
  <c r="Y29" i="11"/>
  <c r="T29" i="11"/>
  <c r="K29" i="11"/>
  <c r="H29" i="11"/>
  <c r="G29" i="11"/>
  <c r="F29" i="11"/>
  <c r="C29" i="11"/>
  <c r="AD28" i="11"/>
  <c r="AF28" i="11" s="1"/>
  <c r="AB28" i="11"/>
  <c r="AA28" i="11"/>
  <c r="AE28" i="11" s="1"/>
  <c r="Y28" i="11"/>
  <c r="Z28" i="11" s="1"/>
  <c r="T28" i="11"/>
  <c r="K28" i="11"/>
  <c r="G28" i="11"/>
  <c r="H28" i="11" s="1"/>
  <c r="F28" i="11"/>
  <c r="C28" i="11"/>
  <c r="AE27" i="11"/>
  <c r="AD27" i="11"/>
  <c r="AF27" i="11" s="1"/>
  <c r="AB27" i="11"/>
  <c r="AA27" i="11"/>
  <c r="Y27" i="11"/>
  <c r="Z27" i="11" s="1"/>
  <c r="K27" i="11"/>
  <c r="G27" i="11"/>
  <c r="H27" i="11" s="1"/>
  <c r="F27" i="11"/>
  <c r="C27" i="11"/>
  <c r="AF26" i="11"/>
  <c r="AD26" i="11"/>
  <c r="AB26" i="11"/>
  <c r="AA26" i="11"/>
  <c r="AE26" i="11" s="1"/>
  <c r="Z26" i="11"/>
  <c r="Y26" i="11"/>
  <c r="T26" i="11" s="1"/>
  <c r="K26" i="11"/>
  <c r="H26" i="11"/>
  <c r="G26" i="11"/>
  <c r="F26" i="11"/>
  <c r="C26" i="11"/>
  <c r="AE25" i="11"/>
  <c r="AD25" i="11"/>
  <c r="AF25" i="11" s="1"/>
  <c r="AB25" i="11"/>
  <c r="AA25" i="11"/>
  <c r="Z25" i="11"/>
  <c r="Y25" i="11"/>
  <c r="T25" i="11"/>
  <c r="K25" i="11"/>
  <c r="H25" i="11"/>
  <c r="G25" i="11"/>
  <c r="F25" i="11"/>
  <c r="C25" i="11"/>
  <c r="AD24" i="11"/>
  <c r="AF24" i="11" s="1"/>
  <c r="AB24" i="11"/>
  <c r="AA24" i="11"/>
  <c r="AE24" i="11" s="1"/>
  <c r="Z24" i="11"/>
  <c r="Y24" i="11"/>
  <c r="T24" i="11"/>
  <c r="K24" i="11"/>
  <c r="G24" i="11"/>
  <c r="H24" i="11" s="1"/>
  <c r="F24" i="11"/>
  <c r="C24" i="11"/>
  <c r="AF23" i="11"/>
  <c r="AE23" i="11"/>
  <c r="AD23" i="11"/>
  <c r="AB23" i="11"/>
  <c r="AA23" i="11"/>
  <c r="Y23" i="11"/>
  <c r="Z23" i="11" s="1"/>
  <c r="T23" i="11"/>
  <c r="K23" i="11"/>
  <c r="H23" i="11"/>
  <c r="G23" i="11"/>
  <c r="F23" i="11"/>
  <c r="C23" i="11"/>
  <c r="AE22" i="11"/>
  <c r="AD22" i="11"/>
  <c r="AF22" i="11" s="1"/>
  <c r="AB22" i="11"/>
  <c r="AA22" i="11"/>
  <c r="Y22" i="11"/>
  <c r="Z22" i="11" s="1"/>
  <c r="K22" i="11"/>
  <c r="H22" i="11"/>
  <c r="G22" i="11"/>
  <c r="F22" i="11"/>
  <c r="C22" i="11"/>
  <c r="AD21" i="11"/>
  <c r="AB21" i="11"/>
  <c r="AF21" i="11" s="1"/>
  <c r="AA21" i="11"/>
  <c r="AE21" i="11" s="1"/>
  <c r="Z21" i="11"/>
  <c r="Y21" i="11"/>
  <c r="T21" i="11"/>
  <c r="K21" i="11"/>
  <c r="G21" i="11"/>
  <c r="H21" i="11" s="1"/>
  <c r="F21" i="11"/>
  <c r="C21" i="11"/>
  <c r="AD20" i="11"/>
  <c r="AF20" i="11" s="1"/>
  <c r="AB20" i="11"/>
  <c r="AA20" i="11"/>
  <c r="AE20" i="11" s="1"/>
  <c r="Y20" i="11"/>
  <c r="Z20" i="11" s="1"/>
  <c r="T20" i="11"/>
  <c r="K20" i="11"/>
  <c r="H20" i="11"/>
  <c r="G20" i="11"/>
  <c r="F20" i="11"/>
  <c r="C20" i="11"/>
  <c r="AF19" i="11"/>
  <c r="AE19" i="11"/>
  <c r="AD19" i="11"/>
  <c r="AB19" i="11"/>
  <c r="AA19" i="11"/>
  <c r="Y19" i="11"/>
  <c r="K19" i="11"/>
  <c r="G19" i="11"/>
  <c r="H19" i="11" s="1"/>
  <c r="F19" i="11"/>
  <c r="C19" i="11"/>
  <c r="AF18" i="11"/>
  <c r="AD18" i="11"/>
  <c r="AB18" i="11"/>
  <c r="AA18" i="11"/>
  <c r="AE18" i="11" s="1"/>
  <c r="Y18" i="11"/>
  <c r="Z18" i="11" s="1"/>
  <c r="T18" i="11"/>
  <c r="K18" i="11"/>
  <c r="H18" i="11"/>
  <c r="G18" i="11"/>
  <c r="F18" i="11"/>
  <c r="C18" i="11"/>
  <c r="AD17" i="11"/>
  <c r="AF17" i="11" s="1"/>
  <c r="AB17" i="11"/>
  <c r="AA17" i="11"/>
  <c r="AE17" i="11" s="1"/>
  <c r="Y17" i="11"/>
  <c r="Z17" i="11" s="1"/>
  <c r="K17" i="11"/>
  <c r="G17" i="11"/>
  <c r="H17" i="11" s="1"/>
  <c r="F17" i="11"/>
  <c r="C17" i="11"/>
  <c r="AD16" i="11"/>
  <c r="AF16" i="11" s="1"/>
  <c r="AB16" i="11"/>
  <c r="AA16" i="11"/>
  <c r="AE16" i="11" s="1"/>
  <c r="Z16" i="11"/>
  <c r="Y16" i="11"/>
  <c r="T16" i="11"/>
  <c r="K16" i="11"/>
  <c r="G16" i="11"/>
  <c r="H16" i="11" s="1"/>
  <c r="F16" i="11"/>
  <c r="C16" i="11"/>
  <c r="AE15" i="11"/>
  <c r="AD15" i="11"/>
  <c r="AF15" i="11" s="1"/>
  <c r="AB15" i="11"/>
  <c r="AA15" i="11"/>
  <c r="Z15" i="11"/>
  <c r="Y15" i="11"/>
  <c r="T15" i="11"/>
  <c r="K15" i="11"/>
  <c r="H15" i="11"/>
  <c r="G15" i="11"/>
  <c r="F15" i="11"/>
  <c r="C15" i="11"/>
  <c r="AF14" i="11"/>
  <c r="AE14" i="11"/>
  <c r="AD14" i="11"/>
  <c r="AB14" i="11"/>
  <c r="AA14" i="11"/>
  <c r="Y14" i="11"/>
  <c r="T14" i="11" s="1"/>
  <c r="K14" i="11"/>
  <c r="H14" i="11"/>
  <c r="G14" i="11"/>
  <c r="F14" i="11"/>
  <c r="C14" i="11"/>
  <c r="AF13" i="11"/>
  <c r="AD13" i="11"/>
  <c r="AB13" i="11"/>
  <c r="AA13" i="11"/>
  <c r="AE13" i="11" s="1"/>
  <c r="Z13" i="11"/>
  <c r="Y13" i="11"/>
  <c r="T13" i="11"/>
  <c r="K13" i="11"/>
  <c r="H13" i="11"/>
  <c r="G13" i="11"/>
  <c r="F13" i="11"/>
  <c r="C13" i="11"/>
  <c r="AD12" i="11"/>
  <c r="AF12" i="11" s="1"/>
  <c r="AB12" i="11"/>
  <c r="AA12" i="11"/>
  <c r="AE12" i="11" s="1"/>
  <c r="Z12" i="11"/>
  <c r="Y12" i="11"/>
  <c r="T12" i="11"/>
  <c r="K12" i="11"/>
  <c r="G12" i="11"/>
  <c r="H12" i="11" s="1"/>
  <c r="F12" i="11"/>
  <c r="C12" i="11"/>
  <c r="AE11" i="11"/>
  <c r="AD11" i="11"/>
  <c r="AB11" i="11"/>
  <c r="AA11" i="11"/>
  <c r="Y11" i="11"/>
  <c r="Z11" i="11" s="1"/>
  <c r="K11" i="11"/>
  <c r="H11" i="11"/>
  <c r="G11" i="11"/>
  <c r="F11" i="11"/>
  <c r="C11" i="11"/>
  <c r="AE10" i="11"/>
  <c r="AD10" i="11"/>
  <c r="AF10" i="11" s="1"/>
  <c r="AB10" i="11"/>
  <c r="AA10" i="11"/>
  <c r="Y10" i="11"/>
  <c r="K10" i="11"/>
  <c r="G10" i="11"/>
  <c r="H10" i="11" s="1"/>
  <c r="F10" i="11"/>
  <c r="C10" i="11"/>
  <c r="AD9" i="11"/>
  <c r="AF9" i="11" s="1"/>
  <c r="AB9" i="11"/>
  <c r="AA9" i="11"/>
  <c r="AE9" i="11" s="1"/>
  <c r="Z9" i="11"/>
  <c r="Y9" i="11"/>
  <c r="T9" i="11"/>
  <c r="K9" i="11"/>
  <c r="H9" i="11"/>
  <c r="G9" i="11"/>
  <c r="F9" i="11"/>
  <c r="C9" i="11"/>
  <c r="AF8" i="11"/>
  <c r="AE8" i="11"/>
  <c r="AD8" i="11"/>
  <c r="AB8" i="11"/>
  <c r="AA8" i="11"/>
  <c r="Z8" i="11"/>
  <c r="Y8" i="11"/>
  <c r="T8" i="11"/>
  <c r="K8" i="11"/>
  <c r="G8" i="11"/>
  <c r="H8" i="11" s="1"/>
  <c r="F8" i="11"/>
  <c r="C8" i="11"/>
  <c r="AD7" i="11"/>
  <c r="AB7" i="11"/>
  <c r="AF7" i="11" s="1"/>
  <c r="AA7" i="11"/>
  <c r="AE7" i="11" s="1"/>
  <c r="Y7" i="11"/>
  <c r="T7" i="11" s="1"/>
  <c r="K7" i="11"/>
  <c r="H7" i="11"/>
  <c r="G7" i="11"/>
  <c r="F7" i="11"/>
  <c r="C7" i="11"/>
  <c r="AE6" i="11"/>
  <c r="AD6" i="11"/>
  <c r="AB6" i="11"/>
  <c r="AF6" i="11" s="1"/>
  <c r="AA6" i="11"/>
  <c r="Z6" i="11"/>
  <c r="Y6" i="11"/>
  <c r="T6" i="11"/>
  <c r="K6" i="11"/>
  <c r="H6" i="11"/>
  <c r="G6" i="11"/>
  <c r="F6" i="11"/>
  <c r="C6" i="11"/>
  <c r="AD5" i="11"/>
  <c r="AB5" i="11"/>
  <c r="AF5" i="11" s="1"/>
  <c r="AA5" i="11"/>
  <c r="AE5" i="11" s="1"/>
  <c r="Y5" i="11"/>
  <c r="K5" i="11"/>
  <c r="H5" i="11"/>
  <c r="G5" i="11"/>
  <c r="F5" i="11"/>
  <c r="C5" i="11"/>
  <c r="AD4" i="11"/>
  <c r="AF4" i="11" s="1"/>
  <c r="AB4" i="11"/>
  <c r="AA4" i="11"/>
  <c r="AE4" i="11" s="1"/>
  <c r="Y4" i="11"/>
  <c r="Z4" i="11" s="1"/>
  <c r="T4" i="11"/>
  <c r="K4" i="11"/>
  <c r="G4" i="11"/>
  <c r="H4" i="11" s="1"/>
  <c r="F4" i="11"/>
  <c r="C4" i="11"/>
  <c r="AE3" i="11"/>
  <c r="AD3" i="11"/>
  <c r="AB3" i="11"/>
  <c r="AA3" i="11"/>
  <c r="Y3" i="11"/>
  <c r="T3" i="11" s="1"/>
  <c r="K3" i="11"/>
  <c r="G3" i="11"/>
  <c r="H3" i="11" s="1"/>
  <c r="F3" i="11"/>
  <c r="C3" i="11"/>
  <c r="AD2" i="11"/>
  <c r="AB2" i="11"/>
  <c r="AF2" i="11" s="1"/>
  <c r="AA2" i="11"/>
  <c r="AE2" i="11" s="1"/>
  <c r="Z2" i="11"/>
  <c r="Y2" i="11"/>
  <c r="T2" i="11" s="1"/>
  <c r="K2" i="11"/>
  <c r="H2" i="11"/>
  <c r="G2" i="11"/>
  <c r="F2" i="11"/>
  <c r="C2" i="11"/>
  <c r="Q191" i="10"/>
  <c r="Q190" i="10"/>
  <c r="Q189" i="10"/>
  <c r="Q188" i="10"/>
  <c r="Q187" i="10"/>
  <c r="Q186" i="10"/>
  <c r="Q185" i="10"/>
  <c r="Q184" i="10"/>
  <c r="Q183" i="10"/>
  <c r="Q182" i="10"/>
  <c r="Q181" i="10"/>
  <c r="Q180" i="10"/>
  <c r="Q179" i="10"/>
  <c r="Q178" i="10"/>
  <c r="Q177" i="10"/>
  <c r="Q176" i="10"/>
  <c r="Q175" i="10"/>
  <c r="Q174" i="10"/>
  <c r="Q173" i="10"/>
  <c r="Q172" i="10"/>
  <c r="Q171" i="10"/>
  <c r="Q170" i="10"/>
  <c r="Q169" i="10"/>
  <c r="Q168" i="10"/>
  <c r="Q167" i="10"/>
  <c r="Q166" i="10"/>
  <c r="Q165" i="10"/>
  <c r="Q164" i="10"/>
  <c r="Q163" i="10"/>
  <c r="Q162" i="10"/>
  <c r="Q161" i="10"/>
  <c r="Q160" i="10"/>
  <c r="Q159" i="10"/>
  <c r="Q158" i="10"/>
  <c r="Q157" i="10"/>
  <c r="Q156" i="10"/>
  <c r="Q155" i="10"/>
  <c r="Q154" i="10"/>
  <c r="Q153" i="10"/>
  <c r="Q152" i="10"/>
  <c r="Q151" i="10"/>
  <c r="Q150" i="10"/>
  <c r="Q149" i="10"/>
  <c r="Q148" i="10"/>
  <c r="Q147" i="10"/>
  <c r="Q146" i="10"/>
  <c r="Q145" i="10"/>
  <c r="Q144" i="10"/>
  <c r="Q143" i="10"/>
  <c r="Q142" i="10"/>
  <c r="Q141" i="10"/>
  <c r="Q140" i="10"/>
  <c r="Q139" i="10"/>
  <c r="Q138" i="10"/>
  <c r="Q137" i="10"/>
  <c r="Q136" i="10"/>
  <c r="Q135" i="10"/>
  <c r="Q134" i="10"/>
  <c r="Q133" i="10"/>
  <c r="Q132" i="10"/>
  <c r="Q131" i="10"/>
  <c r="Q130" i="10"/>
  <c r="Q129" i="10"/>
  <c r="Q128" i="10"/>
  <c r="Q127" i="10"/>
  <c r="Q126" i="10"/>
  <c r="Q125" i="10"/>
  <c r="Q124" i="10"/>
  <c r="Q123" i="10"/>
  <c r="Q122" i="10"/>
  <c r="Q121" i="10"/>
  <c r="Q120" i="10"/>
  <c r="Q119" i="10"/>
  <c r="Q118" i="10"/>
  <c r="Q117" i="10"/>
  <c r="Q116" i="10"/>
  <c r="Q115" i="10"/>
  <c r="Q114" i="10"/>
  <c r="Q113" i="10"/>
  <c r="Q112" i="10"/>
  <c r="Q111" i="10"/>
  <c r="Q110" i="10"/>
  <c r="Q109" i="10"/>
  <c r="Q108" i="10"/>
  <c r="Q107" i="10"/>
  <c r="Q106" i="10"/>
  <c r="Q105" i="10"/>
  <c r="Q104" i="10"/>
  <c r="Q103" i="10"/>
  <c r="Q102" i="10"/>
  <c r="Q101" i="10"/>
  <c r="Q100" i="10"/>
  <c r="Q99" i="10"/>
  <c r="Q98" i="10"/>
  <c r="Q97" i="10"/>
  <c r="Q96" i="10"/>
  <c r="Q95" i="10"/>
  <c r="Q94" i="10"/>
  <c r="Q93" i="10"/>
  <c r="Q92" i="10"/>
  <c r="Q91" i="10"/>
  <c r="Q90" i="10"/>
  <c r="Q89" i="10"/>
  <c r="Q88" i="10"/>
  <c r="Q87" i="10"/>
  <c r="Q86" i="10"/>
  <c r="Q85" i="10"/>
  <c r="Q84" i="10"/>
  <c r="Q83" i="10"/>
  <c r="Q82" i="10"/>
  <c r="Q81" i="10"/>
  <c r="Q80" i="10"/>
  <c r="Q79" i="10"/>
  <c r="Q78" i="10"/>
  <c r="Q77" i="10"/>
  <c r="Q76" i="10"/>
  <c r="Q75" i="10"/>
  <c r="Q74" i="10"/>
  <c r="Q73" i="10"/>
  <c r="Q72" i="10"/>
  <c r="Q71" i="10"/>
  <c r="Q70" i="10"/>
  <c r="Q69" i="10"/>
  <c r="Q68" i="10"/>
  <c r="Q67" i="10"/>
  <c r="Q66" i="10"/>
  <c r="Q65" i="10"/>
  <c r="Q64" i="10"/>
  <c r="O64" i="10"/>
  <c r="Q63" i="10"/>
  <c r="Q62" i="10"/>
  <c r="Q61" i="10"/>
  <c r="Q60" i="10"/>
  <c r="Q59" i="10"/>
  <c r="Q58" i="10"/>
  <c r="Q57" i="10"/>
  <c r="Q56" i="10"/>
  <c r="Q55" i="10"/>
  <c r="Q54" i="10"/>
  <c r="Q53" i="10"/>
  <c r="Q52" i="10"/>
  <c r="Q51" i="10"/>
  <c r="Q50" i="10"/>
  <c r="Q49" i="10"/>
  <c r="Q48" i="10"/>
  <c r="Q47" i="10"/>
  <c r="Q46" i="10"/>
  <c r="Q45" i="10"/>
  <c r="Q44" i="10"/>
  <c r="Q43" i="10"/>
  <c r="Q42" i="10"/>
  <c r="Q41" i="10"/>
  <c r="Q40" i="10"/>
  <c r="Q39" i="10"/>
  <c r="Q38" i="10"/>
  <c r="Q37" i="10"/>
  <c r="Q36" i="10"/>
  <c r="Q35" i="10"/>
  <c r="Q34" i="10"/>
  <c r="O34" i="10"/>
  <c r="Q33" i="10"/>
  <c r="Q32" i="10"/>
  <c r="Q31" i="10"/>
  <c r="Q30" i="10"/>
  <c r="Q29" i="10"/>
  <c r="Q28" i="10"/>
  <c r="Q27" i="10"/>
  <c r="Q26" i="10"/>
  <c r="Q25" i="10"/>
  <c r="Q24" i="10"/>
  <c r="Q23" i="10"/>
  <c r="Q22" i="10"/>
  <c r="Q21" i="10"/>
  <c r="Q20" i="10"/>
  <c r="Q19" i="10"/>
  <c r="Q18" i="10"/>
  <c r="Q17" i="10"/>
  <c r="Q16" i="10"/>
  <c r="Q15" i="10"/>
  <c r="Q14" i="10"/>
  <c r="Q13" i="10"/>
  <c r="Q12" i="10"/>
  <c r="Q11" i="10"/>
  <c r="Q10" i="10"/>
  <c r="Q9" i="10"/>
  <c r="Q8" i="10"/>
  <c r="Q7" i="10"/>
  <c r="Q6" i="10"/>
  <c r="Q5" i="10"/>
  <c r="Q4" i="10"/>
  <c r="Q3" i="10"/>
  <c r="Q2" i="10"/>
  <c r="Q12" i="8"/>
  <c r="Q13" i="8" s="1"/>
  <c r="Q14" i="8" s="1"/>
  <c r="Q15" i="8" s="1"/>
  <c r="Q16" i="8" s="1"/>
  <c r="Q17" i="8" s="1"/>
  <c r="Q18" i="8" s="1"/>
  <c r="Q19" i="8" s="1"/>
  <c r="Q20" i="8" s="1"/>
  <c r="Q21" i="8" s="1"/>
  <c r="Q22" i="8" s="1"/>
  <c r="Q23" i="8" s="1"/>
  <c r="Q24" i="8" s="1"/>
  <c r="Q25" i="8" s="1"/>
  <c r="Q26" i="8" s="1"/>
  <c r="Q27" i="8" s="1"/>
  <c r="Q28" i="8" s="1"/>
  <c r="Q11" i="8"/>
  <c r="Q10" i="8"/>
  <c r="I385" i="6"/>
  <c r="H385" i="6"/>
  <c r="G385" i="6"/>
  <c r="I384" i="6"/>
  <c r="G384" i="6"/>
  <c r="E384" i="6"/>
  <c r="H384" i="6" s="1"/>
  <c r="I383" i="6"/>
  <c r="H383" i="6"/>
  <c r="G383" i="6"/>
  <c r="I382" i="6"/>
  <c r="H382" i="6"/>
  <c r="G382" i="6"/>
  <c r="I381" i="6"/>
  <c r="G381" i="6"/>
  <c r="E381" i="6"/>
  <c r="M381" i="6" s="1"/>
  <c r="I380" i="6"/>
  <c r="G380" i="6"/>
  <c r="E380" i="6"/>
  <c r="H380" i="6" s="1"/>
  <c r="I379" i="6"/>
  <c r="G379" i="6"/>
  <c r="E379" i="6"/>
  <c r="H379" i="6" s="1"/>
  <c r="I378" i="6"/>
  <c r="G378" i="6"/>
  <c r="E378" i="6"/>
  <c r="H378" i="6" s="1"/>
  <c r="I377" i="6"/>
  <c r="G377" i="6"/>
  <c r="E377" i="6"/>
  <c r="H377" i="6" s="1"/>
  <c r="I376" i="6"/>
  <c r="G376" i="6"/>
  <c r="E376" i="6"/>
  <c r="M376" i="6" s="1"/>
  <c r="I375" i="6"/>
  <c r="G375" i="6"/>
  <c r="E375" i="6"/>
  <c r="H375" i="6" s="1"/>
  <c r="I374" i="6"/>
  <c r="G374" i="6"/>
  <c r="E374" i="6"/>
  <c r="M374" i="6" s="1"/>
  <c r="I373" i="6"/>
  <c r="G373" i="6"/>
  <c r="E373" i="6"/>
  <c r="H373" i="6" s="1"/>
  <c r="I372" i="6"/>
  <c r="G372" i="6"/>
  <c r="E372" i="6"/>
  <c r="H372" i="6" s="1"/>
  <c r="I371" i="6"/>
  <c r="G371" i="6"/>
  <c r="E371" i="6"/>
  <c r="M371" i="6" s="1"/>
  <c r="I370" i="6"/>
  <c r="G370" i="6"/>
  <c r="E370" i="6"/>
  <c r="M370" i="6" s="1"/>
  <c r="I369" i="6"/>
  <c r="G369" i="6"/>
  <c r="E369" i="6"/>
  <c r="M369" i="6" s="1"/>
  <c r="I368" i="6"/>
  <c r="G368" i="6"/>
  <c r="E368" i="6"/>
  <c r="M368" i="6" s="1"/>
  <c r="I367" i="6"/>
  <c r="G367" i="6"/>
  <c r="E367" i="6"/>
  <c r="M367" i="6" s="1"/>
  <c r="I366" i="6"/>
  <c r="G366" i="6"/>
  <c r="E366" i="6"/>
  <c r="H366" i="6" s="1"/>
  <c r="I365" i="6"/>
  <c r="G365" i="6"/>
  <c r="E365" i="6"/>
  <c r="M365" i="6" s="1"/>
  <c r="I364" i="6"/>
  <c r="G364" i="6"/>
  <c r="E364" i="6"/>
  <c r="H364" i="6" s="1"/>
  <c r="I363" i="6"/>
  <c r="H363" i="6"/>
  <c r="G363" i="6"/>
  <c r="E363" i="6"/>
  <c r="M363" i="6" s="1"/>
  <c r="I362" i="6"/>
  <c r="G362" i="6"/>
  <c r="E362" i="6"/>
  <c r="H362" i="6" s="1"/>
  <c r="I361" i="6"/>
  <c r="G361" i="6"/>
  <c r="E361" i="6"/>
  <c r="M361" i="6" s="1"/>
  <c r="I360" i="6"/>
  <c r="H360" i="6"/>
  <c r="G360" i="6"/>
  <c r="E360" i="6"/>
  <c r="M360" i="6" s="1"/>
  <c r="I359" i="6"/>
  <c r="G359" i="6"/>
  <c r="E359" i="6"/>
  <c r="I358" i="6"/>
  <c r="G358" i="6"/>
  <c r="E358" i="6"/>
  <c r="H358" i="6" s="1"/>
  <c r="I357" i="6"/>
  <c r="G357" i="6"/>
  <c r="E357" i="6"/>
  <c r="H357" i="6" s="1"/>
  <c r="I356" i="6"/>
  <c r="G356" i="6"/>
  <c r="E356" i="6"/>
  <c r="M356" i="6" s="1"/>
  <c r="I355" i="6"/>
  <c r="G355" i="6"/>
  <c r="E355" i="6"/>
  <c r="M355" i="6" s="1"/>
  <c r="I354" i="6"/>
  <c r="G354" i="6"/>
  <c r="E354" i="6"/>
  <c r="M354" i="6" s="1"/>
  <c r="I353" i="6"/>
  <c r="G353" i="6"/>
  <c r="E353" i="6"/>
  <c r="I352" i="6"/>
  <c r="G352" i="6"/>
  <c r="E352" i="6"/>
  <c r="M352" i="6" s="1"/>
  <c r="I351" i="6"/>
  <c r="G351" i="6"/>
  <c r="E351" i="6"/>
  <c r="M351" i="6" s="1"/>
  <c r="I350" i="6"/>
  <c r="G350" i="6"/>
  <c r="E350" i="6"/>
  <c r="I349" i="6"/>
  <c r="G349" i="6"/>
  <c r="E349" i="6"/>
  <c r="M349" i="6" s="1"/>
  <c r="I348" i="6"/>
  <c r="G348" i="6"/>
  <c r="E348" i="6"/>
  <c r="H348" i="6" s="1"/>
  <c r="I347" i="6"/>
  <c r="G347" i="6"/>
  <c r="E347" i="6"/>
  <c r="M347" i="6" s="1"/>
  <c r="I346" i="6"/>
  <c r="G346" i="6"/>
  <c r="E346" i="6"/>
  <c r="M346" i="6" s="1"/>
  <c r="I345" i="6"/>
  <c r="G345" i="6"/>
  <c r="E345" i="6"/>
  <c r="I344" i="6"/>
  <c r="G344" i="6"/>
  <c r="E344" i="6"/>
  <c r="H344" i="6" s="1"/>
  <c r="I343" i="6"/>
  <c r="G343" i="6"/>
  <c r="E343" i="6"/>
  <c r="H343" i="6" s="1"/>
  <c r="I342" i="6"/>
  <c r="G342" i="6"/>
  <c r="E342" i="6"/>
  <c r="M342" i="6" s="1"/>
  <c r="I341" i="6"/>
  <c r="G341" i="6"/>
  <c r="E341" i="6"/>
  <c r="H341" i="6" s="1"/>
  <c r="I340" i="6"/>
  <c r="G340" i="6"/>
  <c r="E340" i="6"/>
  <c r="I339" i="6"/>
  <c r="G339" i="6"/>
  <c r="E339" i="6"/>
  <c r="I338" i="6"/>
  <c r="G338" i="6"/>
  <c r="E338" i="6"/>
  <c r="H338" i="6" s="1"/>
  <c r="I337" i="6"/>
  <c r="G337" i="6"/>
  <c r="E337" i="6"/>
  <c r="M337" i="6" s="1"/>
  <c r="I336" i="6"/>
  <c r="G336" i="6"/>
  <c r="E336" i="6"/>
  <c r="M336" i="6" s="1"/>
  <c r="I335" i="6"/>
  <c r="G335" i="6"/>
  <c r="E335" i="6"/>
  <c r="I334" i="6"/>
  <c r="G334" i="6"/>
  <c r="E334" i="6"/>
  <c r="I333" i="6"/>
  <c r="G333" i="6"/>
  <c r="E333" i="6"/>
  <c r="M333" i="6" s="1"/>
  <c r="I332" i="6"/>
  <c r="G332" i="6"/>
  <c r="E332" i="6"/>
  <c r="H332" i="6" s="1"/>
  <c r="I331" i="6"/>
  <c r="G331" i="6"/>
  <c r="E331" i="6"/>
  <c r="H331" i="6" s="1"/>
  <c r="I330" i="6"/>
  <c r="G330" i="6"/>
  <c r="E330" i="6"/>
  <c r="H330" i="6" s="1"/>
  <c r="I329" i="6"/>
  <c r="G329" i="6"/>
  <c r="E329" i="6"/>
  <c r="M329" i="6" s="1"/>
  <c r="I328" i="6"/>
  <c r="G328" i="6"/>
  <c r="E328" i="6"/>
  <c r="M328" i="6" s="1"/>
  <c r="I327" i="6"/>
  <c r="G327" i="6"/>
  <c r="E327" i="6"/>
  <c r="H327" i="6" s="1"/>
  <c r="I326" i="6"/>
  <c r="G326" i="6"/>
  <c r="E326" i="6"/>
  <c r="M326" i="6" s="1"/>
  <c r="I325" i="6"/>
  <c r="G325" i="6"/>
  <c r="E325" i="6"/>
  <c r="M325" i="6" s="1"/>
  <c r="I324" i="6"/>
  <c r="G324" i="6"/>
  <c r="E324" i="6"/>
  <c r="M324" i="6" s="1"/>
  <c r="I323" i="6"/>
  <c r="G323" i="6"/>
  <c r="E323" i="6"/>
  <c r="M323" i="6" s="1"/>
  <c r="I322" i="6"/>
  <c r="G322" i="6"/>
  <c r="E322" i="6"/>
  <c r="H322" i="6" s="1"/>
  <c r="I321" i="6"/>
  <c r="G321" i="6"/>
  <c r="E321" i="6"/>
  <c r="I320" i="6"/>
  <c r="G320" i="6"/>
  <c r="E320" i="6"/>
  <c r="H320" i="6" s="1"/>
  <c r="I319" i="6"/>
  <c r="G319" i="6"/>
  <c r="E319" i="6"/>
  <c r="H319" i="6" s="1"/>
  <c r="I318" i="6"/>
  <c r="G318" i="6"/>
  <c r="E318" i="6"/>
  <c r="I317" i="6"/>
  <c r="G317" i="6"/>
  <c r="E317" i="6"/>
  <c r="M317" i="6" s="1"/>
  <c r="I316" i="6"/>
  <c r="G316" i="6"/>
  <c r="E316" i="6"/>
  <c r="M316" i="6" s="1"/>
  <c r="I315" i="6"/>
  <c r="G315" i="6"/>
  <c r="E315" i="6"/>
  <c r="H315" i="6" s="1"/>
  <c r="I314" i="6"/>
  <c r="G314" i="6"/>
  <c r="E314" i="6"/>
  <c r="H314" i="6" s="1"/>
  <c r="I313" i="6"/>
  <c r="G313" i="6"/>
  <c r="E313" i="6"/>
  <c r="M313" i="6" s="1"/>
  <c r="I312" i="6"/>
  <c r="G312" i="6"/>
  <c r="E312" i="6"/>
  <c r="M312" i="6" s="1"/>
  <c r="I311" i="6"/>
  <c r="G311" i="6"/>
  <c r="E311" i="6"/>
  <c r="I310" i="6"/>
  <c r="G310" i="6"/>
  <c r="E310" i="6"/>
  <c r="I309" i="6"/>
  <c r="G309" i="6"/>
  <c r="E309" i="6"/>
  <c r="M309" i="6" s="1"/>
  <c r="I308" i="6"/>
  <c r="G308" i="6"/>
  <c r="E308" i="6"/>
  <c r="H308" i="6" s="1"/>
  <c r="I307" i="6"/>
  <c r="G307" i="6"/>
  <c r="E307" i="6"/>
  <c r="M307" i="6" s="1"/>
  <c r="I306" i="6"/>
  <c r="G306" i="6"/>
  <c r="E306" i="6"/>
  <c r="H306" i="6" s="1"/>
  <c r="I305" i="6"/>
  <c r="G305" i="6"/>
  <c r="E305" i="6"/>
  <c r="M305" i="6" s="1"/>
  <c r="I304" i="6"/>
  <c r="G304" i="6"/>
  <c r="E304" i="6"/>
  <c r="I303" i="6"/>
  <c r="G303" i="6"/>
  <c r="E303" i="6"/>
  <c r="I302" i="6"/>
  <c r="G302" i="6"/>
  <c r="E302" i="6"/>
  <c r="M302" i="6" s="1"/>
  <c r="I301" i="6"/>
  <c r="G301" i="6"/>
  <c r="E301" i="6"/>
  <c r="H301" i="6" s="1"/>
  <c r="I300" i="6"/>
  <c r="G300" i="6"/>
  <c r="E300" i="6"/>
  <c r="H300" i="6" s="1"/>
  <c r="I299" i="6"/>
  <c r="G299" i="6"/>
  <c r="E299" i="6"/>
  <c r="M299" i="6" s="1"/>
  <c r="I298" i="6"/>
  <c r="G298" i="6"/>
  <c r="E298" i="6"/>
  <c r="H298" i="6" s="1"/>
  <c r="I297" i="6"/>
  <c r="G297" i="6"/>
  <c r="E297" i="6"/>
  <c r="H297" i="6" s="1"/>
  <c r="I296" i="6"/>
  <c r="G296" i="6"/>
  <c r="E296" i="6"/>
  <c r="H296" i="6" s="1"/>
  <c r="I295" i="6"/>
  <c r="G295" i="6"/>
  <c r="E295" i="6"/>
  <c r="H295" i="6" s="1"/>
  <c r="I294" i="6"/>
  <c r="G294" i="6"/>
  <c r="E294" i="6"/>
  <c r="H294" i="6" s="1"/>
  <c r="I293" i="6"/>
  <c r="G293" i="6"/>
  <c r="E293" i="6"/>
  <c r="M293" i="6" s="1"/>
  <c r="I292" i="6"/>
  <c r="G292" i="6"/>
  <c r="E292" i="6"/>
  <c r="M292" i="6" s="1"/>
  <c r="R291" i="6"/>
  <c r="R292" i="6" s="1"/>
  <c r="R293" i="6" s="1"/>
  <c r="R294" i="6" s="1"/>
  <c r="R295" i="6" s="1"/>
  <c r="R296" i="6" s="1"/>
  <c r="R297" i="6" s="1"/>
  <c r="R298" i="6" s="1"/>
  <c r="R299" i="6" s="1"/>
  <c r="R300" i="6" s="1"/>
  <c r="R301" i="6" s="1"/>
  <c r="R302" i="6" s="1"/>
  <c r="R303" i="6" s="1"/>
  <c r="R304" i="6" s="1"/>
  <c r="R305" i="6" s="1"/>
  <c r="R306" i="6" s="1"/>
  <c r="R307" i="6" s="1"/>
  <c r="R308" i="6" s="1"/>
  <c r="R309" i="6" s="1"/>
  <c r="R310" i="6" s="1"/>
  <c r="R311" i="6" s="1"/>
  <c r="R312" i="6" s="1"/>
  <c r="R313" i="6" s="1"/>
  <c r="R314" i="6" s="1"/>
  <c r="R315" i="6" s="1"/>
  <c r="R316" i="6" s="1"/>
  <c r="R317" i="6" s="1"/>
  <c r="R318" i="6" s="1"/>
  <c r="R319" i="6" s="1"/>
  <c r="R320" i="6" s="1"/>
  <c r="R321" i="6" s="1"/>
  <c r="R322" i="6" s="1"/>
  <c r="R323" i="6" s="1"/>
  <c r="R324" i="6" s="1"/>
  <c r="R325" i="6" s="1"/>
  <c r="R326" i="6" s="1"/>
  <c r="R327" i="6" s="1"/>
  <c r="R328" i="6" s="1"/>
  <c r="R329" i="6" s="1"/>
  <c r="R330" i="6" s="1"/>
  <c r="R331" i="6" s="1"/>
  <c r="R332" i="6" s="1"/>
  <c r="R333" i="6" s="1"/>
  <c r="R334" i="6" s="1"/>
  <c r="R335" i="6" s="1"/>
  <c r="R336" i="6" s="1"/>
  <c r="R337" i="6" s="1"/>
  <c r="R338" i="6" s="1"/>
  <c r="R339" i="6" s="1"/>
  <c r="R340" i="6" s="1"/>
  <c r="R341" i="6" s="1"/>
  <c r="R342" i="6" s="1"/>
  <c r="R343" i="6" s="1"/>
  <c r="R344" i="6" s="1"/>
  <c r="R345" i="6" s="1"/>
  <c r="R346" i="6" s="1"/>
  <c r="R347" i="6" s="1"/>
  <c r="R348" i="6" s="1"/>
  <c r="R349" i="6" s="1"/>
  <c r="R350" i="6" s="1"/>
  <c r="R351" i="6" s="1"/>
  <c r="R352" i="6" s="1"/>
  <c r="R353" i="6" s="1"/>
  <c r="R354" i="6" s="1"/>
  <c r="R355" i="6" s="1"/>
  <c r="R356" i="6" s="1"/>
  <c r="R357" i="6" s="1"/>
  <c r="R358" i="6" s="1"/>
  <c r="R359" i="6" s="1"/>
  <c r="R360" i="6" s="1"/>
  <c r="R361" i="6" s="1"/>
  <c r="R362" i="6" s="1"/>
  <c r="R363" i="6" s="1"/>
  <c r="R364" i="6" s="1"/>
  <c r="R365" i="6" s="1"/>
  <c r="R366" i="6" s="1"/>
  <c r="R367" i="6" s="1"/>
  <c r="R368" i="6" s="1"/>
  <c r="R369" i="6" s="1"/>
  <c r="R370" i="6" s="1"/>
  <c r="R371" i="6" s="1"/>
  <c r="R372" i="6" s="1"/>
  <c r="R373" i="6" s="1"/>
  <c r="R374" i="6" s="1"/>
  <c r="R375" i="6" s="1"/>
  <c r="R376" i="6" s="1"/>
  <c r="R377" i="6" s="1"/>
  <c r="R378" i="6" s="1"/>
  <c r="R379" i="6" s="1"/>
  <c r="R380" i="6" s="1"/>
  <c r="R381" i="6" s="1"/>
  <c r="R382" i="6" s="1"/>
  <c r="R383" i="6" s="1"/>
  <c r="R384" i="6" s="1"/>
  <c r="R385" i="6" s="1"/>
  <c r="R386" i="6" s="1"/>
  <c r="R387" i="6" s="1"/>
  <c r="R388" i="6" s="1"/>
  <c r="R389" i="6" s="1"/>
  <c r="R390" i="6" s="1"/>
  <c r="R391" i="6" s="1"/>
  <c r="R392" i="6" s="1"/>
  <c r="R393" i="6" s="1"/>
  <c r="R394" i="6" s="1"/>
  <c r="R395" i="6" s="1"/>
  <c r="R396" i="6" s="1"/>
  <c r="R397" i="6" s="1"/>
  <c r="R398" i="6" s="1"/>
  <c r="R399" i="6" s="1"/>
  <c r="R400" i="6" s="1"/>
  <c r="R401" i="6" s="1"/>
  <c r="R402" i="6" s="1"/>
  <c r="R403" i="6" s="1"/>
  <c r="R404" i="6" s="1"/>
  <c r="R405" i="6" s="1"/>
  <c r="R406" i="6" s="1"/>
  <c r="R407" i="6" s="1"/>
  <c r="R408" i="6" s="1"/>
  <c r="R409" i="6" s="1"/>
  <c r="R410" i="6" s="1"/>
  <c r="R411" i="6" s="1"/>
  <c r="R412" i="6" s="1"/>
  <c r="R413" i="6" s="1"/>
  <c r="R414" i="6" s="1"/>
  <c r="R415" i="6" s="1"/>
  <c r="R416" i="6" s="1"/>
  <c r="R417" i="6" s="1"/>
  <c r="R418" i="6" s="1"/>
  <c r="R419" i="6" s="1"/>
  <c r="R420" i="6" s="1"/>
  <c r="R421" i="6" s="1"/>
  <c r="R422" i="6" s="1"/>
  <c r="R423" i="6" s="1"/>
  <c r="R424" i="6" s="1"/>
  <c r="R425" i="6" s="1"/>
  <c r="R426" i="6" s="1"/>
  <c r="R427" i="6" s="1"/>
  <c r="R428" i="6" s="1"/>
  <c r="R429" i="6" s="1"/>
  <c r="R430" i="6" s="1"/>
  <c r="R431" i="6" s="1"/>
  <c r="R432" i="6" s="1"/>
  <c r="R433" i="6" s="1"/>
  <c r="R434" i="6" s="1"/>
  <c r="R435" i="6" s="1"/>
  <c r="R436" i="6" s="1"/>
  <c r="R437" i="6" s="1"/>
  <c r="R438" i="6" s="1"/>
  <c r="R439" i="6" s="1"/>
  <c r="R440" i="6" s="1"/>
  <c r="R441" i="6" s="1"/>
  <c r="R442" i="6" s="1"/>
  <c r="R443" i="6" s="1"/>
  <c r="R444" i="6" s="1"/>
  <c r="R445" i="6" s="1"/>
  <c r="R446" i="6" s="1"/>
  <c r="R447" i="6" s="1"/>
  <c r="R448" i="6" s="1"/>
  <c r="R449" i="6" s="1"/>
  <c r="R450" i="6" s="1"/>
  <c r="R451" i="6" s="1"/>
  <c r="R452" i="6" s="1"/>
  <c r="R453" i="6" s="1"/>
  <c r="R454" i="6" s="1"/>
  <c r="R455" i="6" s="1"/>
  <c r="R456" i="6" s="1"/>
  <c r="R457" i="6" s="1"/>
  <c r="R458" i="6" s="1"/>
  <c r="R459" i="6" s="1"/>
  <c r="R460" i="6" s="1"/>
  <c r="R461" i="6" s="1"/>
  <c r="R462" i="6" s="1"/>
  <c r="R463" i="6" s="1"/>
  <c r="R464" i="6" s="1"/>
  <c r="R465" i="6" s="1"/>
  <c r="R466" i="6" s="1"/>
  <c r="R467" i="6" s="1"/>
  <c r="R468" i="6" s="1"/>
  <c r="R469" i="6" s="1"/>
  <c r="R470" i="6" s="1"/>
  <c r="R471" i="6" s="1"/>
  <c r="R472" i="6" s="1"/>
  <c r="R473" i="6" s="1"/>
  <c r="R474" i="6" s="1"/>
  <c r="R475" i="6" s="1"/>
  <c r="R476" i="6" s="1"/>
  <c r="R477" i="6" s="1"/>
  <c r="R478" i="6" s="1"/>
  <c r="R479" i="6" s="1"/>
  <c r="R480" i="6" s="1"/>
  <c r="R481" i="6" s="1"/>
  <c r="R482" i="6" s="1"/>
  <c r="R483" i="6" s="1"/>
  <c r="R484" i="6" s="1"/>
  <c r="R485" i="6" s="1"/>
  <c r="R486" i="6" s="1"/>
  <c r="R487" i="6" s="1"/>
  <c r="R488" i="6" s="1"/>
  <c r="R489" i="6" s="1"/>
  <c r="R490" i="6" s="1"/>
  <c r="R491" i="6" s="1"/>
  <c r="R492" i="6" s="1"/>
  <c r="R493" i="6" s="1"/>
  <c r="R494" i="6" s="1"/>
  <c r="R495" i="6" s="1"/>
  <c r="R496" i="6" s="1"/>
  <c r="R497" i="6" s="1"/>
  <c r="R498" i="6" s="1"/>
  <c r="R499" i="6" s="1"/>
  <c r="R500" i="6" s="1"/>
  <c r="R501" i="6" s="1"/>
  <c r="R502" i="6" s="1"/>
  <c r="R503" i="6" s="1"/>
  <c r="R504" i="6" s="1"/>
  <c r="R505" i="6" s="1"/>
  <c r="R506" i="6" s="1"/>
  <c r="R507" i="6" s="1"/>
  <c r="R508" i="6" s="1"/>
  <c r="R509" i="6" s="1"/>
  <c r="R510" i="6" s="1"/>
  <c r="R511" i="6" s="1"/>
  <c r="R512" i="6" s="1"/>
  <c r="R513" i="6" s="1"/>
  <c r="R514" i="6" s="1"/>
  <c r="R515" i="6" s="1"/>
  <c r="R516" i="6" s="1"/>
  <c r="R517" i="6" s="1"/>
  <c r="R518" i="6" s="1"/>
  <c r="R519" i="6" s="1"/>
  <c r="R520" i="6" s="1"/>
  <c r="R521" i="6" s="1"/>
  <c r="R522" i="6" s="1"/>
  <c r="R523" i="6" s="1"/>
  <c r="R524" i="6" s="1"/>
  <c r="R525" i="6" s="1"/>
  <c r="R526" i="6" s="1"/>
  <c r="R527" i="6" s="1"/>
  <c r="R528" i="6" s="1"/>
  <c r="R529" i="6" s="1"/>
  <c r="R530" i="6" s="1"/>
  <c r="R531" i="6" s="1"/>
  <c r="R532" i="6" s="1"/>
  <c r="R533" i="6" s="1"/>
  <c r="R534" i="6" s="1"/>
  <c r="R535" i="6" s="1"/>
  <c r="R536" i="6" s="1"/>
  <c r="R537" i="6" s="1"/>
  <c r="R538" i="6" s="1"/>
  <c r="R539" i="6" s="1"/>
  <c r="I291" i="6"/>
  <c r="G291" i="6"/>
  <c r="E291" i="6"/>
  <c r="M291" i="6" s="1"/>
  <c r="I290" i="6"/>
  <c r="G290" i="6"/>
  <c r="E290" i="6"/>
  <c r="M290" i="6" s="1"/>
  <c r="I289" i="6"/>
  <c r="G289" i="6"/>
  <c r="E289" i="6"/>
  <c r="H289" i="6" s="1"/>
  <c r="I288" i="6"/>
  <c r="G288" i="6"/>
  <c r="E288" i="6"/>
  <c r="M288" i="6" s="1"/>
  <c r="I287" i="6"/>
  <c r="G287" i="6"/>
  <c r="E287" i="6"/>
  <c r="H287" i="6" s="1"/>
  <c r="I286" i="6"/>
  <c r="G286" i="6"/>
  <c r="E286" i="6"/>
  <c r="M286" i="6" s="1"/>
  <c r="I285" i="6"/>
  <c r="G285" i="6"/>
  <c r="E285" i="6"/>
  <c r="H285" i="6" s="1"/>
  <c r="I284" i="6"/>
  <c r="G284" i="6"/>
  <c r="E284" i="6"/>
  <c r="M284" i="6" s="1"/>
  <c r="I283" i="6"/>
  <c r="G283" i="6"/>
  <c r="E283" i="6"/>
  <c r="M283" i="6" s="1"/>
  <c r="I282" i="6"/>
  <c r="G282" i="6"/>
  <c r="E282" i="6"/>
  <c r="H282" i="6" s="1"/>
  <c r="I281" i="6"/>
  <c r="G281" i="6"/>
  <c r="E281" i="6"/>
  <c r="M281" i="6" s="1"/>
  <c r="I280" i="6"/>
  <c r="G280" i="6"/>
  <c r="E280" i="6"/>
  <c r="H280" i="6" s="1"/>
  <c r="I279" i="6"/>
  <c r="G279" i="6"/>
  <c r="E279" i="6"/>
  <c r="H279" i="6" s="1"/>
  <c r="I278" i="6"/>
  <c r="G278" i="6"/>
  <c r="E278" i="6"/>
  <c r="I277" i="6"/>
  <c r="G277" i="6"/>
  <c r="E277" i="6"/>
  <c r="H277" i="6" s="1"/>
  <c r="I276" i="6"/>
  <c r="G276" i="6"/>
  <c r="E276" i="6"/>
  <c r="M276" i="6" s="1"/>
  <c r="I275" i="6"/>
  <c r="G275" i="6"/>
  <c r="E275" i="6"/>
  <c r="H275" i="6" s="1"/>
  <c r="I274" i="6"/>
  <c r="G274" i="6"/>
  <c r="E274" i="6"/>
  <c r="M274" i="6" s="1"/>
  <c r="I273" i="6"/>
  <c r="G273" i="6"/>
  <c r="E273" i="6"/>
  <c r="M273" i="6" s="1"/>
  <c r="I272" i="6"/>
  <c r="G272" i="6"/>
  <c r="E272" i="6"/>
  <c r="M272" i="6" s="1"/>
  <c r="I271" i="6"/>
  <c r="G271" i="6"/>
  <c r="E271" i="6"/>
  <c r="I270" i="6"/>
  <c r="G270" i="6"/>
  <c r="E270" i="6"/>
  <c r="I269" i="6"/>
  <c r="G269" i="6"/>
  <c r="E269" i="6"/>
  <c r="H269" i="6" s="1"/>
  <c r="I268" i="6"/>
  <c r="G268" i="6"/>
  <c r="E268" i="6"/>
  <c r="H268" i="6" s="1"/>
  <c r="I267" i="6"/>
  <c r="G267" i="6"/>
  <c r="E267" i="6"/>
  <c r="M267" i="6" s="1"/>
  <c r="I266" i="6"/>
  <c r="G266" i="6"/>
  <c r="E266" i="6"/>
  <c r="H266" i="6" s="1"/>
  <c r="I265" i="6"/>
  <c r="G265" i="6"/>
  <c r="E265" i="6"/>
  <c r="M265" i="6" s="1"/>
  <c r="I264" i="6"/>
  <c r="G264" i="6"/>
  <c r="E264" i="6"/>
  <c r="I263" i="6"/>
  <c r="G263" i="6"/>
  <c r="E263" i="6"/>
  <c r="I262" i="6"/>
  <c r="G262" i="6"/>
  <c r="E262" i="6"/>
  <c r="M262" i="6" s="1"/>
  <c r="I261" i="6"/>
  <c r="G261" i="6"/>
  <c r="E261" i="6"/>
  <c r="H261" i="6" s="1"/>
  <c r="I260" i="6"/>
  <c r="G260" i="6"/>
  <c r="E260" i="6"/>
  <c r="H260" i="6" s="1"/>
  <c r="I259" i="6"/>
  <c r="G259" i="6"/>
  <c r="E259" i="6"/>
  <c r="H259" i="6" s="1"/>
  <c r="I258" i="6"/>
  <c r="G258" i="6"/>
  <c r="E258" i="6"/>
  <c r="H258" i="6" s="1"/>
  <c r="I257" i="6"/>
  <c r="G257" i="6"/>
  <c r="E257" i="6"/>
  <c r="I256" i="6"/>
  <c r="G256" i="6"/>
  <c r="E256" i="6"/>
  <c r="M256" i="6" s="1"/>
  <c r="I255" i="6"/>
  <c r="G255" i="6"/>
  <c r="E255" i="6"/>
  <c r="M255" i="6" s="1"/>
  <c r="I254" i="6"/>
  <c r="G254" i="6"/>
  <c r="E254" i="6"/>
  <c r="H254" i="6" s="1"/>
  <c r="I253" i="6"/>
  <c r="G253" i="6"/>
  <c r="E253" i="6"/>
  <c r="M253" i="6" s="1"/>
  <c r="I252" i="6"/>
  <c r="G252" i="6"/>
  <c r="E252" i="6"/>
  <c r="H252" i="6" s="1"/>
  <c r="I251" i="6"/>
  <c r="G251" i="6"/>
  <c r="E251" i="6"/>
  <c r="H251" i="6" s="1"/>
  <c r="I250" i="6"/>
  <c r="G250" i="6"/>
  <c r="E250" i="6"/>
  <c r="H250" i="6" s="1"/>
  <c r="I249" i="6"/>
  <c r="G249" i="6"/>
  <c r="E249" i="6"/>
  <c r="M249" i="6" s="1"/>
  <c r="I248" i="6"/>
  <c r="G248" i="6"/>
  <c r="E248" i="6"/>
  <c r="M248" i="6" s="1"/>
  <c r="I247" i="6"/>
  <c r="G247" i="6"/>
  <c r="E247" i="6"/>
  <c r="H247" i="6" s="1"/>
  <c r="I246" i="6"/>
  <c r="G246" i="6"/>
  <c r="E246" i="6"/>
  <c r="I245" i="6"/>
  <c r="G245" i="6"/>
  <c r="E245" i="6"/>
  <c r="H245" i="6" s="1"/>
  <c r="I244" i="6"/>
  <c r="G244" i="6"/>
  <c r="E244" i="6"/>
  <c r="H244" i="6" s="1"/>
  <c r="I243" i="6"/>
  <c r="G243" i="6"/>
  <c r="E243" i="6"/>
  <c r="H243" i="6" s="1"/>
  <c r="I242" i="6"/>
  <c r="G242" i="6"/>
  <c r="E242" i="6"/>
  <c r="M242" i="6" s="1"/>
  <c r="I241" i="6"/>
  <c r="G241" i="6"/>
  <c r="E241" i="6"/>
  <c r="M241" i="6" s="1"/>
  <c r="I240" i="6"/>
  <c r="G240" i="6"/>
  <c r="E240" i="6"/>
  <c r="H240" i="6" s="1"/>
  <c r="I239" i="6"/>
  <c r="G239" i="6"/>
  <c r="E239" i="6"/>
  <c r="M239" i="6" s="1"/>
  <c r="I238" i="6"/>
  <c r="G238" i="6"/>
  <c r="E238" i="6"/>
  <c r="H238" i="6" s="1"/>
  <c r="I237" i="6"/>
  <c r="G237" i="6"/>
  <c r="E237" i="6"/>
  <c r="M237" i="6" s="1"/>
  <c r="I236" i="6"/>
  <c r="G236" i="6"/>
  <c r="E236" i="6"/>
  <c r="M236" i="6" s="1"/>
  <c r="I235" i="6"/>
  <c r="G235" i="6"/>
  <c r="E235" i="6"/>
  <c r="M235" i="6" s="1"/>
  <c r="I234" i="6"/>
  <c r="G234" i="6"/>
  <c r="E234" i="6"/>
  <c r="H234" i="6" s="1"/>
  <c r="I233" i="6"/>
  <c r="G233" i="6"/>
  <c r="E233" i="6"/>
  <c r="H233" i="6" s="1"/>
  <c r="I232" i="6"/>
  <c r="G232" i="6"/>
  <c r="E232" i="6"/>
  <c r="M232" i="6" s="1"/>
  <c r="I231" i="6"/>
  <c r="G231" i="6"/>
  <c r="E231" i="6"/>
  <c r="H231" i="6" s="1"/>
  <c r="I230" i="6"/>
  <c r="G230" i="6"/>
  <c r="E230" i="6"/>
  <c r="H230" i="6" s="1"/>
  <c r="I229" i="6"/>
  <c r="G229" i="6"/>
  <c r="E229" i="6"/>
  <c r="M229" i="6" s="1"/>
  <c r="I228" i="6"/>
  <c r="G228" i="6"/>
  <c r="E228" i="6"/>
  <c r="M228" i="6" s="1"/>
  <c r="I227" i="6"/>
  <c r="G227" i="6"/>
  <c r="E227" i="6"/>
  <c r="I226" i="6"/>
  <c r="G226" i="6"/>
  <c r="E226" i="6"/>
  <c r="I225" i="6"/>
  <c r="G225" i="6"/>
  <c r="E225" i="6"/>
  <c r="M225" i="6" s="1"/>
  <c r="I224" i="6"/>
  <c r="G224" i="6"/>
  <c r="E224" i="6"/>
  <c r="H224" i="6" s="1"/>
  <c r="I223" i="6"/>
  <c r="G223" i="6"/>
  <c r="E223" i="6"/>
  <c r="H223" i="6" s="1"/>
  <c r="I222" i="6"/>
  <c r="G222" i="6"/>
  <c r="E222" i="6"/>
  <c r="H222" i="6" s="1"/>
  <c r="I221" i="6"/>
  <c r="G221" i="6"/>
  <c r="E221" i="6"/>
  <c r="H221" i="6" s="1"/>
  <c r="I220" i="6"/>
  <c r="G220" i="6"/>
  <c r="E220" i="6"/>
  <c r="M220" i="6" s="1"/>
  <c r="I219" i="6"/>
  <c r="G219" i="6"/>
  <c r="E219" i="6"/>
  <c r="M219" i="6" s="1"/>
  <c r="I218" i="6"/>
  <c r="G218" i="6"/>
  <c r="E218" i="6"/>
  <c r="I217" i="6"/>
  <c r="G217" i="6"/>
  <c r="E217" i="6"/>
  <c r="H217" i="6" s="1"/>
  <c r="I216" i="6"/>
  <c r="G216" i="6"/>
  <c r="E216" i="6"/>
  <c r="M216" i="6" s="1"/>
  <c r="I215" i="6"/>
  <c r="G215" i="6"/>
  <c r="E215" i="6"/>
  <c r="H215" i="6" s="1"/>
  <c r="I214" i="6"/>
  <c r="G214" i="6"/>
  <c r="E214" i="6"/>
  <c r="H214" i="6" s="1"/>
  <c r="I213" i="6"/>
  <c r="G213" i="6"/>
  <c r="E213" i="6"/>
  <c r="M213" i="6" s="1"/>
  <c r="I212" i="6"/>
  <c r="G212" i="6"/>
  <c r="E212" i="6"/>
  <c r="M212" i="6" s="1"/>
  <c r="I211" i="6"/>
  <c r="G211" i="6"/>
  <c r="E211" i="6"/>
  <c r="I210" i="6"/>
  <c r="G210" i="6"/>
  <c r="E210" i="6"/>
  <c r="H210" i="6" s="1"/>
  <c r="I209" i="6"/>
  <c r="G209" i="6"/>
  <c r="E209" i="6"/>
  <c r="M209" i="6" s="1"/>
  <c r="I208" i="6"/>
  <c r="G208" i="6"/>
  <c r="E208" i="6"/>
  <c r="H208" i="6" s="1"/>
  <c r="I207" i="6"/>
  <c r="G207" i="6"/>
  <c r="E207" i="6"/>
  <c r="H207" i="6" s="1"/>
  <c r="I206" i="6"/>
  <c r="G206" i="6"/>
  <c r="E206" i="6"/>
  <c r="M206" i="6" s="1"/>
  <c r="I205" i="6"/>
  <c r="G205" i="6"/>
  <c r="E205" i="6"/>
  <c r="M205" i="6" s="1"/>
  <c r="I204" i="6"/>
  <c r="G204" i="6"/>
  <c r="E204" i="6"/>
  <c r="I203" i="6"/>
  <c r="G203" i="6"/>
  <c r="E203" i="6"/>
  <c r="M203" i="6" s="1"/>
  <c r="I202" i="6"/>
  <c r="G202" i="6"/>
  <c r="E202" i="6"/>
  <c r="M202" i="6" s="1"/>
  <c r="I201" i="6"/>
  <c r="G201" i="6"/>
  <c r="E201" i="6"/>
  <c r="H201" i="6" s="1"/>
  <c r="I200" i="6"/>
  <c r="G200" i="6"/>
  <c r="E200" i="6"/>
  <c r="H200" i="6" s="1"/>
  <c r="I199" i="6"/>
  <c r="G199" i="6"/>
  <c r="E199" i="6"/>
  <c r="M199" i="6" s="1"/>
  <c r="I198" i="6"/>
  <c r="G198" i="6"/>
  <c r="E198" i="6"/>
  <c r="M198" i="6" s="1"/>
  <c r="I197" i="6"/>
  <c r="G197" i="6"/>
  <c r="E197" i="6"/>
  <c r="I196" i="6"/>
  <c r="G196" i="6"/>
  <c r="E196" i="6"/>
  <c r="M196" i="6" s="1"/>
  <c r="I195" i="6"/>
  <c r="G195" i="6"/>
  <c r="E195" i="6"/>
  <c r="M195" i="6" s="1"/>
  <c r="I194" i="6"/>
  <c r="G194" i="6"/>
  <c r="E194" i="6"/>
  <c r="H194" i="6" s="1"/>
  <c r="I193" i="6"/>
  <c r="G193" i="6"/>
  <c r="E193" i="6"/>
  <c r="H193" i="6" s="1"/>
  <c r="I192" i="6"/>
  <c r="G192" i="6"/>
  <c r="E192" i="6"/>
  <c r="H192" i="6" s="1"/>
  <c r="I191" i="6"/>
  <c r="G191" i="6"/>
  <c r="E191" i="6"/>
  <c r="H191" i="6" s="1"/>
  <c r="I190" i="6"/>
  <c r="G190" i="6"/>
  <c r="E190" i="6"/>
  <c r="M190" i="6" s="1"/>
  <c r="I189" i="6"/>
  <c r="G189" i="6"/>
  <c r="E189" i="6"/>
  <c r="M189" i="6" s="1"/>
  <c r="I188" i="6"/>
  <c r="G188" i="6"/>
  <c r="E188" i="6"/>
  <c r="I187" i="6"/>
  <c r="G187" i="6"/>
  <c r="E187" i="6"/>
  <c r="H187" i="6" s="1"/>
  <c r="I186" i="6"/>
  <c r="G186" i="6"/>
  <c r="E186" i="6"/>
  <c r="M186" i="6" s="1"/>
  <c r="I185" i="6"/>
  <c r="G185" i="6"/>
  <c r="E185" i="6"/>
  <c r="H185" i="6" s="1"/>
  <c r="I184" i="6"/>
  <c r="G184" i="6"/>
  <c r="E184" i="6"/>
  <c r="H184" i="6" s="1"/>
  <c r="I183" i="6"/>
  <c r="G183" i="6"/>
  <c r="E183" i="6"/>
  <c r="H183" i="6" s="1"/>
  <c r="I182" i="6"/>
  <c r="G182" i="6"/>
  <c r="E182" i="6"/>
  <c r="H182" i="6" s="1"/>
  <c r="I181" i="6"/>
  <c r="G181" i="6"/>
  <c r="E181" i="6"/>
  <c r="M181" i="6" s="1"/>
  <c r="I180" i="6"/>
  <c r="G180" i="6"/>
  <c r="E180" i="6"/>
  <c r="H180" i="6" s="1"/>
  <c r="I179" i="6"/>
  <c r="G179" i="6"/>
  <c r="E179" i="6"/>
  <c r="H179" i="6" s="1"/>
  <c r="I178" i="6"/>
  <c r="G178" i="6"/>
  <c r="E178" i="6"/>
  <c r="H178" i="6" s="1"/>
  <c r="I177" i="6"/>
  <c r="G177" i="6"/>
  <c r="E177" i="6"/>
  <c r="H177" i="6" s="1"/>
  <c r="I176" i="6"/>
  <c r="G176" i="6"/>
  <c r="E176" i="6"/>
  <c r="I175" i="6"/>
  <c r="G175" i="6"/>
  <c r="E175" i="6"/>
  <c r="H175" i="6" s="1"/>
  <c r="I174" i="6"/>
  <c r="G174" i="6"/>
  <c r="E174" i="6"/>
  <c r="M174" i="6" s="1"/>
  <c r="I173" i="6"/>
  <c r="G173" i="6"/>
  <c r="E173" i="6"/>
  <c r="H173" i="6" s="1"/>
  <c r="I172" i="6"/>
  <c r="G172" i="6"/>
  <c r="E172" i="6"/>
  <c r="H172" i="6" s="1"/>
  <c r="I171" i="6"/>
  <c r="G171" i="6"/>
  <c r="E171" i="6"/>
  <c r="M171" i="6" s="1"/>
  <c r="I170" i="6"/>
  <c r="G170" i="6"/>
  <c r="E170" i="6"/>
  <c r="M170" i="6" s="1"/>
  <c r="I169" i="6"/>
  <c r="G169" i="6"/>
  <c r="E169" i="6"/>
  <c r="H169" i="6" s="1"/>
  <c r="I168" i="6"/>
  <c r="G168" i="6"/>
  <c r="E168" i="6"/>
  <c r="H168" i="6" s="1"/>
  <c r="I167" i="6"/>
  <c r="G167" i="6"/>
  <c r="E167" i="6"/>
  <c r="M167" i="6" s="1"/>
  <c r="I166" i="6"/>
  <c r="G166" i="6"/>
  <c r="E166" i="6"/>
  <c r="H166" i="6" s="1"/>
  <c r="I165" i="6"/>
  <c r="G165" i="6"/>
  <c r="E165" i="6"/>
  <c r="H165" i="6" s="1"/>
  <c r="I164" i="6"/>
  <c r="G164" i="6"/>
  <c r="E164" i="6"/>
  <c r="H164" i="6" s="1"/>
  <c r="I163" i="6"/>
  <c r="G163" i="6"/>
  <c r="E163" i="6"/>
  <c r="M163" i="6" s="1"/>
  <c r="I162" i="6"/>
  <c r="G162" i="6"/>
  <c r="E162" i="6"/>
  <c r="M162" i="6" s="1"/>
  <c r="I161" i="6"/>
  <c r="G161" i="6"/>
  <c r="E161" i="6"/>
  <c r="H161" i="6" s="1"/>
  <c r="I160" i="6"/>
  <c r="G160" i="6"/>
  <c r="E160" i="6"/>
  <c r="M160" i="6" s="1"/>
  <c r="I159" i="6"/>
  <c r="G159" i="6"/>
  <c r="E159" i="6"/>
  <c r="H159" i="6" s="1"/>
  <c r="I158" i="6"/>
  <c r="G158" i="6"/>
  <c r="E158" i="6"/>
  <c r="H158" i="6" s="1"/>
  <c r="I157" i="6"/>
  <c r="G157" i="6"/>
  <c r="E157" i="6"/>
  <c r="H157" i="6" s="1"/>
  <c r="I156" i="6"/>
  <c r="G156" i="6"/>
  <c r="E156" i="6"/>
  <c r="M156" i="6" s="1"/>
  <c r="I155" i="6"/>
  <c r="G155" i="6"/>
  <c r="E155" i="6"/>
  <c r="H155" i="6" s="1"/>
  <c r="I154" i="6"/>
  <c r="G154" i="6"/>
  <c r="E154" i="6"/>
  <c r="H154" i="6" s="1"/>
  <c r="I153" i="6"/>
  <c r="G153" i="6"/>
  <c r="E153" i="6"/>
  <c r="H153" i="6" s="1"/>
  <c r="I152" i="6"/>
  <c r="G152" i="6"/>
  <c r="E152" i="6"/>
  <c r="M152" i="6" s="1"/>
  <c r="I151" i="6"/>
  <c r="G151" i="6"/>
  <c r="E151" i="6"/>
  <c r="H151" i="6" s="1"/>
  <c r="I150" i="6"/>
  <c r="G150" i="6"/>
  <c r="E150" i="6"/>
  <c r="M150" i="6" s="1"/>
  <c r="I149" i="6"/>
  <c r="G149" i="6"/>
  <c r="E149" i="6"/>
  <c r="H149" i="6" s="1"/>
  <c r="I148" i="6"/>
  <c r="G148" i="6"/>
  <c r="E148" i="6"/>
  <c r="M148" i="6" s="1"/>
  <c r="I147" i="6"/>
  <c r="G147" i="6"/>
  <c r="E147" i="6"/>
  <c r="H147" i="6" s="1"/>
  <c r="I146" i="6"/>
  <c r="G146" i="6"/>
  <c r="E146" i="6"/>
  <c r="M146" i="6" s="1"/>
  <c r="I145" i="6"/>
  <c r="G145" i="6"/>
  <c r="E145" i="6"/>
  <c r="H145" i="6" s="1"/>
  <c r="I144" i="6"/>
  <c r="G144" i="6"/>
  <c r="E144" i="6"/>
  <c r="H144" i="6" s="1"/>
  <c r="I143" i="6"/>
  <c r="G143" i="6"/>
  <c r="E143" i="6"/>
  <c r="H143" i="6" s="1"/>
  <c r="I142" i="6"/>
  <c r="G142" i="6"/>
  <c r="E142" i="6"/>
  <c r="M142" i="6" s="1"/>
  <c r="I141" i="6"/>
  <c r="G141" i="6"/>
  <c r="E141" i="6"/>
  <c r="M141" i="6" s="1"/>
  <c r="I140" i="6"/>
  <c r="G140" i="6"/>
  <c r="E140" i="6"/>
  <c r="I139" i="6"/>
  <c r="G139" i="6"/>
  <c r="E139" i="6"/>
  <c r="H139" i="6" s="1"/>
  <c r="I138" i="6"/>
  <c r="G138" i="6"/>
  <c r="E138" i="6"/>
  <c r="H138" i="6" s="1"/>
  <c r="I137" i="6"/>
  <c r="G137" i="6"/>
  <c r="E137" i="6"/>
  <c r="I136" i="6"/>
  <c r="G136" i="6"/>
  <c r="E136" i="6"/>
  <c r="H136" i="6" s="1"/>
  <c r="I135" i="6"/>
  <c r="G135" i="6"/>
  <c r="E135" i="6"/>
  <c r="H135" i="6" s="1"/>
  <c r="I134" i="6"/>
  <c r="G134" i="6"/>
  <c r="E134" i="6"/>
  <c r="H134" i="6" s="1"/>
  <c r="I133" i="6"/>
  <c r="G133" i="6"/>
  <c r="E133" i="6"/>
  <c r="M133" i="6" s="1"/>
  <c r="I132" i="6"/>
  <c r="G132" i="6"/>
  <c r="E132" i="6"/>
  <c r="M132" i="6" s="1"/>
  <c r="I131" i="6"/>
  <c r="G131" i="6"/>
  <c r="E131" i="6"/>
  <c r="M131" i="6" s="1"/>
  <c r="I130" i="6"/>
  <c r="G130" i="6"/>
  <c r="E130" i="6"/>
  <c r="H130" i="6" s="1"/>
  <c r="I129" i="6"/>
  <c r="G129" i="6"/>
  <c r="E129" i="6"/>
  <c r="M129" i="6" s="1"/>
  <c r="I128" i="6"/>
  <c r="G128" i="6"/>
  <c r="E128" i="6"/>
  <c r="H128" i="6" s="1"/>
  <c r="I127" i="6"/>
  <c r="G127" i="6"/>
  <c r="E127" i="6"/>
  <c r="I126" i="6"/>
  <c r="G126" i="6"/>
  <c r="E126" i="6"/>
  <c r="H126" i="6" s="1"/>
  <c r="I125" i="6"/>
  <c r="G125" i="6"/>
  <c r="E125" i="6"/>
  <c r="H125" i="6" s="1"/>
  <c r="I124" i="6"/>
  <c r="G124" i="6"/>
  <c r="E124" i="6"/>
  <c r="M124" i="6" s="1"/>
  <c r="I123" i="6"/>
  <c r="G123" i="6"/>
  <c r="E123" i="6"/>
  <c r="H123" i="6" s="1"/>
  <c r="I122" i="6"/>
  <c r="G122" i="6"/>
  <c r="E122" i="6"/>
  <c r="H122" i="6" s="1"/>
  <c r="I121" i="6"/>
  <c r="G121" i="6"/>
  <c r="E121" i="6"/>
  <c r="H121" i="6" s="1"/>
  <c r="I120" i="6"/>
  <c r="G120" i="6"/>
  <c r="E120" i="6"/>
  <c r="H120" i="6" s="1"/>
  <c r="I119" i="6"/>
  <c r="G119" i="6"/>
  <c r="E119" i="6"/>
  <c r="I118" i="6"/>
  <c r="G118" i="6"/>
  <c r="E118" i="6"/>
  <c r="H118" i="6" s="1"/>
  <c r="I117" i="6"/>
  <c r="G117" i="6"/>
  <c r="E117" i="6"/>
  <c r="M117" i="6" s="1"/>
  <c r="I116" i="6"/>
  <c r="G116" i="6"/>
  <c r="E116" i="6"/>
  <c r="M116" i="6" s="1"/>
  <c r="I115" i="6"/>
  <c r="G115" i="6"/>
  <c r="E115" i="6"/>
  <c r="M115" i="6" s="1"/>
  <c r="I114" i="6"/>
  <c r="G114" i="6"/>
  <c r="E114" i="6"/>
  <c r="I113" i="6"/>
  <c r="G113" i="6"/>
  <c r="E113" i="6"/>
  <c r="H113" i="6" s="1"/>
  <c r="I112" i="6"/>
  <c r="G112" i="6"/>
  <c r="E112" i="6"/>
  <c r="H112" i="6" s="1"/>
  <c r="I111" i="6"/>
  <c r="G111" i="6"/>
  <c r="E111" i="6"/>
  <c r="I110" i="6"/>
  <c r="G110" i="6"/>
  <c r="E110" i="6"/>
  <c r="M110" i="6" s="1"/>
  <c r="I109" i="6"/>
  <c r="G109" i="6"/>
  <c r="E109" i="6"/>
  <c r="H109" i="6" s="1"/>
  <c r="I108" i="6"/>
  <c r="G108" i="6"/>
  <c r="E108" i="6"/>
  <c r="H108" i="6" s="1"/>
  <c r="I107" i="6"/>
  <c r="G107" i="6"/>
  <c r="E107" i="6"/>
  <c r="M107" i="6" s="1"/>
  <c r="I106" i="6"/>
  <c r="G106" i="6"/>
  <c r="E106" i="6"/>
  <c r="I105" i="6"/>
  <c r="G105" i="6"/>
  <c r="E105" i="6"/>
  <c r="H105" i="6" s="1"/>
  <c r="I104" i="6"/>
  <c r="G104" i="6"/>
  <c r="E104" i="6"/>
  <c r="H104" i="6" s="1"/>
  <c r="I103" i="6"/>
  <c r="G103" i="6"/>
  <c r="E103" i="6"/>
  <c r="M103" i="6" s="1"/>
  <c r="I102" i="6"/>
  <c r="G102" i="6"/>
  <c r="E102" i="6"/>
  <c r="H102" i="6" s="1"/>
  <c r="I101" i="6"/>
  <c r="G101" i="6"/>
  <c r="E101" i="6"/>
  <c r="I100" i="6"/>
  <c r="G100" i="6"/>
  <c r="E100" i="6"/>
  <c r="M100" i="6" s="1"/>
  <c r="I99" i="6"/>
  <c r="G99" i="6"/>
  <c r="E99" i="6"/>
  <c r="M99" i="6" s="1"/>
  <c r="I98" i="6"/>
  <c r="G98" i="6"/>
  <c r="E98" i="6"/>
  <c r="I97" i="6"/>
  <c r="G97" i="6"/>
  <c r="E97" i="6"/>
  <c r="H97" i="6" s="1"/>
  <c r="I96" i="6"/>
  <c r="G96" i="6"/>
  <c r="E96" i="6"/>
  <c r="M96" i="6" s="1"/>
  <c r="I95" i="6"/>
  <c r="G95" i="6"/>
  <c r="E95" i="6"/>
  <c r="H95" i="6" s="1"/>
  <c r="I94" i="6"/>
  <c r="G94" i="6"/>
  <c r="E94" i="6"/>
  <c r="M94" i="6" s="1"/>
  <c r="I93" i="6"/>
  <c r="G93" i="6"/>
  <c r="E93" i="6"/>
  <c r="M93" i="6" s="1"/>
  <c r="I92" i="6"/>
  <c r="G92" i="6"/>
  <c r="E92" i="6"/>
  <c r="H92" i="6" s="1"/>
  <c r="I91" i="6"/>
  <c r="G91" i="6"/>
  <c r="E91" i="6"/>
  <c r="M91" i="6" s="1"/>
  <c r="I90" i="6"/>
  <c r="G90" i="6"/>
  <c r="E90" i="6"/>
  <c r="H90" i="6" s="1"/>
  <c r="I89" i="6"/>
  <c r="G89" i="6"/>
  <c r="E89" i="6"/>
  <c r="M89" i="6" s="1"/>
  <c r="I88" i="6"/>
  <c r="G88" i="6"/>
  <c r="E88" i="6"/>
  <c r="H88" i="6" s="1"/>
  <c r="I87" i="6"/>
  <c r="G87" i="6"/>
  <c r="E87" i="6"/>
  <c r="M87" i="6" s="1"/>
  <c r="I86" i="6"/>
  <c r="G86" i="6"/>
  <c r="E86" i="6"/>
  <c r="M86" i="6" s="1"/>
  <c r="I85" i="6"/>
  <c r="G85" i="6"/>
  <c r="E85" i="6"/>
  <c r="I84" i="6"/>
  <c r="G84" i="6"/>
  <c r="E84" i="6"/>
  <c r="M84" i="6" s="1"/>
  <c r="I83" i="6"/>
  <c r="G83" i="6"/>
  <c r="E83" i="6"/>
  <c r="M83" i="6" s="1"/>
  <c r="I82" i="6"/>
  <c r="G82" i="6"/>
  <c r="E82" i="6"/>
  <c r="H82" i="6" s="1"/>
  <c r="I81" i="6"/>
  <c r="G81" i="6"/>
  <c r="E81" i="6"/>
  <c r="M81" i="6" s="1"/>
  <c r="I80" i="6"/>
  <c r="G80" i="6"/>
  <c r="E80" i="6"/>
  <c r="M80" i="6" s="1"/>
  <c r="I79" i="6"/>
  <c r="G79" i="6"/>
  <c r="E79" i="6"/>
  <c r="M79" i="6" s="1"/>
  <c r="I78" i="6"/>
  <c r="G78" i="6"/>
  <c r="E78" i="6"/>
  <c r="H78" i="6" s="1"/>
  <c r="I77" i="6"/>
  <c r="G77" i="6"/>
  <c r="E77" i="6"/>
  <c r="H77" i="6" s="1"/>
  <c r="I76" i="6"/>
  <c r="G76" i="6"/>
  <c r="E76" i="6"/>
  <c r="I75" i="6"/>
  <c r="G75" i="6"/>
  <c r="E75" i="6"/>
  <c r="M75" i="6" s="1"/>
  <c r="I74" i="6"/>
  <c r="G74" i="6"/>
  <c r="E74" i="6"/>
  <c r="M74" i="6" s="1"/>
  <c r="I73" i="6"/>
  <c r="G73" i="6"/>
  <c r="E73" i="6"/>
  <c r="M73" i="6" s="1"/>
  <c r="I72" i="6"/>
  <c r="G72" i="6"/>
  <c r="E72" i="6"/>
  <c r="M72" i="6" s="1"/>
  <c r="I71" i="6"/>
  <c r="G71" i="6"/>
  <c r="E71" i="6"/>
  <c r="M71" i="6" s="1"/>
  <c r="I70" i="6"/>
  <c r="G70" i="6"/>
  <c r="E70" i="6"/>
  <c r="H70" i="6" s="1"/>
  <c r="I69" i="6"/>
  <c r="G69" i="6"/>
  <c r="E69" i="6"/>
  <c r="H69" i="6" s="1"/>
  <c r="I68" i="6"/>
  <c r="G68" i="6"/>
  <c r="E68" i="6"/>
  <c r="H68" i="6" s="1"/>
  <c r="I67" i="6"/>
  <c r="G67" i="6"/>
  <c r="E67" i="6"/>
  <c r="M67" i="6" s="1"/>
  <c r="I66" i="6"/>
  <c r="G66" i="6"/>
  <c r="E66" i="6"/>
  <c r="I65" i="6"/>
  <c r="G65" i="6"/>
  <c r="E65" i="6"/>
  <c r="M65" i="6" s="1"/>
  <c r="I64" i="6"/>
  <c r="G64" i="6"/>
  <c r="E64" i="6"/>
  <c r="I63" i="6"/>
  <c r="G63" i="6"/>
  <c r="E63" i="6"/>
  <c r="H63" i="6" s="1"/>
  <c r="I62" i="6"/>
  <c r="G62" i="6"/>
  <c r="E62" i="6"/>
  <c r="M62" i="6" s="1"/>
  <c r="I61" i="6"/>
  <c r="G61" i="6"/>
  <c r="E61" i="6"/>
  <c r="M61" i="6" s="1"/>
  <c r="I60" i="6"/>
  <c r="G60" i="6"/>
  <c r="E60" i="6"/>
  <c r="I59" i="6"/>
  <c r="G59" i="6"/>
  <c r="E59" i="6"/>
  <c r="M59" i="6" s="1"/>
  <c r="I58" i="6"/>
  <c r="G58" i="6"/>
  <c r="E58" i="6"/>
  <c r="M58" i="6" s="1"/>
  <c r="I57" i="6"/>
  <c r="G57" i="6"/>
  <c r="E57" i="6"/>
  <c r="H57" i="6" s="1"/>
  <c r="I56" i="6"/>
  <c r="G56" i="6"/>
  <c r="E56" i="6"/>
  <c r="H56" i="6" s="1"/>
  <c r="I55" i="6"/>
  <c r="G55" i="6"/>
  <c r="E55" i="6"/>
  <c r="M55" i="6" s="1"/>
  <c r="I54" i="6"/>
  <c r="G54" i="6"/>
  <c r="E54" i="6"/>
  <c r="M54" i="6" s="1"/>
  <c r="I53" i="6"/>
  <c r="G53" i="6"/>
  <c r="E53" i="6"/>
  <c r="I52" i="6"/>
  <c r="G52" i="6"/>
  <c r="E52" i="6"/>
  <c r="M52" i="6" s="1"/>
  <c r="I51" i="6"/>
  <c r="G51" i="6"/>
  <c r="E51" i="6"/>
  <c r="M51" i="6" s="1"/>
  <c r="I50" i="6"/>
  <c r="G50" i="6"/>
  <c r="E50" i="6"/>
  <c r="M50" i="6" s="1"/>
  <c r="I49" i="6"/>
  <c r="G49" i="6"/>
  <c r="E49" i="6"/>
  <c r="H49" i="6" s="1"/>
  <c r="I48" i="6"/>
  <c r="G48" i="6"/>
  <c r="E48" i="6"/>
  <c r="I47" i="6"/>
  <c r="G47" i="6"/>
  <c r="E47" i="6"/>
  <c r="M47" i="6" s="1"/>
  <c r="I46" i="6"/>
  <c r="G46" i="6"/>
  <c r="E46" i="6"/>
  <c r="H46" i="6" s="1"/>
  <c r="I45" i="6"/>
  <c r="G45" i="6"/>
  <c r="E45" i="6"/>
  <c r="I44" i="6"/>
  <c r="G44" i="6"/>
  <c r="E44" i="6"/>
  <c r="M44" i="6" s="1"/>
  <c r="I43" i="6"/>
  <c r="G43" i="6"/>
  <c r="E43" i="6"/>
  <c r="M43" i="6" s="1"/>
  <c r="I42" i="6"/>
  <c r="G42" i="6"/>
  <c r="E42" i="6"/>
  <c r="H42" i="6" s="1"/>
  <c r="I41" i="6"/>
  <c r="G41" i="6"/>
  <c r="E41" i="6"/>
  <c r="I40" i="6"/>
  <c r="G40" i="6"/>
  <c r="E40" i="6"/>
  <c r="H40" i="6" s="1"/>
  <c r="I39" i="6"/>
  <c r="G39" i="6"/>
  <c r="E39" i="6"/>
  <c r="M39" i="6" s="1"/>
  <c r="I38" i="6"/>
  <c r="G38" i="6"/>
  <c r="E38" i="6"/>
  <c r="H38" i="6" s="1"/>
  <c r="I37" i="6"/>
  <c r="G37" i="6"/>
  <c r="E37" i="6"/>
  <c r="I36" i="6"/>
  <c r="G36" i="6"/>
  <c r="E36" i="6"/>
  <c r="I35" i="6"/>
  <c r="G35" i="6"/>
  <c r="E35" i="6"/>
  <c r="M35" i="6" s="1"/>
  <c r="I34" i="6"/>
  <c r="G34" i="6"/>
  <c r="E34" i="6"/>
  <c r="M34" i="6" s="1"/>
  <c r="I33" i="6"/>
  <c r="G33" i="6"/>
  <c r="E33" i="6"/>
  <c r="H33" i="6" s="1"/>
  <c r="I32" i="6"/>
  <c r="G32" i="6"/>
  <c r="E32" i="6"/>
  <c r="H32" i="6" s="1"/>
  <c r="I31" i="6"/>
  <c r="G31" i="6"/>
  <c r="E31" i="6"/>
  <c r="H31" i="6" s="1"/>
  <c r="I30" i="6"/>
  <c r="G30" i="6"/>
  <c r="E30" i="6"/>
  <c r="H30" i="6" s="1"/>
  <c r="I29" i="6"/>
  <c r="G29" i="6"/>
  <c r="E29" i="6"/>
  <c r="H29" i="6" s="1"/>
  <c r="I28" i="6"/>
  <c r="G28" i="6"/>
  <c r="E28" i="6"/>
  <c r="H28" i="6" s="1"/>
  <c r="I27" i="6"/>
  <c r="G27" i="6"/>
  <c r="E27" i="6"/>
  <c r="M27" i="6" s="1"/>
  <c r="I26" i="6"/>
  <c r="G26" i="6"/>
  <c r="E26" i="6"/>
  <c r="H26" i="6" s="1"/>
  <c r="I25" i="6"/>
  <c r="G25" i="6"/>
  <c r="E25" i="6"/>
  <c r="M25" i="6" s="1"/>
  <c r="I24" i="6"/>
  <c r="G24" i="6"/>
  <c r="E24" i="6"/>
  <c r="I23" i="6"/>
  <c r="G23" i="6"/>
  <c r="E23" i="6"/>
  <c r="H23" i="6" s="1"/>
  <c r="I22" i="6"/>
  <c r="G22" i="6"/>
  <c r="E22" i="6"/>
  <c r="I21" i="6"/>
  <c r="G21" i="6"/>
  <c r="E21" i="6"/>
  <c r="H21" i="6" s="1"/>
  <c r="I20" i="6"/>
  <c r="G20" i="6"/>
  <c r="E20" i="6"/>
  <c r="H20" i="6" s="1"/>
  <c r="I19" i="6"/>
  <c r="G19" i="6"/>
  <c r="E19" i="6"/>
  <c r="M19" i="6" s="1"/>
  <c r="I18" i="6"/>
  <c r="G18" i="6"/>
  <c r="E18" i="6"/>
  <c r="M18" i="6" s="1"/>
  <c r="I17" i="6"/>
  <c r="G17" i="6"/>
  <c r="E17" i="6"/>
  <c r="I16" i="6"/>
  <c r="G16" i="6"/>
  <c r="E16" i="6"/>
  <c r="H16" i="6" s="1"/>
  <c r="I15" i="6"/>
  <c r="G15" i="6"/>
  <c r="E15" i="6"/>
  <c r="I14" i="6"/>
  <c r="G14" i="6"/>
  <c r="E14" i="6"/>
  <c r="H14" i="6" s="1"/>
  <c r="I13" i="6"/>
  <c r="G13" i="6"/>
  <c r="E13" i="6"/>
  <c r="M13" i="6" s="1"/>
  <c r="I12" i="6"/>
  <c r="G12" i="6"/>
  <c r="E12" i="6"/>
  <c r="M12" i="6" s="1"/>
  <c r="I11" i="6"/>
  <c r="G11" i="6"/>
  <c r="E11" i="6"/>
  <c r="I10" i="6"/>
  <c r="G10" i="6"/>
  <c r="E10" i="6"/>
  <c r="M10" i="6" s="1"/>
  <c r="I9" i="6"/>
  <c r="G9" i="6"/>
  <c r="E9" i="6"/>
  <c r="M9" i="6" s="1"/>
  <c r="I8" i="6"/>
  <c r="G8" i="6"/>
  <c r="E8" i="6"/>
  <c r="H8" i="6" s="1"/>
  <c r="I7" i="6"/>
  <c r="G7" i="6"/>
  <c r="E7" i="6"/>
  <c r="H7" i="6" s="1"/>
  <c r="I6" i="6"/>
  <c r="G6" i="6"/>
  <c r="E6" i="6"/>
  <c r="I5" i="6"/>
  <c r="G5" i="6"/>
  <c r="E5" i="6"/>
  <c r="M5" i="6" s="1"/>
  <c r="R4" i="6"/>
  <c r="R5" i="6" s="1"/>
  <c r="R6" i="6" s="1"/>
  <c r="R7" i="6" s="1"/>
  <c r="R8" i="6" s="1"/>
  <c r="R9" i="6" s="1"/>
  <c r="R10" i="6" s="1"/>
  <c r="R11" i="6" s="1"/>
  <c r="R12" i="6" s="1"/>
  <c r="R13" i="6" s="1"/>
  <c r="R14" i="6" s="1"/>
  <c r="R15" i="6" s="1"/>
  <c r="R16" i="6" s="1"/>
  <c r="R17" i="6" s="1"/>
  <c r="R18" i="6" s="1"/>
  <c r="R19" i="6" s="1"/>
  <c r="R20" i="6" s="1"/>
  <c r="R21" i="6" s="1"/>
  <c r="R22" i="6" s="1"/>
  <c r="R23" i="6" s="1"/>
  <c r="R24" i="6" s="1"/>
  <c r="R25" i="6" s="1"/>
  <c r="R26" i="6" s="1"/>
  <c r="R27" i="6" s="1"/>
  <c r="R28" i="6" s="1"/>
  <c r="R29" i="6" s="1"/>
  <c r="R30" i="6" s="1"/>
  <c r="R31" i="6" s="1"/>
  <c r="R32" i="6" s="1"/>
  <c r="R33" i="6" s="1"/>
  <c r="R34" i="6" s="1"/>
  <c r="R35" i="6" s="1"/>
  <c r="R36" i="6" s="1"/>
  <c r="R37" i="6" s="1"/>
  <c r="R38" i="6" s="1"/>
  <c r="R39" i="6" s="1"/>
  <c r="R40" i="6" s="1"/>
  <c r="R41" i="6" s="1"/>
  <c r="R42" i="6" s="1"/>
  <c r="R43" i="6" s="1"/>
  <c r="R44" i="6" s="1"/>
  <c r="R45" i="6" s="1"/>
  <c r="R46" i="6" s="1"/>
  <c r="R47" i="6" s="1"/>
  <c r="R48" i="6" s="1"/>
  <c r="R49" i="6" s="1"/>
  <c r="R50" i="6" s="1"/>
  <c r="R51" i="6" s="1"/>
  <c r="R52" i="6" s="1"/>
  <c r="R53" i="6" s="1"/>
  <c r="R54" i="6" s="1"/>
  <c r="R55" i="6" s="1"/>
  <c r="R56" i="6" s="1"/>
  <c r="R57" i="6" s="1"/>
  <c r="R58" i="6" s="1"/>
  <c r="R59" i="6" s="1"/>
  <c r="R60" i="6" s="1"/>
  <c r="R61" i="6" s="1"/>
  <c r="R62" i="6" s="1"/>
  <c r="R63" i="6" s="1"/>
  <c r="R64" i="6" s="1"/>
  <c r="R65" i="6" s="1"/>
  <c r="R66" i="6" s="1"/>
  <c r="R67" i="6" s="1"/>
  <c r="R68" i="6" s="1"/>
  <c r="R69" i="6" s="1"/>
  <c r="R70" i="6" s="1"/>
  <c r="R71" i="6" s="1"/>
  <c r="R72" i="6" s="1"/>
  <c r="R73" i="6" s="1"/>
  <c r="R74" i="6" s="1"/>
  <c r="R75" i="6" s="1"/>
  <c r="R76" i="6" s="1"/>
  <c r="R77" i="6" s="1"/>
  <c r="R78" i="6" s="1"/>
  <c r="R79" i="6" s="1"/>
  <c r="R80" i="6" s="1"/>
  <c r="R81" i="6" s="1"/>
  <c r="R82" i="6" s="1"/>
  <c r="R83" i="6" s="1"/>
  <c r="R84" i="6" s="1"/>
  <c r="R85" i="6" s="1"/>
  <c r="R86" i="6" s="1"/>
  <c r="R87" i="6" s="1"/>
  <c r="R88" i="6" s="1"/>
  <c r="R89" i="6" s="1"/>
  <c r="R90" i="6" s="1"/>
  <c r="R91" i="6" s="1"/>
  <c r="R92" i="6" s="1"/>
  <c r="R93" i="6" s="1"/>
  <c r="R94" i="6" s="1"/>
  <c r="R95" i="6" s="1"/>
  <c r="R96" i="6" s="1"/>
  <c r="R97" i="6" s="1"/>
  <c r="R98" i="6" s="1"/>
  <c r="R99" i="6" s="1"/>
  <c r="R100" i="6" s="1"/>
  <c r="R101" i="6" s="1"/>
  <c r="R102" i="6" s="1"/>
  <c r="R103" i="6" s="1"/>
  <c r="R104" i="6" s="1"/>
  <c r="R105" i="6" s="1"/>
  <c r="R106" i="6" s="1"/>
  <c r="R107" i="6" s="1"/>
  <c r="R108" i="6" s="1"/>
  <c r="R109" i="6" s="1"/>
  <c r="R110" i="6" s="1"/>
  <c r="R111" i="6" s="1"/>
  <c r="R112" i="6" s="1"/>
  <c r="R113" i="6" s="1"/>
  <c r="R114" i="6" s="1"/>
  <c r="R115" i="6" s="1"/>
  <c r="R116" i="6" s="1"/>
  <c r="R117" i="6" s="1"/>
  <c r="R118" i="6" s="1"/>
  <c r="R119" i="6" s="1"/>
  <c r="R120" i="6" s="1"/>
  <c r="R121" i="6" s="1"/>
  <c r="R122" i="6" s="1"/>
  <c r="R123" i="6" s="1"/>
  <c r="R124" i="6" s="1"/>
  <c r="R125" i="6" s="1"/>
  <c r="R126" i="6" s="1"/>
  <c r="R127" i="6" s="1"/>
  <c r="R128" i="6" s="1"/>
  <c r="R129" i="6" s="1"/>
  <c r="R130" i="6" s="1"/>
  <c r="R131" i="6" s="1"/>
  <c r="R132" i="6" s="1"/>
  <c r="R133" i="6" s="1"/>
  <c r="R134" i="6" s="1"/>
  <c r="R135" i="6" s="1"/>
  <c r="R136" i="6" s="1"/>
  <c r="R137" i="6" s="1"/>
  <c r="R138" i="6" s="1"/>
  <c r="R139" i="6" s="1"/>
  <c r="R140" i="6" s="1"/>
  <c r="R141" i="6" s="1"/>
  <c r="R142" i="6" s="1"/>
  <c r="R143" i="6" s="1"/>
  <c r="R144" i="6" s="1"/>
  <c r="R145" i="6" s="1"/>
  <c r="R146" i="6" s="1"/>
  <c r="R147" i="6" s="1"/>
  <c r="R148" i="6" s="1"/>
  <c r="R149" i="6" s="1"/>
  <c r="R150" i="6" s="1"/>
  <c r="R151" i="6" s="1"/>
  <c r="R152" i="6" s="1"/>
  <c r="R153" i="6" s="1"/>
  <c r="R154" i="6" s="1"/>
  <c r="R155" i="6" s="1"/>
  <c r="R156" i="6" s="1"/>
  <c r="R157" i="6" s="1"/>
  <c r="R158" i="6" s="1"/>
  <c r="R159" i="6" s="1"/>
  <c r="R160" i="6" s="1"/>
  <c r="R161" i="6" s="1"/>
  <c r="R162" i="6" s="1"/>
  <c r="R163" i="6" s="1"/>
  <c r="R164" i="6" s="1"/>
  <c r="R165" i="6" s="1"/>
  <c r="R166" i="6" s="1"/>
  <c r="R167" i="6" s="1"/>
  <c r="R168" i="6" s="1"/>
  <c r="R169" i="6" s="1"/>
  <c r="R170" i="6" s="1"/>
  <c r="R171" i="6" s="1"/>
  <c r="R172" i="6" s="1"/>
  <c r="R173" i="6" s="1"/>
  <c r="R174" i="6" s="1"/>
  <c r="R175" i="6" s="1"/>
  <c r="R176" i="6" s="1"/>
  <c r="R177" i="6" s="1"/>
  <c r="R178" i="6" s="1"/>
  <c r="R179" i="6" s="1"/>
  <c r="R180" i="6" s="1"/>
  <c r="R181" i="6" s="1"/>
  <c r="R182" i="6" s="1"/>
  <c r="R183" i="6" s="1"/>
  <c r="R184" i="6" s="1"/>
  <c r="R185" i="6" s="1"/>
  <c r="R186" i="6" s="1"/>
  <c r="R187" i="6" s="1"/>
  <c r="R188" i="6" s="1"/>
  <c r="R189" i="6" s="1"/>
  <c r="R190" i="6" s="1"/>
  <c r="R191" i="6" s="1"/>
  <c r="R192" i="6" s="1"/>
  <c r="R193" i="6" s="1"/>
  <c r="R194" i="6" s="1"/>
  <c r="R195" i="6" s="1"/>
  <c r="R196" i="6" s="1"/>
  <c r="R197" i="6" s="1"/>
  <c r="R198" i="6" s="1"/>
  <c r="R199" i="6" s="1"/>
  <c r="R200" i="6" s="1"/>
  <c r="R201" i="6" s="1"/>
  <c r="R202" i="6" s="1"/>
  <c r="R203" i="6" s="1"/>
  <c r="R204" i="6" s="1"/>
  <c r="R205" i="6" s="1"/>
  <c r="R206" i="6" s="1"/>
  <c r="R207" i="6" s="1"/>
  <c r="R208" i="6" s="1"/>
  <c r="R209" i="6" s="1"/>
  <c r="R210" i="6" s="1"/>
  <c r="R211" i="6" s="1"/>
  <c r="R212" i="6" s="1"/>
  <c r="R213" i="6" s="1"/>
  <c r="R214" i="6" s="1"/>
  <c r="R215" i="6" s="1"/>
  <c r="R216" i="6" s="1"/>
  <c r="R217" i="6" s="1"/>
  <c r="R218" i="6" s="1"/>
  <c r="R219" i="6" s="1"/>
  <c r="R220" i="6" s="1"/>
  <c r="R221" i="6" s="1"/>
  <c r="R222" i="6" s="1"/>
  <c r="R223" i="6" s="1"/>
  <c r="R224" i="6" s="1"/>
  <c r="R225" i="6" s="1"/>
  <c r="R226" i="6" s="1"/>
  <c r="R227" i="6" s="1"/>
  <c r="R228" i="6" s="1"/>
  <c r="R229" i="6" s="1"/>
  <c r="R230" i="6" s="1"/>
  <c r="R231" i="6" s="1"/>
  <c r="R232" i="6" s="1"/>
  <c r="R233" i="6" s="1"/>
  <c r="R234" i="6" s="1"/>
  <c r="R235" i="6" s="1"/>
  <c r="R236" i="6" s="1"/>
  <c r="R237" i="6" s="1"/>
  <c r="R238" i="6" s="1"/>
  <c r="R239" i="6" s="1"/>
  <c r="R240" i="6" s="1"/>
  <c r="R241" i="6" s="1"/>
  <c r="R242" i="6" s="1"/>
  <c r="R243" i="6" s="1"/>
  <c r="R244" i="6" s="1"/>
  <c r="R245" i="6" s="1"/>
  <c r="R246" i="6" s="1"/>
  <c r="R247" i="6" s="1"/>
  <c r="R248" i="6" s="1"/>
  <c r="R249" i="6" s="1"/>
  <c r="R250" i="6" s="1"/>
  <c r="R251" i="6" s="1"/>
  <c r="R252" i="6" s="1"/>
  <c r="R253" i="6" s="1"/>
  <c r="R254" i="6" s="1"/>
  <c r="R255" i="6" s="1"/>
  <c r="R256" i="6" s="1"/>
  <c r="R257" i="6" s="1"/>
  <c r="R258" i="6" s="1"/>
  <c r="R259" i="6" s="1"/>
  <c r="R260" i="6" s="1"/>
  <c r="R261" i="6" s="1"/>
  <c r="R262" i="6" s="1"/>
  <c r="R263" i="6" s="1"/>
  <c r="R264" i="6" s="1"/>
  <c r="R265" i="6" s="1"/>
  <c r="R266" i="6" s="1"/>
  <c r="R267" i="6" s="1"/>
  <c r="R268" i="6" s="1"/>
  <c r="R269" i="6" s="1"/>
  <c r="R270" i="6" s="1"/>
  <c r="R271" i="6" s="1"/>
  <c r="R272" i="6" s="1"/>
  <c r="R273" i="6" s="1"/>
  <c r="R274" i="6" s="1"/>
  <c r="R275" i="6" s="1"/>
  <c r="R276" i="6" s="1"/>
  <c r="R277" i="6" s="1"/>
  <c r="R278" i="6" s="1"/>
  <c r="R279" i="6" s="1"/>
  <c r="R280" i="6" s="1"/>
  <c r="R281" i="6" s="1"/>
  <c r="R282" i="6" s="1"/>
  <c r="R283" i="6" s="1"/>
  <c r="R284" i="6" s="1"/>
  <c r="R285" i="6" s="1"/>
  <c r="R286" i="6" s="1"/>
  <c r="R287" i="6" s="1"/>
  <c r="R288" i="6" s="1"/>
  <c r="R289" i="6" s="1"/>
  <c r="I4" i="6"/>
  <c r="G4" i="6"/>
  <c r="E4" i="6"/>
  <c r="H4" i="6" s="1"/>
  <c r="I3" i="6"/>
  <c r="G3" i="6"/>
  <c r="E3" i="6"/>
  <c r="M3" i="6" s="1"/>
  <c r="R2" i="6"/>
  <c r="I2" i="6"/>
  <c r="H2" i="6"/>
  <c r="G2" i="6"/>
  <c r="AB539" i="5"/>
  <c r="AA539" i="5"/>
  <c r="Y539" i="5"/>
  <c r="Z539" i="5" s="1"/>
  <c r="C539" i="5"/>
  <c r="AB538" i="5"/>
  <c r="Q541" i="39" s="1"/>
  <c r="AA538" i="5"/>
  <c r="P541" i="39" s="1"/>
  <c r="Y538" i="5"/>
  <c r="Z538" i="5" s="1"/>
  <c r="O541" i="39" s="1"/>
  <c r="T538" i="5"/>
  <c r="J541" i="39" s="1"/>
  <c r="K538" i="5"/>
  <c r="C538" i="5"/>
  <c r="AB537" i="5"/>
  <c r="AA537" i="5"/>
  <c r="Q540" i="39" s="1"/>
  <c r="Y537" i="5"/>
  <c r="Z537" i="5" s="1"/>
  <c r="O540" i="39" s="1"/>
  <c r="T537" i="5"/>
  <c r="K537" i="5"/>
  <c r="H537" i="5"/>
  <c r="C537" i="5"/>
  <c r="AB536" i="5"/>
  <c r="AA536" i="5"/>
  <c r="Q539" i="39" s="1"/>
  <c r="Z536" i="5"/>
  <c r="O539" i="39" s="1"/>
  <c r="Y536" i="5"/>
  <c r="T536" i="5" s="1"/>
  <c r="K536" i="5"/>
  <c r="H536" i="5"/>
  <c r="C536" i="5"/>
  <c r="AB535" i="5"/>
  <c r="AA535" i="5"/>
  <c r="Q538" i="39" s="1"/>
  <c r="Y535" i="5"/>
  <c r="Z535" i="5" s="1"/>
  <c r="O538" i="39" s="1"/>
  <c r="T535" i="5"/>
  <c r="K535" i="5"/>
  <c r="H535" i="5"/>
  <c r="F535" i="5"/>
  <c r="C535" i="5"/>
  <c r="AB534" i="5"/>
  <c r="AA534" i="5"/>
  <c r="Z534" i="5"/>
  <c r="Y534" i="5"/>
  <c r="H511" i="24" s="1"/>
  <c r="T534" i="5"/>
  <c r="K534" i="5"/>
  <c r="G534" i="5"/>
  <c r="F534" i="5"/>
  <c r="C534" i="5"/>
  <c r="AB533" i="5"/>
  <c r="AA533" i="5"/>
  <c r="Z533" i="5"/>
  <c r="Y533" i="5"/>
  <c r="H168" i="24" s="1"/>
  <c r="K533" i="5"/>
  <c r="H533" i="5"/>
  <c r="G533" i="5"/>
  <c r="F533" i="5"/>
  <c r="C533" i="5"/>
  <c r="AB532" i="5"/>
  <c r="AA532" i="5"/>
  <c r="I161" i="26" s="1"/>
  <c r="H161" i="26" s="1"/>
  <c r="Y532" i="5"/>
  <c r="H104" i="24" s="1"/>
  <c r="T532" i="5"/>
  <c r="K532" i="5"/>
  <c r="H532" i="5"/>
  <c r="F532" i="5"/>
  <c r="C532" i="5"/>
  <c r="AB531" i="5"/>
  <c r="AA531" i="5"/>
  <c r="I395" i="26" s="1"/>
  <c r="H395" i="26" s="1"/>
  <c r="Y531" i="5"/>
  <c r="H414" i="24" s="1"/>
  <c r="K531" i="5"/>
  <c r="H531" i="5"/>
  <c r="G531" i="5"/>
  <c r="F531" i="5"/>
  <c r="C531" i="5"/>
  <c r="AB530" i="5"/>
  <c r="AA530" i="5"/>
  <c r="Z530" i="5"/>
  <c r="Y530" i="5"/>
  <c r="H397" i="24" s="1"/>
  <c r="K530" i="5"/>
  <c r="G530" i="5"/>
  <c r="F530" i="5"/>
  <c r="C530" i="5"/>
  <c r="AB529" i="5"/>
  <c r="AA529" i="5"/>
  <c r="Z529" i="5"/>
  <c r="Y529" i="5"/>
  <c r="H268" i="24" s="1"/>
  <c r="K529" i="5"/>
  <c r="H529" i="5"/>
  <c r="G529" i="5"/>
  <c r="F529" i="5"/>
  <c r="C529" i="5"/>
  <c r="AB528" i="5"/>
  <c r="AA528" i="5"/>
  <c r="I144" i="26" s="1"/>
  <c r="H144" i="26" s="1"/>
  <c r="Z528" i="5"/>
  <c r="Y528" i="5"/>
  <c r="H127" i="24" s="1"/>
  <c r="T528" i="5"/>
  <c r="K528" i="5"/>
  <c r="H528" i="5"/>
  <c r="G528" i="5"/>
  <c r="F528" i="5"/>
  <c r="C528" i="5"/>
  <c r="AB527" i="5"/>
  <c r="AA527" i="5"/>
  <c r="Y527" i="5"/>
  <c r="K527" i="5"/>
  <c r="H527" i="5"/>
  <c r="G527" i="5"/>
  <c r="F527" i="5"/>
  <c r="C527" i="5"/>
  <c r="AB526" i="5"/>
  <c r="AA526" i="5"/>
  <c r="Z526" i="5"/>
  <c r="Y526" i="5"/>
  <c r="H295" i="24" s="1"/>
  <c r="K526" i="5"/>
  <c r="G526" i="5"/>
  <c r="F526" i="5"/>
  <c r="C526" i="5"/>
  <c r="AB525" i="5"/>
  <c r="AA525" i="5"/>
  <c r="I382" i="26" s="1"/>
  <c r="H382" i="26" s="1"/>
  <c r="Z525" i="5"/>
  <c r="Y525" i="5"/>
  <c r="H466" i="24" s="1"/>
  <c r="K525" i="5"/>
  <c r="H525" i="5"/>
  <c r="G525" i="5"/>
  <c r="F525" i="5"/>
  <c r="C525" i="5"/>
  <c r="AB524" i="5"/>
  <c r="AA524" i="5"/>
  <c r="Z524" i="5"/>
  <c r="Y524" i="5"/>
  <c r="H134" i="24" s="1"/>
  <c r="T524" i="5"/>
  <c r="K524" i="5"/>
  <c r="H524" i="5"/>
  <c r="G524" i="5"/>
  <c r="F524" i="5"/>
  <c r="C524" i="5"/>
  <c r="AB523" i="5"/>
  <c r="AA523" i="5"/>
  <c r="Y523" i="5"/>
  <c r="T523" i="5"/>
  <c r="K523" i="5"/>
  <c r="H523" i="5"/>
  <c r="G523" i="5"/>
  <c r="F523" i="5"/>
  <c r="C523" i="5"/>
  <c r="AB522" i="5"/>
  <c r="AA522" i="5"/>
  <c r="I464" i="26" s="1"/>
  <c r="H464" i="26" s="1"/>
  <c r="Z522" i="5"/>
  <c r="Y522" i="5"/>
  <c r="H463" i="24" s="1"/>
  <c r="K522" i="5"/>
  <c r="G522" i="5"/>
  <c r="F522" i="5"/>
  <c r="C522" i="5"/>
  <c r="AB521" i="5"/>
  <c r="AA521" i="5"/>
  <c r="I488" i="26" s="1"/>
  <c r="H488" i="26" s="1"/>
  <c r="Z521" i="5"/>
  <c r="Y521" i="5"/>
  <c r="H482" i="24" s="1"/>
  <c r="K521" i="5"/>
  <c r="H521" i="5"/>
  <c r="G521" i="5"/>
  <c r="F521" i="5"/>
  <c r="C521" i="5"/>
  <c r="AB520" i="5"/>
  <c r="AA520" i="5"/>
  <c r="I152" i="26" s="1"/>
  <c r="H152" i="26" s="1"/>
  <c r="Z520" i="5"/>
  <c r="Y520" i="5"/>
  <c r="H111" i="24" s="1"/>
  <c r="T520" i="5"/>
  <c r="K520" i="5"/>
  <c r="H520" i="5"/>
  <c r="G520" i="5"/>
  <c r="F520" i="5"/>
  <c r="C520" i="5"/>
  <c r="AB519" i="5"/>
  <c r="AA519" i="5"/>
  <c r="Z519" i="5"/>
  <c r="Y519" i="5"/>
  <c r="H118" i="24" s="1"/>
  <c r="K519" i="5"/>
  <c r="H519" i="5"/>
  <c r="G519" i="5"/>
  <c r="F519" i="5"/>
  <c r="C519" i="5"/>
  <c r="AB518" i="5"/>
  <c r="AA518" i="5"/>
  <c r="Z518" i="5"/>
  <c r="Y518" i="5"/>
  <c r="H24" i="24" s="1"/>
  <c r="K518" i="5"/>
  <c r="H518" i="5"/>
  <c r="G518" i="5"/>
  <c r="F518" i="5"/>
  <c r="C518" i="5"/>
  <c r="AB517" i="5"/>
  <c r="AA517" i="5"/>
  <c r="Z517" i="5"/>
  <c r="Y517" i="5"/>
  <c r="H472" i="24" s="1"/>
  <c r="K517" i="5"/>
  <c r="H517" i="5"/>
  <c r="G517" i="5"/>
  <c r="F517" i="5"/>
  <c r="C517" i="5"/>
  <c r="AB516" i="5"/>
  <c r="AA516" i="5"/>
  <c r="Z516" i="5"/>
  <c r="Y516" i="5"/>
  <c r="H54" i="24" s="1"/>
  <c r="T516" i="5"/>
  <c r="K516" i="5"/>
  <c r="H516" i="5"/>
  <c r="G516" i="5"/>
  <c r="F516" i="5"/>
  <c r="C516" i="5"/>
  <c r="AB515" i="5"/>
  <c r="AA515" i="5"/>
  <c r="Z515" i="5"/>
  <c r="Y515" i="5"/>
  <c r="H533" i="24" s="1"/>
  <c r="T515" i="5"/>
  <c r="K515" i="5"/>
  <c r="H515" i="5"/>
  <c r="G515" i="5"/>
  <c r="F515" i="5"/>
  <c r="C515" i="5"/>
  <c r="AB514" i="5"/>
  <c r="AA514" i="5"/>
  <c r="Z514" i="5"/>
  <c r="Y514" i="5"/>
  <c r="H449" i="24" s="1"/>
  <c r="K514" i="5"/>
  <c r="G514" i="5"/>
  <c r="F514" i="5"/>
  <c r="C514" i="5"/>
  <c r="AB513" i="5"/>
  <c r="AA513" i="5"/>
  <c r="I441" i="26" s="1"/>
  <c r="H441" i="26" s="1"/>
  <c r="Z513" i="5"/>
  <c r="Y513" i="5"/>
  <c r="H379" i="24" s="1"/>
  <c r="K513" i="5"/>
  <c r="H513" i="5"/>
  <c r="G513" i="5"/>
  <c r="F513" i="5"/>
  <c r="C513" i="5"/>
  <c r="AB512" i="5"/>
  <c r="AA512" i="5"/>
  <c r="I269" i="26" s="1"/>
  <c r="H269" i="26" s="1"/>
  <c r="Z512" i="5"/>
  <c r="Y512" i="5"/>
  <c r="H299" i="24" s="1"/>
  <c r="T512" i="5"/>
  <c r="K512" i="5"/>
  <c r="H512" i="5"/>
  <c r="G512" i="5"/>
  <c r="F512" i="5"/>
  <c r="C512" i="5"/>
  <c r="AB511" i="5"/>
  <c r="AA511" i="5"/>
  <c r="I391" i="26" s="1"/>
  <c r="H391" i="26" s="1"/>
  <c r="Y511" i="5"/>
  <c r="K511" i="5"/>
  <c r="H511" i="5"/>
  <c r="G511" i="5"/>
  <c r="F511" i="5"/>
  <c r="C511" i="5"/>
  <c r="AB510" i="5"/>
  <c r="AA510" i="5"/>
  <c r="Z510" i="5"/>
  <c r="Y510" i="5"/>
  <c r="H409" i="24" s="1"/>
  <c r="K510" i="5"/>
  <c r="G510" i="5"/>
  <c r="F510" i="5"/>
  <c r="C510" i="5"/>
  <c r="AB509" i="5"/>
  <c r="AA509" i="5"/>
  <c r="I308" i="26" s="1"/>
  <c r="H308" i="26" s="1"/>
  <c r="Z509" i="5"/>
  <c r="Y509" i="5"/>
  <c r="H210" i="24" s="1"/>
  <c r="K509" i="5"/>
  <c r="H509" i="5"/>
  <c r="G509" i="5"/>
  <c r="F509" i="5"/>
  <c r="C509" i="5"/>
  <c r="AB508" i="5"/>
  <c r="AA508" i="5"/>
  <c r="Z508" i="5"/>
  <c r="Y508" i="5"/>
  <c r="H68" i="24" s="1"/>
  <c r="T508" i="5"/>
  <c r="K508" i="5"/>
  <c r="H508" i="5"/>
  <c r="G508" i="5"/>
  <c r="F508" i="5"/>
  <c r="C508" i="5"/>
  <c r="AB507" i="5"/>
  <c r="AA507" i="5"/>
  <c r="Z507" i="5"/>
  <c r="Y507" i="5"/>
  <c r="H332" i="24" s="1"/>
  <c r="K507" i="5"/>
  <c r="H507" i="5"/>
  <c r="G507" i="5"/>
  <c r="F507" i="5"/>
  <c r="C507" i="5"/>
  <c r="AB506" i="5"/>
  <c r="AA506" i="5"/>
  <c r="I18" i="26" s="1"/>
  <c r="H18" i="26" s="1"/>
  <c r="Z506" i="5"/>
  <c r="Y506" i="5"/>
  <c r="H15" i="24" s="1"/>
  <c r="K506" i="5"/>
  <c r="G506" i="5"/>
  <c r="F506" i="5"/>
  <c r="C506" i="5"/>
  <c r="AB505" i="5"/>
  <c r="AA505" i="5"/>
  <c r="Z505" i="5"/>
  <c r="Y505" i="5"/>
  <c r="H113" i="24" s="1"/>
  <c r="K505" i="5"/>
  <c r="H505" i="5"/>
  <c r="G505" i="5"/>
  <c r="F505" i="5"/>
  <c r="C505" i="5"/>
  <c r="AB504" i="5"/>
  <c r="AA504" i="5"/>
  <c r="I267" i="26" s="1"/>
  <c r="H267" i="26" s="1"/>
  <c r="Z504" i="5"/>
  <c r="Y504" i="5"/>
  <c r="H297" i="24" s="1"/>
  <c r="T504" i="5"/>
  <c r="K504" i="5"/>
  <c r="H504" i="5"/>
  <c r="G504" i="5"/>
  <c r="F504" i="5"/>
  <c r="C504" i="5"/>
  <c r="AB503" i="5"/>
  <c r="AA503" i="5"/>
  <c r="I447" i="26" s="1"/>
  <c r="H447" i="26" s="1"/>
  <c r="Y503" i="5"/>
  <c r="H432" i="24" s="1"/>
  <c r="T503" i="5"/>
  <c r="K503" i="5"/>
  <c r="H503" i="5"/>
  <c r="G503" i="5"/>
  <c r="F503" i="5"/>
  <c r="C503" i="5"/>
  <c r="AB502" i="5"/>
  <c r="AA502" i="5"/>
  <c r="Z502" i="5"/>
  <c r="Y502" i="5"/>
  <c r="H149" i="24" s="1"/>
  <c r="K502" i="5"/>
  <c r="H502" i="5"/>
  <c r="G502" i="5"/>
  <c r="F502" i="5"/>
  <c r="C502" i="5"/>
  <c r="AB501" i="5"/>
  <c r="AA501" i="5"/>
  <c r="Z501" i="5"/>
  <c r="Y501" i="5"/>
  <c r="H135" i="24" s="1"/>
  <c r="K501" i="5"/>
  <c r="H501" i="5"/>
  <c r="G501" i="5"/>
  <c r="F501" i="5"/>
  <c r="C501" i="5"/>
  <c r="AB500" i="5"/>
  <c r="AA500" i="5"/>
  <c r="I480" i="26" s="1"/>
  <c r="H480" i="26" s="1"/>
  <c r="Z500" i="5"/>
  <c r="Y500" i="5"/>
  <c r="H474" i="24" s="1"/>
  <c r="T500" i="5"/>
  <c r="K500" i="5"/>
  <c r="H500" i="5"/>
  <c r="G500" i="5"/>
  <c r="F500" i="5"/>
  <c r="C500" i="5"/>
  <c r="AB499" i="5"/>
  <c r="AA499" i="5"/>
  <c r="I322" i="26" s="1"/>
  <c r="H322" i="26" s="1"/>
  <c r="Z499" i="5"/>
  <c r="Y499" i="5"/>
  <c r="H309" i="24" s="1"/>
  <c r="T499" i="5"/>
  <c r="K499" i="5"/>
  <c r="H499" i="5"/>
  <c r="G499" i="5"/>
  <c r="F499" i="5"/>
  <c r="C499" i="5"/>
  <c r="AB498" i="5"/>
  <c r="AA498" i="5"/>
  <c r="Z498" i="5"/>
  <c r="Y498" i="5"/>
  <c r="H67" i="24" s="1"/>
  <c r="K498" i="5"/>
  <c r="G498" i="5"/>
  <c r="F498" i="5"/>
  <c r="C498" i="5"/>
  <c r="AB497" i="5"/>
  <c r="AA497" i="5"/>
  <c r="I287" i="26" s="1"/>
  <c r="H287" i="26" s="1"/>
  <c r="Z497" i="5"/>
  <c r="Y497" i="5"/>
  <c r="H271" i="24" s="1"/>
  <c r="K497" i="5"/>
  <c r="H497" i="5"/>
  <c r="G497" i="5"/>
  <c r="F497" i="5"/>
  <c r="C497" i="5"/>
  <c r="AB496" i="5"/>
  <c r="AA496" i="5"/>
  <c r="Z496" i="5"/>
  <c r="Y496" i="5"/>
  <c r="H315" i="24" s="1"/>
  <c r="T496" i="5"/>
  <c r="K496" i="5"/>
  <c r="H496" i="5"/>
  <c r="G496" i="5"/>
  <c r="F496" i="5"/>
  <c r="C496" i="5"/>
  <c r="AB495" i="5"/>
  <c r="AA495" i="5"/>
  <c r="Z495" i="5"/>
  <c r="Y495" i="5"/>
  <c r="H160" i="24" s="1"/>
  <c r="T495" i="5"/>
  <c r="K495" i="5"/>
  <c r="H495" i="5"/>
  <c r="G495" i="5"/>
  <c r="F495" i="5"/>
  <c r="C495" i="5"/>
  <c r="AB494" i="5"/>
  <c r="AA494" i="5"/>
  <c r="Z494" i="5"/>
  <c r="Y494" i="5"/>
  <c r="H162" i="24" s="1"/>
  <c r="K494" i="5"/>
  <c r="H494" i="5"/>
  <c r="G494" i="5"/>
  <c r="F494" i="5"/>
  <c r="C494" i="5"/>
  <c r="AB493" i="5"/>
  <c r="AA493" i="5"/>
  <c r="Z493" i="5"/>
  <c r="Y493" i="5"/>
  <c r="H193" i="24" s="1"/>
  <c r="K493" i="5"/>
  <c r="H493" i="5"/>
  <c r="G493" i="5"/>
  <c r="F493" i="5"/>
  <c r="C493" i="5"/>
  <c r="AB492" i="5"/>
  <c r="AA492" i="5"/>
  <c r="I484" i="26" s="1"/>
  <c r="H484" i="26" s="1"/>
  <c r="Z492" i="5"/>
  <c r="Y492" i="5"/>
  <c r="H478" i="24" s="1"/>
  <c r="T492" i="5"/>
  <c r="K492" i="5"/>
  <c r="H492" i="5"/>
  <c r="G492" i="5"/>
  <c r="F492" i="5"/>
  <c r="C492" i="5"/>
  <c r="AB491" i="5"/>
  <c r="AA491" i="5"/>
  <c r="Y491" i="5"/>
  <c r="H523" i="24" s="1"/>
  <c r="K491" i="5"/>
  <c r="H491" i="5"/>
  <c r="G491" i="5"/>
  <c r="F491" i="5"/>
  <c r="C491" i="5"/>
  <c r="AB490" i="5"/>
  <c r="AA490" i="5"/>
  <c r="Z490" i="5"/>
  <c r="Y490" i="5"/>
  <c r="H209" i="24" s="1"/>
  <c r="K490" i="5"/>
  <c r="H490" i="5"/>
  <c r="G490" i="5"/>
  <c r="F490" i="5"/>
  <c r="C490" i="5"/>
  <c r="AB489" i="5"/>
  <c r="AA489" i="5"/>
  <c r="Z489" i="5"/>
  <c r="Y489" i="5"/>
  <c r="H461" i="24" s="1"/>
  <c r="K489" i="5"/>
  <c r="H489" i="5"/>
  <c r="G489" i="5"/>
  <c r="F489" i="5"/>
  <c r="C489" i="5"/>
  <c r="AB488" i="5"/>
  <c r="AA488" i="5"/>
  <c r="Z488" i="5"/>
  <c r="Y488" i="5"/>
  <c r="H200" i="24" s="1"/>
  <c r="T488" i="5"/>
  <c r="K488" i="5"/>
  <c r="H488" i="5"/>
  <c r="G488" i="5"/>
  <c r="F488" i="5"/>
  <c r="C488" i="5"/>
  <c r="AB487" i="5"/>
  <c r="AA487" i="5"/>
  <c r="Y487" i="5"/>
  <c r="H330" i="24" s="1"/>
  <c r="T487" i="5"/>
  <c r="K487" i="5"/>
  <c r="H487" i="5"/>
  <c r="G487" i="5"/>
  <c r="F487" i="5"/>
  <c r="C487" i="5"/>
  <c r="AB486" i="5"/>
  <c r="AA486" i="5"/>
  <c r="I28" i="26" s="1"/>
  <c r="H28" i="26" s="1"/>
  <c r="Z486" i="5"/>
  <c r="Y486" i="5"/>
  <c r="H25" i="24" s="1"/>
  <c r="K486" i="5"/>
  <c r="G486" i="5"/>
  <c r="F486" i="5"/>
  <c r="C486" i="5"/>
  <c r="AB485" i="5"/>
  <c r="AA485" i="5"/>
  <c r="I372" i="26" s="1"/>
  <c r="H372" i="26" s="1"/>
  <c r="Z485" i="5"/>
  <c r="Y485" i="5"/>
  <c r="H362" i="24" s="1"/>
  <c r="K485" i="5"/>
  <c r="H485" i="5"/>
  <c r="G485" i="5"/>
  <c r="F485" i="5"/>
  <c r="C485" i="5"/>
  <c r="AB484" i="5"/>
  <c r="AA484" i="5"/>
  <c r="Z484" i="5"/>
  <c r="Y484" i="5"/>
  <c r="H274" i="24" s="1"/>
  <c r="T484" i="5"/>
  <c r="K484" i="5"/>
  <c r="H484" i="5"/>
  <c r="G484" i="5"/>
  <c r="F484" i="5"/>
  <c r="C484" i="5"/>
  <c r="AB483" i="5"/>
  <c r="AA483" i="5"/>
  <c r="I294" i="26" s="1"/>
  <c r="H294" i="26" s="1"/>
  <c r="Y483" i="5"/>
  <c r="H254" i="24" s="1"/>
  <c r="T483" i="5"/>
  <c r="K483" i="5"/>
  <c r="H483" i="5"/>
  <c r="G483" i="5"/>
  <c r="F483" i="5"/>
  <c r="C483" i="5"/>
  <c r="AB482" i="5"/>
  <c r="AA482" i="5"/>
  <c r="Z482" i="5"/>
  <c r="Y482" i="5"/>
  <c r="H435" i="24" s="1"/>
  <c r="K482" i="5"/>
  <c r="H482" i="5"/>
  <c r="G482" i="5"/>
  <c r="F482" i="5"/>
  <c r="C482" i="5"/>
  <c r="AB481" i="5"/>
  <c r="AA481" i="5"/>
  <c r="I126" i="26" s="1"/>
  <c r="H126" i="26" s="1"/>
  <c r="Z481" i="5"/>
  <c r="Y481" i="5"/>
  <c r="H92" i="24" s="1"/>
  <c r="K481" i="5"/>
  <c r="H481" i="5"/>
  <c r="G481" i="5"/>
  <c r="F481" i="5"/>
  <c r="C481" i="5"/>
  <c r="AB480" i="5"/>
  <c r="AA480" i="5"/>
  <c r="Z480" i="5"/>
  <c r="Y480" i="5"/>
  <c r="H282" i="24" s="1"/>
  <c r="T480" i="5"/>
  <c r="K480" i="5"/>
  <c r="H480" i="5"/>
  <c r="G480" i="5"/>
  <c r="F480" i="5"/>
  <c r="C480" i="5"/>
  <c r="AB479" i="5"/>
  <c r="AA479" i="5"/>
  <c r="Z479" i="5"/>
  <c r="Y479" i="5"/>
  <c r="H63" i="24" s="1"/>
  <c r="T479" i="5"/>
  <c r="K479" i="5"/>
  <c r="H479" i="5"/>
  <c r="G479" i="5"/>
  <c r="F479" i="5"/>
  <c r="C479" i="5"/>
  <c r="AB478" i="5"/>
  <c r="AA478" i="5"/>
  <c r="Z478" i="5"/>
  <c r="Y478" i="5"/>
  <c r="H403" i="24" s="1"/>
  <c r="K478" i="5"/>
  <c r="G478" i="5"/>
  <c r="F478" i="5"/>
  <c r="C478" i="5"/>
  <c r="AB477" i="5"/>
  <c r="AA477" i="5"/>
  <c r="Z477" i="5"/>
  <c r="Y477" i="5"/>
  <c r="H14" i="24" s="1"/>
  <c r="K477" i="5"/>
  <c r="H477" i="5"/>
  <c r="G477" i="5"/>
  <c r="F477" i="5"/>
  <c r="C477" i="5"/>
  <c r="AB476" i="5"/>
  <c r="AA476" i="5"/>
  <c r="Z476" i="5"/>
  <c r="Y476" i="5"/>
  <c r="H98" i="24" s="1"/>
  <c r="T476" i="5"/>
  <c r="K476" i="5"/>
  <c r="H476" i="5"/>
  <c r="G476" i="5"/>
  <c r="F476" i="5"/>
  <c r="C476" i="5"/>
  <c r="AB475" i="5"/>
  <c r="AA475" i="5"/>
  <c r="Y475" i="5"/>
  <c r="T475" i="5" s="1"/>
  <c r="K475" i="5"/>
  <c r="H475" i="5"/>
  <c r="G475" i="5"/>
  <c r="F475" i="5"/>
  <c r="C475" i="5"/>
  <c r="AB474" i="5"/>
  <c r="AA474" i="5"/>
  <c r="I48" i="26" s="1"/>
  <c r="H48" i="26" s="1"/>
  <c r="Z474" i="5"/>
  <c r="Y474" i="5"/>
  <c r="H53" i="24" s="1"/>
  <c r="K474" i="5"/>
  <c r="H474" i="5"/>
  <c r="G474" i="5"/>
  <c r="F474" i="5"/>
  <c r="C474" i="5"/>
  <c r="AB473" i="5"/>
  <c r="AA473" i="5"/>
  <c r="I60" i="26" s="1"/>
  <c r="H60" i="26" s="1"/>
  <c r="Z473" i="5"/>
  <c r="Y473" i="5"/>
  <c r="H59" i="24" s="1"/>
  <c r="K473" i="5"/>
  <c r="H473" i="5"/>
  <c r="G473" i="5"/>
  <c r="F473" i="5"/>
  <c r="C473" i="5"/>
  <c r="AB472" i="5"/>
  <c r="AA472" i="5"/>
  <c r="Z472" i="5"/>
  <c r="Y472" i="5"/>
  <c r="H258" i="24" s="1"/>
  <c r="T472" i="5"/>
  <c r="K472" i="5"/>
  <c r="H472" i="5"/>
  <c r="G472" i="5"/>
  <c r="F472" i="5"/>
  <c r="C472" i="5"/>
  <c r="AB471" i="5"/>
  <c r="AA471" i="5"/>
  <c r="Y471" i="5"/>
  <c r="H516" i="24" s="1"/>
  <c r="T471" i="5"/>
  <c r="K471" i="5"/>
  <c r="H471" i="5"/>
  <c r="G471" i="5"/>
  <c r="F471" i="5"/>
  <c r="C471" i="5"/>
  <c r="AB470" i="5"/>
  <c r="AA470" i="5"/>
  <c r="Z470" i="5"/>
  <c r="Y470" i="5"/>
  <c r="H378" i="24" s="1"/>
  <c r="K470" i="5"/>
  <c r="H470" i="5"/>
  <c r="G470" i="5"/>
  <c r="F470" i="5"/>
  <c r="C470" i="5"/>
  <c r="AB469" i="5"/>
  <c r="AA469" i="5"/>
  <c r="Z469" i="5"/>
  <c r="Y469" i="5"/>
  <c r="H437" i="24" s="1"/>
  <c r="K469" i="5"/>
  <c r="H469" i="5"/>
  <c r="G469" i="5"/>
  <c r="F469" i="5"/>
  <c r="C469" i="5"/>
  <c r="AB468" i="5"/>
  <c r="AA468" i="5"/>
  <c r="Z468" i="5"/>
  <c r="Y468" i="5"/>
  <c r="H259" i="24" s="1"/>
  <c r="T468" i="5"/>
  <c r="K468" i="5"/>
  <c r="H468" i="5"/>
  <c r="G468" i="5"/>
  <c r="F468" i="5"/>
  <c r="C468" i="5"/>
  <c r="AB467" i="5"/>
  <c r="AA467" i="5"/>
  <c r="I37" i="26" s="1"/>
  <c r="H37" i="26" s="1"/>
  <c r="Y467" i="5"/>
  <c r="H18" i="24" s="1"/>
  <c r="K467" i="5"/>
  <c r="H467" i="5"/>
  <c r="G467" i="5"/>
  <c r="F467" i="5"/>
  <c r="C467" i="5"/>
  <c r="AB466" i="5"/>
  <c r="AA466" i="5"/>
  <c r="I334" i="26" s="1"/>
  <c r="H334" i="26" s="1"/>
  <c r="Z466" i="5"/>
  <c r="Y466" i="5"/>
  <c r="H318" i="24" s="1"/>
  <c r="K466" i="5"/>
  <c r="G466" i="5"/>
  <c r="F466" i="5"/>
  <c r="C466" i="5"/>
  <c r="AB465" i="5"/>
  <c r="AA465" i="5"/>
  <c r="I41" i="26" s="1"/>
  <c r="H41" i="26" s="1"/>
  <c r="Z465" i="5"/>
  <c r="Y465" i="5"/>
  <c r="H41" i="24" s="1"/>
  <c r="K465" i="5"/>
  <c r="H465" i="5"/>
  <c r="G465" i="5"/>
  <c r="F465" i="5"/>
  <c r="C465" i="5"/>
  <c r="AB464" i="5"/>
  <c r="AA464" i="5"/>
  <c r="Z464" i="5"/>
  <c r="Y464" i="5"/>
  <c r="H389" i="24" s="1"/>
  <c r="T464" i="5"/>
  <c r="K464" i="5"/>
  <c r="H464" i="5"/>
  <c r="G464" i="5"/>
  <c r="F464" i="5"/>
  <c r="C464" i="5"/>
  <c r="AB463" i="5"/>
  <c r="AA463" i="5"/>
  <c r="I148" i="26" s="1"/>
  <c r="H148" i="26" s="1"/>
  <c r="Z463" i="5"/>
  <c r="Y463" i="5"/>
  <c r="K463" i="5"/>
  <c r="H463" i="5"/>
  <c r="G463" i="5"/>
  <c r="F463" i="5"/>
  <c r="C463" i="5"/>
  <c r="AB462" i="5"/>
  <c r="AA462" i="5"/>
  <c r="Z462" i="5"/>
  <c r="Y462" i="5"/>
  <c r="H199" i="24" s="1"/>
  <c r="K462" i="5"/>
  <c r="G462" i="5"/>
  <c r="F462" i="5"/>
  <c r="C462" i="5"/>
  <c r="AB461" i="5"/>
  <c r="AA461" i="5"/>
  <c r="I84" i="26" s="1"/>
  <c r="H84" i="26" s="1"/>
  <c r="Z461" i="5"/>
  <c r="Y461" i="5"/>
  <c r="T461" i="5" s="1"/>
  <c r="K461" i="5"/>
  <c r="H461" i="5"/>
  <c r="G461" i="5"/>
  <c r="F461" i="5"/>
  <c r="C461" i="5"/>
  <c r="AB460" i="5"/>
  <c r="AA460" i="5"/>
  <c r="Z460" i="5"/>
  <c r="Y460" i="5"/>
  <c r="T460" i="5"/>
  <c r="K460" i="5"/>
  <c r="H460" i="5"/>
  <c r="G460" i="5"/>
  <c r="F460" i="5"/>
  <c r="C460" i="5"/>
  <c r="AB459" i="5"/>
  <c r="AA459" i="5"/>
  <c r="Y459" i="5"/>
  <c r="T459" i="5" s="1"/>
  <c r="K459" i="5"/>
  <c r="H459" i="5"/>
  <c r="G459" i="5"/>
  <c r="F459" i="5"/>
  <c r="C459" i="5"/>
  <c r="AB458" i="5"/>
  <c r="AA458" i="5"/>
  <c r="Z458" i="5"/>
  <c r="Y458" i="5"/>
  <c r="H37" i="24" s="1"/>
  <c r="K458" i="5"/>
  <c r="G458" i="5"/>
  <c r="F458" i="5"/>
  <c r="C458" i="5"/>
  <c r="AB457" i="5"/>
  <c r="AA457" i="5"/>
  <c r="I149" i="26" s="1"/>
  <c r="H149" i="26" s="1"/>
  <c r="Z457" i="5"/>
  <c r="Y457" i="5"/>
  <c r="T457" i="5" s="1"/>
  <c r="K457" i="5"/>
  <c r="H457" i="5"/>
  <c r="G457" i="5"/>
  <c r="F457" i="5"/>
  <c r="C457" i="5"/>
  <c r="AB456" i="5"/>
  <c r="AA456" i="5"/>
  <c r="Z456" i="5"/>
  <c r="Y456" i="5"/>
  <c r="H536" i="24" s="1"/>
  <c r="T456" i="5"/>
  <c r="K456" i="5"/>
  <c r="H456" i="5"/>
  <c r="F456" i="5"/>
  <c r="C456" i="5"/>
  <c r="AB455" i="5"/>
  <c r="AA455" i="5"/>
  <c r="Y455" i="5"/>
  <c r="H534" i="24" s="1"/>
  <c r="K455" i="5"/>
  <c r="G455" i="5"/>
  <c r="F455" i="5"/>
  <c r="C455" i="5"/>
  <c r="AB454" i="5"/>
  <c r="AA454" i="5"/>
  <c r="I397" i="26" s="1"/>
  <c r="H397" i="26" s="1"/>
  <c r="Y454" i="5"/>
  <c r="K454" i="5"/>
  <c r="G454" i="5"/>
  <c r="F454" i="5"/>
  <c r="C454" i="5"/>
  <c r="AB453" i="5"/>
  <c r="AA453" i="5"/>
  <c r="Y453" i="5"/>
  <c r="K453" i="5"/>
  <c r="G453" i="5"/>
  <c r="F453" i="5"/>
  <c r="C453" i="5"/>
  <c r="AB452" i="5"/>
  <c r="AA452" i="5"/>
  <c r="Y452" i="5"/>
  <c r="Z452" i="5" s="1"/>
  <c r="K452" i="5"/>
  <c r="G452" i="5"/>
  <c r="F452" i="5"/>
  <c r="C452" i="5"/>
  <c r="AB451" i="5"/>
  <c r="AA451" i="5"/>
  <c r="Y451" i="5"/>
  <c r="K451" i="5"/>
  <c r="G451" i="5"/>
  <c r="F451" i="5"/>
  <c r="C451" i="5"/>
  <c r="AB450" i="5"/>
  <c r="AA450" i="5"/>
  <c r="I86" i="26" s="1"/>
  <c r="H86" i="26" s="1"/>
  <c r="Y450" i="5"/>
  <c r="K450" i="5"/>
  <c r="G450" i="5"/>
  <c r="F450" i="5"/>
  <c r="C450" i="5"/>
  <c r="AB449" i="5"/>
  <c r="AA449" i="5"/>
  <c r="I130" i="26" s="1"/>
  <c r="H130" i="26" s="1"/>
  <c r="Y449" i="5"/>
  <c r="K449" i="5"/>
  <c r="G449" i="5"/>
  <c r="F449" i="5"/>
  <c r="C449" i="5"/>
  <c r="AB448" i="5"/>
  <c r="AA448" i="5"/>
  <c r="Y448" i="5"/>
  <c r="K448" i="5"/>
  <c r="G448" i="5"/>
  <c r="F448" i="5"/>
  <c r="C448" i="5"/>
  <c r="AB447" i="5"/>
  <c r="AA447" i="5"/>
  <c r="Y447" i="5"/>
  <c r="H528" i="24" s="1"/>
  <c r="K447" i="5"/>
  <c r="H447" i="5"/>
  <c r="G447" i="5"/>
  <c r="F447" i="5"/>
  <c r="C447" i="5"/>
  <c r="AB446" i="5"/>
  <c r="AA446" i="5"/>
  <c r="Y446" i="5"/>
  <c r="K446" i="5"/>
  <c r="G446" i="5"/>
  <c r="F446" i="5"/>
  <c r="C446" i="5"/>
  <c r="AB445" i="5"/>
  <c r="AA445" i="5"/>
  <c r="Y445" i="5"/>
  <c r="K445" i="5"/>
  <c r="G445" i="5"/>
  <c r="F445" i="5"/>
  <c r="C445" i="5"/>
  <c r="AB444" i="5"/>
  <c r="AA444" i="5"/>
  <c r="Z444" i="5"/>
  <c r="Y444" i="5"/>
  <c r="K444" i="5"/>
  <c r="G444" i="5"/>
  <c r="F444" i="5"/>
  <c r="C444" i="5"/>
  <c r="AB443" i="5"/>
  <c r="AA443" i="5"/>
  <c r="Y443" i="5"/>
  <c r="H479" i="24" s="1"/>
  <c r="T443" i="5"/>
  <c r="K443" i="5"/>
  <c r="G443" i="5"/>
  <c r="F443" i="5"/>
  <c r="C443" i="5"/>
  <c r="AB442" i="5"/>
  <c r="AA442" i="5"/>
  <c r="I197" i="26" s="1"/>
  <c r="H197" i="26" s="1"/>
  <c r="Y442" i="5"/>
  <c r="K442" i="5"/>
  <c r="H442" i="5"/>
  <c r="G442" i="5"/>
  <c r="F442" i="5"/>
  <c r="C442" i="5"/>
  <c r="AB441" i="5"/>
  <c r="AA441" i="5"/>
  <c r="Y441" i="5"/>
  <c r="K441" i="5"/>
  <c r="G441" i="5"/>
  <c r="F441" i="5"/>
  <c r="C441" i="5"/>
  <c r="AB440" i="5"/>
  <c r="AA440" i="5"/>
  <c r="Z440" i="5"/>
  <c r="Y440" i="5"/>
  <c r="K440" i="5"/>
  <c r="G440" i="5"/>
  <c r="F440" i="5"/>
  <c r="C440" i="5"/>
  <c r="AB439" i="5"/>
  <c r="AA439" i="5"/>
  <c r="Z439" i="5"/>
  <c r="Y439" i="5"/>
  <c r="H198" i="24" s="1"/>
  <c r="T439" i="5"/>
  <c r="K439" i="5"/>
  <c r="G439" i="5"/>
  <c r="F439" i="5"/>
  <c r="C439" i="5"/>
  <c r="AB438" i="5"/>
  <c r="AA438" i="5"/>
  <c r="I196" i="26" s="1"/>
  <c r="H196" i="26" s="1"/>
  <c r="Y438" i="5"/>
  <c r="K438" i="5"/>
  <c r="G438" i="5"/>
  <c r="F438" i="5"/>
  <c r="C438" i="5"/>
  <c r="AB437" i="5"/>
  <c r="AA437" i="5"/>
  <c r="I181" i="26" s="1"/>
  <c r="H181" i="26" s="1"/>
  <c r="Y437" i="5"/>
  <c r="K437" i="5"/>
  <c r="G437" i="5"/>
  <c r="F437" i="5"/>
  <c r="C437" i="5"/>
  <c r="AB436" i="5"/>
  <c r="AA436" i="5"/>
  <c r="Y436" i="5"/>
  <c r="K436" i="5"/>
  <c r="G436" i="5"/>
  <c r="F436" i="5"/>
  <c r="C436" i="5"/>
  <c r="AB435" i="5"/>
  <c r="AA435" i="5"/>
  <c r="I271" i="26" s="1"/>
  <c r="H271" i="26" s="1"/>
  <c r="Z435" i="5"/>
  <c r="Y435" i="5"/>
  <c r="H301" i="24" s="1"/>
  <c r="T435" i="5"/>
  <c r="K435" i="5"/>
  <c r="G435" i="5"/>
  <c r="F435" i="5"/>
  <c r="C435" i="5"/>
  <c r="AB434" i="5"/>
  <c r="AA434" i="5"/>
  <c r="Y434" i="5"/>
  <c r="K434" i="5"/>
  <c r="G434" i="5"/>
  <c r="F434" i="5"/>
  <c r="C434" i="5"/>
  <c r="AB433" i="5"/>
  <c r="AA433" i="5"/>
  <c r="Y433" i="5"/>
  <c r="K433" i="5"/>
  <c r="G433" i="5"/>
  <c r="F433" i="5"/>
  <c r="C433" i="5"/>
  <c r="AB432" i="5"/>
  <c r="AA432" i="5"/>
  <c r="I539" i="26" s="1"/>
  <c r="H539" i="26" s="1"/>
  <c r="Z432" i="5"/>
  <c r="Y432" i="5"/>
  <c r="K432" i="5"/>
  <c r="G432" i="5"/>
  <c r="F432" i="5"/>
  <c r="C432" i="5"/>
  <c r="AB431" i="5"/>
  <c r="AA431" i="5"/>
  <c r="Y431" i="5"/>
  <c r="T431" i="5"/>
  <c r="K431" i="5"/>
  <c r="G431" i="5"/>
  <c r="F431" i="5"/>
  <c r="C431" i="5"/>
  <c r="AB430" i="5"/>
  <c r="AA430" i="5"/>
  <c r="I513" i="26" s="1"/>
  <c r="H513" i="26" s="1"/>
  <c r="Y430" i="5"/>
  <c r="K430" i="5"/>
  <c r="H430" i="5"/>
  <c r="G430" i="5"/>
  <c r="F430" i="5"/>
  <c r="C430" i="5"/>
  <c r="AB429" i="5"/>
  <c r="AA429" i="5"/>
  <c r="Y429" i="5"/>
  <c r="K429" i="5"/>
  <c r="G429" i="5"/>
  <c r="F429" i="5"/>
  <c r="C429" i="5"/>
  <c r="AB428" i="5"/>
  <c r="AA428" i="5"/>
  <c r="Z428" i="5"/>
  <c r="Y428" i="5"/>
  <c r="K428" i="5"/>
  <c r="G428" i="5"/>
  <c r="F428" i="5"/>
  <c r="C428" i="5"/>
  <c r="AB427" i="5"/>
  <c r="AA427" i="5"/>
  <c r="I305" i="26" s="1"/>
  <c r="H305" i="26" s="1"/>
  <c r="Z427" i="5"/>
  <c r="Y427" i="5"/>
  <c r="H207" i="24" s="1"/>
  <c r="K427" i="5"/>
  <c r="G427" i="5"/>
  <c r="F427" i="5"/>
  <c r="C427" i="5"/>
  <c r="AB426" i="5"/>
  <c r="AA426" i="5"/>
  <c r="Y426" i="5"/>
  <c r="K426" i="5"/>
  <c r="G426" i="5"/>
  <c r="H426" i="5" s="1"/>
  <c r="F426" i="5"/>
  <c r="C426" i="5"/>
  <c r="AB425" i="5"/>
  <c r="AA425" i="5"/>
  <c r="I45" i="26" s="1"/>
  <c r="H45" i="26" s="1"/>
  <c r="Y425" i="5"/>
  <c r="K425" i="5"/>
  <c r="G425" i="5"/>
  <c r="F425" i="5"/>
  <c r="C425" i="5"/>
  <c r="AB424" i="5"/>
  <c r="AA424" i="5"/>
  <c r="I117" i="26" s="1"/>
  <c r="H117" i="26" s="1"/>
  <c r="Z424" i="5"/>
  <c r="Y424" i="5"/>
  <c r="K424" i="5"/>
  <c r="G424" i="5"/>
  <c r="F424" i="5"/>
  <c r="C424" i="5"/>
  <c r="AB423" i="5"/>
  <c r="AA423" i="5"/>
  <c r="I445" i="26" s="1"/>
  <c r="H445" i="26" s="1"/>
  <c r="Z423" i="5"/>
  <c r="Y423" i="5"/>
  <c r="H383" i="24" s="1"/>
  <c r="T423" i="5"/>
  <c r="K423" i="5"/>
  <c r="H423" i="5"/>
  <c r="G423" i="5"/>
  <c r="F423" i="5"/>
  <c r="C423" i="5"/>
  <c r="AB422" i="5"/>
  <c r="AA422" i="5"/>
  <c r="I44" i="26" s="1"/>
  <c r="H44" i="26" s="1"/>
  <c r="Y422" i="5"/>
  <c r="K422" i="5"/>
  <c r="H422" i="5"/>
  <c r="F422" i="5"/>
  <c r="C422" i="5"/>
  <c r="AB421" i="5"/>
  <c r="AA421" i="5"/>
  <c r="Y421" i="5"/>
  <c r="H228" i="24" s="1"/>
  <c r="T421" i="5"/>
  <c r="K421" i="5"/>
  <c r="H421" i="5"/>
  <c r="G421" i="5"/>
  <c r="F421" i="5"/>
  <c r="C421" i="5"/>
  <c r="AB420" i="5"/>
  <c r="AA420" i="5"/>
  <c r="I321" i="26" s="1"/>
  <c r="H321" i="26" s="1"/>
  <c r="Y420" i="5"/>
  <c r="T420" i="5"/>
  <c r="K420" i="5"/>
  <c r="G420" i="5"/>
  <c r="F420" i="5"/>
  <c r="C420" i="5"/>
  <c r="AB419" i="5"/>
  <c r="AA419" i="5"/>
  <c r="I16" i="26" s="1"/>
  <c r="H16" i="26" s="1"/>
  <c r="Y419" i="5"/>
  <c r="T419" i="5" s="1"/>
  <c r="K419" i="5"/>
  <c r="H419" i="5"/>
  <c r="G419" i="5"/>
  <c r="F419" i="5"/>
  <c r="C419" i="5"/>
  <c r="AB418" i="5"/>
  <c r="AA418" i="5"/>
  <c r="Z418" i="5"/>
  <c r="Y418" i="5"/>
  <c r="H441" i="24" s="1"/>
  <c r="T418" i="5"/>
  <c r="K418" i="5"/>
  <c r="G418" i="5"/>
  <c r="F418" i="5"/>
  <c r="C418" i="5"/>
  <c r="AB417" i="5"/>
  <c r="AA417" i="5"/>
  <c r="I353" i="26" s="1"/>
  <c r="H353" i="26" s="1"/>
  <c r="Y417" i="5"/>
  <c r="H354" i="24" s="1"/>
  <c r="T417" i="5"/>
  <c r="K417" i="5"/>
  <c r="H417" i="5"/>
  <c r="G417" i="5"/>
  <c r="F417" i="5"/>
  <c r="C417" i="5"/>
  <c r="AB416" i="5"/>
  <c r="AA416" i="5"/>
  <c r="I265" i="26" s="1"/>
  <c r="H265" i="26" s="1"/>
  <c r="Y416" i="5"/>
  <c r="H289" i="24" s="1"/>
  <c r="T416" i="5"/>
  <c r="K416" i="5"/>
  <c r="G416" i="5"/>
  <c r="H416" i="5" s="1"/>
  <c r="F416" i="5"/>
  <c r="C416" i="5"/>
  <c r="AB415" i="5"/>
  <c r="AA415" i="5"/>
  <c r="Y415" i="5"/>
  <c r="T415" i="5"/>
  <c r="K415" i="5"/>
  <c r="G415" i="5"/>
  <c r="F415" i="5"/>
  <c r="C415" i="5"/>
  <c r="AB414" i="5"/>
  <c r="AA414" i="5"/>
  <c r="Z414" i="5"/>
  <c r="Y414" i="5"/>
  <c r="H170" i="24" s="1"/>
  <c r="T414" i="5"/>
  <c r="K414" i="5"/>
  <c r="G414" i="5"/>
  <c r="F414" i="5"/>
  <c r="C414" i="5"/>
  <c r="AB413" i="5"/>
  <c r="AA413" i="5"/>
  <c r="Y413" i="5"/>
  <c r="H475" i="24" s="1"/>
  <c r="T413" i="5"/>
  <c r="K413" i="5"/>
  <c r="H413" i="5"/>
  <c r="G413" i="5"/>
  <c r="F413" i="5"/>
  <c r="C413" i="5"/>
  <c r="AB412" i="5"/>
  <c r="AA412" i="5"/>
  <c r="I306" i="26" s="1"/>
  <c r="H306" i="26" s="1"/>
  <c r="Y412" i="5"/>
  <c r="H208" i="24" s="1"/>
  <c r="T412" i="5"/>
  <c r="K412" i="5"/>
  <c r="G412" i="5"/>
  <c r="F412" i="5"/>
  <c r="C412" i="5"/>
  <c r="AB411" i="5"/>
  <c r="AA411" i="5"/>
  <c r="I256" i="26" s="1"/>
  <c r="H256" i="26" s="1"/>
  <c r="Y411" i="5"/>
  <c r="T411" i="5"/>
  <c r="K411" i="5"/>
  <c r="G411" i="5"/>
  <c r="F411" i="5"/>
  <c r="C411" i="5"/>
  <c r="AB410" i="5"/>
  <c r="AA410" i="5"/>
  <c r="Z410" i="5"/>
  <c r="Y410" i="5"/>
  <c r="H531" i="24" s="1"/>
  <c r="T410" i="5"/>
  <c r="K410" i="5"/>
  <c r="G410" i="5"/>
  <c r="F410" i="5"/>
  <c r="C410" i="5"/>
  <c r="AB409" i="5"/>
  <c r="AA409" i="5"/>
  <c r="I326" i="26" s="1"/>
  <c r="H326" i="26" s="1"/>
  <c r="Y409" i="5"/>
  <c r="H329" i="24" s="1"/>
  <c r="T409" i="5"/>
  <c r="K409" i="5"/>
  <c r="H409" i="5"/>
  <c r="G409" i="5"/>
  <c r="F409" i="5"/>
  <c r="C409" i="5"/>
  <c r="AB408" i="5"/>
  <c r="AA408" i="5"/>
  <c r="I83" i="26" s="1"/>
  <c r="H83" i="26" s="1"/>
  <c r="Z408" i="5"/>
  <c r="Y408" i="5"/>
  <c r="K408" i="5"/>
  <c r="G408" i="5"/>
  <c r="F408" i="5"/>
  <c r="C408" i="5"/>
  <c r="AB407" i="5"/>
  <c r="AA407" i="5"/>
  <c r="Y407" i="5"/>
  <c r="T407" i="5"/>
  <c r="K407" i="5"/>
  <c r="G407" i="5"/>
  <c r="F407" i="5"/>
  <c r="C407" i="5"/>
  <c r="AB406" i="5"/>
  <c r="AA406" i="5"/>
  <c r="Z406" i="5"/>
  <c r="Y406" i="5"/>
  <c r="H439" i="24" s="1"/>
  <c r="T406" i="5"/>
  <c r="K406" i="5"/>
  <c r="G406" i="5"/>
  <c r="F406" i="5"/>
  <c r="C406" i="5"/>
  <c r="AB405" i="5"/>
  <c r="AA405" i="5"/>
  <c r="I452" i="26" s="1"/>
  <c r="H452" i="26" s="1"/>
  <c r="Y405" i="5"/>
  <c r="H443" i="24" s="1"/>
  <c r="T405" i="5"/>
  <c r="K405" i="5"/>
  <c r="H405" i="5"/>
  <c r="G405" i="5"/>
  <c r="F405" i="5"/>
  <c r="C405" i="5"/>
  <c r="AB404" i="5"/>
  <c r="AA404" i="5"/>
  <c r="Z404" i="5"/>
  <c r="Y404" i="5"/>
  <c r="H503" i="24" s="1"/>
  <c r="K404" i="5"/>
  <c r="G404" i="5"/>
  <c r="H404" i="5" s="1"/>
  <c r="F404" i="5"/>
  <c r="C404" i="5"/>
  <c r="AB403" i="5"/>
  <c r="AA403" i="5"/>
  <c r="Y403" i="5"/>
  <c r="T403" i="5"/>
  <c r="K403" i="5"/>
  <c r="G403" i="5"/>
  <c r="H403" i="5" s="1"/>
  <c r="F403" i="5"/>
  <c r="C403" i="5"/>
  <c r="AB402" i="5"/>
  <c r="AA402" i="5"/>
  <c r="I454" i="26" s="1"/>
  <c r="H454" i="26" s="1"/>
  <c r="Z402" i="5"/>
  <c r="Y402" i="5"/>
  <c r="H445" i="24" s="1"/>
  <c r="T402" i="5"/>
  <c r="K402" i="5"/>
  <c r="G402" i="5"/>
  <c r="F402" i="5"/>
  <c r="C402" i="5"/>
  <c r="AB401" i="5"/>
  <c r="AA401" i="5"/>
  <c r="Y401" i="5"/>
  <c r="H3" i="24" s="1"/>
  <c r="T401" i="5"/>
  <c r="K401" i="5"/>
  <c r="H401" i="5"/>
  <c r="G401" i="5"/>
  <c r="F401" i="5"/>
  <c r="C401" i="5"/>
  <c r="AB400" i="5"/>
  <c r="AA400" i="5"/>
  <c r="I448" i="26" s="1"/>
  <c r="H448" i="26" s="1"/>
  <c r="Y400" i="5"/>
  <c r="H433" i="24" s="1"/>
  <c r="T400" i="5"/>
  <c r="K400" i="5"/>
  <c r="G400" i="5"/>
  <c r="H400" i="5" s="1"/>
  <c r="F400" i="5"/>
  <c r="C400" i="5"/>
  <c r="AB399" i="5"/>
  <c r="AA399" i="5"/>
  <c r="I288" i="26" s="1"/>
  <c r="H288" i="26" s="1"/>
  <c r="Y399" i="5"/>
  <c r="T399" i="5" s="1"/>
  <c r="K399" i="5"/>
  <c r="G399" i="5"/>
  <c r="F399" i="5"/>
  <c r="C399" i="5"/>
  <c r="AB398" i="5"/>
  <c r="AA398" i="5"/>
  <c r="Z398" i="5"/>
  <c r="Y398" i="5"/>
  <c r="H530" i="24" s="1"/>
  <c r="T398" i="5"/>
  <c r="K398" i="5"/>
  <c r="G398" i="5"/>
  <c r="F398" i="5"/>
  <c r="C398" i="5"/>
  <c r="AB397" i="5"/>
  <c r="AA397" i="5"/>
  <c r="Y397" i="5"/>
  <c r="H313" i="24" s="1"/>
  <c r="T397" i="5"/>
  <c r="K397" i="5"/>
  <c r="H397" i="5"/>
  <c r="G397" i="5"/>
  <c r="F397" i="5"/>
  <c r="C397" i="5"/>
  <c r="AB396" i="5"/>
  <c r="AA396" i="5"/>
  <c r="I31" i="26" s="1"/>
  <c r="H31" i="26" s="1"/>
  <c r="Y396" i="5"/>
  <c r="H19" i="24" s="1"/>
  <c r="K396" i="5"/>
  <c r="G396" i="5"/>
  <c r="F396" i="5"/>
  <c r="C396" i="5"/>
  <c r="AB395" i="5"/>
  <c r="AA395" i="5"/>
  <c r="Y395" i="5"/>
  <c r="T395" i="5"/>
  <c r="K395" i="5"/>
  <c r="H395" i="5"/>
  <c r="G395" i="5"/>
  <c r="F395" i="5"/>
  <c r="C395" i="5"/>
  <c r="AB394" i="5"/>
  <c r="AA394" i="5"/>
  <c r="Z394" i="5"/>
  <c r="Y394" i="5"/>
  <c r="H520" i="24" s="1"/>
  <c r="T394" i="5"/>
  <c r="K394" i="5"/>
  <c r="G394" i="5"/>
  <c r="F394" i="5"/>
  <c r="C394" i="5"/>
  <c r="AB393" i="5"/>
  <c r="AA393" i="5"/>
  <c r="I531" i="26" s="1"/>
  <c r="H531" i="26" s="1"/>
  <c r="Y393" i="5"/>
  <c r="H526" i="24" s="1"/>
  <c r="T393" i="5"/>
  <c r="K393" i="5"/>
  <c r="H393" i="5"/>
  <c r="G393" i="5"/>
  <c r="F393" i="5"/>
  <c r="C393" i="5"/>
  <c r="AB392" i="5"/>
  <c r="AA392" i="5"/>
  <c r="Z392" i="5"/>
  <c r="Y392" i="5"/>
  <c r="K392" i="5"/>
  <c r="G392" i="5"/>
  <c r="F392" i="5"/>
  <c r="C392" i="5"/>
  <c r="AB391" i="5"/>
  <c r="AA391" i="5"/>
  <c r="Y391" i="5"/>
  <c r="T391" i="5"/>
  <c r="K391" i="5"/>
  <c r="H391" i="5"/>
  <c r="G391" i="5"/>
  <c r="F391" i="5"/>
  <c r="C391" i="5"/>
  <c r="AB390" i="5"/>
  <c r="AA390" i="5"/>
  <c r="I500" i="26" s="1"/>
  <c r="H500" i="26" s="1"/>
  <c r="Z390" i="5"/>
  <c r="Y390" i="5"/>
  <c r="H494" i="24" s="1"/>
  <c r="T390" i="5"/>
  <c r="K390" i="5"/>
  <c r="G390" i="5"/>
  <c r="F390" i="5"/>
  <c r="C390" i="5"/>
  <c r="AB389" i="5"/>
  <c r="AA389" i="5"/>
  <c r="I522" i="26" s="1"/>
  <c r="H522" i="26" s="1"/>
  <c r="Y389" i="5"/>
  <c r="H517" i="24" s="1"/>
  <c r="T389" i="5"/>
  <c r="K389" i="5"/>
  <c r="H389" i="5"/>
  <c r="G389" i="5"/>
  <c r="F389" i="5"/>
  <c r="C389" i="5"/>
  <c r="AB388" i="5"/>
  <c r="AA388" i="5"/>
  <c r="I526" i="26" s="1"/>
  <c r="H526" i="26" s="1"/>
  <c r="Y388" i="5"/>
  <c r="H521" i="24" s="1"/>
  <c r="K388" i="5"/>
  <c r="G388" i="5"/>
  <c r="H388" i="5" s="1"/>
  <c r="F388" i="5"/>
  <c r="C388" i="5"/>
  <c r="AB387" i="5"/>
  <c r="AA387" i="5"/>
  <c r="I182" i="26" s="1"/>
  <c r="H182" i="26" s="1"/>
  <c r="Y387" i="5"/>
  <c r="T387" i="5"/>
  <c r="K387" i="5"/>
  <c r="G387" i="5"/>
  <c r="F387" i="5"/>
  <c r="C387" i="5"/>
  <c r="AB386" i="5"/>
  <c r="AA386" i="5"/>
  <c r="Z386" i="5"/>
  <c r="Y386" i="5"/>
  <c r="H518" i="24" s="1"/>
  <c r="T386" i="5"/>
  <c r="K386" i="5"/>
  <c r="G386" i="5"/>
  <c r="F386" i="5"/>
  <c r="C386" i="5"/>
  <c r="AB385" i="5"/>
  <c r="AA385" i="5"/>
  <c r="I157" i="26" s="1"/>
  <c r="H157" i="26" s="1"/>
  <c r="Y385" i="5"/>
  <c r="H99" i="24" s="1"/>
  <c r="T385" i="5"/>
  <c r="K385" i="5"/>
  <c r="H385" i="5"/>
  <c r="G385" i="5"/>
  <c r="F385" i="5"/>
  <c r="C385" i="5"/>
  <c r="AB384" i="5"/>
  <c r="AA384" i="5"/>
  <c r="Y384" i="5"/>
  <c r="H380" i="24" s="1"/>
  <c r="T384" i="5"/>
  <c r="K384" i="5"/>
  <c r="G384" i="5"/>
  <c r="F384" i="5"/>
  <c r="C384" i="5"/>
  <c r="AB383" i="5"/>
  <c r="AA383" i="5"/>
  <c r="Y383" i="5"/>
  <c r="T383" i="5"/>
  <c r="K383" i="5"/>
  <c r="H383" i="5"/>
  <c r="G383" i="5"/>
  <c r="F383" i="5"/>
  <c r="C383" i="5"/>
  <c r="AB382" i="5"/>
  <c r="AA382" i="5"/>
  <c r="Z382" i="5"/>
  <c r="Y382" i="5"/>
  <c r="H27" i="24" s="1"/>
  <c r="T382" i="5"/>
  <c r="K382" i="5"/>
  <c r="G382" i="5"/>
  <c r="F382" i="5"/>
  <c r="C382" i="5"/>
  <c r="AB381" i="5"/>
  <c r="AA381" i="5"/>
  <c r="I66" i="26" s="1"/>
  <c r="H66" i="26" s="1"/>
  <c r="Y381" i="5"/>
  <c r="H66" i="24" s="1"/>
  <c r="T381" i="5"/>
  <c r="K381" i="5"/>
  <c r="H381" i="5"/>
  <c r="G381" i="5"/>
  <c r="F381" i="5"/>
  <c r="C381" i="5"/>
  <c r="AB380" i="5"/>
  <c r="AA380" i="5"/>
  <c r="I49" i="26" s="1"/>
  <c r="H49" i="26" s="1"/>
  <c r="Z380" i="5"/>
  <c r="Y380" i="5"/>
  <c r="H52" i="24" s="1"/>
  <c r="T380" i="5"/>
  <c r="K380" i="5"/>
  <c r="G380" i="5"/>
  <c r="F380" i="5"/>
  <c r="C380" i="5"/>
  <c r="AB379" i="5"/>
  <c r="AA379" i="5"/>
  <c r="I76" i="26" s="1"/>
  <c r="H76" i="26" s="1"/>
  <c r="Y379" i="5"/>
  <c r="T379" i="5"/>
  <c r="K379" i="5"/>
  <c r="H379" i="5"/>
  <c r="G379" i="5"/>
  <c r="F379" i="5"/>
  <c r="C379" i="5"/>
  <c r="AB378" i="5"/>
  <c r="AA378" i="5"/>
  <c r="Z378" i="5"/>
  <c r="Y378" i="5"/>
  <c r="H105" i="24" s="1"/>
  <c r="T378" i="5"/>
  <c r="K378" i="5"/>
  <c r="G378" i="5"/>
  <c r="F378" i="5"/>
  <c r="C378" i="5"/>
  <c r="AB377" i="5"/>
  <c r="AA377" i="5"/>
  <c r="I165" i="26" s="1"/>
  <c r="H165" i="26" s="1"/>
  <c r="Y377" i="5"/>
  <c r="H130" i="24" s="1"/>
  <c r="T377" i="5"/>
  <c r="K377" i="5"/>
  <c r="H377" i="5"/>
  <c r="G377" i="5"/>
  <c r="F377" i="5"/>
  <c r="C377" i="5"/>
  <c r="AB376" i="5"/>
  <c r="AA376" i="5"/>
  <c r="Z376" i="5"/>
  <c r="Y376" i="5"/>
  <c r="H298" i="24" s="1"/>
  <c r="T376" i="5"/>
  <c r="K376" i="5"/>
  <c r="G376" i="5"/>
  <c r="F376" i="5"/>
  <c r="C376" i="5"/>
  <c r="AB375" i="5"/>
  <c r="AA375" i="5"/>
  <c r="I309" i="26" s="1"/>
  <c r="H309" i="26" s="1"/>
  <c r="Y375" i="5"/>
  <c r="K375" i="5"/>
  <c r="H375" i="5"/>
  <c r="G375" i="5"/>
  <c r="F375" i="5"/>
  <c r="C375" i="5"/>
  <c r="AB374" i="5"/>
  <c r="AA374" i="5"/>
  <c r="Z374" i="5"/>
  <c r="Y374" i="5"/>
  <c r="H255" i="24" s="1"/>
  <c r="T374" i="5"/>
  <c r="K374" i="5"/>
  <c r="G374" i="5"/>
  <c r="F374" i="5"/>
  <c r="C374" i="5"/>
  <c r="AB373" i="5"/>
  <c r="AA373" i="5"/>
  <c r="I527" i="26" s="1"/>
  <c r="H527" i="26" s="1"/>
  <c r="Y373" i="5"/>
  <c r="H522" i="24" s="1"/>
  <c r="T373" i="5"/>
  <c r="K373" i="5"/>
  <c r="H373" i="5"/>
  <c r="G373" i="5"/>
  <c r="F373" i="5"/>
  <c r="C373" i="5"/>
  <c r="AB372" i="5"/>
  <c r="AA372" i="5"/>
  <c r="Y372" i="5"/>
  <c r="T372" i="5"/>
  <c r="K372" i="5"/>
  <c r="G372" i="5"/>
  <c r="F372" i="5"/>
  <c r="C372" i="5"/>
  <c r="AB371" i="5"/>
  <c r="AA371" i="5"/>
  <c r="I92" i="26" s="1"/>
  <c r="H92" i="26" s="1"/>
  <c r="Y371" i="5"/>
  <c r="T371" i="5" s="1"/>
  <c r="K371" i="5"/>
  <c r="G371" i="5"/>
  <c r="F371" i="5"/>
  <c r="C371" i="5"/>
  <c r="AB370" i="5"/>
  <c r="AA370" i="5"/>
  <c r="Z370" i="5"/>
  <c r="Y370" i="5"/>
  <c r="H84" i="24" s="1"/>
  <c r="T370" i="5"/>
  <c r="K370" i="5"/>
  <c r="G370" i="5"/>
  <c r="F370" i="5"/>
  <c r="C370" i="5"/>
  <c r="AB369" i="5"/>
  <c r="AA369" i="5"/>
  <c r="I420" i="26" s="1"/>
  <c r="H420" i="26" s="1"/>
  <c r="Y369" i="5"/>
  <c r="H416" i="24" s="1"/>
  <c r="T369" i="5"/>
  <c r="K369" i="5"/>
  <c r="H369" i="5"/>
  <c r="G369" i="5"/>
  <c r="F369" i="5"/>
  <c r="C369" i="5"/>
  <c r="AB368" i="5"/>
  <c r="AA368" i="5"/>
  <c r="Z368" i="5"/>
  <c r="Y368" i="5"/>
  <c r="H529" i="24" s="1"/>
  <c r="K368" i="5"/>
  <c r="G368" i="5"/>
  <c r="H368" i="5" s="1"/>
  <c r="F368" i="5"/>
  <c r="C368" i="5"/>
  <c r="AB367" i="5"/>
  <c r="AA367" i="5"/>
  <c r="Y367" i="5"/>
  <c r="T367" i="5"/>
  <c r="K367" i="5"/>
  <c r="G367" i="5"/>
  <c r="F367" i="5"/>
  <c r="C367" i="5"/>
  <c r="AB366" i="5"/>
  <c r="AA366" i="5"/>
  <c r="Z366" i="5"/>
  <c r="Y366" i="5"/>
  <c r="H468" i="24" s="1"/>
  <c r="T366" i="5"/>
  <c r="K366" i="5"/>
  <c r="G366" i="5"/>
  <c r="F366" i="5"/>
  <c r="C366" i="5"/>
  <c r="AB365" i="5"/>
  <c r="AA365" i="5"/>
  <c r="I19" i="26" s="1"/>
  <c r="H19" i="26" s="1"/>
  <c r="Y365" i="5"/>
  <c r="H5" i="24" s="1"/>
  <c r="T365" i="5"/>
  <c r="K365" i="5"/>
  <c r="H365" i="5"/>
  <c r="G365" i="5"/>
  <c r="F365" i="5"/>
  <c r="C365" i="5"/>
  <c r="AB364" i="5"/>
  <c r="AA364" i="5"/>
  <c r="I120" i="26" s="1"/>
  <c r="H120" i="26" s="1"/>
  <c r="Z364" i="5"/>
  <c r="Y364" i="5"/>
  <c r="H164" i="24" s="1"/>
  <c r="T364" i="5"/>
  <c r="K364" i="5"/>
  <c r="G364" i="5"/>
  <c r="F364" i="5"/>
  <c r="C364" i="5"/>
  <c r="AB363" i="5"/>
  <c r="AA363" i="5"/>
  <c r="I128" i="26" s="1"/>
  <c r="H128" i="26" s="1"/>
  <c r="Y363" i="5"/>
  <c r="T363" i="5" s="1"/>
  <c r="K363" i="5"/>
  <c r="G363" i="5"/>
  <c r="F363" i="5"/>
  <c r="C363" i="5"/>
  <c r="AB362" i="5"/>
  <c r="AA362" i="5"/>
  <c r="Z362" i="5"/>
  <c r="Y362" i="5"/>
  <c r="H138" i="24" s="1"/>
  <c r="T362" i="5"/>
  <c r="K362" i="5"/>
  <c r="G362" i="5"/>
  <c r="F362" i="5"/>
  <c r="C362" i="5"/>
  <c r="AB361" i="5"/>
  <c r="AA361" i="5"/>
  <c r="Y361" i="5"/>
  <c r="H61" i="24" s="1"/>
  <c r="T361" i="5"/>
  <c r="K361" i="5"/>
  <c r="H361" i="5"/>
  <c r="G361" i="5"/>
  <c r="F361" i="5"/>
  <c r="C361" i="5"/>
  <c r="AB360" i="5"/>
  <c r="AA360" i="5"/>
  <c r="I472" i="26" s="1"/>
  <c r="H472" i="26" s="1"/>
  <c r="Z360" i="5"/>
  <c r="Y360" i="5"/>
  <c r="H465" i="24" s="1"/>
  <c r="T360" i="5"/>
  <c r="K360" i="5"/>
  <c r="G360" i="5"/>
  <c r="H360" i="5" s="1"/>
  <c r="F360" i="5"/>
  <c r="C360" i="5"/>
  <c r="AB359" i="5"/>
  <c r="AA359" i="5"/>
  <c r="Y359" i="5"/>
  <c r="K359" i="5"/>
  <c r="H359" i="5"/>
  <c r="G359" i="5"/>
  <c r="F359" i="5"/>
  <c r="C359" i="5"/>
  <c r="AB358" i="5"/>
  <c r="AA358" i="5"/>
  <c r="Z358" i="5"/>
  <c r="Y358" i="5"/>
  <c r="H133" i="24" s="1"/>
  <c r="T358" i="5"/>
  <c r="K358" i="5"/>
  <c r="G358" i="5"/>
  <c r="F358" i="5"/>
  <c r="C358" i="5"/>
  <c r="AB357" i="5"/>
  <c r="AA357" i="5"/>
  <c r="I388" i="26" s="1"/>
  <c r="H388" i="26" s="1"/>
  <c r="Y357" i="5"/>
  <c r="H407" i="24" s="1"/>
  <c r="T357" i="5"/>
  <c r="K357" i="5"/>
  <c r="H357" i="5"/>
  <c r="G357" i="5"/>
  <c r="F357" i="5"/>
  <c r="C357" i="5"/>
  <c r="AB356" i="5"/>
  <c r="AA356" i="5"/>
  <c r="Y356" i="5"/>
  <c r="T356" i="5"/>
  <c r="K356" i="5"/>
  <c r="G356" i="5"/>
  <c r="H356" i="5" s="1"/>
  <c r="F356" i="5"/>
  <c r="C356" i="5"/>
  <c r="AB355" i="5"/>
  <c r="AA355" i="5"/>
  <c r="I43" i="26" s="1"/>
  <c r="H43" i="26" s="1"/>
  <c r="Y355" i="5"/>
  <c r="T355" i="5" s="1"/>
  <c r="K355" i="5"/>
  <c r="H355" i="5"/>
  <c r="G355" i="5"/>
  <c r="F355" i="5"/>
  <c r="C355" i="5"/>
  <c r="AB354" i="5"/>
  <c r="AA354" i="5"/>
  <c r="I404" i="26" s="1"/>
  <c r="H404" i="26" s="1"/>
  <c r="Z354" i="5"/>
  <c r="Y354" i="5"/>
  <c r="H436" i="24" s="1"/>
  <c r="T354" i="5"/>
  <c r="K354" i="5"/>
  <c r="G354" i="5"/>
  <c r="F354" i="5"/>
  <c r="C354" i="5"/>
  <c r="AB353" i="5"/>
  <c r="AA353" i="5"/>
  <c r="I260" i="26" s="1"/>
  <c r="H260" i="26" s="1"/>
  <c r="Y353" i="5"/>
  <c r="H284" i="24" s="1"/>
  <c r="T353" i="5"/>
  <c r="K353" i="5"/>
  <c r="H353" i="5"/>
  <c r="G353" i="5"/>
  <c r="F353" i="5"/>
  <c r="C353" i="5"/>
  <c r="AB352" i="5"/>
  <c r="AA352" i="5"/>
  <c r="Y352" i="5"/>
  <c r="H156" i="24" s="1"/>
  <c r="T352" i="5"/>
  <c r="K352" i="5"/>
  <c r="G352" i="5"/>
  <c r="H352" i="5" s="1"/>
  <c r="F352" i="5"/>
  <c r="C352" i="5"/>
  <c r="AB351" i="5"/>
  <c r="AA351" i="5"/>
  <c r="Y351" i="5"/>
  <c r="T351" i="5"/>
  <c r="K351" i="5"/>
  <c r="G351" i="5"/>
  <c r="F351" i="5"/>
  <c r="C351" i="5"/>
  <c r="AB350" i="5"/>
  <c r="AA350" i="5"/>
  <c r="Z350" i="5"/>
  <c r="Y350" i="5"/>
  <c r="H293" i="24" s="1"/>
  <c r="T350" i="5"/>
  <c r="K350" i="5"/>
  <c r="G350" i="5"/>
  <c r="F350" i="5"/>
  <c r="C350" i="5"/>
  <c r="AB349" i="5"/>
  <c r="AA349" i="5"/>
  <c r="Y349" i="5"/>
  <c r="H477" i="24" s="1"/>
  <c r="T349" i="5"/>
  <c r="K349" i="5"/>
  <c r="H349" i="5"/>
  <c r="G349" i="5"/>
  <c r="F349" i="5"/>
  <c r="C349" i="5"/>
  <c r="AB348" i="5"/>
  <c r="AA348" i="5"/>
  <c r="I186" i="26" s="1"/>
  <c r="H186" i="26" s="1"/>
  <c r="Y348" i="5"/>
  <c r="H187" i="24" s="1"/>
  <c r="T348" i="5"/>
  <c r="K348" i="5"/>
  <c r="G348" i="5"/>
  <c r="H348" i="5" s="1"/>
  <c r="F348" i="5"/>
  <c r="C348" i="5"/>
  <c r="AB347" i="5"/>
  <c r="AA347" i="5"/>
  <c r="I251" i="26" s="1"/>
  <c r="H251" i="26" s="1"/>
  <c r="Y347" i="5"/>
  <c r="T347" i="5"/>
  <c r="K347" i="5"/>
  <c r="G347" i="5"/>
  <c r="F347" i="5"/>
  <c r="C347" i="5"/>
  <c r="AB346" i="5"/>
  <c r="AA346" i="5"/>
  <c r="I155" i="26" s="1"/>
  <c r="H155" i="26" s="1"/>
  <c r="Z346" i="5"/>
  <c r="Y346" i="5"/>
  <c r="H97" i="24" s="1"/>
  <c r="T346" i="5"/>
  <c r="K346" i="5"/>
  <c r="G346" i="5"/>
  <c r="F346" i="5"/>
  <c r="C346" i="5"/>
  <c r="AB345" i="5"/>
  <c r="AA345" i="5"/>
  <c r="I461" i="26" s="1"/>
  <c r="H461" i="26" s="1"/>
  <c r="Y345" i="5"/>
  <c r="H460" i="24" s="1"/>
  <c r="T345" i="5"/>
  <c r="K345" i="5"/>
  <c r="H345" i="5"/>
  <c r="G345" i="5"/>
  <c r="F345" i="5"/>
  <c r="C345" i="5"/>
  <c r="AB344" i="5"/>
  <c r="AA344" i="5"/>
  <c r="Z344" i="5"/>
  <c r="Y344" i="5"/>
  <c r="K344" i="5"/>
  <c r="G344" i="5"/>
  <c r="F344" i="5"/>
  <c r="C344" i="5"/>
  <c r="AB343" i="5"/>
  <c r="AA343" i="5"/>
  <c r="I64" i="26" s="1"/>
  <c r="H64" i="26" s="1"/>
  <c r="Y343" i="5"/>
  <c r="T343" i="5"/>
  <c r="K343" i="5"/>
  <c r="G343" i="5"/>
  <c r="F343" i="5"/>
  <c r="C343" i="5"/>
  <c r="AB342" i="5"/>
  <c r="AA342" i="5"/>
  <c r="Z342" i="5"/>
  <c r="Y342" i="5"/>
  <c r="H192" i="24" s="1"/>
  <c r="T342" i="5"/>
  <c r="K342" i="5"/>
  <c r="G342" i="5"/>
  <c r="F342" i="5"/>
  <c r="C342" i="5"/>
  <c r="AB341" i="5"/>
  <c r="AA341" i="5"/>
  <c r="Y341" i="5"/>
  <c r="H349" i="24" s="1"/>
  <c r="T341" i="5"/>
  <c r="K341" i="5"/>
  <c r="H341" i="5"/>
  <c r="G341" i="5"/>
  <c r="F341" i="5"/>
  <c r="C341" i="5"/>
  <c r="AB340" i="5"/>
  <c r="AA340" i="5"/>
  <c r="Z340" i="5"/>
  <c r="Y340" i="5"/>
  <c r="H283" i="24" s="1"/>
  <c r="K340" i="5"/>
  <c r="G340" i="5"/>
  <c r="H340" i="5" s="1"/>
  <c r="F340" i="5"/>
  <c r="C340" i="5"/>
  <c r="AB339" i="5"/>
  <c r="AA339" i="5"/>
  <c r="I283" i="26" s="1"/>
  <c r="H283" i="26" s="1"/>
  <c r="Y339" i="5"/>
  <c r="T339" i="5"/>
  <c r="K339" i="5"/>
  <c r="G339" i="5"/>
  <c r="F339" i="5"/>
  <c r="C339" i="5"/>
  <c r="AB338" i="5"/>
  <c r="AA338" i="5"/>
  <c r="Z338" i="5"/>
  <c r="Y338" i="5"/>
  <c r="H385" i="24" s="1"/>
  <c r="T338" i="5"/>
  <c r="K338" i="5"/>
  <c r="G338" i="5"/>
  <c r="F338" i="5"/>
  <c r="C338" i="5"/>
  <c r="AB337" i="5"/>
  <c r="AA337" i="5"/>
  <c r="Y337" i="5"/>
  <c r="H458" i="24" s="1"/>
  <c r="T337" i="5"/>
  <c r="K337" i="5"/>
  <c r="H337" i="5"/>
  <c r="G337" i="5"/>
  <c r="F337" i="5"/>
  <c r="C337" i="5"/>
  <c r="AB336" i="5"/>
  <c r="AA336" i="5"/>
  <c r="I276" i="26" s="1"/>
  <c r="H276" i="26" s="1"/>
  <c r="Y336" i="5"/>
  <c r="H226" i="24" s="1"/>
  <c r="T336" i="5"/>
  <c r="K336" i="5"/>
  <c r="G336" i="5"/>
  <c r="F336" i="5"/>
  <c r="C336" i="5"/>
  <c r="AB335" i="5"/>
  <c r="AA335" i="5"/>
  <c r="Y335" i="5"/>
  <c r="T335" i="5" s="1"/>
  <c r="K335" i="5"/>
  <c r="G335" i="5"/>
  <c r="F335" i="5"/>
  <c r="C335" i="5"/>
  <c r="AB334" i="5"/>
  <c r="AA334" i="5"/>
  <c r="I387" i="26" s="1"/>
  <c r="H387" i="26" s="1"/>
  <c r="Z334" i="5"/>
  <c r="Y334" i="5"/>
  <c r="H471" i="24" s="1"/>
  <c r="T334" i="5"/>
  <c r="K334" i="5"/>
  <c r="G334" i="5"/>
  <c r="F334" i="5"/>
  <c r="C334" i="5"/>
  <c r="AB333" i="5"/>
  <c r="AA333" i="5"/>
  <c r="Y333" i="5"/>
  <c r="H350" i="24" s="1"/>
  <c r="T333" i="5"/>
  <c r="K333" i="5"/>
  <c r="H333" i="5"/>
  <c r="G333" i="5"/>
  <c r="F333" i="5"/>
  <c r="C333" i="5"/>
  <c r="AB332" i="5"/>
  <c r="AA332" i="5"/>
  <c r="Y332" i="5"/>
  <c r="H102" i="24" s="1"/>
  <c r="K332" i="5"/>
  <c r="G332" i="5"/>
  <c r="H332" i="5" s="1"/>
  <c r="F332" i="5"/>
  <c r="C332" i="5"/>
  <c r="AB331" i="5"/>
  <c r="AA331" i="5"/>
  <c r="I460" i="26" s="1"/>
  <c r="H460" i="26" s="1"/>
  <c r="Y331" i="5"/>
  <c r="T331" i="5"/>
  <c r="K331" i="5"/>
  <c r="H331" i="5"/>
  <c r="G331" i="5"/>
  <c r="F331" i="5"/>
  <c r="C331" i="5"/>
  <c r="AB330" i="5"/>
  <c r="AA330" i="5"/>
  <c r="Z330" i="5"/>
  <c r="Y330" i="5"/>
  <c r="H519" i="24" s="1"/>
  <c r="T330" i="5"/>
  <c r="K330" i="5"/>
  <c r="G330" i="5"/>
  <c r="F330" i="5"/>
  <c r="C330" i="5"/>
  <c r="AB329" i="5"/>
  <c r="AA329" i="5"/>
  <c r="I150" i="26" s="1"/>
  <c r="H150" i="26" s="1"/>
  <c r="Y329" i="5"/>
  <c r="H109" i="24" s="1"/>
  <c r="T329" i="5"/>
  <c r="K329" i="5"/>
  <c r="H329" i="5"/>
  <c r="G329" i="5"/>
  <c r="F329" i="5"/>
  <c r="C329" i="5"/>
  <c r="AB328" i="5"/>
  <c r="AA328" i="5"/>
  <c r="I216" i="26" s="1"/>
  <c r="H216" i="26" s="1"/>
  <c r="Z328" i="5"/>
  <c r="Y328" i="5"/>
  <c r="K328" i="5"/>
  <c r="G328" i="5"/>
  <c r="H328" i="5" s="1"/>
  <c r="F328" i="5"/>
  <c r="C328" i="5"/>
  <c r="AB327" i="5"/>
  <c r="AA327" i="5"/>
  <c r="Y327" i="5"/>
  <c r="T327" i="5"/>
  <c r="K327" i="5"/>
  <c r="H327" i="5"/>
  <c r="G327" i="5"/>
  <c r="F327" i="5"/>
  <c r="C327" i="5"/>
  <c r="AB326" i="5"/>
  <c r="AA326" i="5"/>
  <c r="Z326" i="5"/>
  <c r="Y326" i="5"/>
  <c r="H524" i="24" s="1"/>
  <c r="T326" i="5"/>
  <c r="K326" i="5"/>
  <c r="G326" i="5"/>
  <c r="F326" i="5"/>
  <c r="C326" i="5"/>
  <c r="AB325" i="5"/>
  <c r="AA325" i="5"/>
  <c r="Y325" i="5"/>
  <c r="H241" i="24" s="1"/>
  <c r="T325" i="5"/>
  <c r="K325" i="5"/>
  <c r="H325" i="5"/>
  <c r="G325" i="5"/>
  <c r="F325" i="5"/>
  <c r="C325" i="5"/>
  <c r="AB324" i="5"/>
  <c r="AA324" i="5"/>
  <c r="I304" i="26" s="1"/>
  <c r="H304" i="26" s="1"/>
  <c r="Y324" i="5"/>
  <c r="H296" i="24" s="1"/>
  <c r="K324" i="5"/>
  <c r="G324" i="5"/>
  <c r="H324" i="5" s="1"/>
  <c r="F324" i="5"/>
  <c r="C324" i="5"/>
  <c r="AB323" i="5"/>
  <c r="AA323" i="5"/>
  <c r="Y323" i="5"/>
  <c r="T323" i="5"/>
  <c r="K323" i="5"/>
  <c r="G323" i="5"/>
  <c r="F323" i="5"/>
  <c r="C323" i="5"/>
  <c r="AB322" i="5"/>
  <c r="AA322" i="5"/>
  <c r="Z322" i="5"/>
  <c r="Y322" i="5"/>
  <c r="H11" i="24" s="1"/>
  <c r="T322" i="5"/>
  <c r="K322" i="5"/>
  <c r="H322" i="5"/>
  <c r="F322" i="5"/>
  <c r="C322" i="5"/>
  <c r="AB321" i="5"/>
  <c r="AA321" i="5"/>
  <c r="Z321" i="5"/>
  <c r="Y321" i="5"/>
  <c r="H502" i="24" s="1"/>
  <c r="T321" i="5"/>
  <c r="K321" i="5"/>
  <c r="H321" i="5"/>
  <c r="G321" i="5"/>
  <c r="F321" i="5"/>
  <c r="C321" i="5"/>
  <c r="AB320" i="5"/>
  <c r="AA320" i="5"/>
  <c r="I205" i="26" s="1"/>
  <c r="H205" i="26" s="1"/>
  <c r="Y320" i="5"/>
  <c r="T320" i="5"/>
  <c r="K320" i="5"/>
  <c r="H320" i="5"/>
  <c r="G320" i="5"/>
  <c r="F320" i="5"/>
  <c r="C320" i="5"/>
  <c r="AB319" i="5"/>
  <c r="AA319" i="5"/>
  <c r="I254" i="26" s="1"/>
  <c r="H254" i="26" s="1"/>
  <c r="Z319" i="5"/>
  <c r="Y319" i="5"/>
  <c r="H238" i="24" s="1"/>
  <c r="T319" i="5"/>
  <c r="K319" i="5"/>
  <c r="G319" i="5"/>
  <c r="F319" i="5"/>
  <c r="C319" i="5"/>
  <c r="AB318" i="5"/>
  <c r="AA318" i="5"/>
  <c r="Z318" i="5"/>
  <c r="Y318" i="5"/>
  <c r="H126" i="24" s="1"/>
  <c r="K318" i="5"/>
  <c r="H318" i="5"/>
  <c r="G318" i="5"/>
  <c r="F318" i="5"/>
  <c r="C318" i="5"/>
  <c r="AB317" i="5"/>
  <c r="AA317" i="5"/>
  <c r="Z317" i="5"/>
  <c r="Y317" i="5"/>
  <c r="H497" i="24" s="1"/>
  <c r="T317" i="5"/>
  <c r="K317" i="5"/>
  <c r="H317" i="5"/>
  <c r="G317" i="5"/>
  <c r="F317" i="5"/>
  <c r="C317" i="5"/>
  <c r="AB316" i="5"/>
  <c r="AA316" i="5"/>
  <c r="I214" i="26" s="1"/>
  <c r="H214" i="26" s="1"/>
  <c r="Z316" i="5"/>
  <c r="Y316" i="5"/>
  <c r="H201" i="24" s="1"/>
  <c r="K316" i="5"/>
  <c r="H316" i="5"/>
  <c r="G316" i="5"/>
  <c r="F316" i="5"/>
  <c r="C316" i="5"/>
  <c r="AB315" i="5"/>
  <c r="AA315" i="5"/>
  <c r="Z315" i="5"/>
  <c r="Y315" i="5"/>
  <c r="H431" i="24" s="1"/>
  <c r="T315" i="5"/>
  <c r="K315" i="5"/>
  <c r="G315" i="5"/>
  <c r="F315" i="5"/>
  <c r="C315" i="5"/>
  <c r="AB314" i="5"/>
  <c r="AA314" i="5"/>
  <c r="I333" i="26" s="1"/>
  <c r="H333" i="26" s="1"/>
  <c r="Z314" i="5"/>
  <c r="Y314" i="5"/>
  <c r="H317" i="24" s="1"/>
  <c r="K314" i="5"/>
  <c r="H314" i="5"/>
  <c r="G314" i="5"/>
  <c r="F314" i="5"/>
  <c r="C314" i="5"/>
  <c r="AB313" i="5"/>
  <c r="AA313" i="5"/>
  <c r="Z313" i="5"/>
  <c r="Y313" i="5"/>
  <c r="H365" i="24" s="1"/>
  <c r="T313" i="5"/>
  <c r="K313" i="5"/>
  <c r="H313" i="5"/>
  <c r="G313" i="5"/>
  <c r="F313" i="5"/>
  <c r="C313" i="5"/>
  <c r="AB312" i="5"/>
  <c r="AA312" i="5"/>
  <c r="I218" i="26" s="1"/>
  <c r="H218" i="26" s="1"/>
  <c r="Z312" i="5"/>
  <c r="Y312" i="5"/>
  <c r="H205" i="24" s="1"/>
  <c r="T312" i="5"/>
  <c r="K312" i="5"/>
  <c r="H312" i="5"/>
  <c r="G312" i="5"/>
  <c r="F312" i="5"/>
  <c r="C312" i="5"/>
  <c r="AB311" i="5"/>
  <c r="AA311" i="5"/>
  <c r="Z311" i="5"/>
  <c r="Y311" i="5"/>
  <c r="H434" i="24" s="1"/>
  <c r="T311" i="5"/>
  <c r="K311" i="5"/>
  <c r="H311" i="5"/>
  <c r="G311" i="5"/>
  <c r="F311" i="5"/>
  <c r="C311" i="5"/>
  <c r="AB310" i="5"/>
  <c r="AA310" i="5"/>
  <c r="I219" i="26" s="1"/>
  <c r="H219" i="26" s="1"/>
  <c r="Z310" i="5"/>
  <c r="Y310" i="5"/>
  <c r="H206" i="24" s="1"/>
  <c r="K310" i="5"/>
  <c r="H310" i="5"/>
  <c r="G310" i="5"/>
  <c r="F310" i="5"/>
  <c r="C310" i="5"/>
  <c r="AB309" i="5"/>
  <c r="AA309" i="5"/>
  <c r="Z309" i="5"/>
  <c r="Y309" i="5"/>
  <c r="H263" i="24" s="1"/>
  <c r="T309" i="5"/>
  <c r="K309" i="5"/>
  <c r="H309" i="5"/>
  <c r="G309" i="5"/>
  <c r="F309" i="5"/>
  <c r="C309" i="5"/>
  <c r="AB308" i="5"/>
  <c r="AA308" i="5"/>
  <c r="I77" i="26" s="1"/>
  <c r="H77" i="26" s="1"/>
  <c r="Z308" i="5"/>
  <c r="Y308" i="5"/>
  <c r="K308" i="5"/>
  <c r="H308" i="5"/>
  <c r="G308" i="5"/>
  <c r="F308" i="5"/>
  <c r="C308" i="5"/>
  <c r="AB307" i="5"/>
  <c r="AA307" i="5"/>
  <c r="I532" i="26" s="1"/>
  <c r="H532" i="26" s="1"/>
  <c r="Z307" i="5"/>
  <c r="Y307" i="5"/>
  <c r="H527" i="24" s="1"/>
  <c r="T307" i="5"/>
  <c r="K307" i="5"/>
  <c r="G307" i="5"/>
  <c r="F307" i="5"/>
  <c r="C307" i="5"/>
  <c r="AB306" i="5"/>
  <c r="AA306" i="5"/>
  <c r="Z306" i="5"/>
  <c r="Y306" i="5"/>
  <c r="H182" i="24" s="1"/>
  <c r="K306" i="5"/>
  <c r="H306" i="5"/>
  <c r="G306" i="5"/>
  <c r="F306" i="5"/>
  <c r="C306" i="5"/>
  <c r="AB305" i="5"/>
  <c r="AA305" i="5"/>
  <c r="Z305" i="5"/>
  <c r="Y305" i="5"/>
  <c r="H532" i="24" s="1"/>
  <c r="T305" i="5"/>
  <c r="K305" i="5"/>
  <c r="H305" i="5"/>
  <c r="G305" i="5"/>
  <c r="F305" i="5"/>
  <c r="C305" i="5"/>
  <c r="AB304" i="5"/>
  <c r="AA304" i="5"/>
  <c r="Z304" i="5"/>
  <c r="Y304" i="5"/>
  <c r="H184" i="24" s="1"/>
  <c r="K304" i="5"/>
  <c r="H304" i="5"/>
  <c r="G304" i="5"/>
  <c r="F304" i="5"/>
  <c r="C304" i="5"/>
  <c r="AB303" i="5"/>
  <c r="AA303" i="5"/>
  <c r="Z303" i="5"/>
  <c r="Y303" i="5"/>
  <c r="H110" i="24" s="1"/>
  <c r="T303" i="5"/>
  <c r="K303" i="5"/>
  <c r="H303" i="5"/>
  <c r="G303" i="5"/>
  <c r="F303" i="5"/>
  <c r="C303" i="5"/>
  <c r="AB302" i="5"/>
  <c r="AA302" i="5"/>
  <c r="Z302" i="5"/>
  <c r="Y302" i="5"/>
  <c r="H394" i="24" s="1"/>
  <c r="K302" i="5"/>
  <c r="H302" i="5"/>
  <c r="G302" i="5"/>
  <c r="F302" i="5"/>
  <c r="C302" i="5"/>
  <c r="AB301" i="5"/>
  <c r="AA301" i="5"/>
  <c r="Z301" i="5"/>
  <c r="Y301" i="5"/>
  <c r="H106" i="24" s="1"/>
  <c r="T301" i="5"/>
  <c r="K301" i="5"/>
  <c r="H301" i="5"/>
  <c r="G301" i="5"/>
  <c r="F301" i="5"/>
  <c r="C301" i="5"/>
  <c r="AB300" i="5"/>
  <c r="AA300" i="5"/>
  <c r="Y300" i="5"/>
  <c r="H306" i="24" s="1"/>
  <c r="T300" i="5"/>
  <c r="K300" i="5"/>
  <c r="H300" i="5"/>
  <c r="G300" i="5"/>
  <c r="F300" i="5"/>
  <c r="C300" i="5"/>
  <c r="AB299" i="5"/>
  <c r="AA299" i="5"/>
  <c r="I134" i="26" s="1"/>
  <c r="H134" i="26" s="1"/>
  <c r="Z299" i="5"/>
  <c r="Y299" i="5"/>
  <c r="H117" i="24" s="1"/>
  <c r="T299" i="5"/>
  <c r="K299" i="5"/>
  <c r="H299" i="5"/>
  <c r="G299" i="5"/>
  <c r="F299" i="5"/>
  <c r="C299" i="5"/>
  <c r="AB298" i="5"/>
  <c r="AA298" i="5"/>
  <c r="I290" i="26" s="1"/>
  <c r="H290" i="26" s="1"/>
  <c r="Z298" i="5"/>
  <c r="Y298" i="5"/>
  <c r="H250" i="24" s="1"/>
  <c r="K298" i="5"/>
  <c r="H298" i="5"/>
  <c r="G298" i="5"/>
  <c r="F298" i="5"/>
  <c r="C298" i="5"/>
  <c r="AB297" i="5"/>
  <c r="AA297" i="5"/>
  <c r="Z297" i="5"/>
  <c r="Y297" i="5"/>
  <c r="H100" i="24" s="1"/>
  <c r="T297" i="5"/>
  <c r="K297" i="5"/>
  <c r="H297" i="5"/>
  <c r="G297" i="5"/>
  <c r="F297" i="5"/>
  <c r="C297" i="5"/>
  <c r="AB296" i="5"/>
  <c r="AA296" i="5"/>
  <c r="Z296" i="5"/>
  <c r="Y296" i="5"/>
  <c r="H124" i="24" s="1"/>
  <c r="T296" i="5"/>
  <c r="K296" i="5"/>
  <c r="H296" i="5"/>
  <c r="G296" i="5"/>
  <c r="F296" i="5"/>
  <c r="C296" i="5"/>
  <c r="AB295" i="5"/>
  <c r="AA295" i="5"/>
  <c r="Z295" i="5"/>
  <c r="Y295" i="5"/>
  <c r="H65" i="24" s="1"/>
  <c r="T295" i="5"/>
  <c r="K295" i="5"/>
  <c r="H295" i="5"/>
  <c r="G295" i="5"/>
  <c r="F295" i="5"/>
  <c r="C295" i="5"/>
  <c r="AB294" i="5"/>
  <c r="AA294" i="5"/>
  <c r="I109" i="26" s="1"/>
  <c r="H109" i="26" s="1"/>
  <c r="Z294" i="5"/>
  <c r="Y294" i="5"/>
  <c r="H153" i="24" s="1"/>
  <c r="K294" i="5"/>
  <c r="H294" i="5"/>
  <c r="G294" i="5"/>
  <c r="F294" i="5"/>
  <c r="C294" i="5"/>
  <c r="AB293" i="5"/>
  <c r="AA293" i="5"/>
  <c r="I320" i="26" s="1"/>
  <c r="H320" i="26" s="1"/>
  <c r="Z293" i="5"/>
  <c r="Y293" i="5"/>
  <c r="H307" i="24" s="1"/>
  <c r="T293" i="5"/>
  <c r="K293" i="5"/>
  <c r="H293" i="5"/>
  <c r="G293" i="5"/>
  <c r="F293" i="5"/>
  <c r="C293" i="5"/>
  <c r="AB292" i="5"/>
  <c r="AA292" i="5"/>
  <c r="Z292" i="5"/>
  <c r="Y292" i="5"/>
  <c r="H454" i="24" s="1"/>
  <c r="T292" i="5"/>
  <c r="K292" i="5"/>
  <c r="H292" i="5"/>
  <c r="G292" i="5"/>
  <c r="F292" i="5"/>
  <c r="C292" i="5"/>
  <c r="AB291" i="5"/>
  <c r="AA291" i="5"/>
  <c r="Z291" i="5"/>
  <c r="Y291" i="5"/>
  <c r="H85" i="24" s="1"/>
  <c r="T291" i="5"/>
  <c r="K291" i="5"/>
  <c r="H291" i="5"/>
  <c r="G291" i="5"/>
  <c r="F291" i="5"/>
  <c r="C291" i="5"/>
  <c r="AB290" i="5"/>
  <c r="AA290" i="5"/>
  <c r="I473" i="26" s="1"/>
  <c r="H473" i="26" s="1"/>
  <c r="Z290" i="5"/>
  <c r="Y290" i="5"/>
  <c r="H440" i="24" s="1"/>
  <c r="K290" i="5"/>
  <c r="H290" i="5"/>
  <c r="G290" i="5"/>
  <c r="F290" i="5"/>
  <c r="C290" i="5"/>
  <c r="AB289" i="5"/>
  <c r="AA289" i="5"/>
  <c r="I47" i="26" s="1"/>
  <c r="H47" i="26" s="1"/>
  <c r="Z289" i="5"/>
  <c r="Y289" i="5"/>
  <c r="H40" i="24" s="1"/>
  <c r="T289" i="5"/>
  <c r="K289" i="5"/>
  <c r="H289" i="5"/>
  <c r="G289" i="5"/>
  <c r="F289" i="5"/>
  <c r="C289" i="5"/>
  <c r="AB288" i="5"/>
  <c r="AA288" i="5"/>
  <c r="Y288" i="5"/>
  <c r="H39" i="24" s="1"/>
  <c r="K288" i="5"/>
  <c r="H288" i="5"/>
  <c r="G288" i="5"/>
  <c r="F288" i="5"/>
  <c r="C288" i="5"/>
  <c r="AB287" i="5"/>
  <c r="AA287" i="5"/>
  <c r="Z287" i="5"/>
  <c r="Y287" i="5"/>
  <c r="H501" i="24" s="1"/>
  <c r="T287" i="5"/>
  <c r="K287" i="5"/>
  <c r="G287" i="5"/>
  <c r="F287" i="5"/>
  <c r="C287" i="5"/>
  <c r="AB286" i="5"/>
  <c r="AA286" i="5"/>
  <c r="Z286" i="5"/>
  <c r="Y286" i="5"/>
  <c r="H144" i="24" s="1"/>
  <c r="K286" i="5"/>
  <c r="H286" i="5"/>
  <c r="G286" i="5"/>
  <c r="F286" i="5"/>
  <c r="C286" i="5"/>
  <c r="AB285" i="5"/>
  <c r="AA285" i="5"/>
  <c r="I23" i="26" s="1"/>
  <c r="H23" i="26" s="1"/>
  <c r="Z285" i="5"/>
  <c r="Y285" i="5"/>
  <c r="H9" i="24" s="1"/>
  <c r="T285" i="5"/>
  <c r="K285" i="5"/>
  <c r="H285" i="5"/>
  <c r="G285" i="5"/>
  <c r="F285" i="5"/>
  <c r="C285" i="5"/>
  <c r="AB284" i="5"/>
  <c r="AA284" i="5"/>
  <c r="I489" i="26" s="1"/>
  <c r="H489" i="26" s="1"/>
  <c r="Y284" i="5"/>
  <c r="H487" i="24" s="1"/>
  <c r="T284" i="5"/>
  <c r="K284" i="5"/>
  <c r="H284" i="5"/>
  <c r="G284" i="5"/>
  <c r="F284" i="5"/>
  <c r="C284" i="5"/>
  <c r="AB283" i="5"/>
  <c r="AA283" i="5"/>
  <c r="Z283" i="5"/>
  <c r="Y283" i="5"/>
  <c r="H148" i="24" s="1"/>
  <c r="T283" i="5"/>
  <c r="K283" i="5"/>
  <c r="H283" i="5"/>
  <c r="G283" i="5"/>
  <c r="F283" i="5"/>
  <c r="C283" i="5"/>
  <c r="AB282" i="5"/>
  <c r="AA282" i="5"/>
  <c r="Z282" i="5"/>
  <c r="Y282" i="5"/>
  <c r="H139" i="24" s="1"/>
  <c r="K282" i="5"/>
  <c r="H282" i="5"/>
  <c r="G282" i="5"/>
  <c r="F282" i="5"/>
  <c r="C282" i="5"/>
  <c r="AB281" i="5"/>
  <c r="AA281" i="5"/>
  <c r="I52" i="26" s="1"/>
  <c r="H52" i="26" s="1"/>
  <c r="Z281" i="5"/>
  <c r="Y281" i="5"/>
  <c r="H47" i="24" s="1"/>
  <c r="T281" i="5"/>
  <c r="K281" i="5"/>
  <c r="H281" i="5"/>
  <c r="G281" i="5"/>
  <c r="F281" i="5"/>
  <c r="C281" i="5"/>
  <c r="AB280" i="5"/>
  <c r="AA280" i="5"/>
  <c r="I5" i="26" s="1"/>
  <c r="H5" i="26" s="1"/>
  <c r="Y280" i="5"/>
  <c r="H28" i="24" s="1"/>
  <c r="T280" i="5"/>
  <c r="K280" i="5"/>
  <c r="H280" i="5"/>
  <c r="G280" i="5"/>
  <c r="F280" i="5"/>
  <c r="C280" i="5"/>
  <c r="AB279" i="5"/>
  <c r="AA279" i="5"/>
  <c r="Z279" i="5"/>
  <c r="Y279" i="5"/>
  <c r="H279" i="24" s="1"/>
  <c r="T279" i="5"/>
  <c r="K279" i="5"/>
  <c r="H279" i="5"/>
  <c r="G279" i="5"/>
  <c r="F279" i="5"/>
  <c r="C279" i="5"/>
  <c r="AB278" i="5"/>
  <c r="AA278" i="5"/>
  <c r="Z278" i="5"/>
  <c r="Y278" i="5"/>
  <c r="H396" i="24" s="1"/>
  <c r="K278" i="5"/>
  <c r="H278" i="5"/>
  <c r="G278" i="5"/>
  <c r="F278" i="5"/>
  <c r="C278" i="5"/>
  <c r="AB277" i="5"/>
  <c r="AA277" i="5"/>
  <c r="I463" i="26" s="1"/>
  <c r="H463" i="26" s="1"/>
  <c r="Z277" i="5"/>
  <c r="Y277" i="5"/>
  <c r="H462" i="24" s="1"/>
  <c r="T277" i="5"/>
  <c r="K277" i="5"/>
  <c r="H277" i="5"/>
  <c r="G277" i="5"/>
  <c r="F277" i="5"/>
  <c r="C277" i="5"/>
  <c r="AB276" i="5"/>
  <c r="AA276" i="5"/>
  <c r="I286" i="26" s="1"/>
  <c r="H286" i="26" s="1"/>
  <c r="Z276" i="5"/>
  <c r="Y276" i="5"/>
  <c r="H211" i="24" s="1"/>
  <c r="T276" i="5"/>
  <c r="K276" i="5"/>
  <c r="H276" i="5"/>
  <c r="G276" i="5"/>
  <c r="F276" i="5"/>
  <c r="C276" i="5"/>
  <c r="AB275" i="5"/>
  <c r="AA275" i="5"/>
  <c r="Z275" i="5"/>
  <c r="Y275" i="5"/>
  <c r="H398" i="24" s="1"/>
  <c r="T275" i="5"/>
  <c r="K275" i="5"/>
  <c r="G275" i="5"/>
  <c r="F275" i="5"/>
  <c r="C275" i="5"/>
  <c r="AB274" i="5"/>
  <c r="AA274" i="5"/>
  <c r="Z274" i="5"/>
  <c r="Y274" i="5"/>
  <c r="H514" i="24" s="1"/>
  <c r="K274" i="5"/>
  <c r="H274" i="5"/>
  <c r="G274" i="5"/>
  <c r="F274" i="5"/>
  <c r="C274" i="5"/>
  <c r="AB273" i="5"/>
  <c r="AA273" i="5"/>
  <c r="Z273" i="5"/>
  <c r="Y273" i="5"/>
  <c r="H310" i="24" s="1"/>
  <c r="T273" i="5"/>
  <c r="K273" i="5"/>
  <c r="H273" i="5"/>
  <c r="G273" i="5"/>
  <c r="F273" i="5"/>
  <c r="C273" i="5"/>
  <c r="AB272" i="5"/>
  <c r="AA272" i="5"/>
  <c r="Y272" i="5"/>
  <c r="T272" i="5"/>
  <c r="K272" i="5"/>
  <c r="H272" i="5"/>
  <c r="G272" i="5"/>
  <c r="F272" i="5"/>
  <c r="C272" i="5"/>
  <c r="AB271" i="5"/>
  <c r="AA271" i="5"/>
  <c r="Z271" i="5"/>
  <c r="Y271" i="5"/>
  <c r="H469" i="24" s="1"/>
  <c r="T271" i="5"/>
  <c r="K271" i="5"/>
  <c r="G271" i="5"/>
  <c r="F271" i="5"/>
  <c r="C271" i="5"/>
  <c r="AB270" i="5"/>
  <c r="AA270" i="5"/>
  <c r="Z270" i="5"/>
  <c r="Y270" i="5"/>
  <c r="H417" i="24" s="1"/>
  <c r="K270" i="5"/>
  <c r="H270" i="5"/>
  <c r="G270" i="5"/>
  <c r="F270" i="5"/>
  <c r="C270" i="5"/>
  <c r="AB269" i="5"/>
  <c r="AA269" i="5"/>
  <c r="Z269" i="5"/>
  <c r="Y269" i="5"/>
  <c r="H342" i="24" s="1"/>
  <c r="T269" i="5"/>
  <c r="K269" i="5"/>
  <c r="H269" i="5"/>
  <c r="G269" i="5"/>
  <c r="F269" i="5"/>
  <c r="C269" i="5"/>
  <c r="AB268" i="5"/>
  <c r="AA268" i="5"/>
  <c r="Y268" i="5"/>
  <c r="H355" i="24" s="1"/>
  <c r="T268" i="5"/>
  <c r="K268" i="5"/>
  <c r="H268" i="5"/>
  <c r="G268" i="5"/>
  <c r="F268" i="5"/>
  <c r="C268" i="5"/>
  <c r="AB267" i="5"/>
  <c r="AA267" i="5"/>
  <c r="Z267" i="5"/>
  <c r="Y267" i="5"/>
  <c r="H470" i="24" s="1"/>
  <c r="T267" i="5"/>
  <c r="K267" i="5"/>
  <c r="G267" i="5"/>
  <c r="F267" i="5"/>
  <c r="C267" i="5"/>
  <c r="AB266" i="5"/>
  <c r="AA266" i="5"/>
  <c r="I282" i="26" s="1"/>
  <c r="H282" i="26" s="1"/>
  <c r="Z266" i="5"/>
  <c r="Y266" i="5"/>
  <c r="H280" i="24" s="1"/>
  <c r="K266" i="5"/>
  <c r="H266" i="5"/>
  <c r="G266" i="5"/>
  <c r="F266" i="5"/>
  <c r="C266" i="5"/>
  <c r="AB265" i="5"/>
  <c r="AA265" i="5"/>
  <c r="I220" i="26" s="1"/>
  <c r="H220" i="26" s="1"/>
  <c r="Z265" i="5"/>
  <c r="Y265" i="5"/>
  <c r="H260" i="24" s="1"/>
  <c r="T265" i="5"/>
  <c r="K265" i="5"/>
  <c r="H265" i="5"/>
  <c r="G265" i="5"/>
  <c r="F265" i="5"/>
  <c r="C265" i="5"/>
  <c r="AB264" i="5"/>
  <c r="AA264" i="5"/>
  <c r="Y264" i="5"/>
  <c r="H291" i="24" s="1"/>
  <c r="K264" i="5"/>
  <c r="H264" i="5"/>
  <c r="G264" i="5"/>
  <c r="F264" i="5"/>
  <c r="C264" i="5"/>
  <c r="AB263" i="5"/>
  <c r="AA263" i="5"/>
  <c r="Z263" i="5"/>
  <c r="Y263" i="5"/>
  <c r="H257" i="24" s="1"/>
  <c r="T263" i="5"/>
  <c r="K263" i="5"/>
  <c r="H263" i="5"/>
  <c r="G263" i="5"/>
  <c r="F263" i="5"/>
  <c r="C263" i="5"/>
  <c r="AB262" i="5"/>
  <c r="AA262" i="5"/>
  <c r="Y262" i="5"/>
  <c r="K262" i="5"/>
  <c r="H262" i="5"/>
  <c r="G262" i="5"/>
  <c r="F262" i="5"/>
  <c r="C262" i="5"/>
  <c r="AB261" i="5"/>
  <c r="AA261" i="5"/>
  <c r="Z261" i="5"/>
  <c r="Y261" i="5"/>
  <c r="H218" i="24" s="1"/>
  <c r="T261" i="5"/>
  <c r="K261" i="5"/>
  <c r="G261" i="5"/>
  <c r="F261" i="5"/>
  <c r="C261" i="5"/>
  <c r="AB260" i="5"/>
  <c r="AA260" i="5"/>
  <c r="I24" i="26" s="1"/>
  <c r="H24" i="26" s="1"/>
  <c r="Z260" i="5"/>
  <c r="Y260" i="5"/>
  <c r="K260" i="5"/>
  <c r="H260" i="5"/>
  <c r="G260" i="5"/>
  <c r="F260" i="5"/>
  <c r="C260" i="5"/>
  <c r="AB259" i="5"/>
  <c r="AA259" i="5"/>
  <c r="I42" i="26" s="1"/>
  <c r="H42" i="26" s="1"/>
  <c r="Z259" i="5"/>
  <c r="Y259" i="5"/>
  <c r="H42" i="24" s="1"/>
  <c r="T259" i="5"/>
  <c r="K259" i="5"/>
  <c r="H259" i="5"/>
  <c r="G259" i="5"/>
  <c r="F259" i="5"/>
  <c r="C259" i="5"/>
  <c r="AB258" i="5"/>
  <c r="AA258" i="5"/>
  <c r="I468" i="26" s="1"/>
  <c r="H468" i="26" s="1"/>
  <c r="Z258" i="5"/>
  <c r="Y258" i="5"/>
  <c r="K258" i="5"/>
  <c r="H258" i="5"/>
  <c r="G258" i="5"/>
  <c r="F258" i="5"/>
  <c r="C258" i="5"/>
  <c r="AB257" i="5"/>
  <c r="AA257" i="5"/>
  <c r="I389" i="26" s="1"/>
  <c r="H389" i="26" s="1"/>
  <c r="Z257" i="5"/>
  <c r="Y257" i="5"/>
  <c r="H408" i="24" s="1"/>
  <c r="T257" i="5"/>
  <c r="K257" i="5"/>
  <c r="G257" i="5"/>
  <c r="F257" i="5"/>
  <c r="C257" i="5"/>
  <c r="AB256" i="5"/>
  <c r="AA256" i="5"/>
  <c r="I350" i="26" s="1"/>
  <c r="H350" i="26" s="1"/>
  <c r="Z256" i="5"/>
  <c r="Y256" i="5"/>
  <c r="K256" i="5"/>
  <c r="H256" i="5"/>
  <c r="G256" i="5"/>
  <c r="F256" i="5"/>
  <c r="C256" i="5"/>
  <c r="AB255" i="5"/>
  <c r="AA255" i="5"/>
  <c r="Z255" i="5"/>
  <c r="Y255" i="5"/>
  <c r="H490" i="24" s="1"/>
  <c r="T255" i="5"/>
  <c r="K255" i="5"/>
  <c r="G255" i="5"/>
  <c r="F255" i="5"/>
  <c r="C255" i="5"/>
  <c r="AB254" i="5"/>
  <c r="AA254" i="5"/>
  <c r="Y254" i="5"/>
  <c r="K254" i="5"/>
  <c r="H254" i="5"/>
  <c r="G254" i="5"/>
  <c r="F254" i="5"/>
  <c r="C254" i="5"/>
  <c r="AB253" i="5"/>
  <c r="AA253" i="5"/>
  <c r="Z253" i="5"/>
  <c r="Y253" i="5"/>
  <c r="H286" i="24" s="1"/>
  <c r="T253" i="5"/>
  <c r="K253" i="5"/>
  <c r="H253" i="5"/>
  <c r="G253" i="5"/>
  <c r="F253" i="5"/>
  <c r="C253" i="5"/>
  <c r="AB252" i="5"/>
  <c r="AA252" i="5"/>
  <c r="I496" i="26" s="1"/>
  <c r="H496" i="26" s="1"/>
  <c r="Z252" i="5"/>
  <c r="Y252" i="5"/>
  <c r="H485" i="24" s="1"/>
  <c r="T252" i="5"/>
  <c r="K252" i="5"/>
  <c r="G252" i="5"/>
  <c r="F252" i="5"/>
  <c r="C252" i="5"/>
  <c r="AB251" i="5"/>
  <c r="AA251" i="5"/>
  <c r="I96" i="26" s="1"/>
  <c r="H96" i="26" s="1"/>
  <c r="Z251" i="5"/>
  <c r="Y251" i="5"/>
  <c r="H140" i="24" s="1"/>
  <c r="T251" i="5"/>
  <c r="K251" i="5"/>
  <c r="H251" i="5"/>
  <c r="G251" i="5"/>
  <c r="F251" i="5"/>
  <c r="C251" i="5"/>
  <c r="AB250" i="5"/>
  <c r="AA250" i="5"/>
  <c r="I61" i="26" s="1"/>
  <c r="H61" i="26" s="1"/>
  <c r="Z250" i="5"/>
  <c r="Y250" i="5"/>
  <c r="K250" i="5"/>
  <c r="H250" i="5"/>
  <c r="G250" i="5"/>
  <c r="F250" i="5"/>
  <c r="C250" i="5"/>
  <c r="AB249" i="5"/>
  <c r="AA249" i="5"/>
  <c r="I59" i="26" s="1"/>
  <c r="H59" i="26" s="1"/>
  <c r="Y249" i="5"/>
  <c r="H58" i="24" s="1"/>
  <c r="T249" i="5"/>
  <c r="K249" i="5"/>
  <c r="G249" i="5"/>
  <c r="F249" i="5"/>
  <c r="C249" i="5"/>
  <c r="AB248" i="5"/>
  <c r="AA248" i="5"/>
  <c r="Y248" i="5"/>
  <c r="H57" i="24" s="1"/>
  <c r="T248" i="5"/>
  <c r="K248" i="5"/>
  <c r="G248" i="5"/>
  <c r="F248" i="5"/>
  <c r="C248" i="5"/>
  <c r="AB247" i="5"/>
  <c r="AA247" i="5"/>
  <c r="Z247" i="5"/>
  <c r="Y247" i="5"/>
  <c r="H239" i="24" s="1"/>
  <c r="T247" i="5"/>
  <c r="K247" i="5"/>
  <c r="H247" i="5"/>
  <c r="G247" i="5"/>
  <c r="F247" i="5"/>
  <c r="C247" i="5"/>
  <c r="AB246" i="5"/>
  <c r="AA246" i="5"/>
  <c r="I122" i="26" s="1"/>
  <c r="H122" i="26" s="1"/>
  <c r="Z246" i="5"/>
  <c r="Y246" i="5"/>
  <c r="K246" i="5"/>
  <c r="H246" i="5"/>
  <c r="G246" i="5"/>
  <c r="F246" i="5"/>
  <c r="C246" i="5"/>
  <c r="AB245" i="5"/>
  <c r="AA245" i="5"/>
  <c r="Y245" i="5"/>
  <c r="H196" i="24" s="1"/>
  <c r="T245" i="5"/>
  <c r="K245" i="5"/>
  <c r="G245" i="5"/>
  <c r="F245" i="5"/>
  <c r="C245" i="5"/>
  <c r="AB244" i="5"/>
  <c r="AA244" i="5"/>
  <c r="I467" i="26" s="1"/>
  <c r="H467" i="26" s="1"/>
  <c r="Y244" i="5"/>
  <c r="K244" i="5"/>
  <c r="G244" i="5"/>
  <c r="F244" i="5"/>
  <c r="C244" i="5"/>
  <c r="AB243" i="5"/>
  <c r="AA243" i="5"/>
  <c r="I250" i="26" s="1"/>
  <c r="H250" i="26" s="1"/>
  <c r="Z243" i="5"/>
  <c r="Y243" i="5"/>
  <c r="H215" i="24" s="1"/>
  <c r="T243" i="5"/>
  <c r="K243" i="5"/>
  <c r="G243" i="5"/>
  <c r="F243" i="5"/>
  <c r="C243" i="5"/>
  <c r="AB242" i="5"/>
  <c r="AA242" i="5"/>
  <c r="I511" i="26" s="1"/>
  <c r="H511" i="26" s="1"/>
  <c r="Z242" i="5"/>
  <c r="Y242" i="5"/>
  <c r="K242" i="5"/>
  <c r="H242" i="5"/>
  <c r="G242" i="5"/>
  <c r="F242" i="5"/>
  <c r="C242" i="5"/>
  <c r="AB241" i="5"/>
  <c r="AA241" i="5"/>
  <c r="Y241" i="5"/>
  <c r="H491" i="24" s="1"/>
  <c r="T241" i="5"/>
  <c r="K241" i="5"/>
  <c r="G241" i="5"/>
  <c r="F241" i="5"/>
  <c r="C241" i="5"/>
  <c r="AB240" i="5"/>
  <c r="AA240" i="5"/>
  <c r="Z240" i="5"/>
  <c r="Y240" i="5"/>
  <c r="H181" i="24" s="1"/>
  <c r="K240" i="5"/>
  <c r="G240" i="5"/>
  <c r="F240" i="5"/>
  <c r="C240" i="5"/>
  <c r="AB239" i="5"/>
  <c r="AA239" i="5"/>
  <c r="Z239" i="5"/>
  <c r="Y239" i="5"/>
  <c r="H62" i="24" s="1"/>
  <c r="T239" i="5"/>
  <c r="K239" i="5"/>
  <c r="G239" i="5"/>
  <c r="F239" i="5"/>
  <c r="C239" i="5"/>
  <c r="AB238" i="5"/>
  <c r="AA238" i="5"/>
  <c r="Y238" i="5"/>
  <c r="K238" i="5"/>
  <c r="H238" i="5"/>
  <c r="G238" i="5"/>
  <c r="F238" i="5"/>
  <c r="C238" i="5"/>
  <c r="AB237" i="5"/>
  <c r="AA237" i="5"/>
  <c r="I291" i="26" s="1"/>
  <c r="H291" i="26" s="1"/>
  <c r="Y237" i="5"/>
  <c r="H251" i="24" s="1"/>
  <c r="T237" i="5"/>
  <c r="K237" i="5"/>
  <c r="G237" i="5"/>
  <c r="F237" i="5"/>
  <c r="C237" i="5"/>
  <c r="AB236" i="5"/>
  <c r="AA236" i="5"/>
  <c r="Y236" i="5"/>
  <c r="K236" i="5"/>
  <c r="G236" i="5"/>
  <c r="F236" i="5"/>
  <c r="C236" i="5"/>
  <c r="AB235" i="5"/>
  <c r="AA235" i="5"/>
  <c r="I198" i="26" s="1"/>
  <c r="H198" i="26" s="1"/>
  <c r="Z235" i="5"/>
  <c r="Y235" i="5"/>
  <c r="H191" i="24" s="1"/>
  <c r="T235" i="5"/>
  <c r="K235" i="5"/>
  <c r="G235" i="5"/>
  <c r="F235" i="5"/>
  <c r="C235" i="5"/>
  <c r="AB234" i="5"/>
  <c r="AA234" i="5"/>
  <c r="Y234" i="5"/>
  <c r="K234" i="5"/>
  <c r="H234" i="5"/>
  <c r="G234" i="5"/>
  <c r="F234" i="5"/>
  <c r="C234" i="5"/>
  <c r="AB233" i="5"/>
  <c r="AA233" i="5"/>
  <c r="I456" i="26" s="1"/>
  <c r="H456" i="26" s="1"/>
  <c r="Y233" i="5"/>
  <c r="H455" i="24" s="1"/>
  <c r="T233" i="5"/>
  <c r="K233" i="5"/>
  <c r="G233" i="5"/>
  <c r="H233" i="5" s="1"/>
  <c r="F233" i="5"/>
  <c r="C233" i="5"/>
  <c r="AB232" i="5"/>
  <c r="AA232" i="5"/>
  <c r="Y232" i="5"/>
  <c r="H276" i="24" s="1"/>
  <c r="T232" i="5"/>
  <c r="K232" i="5"/>
  <c r="G232" i="5"/>
  <c r="F232" i="5"/>
  <c r="C232" i="5"/>
  <c r="AB231" i="5"/>
  <c r="AA231" i="5"/>
  <c r="I115" i="26" s="1"/>
  <c r="H115" i="26" s="1"/>
  <c r="Z231" i="5"/>
  <c r="Y231" i="5"/>
  <c r="H159" i="24" s="1"/>
  <c r="T231" i="5"/>
  <c r="K231" i="5"/>
  <c r="G231" i="5"/>
  <c r="F231" i="5"/>
  <c r="C231" i="5"/>
  <c r="AB230" i="5"/>
  <c r="AA230" i="5"/>
  <c r="Y230" i="5"/>
  <c r="K230" i="5"/>
  <c r="G230" i="5"/>
  <c r="F230" i="5"/>
  <c r="C230" i="5"/>
  <c r="AB229" i="5"/>
  <c r="AA229" i="5"/>
  <c r="I339" i="26" s="1"/>
  <c r="H339" i="26" s="1"/>
  <c r="Y229" i="5"/>
  <c r="H323" i="24" s="1"/>
  <c r="T229" i="5"/>
  <c r="K229" i="5"/>
  <c r="H229" i="5"/>
  <c r="G229" i="5"/>
  <c r="F229" i="5"/>
  <c r="C229" i="5"/>
  <c r="AB228" i="5"/>
  <c r="AA228" i="5"/>
  <c r="I11" i="26" s="1"/>
  <c r="H11" i="26" s="1"/>
  <c r="Y228" i="5"/>
  <c r="H34" i="24" s="1"/>
  <c r="K228" i="5"/>
  <c r="G228" i="5"/>
  <c r="F228" i="5"/>
  <c r="C228" i="5"/>
  <c r="AB227" i="5"/>
  <c r="AA227" i="5"/>
  <c r="I40" i="26" s="1"/>
  <c r="H40" i="26" s="1"/>
  <c r="Z227" i="5"/>
  <c r="Y227" i="5"/>
  <c r="K227" i="5"/>
  <c r="H227" i="5"/>
  <c r="G227" i="5"/>
  <c r="F227" i="5"/>
  <c r="C227" i="5"/>
  <c r="AB226" i="5"/>
  <c r="AA226" i="5"/>
  <c r="Y226" i="5"/>
  <c r="K226" i="5"/>
  <c r="H226" i="5"/>
  <c r="G226" i="5"/>
  <c r="F226" i="5"/>
  <c r="C226" i="5"/>
  <c r="AB225" i="5"/>
  <c r="AA225" i="5"/>
  <c r="Y225" i="5"/>
  <c r="H121" i="24" s="1"/>
  <c r="T225" i="5"/>
  <c r="K225" i="5"/>
  <c r="H225" i="5"/>
  <c r="G225" i="5"/>
  <c r="F225" i="5"/>
  <c r="C225" i="5"/>
  <c r="AB224" i="5"/>
  <c r="AA224" i="5"/>
  <c r="Y224" i="5"/>
  <c r="K224" i="5"/>
  <c r="G224" i="5"/>
  <c r="F224" i="5"/>
  <c r="C224" i="5"/>
  <c r="AB223" i="5"/>
  <c r="AA223" i="5"/>
  <c r="Y223" i="5"/>
  <c r="T223" i="5" s="1"/>
  <c r="K223" i="5"/>
  <c r="G223" i="5"/>
  <c r="F223" i="5"/>
  <c r="C223" i="5"/>
  <c r="AB222" i="5"/>
  <c r="AA222" i="5"/>
  <c r="Y222" i="5"/>
  <c r="K222" i="5"/>
  <c r="H222" i="5"/>
  <c r="G222" i="5"/>
  <c r="F222" i="5"/>
  <c r="C222" i="5"/>
  <c r="AB221" i="5"/>
  <c r="AA221" i="5"/>
  <c r="I380" i="26" s="1"/>
  <c r="H380" i="26" s="1"/>
  <c r="Y221" i="5"/>
  <c r="H370" i="24" s="1"/>
  <c r="T221" i="5"/>
  <c r="K221" i="5"/>
  <c r="G221" i="5"/>
  <c r="H221" i="5" s="1"/>
  <c r="F221" i="5"/>
  <c r="C221" i="5"/>
  <c r="AB220" i="5"/>
  <c r="AA220" i="5"/>
  <c r="Y220" i="5"/>
  <c r="T220" i="5" s="1"/>
  <c r="K220" i="5"/>
  <c r="G220" i="5"/>
  <c r="F220" i="5"/>
  <c r="C220" i="5"/>
  <c r="AB219" i="5"/>
  <c r="AA219" i="5"/>
  <c r="I422" i="26" s="1"/>
  <c r="H422" i="26" s="1"/>
  <c r="Z219" i="5"/>
  <c r="Y219" i="5"/>
  <c r="H418" i="24" s="1"/>
  <c r="K219" i="5"/>
  <c r="G219" i="5"/>
  <c r="F219" i="5"/>
  <c r="C219" i="5"/>
  <c r="AB218" i="5"/>
  <c r="AA218" i="5"/>
  <c r="I394" i="26" s="1"/>
  <c r="H394" i="26" s="1"/>
  <c r="Z218" i="5"/>
  <c r="Y218" i="5"/>
  <c r="K218" i="5"/>
  <c r="G218" i="5"/>
  <c r="F218" i="5"/>
  <c r="C218" i="5"/>
  <c r="AB217" i="5"/>
  <c r="AA217" i="5"/>
  <c r="Y217" i="5"/>
  <c r="H395" i="24" s="1"/>
  <c r="T217" i="5"/>
  <c r="K217" i="5"/>
  <c r="G217" i="5"/>
  <c r="F217" i="5"/>
  <c r="C217" i="5"/>
  <c r="AB216" i="5"/>
  <c r="AA216" i="5"/>
  <c r="I499" i="26" s="1"/>
  <c r="H499" i="26" s="1"/>
  <c r="Z216" i="5"/>
  <c r="Y216" i="5"/>
  <c r="H496" i="24" s="1"/>
  <c r="K216" i="5"/>
  <c r="G216" i="5"/>
  <c r="F216" i="5"/>
  <c r="C216" i="5"/>
  <c r="AB215" i="5"/>
  <c r="AA215" i="5"/>
  <c r="Z215" i="5"/>
  <c r="Y215" i="5"/>
  <c r="H183" i="24" s="1"/>
  <c r="T215" i="5"/>
  <c r="K215" i="5"/>
  <c r="G215" i="5"/>
  <c r="F215" i="5"/>
  <c r="C215" i="5"/>
  <c r="AB214" i="5"/>
  <c r="AA214" i="5"/>
  <c r="Y214" i="5"/>
  <c r="K214" i="5"/>
  <c r="G214" i="5"/>
  <c r="F214" i="5"/>
  <c r="C214" i="5"/>
  <c r="AB213" i="5"/>
  <c r="AA213" i="5"/>
  <c r="I166" i="26" s="1"/>
  <c r="H166" i="26" s="1"/>
  <c r="Y213" i="5"/>
  <c r="H131" i="24" s="1"/>
  <c r="T213" i="5"/>
  <c r="K213" i="5"/>
  <c r="G213" i="5"/>
  <c r="F213" i="5"/>
  <c r="C213" i="5"/>
  <c r="AB212" i="5"/>
  <c r="AA212" i="5"/>
  <c r="Z212" i="5"/>
  <c r="Y212" i="5"/>
  <c r="H103" i="24" s="1"/>
  <c r="T212" i="5"/>
  <c r="K212" i="5"/>
  <c r="G212" i="5"/>
  <c r="F212" i="5"/>
  <c r="C212" i="5"/>
  <c r="AB211" i="5"/>
  <c r="AA211" i="5"/>
  <c r="I244" i="26" s="1"/>
  <c r="H244" i="26" s="1"/>
  <c r="Z211" i="5"/>
  <c r="Y211" i="5"/>
  <c r="K211" i="5"/>
  <c r="G211" i="5"/>
  <c r="F211" i="5"/>
  <c r="C211" i="5"/>
  <c r="AB210" i="5"/>
  <c r="AA210" i="5"/>
  <c r="Z210" i="5"/>
  <c r="Y210" i="5"/>
  <c r="K210" i="5"/>
  <c r="G210" i="5"/>
  <c r="F210" i="5"/>
  <c r="C210" i="5"/>
  <c r="AB209" i="5"/>
  <c r="AA209" i="5"/>
  <c r="Y209" i="5"/>
  <c r="H95" i="24" s="1"/>
  <c r="T209" i="5"/>
  <c r="K209" i="5"/>
  <c r="G209" i="5"/>
  <c r="F209" i="5"/>
  <c r="C209" i="5"/>
  <c r="AB208" i="5"/>
  <c r="AA208" i="5"/>
  <c r="I93" i="26" s="1"/>
  <c r="H93" i="26" s="1"/>
  <c r="Y208" i="5"/>
  <c r="K208" i="5"/>
  <c r="G208" i="5"/>
  <c r="F208" i="5"/>
  <c r="C208" i="5"/>
  <c r="AB207" i="5"/>
  <c r="AA207" i="5"/>
  <c r="Z207" i="5"/>
  <c r="Y207" i="5"/>
  <c r="H234" i="24" s="1"/>
  <c r="K207" i="5"/>
  <c r="G207" i="5"/>
  <c r="F207" i="5"/>
  <c r="C207" i="5"/>
  <c r="AB206" i="5"/>
  <c r="AA206" i="5"/>
  <c r="I22" i="26" s="1"/>
  <c r="H22" i="26" s="1"/>
  <c r="Z206" i="5"/>
  <c r="Y206" i="5"/>
  <c r="K206" i="5"/>
  <c r="G206" i="5"/>
  <c r="F206" i="5"/>
  <c r="C206" i="5"/>
  <c r="AB205" i="5"/>
  <c r="AA205" i="5"/>
  <c r="Y205" i="5"/>
  <c r="H326" i="24" s="1"/>
  <c r="T205" i="5"/>
  <c r="K205" i="5"/>
  <c r="G205" i="5"/>
  <c r="F205" i="5"/>
  <c r="C205" i="5"/>
  <c r="AB204" i="5"/>
  <c r="AA204" i="5"/>
  <c r="I53" i="26" s="1"/>
  <c r="H53" i="26" s="1"/>
  <c r="Z204" i="5"/>
  <c r="Y204" i="5"/>
  <c r="H48" i="24" s="1"/>
  <c r="K204" i="5"/>
  <c r="G204" i="5"/>
  <c r="F204" i="5"/>
  <c r="C204" i="5"/>
  <c r="AB203" i="5"/>
  <c r="AA203" i="5"/>
  <c r="Y203" i="5"/>
  <c r="H50" i="24" s="1"/>
  <c r="T203" i="5"/>
  <c r="K203" i="5"/>
  <c r="H203" i="5"/>
  <c r="G203" i="5"/>
  <c r="F203" i="5"/>
  <c r="C203" i="5"/>
  <c r="AB202" i="5"/>
  <c r="AA202" i="5"/>
  <c r="I164" i="26" s="1"/>
  <c r="H164" i="26" s="1"/>
  <c r="Z202" i="5"/>
  <c r="Y202" i="5"/>
  <c r="K202" i="5"/>
  <c r="G202" i="5"/>
  <c r="F202" i="5"/>
  <c r="C202" i="5"/>
  <c r="AB201" i="5"/>
  <c r="AA201" i="5"/>
  <c r="Y201" i="5"/>
  <c r="H223" i="24" s="1"/>
  <c r="T201" i="5"/>
  <c r="K201" i="5"/>
  <c r="G201" i="5"/>
  <c r="F201" i="5"/>
  <c r="C201" i="5"/>
  <c r="AB200" i="5"/>
  <c r="AA200" i="5"/>
  <c r="Y200" i="5"/>
  <c r="H248" i="24" s="1"/>
  <c r="T200" i="5"/>
  <c r="K200" i="5"/>
  <c r="G200" i="5"/>
  <c r="F200" i="5"/>
  <c r="C200" i="5"/>
  <c r="AB199" i="5"/>
  <c r="AA199" i="5"/>
  <c r="Z199" i="5"/>
  <c r="Y199" i="5"/>
  <c r="H197" i="24" s="1"/>
  <c r="T199" i="5"/>
  <c r="K199" i="5"/>
  <c r="H199" i="5"/>
  <c r="G199" i="5"/>
  <c r="F199" i="5"/>
  <c r="C199" i="5"/>
  <c r="AB198" i="5"/>
  <c r="AA198" i="5"/>
  <c r="I179" i="26" s="1"/>
  <c r="H179" i="26" s="1"/>
  <c r="Z198" i="5"/>
  <c r="Y198" i="5"/>
  <c r="K198" i="5"/>
  <c r="G198" i="5"/>
  <c r="F198" i="5"/>
  <c r="C198" i="5"/>
  <c r="AB197" i="5"/>
  <c r="AA197" i="5"/>
  <c r="Y197" i="5"/>
  <c r="H344" i="24" s="1"/>
  <c r="T197" i="5"/>
  <c r="K197" i="5"/>
  <c r="G197" i="5"/>
  <c r="F197" i="5"/>
  <c r="C197" i="5"/>
  <c r="AB196" i="5"/>
  <c r="AA196" i="5"/>
  <c r="I10" i="26" s="1"/>
  <c r="H10" i="26" s="1"/>
  <c r="Z196" i="5"/>
  <c r="Y196" i="5"/>
  <c r="H33" i="24" s="1"/>
  <c r="T196" i="5"/>
  <c r="K196" i="5"/>
  <c r="G196" i="5"/>
  <c r="F196" i="5"/>
  <c r="C196" i="5"/>
  <c r="AB195" i="5"/>
  <c r="AA195" i="5"/>
  <c r="Z195" i="5"/>
  <c r="Y195" i="5"/>
  <c r="H346" i="24" s="1"/>
  <c r="T195" i="5"/>
  <c r="K195" i="5"/>
  <c r="G195" i="5"/>
  <c r="F195" i="5"/>
  <c r="C195" i="5"/>
  <c r="AB194" i="5"/>
  <c r="AA194" i="5"/>
  <c r="Y194" i="5"/>
  <c r="K194" i="5"/>
  <c r="G194" i="5"/>
  <c r="F194" i="5"/>
  <c r="C194" i="5"/>
  <c r="AB193" i="5"/>
  <c r="AA193" i="5"/>
  <c r="I70" i="26" s="1"/>
  <c r="H70" i="26" s="1"/>
  <c r="Y193" i="5"/>
  <c r="H74" i="24" s="1"/>
  <c r="T193" i="5"/>
  <c r="K193" i="5"/>
  <c r="G193" i="5"/>
  <c r="F193" i="5"/>
  <c r="C193" i="5"/>
  <c r="AB192" i="5"/>
  <c r="AA192" i="5"/>
  <c r="Z192" i="5"/>
  <c r="Y192" i="5"/>
  <c r="H278" i="24" s="1"/>
  <c r="T192" i="5"/>
  <c r="K192" i="5"/>
  <c r="G192" i="5"/>
  <c r="F192" i="5"/>
  <c r="C192" i="5"/>
  <c r="AB191" i="5"/>
  <c r="AA191" i="5"/>
  <c r="I69" i="26" s="1"/>
  <c r="H69" i="26" s="1"/>
  <c r="Y191" i="5"/>
  <c r="H73" i="24" s="1"/>
  <c r="T191" i="5"/>
  <c r="K191" i="5"/>
  <c r="H191" i="5"/>
  <c r="G191" i="5"/>
  <c r="F191" i="5"/>
  <c r="C191" i="5"/>
  <c r="AB190" i="5"/>
  <c r="AA190" i="5"/>
  <c r="I411" i="26" s="1"/>
  <c r="H411" i="26" s="1"/>
  <c r="Z190" i="5"/>
  <c r="Y190" i="5"/>
  <c r="K190" i="5"/>
  <c r="H190" i="5"/>
  <c r="G190" i="5"/>
  <c r="F190" i="5"/>
  <c r="C190" i="5"/>
  <c r="AB189" i="5"/>
  <c r="AA189" i="5"/>
  <c r="Y189" i="5"/>
  <c r="H222" i="24" s="1"/>
  <c r="T189" i="5"/>
  <c r="K189" i="5"/>
  <c r="H189" i="5"/>
  <c r="F189" i="5"/>
  <c r="C189" i="5"/>
  <c r="AB188" i="5"/>
  <c r="AA188" i="5"/>
  <c r="Y188" i="5"/>
  <c r="H22" i="24" s="1"/>
  <c r="T188" i="5"/>
  <c r="K188" i="5"/>
  <c r="H188" i="5"/>
  <c r="G188" i="5"/>
  <c r="F188" i="5"/>
  <c r="C188" i="5"/>
  <c r="AB187" i="5"/>
  <c r="AA187" i="5"/>
  <c r="I145" i="26" s="1"/>
  <c r="H145" i="26" s="1"/>
  <c r="Y187" i="5"/>
  <c r="H128" i="24" s="1"/>
  <c r="T187" i="5"/>
  <c r="K187" i="5"/>
  <c r="G187" i="5"/>
  <c r="F187" i="5"/>
  <c r="C187" i="5"/>
  <c r="AB186" i="5"/>
  <c r="AA186" i="5"/>
  <c r="I171" i="26" s="1"/>
  <c r="H171" i="26" s="1"/>
  <c r="Y186" i="5"/>
  <c r="H136" i="24" s="1"/>
  <c r="T186" i="5"/>
  <c r="K186" i="5"/>
  <c r="H186" i="5"/>
  <c r="G186" i="5"/>
  <c r="F186" i="5"/>
  <c r="C186" i="5"/>
  <c r="AB185" i="5"/>
  <c r="AA185" i="5"/>
  <c r="I325" i="26" s="1"/>
  <c r="H325" i="26" s="1"/>
  <c r="Z185" i="5"/>
  <c r="Y185" i="5"/>
  <c r="H328" i="24" s="1"/>
  <c r="T185" i="5"/>
  <c r="K185" i="5"/>
  <c r="G185" i="5"/>
  <c r="F185" i="5"/>
  <c r="C185" i="5"/>
  <c r="AB184" i="5"/>
  <c r="AA184" i="5"/>
  <c r="I221" i="26" s="1"/>
  <c r="H221" i="26" s="1"/>
  <c r="Z184" i="5"/>
  <c r="Y184" i="5"/>
  <c r="H261" i="24" s="1"/>
  <c r="T184" i="5"/>
  <c r="K184" i="5"/>
  <c r="H184" i="5"/>
  <c r="G184" i="5"/>
  <c r="F184" i="5"/>
  <c r="C184" i="5"/>
  <c r="AB183" i="5"/>
  <c r="AA183" i="5"/>
  <c r="I114" i="26" s="1"/>
  <c r="H114" i="26" s="1"/>
  <c r="Z183" i="5"/>
  <c r="Y183" i="5"/>
  <c r="H158" i="24" s="1"/>
  <c r="T183" i="5"/>
  <c r="K183" i="5"/>
  <c r="H183" i="5"/>
  <c r="G183" i="5"/>
  <c r="F183" i="5"/>
  <c r="C183" i="5"/>
  <c r="AB182" i="5"/>
  <c r="AA182" i="5"/>
  <c r="Z182" i="5"/>
  <c r="Y182" i="5"/>
  <c r="H252" i="24" s="1"/>
  <c r="T182" i="5"/>
  <c r="K182" i="5"/>
  <c r="G182" i="5"/>
  <c r="F182" i="5"/>
  <c r="C182" i="5"/>
  <c r="AB181" i="5"/>
  <c r="AA181" i="5"/>
  <c r="Z181" i="5"/>
  <c r="Y181" i="5"/>
  <c r="H473" i="24" s="1"/>
  <c r="T181" i="5"/>
  <c r="K181" i="5"/>
  <c r="H181" i="5"/>
  <c r="G181" i="5"/>
  <c r="F181" i="5"/>
  <c r="C181" i="5"/>
  <c r="AB180" i="5"/>
  <c r="AA180" i="5"/>
  <c r="Z180" i="5"/>
  <c r="Y180" i="5"/>
  <c r="K180" i="5"/>
  <c r="H180" i="5"/>
  <c r="G180" i="5"/>
  <c r="F180" i="5"/>
  <c r="C180" i="5"/>
  <c r="AB179" i="5"/>
  <c r="AA179" i="5"/>
  <c r="I172" i="26" s="1"/>
  <c r="H172" i="26" s="1"/>
  <c r="Z179" i="5"/>
  <c r="Y179" i="5"/>
  <c r="K179" i="5"/>
  <c r="G179" i="5"/>
  <c r="F179" i="5"/>
  <c r="C179" i="5"/>
  <c r="AB178" i="5"/>
  <c r="AA178" i="5"/>
  <c r="Z178" i="5"/>
  <c r="Y178" i="5"/>
  <c r="H75" i="24" s="1"/>
  <c r="K178" i="5"/>
  <c r="G178" i="5"/>
  <c r="F178" i="5"/>
  <c r="C178" i="5"/>
  <c r="AB177" i="5"/>
  <c r="AA177" i="5"/>
  <c r="Z177" i="5"/>
  <c r="Y177" i="5"/>
  <c r="H116" i="24" s="1"/>
  <c r="T177" i="5"/>
  <c r="K177" i="5"/>
  <c r="H177" i="5"/>
  <c r="G177" i="5"/>
  <c r="F177" i="5"/>
  <c r="C177" i="5"/>
  <c r="AB176" i="5"/>
  <c r="AA176" i="5"/>
  <c r="I479" i="26" s="1"/>
  <c r="H479" i="26" s="1"/>
  <c r="Y176" i="5"/>
  <c r="T176" i="5" s="1"/>
  <c r="K176" i="5"/>
  <c r="H176" i="5"/>
  <c r="G176" i="5"/>
  <c r="F176" i="5"/>
  <c r="C176" i="5"/>
  <c r="AB175" i="5"/>
  <c r="AA175" i="5"/>
  <c r="Y175" i="5"/>
  <c r="T175" i="5" s="1"/>
  <c r="K175" i="5"/>
  <c r="G175" i="5"/>
  <c r="F175" i="5"/>
  <c r="C175" i="5"/>
  <c r="AB174" i="5"/>
  <c r="AA174" i="5"/>
  <c r="Z174" i="5"/>
  <c r="Y174" i="5"/>
  <c r="H179" i="24" s="1"/>
  <c r="K174" i="5"/>
  <c r="G174" i="5"/>
  <c r="F174" i="5"/>
  <c r="C174" i="5"/>
  <c r="AB173" i="5"/>
  <c r="AA173" i="5"/>
  <c r="I187" i="26" s="1"/>
  <c r="H187" i="26" s="1"/>
  <c r="Z173" i="5"/>
  <c r="Y173" i="5"/>
  <c r="H177" i="24" s="1"/>
  <c r="T173" i="5"/>
  <c r="K173" i="5"/>
  <c r="H173" i="5"/>
  <c r="G173" i="5"/>
  <c r="F173" i="5"/>
  <c r="C173" i="5"/>
  <c r="AB172" i="5"/>
  <c r="AA172" i="5"/>
  <c r="Y172" i="5"/>
  <c r="H446" i="24" s="1"/>
  <c r="T172" i="5"/>
  <c r="K172" i="5"/>
  <c r="H172" i="5"/>
  <c r="G172" i="5"/>
  <c r="F172" i="5"/>
  <c r="C172" i="5"/>
  <c r="AB171" i="5"/>
  <c r="AA171" i="5"/>
  <c r="I440" i="26" s="1"/>
  <c r="H440" i="26" s="1"/>
  <c r="Y171" i="5"/>
  <c r="H406" i="24" s="1"/>
  <c r="T171" i="5"/>
  <c r="K171" i="5"/>
  <c r="G171" i="5"/>
  <c r="F171" i="5"/>
  <c r="C171" i="5"/>
  <c r="AB170" i="5"/>
  <c r="AA170" i="5"/>
  <c r="Y170" i="5"/>
  <c r="K170" i="5"/>
  <c r="G170" i="5"/>
  <c r="F170" i="5"/>
  <c r="C170" i="5"/>
  <c r="AB169" i="5"/>
  <c r="AA169" i="5"/>
  <c r="I340" i="26" s="1"/>
  <c r="H340" i="26" s="1"/>
  <c r="Z169" i="5"/>
  <c r="Y169" i="5"/>
  <c r="H324" i="24" s="1"/>
  <c r="T169" i="5"/>
  <c r="K169" i="5"/>
  <c r="G169" i="5"/>
  <c r="F169" i="5"/>
  <c r="C169" i="5"/>
  <c r="AB168" i="5"/>
  <c r="AA168" i="5"/>
  <c r="I361" i="26" s="1"/>
  <c r="H361" i="26" s="1"/>
  <c r="Z168" i="5"/>
  <c r="Y168" i="5"/>
  <c r="H348" i="24" s="1"/>
  <c r="T168" i="5"/>
  <c r="K168" i="5"/>
  <c r="H168" i="5"/>
  <c r="G168" i="5"/>
  <c r="F168" i="5"/>
  <c r="C168" i="5"/>
  <c r="AB167" i="5"/>
  <c r="AA167" i="5"/>
  <c r="Y167" i="5"/>
  <c r="H334" i="24" s="1"/>
  <c r="T167" i="5"/>
  <c r="K167" i="5"/>
  <c r="H167" i="5"/>
  <c r="G167" i="5"/>
  <c r="F167" i="5"/>
  <c r="C167" i="5"/>
  <c r="AB166" i="5"/>
  <c r="AA166" i="5"/>
  <c r="I89" i="26" s="1"/>
  <c r="H89" i="26" s="1"/>
  <c r="Y166" i="5"/>
  <c r="H83" i="24" s="1"/>
  <c r="T166" i="5"/>
  <c r="K166" i="5"/>
  <c r="H166" i="5"/>
  <c r="G166" i="5"/>
  <c r="F166" i="5"/>
  <c r="C166" i="5"/>
  <c r="AB165" i="5"/>
  <c r="AA165" i="5"/>
  <c r="Z165" i="5"/>
  <c r="Y165" i="5"/>
  <c r="H232" i="24" s="1"/>
  <c r="T165" i="5"/>
  <c r="K165" i="5"/>
  <c r="G165" i="5"/>
  <c r="F165" i="5"/>
  <c r="C165" i="5"/>
  <c r="AB164" i="5"/>
  <c r="AA164" i="5"/>
  <c r="I204" i="26" s="1"/>
  <c r="H204" i="26" s="1"/>
  <c r="Z164" i="5"/>
  <c r="Y164" i="5"/>
  <c r="K164" i="5"/>
  <c r="H164" i="5"/>
  <c r="G164" i="5"/>
  <c r="F164" i="5"/>
  <c r="C164" i="5"/>
  <c r="AB163" i="5"/>
  <c r="AA163" i="5"/>
  <c r="I173" i="26" s="1"/>
  <c r="H173" i="26" s="1"/>
  <c r="Z163" i="5"/>
  <c r="Y163" i="5"/>
  <c r="H195" i="24" s="1"/>
  <c r="T163" i="5"/>
  <c r="K163" i="5"/>
  <c r="G163" i="5"/>
  <c r="F163" i="5"/>
  <c r="C163" i="5"/>
  <c r="AB162" i="5"/>
  <c r="AA162" i="5"/>
  <c r="Y162" i="5"/>
  <c r="H366" i="24" s="1"/>
  <c r="T162" i="5"/>
  <c r="K162" i="5"/>
  <c r="H162" i="5"/>
  <c r="G162" i="5"/>
  <c r="F162" i="5"/>
  <c r="C162" i="5"/>
  <c r="AB161" i="5"/>
  <c r="AA161" i="5"/>
  <c r="Z161" i="5"/>
  <c r="Y161" i="5"/>
  <c r="H411" i="24" s="1"/>
  <c r="T161" i="5"/>
  <c r="K161" i="5"/>
  <c r="G161" i="5"/>
  <c r="F161" i="5"/>
  <c r="C161" i="5"/>
  <c r="AB160" i="5"/>
  <c r="AA160" i="5"/>
  <c r="Y160" i="5"/>
  <c r="T160" i="5"/>
  <c r="K160" i="5"/>
  <c r="H160" i="5"/>
  <c r="G160" i="5"/>
  <c r="F160" i="5"/>
  <c r="C160" i="5"/>
  <c r="AB159" i="5"/>
  <c r="AA159" i="5"/>
  <c r="I252" i="26" s="1"/>
  <c r="H252" i="26" s="1"/>
  <c r="Z159" i="5"/>
  <c r="Y159" i="5"/>
  <c r="H217" i="24" s="1"/>
  <c r="K159" i="5"/>
  <c r="G159" i="5"/>
  <c r="F159" i="5"/>
  <c r="C159" i="5"/>
  <c r="AB158" i="5"/>
  <c r="AA158" i="5"/>
  <c r="Y158" i="5"/>
  <c r="H316" i="24" s="1"/>
  <c r="T158" i="5"/>
  <c r="K158" i="5"/>
  <c r="H158" i="5"/>
  <c r="G158" i="5"/>
  <c r="F158" i="5"/>
  <c r="C158" i="5"/>
  <c r="AB157" i="5"/>
  <c r="AA157" i="5"/>
  <c r="Z157" i="5"/>
  <c r="Y157" i="5"/>
  <c r="H322" i="24" s="1"/>
  <c r="T157" i="5"/>
  <c r="K157" i="5"/>
  <c r="G157" i="5"/>
  <c r="F157" i="5"/>
  <c r="C157" i="5"/>
  <c r="AB156" i="5"/>
  <c r="AA156" i="5"/>
  <c r="Y156" i="5"/>
  <c r="H87" i="24" s="1"/>
  <c r="T156" i="5"/>
  <c r="K156" i="5"/>
  <c r="H156" i="5"/>
  <c r="G156" i="5"/>
  <c r="F156" i="5"/>
  <c r="C156" i="5"/>
  <c r="AB155" i="5"/>
  <c r="AA155" i="5"/>
  <c r="I427" i="26" s="1"/>
  <c r="H427" i="26" s="1"/>
  <c r="Z155" i="5"/>
  <c r="Y155" i="5"/>
  <c r="H423" i="24" s="1"/>
  <c r="K155" i="5"/>
  <c r="G155" i="5"/>
  <c r="F155" i="5"/>
  <c r="C155" i="5"/>
  <c r="AB154" i="5"/>
  <c r="AA154" i="5"/>
  <c r="I302" i="26" s="1"/>
  <c r="H302" i="26" s="1"/>
  <c r="Z154" i="5"/>
  <c r="Y154" i="5"/>
  <c r="H277" i="24" s="1"/>
  <c r="T154" i="5"/>
  <c r="K154" i="5"/>
  <c r="G154" i="5"/>
  <c r="F154" i="5"/>
  <c r="C154" i="5"/>
  <c r="AB153" i="5"/>
  <c r="AA153" i="5"/>
  <c r="Z153" i="5"/>
  <c r="Y153" i="5"/>
  <c r="H4" i="24" s="1"/>
  <c r="T153" i="5"/>
  <c r="K153" i="5"/>
  <c r="H153" i="5"/>
  <c r="G153" i="5"/>
  <c r="F153" i="5"/>
  <c r="C153" i="5"/>
  <c r="AB152" i="5"/>
  <c r="AA152" i="5"/>
  <c r="I341" i="26" s="1"/>
  <c r="H341" i="26" s="1"/>
  <c r="Y152" i="5"/>
  <c r="H325" i="24" s="1"/>
  <c r="T152" i="5"/>
  <c r="K152" i="5"/>
  <c r="H152" i="5"/>
  <c r="G152" i="5"/>
  <c r="F152" i="5"/>
  <c r="C152" i="5"/>
  <c r="AB151" i="5"/>
  <c r="AA151" i="5"/>
  <c r="Y151" i="5"/>
  <c r="K151" i="5"/>
  <c r="G151" i="5"/>
  <c r="F151" i="5"/>
  <c r="C151" i="5"/>
  <c r="AB150" i="5"/>
  <c r="AA150" i="5"/>
  <c r="Y150" i="5"/>
  <c r="K150" i="5"/>
  <c r="G150" i="5"/>
  <c r="F150" i="5"/>
  <c r="C150" i="5"/>
  <c r="AB149" i="5"/>
  <c r="AA149" i="5"/>
  <c r="Z149" i="5"/>
  <c r="Y149" i="5"/>
  <c r="H165" i="24" s="1"/>
  <c r="T149" i="5"/>
  <c r="K149" i="5"/>
  <c r="H149" i="5"/>
  <c r="G149" i="5"/>
  <c r="F149" i="5"/>
  <c r="C149" i="5"/>
  <c r="AB148" i="5"/>
  <c r="AA148" i="5"/>
  <c r="I180" i="26" s="1"/>
  <c r="H180" i="26" s="1"/>
  <c r="Z148" i="5"/>
  <c r="Y148" i="5"/>
  <c r="H174" i="24" s="1"/>
  <c r="T148" i="5"/>
  <c r="K148" i="5"/>
  <c r="H148" i="5"/>
  <c r="G148" i="5"/>
  <c r="F148" i="5"/>
  <c r="C148" i="5"/>
  <c r="AB147" i="5"/>
  <c r="AA147" i="5"/>
  <c r="Y147" i="5"/>
  <c r="H285" i="24" s="1"/>
  <c r="T147" i="5"/>
  <c r="K147" i="5"/>
  <c r="H147" i="5"/>
  <c r="G147" i="5"/>
  <c r="F147" i="5"/>
  <c r="C147" i="5"/>
  <c r="AB146" i="5"/>
  <c r="AA146" i="5"/>
  <c r="I457" i="26" s="1"/>
  <c r="H457" i="26" s="1"/>
  <c r="Y146" i="5"/>
  <c r="T146" i="5" s="1"/>
  <c r="K146" i="5"/>
  <c r="G146" i="5"/>
  <c r="F146" i="5"/>
  <c r="C146" i="5"/>
  <c r="AB145" i="5"/>
  <c r="AA145" i="5"/>
  <c r="I195" i="26" s="1"/>
  <c r="H195" i="26" s="1"/>
  <c r="Z145" i="5"/>
  <c r="Y145" i="5"/>
  <c r="H188" i="24" s="1"/>
  <c r="T145" i="5"/>
  <c r="K145" i="5"/>
  <c r="G145" i="5"/>
  <c r="F145" i="5"/>
  <c r="C145" i="5"/>
  <c r="AB144" i="5"/>
  <c r="AA144" i="5"/>
  <c r="Z144" i="5"/>
  <c r="Y144" i="5"/>
  <c r="H114" i="24" s="1"/>
  <c r="K144" i="5"/>
  <c r="H144" i="5"/>
  <c r="G144" i="5"/>
  <c r="F144" i="5"/>
  <c r="C144" i="5"/>
  <c r="AB143" i="5"/>
  <c r="AA143" i="5"/>
  <c r="Y143" i="5"/>
  <c r="H82" i="24" s="1"/>
  <c r="T143" i="5"/>
  <c r="K143" i="5"/>
  <c r="H143" i="5"/>
  <c r="G143" i="5"/>
  <c r="F143" i="5"/>
  <c r="C143" i="5"/>
  <c r="AB142" i="5"/>
  <c r="AA142" i="5"/>
  <c r="Y142" i="5"/>
  <c r="H294" i="24" s="1"/>
  <c r="T142" i="5"/>
  <c r="K142" i="5"/>
  <c r="G142" i="5"/>
  <c r="F142" i="5"/>
  <c r="C142" i="5"/>
  <c r="AB141" i="5"/>
  <c r="AA141" i="5"/>
  <c r="Z141" i="5"/>
  <c r="Y141" i="5"/>
  <c r="H428" i="24" s="1"/>
  <c r="T141" i="5"/>
  <c r="K141" i="5"/>
  <c r="G141" i="5"/>
  <c r="F141" i="5"/>
  <c r="C141" i="5"/>
  <c r="AB140" i="5"/>
  <c r="AA140" i="5"/>
  <c r="Z140" i="5"/>
  <c r="Y140" i="5"/>
  <c r="H488" i="24" s="1"/>
  <c r="K140" i="5"/>
  <c r="H140" i="5"/>
  <c r="G140" i="5"/>
  <c r="F140" i="5"/>
  <c r="C140" i="5"/>
  <c r="AB139" i="5"/>
  <c r="AA139" i="5"/>
  <c r="Y139" i="5"/>
  <c r="H486" i="24" s="1"/>
  <c r="T139" i="5"/>
  <c r="K139" i="5"/>
  <c r="H139" i="5"/>
  <c r="G139" i="5"/>
  <c r="F139" i="5"/>
  <c r="C139" i="5"/>
  <c r="AB138" i="5"/>
  <c r="AA138" i="5"/>
  <c r="Z138" i="5"/>
  <c r="Y138" i="5"/>
  <c r="H347" i="24" s="1"/>
  <c r="T138" i="5"/>
  <c r="K138" i="5"/>
  <c r="H138" i="5"/>
  <c r="G138" i="5"/>
  <c r="F138" i="5"/>
  <c r="C138" i="5"/>
  <c r="AB137" i="5"/>
  <c r="AA137" i="5"/>
  <c r="I103" i="26" s="1"/>
  <c r="H103" i="26" s="1"/>
  <c r="Z137" i="5"/>
  <c r="Y137" i="5"/>
  <c r="H147" i="24" s="1"/>
  <c r="T137" i="5"/>
  <c r="K137" i="5"/>
  <c r="H137" i="5"/>
  <c r="G137" i="5"/>
  <c r="F137" i="5"/>
  <c r="C137" i="5"/>
  <c r="AB136" i="5"/>
  <c r="AA136" i="5"/>
  <c r="I358" i="26" s="1"/>
  <c r="H358" i="26" s="1"/>
  <c r="Y136" i="5"/>
  <c r="K136" i="5"/>
  <c r="H136" i="5"/>
  <c r="G136" i="5"/>
  <c r="F136" i="5"/>
  <c r="C136" i="5"/>
  <c r="AB135" i="5"/>
  <c r="AA135" i="5"/>
  <c r="Z135" i="5"/>
  <c r="Y135" i="5"/>
  <c r="H221" i="24" s="1"/>
  <c r="T135" i="5"/>
  <c r="K135" i="5"/>
  <c r="G135" i="5"/>
  <c r="F135" i="5"/>
  <c r="C135" i="5"/>
  <c r="AB134" i="5"/>
  <c r="AA134" i="5"/>
  <c r="I159" i="26" s="1"/>
  <c r="H159" i="26" s="1"/>
  <c r="Z134" i="5"/>
  <c r="Y134" i="5"/>
  <c r="K134" i="5"/>
  <c r="G134" i="5"/>
  <c r="F134" i="5"/>
  <c r="C134" i="5"/>
  <c r="AB133" i="5"/>
  <c r="AA133" i="5"/>
  <c r="Z133" i="5"/>
  <c r="Y133" i="5"/>
  <c r="H400" i="24" s="1"/>
  <c r="T133" i="5"/>
  <c r="K133" i="5"/>
  <c r="G133" i="5"/>
  <c r="F133" i="5"/>
  <c r="C133" i="5"/>
  <c r="AB132" i="5"/>
  <c r="AA132" i="5"/>
  <c r="Y132" i="5"/>
  <c r="H358" i="24" s="1"/>
  <c r="T132" i="5"/>
  <c r="K132" i="5"/>
  <c r="H132" i="5"/>
  <c r="G132" i="5"/>
  <c r="F132" i="5"/>
  <c r="C132" i="5"/>
  <c r="AB131" i="5"/>
  <c r="AA131" i="5"/>
  <c r="Z131" i="5"/>
  <c r="Y131" i="5"/>
  <c r="K131" i="5"/>
  <c r="G131" i="5"/>
  <c r="F131" i="5"/>
  <c r="C131" i="5"/>
  <c r="AB130" i="5"/>
  <c r="AA130" i="5"/>
  <c r="Y130" i="5"/>
  <c r="T130" i="5"/>
  <c r="K130" i="5"/>
  <c r="G130" i="5"/>
  <c r="F130" i="5"/>
  <c r="C130" i="5"/>
  <c r="AB129" i="5"/>
  <c r="AA129" i="5"/>
  <c r="Z129" i="5"/>
  <c r="Y129" i="5"/>
  <c r="H154" i="24" s="1"/>
  <c r="T129" i="5"/>
  <c r="K129" i="5"/>
  <c r="G129" i="5"/>
  <c r="F129" i="5"/>
  <c r="C129" i="5"/>
  <c r="AB128" i="5"/>
  <c r="AA128" i="5"/>
  <c r="Y128" i="5"/>
  <c r="H219" i="24" s="1"/>
  <c r="T128" i="5"/>
  <c r="K128" i="5"/>
  <c r="H128" i="5"/>
  <c r="G128" i="5"/>
  <c r="F128" i="5"/>
  <c r="C128" i="5"/>
  <c r="AB127" i="5"/>
  <c r="AA127" i="5"/>
  <c r="Y127" i="5"/>
  <c r="T127" i="5" s="1"/>
  <c r="K127" i="5"/>
  <c r="G127" i="5"/>
  <c r="F127" i="5"/>
  <c r="C127" i="5"/>
  <c r="AB126" i="5"/>
  <c r="AA126" i="5"/>
  <c r="Y126" i="5"/>
  <c r="H262" i="24" s="1"/>
  <c r="T126" i="5"/>
  <c r="K126" i="5"/>
  <c r="G126" i="5"/>
  <c r="F126" i="5"/>
  <c r="C126" i="5"/>
  <c r="AB125" i="5"/>
  <c r="AA125" i="5"/>
  <c r="I201" i="26" s="1"/>
  <c r="H201" i="26" s="1"/>
  <c r="Z125" i="5"/>
  <c r="Y125" i="5"/>
  <c r="H333" i="24" s="1"/>
  <c r="T125" i="5"/>
  <c r="K125" i="5"/>
  <c r="G125" i="5"/>
  <c r="H125" i="5" s="1"/>
  <c r="F125" i="5"/>
  <c r="C125" i="5"/>
  <c r="AB124" i="5"/>
  <c r="AA124" i="5"/>
  <c r="Y124" i="5"/>
  <c r="H391" i="24" s="1"/>
  <c r="T124" i="5"/>
  <c r="K124" i="5"/>
  <c r="H124" i="5"/>
  <c r="G124" i="5"/>
  <c r="F124" i="5"/>
  <c r="C124" i="5"/>
  <c r="AB123" i="5"/>
  <c r="AA123" i="5"/>
  <c r="I263" i="26" s="1"/>
  <c r="H263" i="26" s="1"/>
  <c r="Y123" i="5"/>
  <c r="H287" i="24" s="1"/>
  <c r="T123" i="5"/>
  <c r="K123" i="5"/>
  <c r="G123" i="5"/>
  <c r="F123" i="5"/>
  <c r="C123" i="5"/>
  <c r="AB122" i="5"/>
  <c r="AA122" i="5"/>
  <c r="I98" i="26" s="1"/>
  <c r="H98" i="26" s="1"/>
  <c r="Y122" i="5"/>
  <c r="H142" i="24" s="1"/>
  <c r="T122" i="5"/>
  <c r="K122" i="5"/>
  <c r="H122" i="5"/>
  <c r="G122" i="5"/>
  <c r="F122" i="5"/>
  <c r="C122" i="5"/>
  <c r="AB121" i="5"/>
  <c r="AA121" i="5"/>
  <c r="I111" i="26" s="1"/>
  <c r="H111" i="26" s="1"/>
  <c r="Z121" i="5"/>
  <c r="Y121" i="5"/>
  <c r="H155" i="24" s="1"/>
  <c r="T121" i="5"/>
  <c r="K121" i="5"/>
  <c r="G121" i="5"/>
  <c r="F121" i="5"/>
  <c r="C121" i="5"/>
  <c r="AB120" i="5"/>
  <c r="AA120" i="5"/>
  <c r="Z120" i="5"/>
  <c r="Y120" i="5"/>
  <c r="H341" i="24" s="1"/>
  <c r="T120" i="5"/>
  <c r="K120" i="5"/>
  <c r="H120" i="5"/>
  <c r="G120" i="5"/>
  <c r="F120" i="5"/>
  <c r="C120" i="5"/>
  <c r="AB119" i="5"/>
  <c r="AA119" i="5"/>
  <c r="I518" i="26" s="1"/>
  <c r="H518" i="26" s="1"/>
  <c r="Z119" i="5"/>
  <c r="Y119" i="5"/>
  <c r="H513" i="24" s="1"/>
  <c r="T119" i="5"/>
  <c r="K119" i="5"/>
  <c r="H119" i="5"/>
  <c r="G119" i="5"/>
  <c r="F119" i="5"/>
  <c r="C119" i="5"/>
  <c r="AB118" i="5"/>
  <c r="AA118" i="5"/>
  <c r="Z118" i="5"/>
  <c r="Y118" i="5"/>
  <c r="H339" i="24" s="1"/>
  <c r="T118" i="5"/>
  <c r="K118" i="5"/>
  <c r="G118" i="5"/>
  <c r="F118" i="5"/>
  <c r="C118" i="5"/>
  <c r="AB117" i="5"/>
  <c r="AA117" i="5"/>
  <c r="Z117" i="5"/>
  <c r="Y117" i="5"/>
  <c r="H335" i="24" s="1"/>
  <c r="T117" i="5"/>
  <c r="K117" i="5"/>
  <c r="H117" i="5"/>
  <c r="G117" i="5"/>
  <c r="F117" i="5"/>
  <c r="C117" i="5"/>
  <c r="AB116" i="5"/>
  <c r="AA116" i="5"/>
  <c r="Z116" i="5"/>
  <c r="Y116" i="5"/>
  <c r="K116" i="5"/>
  <c r="H116" i="5"/>
  <c r="G116" i="5"/>
  <c r="F116" i="5"/>
  <c r="C116" i="5"/>
  <c r="AB115" i="5"/>
  <c r="AA115" i="5"/>
  <c r="I344" i="26" s="1"/>
  <c r="H344" i="26" s="1"/>
  <c r="Y115" i="5"/>
  <c r="Z115" i="5" s="1"/>
  <c r="K115" i="5"/>
  <c r="G115" i="5"/>
  <c r="F115" i="5"/>
  <c r="C115" i="5"/>
  <c r="AB114" i="5"/>
  <c r="AA114" i="5"/>
  <c r="Z114" i="5"/>
  <c r="Y114" i="5"/>
  <c r="H415" i="24" s="1"/>
  <c r="K114" i="5"/>
  <c r="G114" i="5"/>
  <c r="F114" i="5"/>
  <c r="C114" i="5"/>
  <c r="AB113" i="5"/>
  <c r="AA113" i="5"/>
  <c r="I413" i="26" s="1"/>
  <c r="H413" i="26" s="1"/>
  <c r="Z113" i="5"/>
  <c r="Y113" i="5"/>
  <c r="H392" i="24" s="1"/>
  <c r="T113" i="5"/>
  <c r="K113" i="5"/>
  <c r="H113" i="5"/>
  <c r="G113" i="5"/>
  <c r="F113" i="5"/>
  <c r="C113" i="5"/>
  <c r="AB112" i="5"/>
  <c r="AA112" i="5"/>
  <c r="Y112" i="5"/>
  <c r="T112" i="5" s="1"/>
  <c r="K112" i="5"/>
  <c r="H112" i="5"/>
  <c r="G112" i="5"/>
  <c r="F112" i="5"/>
  <c r="C112" i="5"/>
  <c r="AB111" i="5"/>
  <c r="AA111" i="5"/>
  <c r="I337" i="26" s="1"/>
  <c r="H337" i="26" s="1"/>
  <c r="Y111" i="5"/>
  <c r="T111" i="5" s="1"/>
  <c r="K111" i="5"/>
  <c r="G111" i="5"/>
  <c r="F111" i="5"/>
  <c r="C111" i="5"/>
  <c r="AB110" i="5"/>
  <c r="AA110" i="5"/>
  <c r="Y110" i="5"/>
  <c r="K110" i="5"/>
  <c r="G110" i="5"/>
  <c r="H110" i="5" s="1"/>
  <c r="F110" i="5"/>
  <c r="C110" i="5"/>
  <c r="AB109" i="5"/>
  <c r="AA109" i="5"/>
  <c r="Z109" i="5"/>
  <c r="Y109" i="5"/>
  <c r="H36" i="24" s="1"/>
  <c r="T109" i="5"/>
  <c r="K109" i="5"/>
  <c r="H109" i="5"/>
  <c r="G109" i="5"/>
  <c r="F109" i="5"/>
  <c r="C109" i="5"/>
  <c r="AB108" i="5"/>
  <c r="AA108" i="5"/>
  <c r="Y108" i="5"/>
  <c r="K108" i="5"/>
  <c r="H108" i="5"/>
  <c r="G108" i="5"/>
  <c r="F108" i="5"/>
  <c r="C108" i="5"/>
  <c r="AB107" i="5"/>
  <c r="AA107" i="5"/>
  <c r="I297" i="26" s="1"/>
  <c r="H297" i="26" s="1"/>
  <c r="Y107" i="5"/>
  <c r="H245" i="24" s="1"/>
  <c r="T107" i="5"/>
  <c r="K107" i="5"/>
  <c r="G107" i="5"/>
  <c r="F107" i="5"/>
  <c r="C107" i="5"/>
  <c r="AB106" i="5"/>
  <c r="AA106" i="5"/>
  <c r="I26" i="26" s="1"/>
  <c r="H26" i="26" s="1"/>
  <c r="Y106" i="5"/>
  <c r="T106" i="5"/>
  <c r="K106" i="5"/>
  <c r="G106" i="5"/>
  <c r="F106" i="5"/>
  <c r="C106" i="5"/>
  <c r="AB105" i="5"/>
  <c r="AA105" i="5"/>
  <c r="I258" i="26" s="1"/>
  <c r="H258" i="26" s="1"/>
  <c r="Z105" i="5"/>
  <c r="Y105" i="5"/>
  <c r="H242" i="24" s="1"/>
  <c r="T105" i="5"/>
  <c r="K105" i="5"/>
  <c r="G105" i="5"/>
  <c r="F105" i="5"/>
  <c r="C105" i="5"/>
  <c r="AB104" i="5"/>
  <c r="AA104" i="5"/>
  <c r="I190" i="26" s="1"/>
  <c r="H190" i="26" s="1"/>
  <c r="Z104" i="5"/>
  <c r="Y104" i="5"/>
  <c r="H180" i="24" s="1"/>
  <c r="T104" i="5"/>
  <c r="K104" i="5"/>
  <c r="H104" i="5"/>
  <c r="G104" i="5"/>
  <c r="F104" i="5"/>
  <c r="C104" i="5"/>
  <c r="AB103" i="5"/>
  <c r="AA103" i="5"/>
  <c r="I188" i="26" s="1"/>
  <c r="H188" i="26" s="1"/>
  <c r="Y103" i="5"/>
  <c r="H178" i="24" s="1"/>
  <c r="T103" i="5"/>
  <c r="K103" i="5"/>
  <c r="H103" i="5"/>
  <c r="G103" i="5"/>
  <c r="F103" i="5"/>
  <c r="C103" i="5"/>
  <c r="AB102" i="5"/>
  <c r="AA102" i="5"/>
  <c r="Y102" i="5"/>
  <c r="H231" i="24" s="1"/>
  <c r="T102" i="5"/>
  <c r="K102" i="5"/>
  <c r="H102" i="5"/>
  <c r="G102" i="5"/>
  <c r="F102" i="5"/>
  <c r="C102" i="5"/>
  <c r="AB101" i="5"/>
  <c r="AA101" i="5"/>
  <c r="I236" i="26" s="1"/>
  <c r="H236" i="26" s="1"/>
  <c r="Z101" i="5"/>
  <c r="Y101" i="5"/>
  <c r="H266" i="24" s="1"/>
  <c r="T101" i="5"/>
  <c r="K101" i="5"/>
  <c r="G101" i="5"/>
  <c r="F101" i="5"/>
  <c r="C101" i="5"/>
  <c r="AB100" i="5"/>
  <c r="AA100" i="5"/>
  <c r="I99" i="26" s="1"/>
  <c r="H99" i="26" s="1"/>
  <c r="Y100" i="5"/>
  <c r="K100" i="5"/>
  <c r="H100" i="5"/>
  <c r="G100" i="5"/>
  <c r="F100" i="5"/>
  <c r="C100" i="5"/>
  <c r="AB99" i="5"/>
  <c r="AA99" i="5"/>
  <c r="Z99" i="5"/>
  <c r="Y99" i="5"/>
  <c r="H151" i="24" s="1"/>
  <c r="T99" i="5"/>
  <c r="K99" i="5"/>
  <c r="G99" i="5"/>
  <c r="F99" i="5"/>
  <c r="C99" i="5"/>
  <c r="AB98" i="5"/>
  <c r="AA98" i="5"/>
  <c r="I495" i="26" s="1"/>
  <c r="H495" i="26" s="1"/>
  <c r="Y98" i="5"/>
  <c r="H493" i="24" s="1"/>
  <c r="T98" i="5"/>
  <c r="K98" i="5"/>
  <c r="H98" i="5"/>
  <c r="G98" i="5"/>
  <c r="F98" i="5"/>
  <c r="C98" i="5"/>
  <c r="AB97" i="5"/>
  <c r="AA97" i="5"/>
  <c r="I75" i="26" s="1"/>
  <c r="H75" i="26" s="1"/>
  <c r="Z97" i="5"/>
  <c r="Y97" i="5"/>
  <c r="H69" i="24" s="1"/>
  <c r="T97" i="5"/>
  <c r="K97" i="5"/>
  <c r="G97" i="5"/>
  <c r="F97" i="5"/>
  <c r="C97" i="5"/>
  <c r="AB96" i="5"/>
  <c r="AA96" i="5"/>
  <c r="I140" i="26" s="1"/>
  <c r="H140" i="26" s="1"/>
  <c r="Y96" i="5"/>
  <c r="T96" i="5" s="1"/>
  <c r="K96" i="5"/>
  <c r="H96" i="5"/>
  <c r="G96" i="5"/>
  <c r="F96" i="5"/>
  <c r="C96" i="5"/>
  <c r="AB95" i="5"/>
  <c r="AA95" i="5"/>
  <c r="Z95" i="5"/>
  <c r="Y95" i="5"/>
  <c r="H356" i="24" s="1"/>
  <c r="K95" i="5"/>
  <c r="G95" i="5"/>
  <c r="F95" i="5"/>
  <c r="C95" i="5"/>
  <c r="AB94" i="5"/>
  <c r="AA94" i="5"/>
  <c r="Y94" i="5"/>
  <c r="H373" i="24" s="1"/>
  <c r="T94" i="5"/>
  <c r="K94" i="5"/>
  <c r="G94" i="5"/>
  <c r="F94" i="5"/>
  <c r="C94" i="5"/>
  <c r="AB93" i="5"/>
  <c r="AA93" i="5"/>
  <c r="Z93" i="5"/>
  <c r="Y93" i="5"/>
  <c r="H246" i="24" s="1"/>
  <c r="T93" i="5"/>
  <c r="K93" i="5"/>
  <c r="G93" i="5"/>
  <c r="F93" i="5"/>
  <c r="C93" i="5"/>
  <c r="AB92" i="5"/>
  <c r="AA92" i="5"/>
  <c r="Y92" i="5"/>
  <c r="H214" i="24" s="1"/>
  <c r="T92" i="5"/>
  <c r="K92" i="5"/>
  <c r="H92" i="5"/>
  <c r="G92" i="5"/>
  <c r="F92" i="5"/>
  <c r="C92" i="5"/>
  <c r="AB91" i="5"/>
  <c r="AA91" i="5"/>
  <c r="I239" i="26" s="1"/>
  <c r="H239" i="26" s="1"/>
  <c r="Y91" i="5"/>
  <c r="Z91" i="5" s="1"/>
  <c r="K91" i="5"/>
  <c r="G91" i="5"/>
  <c r="F91" i="5"/>
  <c r="C91" i="5"/>
  <c r="AB90" i="5"/>
  <c r="AA90" i="5"/>
  <c r="Z90" i="5"/>
  <c r="Y90" i="5"/>
  <c r="H505" i="24" s="1"/>
  <c r="T90" i="5"/>
  <c r="K90" i="5"/>
  <c r="G90" i="5"/>
  <c r="F90" i="5"/>
  <c r="C90" i="5"/>
  <c r="AB89" i="5"/>
  <c r="AA89" i="5"/>
  <c r="Z89" i="5"/>
  <c r="Y89" i="5"/>
  <c r="H500" i="24" s="1"/>
  <c r="T89" i="5"/>
  <c r="K89" i="5"/>
  <c r="H89" i="5"/>
  <c r="G89" i="5"/>
  <c r="F89" i="5"/>
  <c r="C89" i="5"/>
  <c r="AB88" i="5"/>
  <c r="AA88" i="5"/>
  <c r="Y88" i="5"/>
  <c r="H21" i="24" s="1"/>
  <c r="T88" i="5"/>
  <c r="K88" i="5"/>
  <c r="H88" i="5"/>
  <c r="G88" i="5"/>
  <c r="F88" i="5"/>
  <c r="C88" i="5"/>
  <c r="AB87" i="5"/>
  <c r="AA87" i="5"/>
  <c r="I324" i="26" s="1"/>
  <c r="H324" i="26" s="1"/>
  <c r="Y87" i="5"/>
  <c r="T87" i="5"/>
  <c r="K87" i="5"/>
  <c r="G87" i="5"/>
  <c r="F87" i="5"/>
  <c r="C87" i="5"/>
  <c r="AB86" i="5"/>
  <c r="AA86" i="5"/>
  <c r="I377" i="26" s="1"/>
  <c r="H377" i="26" s="1"/>
  <c r="Z86" i="5"/>
  <c r="Y86" i="5"/>
  <c r="K86" i="5"/>
  <c r="G86" i="5"/>
  <c r="F86" i="5"/>
  <c r="C86" i="5"/>
  <c r="AB85" i="5"/>
  <c r="AA85" i="5"/>
  <c r="Z85" i="5"/>
  <c r="Y85" i="5"/>
  <c r="H237" i="24" s="1"/>
  <c r="T85" i="5"/>
  <c r="K85" i="5"/>
  <c r="H85" i="5"/>
  <c r="G85" i="5"/>
  <c r="F85" i="5"/>
  <c r="C85" i="5"/>
  <c r="AB84" i="5"/>
  <c r="AA84" i="5"/>
  <c r="Z84" i="5"/>
  <c r="Y84" i="5"/>
  <c r="H202" i="24" s="1"/>
  <c r="T84" i="5"/>
  <c r="K84" i="5"/>
  <c r="H84" i="5"/>
  <c r="G84" i="5"/>
  <c r="F84" i="5"/>
  <c r="C84" i="5"/>
  <c r="AB83" i="5"/>
  <c r="AA83" i="5"/>
  <c r="I237" i="26" s="1"/>
  <c r="H237" i="26" s="1"/>
  <c r="Y83" i="5"/>
  <c r="H267" i="24" s="1"/>
  <c r="T83" i="5"/>
  <c r="K83" i="5"/>
  <c r="H83" i="5"/>
  <c r="G83" i="5"/>
  <c r="F83" i="5"/>
  <c r="C83" i="5"/>
  <c r="AB82" i="5"/>
  <c r="AA82" i="5"/>
  <c r="I399" i="26" s="1"/>
  <c r="H399" i="26" s="1"/>
  <c r="Y82" i="5"/>
  <c r="H427" i="24" s="1"/>
  <c r="K82" i="5"/>
  <c r="G82" i="5"/>
  <c r="H82" i="5" s="1"/>
  <c r="F82" i="5"/>
  <c r="C82" i="5"/>
  <c r="AB81" i="5"/>
  <c r="AA81" i="5"/>
  <c r="I378" i="26" s="1"/>
  <c r="H378" i="26" s="1"/>
  <c r="Z81" i="5"/>
  <c r="Y81" i="5"/>
  <c r="H368" i="24" s="1"/>
  <c r="T81" i="5"/>
  <c r="K81" i="5"/>
  <c r="H81" i="5"/>
  <c r="G81" i="5"/>
  <c r="F81" i="5"/>
  <c r="C81" i="5"/>
  <c r="AB80" i="5"/>
  <c r="AA80" i="5"/>
  <c r="Z80" i="5"/>
  <c r="Y80" i="5"/>
  <c r="H115" i="24" s="1"/>
  <c r="K80" i="5"/>
  <c r="H80" i="5"/>
  <c r="G80" i="5"/>
  <c r="F80" i="5"/>
  <c r="C80" i="5"/>
  <c r="AB79" i="5"/>
  <c r="AA79" i="5"/>
  <c r="I524" i="26" s="1"/>
  <c r="H524" i="26" s="1"/>
  <c r="Y79" i="5"/>
  <c r="H515" i="24" s="1"/>
  <c r="T79" i="5"/>
  <c r="K79" i="5"/>
  <c r="H79" i="5"/>
  <c r="G79" i="5"/>
  <c r="F79" i="5"/>
  <c r="C79" i="5"/>
  <c r="AB78" i="5"/>
  <c r="AA78" i="5"/>
  <c r="Y78" i="5"/>
  <c r="T78" i="5" s="1"/>
  <c r="K78" i="5"/>
  <c r="G78" i="5"/>
  <c r="F78" i="5"/>
  <c r="C78" i="5"/>
  <c r="AB77" i="5"/>
  <c r="AA77" i="5"/>
  <c r="Z77" i="5"/>
  <c r="Y77" i="5"/>
  <c r="H300" i="24" s="1"/>
  <c r="T77" i="5"/>
  <c r="K77" i="5"/>
  <c r="G77" i="5"/>
  <c r="F77" i="5"/>
  <c r="C77" i="5"/>
  <c r="AB76" i="5"/>
  <c r="AA76" i="5"/>
  <c r="Z76" i="5"/>
  <c r="Y76" i="5"/>
  <c r="K76" i="5"/>
  <c r="H76" i="5"/>
  <c r="G76" i="5"/>
  <c r="F76" i="5"/>
  <c r="C76" i="5"/>
  <c r="AB75" i="5"/>
  <c r="AA75" i="5"/>
  <c r="Y75" i="5"/>
  <c r="H72" i="24" s="1"/>
  <c r="T75" i="5"/>
  <c r="K75" i="5"/>
  <c r="H75" i="5"/>
  <c r="G75" i="5"/>
  <c r="F75" i="5"/>
  <c r="C75" i="5"/>
  <c r="AB74" i="5"/>
  <c r="AA74" i="5"/>
  <c r="Z74" i="5"/>
  <c r="Y74" i="5"/>
  <c r="H360" i="24" s="1"/>
  <c r="T74" i="5"/>
  <c r="K74" i="5"/>
  <c r="H74" i="5"/>
  <c r="G74" i="5"/>
  <c r="F74" i="5"/>
  <c r="C74" i="5"/>
  <c r="AB73" i="5"/>
  <c r="AA73" i="5"/>
  <c r="Z73" i="5"/>
  <c r="Y73" i="5"/>
  <c r="H357" i="24" s="1"/>
  <c r="T73" i="5"/>
  <c r="K73" i="5"/>
  <c r="H73" i="5"/>
  <c r="G73" i="5"/>
  <c r="F73" i="5"/>
  <c r="C73" i="5"/>
  <c r="AB72" i="5"/>
  <c r="AA72" i="5"/>
  <c r="I80" i="26" s="1"/>
  <c r="H80" i="26" s="1"/>
  <c r="Y72" i="5"/>
  <c r="K72" i="5"/>
  <c r="H72" i="5"/>
  <c r="G72" i="5"/>
  <c r="F72" i="5"/>
  <c r="C72" i="5"/>
  <c r="AB71" i="5"/>
  <c r="AA71" i="5"/>
  <c r="Z71" i="5"/>
  <c r="Y71" i="5"/>
  <c r="H319" i="24" s="1"/>
  <c r="T71" i="5"/>
  <c r="K71" i="5"/>
  <c r="G71" i="5"/>
  <c r="F71" i="5"/>
  <c r="C71" i="5"/>
  <c r="AB70" i="5"/>
  <c r="AA70" i="5"/>
  <c r="Y70" i="5"/>
  <c r="K70" i="5"/>
  <c r="H70" i="5"/>
  <c r="G70" i="5"/>
  <c r="F70" i="5"/>
  <c r="C70" i="5"/>
  <c r="AB69" i="5"/>
  <c r="AA69" i="5"/>
  <c r="I517" i="26" s="1"/>
  <c r="H517" i="26" s="1"/>
  <c r="Z69" i="5"/>
  <c r="Y69" i="5"/>
  <c r="H512" i="24" s="1"/>
  <c r="T69" i="5"/>
  <c r="K69" i="5"/>
  <c r="H69" i="5"/>
  <c r="G69" i="5"/>
  <c r="F69" i="5"/>
  <c r="C69" i="5"/>
  <c r="AB68" i="5"/>
  <c r="AA68" i="5"/>
  <c r="Y68" i="5"/>
  <c r="H374" i="24" s="1"/>
  <c r="T68" i="5"/>
  <c r="K68" i="5"/>
  <c r="H68" i="5"/>
  <c r="G68" i="5"/>
  <c r="F68" i="5"/>
  <c r="C68" i="5"/>
  <c r="AB67" i="5"/>
  <c r="AA67" i="5"/>
  <c r="Y67" i="5"/>
  <c r="K67" i="5"/>
  <c r="G67" i="5"/>
  <c r="F67" i="5"/>
  <c r="C67" i="5"/>
  <c r="AB66" i="5"/>
  <c r="AA66" i="5"/>
  <c r="Y66" i="5"/>
  <c r="T66" i="5"/>
  <c r="K66" i="5"/>
  <c r="G66" i="5"/>
  <c r="F66" i="5"/>
  <c r="C66" i="5"/>
  <c r="AB65" i="5"/>
  <c r="AA65" i="5"/>
  <c r="I15" i="26" s="1"/>
  <c r="H15" i="26" s="1"/>
  <c r="Z65" i="5"/>
  <c r="Y65" i="5"/>
  <c r="H17" i="24" s="1"/>
  <c r="T65" i="5"/>
  <c r="K65" i="5"/>
  <c r="G65" i="5"/>
  <c r="F65" i="5"/>
  <c r="C65" i="5"/>
  <c r="AB64" i="5"/>
  <c r="AA64" i="5"/>
  <c r="Y64" i="5"/>
  <c r="H81" i="24" s="1"/>
  <c r="T64" i="5"/>
  <c r="K64" i="5"/>
  <c r="H64" i="5"/>
  <c r="G64" i="5"/>
  <c r="F64" i="5"/>
  <c r="C64" i="5"/>
  <c r="AB63" i="5"/>
  <c r="AA63" i="5"/>
  <c r="I275" i="26" s="1"/>
  <c r="H275" i="26" s="1"/>
  <c r="Y63" i="5"/>
  <c r="H225" i="24" s="1"/>
  <c r="K63" i="5"/>
  <c r="G63" i="5"/>
  <c r="F63" i="5"/>
  <c r="C63" i="5"/>
  <c r="AB62" i="5"/>
  <c r="AA62" i="5"/>
  <c r="Y62" i="5"/>
  <c r="H453" i="24" s="1"/>
  <c r="T62" i="5"/>
  <c r="K62" i="5"/>
  <c r="G62" i="5"/>
  <c r="F62" i="5"/>
  <c r="C62" i="5"/>
  <c r="AB61" i="5"/>
  <c r="AA61" i="5"/>
  <c r="I51" i="26" s="1"/>
  <c r="H51" i="26" s="1"/>
  <c r="Z61" i="5"/>
  <c r="Y61" i="5"/>
  <c r="H46" i="24" s="1"/>
  <c r="T61" i="5"/>
  <c r="K61" i="5"/>
  <c r="G61" i="5"/>
  <c r="F61" i="5"/>
  <c r="C61" i="5"/>
  <c r="AB60" i="5"/>
  <c r="AA60" i="5"/>
  <c r="Y60" i="5"/>
  <c r="H412" i="24" s="1"/>
  <c r="T60" i="5"/>
  <c r="K60" i="5"/>
  <c r="H60" i="5"/>
  <c r="G60" i="5"/>
  <c r="F60" i="5"/>
  <c r="C60" i="5"/>
  <c r="AB59" i="5"/>
  <c r="AA59" i="5"/>
  <c r="Y59" i="5"/>
  <c r="T59" i="5"/>
  <c r="K59" i="5"/>
  <c r="G59" i="5"/>
  <c r="F59" i="5"/>
  <c r="C59" i="5"/>
  <c r="AB58" i="5"/>
  <c r="AA58" i="5"/>
  <c r="I374" i="26" s="1"/>
  <c r="H374" i="26" s="1"/>
  <c r="Y58" i="5"/>
  <c r="H364" i="24" s="1"/>
  <c r="T58" i="5"/>
  <c r="K58" i="5"/>
  <c r="H58" i="5"/>
  <c r="G58" i="5"/>
  <c r="F58" i="5"/>
  <c r="C58" i="5"/>
  <c r="AB57" i="5"/>
  <c r="AA57" i="5"/>
  <c r="Z57" i="5"/>
  <c r="Y57" i="5"/>
  <c r="H351" i="24" s="1"/>
  <c r="T57" i="5"/>
  <c r="K57" i="5"/>
  <c r="G57" i="5"/>
  <c r="F57" i="5"/>
  <c r="C57" i="5"/>
  <c r="AB56" i="5"/>
  <c r="AA56" i="5"/>
  <c r="Z56" i="5"/>
  <c r="Y56" i="5"/>
  <c r="H270" i="24" s="1"/>
  <c r="T56" i="5"/>
  <c r="K56" i="5"/>
  <c r="H56" i="5"/>
  <c r="G56" i="5"/>
  <c r="F56" i="5"/>
  <c r="C56" i="5"/>
  <c r="AB55" i="5"/>
  <c r="AA55" i="5"/>
  <c r="I82" i="26" s="1"/>
  <c r="H82" i="26" s="1"/>
  <c r="Z55" i="5"/>
  <c r="Y55" i="5"/>
  <c r="H88" i="24" s="1"/>
  <c r="T55" i="5"/>
  <c r="K55" i="5"/>
  <c r="H55" i="5"/>
  <c r="G55" i="5"/>
  <c r="F55" i="5"/>
  <c r="C55" i="5"/>
  <c r="AB54" i="5"/>
  <c r="AA54" i="5"/>
  <c r="I502" i="26" s="1"/>
  <c r="H502" i="26" s="1"/>
  <c r="Z54" i="5"/>
  <c r="Y54" i="5"/>
  <c r="H498" i="24" s="1"/>
  <c r="T54" i="5"/>
  <c r="K54" i="5"/>
  <c r="G54" i="5"/>
  <c r="F54" i="5"/>
  <c r="C54" i="5"/>
  <c r="AB53" i="5"/>
  <c r="AA53" i="5"/>
  <c r="Z53" i="5"/>
  <c r="Y53" i="5"/>
  <c r="H163" i="24" s="1"/>
  <c r="T53" i="5"/>
  <c r="K53" i="5"/>
  <c r="H53" i="5"/>
  <c r="G53" i="5"/>
  <c r="F53" i="5"/>
  <c r="C53" i="5"/>
  <c r="AB52" i="5"/>
  <c r="AA52" i="5"/>
  <c r="Z52" i="5"/>
  <c r="Y52" i="5"/>
  <c r="K52" i="5"/>
  <c r="H52" i="5"/>
  <c r="G52" i="5"/>
  <c r="F52" i="5"/>
  <c r="C52" i="5"/>
  <c r="AB51" i="5"/>
  <c r="AA51" i="5"/>
  <c r="Z51" i="5"/>
  <c r="Y51" i="5"/>
  <c r="K51" i="5"/>
  <c r="G51" i="5"/>
  <c r="F51" i="5"/>
  <c r="C51" i="5"/>
  <c r="AB50" i="5"/>
  <c r="AA50" i="5"/>
  <c r="Z50" i="5"/>
  <c r="Y50" i="5"/>
  <c r="H331" i="24" s="1"/>
  <c r="K50" i="5"/>
  <c r="G50" i="5"/>
  <c r="F50" i="5"/>
  <c r="C50" i="5"/>
  <c r="AB49" i="5"/>
  <c r="AA49" i="5"/>
  <c r="I235" i="26" s="1"/>
  <c r="H235" i="26" s="1"/>
  <c r="Z49" i="5"/>
  <c r="Y49" i="5"/>
  <c r="H265" i="24" s="1"/>
  <c r="T49" i="5"/>
  <c r="K49" i="5"/>
  <c r="H49" i="5"/>
  <c r="G49" i="5"/>
  <c r="F49" i="5"/>
  <c r="C49" i="5"/>
  <c r="AB48" i="5"/>
  <c r="AA48" i="5"/>
  <c r="I12" i="26" s="1"/>
  <c r="H12" i="26" s="1"/>
  <c r="Y48" i="5"/>
  <c r="H35" i="24" s="1"/>
  <c r="T48" i="5"/>
  <c r="K48" i="5"/>
  <c r="H48" i="5"/>
  <c r="G48" i="5"/>
  <c r="F48" i="5"/>
  <c r="C48" i="5"/>
  <c r="AB47" i="5"/>
  <c r="AA47" i="5"/>
  <c r="Y47" i="5"/>
  <c r="T47" i="5"/>
  <c r="K47" i="5"/>
  <c r="G47" i="5"/>
  <c r="F47" i="5"/>
  <c r="C47" i="5"/>
  <c r="AB46" i="5"/>
  <c r="AA46" i="5"/>
  <c r="Y46" i="5"/>
  <c r="K46" i="5"/>
  <c r="G46" i="5"/>
  <c r="H46" i="5" s="1"/>
  <c r="F46" i="5"/>
  <c r="C46" i="5"/>
  <c r="AB45" i="5"/>
  <c r="AA45" i="5"/>
  <c r="Z45" i="5"/>
  <c r="Y45" i="5"/>
  <c r="H377" i="24" s="1"/>
  <c r="T45" i="5"/>
  <c r="K45" i="5"/>
  <c r="H45" i="5"/>
  <c r="G45" i="5"/>
  <c r="F45" i="5"/>
  <c r="C45" i="5"/>
  <c r="AB44" i="5"/>
  <c r="AA44" i="5"/>
  <c r="Z44" i="5"/>
  <c r="Y44" i="5"/>
  <c r="H388" i="24" s="1"/>
  <c r="K44" i="5"/>
  <c r="H44" i="5"/>
  <c r="G44" i="5"/>
  <c r="F44" i="5"/>
  <c r="C44" i="5"/>
  <c r="AB43" i="5"/>
  <c r="AA43" i="5"/>
  <c r="I451" i="26" s="1"/>
  <c r="H451" i="26" s="1"/>
  <c r="Y43" i="5"/>
  <c r="H447" i="24" s="1"/>
  <c r="T43" i="5"/>
  <c r="K43" i="5"/>
  <c r="G43" i="5"/>
  <c r="F43" i="5"/>
  <c r="C43" i="5"/>
  <c r="AB42" i="5"/>
  <c r="AA42" i="5"/>
  <c r="Y42" i="5"/>
  <c r="T42" i="5"/>
  <c r="K42" i="5"/>
  <c r="G42" i="5"/>
  <c r="F42" i="5"/>
  <c r="C42" i="5"/>
  <c r="AB41" i="5"/>
  <c r="AA41" i="5"/>
  <c r="I373" i="26" s="1"/>
  <c r="H373" i="26" s="1"/>
  <c r="Z41" i="5"/>
  <c r="Y41" i="5"/>
  <c r="H363" i="24" s="1"/>
  <c r="T41" i="5"/>
  <c r="K41" i="5"/>
  <c r="G41" i="5"/>
  <c r="F41" i="5"/>
  <c r="C41" i="5"/>
  <c r="AB40" i="5"/>
  <c r="AA40" i="5"/>
  <c r="I379" i="26" s="1"/>
  <c r="H379" i="26" s="1"/>
  <c r="Y40" i="5"/>
  <c r="H369" i="24" s="1"/>
  <c r="T40" i="5"/>
  <c r="K40" i="5"/>
  <c r="H40" i="5"/>
  <c r="G40" i="5"/>
  <c r="F40" i="5"/>
  <c r="C40" i="5"/>
  <c r="AB39" i="5"/>
  <c r="AA39" i="5"/>
  <c r="Y39" i="5"/>
  <c r="H393" i="24" s="1"/>
  <c r="T39" i="5"/>
  <c r="K39" i="5"/>
  <c r="G39" i="5"/>
  <c r="F39" i="5"/>
  <c r="C39" i="5"/>
  <c r="AB38" i="5"/>
  <c r="AA38" i="5"/>
  <c r="Y38" i="5"/>
  <c r="T38" i="5"/>
  <c r="K38" i="5"/>
  <c r="H38" i="5"/>
  <c r="G38" i="5"/>
  <c r="F38" i="5"/>
  <c r="C38" i="5"/>
  <c r="AB37" i="5"/>
  <c r="AA37" i="5"/>
  <c r="Z37" i="5"/>
  <c r="Y37" i="5"/>
  <c r="H314" i="24" s="1"/>
  <c r="T37" i="5"/>
  <c r="K37" i="5"/>
  <c r="G37" i="5"/>
  <c r="F37" i="5"/>
  <c r="C37" i="5"/>
  <c r="AB36" i="5"/>
  <c r="AA36" i="5"/>
  <c r="Z36" i="5"/>
  <c r="Y36" i="5"/>
  <c r="H7" i="24" s="1"/>
  <c r="T36" i="5"/>
  <c r="K36" i="5"/>
  <c r="H36" i="5"/>
  <c r="G36" i="5"/>
  <c r="F36" i="5"/>
  <c r="C36" i="5"/>
  <c r="AB35" i="5"/>
  <c r="AA35" i="5"/>
  <c r="I224" i="26" s="1"/>
  <c r="H224" i="26" s="1"/>
  <c r="Z35" i="5"/>
  <c r="Y35" i="5"/>
  <c r="H264" i="24" s="1"/>
  <c r="T35" i="5"/>
  <c r="K35" i="5"/>
  <c r="H35" i="5"/>
  <c r="G35" i="5"/>
  <c r="F35" i="5"/>
  <c r="C35" i="5"/>
  <c r="AB34" i="5"/>
  <c r="AA34" i="5"/>
  <c r="I515" i="26" s="1"/>
  <c r="H515" i="26" s="1"/>
  <c r="Y34" i="5"/>
  <c r="H510" i="24" s="1"/>
  <c r="T34" i="5"/>
  <c r="K34" i="5"/>
  <c r="H34" i="5"/>
  <c r="G34" i="5"/>
  <c r="F34" i="5"/>
  <c r="C34" i="5"/>
  <c r="AB33" i="5"/>
  <c r="AA33" i="5"/>
  <c r="Z33" i="5"/>
  <c r="Y33" i="5"/>
  <c r="H6" i="24" s="1"/>
  <c r="T33" i="5"/>
  <c r="K33" i="5"/>
  <c r="G33" i="5"/>
  <c r="F33" i="5"/>
  <c r="C33" i="5"/>
  <c r="AB32" i="5"/>
  <c r="AA32" i="5"/>
  <c r="Y32" i="5"/>
  <c r="T32" i="5" s="1"/>
  <c r="K32" i="5"/>
  <c r="H32" i="5"/>
  <c r="G32" i="5"/>
  <c r="F32" i="5"/>
  <c r="C32" i="5"/>
  <c r="AB31" i="5"/>
  <c r="AA31" i="5"/>
  <c r="I142" i="26" s="1"/>
  <c r="H142" i="26" s="1"/>
  <c r="Z31" i="5"/>
  <c r="Y31" i="5"/>
  <c r="H125" i="24" s="1"/>
  <c r="K31" i="5"/>
  <c r="G31" i="5"/>
  <c r="F31" i="5"/>
  <c r="C31" i="5"/>
  <c r="AB30" i="5"/>
  <c r="AA30" i="5"/>
  <c r="Y30" i="5"/>
  <c r="H212" i="24" s="1"/>
  <c r="T30" i="5"/>
  <c r="K30" i="5"/>
  <c r="H30" i="5"/>
  <c r="G30" i="5"/>
  <c r="F30" i="5"/>
  <c r="C30" i="5"/>
  <c r="AB29" i="5"/>
  <c r="AA29" i="5"/>
  <c r="Z29" i="5"/>
  <c r="Y29" i="5"/>
  <c r="H20" i="24" s="1"/>
  <c r="T29" i="5"/>
  <c r="K29" i="5"/>
  <c r="G29" i="5"/>
  <c r="F29" i="5"/>
  <c r="C29" i="5"/>
  <c r="AB28" i="5"/>
  <c r="AA28" i="5"/>
  <c r="Y28" i="5"/>
  <c r="H152" i="24" s="1"/>
  <c r="T28" i="5"/>
  <c r="K28" i="5"/>
  <c r="H28" i="5"/>
  <c r="G28" i="5"/>
  <c r="F28" i="5"/>
  <c r="C28" i="5"/>
  <c r="AB27" i="5"/>
  <c r="AA27" i="5"/>
  <c r="Z27" i="5"/>
  <c r="Y27" i="5"/>
  <c r="K27" i="5"/>
  <c r="G27" i="5"/>
  <c r="F27" i="5"/>
  <c r="C27" i="5"/>
  <c r="AB26" i="5"/>
  <c r="AA26" i="5"/>
  <c r="I443" i="26" s="1"/>
  <c r="H443" i="26" s="1"/>
  <c r="Z26" i="5"/>
  <c r="Y26" i="5"/>
  <c r="H381" i="24" s="1"/>
  <c r="T26" i="5"/>
  <c r="K26" i="5"/>
  <c r="H26" i="5"/>
  <c r="G26" i="5"/>
  <c r="F26" i="5"/>
  <c r="C26" i="5"/>
  <c r="AB25" i="5"/>
  <c r="AA25" i="5"/>
  <c r="Z25" i="5"/>
  <c r="Y25" i="5"/>
  <c r="H23" i="24" s="1"/>
  <c r="T25" i="5"/>
  <c r="K25" i="5"/>
  <c r="H25" i="5"/>
  <c r="G25" i="5"/>
  <c r="F25" i="5"/>
  <c r="C25" i="5"/>
  <c r="AB24" i="5"/>
  <c r="AA24" i="5"/>
  <c r="I514" i="26" s="1"/>
  <c r="H514" i="26" s="1"/>
  <c r="Y24" i="5"/>
  <c r="H509" i="24" s="1"/>
  <c r="T24" i="5"/>
  <c r="K24" i="5"/>
  <c r="H24" i="5"/>
  <c r="G24" i="5"/>
  <c r="F24" i="5"/>
  <c r="C24" i="5"/>
  <c r="AB23" i="5"/>
  <c r="AA23" i="5"/>
  <c r="I212" i="26" s="1"/>
  <c r="H212" i="26" s="1"/>
  <c r="Y23" i="5"/>
  <c r="H220" i="24" s="1"/>
  <c r="K23" i="5"/>
  <c r="G23" i="5"/>
  <c r="F23" i="5"/>
  <c r="C23" i="5"/>
  <c r="AB22" i="5"/>
  <c r="AA22" i="5"/>
  <c r="Y22" i="5"/>
  <c r="K22" i="5"/>
  <c r="G22" i="5"/>
  <c r="F22" i="5"/>
  <c r="C22" i="5"/>
  <c r="AB21" i="5"/>
  <c r="AA21" i="5"/>
  <c r="I8" i="26" s="1"/>
  <c r="H8" i="26" s="1"/>
  <c r="Z21" i="5"/>
  <c r="Y21" i="5"/>
  <c r="H31" i="24" s="1"/>
  <c r="T21" i="5"/>
  <c r="K21" i="5"/>
  <c r="G21" i="5"/>
  <c r="H21" i="5" s="1"/>
  <c r="F21" i="5"/>
  <c r="C21" i="5"/>
  <c r="AB20" i="5"/>
  <c r="AA20" i="5"/>
  <c r="Z20" i="5"/>
  <c r="Y20" i="5"/>
  <c r="H122" i="24" s="1"/>
  <c r="T20" i="5"/>
  <c r="K20" i="5"/>
  <c r="H20" i="5"/>
  <c r="G20" i="5"/>
  <c r="F20" i="5"/>
  <c r="C20" i="5"/>
  <c r="AB19" i="5"/>
  <c r="AA19" i="5"/>
  <c r="Y19" i="5"/>
  <c r="T19" i="5"/>
  <c r="K19" i="5"/>
  <c r="H19" i="5"/>
  <c r="G19" i="5"/>
  <c r="F19" i="5"/>
  <c r="C19" i="5"/>
  <c r="AB18" i="5"/>
  <c r="AA18" i="5"/>
  <c r="Y18" i="5"/>
  <c r="H401" i="24" s="1"/>
  <c r="K18" i="5"/>
  <c r="G18" i="5"/>
  <c r="F18" i="5"/>
  <c r="C18" i="5"/>
  <c r="AB17" i="5"/>
  <c r="AA17" i="5"/>
  <c r="Z17" i="5"/>
  <c r="Y17" i="5"/>
  <c r="H167" i="24" s="1"/>
  <c r="T17" i="5"/>
  <c r="K17" i="5"/>
  <c r="H17" i="5"/>
  <c r="G17" i="5"/>
  <c r="F17" i="5"/>
  <c r="C17" i="5"/>
  <c r="AB16" i="5"/>
  <c r="AA16" i="5"/>
  <c r="Z16" i="5"/>
  <c r="Y16" i="5"/>
  <c r="H230" i="24" s="1"/>
  <c r="K16" i="5"/>
  <c r="H16" i="5"/>
  <c r="G16" i="5"/>
  <c r="C16" i="5"/>
  <c r="AB15" i="5"/>
  <c r="AA15" i="5"/>
  <c r="Y15" i="5"/>
  <c r="H421" i="24" s="1"/>
  <c r="T15" i="5"/>
  <c r="K15" i="5"/>
  <c r="H15" i="5"/>
  <c r="G15" i="5"/>
  <c r="C15" i="5"/>
  <c r="AB14" i="5"/>
  <c r="AA14" i="5"/>
  <c r="I234" i="26" s="1"/>
  <c r="H234" i="26" s="1"/>
  <c r="Y14" i="5"/>
  <c r="H236" i="24" s="1"/>
  <c r="T14" i="5"/>
  <c r="K14" i="5"/>
  <c r="H14" i="5"/>
  <c r="G14" i="5"/>
  <c r="C14" i="5"/>
  <c r="F15" i="5" s="1"/>
  <c r="AB13" i="5"/>
  <c r="AA13" i="5"/>
  <c r="I428" i="26" s="1"/>
  <c r="H428" i="26" s="1"/>
  <c r="Z13" i="5"/>
  <c r="Y13" i="5"/>
  <c r="H424" i="24" s="1"/>
  <c r="T13" i="5"/>
  <c r="K13" i="5"/>
  <c r="H13" i="5"/>
  <c r="G13" i="5"/>
  <c r="F13" i="5"/>
  <c r="C13" i="5"/>
  <c r="AB12" i="5"/>
  <c r="AA12" i="5"/>
  <c r="I369" i="26" s="1"/>
  <c r="H369" i="26" s="1"/>
  <c r="Z12" i="5"/>
  <c r="Y12" i="5"/>
  <c r="H359" i="24" s="1"/>
  <c r="T12" i="5"/>
  <c r="K12" i="5"/>
  <c r="H12" i="5"/>
  <c r="G12" i="5"/>
  <c r="C12" i="5"/>
  <c r="AB11" i="5"/>
  <c r="AA11" i="5"/>
  <c r="Y11" i="5"/>
  <c r="K11" i="5"/>
  <c r="G11" i="5"/>
  <c r="F11" i="5"/>
  <c r="C11" i="5"/>
  <c r="AB10" i="5"/>
  <c r="AA10" i="5"/>
  <c r="I50" i="26" s="1"/>
  <c r="H50" i="26" s="1"/>
  <c r="Y10" i="5"/>
  <c r="T10" i="5"/>
  <c r="K10" i="5"/>
  <c r="G10" i="5"/>
  <c r="H10" i="5" s="1"/>
  <c r="F10" i="5"/>
  <c r="C10" i="5"/>
  <c r="AB9" i="5"/>
  <c r="AA9" i="5"/>
  <c r="Z9" i="5"/>
  <c r="Y9" i="5"/>
  <c r="H253" i="24" s="1"/>
  <c r="T9" i="5"/>
  <c r="K9" i="5"/>
  <c r="G9" i="5"/>
  <c r="F9" i="5"/>
  <c r="C9" i="5"/>
  <c r="AB8" i="5"/>
  <c r="AA8" i="5"/>
  <c r="I398" i="26" s="1"/>
  <c r="H398" i="26" s="1"/>
  <c r="Y8" i="5"/>
  <c r="H426" i="24" s="1"/>
  <c r="T8" i="5"/>
  <c r="K8" i="5"/>
  <c r="H8" i="5"/>
  <c r="G8" i="5"/>
  <c r="C8" i="5"/>
  <c r="AB7" i="5"/>
  <c r="AA7" i="5"/>
  <c r="I401" i="26" s="1"/>
  <c r="H401" i="26" s="1"/>
  <c r="Y7" i="5"/>
  <c r="H429" i="24" s="1"/>
  <c r="K7" i="5"/>
  <c r="G7" i="5"/>
  <c r="C7" i="5"/>
  <c r="AB6" i="5"/>
  <c r="AA6" i="5"/>
  <c r="Y6" i="5"/>
  <c r="H213" i="24" s="1"/>
  <c r="T6" i="5"/>
  <c r="K6" i="5"/>
  <c r="G6" i="5"/>
  <c r="C6" i="5"/>
  <c r="AB5" i="5"/>
  <c r="AA5" i="5"/>
  <c r="I7" i="26" s="1"/>
  <c r="H7" i="26" s="1"/>
  <c r="Z5" i="5"/>
  <c r="Y5" i="5"/>
  <c r="H30" i="24" s="1"/>
  <c r="T5" i="5"/>
  <c r="K5" i="5"/>
  <c r="G5" i="5"/>
  <c r="C5" i="5"/>
  <c r="AB4" i="5"/>
  <c r="AA4" i="5"/>
  <c r="Z4" i="5"/>
  <c r="Y4" i="5"/>
  <c r="H305" i="24" s="1"/>
  <c r="T4" i="5"/>
  <c r="K4" i="5"/>
  <c r="H4" i="5"/>
  <c r="G4" i="5"/>
  <c r="C4" i="5"/>
  <c r="AB3" i="5"/>
  <c r="AA3" i="5"/>
  <c r="I106" i="26" s="1"/>
  <c r="H106" i="26" s="1"/>
  <c r="Z3" i="5"/>
  <c r="Y3" i="5"/>
  <c r="H150" i="24" s="1"/>
  <c r="T3" i="5"/>
  <c r="K3" i="5"/>
  <c r="H3" i="5"/>
  <c r="G3" i="5"/>
  <c r="C3" i="5"/>
  <c r="AB2" i="5"/>
  <c r="AA2" i="5"/>
  <c r="Z2" i="5"/>
  <c r="Y2" i="5"/>
  <c r="H361" i="24" s="1"/>
  <c r="K2" i="5"/>
  <c r="G2" i="5"/>
  <c r="F2" i="5"/>
  <c r="C2" i="5"/>
  <c r="O170" i="4"/>
  <c r="N170" i="4"/>
  <c r="O169" i="4"/>
  <c r="N169" i="4"/>
  <c r="O168" i="4"/>
  <c r="N168" i="4"/>
  <c r="O167" i="4"/>
  <c r="N167" i="4"/>
  <c r="O166" i="4"/>
  <c r="N166" i="4"/>
  <c r="O165" i="4"/>
  <c r="N165" i="4"/>
  <c r="O164" i="4"/>
  <c r="N164" i="4"/>
  <c r="O163" i="4"/>
  <c r="N163" i="4"/>
  <c r="O162" i="4"/>
  <c r="N162" i="4"/>
  <c r="O161" i="4"/>
  <c r="N161" i="4"/>
  <c r="O160" i="4"/>
  <c r="N160" i="4"/>
  <c r="O159" i="4"/>
  <c r="N159" i="4"/>
  <c r="O158" i="4"/>
  <c r="N158" i="4"/>
  <c r="O157" i="4"/>
  <c r="N157" i="4"/>
  <c r="O156" i="4"/>
  <c r="N156" i="4"/>
  <c r="O155" i="4"/>
  <c r="N155" i="4"/>
  <c r="O154" i="4"/>
  <c r="N154" i="4"/>
  <c r="O153" i="4"/>
  <c r="N153" i="4"/>
  <c r="O152" i="4"/>
  <c r="N152" i="4"/>
  <c r="O151" i="4"/>
  <c r="N151" i="4"/>
  <c r="O150" i="4"/>
  <c r="N150" i="4"/>
  <c r="O149" i="4"/>
  <c r="N149" i="4"/>
  <c r="O148" i="4"/>
  <c r="N148" i="4"/>
  <c r="O147" i="4"/>
  <c r="N147" i="4"/>
  <c r="O146" i="4"/>
  <c r="N146" i="4"/>
  <c r="O145" i="4"/>
  <c r="N145" i="4"/>
  <c r="O144" i="4"/>
  <c r="N144" i="4"/>
  <c r="O143" i="4"/>
  <c r="N143" i="4"/>
  <c r="O142" i="4"/>
  <c r="N142" i="4"/>
  <c r="O141" i="4"/>
  <c r="N141" i="4"/>
  <c r="O140" i="4"/>
  <c r="N140" i="4"/>
  <c r="O139" i="4"/>
  <c r="N139" i="4"/>
  <c r="O138" i="4"/>
  <c r="N138" i="4"/>
  <c r="O137" i="4"/>
  <c r="N137" i="4"/>
  <c r="O136" i="4"/>
  <c r="N136" i="4"/>
  <c r="O135" i="4"/>
  <c r="N135" i="4"/>
  <c r="O134" i="4"/>
  <c r="N134" i="4"/>
  <c r="O133" i="4"/>
  <c r="N133" i="4"/>
  <c r="O132" i="4"/>
  <c r="N132" i="4"/>
  <c r="O131" i="4"/>
  <c r="N131" i="4"/>
  <c r="O130" i="4"/>
  <c r="N130" i="4"/>
  <c r="O129" i="4"/>
  <c r="N129" i="4"/>
  <c r="O128" i="4"/>
  <c r="N128" i="4"/>
  <c r="O127" i="4"/>
  <c r="N127" i="4"/>
  <c r="O126" i="4"/>
  <c r="N126" i="4"/>
  <c r="O125" i="4"/>
  <c r="N125" i="4"/>
  <c r="O124" i="4"/>
  <c r="N124" i="4"/>
  <c r="O123" i="4"/>
  <c r="N123" i="4"/>
  <c r="O122" i="4"/>
  <c r="N122" i="4"/>
  <c r="O121" i="4"/>
  <c r="N121" i="4"/>
  <c r="O120" i="4"/>
  <c r="N120" i="4"/>
  <c r="O119" i="4"/>
  <c r="N119" i="4"/>
  <c r="O118" i="4"/>
  <c r="N118" i="4"/>
  <c r="O117" i="4"/>
  <c r="N117" i="4"/>
  <c r="O116" i="4"/>
  <c r="N116" i="4"/>
  <c r="O115" i="4"/>
  <c r="N115" i="4"/>
  <c r="O114" i="4"/>
  <c r="N114" i="4"/>
  <c r="O113" i="4"/>
  <c r="N113" i="4"/>
  <c r="O112" i="4"/>
  <c r="N112" i="4"/>
  <c r="O111" i="4"/>
  <c r="N111" i="4"/>
  <c r="O110" i="4"/>
  <c r="N110" i="4"/>
  <c r="O109" i="4"/>
  <c r="N109" i="4"/>
  <c r="O108" i="4"/>
  <c r="N108" i="4"/>
  <c r="O107" i="4"/>
  <c r="N107" i="4"/>
  <c r="O106" i="4"/>
  <c r="N106" i="4"/>
  <c r="O105" i="4"/>
  <c r="N105" i="4"/>
  <c r="O104" i="4"/>
  <c r="N104" i="4"/>
  <c r="O103" i="4"/>
  <c r="N103" i="4"/>
  <c r="O102" i="4"/>
  <c r="N102" i="4"/>
  <c r="O101" i="4"/>
  <c r="N101" i="4"/>
  <c r="O100" i="4"/>
  <c r="N100" i="4"/>
  <c r="O99" i="4"/>
  <c r="N99" i="4"/>
  <c r="O98" i="4"/>
  <c r="N98" i="4"/>
  <c r="O97" i="4"/>
  <c r="N97" i="4"/>
  <c r="O96" i="4"/>
  <c r="N96" i="4"/>
  <c r="O95" i="4"/>
  <c r="N95" i="4"/>
  <c r="O94" i="4"/>
  <c r="N94" i="4"/>
  <c r="O93" i="4"/>
  <c r="N93" i="4"/>
  <c r="O92" i="4"/>
  <c r="N92" i="4"/>
  <c r="O91" i="4"/>
  <c r="N91" i="4"/>
  <c r="O90" i="4"/>
  <c r="N90" i="4"/>
  <c r="O89" i="4"/>
  <c r="N89" i="4"/>
  <c r="O88" i="4"/>
  <c r="N88" i="4"/>
  <c r="O87" i="4"/>
  <c r="N87" i="4"/>
  <c r="O86" i="4"/>
  <c r="N86" i="4"/>
  <c r="O85" i="4"/>
  <c r="N85" i="4"/>
  <c r="O84" i="4"/>
  <c r="N84" i="4"/>
  <c r="O83" i="4"/>
  <c r="N83" i="4"/>
  <c r="O82" i="4"/>
  <c r="N82" i="4"/>
  <c r="O81" i="4"/>
  <c r="N81" i="4"/>
  <c r="O80" i="4"/>
  <c r="N80" i="4"/>
  <c r="O79" i="4"/>
  <c r="N79" i="4"/>
  <c r="O78" i="4"/>
  <c r="N78" i="4"/>
  <c r="O77" i="4"/>
  <c r="N77" i="4"/>
  <c r="O76" i="4"/>
  <c r="N76" i="4"/>
  <c r="O75" i="4"/>
  <c r="N75" i="4"/>
  <c r="O74" i="4"/>
  <c r="N74" i="4"/>
  <c r="O73" i="4"/>
  <c r="N73" i="4"/>
  <c r="O72" i="4"/>
  <c r="N72" i="4"/>
  <c r="O71" i="4"/>
  <c r="N71" i="4"/>
  <c r="O70" i="4"/>
  <c r="N70" i="4"/>
  <c r="O69" i="4"/>
  <c r="N69" i="4"/>
  <c r="O68" i="4"/>
  <c r="N68" i="4"/>
  <c r="O67" i="4"/>
  <c r="N67" i="4"/>
  <c r="O66" i="4"/>
  <c r="N66" i="4"/>
  <c r="O65" i="4"/>
  <c r="N65" i="4"/>
  <c r="O64" i="4"/>
  <c r="N64" i="4"/>
  <c r="O63" i="4"/>
  <c r="N63" i="4"/>
  <c r="O62" i="4"/>
  <c r="N62" i="4"/>
  <c r="O61" i="4"/>
  <c r="N61" i="4"/>
  <c r="O60" i="4"/>
  <c r="N60" i="4"/>
  <c r="O59" i="4"/>
  <c r="N59" i="4"/>
  <c r="O58" i="4"/>
  <c r="N58" i="4"/>
  <c r="O57" i="4"/>
  <c r="N57" i="4"/>
  <c r="O56" i="4"/>
  <c r="N56" i="4"/>
  <c r="O55" i="4"/>
  <c r="N55" i="4"/>
  <c r="O54" i="4"/>
  <c r="N54" i="4"/>
  <c r="O53" i="4"/>
  <c r="N53" i="4"/>
  <c r="O52" i="4"/>
  <c r="N52" i="4"/>
  <c r="O51" i="4"/>
  <c r="N51" i="4"/>
  <c r="O50" i="4"/>
  <c r="N50" i="4"/>
  <c r="O49" i="4"/>
  <c r="N49" i="4"/>
  <c r="O48" i="4"/>
  <c r="N48" i="4"/>
  <c r="O47" i="4"/>
  <c r="N47" i="4"/>
  <c r="O46" i="4"/>
  <c r="N46" i="4"/>
  <c r="O45" i="4"/>
  <c r="N45" i="4"/>
  <c r="O44" i="4"/>
  <c r="N44" i="4"/>
  <c r="O43" i="4"/>
  <c r="N43" i="4"/>
  <c r="O42" i="4"/>
  <c r="N42" i="4"/>
  <c r="O41" i="4"/>
  <c r="N41" i="4"/>
  <c r="O40" i="4"/>
  <c r="N40" i="4"/>
  <c r="O39" i="4"/>
  <c r="N39" i="4"/>
  <c r="O38" i="4"/>
  <c r="N38" i="4"/>
  <c r="O37" i="4"/>
  <c r="N37" i="4"/>
  <c r="O36" i="4"/>
  <c r="N36" i="4"/>
  <c r="O35" i="4"/>
  <c r="N35" i="4"/>
  <c r="O34" i="4"/>
  <c r="N34" i="4"/>
  <c r="O33" i="4"/>
  <c r="N33" i="4"/>
  <c r="O32" i="4"/>
  <c r="N32" i="4"/>
  <c r="O31" i="4"/>
  <c r="N31" i="4"/>
  <c r="O30" i="4"/>
  <c r="N30" i="4"/>
  <c r="O29" i="4"/>
  <c r="N29" i="4"/>
  <c r="O28" i="4"/>
  <c r="N28" i="4"/>
  <c r="O27" i="4"/>
  <c r="N27" i="4"/>
  <c r="O26" i="4"/>
  <c r="N26" i="4"/>
  <c r="O25" i="4"/>
  <c r="N25" i="4"/>
  <c r="O24" i="4"/>
  <c r="N24" i="4"/>
  <c r="O23" i="4"/>
  <c r="N23" i="4"/>
  <c r="O22" i="4"/>
  <c r="N22" i="4"/>
  <c r="O21" i="4"/>
  <c r="N21" i="4"/>
  <c r="O20" i="4"/>
  <c r="N20" i="4"/>
  <c r="O19" i="4"/>
  <c r="N19" i="4"/>
  <c r="O18" i="4"/>
  <c r="N18" i="4"/>
  <c r="O17" i="4"/>
  <c r="N17" i="4"/>
  <c r="O16" i="4"/>
  <c r="N16" i="4"/>
  <c r="O15" i="4"/>
  <c r="N15" i="4"/>
  <c r="O14" i="4"/>
  <c r="N14" i="4"/>
  <c r="O13" i="4"/>
  <c r="N13" i="4"/>
  <c r="O12" i="4"/>
  <c r="N12" i="4"/>
  <c r="O11" i="4"/>
  <c r="N11" i="4"/>
  <c r="O10" i="4"/>
  <c r="N10" i="4"/>
  <c r="O9" i="4"/>
  <c r="N9" i="4"/>
  <c r="O8" i="4"/>
  <c r="N8" i="4"/>
  <c r="O7" i="4"/>
  <c r="N7" i="4"/>
  <c r="O6" i="4"/>
  <c r="N6" i="4"/>
  <c r="O5" i="4"/>
  <c r="N5" i="4"/>
  <c r="O4" i="4"/>
  <c r="N4" i="4"/>
  <c r="F4" i="4"/>
  <c r="F5" i="4" s="1"/>
  <c r="F6" i="4" s="1"/>
  <c r="F7" i="4" s="1"/>
  <c r="F8" i="4" s="1"/>
  <c r="F9" i="4" s="1"/>
  <c r="F10" i="4" s="1"/>
  <c r="F11" i="4" s="1"/>
  <c r="F12" i="4" s="1"/>
  <c r="F13" i="4" s="1"/>
  <c r="F14" i="4" s="1"/>
  <c r="F15" i="4" s="1"/>
  <c r="F16" i="4" s="1"/>
  <c r="F17" i="4" s="1"/>
  <c r="F18" i="4" s="1"/>
  <c r="F19" i="4" s="1"/>
  <c r="F20" i="4" s="1"/>
  <c r="F21" i="4" s="1"/>
  <c r="F22" i="4" s="1"/>
  <c r="F23" i="4" s="1"/>
  <c r="F24" i="4" s="1"/>
  <c r="F25" i="4" s="1"/>
  <c r="F26" i="4" s="1"/>
  <c r="F27" i="4" s="1"/>
  <c r="F28" i="4" s="1"/>
  <c r="F29" i="4" s="1"/>
  <c r="F30" i="4" s="1"/>
  <c r="F31" i="4" s="1"/>
  <c r="F32" i="4" s="1"/>
  <c r="F33" i="4" s="1"/>
  <c r="F34" i="4" s="1"/>
  <c r="F35" i="4" s="1"/>
  <c r="F36" i="4" s="1"/>
  <c r="F37" i="4" s="1"/>
  <c r="F38" i="4" s="1"/>
  <c r="F39" i="4" s="1"/>
  <c r="F40" i="4" s="1"/>
  <c r="F41" i="4" s="1"/>
  <c r="F42" i="4" s="1"/>
  <c r="F43" i="4" s="1"/>
  <c r="F44" i="4" s="1"/>
  <c r="F45" i="4" s="1"/>
  <c r="F46" i="4" s="1"/>
  <c r="F47" i="4" s="1"/>
  <c r="F48" i="4" s="1"/>
  <c r="F49" i="4" s="1"/>
  <c r="F50" i="4" s="1"/>
  <c r="F51" i="4" s="1"/>
  <c r="F52" i="4" s="1"/>
  <c r="F53" i="4" s="1"/>
  <c r="F54" i="4" s="1"/>
  <c r="F55" i="4" s="1"/>
  <c r="F56" i="4" s="1"/>
  <c r="F57" i="4" s="1"/>
  <c r="F58" i="4" s="1"/>
  <c r="F59" i="4" s="1"/>
  <c r="F60" i="4" s="1"/>
  <c r="F61" i="4" s="1"/>
  <c r="F62" i="4" s="1"/>
  <c r="F63" i="4" s="1"/>
  <c r="F64" i="4" s="1"/>
  <c r="F65" i="4" s="1"/>
  <c r="F66" i="4" s="1"/>
  <c r="F67" i="4" s="1"/>
  <c r="F68" i="4" s="1"/>
  <c r="F69" i="4" s="1"/>
  <c r="F70" i="4" s="1"/>
  <c r="F71" i="4" s="1"/>
  <c r="F72" i="4" s="1"/>
  <c r="F73" i="4" s="1"/>
  <c r="F74" i="4" s="1"/>
  <c r="F75" i="4" s="1"/>
  <c r="F76" i="4" s="1"/>
  <c r="F77" i="4" s="1"/>
  <c r="F78" i="4" s="1"/>
  <c r="F79" i="4" s="1"/>
  <c r="F80" i="4" s="1"/>
  <c r="F81" i="4" s="1"/>
  <c r="F82" i="4" s="1"/>
  <c r="F83" i="4" s="1"/>
  <c r="F84" i="4" s="1"/>
  <c r="F85" i="4" s="1"/>
  <c r="F86" i="4" s="1"/>
  <c r="F87" i="4" s="1"/>
  <c r="F88" i="4" s="1"/>
  <c r="F89" i="4" s="1"/>
  <c r="F90" i="4" s="1"/>
  <c r="F91" i="4" s="1"/>
  <c r="F92" i="4" s="1"/>
  <c r="F93" i="4" s="1"/>
  <c r="F94" i="4" s="1"/>
  <c r="F95" i="4" s="1"/>
  <c r="F96" i="4" s="1"/>
  <c r="F97" i="4" s="1"/>
  <c r="F98" i="4" s="1"/>
  <c r="F99" i="4" s="1"/>
  <c r="F100" i="4" s="1"/>
  <c r="F101" i="4" s="1"/>
  <c r="F102" i="4" s="1"/>
  <c r="F103" i="4" s="1"/>
  <c r="F104" i="4" s="1"/>
  <c r="F105" i="4" s="1"/>
  <c r="F106" i="4" s="1"/>
  <c r="F107" i="4" s="1"/>
  <c r="F108" i="4" s="1"/>
  <c r="F109" i="4" s="1"/>
  <c r="F110" i="4" s="1"/>
  <c r="F111" i="4" s="1"/>
  <c r="F112" i="4" s="1"/>
  <c r="F113" i="4" s="1"/>
  <c r="F114" i="4" s="1"/>
  <c r="F115" i="4" s="1"/>
  <c r="F116" i="4" s="1"/>
  <c r="F117" i="4" s="1"/>
  <c r="F118" i="4" s="1"/>
  <c r="F119" i="4" s="1"/>
  <c r="F120" i="4" s="1"/>
  <c r="F121" i="4" s="1"/>
  <c r="F122" i="4" s="1"/>
  <c r="F123" i="4" s="1"/>
  <c r="F124" i="4" s="1"/>
  <c r="F125" i="4" s="1"/>
  <c r="F126" i="4" s="1"/>
  <c r="F127" i="4" s="1"/>
  <c r="F128" i="4" s="1"/>
  <c r="F129" i="4" s="1"/>
  <c r="F130" i="4" s="1"/>
  <c r="F131" i="4" s="1"/>
  <c r="F132" i="4" s="1"/>
  <c r="F133" i="4" s="1"/>
  <c r="F134" i="4" s="1"/>
  <c r="F135" i="4" s="1"/>
  <c r="F136" i="4" s="1"/>
  <c r="F137" i="4" s="1"/>
  <c r="F138" i="4" s="1"/>
  <c r="F139" i="4" s="1"/>
  <c r="F140" i="4" s="1"/>
  <c r="F141" i="4" s="1"/>
  <c r="F142" i="4" s="1"/>
  <c r="F143" i="4" s="1"/>
  <c r="F144" i="4" s="1"/>
  <c r="F145" i="4" s="1"/>
  <c r="F146" i="4" s="1"/>
  <c r="F147" i="4" s="1"/>
  <c r="F148" i="4" s="1"/>
  <c r="F149" i="4" s="1"/>
  <c r="F150" i="4" s="1"/>
  <c r="F151" i="4" s="1"/>
  <c r="F152" i="4" s="1"/>
  <c r="F153" i="4" s="1"/>
  <c r="F154" i="4" s="1"/>
  <c r="F155" i="4" s="1"/>
  <c r="F156" i="4" s="1"/>
  <c r="F157" i="4" s="1"/>
  <c r="F158" i="4" s="1"/>
  <c r="F159" i="4" s="1"/>
  <c r="F160" i="4" s="1"/>
  <c r="F161" i="4" s="1"/>
  <c r="F162" i="4" s="1"/>
  <c r="F163" i="4" s="1"/>
  <c r="F164" i="4" s="1"/>
  <c r="F165" i="4" s="1"/>
  <c r="F166" i="4" s="1"/>
  <c r="F167" i="4" s="1"/>
  <c r="F168" i="4" s="1"/>
  <c r="F169" i="4" s="1"/>
  <c r="F170" i="4" s="1"/>
  <c r="O3" i="4"/>
  <c r="N3" i="4"/>
  <c r="O2" i="4"/>
  <c r="N2" i="4"/>
  <c r="N5" i="3"/>
  <c r="K6" i="2"/>
  <c r="K7" i="2" s="1"/>
  <c r="M5" i="2"/>
  <c r="M6" i="2" s="1"/>
  <c r="L5" i="2"/>
  <c r="M4" i="2"/>
  <c r="L4" i="2"/>
  <c r="L3" i="2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M90" i="6" l="1"/>
  <c r="M32" i="6"/>
  <c r="M123" i="6"/>
  <c r="M192" i="6"/>
  <c r="H336" i="6"/>
  <c r="H141" i="6"/>
  <c r="M178" i="6"/>
  <c r="H84" i="6"/>
  <c r="AH128" i="5"/>
  <c r="AI128" i="5" s="1"/>
  <c r="M158" i="6"/>
  <c r="M294" i="6"/>
  <c r="M320" i="6"/>
  <c r="H133" i="6"/>
  <c r="M341" i="6"/>
  <c r="H19" i="6"/>
  <c r="M113" i="6"/>
  <c r="H51" i="6"/>
  <c r="M191" i="6"/>
  <c r="M201" i="6"/>
  <c r="M238" i="6"/>
  <c r="M259" i="6"/>
  <c r="H47" i="6"/>
  <c r="H93" i="6"/>
  <c r="H174" i="6"/>
  <c r="M164" i="6"/>
  <c r="M331" i="6"/>
  <c r="M149" i="6"/>
  <c r="M154" i="6"/>
  <c r="M266" i="6"/>
  <c r="H292" i="6"/>
  <c r="H39" i="6"/>
  <c r="M366" i="6"/>
  <c r="M297" i="6"/>
  <c r="H313" i="6"/>
  <c r="M322" i="6"/>
  <c r="M221" i="6"/>
  <c r="H267" i="6"/>
  <c r="M332" i="6"/>
  <c r="H342" i="6"/>
  <c r="M357" i="6"/>
  <c r="H367" i="6"/>
  <c r="H212" i="6"/>
  <c r="M258" i="6"/>
  <c r="M372" i="6"/>
  <c r="H50" i="6"/>
  <c r="M40" i="6"/>
  <c r="M122" i="6"/>
  <c r="M222" i="6"/>
  <c r="M314" i="6"/>
  <c r="H329" i="6"/>
  <c r="M31" i="6"/>
  <c r="H163" i="6"/>
  <c r="AH35" i="5"/>
  <c r="AI35" i="5" s="1"/>
  <c r="H35" i="6"/>
  <c r="H43" i="6"/>
  <c r="H75" i="6"/>
  <c r="H89" i="6"/>
  <c r="H237" i="6"/>
  <c r="H299" i="6"/>
  <c r="M8" i="6"/>
  <c r="H18" i="6"/>
  <c r="H27" i="6"/>
  <c r="H80" i="6"/>
  <c r="M136" i="6"/>
  <c r="H229" i="6"/>
  <c r="M210" i="6"/>
  <c r="M233" i="6"/>
  <c r="M252" i="6"/>
  <c r="M56" i="6"/>
  <c r="M118" i="6"/>
  <c r="H94" i="6"/>
  <c r="H225" i="6"/>
  <c r="H291" i="6"/>
  <c r="H305" i="6"/>
  <c r="H62" i="6"/>
  <c r="H142" i="6"/>
  <c r="H156" i="6"/>
  <c r="H170" i="6"/>
  <c r="H272" i="6"/>
  <c r="H324" i="6"/>
  <c r="M362" i="6"/>
  <c r="H67" i="6"/>
  <c r="M105" i="6"/>
  <c r="H152" i="6"/>
  <c r="M179" i="6"/>
  <c r="H198" i="6"/>
  <c r="M230" i="6"/>
  <c r="M282" i="6"/>
  <c r="M244" i="6"/>
  <c r="M306" i="6"/>
  <c r="M358" i="6"/>
  <c r="H110" i="6"/>
  <c r="M134" i="6"/>
  <c r="AH8" i="5"/>
  <c r="AI8" i="5" s="1"/>
  <c r="H171" i="6"/>
  <c r="M377" i="6"/>
  <c r="H199" i="6"/>
  <c r="M231" i="6"/>
  <c r="H236" i="6"/>
  <c r="H307" i="6"/>
  <c r="M77" i="6"/>
  <c r="M63" i="6"/>
  <c r="M139" i="6"/>
  <c r="M153" i="6"/>
  <c r="H167" i="6"/>
  <c r="M245" i="6"/>
  <c r="H312" i="6"/>
  <c r="M157" i="6"/>
  <c r="H34" i="6"/>
  <c r="M38" i="6"/>
  <c r="H59" i="6"/>
  <c r="M92" i="6"/>
  <c r="AH177" i="5"/>
  <c r="AI177" i="5" s="1"/>
  <c r="M42" i="6"/>
  <c r="H55" i="6"/>
  <c r="M102" i="6"/>
  <c r="M135" i="6"/>
  <c r="H181" i="6"/>
  <c r="M185" i="6"/>
  <c r="H228" i="6"/>
  <c r="M269" i="6"/>
  <c r="H274" i="6"/>
  <c r="H284" i="6"/>
  <c r="H10" i="6"/>
  <c r="H54" i="6"/>
  <c r="H58" i="6"/>
  <c r="M138" i="6"/>
  <c r="M207" i="6"/>
  <c r="M20" i="6"/>
  <c r="M16" i="6"/>
  <c r="M46" i="6"/>
  <c r="H83" i="6"/>
  <c r="M21" i="6"/>
  <c r="M126" i="6"/>
  <c r="M260" i="6"/>
  <c r="H326" i="6"/>
  <c r="H337" i="6"/>
  <c r="H370" i="6"/>
  <c r="AH64" i="5"/>
  <c r="AI64" i="5" s="1"/>
  <c r="AH4" i="5"/>
  <c r="AI4" i="5" s="1"/>
  <c r="AH227" i="5"/>
  <c r="AI227" i="5" s="1"/>
  <c r="H72" i="6"/>
  <c r="H96" i="6"/>
  <c r="H100" i="6"/>
  <c r="H131" i="6"/>
  <c r="AH181" i="5"/>
  <c r="AI181" i="5" s="1"/>
  <c r="AH233" i="5"/>
  <c r="AI233" i="5" s="1"/>
  <c r="M4" i="6"/>
  <c r="H12" i="6"/>
  <c r="H81" i="6"/>
  <c r="M275" i="6"/>
  <c r="M300" i="6"/>
  <c r="H325" i="6"/>
  <c r="H346" i="6"/>
  <c r="H44" i="6"/>
  <c r="H52" i="6"/>
  <c r="M151" i="6"/>
  <c r="M184" i="6"/>
  <c r="H189" i="6"/>
  <c r="M208" i="6"/>
  <c r="M217" i="6"/>
  <c r="H242" i="6"/>
  <c r="AH43" i="5"/>
  <c r="AI43" i="5" s="1"/>
  <c r="M147" i="6"/>
  <c r="H205" i="6"/>
  <c r="H256" i="6"/>
  <c r="M289" i="6"/>
  <c r="AH165" i="5"/>
  <c r="AI165" i="5" s="1"/>
  <c r="M193" i="6"/>
  <c r="H293" i="6"/>
  <c r="H309" i="6"/>
  <c r="H351" i="6"/>
  <c r="H371" i="6"/>
  <c r="M301" i="6"/>
  <c r="H190" i="6"/>
  <c r="H235" i="6"/>
  <c r="H265" i="6"/>
  <c r="H273" i="6"/>
  <c r="H286" i="6"/>
  <c r="H347" i="6"/>
  <c r="H356" i="6"/>
  <c r="M379" i="6"/>
  <c r="M384" i="6"/>
  <c r="H5" i="6"/>
  <c r="H25" i="6"/>
  <c r="H61" i="6"/>
  <c r="H132" i="6"/>
  <c r="AH83" i="5"/>
  <c r="AI83" i="5" s="1"/>
  <c r="AH135" i="5"/>
  <c r="AI135" i="5" s="1"/>
  <c r="H9" i="6"/>
  <c r="H13" i="6"/>
  <c r="M49" i="6"/>
  <c r="H65" i="6"/>
  <c r="M97" i="6"/>
  <c r="AH11" i="5"/>
  <c r="AI11" i="5" s="1"/>
  <c r="AH67" i="5"/>
  <c r="AI67" i="5" s="1"/>
  <c r="AH488" i="5"/>
  <c r="AI488" i="5" s="1"/>
  <c r="M78" i="6"/>
  <c r="M82" i="6"/>
  <c r="H86" i="6"/>
  <c r="M173" i="6"/>
  <c r="H202" i="6"/>
  <c r="H206" i="6"/>
  <c r="M214" i="6"/>
  <c r="M330" i="6"/>
  <c r="AH24" i="5"/>
  <c r="AI24" i="5" s="1"/>
  <c r="H129" i="6"/>
  <c r="M144" i="6"/>
  <c r="M165" i="6"/>
  <c r="M194" i="6"/>
  <c r="H219" i="6"/>
  <c r="M261" i="6"/>
  <c r="M298" i="6"/>
  <c r="H302" i="6"/>
  <c r="H352" i="6"/>
  <c r="M364" i="6"/>
  <c r="H368" i="6"/>
  <c r="H376" i="6"/>
  <c r="AH49" i="5"/>
  <c r="AI49" i="5" s="1"/>
  <c r="H87" i="6"/>
  <c r="M121" i="6"/>
  <c r="H195" i="6"/>
  <c r="H249" i="6"/>
  <c r="H262" i="6"/>
  <c r="M14" i="6"/>
  <c r="M145" i="6"/>
  <c r="H203" i="6"/>
  <c r="M224" i="6"/>
  <c r="M240" i="6"/>
  <c r="M287" i="6"/>
  <c r="M327" i="6"/>
  <c r="H99" i="6"/>
  <c r="AH19" i="5"/>
  <c r="AI19" i="5" s="1"/>
  <c r="M95" i="6"/>
  <c r="M254" i="6"/>
  <c r="M315" i="6"/>
  <c r="F503" i="26"/>
  <c r="F499" i="24"/>
  <c r="F140" i="26"/>
  <c r="F123" i="24"/>
  <c r="F337" i="26"/>
  <c r="F321" i="24"/>
  <c r="F97" i="26"/>
  <c r="F141" i="24"/>
  <c r="B344" i="26"/>
  <c r="B312" i="24"/>
  <c r="F231" i="26"/>
  <c r="F233" i="24"/>
  <c r="F457" i="26"/>
  <c r="F456" i="24"/>
  <c r="F436" i="26"/>
  <c r="F402" i="24"/>
  <c r="B239" i="26"/>
  <c r="B269" i="24"/>
  <c r="F402" i="26"/>
  <c r="F430" i="24"/>
  <c r="F241" i="26"/>
  <c r="F302" i="24"/>
  <c r="F6" i="26"/>
  <c r="F29" i="24"/>
  <c r="F352" i="26"/>
  <c r="F353" i="24"/>
  <c r="F184" i="26"/>
  <c r="F185" i="24"/>
  <c r="F479" i="26"/>
  <c r="F484" i="24"/>
  <c r="E538" i="26"/>
  <c r="E531" i="24"/>
  <c r="G256" i="26"/>
  <c r="G240" i="24"/>
  <c r="F478" i="26"/>
  <c r="F483" i="24"/>
  <c r="H275" i="24"/>
  <c r="T436" i="5"/>
  <c r="Z436" i="5"/>
  <c r="B277" i="26"/>
  <c r="B227" i="24"/>
  <c r="B107" i="24"/>
  <c r="B148" i="26"/>
  <c r="B331" i="26"/>
  <c r="B315" i="24"/>
  <c r="E303" i="26"/>
  <c r="E295" i="24"/>
  <c r="M176" i="6"/>
  <c r="H176" i="6"/>
  <c r="E279" i="26"/>
  <c r="E229" i="24"/>
  <c r="B249" i="24"/>
  <c r="B246" i="26"/>
  <c r="E324" i="26"/>
  <c r="E327" i="24"/>
  <c r="E297" i="26"/>
  <c r="E245" i="24"/>
  <c r="D493" i="26"/>
  <c r="D491" i="24"/>
  <c r="H241" i="5"/>
  <c r="B24" i="26"/>
  <c r="B10" i="24"/>
  <c r="G46" i="26"/>
  <c r="G39" i="24"/>
  <c r="F106" i="26"/>
  <c r="F150" i="24"/>
  <c r="E275" i="26"/>
  <c r="E225" i="24"/>
  <c r="D259" i="26"/>
  <c r="D243" i="24"/>
  <c r="G68" i="26"/>
  <c r="G72" i="24"/>
  <c r="G33" i="26"/>
  <c r="G21" i="24"/>
  <c r="G243" i="26"/>
  <c r="G246" i="24"/>
  <c r="H311" i="24"/>
  <c r="T110" i="5"/>
  <c r="F145" i="26"/>
  <c r="F128" i="24"/>
  <c r="G137" i="26"/>
  <c r="G120" i="24"/>
  <c r="D164" i="26"/>
  <c r="D129" i="24"/>
  <c r="H202" i="5"/>
  <c r="E57" i="26"/>
  <c r="E56" i="24"/>
  <c r="B193" i="26"/>
  <c r="B183" i="24"/>
  <c r="F416" i="26"/>
  <c r="F395" i="24"/>
  <c r="F380" i="26"/>
  <c r="F370" i="24"/>
  <c r="D6" i="26"/>
  <c r="D29" i="24"/>
  <c r="H223" i="5"/>
  <c r="D250" i="26"/>
  <c r="D215" i="24"/>
  <c r="H243" i="5"/>
  <c r="B61" i="26"/>
  <c r="B60" i="24"/>
  <c r="E313" i="26"/>
  <c r="E291" i="24"/>
  <c r="H467" i="24"/>
  <c r="Z272" i="5"/>
  <c r="H337" i="24"/>
  <c r="Z320" i="5"/>
  <c r="G483" i="26"/>
  <c r="G477" i="24"/>
  <c r="D384" i="26"/>
  <c r="D468" i="24"/>
  <c r="H366" i="5"/>
  <c r="F442" i="26"/>
  <c r="F380" i="24"/>
  <c r="G481" i="26"/>
  <c r="G475" i="24"/>
  <c r="AH424" i="5"/>
  <c r="AI424" i="5" s="1"/>
  <c r="AH434" i="5"/>
  <c r="AI434" i="5" s="1"/>
  <c r="G113" i="26"/>
  <c r="G157" i="24"/>
  <c r="AH454" i="5"/>
  <c r="AI454" i="5" s="1"/>
  <c r="AH476" i="5"/>
  <c r="AI476" i="5" s="1"/>
  <c r="D466" i="26"/>
  <c r="D449" i="24"/>
  <c r="H514" i="5"/>
  <c r="H85" i="6"/>
  <c r="M85" i="6"/>
  <c r="F336" i="26"/>
  <c r="F320" i="24"/>
  <c r="B366" i="26"/>
  <c r="B356" i="24"/>
  <c r="H143" i="24"/>
  <c r="T100" i="5"/>
  <c r="G413" i="26"/>
  <c r="G392" i="24"/>
  <c r="E503" i="26"/>
  <c r="E499" i="24"/>
  <c r="F317" i="26"/>
  <c r="F304" i="24"/>
  <c r="G88" i="26"/>
  <c r="G82" i="24"/>
  <c r="H372" i="24"/>
  <c r="T150" i="5"/>
  <c r="D252" i="26"/>
  <c r="D217" i="24"/>
  <c r="H159" i="5"/>
  <c r="E440" i="26"/>
  <c r="E406" i="24"/>
  <c r="G280" i="26"/>
  <c r="G278" i="24"/>
  <c r="D425" i="26"/>
  <c r="D421" i="24"/>
  <c r="G228" i="26"/>
  <c r="G230" i="24"/>
  <c r="T18" i="5"/>
  <c r="D443" i="26"/>
  <c r="D381" i="24"/>
  <c r="F515" i="26"/>
  <c r="F510" i="24"/>
  <c r="B330" i="26"/>
  <c r="B314" i="24"/>
  <c r="Z40" i="5"/>
  <c r="Z48" i="5"/>
  <c r="H320" i="24"/>
  <c r="Z59" i="5"/>
  <c r="H66" i="5"/>
  <c r="D335" i="26"/>
  <c r="D319" i="24"/>
  <c r="H71" i="5"/>
  <c r="AH75" i="5"/>
  <c r="AI75" i="5" s="1"/>
  <c r="T82" i="5"/>
  <c r="AH88" i="5"/>
  <c r="AI88" i="5" s="1"/>
  <c r="E107" i="26"/>
  <c r="E151" i="24"/>
  <c r="Z100" i="5"/>
  <c r="G188" i="26"/>
  <c r="G178" i="24"/>
  <c r="D297" i="26"/>
  <c r="D245" i="24"/>
  <c r="H107" i="5"/>
  <c r="G439" i="26"/>
  <c r="G405" i="24"/>
  <c r="Z110" i="5"/>
  <c r="AH113" i="5"/>
  <c r="AI113" i="5" s="1"/>
  <c r="F263" i="26"/>
  <c r="F287" i="24"/>
  <c r="G211" i="26"/>
  <c r="G219" i="24"/>
  <c r="H304" i="24"/>
  <c r="Z130" i="5"/>
  <c r="B360" i="26"/>
  <c r="B347" i="24"/>
  <c r="AH143" i="5"/>
  <c r="AI143" i="5" s="1"/>
  <c r="G180" i="26"/>
  <c r="G174" i="24"/>
  <c r="Z150" i="5"/>
  <c r="D340" i="26"/>
  <c r="D324" i="24"/>
  <c r="H169" i="5"/>
  <c r="G450" i="26"/>
  <c r="G446" i="24"/>
  <c r="B189" i="26"/>
  <c r="B179" i="24"/>
  <c r="B10" i="26"/>
  <c r="B33" i="24"/>
  <c r="B422" i="26"/>
  <c r="B418" i="24"/>
  <c r="B67" i="26"/>
  <c r="B62" i="24"/>
  <c r="G58" i="26"/>
  <c r="G57" i="24"/>
  <c r="D42" i="26"/>
  <c r="D42" i="24"/>
  <c r="E385" i="26"/>
  <c r="E469" i="24"/>
  <c r="B473" i="26"/>
  <c r="B440" i="24"/>
  <c r="D532" i="26"/>
  <c r="D527" i="24"/>
  <c r="H307" i="5"/>
  <c r="E254" i="26"/>
  <c r="E238" i="24"/>
  <c r="H171" i="24"/>
  <c r="T344" i="5"/>
  <c r="AH349" i="5"/>
  <c r="AI349" i="5" s="1"/>
  <c r="AH360" i="5"/>
  <c r="AI360" i="5" s="1"/>
  <c r="B120" i="26"/>
  <c r="B164" i="24"/>
  <c r="H256" i="24"/>
  <c r="Z375" i="5"/>
  <c r="T375" i="5"/>
  <c r="E66" i="26"/>
  <c r="E66" i="24"/>
  <c r="H89" i="24"/>
  <c r="T408" i="5"/>
  <c r="AH413" i="5"/>
  <c r="AI413" i="5" s="1"/>
  <c r="G300" i="26"/>
  <c r="G275" i="24"/>
  <c r="AH452" i="5"/>
  <c r="AI452" i="5" s="1"/>
  <c r="E226" i="26"/>
  <c r="E199" i="24"/>
  <c r="B200" i="26"/>
  <c r="B193" i="24"/>
  <c r="B269" i="26"/>
  <c r="B299" i="24"/>
  <c r="B169" i="26"/>
  <c r="B134" i="24"/>
  <c r="H246" i="6"/>
  <c r="M246" i="6"/>
  <c r="B150" i="24"/>
  <c r="B106" i="26"/>
  <c r="G398" i="26"/>
  <c r="G426" i="24"/>
  <c r="E139" i="26"/>
  <c r="E122" i="24"/>
  <c r="G514" i="26"/>
  <c r="G509" i="24"/>
  <c r="E108" i="26"/>
  <c r="E152" i="24"/>
  <c r="D142" i="26"/>
  <c r="D125" i="24"/>
  <c r="H31" i="5"/>
  <c r="D414" i="26"/>
  <c r="D393" i="24"/>
  <c r="E409" i="26"/>
  <c r="E388" i="24"/>
  <c r="D458" i="26"/>
  <c r="D457" i="24"/>
  <c r="E233" i="26"/>
  <c r="E235" i="24"/>
  <c r="E374" i="26"/>
  <c r="E364" i="24"/>
  <c r="G87" i="26"/>
  <c r="G81" i="24"/>
  <c r="E408" i="26"/>
  <c r="E387" i="24"/>
  <c r="E215" i="26"/>
  <c r="E202" i="24"/>
  <c r="B510" i="26"/>
  <c r="B505" i="24"/>
  <c r="F249" i="26"/>
  <c r="F214" i="24"/>
  <c r="AH103" i="5"/>
  <c r="AI103" i="5" s="1"/>
  <c r="G434" i="26"/>
  <c r="G400" i="24"/>
  <c r="B213" i="26"/>
  <c r="B221" i="24"/>
  <c r="F285" i="24"/>
  <c r="F261" i="26"/>
  <c r="E81" i="26"/>
  <c r="E87" i="24"/>
  <c r="H336" i="24"/>
  <c r="T164" i="5"/>
  <c r="H484" i="24"/>
  <c r="Z176" i="5"/>
  <c r="E171" i="26"/>
  <c r="E136" i="24"/>
  <c r="H129" i="24"/>
  <c r="T202" i="5"/>
  <c r="H132" i="24"/>
  <c r="T230" i="5"/>
  <c r="Z230" i="5"/>
  <c r="G383" i="26"/>
  <c r="G467" i="24"/>
  <c r="B446" i="26"/>
  <c r="B431" i="24"/>
  <c r="F363" i="26"/>
  <c r="F350" i="24"/>
  <c r="B177" i="26"/>
  <c r="B171" i="24"/>
  <c r="F43" i="26"/>
  <c r="F43" i="24"/>
  <c r="D417" i="26"/>
  <c r="D384" i="24"/>
  <c r="E62" i="26"/>
  <c r="E61" i="24"/>
  <c r="F345" i="26"/>
  <c r="F313" i="24"/>
  <c r="B83" i="26"/>
  <c r="B89" i="24"/>
  <c r="F16" i="26"/>
  <c r="F13" i="24"/>
  <c r="AH436" i="5"/>
  <c r="AI436" i="5" s="1"/>
  <c r="H185" i="24"/>
  <c r="Z475" i="5"/>
  <c r="D105" i="26"/>
  <c r="D149" i="24"/>
  <c r="B154" i="26"/>
  <c r="B113" i="24"/>
  <c r="B172" i="26"/>
  <c r="B194" i="24"/>
  <c r="F205" i="26"/>
  <c r="F337" i="24"/>
  <c r="E7" i="26"/>
  <c r="E30" i="24"/>
  <c r="E414" i="26"/>
  <c r="E393" i="24"/>
  <c r="D419" i="24"/>
  <c r="D423" i="26"/>
  <c r="B438" i="26"/>
  <c r="B404" i="24"/>
  <c r="E48" i="26"/>
  <c r="E53" i="24"/>
  <c r="B466" i="26"/>
  <c r="B449" i="24"/>
  <c r="M111" i="6"/>
  <c r="H111" i="6"/>
  <c r="B228" i="26"/>
  <c r="B230" i="24"/>
  <c r="D31" i="24"/>
  <c r="D8" i="26"/>
  <c r="G224" i="26"/>
  <c r="G264" i="24"/>
  <c r="D258" i="26"/>
  <c r="D242" i="24"/>
  <c r="H105" i="5"/>
  <c r="H312" i="24"/>
  <c r="T115" i="5"/>
  <c r="G133" i="26"/>
  <c r="G116" i="24"/>
  <c r="E53" i="26"/>
  <c r="E48" i="24"/>
  <c r="E301" i="26"/>
  <c r="E276" i="24"/>
  <c r="F138" i="24"/>
  <c r="F94" i="26"/>
  <c r="D50" i="26"/>
  <c r="D45" i="24"/>
  <c r="E142" i="26"/>
  <c r="E125" i="24"/>
  <c r="E429" i="24"/>
  <c r="E401" i="26"/>
  <c r="F8" i="5"/>
  <c r="F50" i="26"/>
  <c r="F45" i="24"/>
  <c r="Z18" i="5"/>
  <c r="B32" i="26"/>
  <c r="B20" i="24"/>
  <c r="G330" i="26"/>
  <c r="G314" i="24"/>
  <c r="H39" i="5"/>
  <c r="F279" i="26"/>
  <c r="F229" i="24"/>
  <c r="H47" i="5"/>
  <c r="G12" i="26"/>
  <c r="G35" i="24"/>
  <c r="D328" i="26"/>
  <c r="D331" i="24"/>
  <c r="H50" i="5"/>
  <c r="G336" i="26"/>
  <c r="G320" i="24"/>
  <c r="F259" i="26"/>
  <c r="F243" i="24"/>
  <c r="F370" i="26"/>
  <c r="F360" i="24"/>
  <c r="Z82" i="5"/>
  <c r="B237" i="24"/>
  <c r="B253" i="26"/>
  <c r="F324" i="26"/>
  <c r="F327" i="24"/>
  <c r="D347" i="26"/>
  <c r="D373" i="24"/>
  <c r="B75" i="26"/>
  <c r="B69" i="24"/>
  <c r="D151" i="24"/>
  <c r="D107" i="26"/>
  <c r="B242" i="24"/>
  <c r="B258" i="26"/>
  <c r="F297" i="26"/>
  <c r="F245" i="24"/>
  <c r="H302" i="24"/>
  <c r="Z112" i="5"/>
  <c r="E185" i="26"/>
  <c r="E186" i="24"/>
  <c r="E98" i="26"/>
  <c r="E142" i="24"/>
  <c r="F368" i="26"/>
  <c r="F358" i="24"/>
  <c r="B490" i="26"/>
  <c r="B488" i="24"/>
  <c r="D302" i="26"/>
  <c r="D277" i="24"/>
  <c r="H154" i="5"/>
  <c r="B204" i="26"/>
  <c r="B336" i="24"/>
  <c r="D71" i="26"/>
  <c r="D75" i="24"/>
  <c r="H178" i="5"/>
  <c r="G145" i="26"/>
  <c r="G128" i="24"/>
  <c r="D70" i="26"/>
  <c r="D74" i="24"/>
  <c r="D359" i="26"/>
  <c r="D346" i="24"/>
  <c r="B129" i="24"/>
  <c r="B164" i="26"/>
  <c r="H137" i="24"/>
  <c r="T208" i="5"/>
  <c r="E217" i="26"/>
  <c r="E204" i="24"/>
  <c r="H29" i="24"/>
  <c r="Z223" i="5"/>
  <c r="F301" i="26"/>
  <c r="F276" i="24"/>
  <c r="E127" i="26"/>
  <c r="E93" i="24"/>
  <c r="E210" i="26"/>
  <c r="E218" i="24"/>
  <c r="F505" i="26"/>
  <c r="F501" i="24"/>
  <c r="E333" i="26"/>
  <c r="E317" i="24"/>
  <c r="G150" i="26"/>
  <c r="G109" i="24"/>
  <c r="F487" i="26"/>
  <c r="F481" i="24"/>
  <c r="G192" i="24"/>
  <c r="G199" i="26"/>
  <c r="F155" i="26"/>
  <c r="F97" i="24"/>
  <c r="G94" i="26"/>
  <c r="G138" i="24"/>
  <c r="E295" i="26"/>
  <c r="E255" i="24"/>
  <c r="G531" i="26"/>
  <c r="G526" i="24"/>
  <c r="F288" i="26"/>
  <c r="F272" i="24"/>
  <c r="G407" i="26"/>
  <c r="G439" i="24"/>
  <c r="F538" i="26"/>
  <c r="F531" i="24"/>
  <c r="D271" i="26"/>
  <c r="D301" i="24"/>
  <c r="E371" i="26"/>
  <c r="E361" i="24"/>
  <c r="F3" i="5"/>
  <c r="H45" i="24"/>
  <c r="Z10" i="5"/>
  <c r="G428" i="26"/>
  <c r="G424" i="24"/>
  <c r="D167" i="24"/>
  <c r="D123" i="26"/>
  <c r="B8" i="26"/>
  <c r="B31" i="24"/>
  <c r="T23" i="5"/>
  <c r="AH37" i="5"/>
  <c r="AI37" i="5" s="1"/>
  <c r="H229" i="24"/>
  <c r="Z42" i="5"/>
  <c r="AH48" i="5"/>
  <c r="AI48" i="5" s="1"/>
  <c r="B240" i="26"/>
  <c r="B270" i="24"/>
  <c r="B46" i="24"/>
  <c r="B51" i="26"/>
  <c r="T63" i="5"/>
  <c r="H243" i="24"/>
  <c r="Z66" i="5"/>
  <c r="AH77" i="5"/>
  <c r="AI77" i="5" s="1"/>
  <c r="D378" i="26"/>
  <c r="D368" i="24"/>
  <c r="H327" i="24"/>
  <c r="Z87" i="5"/>
  <c r="H94" i="5"/>
  <c r="H99" i="5"/>
  <c r="F229" i="26"/>
  <c r="F231" i="24"/>
  <c r="D13" i="26"/>
  <c r="D36" i="24"/>
  <c r="D396" i="26"/>
  <c r="D415" i="24"/>
  <c r="H114" i="5"/>
  <c r="G263" i="26"/>
  <c r="G287" i="24"/>
  <c r="B201" i="26"/>
  <c r="A201" i="26" s="1"/>
  <c r="B333" i="24"/>
  <c r="E494" i="26"/>
  <c r="E492" i="24"/>
  <c r="F316" i="26"/>
  <c r="F294" i="24"/>
  <c r="E457" i="26"/>
  <c r="E456" i="24"/>
  <c r="D121" i="26"/>
  <c r="D165" i="24"/>
  <c r="G338" i="26"/>
  <c r="G322" i="24"/>
  <c r="AH167" i="5"/>
  <c r="AI167" i="5" s="1"/>
  <c r="F406" i="24"/>
  <c r="F440" i="26"/>
  <c r="G479" i="26"/>
  <c r="G484" i="24"/>
  <c r="B221" i="26"/>
  <c r="B261" i="24"/>
  <c r="G222" i="24"/>
  <c r="G272" i="26"/>
  <c r="H193" i="5"/>
  <c r="H195" i="5"/>
  <c r="B22" i="26"/>
  <c r="B8" i="24"/>
  <c r="Z208" i="5"/>
  <c r="E499" i="26"/>
  <c r="E496" i="24"/>
  <c r="E394" i="26"/>
  <c r="E413" i="24"/>
  <c r="E141" i="24"/>
  <c r="E97" i="26"/>
  <c r="AH221" i="5"/>
  <c r="AI221" i="5" s="1"/>
  <c r="D59" i="26"/>
  <c r="D58" i="24"/>
  <c r="H249" i="5"/>
  <c r="E354" i="26"/>
  <c r="E355" i="24"/>
  <c r="G23" i="26"/>
  <c r="G9" i="24"/>
  <c r="E520" i="26"/>
  <c r="E519" i="24"/>
  <c r="F432" i="26"/>
  <c r="F399" i="24"/>
  <c r="E525" i="26"/>
  <c r="E520" i="24"/>
  <c r="D45" i="26"/>
  <c r="D38" i="24"/>
  <c r="H425" i="5"/>
  <c r="H435" i="5"/>
  <c r="D153" i="26"/>
  <c r="D112" i="24"/>
  <c r="H441" i="5"/>
  <c r="H451" i="5"/>
  <c r="D469" i="26"/>
  <c r="D452" i="24"/>
  <c r="H453" i="5"/>
  <c r="G227" i="26"/>
  <c r="G200" i="24"/>
  <c r="AH524" i="5"/>
  <c r="AI524" i="5" s="1"/>
  <c r="H405" i="24"/>
  <c r="Z108" i="5"/>
  <c r="F383" i="26"/>
  <c r="F467" i="24"/>
  <c r="E305" i="24"/>
  <c r="E318" i="26"/>
  <c r="F5" i="5"/>
  <c r="B30" i="24"/>
  <c r="B7" i="26"/>
  <c r="E293" i="26"/>
  <c r="E253" i="24"/>
  <c r="F369" i="26"/>
  <c r="F359" i="24"/>
  <c r="AH13" i="5"/>
  <c r="AI13" i="5" s="1"/>
  <c r="G32" i="26"/>
  <c r="G20" i="24"/>
  <c r="B142" i="26"/>
  <c r="B125" i="24"/>
  <c r="G351" i="26"/>
  <c r="G377" i="24"/>
  <c r="F458" i="26"/>
  <c r="F457" i="24"/>
  <c r="G517" i="26"/>
  <c r="G512" i="24"/>
  <c r="B335" i="26"/>
  <c r="B319" i="24"/>
  <c r="B370" i="26"/>
  <c r="B360" i="24"/>
  <c r="E239" i="26"/>
  <c r="E269" i="24"/>
  <c r="G75" i="26"/>
  <c r="G69" i="24"/>
  <c r="G258" i="26"/>
  <c r="G242" i="24"/>
  <c r="G241" i="26"/>
  <c r="G302" i="24"/>
  <c r="B341" i="24"/>
  <c r="B209" i="26"/>
  <c r="H499" i="24"/>
  <c r="Z127" i="5"/>
  <c r="D110" i="26"/>
  <c r="D154" i="24"/>
  <c r="H129" i="5"/>
  <c r="D101" i="24"/>
  <c r="D159" i="26"/>
  <c r="E512" i="26"/>
  <c r="E507" i="24"/>
  <c r="D173" i="26"/>
  <c r="D195" i="24"/>
  <c r="B340" i="26"/>
  <c r="B324" i="24"/>
  <c r="AH176" i="5"/>
  <c r="AI176" i="5" s="1"/>
  <c r="G245" i="26"/>
  <c r="G248" i="24"/>
  <c r="B57" i="26"/>
  <c r="B56" i="24"/>
  <c r="E339" i="26"/>
  <c r="E323" i="24"/>
  <c r="E115" i="26"/>
  <c r="E159" i="24"/>
  <c r="E191" i="26"/>
  <c r="E181" i="24"/>
  <c r="F385" i="26"/>
  <c r="F469" i="24"/>
  <c r="AH285" i="5"/>
  <c r="AI285" i="5" s="1"/>
  <c r="G319" i="26"/>
  <c r="G306" i="24"/>
  <c r="E214" i="26"/>
  <c r="E201" i="24"/>
  <c r="F533" i="26"/>
  <c r="F524" i="24"/>
  <c r="G460" i="26"/>
  <c r="G459" i="24"/>
  <c r="AH344" i="5"/>
  <c r="AI344" i="5" s="1"/>
  <c r="H384" i="24"/>
  <c r="Z359" i="5"/>
  <c r="T359" i="5"/>
  <c r="H399" i="24"/>
  <c r="Z372" i="5"/>
  <c r="G130" i="24"/>
  <c r="G165" i="26"/>
  <c r="F500" i="26"/>
  <c r="F494" i="24"/>
  <c r="G471" i="26"/>
  <c r="G464" i="24"/>
  <c r="AH408" i="5"/>
  <c r="AI408" i="5" s="1"/>
  <c r="B445" i="26"/>
  <c r="A445" i="26" s="1"/>
  <c r="B383" i="24"/>
  <c r="F274" i="26"/>
  <c r="F224" i="24"/>
  <c r="E441" i="26"/>
  <c r="E379" i="24"/>
  <c r="B488" i="26"/>
  <c r="B482" i="24"/>
  <c r="M119" i="6"/>
  <c r="H119" i="6"/>
  <c r="F12" i="26"/>
  <c r="F35" i="24"/>
  <c r="G251" i="26"/>
  <c r="G216" i="24"/>
  <c r="E212" i="26"/>
  <c r="E220" i="24"/>
  <c r="D371" i="26"/>
  <c r="D361" i="24"/>
  <c r="H2" i="5"/>
  <c r="T7" i="5"/>
  <c r="Z23" i="5"/>
  <c r="B443" i="26"/>
  <c r="B381" i="24"/>
  <c r="E264" i="24"/>
  <c r="E224" i="26"/>
  <c r="F21" i="26"/>
  <c r="F7" i="24"/>
  <c r="D373" i="26"/>
  <c r="D363" i="24"/>
  <c r="H41" i="5"/>
  <c r="AH45" i="5"/>
  <c r="AI45" i="5" s="1"/>
  <c r="H457" i="24"/>
  <c r="Z47" i="5"/>
  <c r="B331" i="24"/>
  <c r="B328" i="26"/>
  <c r="G270" i="24"/>
  <c r="G240" i="26"/>
  <c r="Z63" i="5"/>
  <c r="F348" i="26"/>
  <c r="F374" i="24"/>
  <c r="G524" i="26"/>
  <c r="G515" i="24"/>
  <c r="E377" i="26"/>
  <c r="E367" i="24"/>
  <c r="AH92" i="5"/>
  <c r="AI92" i="5" s="1"/>
  <c r="AH97" i="5"/>
  <c r="AI97" i="5" s="1"/>
  <c r="D321" i="24"/>
  <c r="D337" i="26"/>
  <c r="H111" i="5"/>
  <c r="AH112" i="5"/>
  <c r="AI112" i="5" s="1"/>
  <c r="H134" i="5"/>
  <c r="E358" i="26"/>
  <c r="E345" i="24"/>
  <c r="AH147" i="5"/>
  <c r="AI147" i="5" s="1"/>
  <c r="AH152" i="5"/>
  <c r="AI152" i="5" s="1"/>
  <c r="H163" i="5"/>
  <c r="F89" i="26"/>
  <c r="F83" i="24"/>
  <c r="D231" i="26"/>
  <c r="D233" i="24"/>
  <c r="H175" i="5"/>
  <c r="D357" i="26"/>
  <c r="D344" i="24"/>
  <c r="H197" i="5"/>
  <c r="E273" i="26"/>
  <c r="E223" i="24"/>
  <c r="H244" i="24"/>
  <c r="T236" i="5"/>
  <c r="G174" i="26"/>
  <c r="G196" i="24"/>
  <c r="E468" i="26"/>
  <c r="E451" i="24"/>
  <c r="B42" i="26"/>
  <c r="B42" i="24"/>
  <c r="G355" i="26"/>
  <c r="G342" i="24"/>
  <c r="B415" i="26"/>
  <c r="B394" i="24"/>
  <c r="B218" i="26"/>
  <c r="B205" i="24"/>
  <c r="G304" i="26"/>
  <c r="G296" i="24"/>
  <c r="F283" i="26"/>
  <c r="F281" i="24"/>
  <c r="D64" i="26"/>
  <c r="D64" i="24"/>
  <c r="E461" i="26"/>
  <c r="E460" i="24"/>
  <c r="D404" i="26"/>
  <c r="D436" i="24"/>
  <c r="H354" i="5"/>
  <c r="G526" i="26"/>
  <c r="G521" i="24"/>
  <c r="F51" i="24"/>
  <c r="F56" i="26"/>
  <c r="D453" i="26"/>
  <c r="D444" i="24"/>
  <c r="D474" i="26"/>
  <c r="D441" i="24"/>
  <c r="H418" i="5"/>
  <c r="H224" i="24"/>
  <c r="Z431" i="5"/>
  <c r="H70" i="24"/>
  <c r="Z433" i="5"/>
  <c r="T433" i="5"/>
  <c r="F485" i="26"/>
  <c r="F479" i="24"/>
  <c r="H96" i="24"/>
  <c r="Z449" i="5"/>
  <c r="T449" i="5"/>
  <c r="H419" i="24"/>
  <c r="T451" i="5"/>
  <c r="F149" i="26"/>
  <c r="F108" i="24"/>
  <c r="AH460" i="5"/>
  <c r="AI460" i="5" s="1"/>
  <c r="G480" i="26"/>
  <c r="G474" i="24"/>
  <c r="B105" i="26"/>
  <c r="B149" i="24"/>
  <c r="B210" i="24"/>
  <c r="B308" i="26"/>
  <c r="H410" i="24"/>
  <c r="T511" i="5"/>
  <c r="F509" i="26"/>
  <c r="F504" i="24"/>
  <c r="M24" i="6"/>
  <c r="H24" i="6"/>
  <c r="G314" i="26"/>
  <c r="G292" i="24"/>
  <c r="B427" i="26"/>
  <c r="B423" i="24"/>
  <c r="G425" i="26"/>
  <c r="G421" i="24"/>
  <c r="E206" i="26"/>
  <c r="E338" i="24"/>
  <c r="F108" i="26"/>
  <c r="F152" i="24"/>
  <c r="G142" i="26"/>
  <c r="G125" i="24"/>
  <c r="E451" i="26"/>
  <c r="E447" i="24"/>
  <c r="T44" i="5"/>
  <c r="H235" i="24"/>
  <c r="T52" i="5"/>
  <c r="AH53" i="5"/>
  <c r="AI53" i="5" s="1"/>
  <c r="E453" i="24"/>
  <c r="E470" i="26"/>
  <c r="D15" i="26"/>
  <c r="D17" i="24"/>
  <c r="H65" i="5"/>
  <c r="E365" i="26"/>
  <c r="E352" i="24"/>
  <c r="G335" i="26"/>
  <c r="G319" i="24"/>
  <c r="H387" i="24"/>
  <c r="T76" i="5"/>
  <c r="AH79" i="5"/>
  <c r="AI79" i="5" s="1"/>
  <c r="E26" i="26"/>
  <c r="E12" i="24"/>
  <c r="AH107" i="5"/>
  <c r="AI107" i="5" s="1"/>
  <c r="B396" i="26"/>
  <c r="B415" i="24"/>
  <c r="E222" i="26"/>
  <c r="E262" i="24"/>
  <c r="G503" i="26"/>
  <c r="G499" i="24"/>
  <c r="AH132" i="5"/>
  <c r="AI132" i="5" s="1"/>
  <c r="B302" i="26"/>
  <c r="B277" i="24"/>
  <c r="F81" i="26"/>
  <c r="F87" i="24"/>
  <c r="G392" i="26"/>
  <c r="G411" i="24"/>
  <c r="H176" i="24"/>
  <c r="T180" i="5"/>
  <c r="D411" i="26"/>
  <c r="D390" i="24"/>
  <c r="AH191" i="5"/>
  <c r="AI191" i="5" s="1"/>
  <c r="B162" i="26"/>
  <c r="B103" i="24"/>
  <c r="H204" i="24"/>
  <c r="T214" i="5"/>
  <c r="Z214" i="5"/>
  <c r="H55" i="24"/>
  <c r="T227" i="5"/>
  <c r="Z236" i="5"/>
  <c r="E122" i="26"/>
  <c r="E166" i="24"/>
  <c r="B239" i="24"/>
  <c r="B255" i="26"/>
  <c r="AH269" i="5"/>
  <c r="AI269" i="5" s="1"/>
  <c r="F489" i="26"/>
  <c r="F487" i="24"/>
  <c r="D449" i="26"/>
  <c r="D434" i="24"/>
  <c r="AH324" i="5"/>
  <c r="AI324" i="5" s="1"/>
  <c r="H203" i="24"/>
  <c r="T328" i="5"/>
  <c r="AH337" i="5"/>
  <c r="AI337" i="5" s="1"/>
  <c r="H281" i="24"/>
  <c r="Z339" i="5"/>
  <c r="H343" i="5"/>
  <c r="E168" i="26"/>
  <c r="E133" i="24"/>
  <c r="G432" i="26"/>
  <c r="G399" i="24"/>
  <c r="F295" i="26"/>
  <c r="F255" i="24"/>
  <c r="AH388" i="5"/>
  <c r="AI388" i="5" s="1"/>
  <c r="H90" i="24"/>
  <c r="T392" i="5"/>
  <c r="AH401" i="5"/>
  <c r="AI401" i="5" s="1"/>
  <c r="H51" i="24"/>
  <c r="Z403" i="5"/>
  <c r="H407" i="5"/>
  <c r="E44" i="24"/>
  <c r="E44" i="26"/>
  <c r="AH429" i="5"/>
  <c r="AI429" i="5" s="1"/>
  <c r="B225" i="26"/>
  <c r="B198" i="24"/>
  <c r="Z451" i="5"/>
  <c r="B149" i="26"/>
  <c r="B108" i="24"/>
  <c r="G311" i="26"/>
  <c r="G258" i="24"/>
  <c r="F327" i="26"/>
  <c r="F330" i="24"/>
  <c r="E135" i="24"/>
  <c r="E170" i="26"/>
  <c r="Z511" i="5"/>
  <c r="H504" i="24"/>
  <c r="Z523" i="5"/>
  <c r="M17" i="6"/>
  <c r="H17" i="6"/>
  <c r="M41" i="6"/>
  <c r="H41" i="6"/>
  <c r="H345" i="6"/>
  <c r="M345" i="6"/>
  <c r="F398" i="26"/>
  <c r="F426" i="24"/>
  <c r="B498" i="26"/>
  <c r="B495" i="24"/>
  <c r="H86" i="24"/>
  <c r="Z72" i="5"/>
  <c r="AH15" i="5"/>
  <c r="AI15" i="5" s="1"/>
  <c r="D247" i="26"/>
  <c r="D212" i="24"/>
  <c r="B20" i="26"/>
  <c r="B6" i="24"/>
  <c r="D264" i="24"/>
  <c r="D224" i="26"/>
  <c r="B21" i="26"/>
  <c r="B7" i="24"/>
  <c r="G414" i="26"/>
  <c r="G393" i="24"/>
  <c r="E178" i="26"/>
  <c r="E172" i="24"/>
  <c r="B233" i="26"/>
  <c r="B235" i="24"/>
  <c r="F82" i="26"/>
  <c r="F88" i="24"/>
  <c r="G275" i="26"/>
  <c r="G225" i="24"/>
  <c r="D349" i="26"/>
  <c r="D375" i="24"/>
  <c r="B408" i="26"/>
  <c r="B387" i="24"/>
  <c r="E33" i="26"/>
  <c r="E21" i="24"/>
  <c r="F190" i="26"/>
  <c r="F180" i="24"/>
  <c r="H186" i="24"/>
  <c r="T116" i="5"/>
  <c r="AH117" i="5"/>
  <c r="AI117" i="5" s="1"/>
  <c r="AH127" i="5"/>
  <c r="AI127" i="5" s="1"/>
  <c r="H492" i="24"/>
  <c r="T131" i="5"/>
  <c r="H101" i="24"/>
  <c r="T134" i="5"/>
  <c r="AH161" i="5"/>
  <c r="AI161" i="5" s="1"/>
  <c r="B176" i="24"/>
  <c r="B183" i="26"/>
  <c r="H413" i="24"/>
  <c r="T218" i="5"/>
  <c r="B55" i="24"/>
  <c r="B40" i="26"/>
  <c r="H93" i="24"/>
  <c r="T238" i="5"/>
  <c r="Z238" i="5"/>
  <c r="H376" i="24"/>
  <c r="T256" i="5"/>
  <c r="E220" i="26"/>
  <c r="E260" i="24"/>
  <c r="E104" i="26"/>
  <c r="E148" i="24"/>
  <c r="B216" i="26"/>
  <c r="B203" i="24"/>
  <c r="F94" i="24"/>
  <c r="F128" i="26"/>
  <c r="AH372" i="5"/>
  <c r="AI372" i="5" s="1"/>
  <c r="B90" i="24"/>
  <c r="B91" i="26"/>
  <c r="AH472" i="5"/>
  <c r="AI472" i="5" s="1"/>
  <c r="M11" i="6"/>
  <c r="H11" i="6"/>
  <c r="M45" i="6"/>
  <c r="H45" i="6"/>
  <c r="F54" i="26"/>
  <c r="F49" i="24"/>
  <c r="D293" i="26"/>
  <c r="D253" i="24"/>
  <c r="H9" i="5"/>
  <c r="E292" i="24"/>
  <c r="E314" i="26"/>
  <c r="F12" i="5"/>
  <c r="D206" i="26"/>
  <c r="D338" i="24"/>
  <c r="H22" i="5"/>
  <c r="D451" i="26"/>
  <c r="D447" i="24"/>
  <c r="AH63" i="5"/>
  <c r="AI63" i="5" s="1"/>
  <c r="B504" i="26"/>
  <c r="B500" i="24"/>
  <c r="B185" i="26"/>
  <c r="B186" i="24"/>
  <c r="B110" i="26"/>
  <c r="B154" i="24"/>
  <c r="B159" i="26"/>
  <c r="B101" i="24"/>
  <c r="H456" i="24"/>
  <c r="Z146" i="5"/>
  <c r="H233" i="24"/>
  <c r="Z175" i="5"/>
  <c r="D342" i="26"/>
  <c r="D326" i="24"/>
  <c r="H205" i="5"/>
  <c r="B413" i="24"/>
  <c r="B394" i="26"/>
  <c r="B350" i="26"/>
  <c r="B376" i="24"/>
  <c r="F491" i="26"/>
  <c r="F489" i="24"/>
  <c r="G500" i="26"/>
  <c r="G494" i="24"/>
  <c r="F321" i="26"/>
  <c r="F308" i="24"/>
  <c r="AH431" i="5"/>
  <c r="AI431" i="5" s="1"/>
  <c r="AH441" i="5"/>
  <c r="AI441" i="5" s="1"/>
  <c r="H353" i="24"/>
  <c r="H539" i="24"/>
  <c r="Z459" i="5"/>
  <c r="E390" i="26"/>
  <c r="E409" i="24"/>
  <c r="B24" i="24"/>
  <c r="B36" i="26"/>
  <c r="E464" i="26"/>
  <c r="E463" i="24"/>
  <c r="D516" i="26"/>
  <c r="D511" i="24"/>
  <c r="H534" i="5"/>
  <c r="F6" i="5"/>
  <c r="G401" i="26"/>
  <c r="G429" i="24"/>
  <c r="E228" i="26"/>
  <c r="E230" i="24"/>
  <c r="E514" i="26"/>
  <c r="E509" i="24"/>
  <c r="E498" i="26"/>
  <c r="E495" i="24"/>
  <c r="G20" i="26"/>
  <c r="G6" i="24"/>
  <c r="B373" i="26"/>
  <c r="B363" i="24"/>
  <c r="H43" i="5"/>
  <c r="E12" i="26"/>
  <c r="E35" i="24"/>
  <c r="B82" i="26"/>
  <c r="B88" i="24"/>
  <c r="AH68" i="5"/>
  <c r="AI68" i="5" s="1"/>
  <c r="D68" i="26"/>
  <c r="D72" i="24"/>
  <c r="H367" i="24"/>
  <c r="T86" i="5"/>
  <c r="G107" i="26"/>
  <c r="G151" i="24"/>
  <c r="B236" i="26"/>
  <c r="B266" i="24"/>
  <c r="B190" i="26"/>
  <c r="B180" i="24"/>
  <c r="E423" i="24"/>
  <c r="E427" i="26"/>
  <c r="B114" i="26"/>
  <c r="B158" i="24"/>
  <c r="D244" i="26"/>
  <c r="D247" i="24"/>
  <c r="H32" i="24"/>
  <c r="T224" i="5"/>
  <c r="E465" i="26"/>
  <c r="E448" i="24"/>
  <c r="G489" i="26"/>
  <c r="G487" i="24"/>
  <c r="E290" i="26"/>
  <c r="E250" i="24"/>
  <c r="B117" i="24"/>
  <c r="B134" i="26"/>
  <c r="D264" i="26"/>
  <c r="D288" i="24"/>
  <c r="H323" i="5"/>
  <c r="F276" i="26"/>
  <c r="F226" i="24"/>
  <c r="E285" i="26"/>
  <c r="E283" i="24"/>
  <c r="G112" i="26"/>
  <c r="G156" i="24"/>
  <c r="H489" i="24"/>
  <c r="Z356" i="5"/>
  <c r="D182" i="26"/>
  <c r="D169" i="24"/>
  <c r="H387" i="5"/>
  <c r="F448" i="26"/>
  <c r="F433" i="24"/>
  <c r="G265" i="26"/>
  <c r="G289" i="24"/>
  <c r="H308" i="24"/>
  <c r="Z420" i="5"/>
  <c r="D27" i="26"/>
  <c r="D16" i="24"/>
  <c r="H428" i="5"/>
  <c r="E196" i="26"/>
  <c r="E189" i="24"/>
  <c r="AH447" i="5"/>
  <c r="AI447" i="5" s="1"/>
  <c r="E86" i="26"/>
  <c r="E79" i="24"/>
  <c r="F521" i="26"/>
  <c r="F516" i="24"/>
  <c r="B309" i="24"/>
  <c r="B322" i="26"/>
  <c r="E476" i="26"/>
  <c r="E472" i="24"/>
  <c r="B430" i="26"/>
  <c r="B397" i="24"/>
  <c r="M101" i="6"/>
  <c r="H101" i="6"/>
  <c r="B132" i="26"/>
  <c r="B115" i="24"/>
  <c r="E155" i="26"/>
  <c r="E97" i="24"/>
  <c r="D470" i="26"/>
  <c r="D453" i="24"/>
  <c r="H62" i="5"/>
  <c r="E86" i="24"/>
  <c r="E80" i="26"/>
  <c r="H269" i="24"/>
  <c r="T91" i="5"/>
  <c r="H123" i="24"/>
  <c r="Z96" i="5"/>
  <c r="H321" i="24"/>
  <c r="Z111" i="5"/>
  <c r="B492" i="24"/>
  <c r="B494" i="26"/>
  <c r="B121" i="26"/>
  <c r="B165" i="24"/>
  <c r="B499" i="26"/>
  <c r="B496" i="24"/>
  <c r="H141" i="24"/>
  <c r="Z220" i="5"/>
  <c r="F354" i="26"/>
  <c r="F355" i="24"/>
  <c r="G158" i="26"/>
  <c r="G100" i="24"/>
  <c r="F157" i="26"/>
  <c r="F99" i="24"/>
  <c r="D248" i="26"/>
  <c r="D213" i="24"/>
  <c r="H292" i="24"/>
  <c r="T11" i="5"/>
  <c r="E428" i="26"/>
  <c r="E424" i="24"/>
  <c r="F14" i="5"/>
  <c r="H338" i="24"/>
  <c r="T22" i="5"/>
  <c r="AH28" i="5"/>
  <c r="AI28" i="5" s="1"/>
  <c r="AH33" i="5"/>
  <c r="AI33" i="5" s="1"/>
  <c r="F78" i="26"/>
  <c r="F77" i="24"/>
  <c r="G409" i="26"/>
  <c r="G388" i="24"/>
  <c r="D249" i="24"/>
  <c r="D246" i="26"/>
  <c r="D502" i="26"/>
  <c r="D498" i="24"/>
  <c r="B15" i="26"/>
  <c r="B17" i="24"/>
  <c r="H402" i="24"/>
  <c r="Z78" i="5"/>
  <c r="B377" i="26"/>
  <c r="B367" i="24"/>
  <c r="F26" i="26"/>
  <c r="F12" i="24"/>
  <c r="G13" i="26"/>
  <c r="G36" i="24"/>
  <c r="B518" i="26"/>
  <c r="B513" i="24"/>
  <c r="F222" i="26"/>
  <c r="F262" i="24"/>
  <c r="D434" i="26"/>
  <c r="D400" i="24"/>
  <c r="H345" i="24"/>
  <c r="Z136" i="5"/>
  <c r="T136" i="5"/>
  <c r="F2" i="26"/>
  <c r="F2" i="24"/>
  <c r="E202" i="26"/>
  <c r="E334" i="24"/>
  <c r="G187" i="26"/>
  <c r="G177" i="24"/>
  <c r="D172" i="26"/>
  <c r="D194" i="24"/>
  <c r="AH180" i="5"/>
  <c r="AI180" i="5" s="1"/>
  <c r="D292" i="26"/>
  <c r="D252" i="24"/>
  <c r="B411" i="26"/>
  <c r="B390" i="24"/>
  <c r="G357" i="26"/>
  <c r="G344" i="24"/>
  <c r="B175" i="26"/>
  <c r="B197" i="24"/>
  <c r="F342" i="26"/>
  <c r="F326" i="24"/>
  <c r="H211" i="5"/>
  <c r="E166" i="26"/>
  <c r="E131" i="24"/>
  <c r="Z224" i="5"/>
  <c r="D198" i="26"/>
  <c r="D191" i="24"/>
  <c r="H235" i="5"/>
  <c r="E251" i="24"/>
  <c r="E291" i="26"/>
  <c r="B511" i="26"/>
  <c r="B506" i="24"/>
  <c r="H450" i="24"/>
  <c r="T244" i="5"/>
  <c r="D492" i="26"/>
  <c r="D490" i="24"/>
  <c r="E386" i="26"/>
  <c r="E470" i="24"/>
  <c r="D418" i="26"/>
  <c r="D385" i="24"/>
  <c r="H338" i="5"/>
  <c r="F475" i="26"/>
  <c r="F442" i="24"/>
  <c r="D91" i="24"/>
  <c r="D92" i="26"/>
  <c r="H371" i="5"/>
  <c r="G406" i="26"/>
  <c r="G438" i="24"/>
  <c r="D454" i="26"/>
  <c r="D445" i="24"/>
  <c r="H402" i="5"/>
  <c r="D513" i="26"/>
  <c r="D508" i="24"/>
  <c r="E37" i="24"/>
  <c r="E14" i="26"/>
  <c r="D25" i="24"/>
  <c r="D28" i="26"/>
  <c r="M66" i="6"/>
  <c r="H66" i="6"/>
  <c r="F379" i="26"/>
  <c r="F369" i="24"/>
  <c r="B369" i="26"/>
  <c r="B359" i="24"/>
  <c r="Z7" i="5"/>
  <c r="B371" i="26"/>
  <c r="B361" i="24"/>
  <c r="E248" i="26"/>
  <c r="E213" i="24"/>
  <c r="F7" i="5"/>
  <c r="D314" i="26"/>
  <c r="D292" i="24"/>
  <c r="H11" i="5"/>
  <c r="AH39" i="5"/>
  <c r="AI39" i="5" s="1"/>
  <c r="B409" i="26"/>
  <c r="B388" i="24"/>
  <c r="E502" i="26"/>
  <c r="E498" i="24"/>
  <c r="E188" i="26"/>
  <c r="E178" i="24"/>
  <c r="AH137" i="5"/>
  <c r="AI137" i="5" s="1"/>
  <c r="H507" i="24"/>
  <c r="Z151" i="5"/>
  <c r="T151" i="5"/>
  <c r="E136" i="26"/>
  <c r="E119" i="24"/>
  <c r="D232" i="26"/>
  <c r="D234" i="24"/>
  <c r="H207" i="5"/>
  <c r="E375" i="26"/>
  <c r="E365" i="24"/>
  <c r="G533" i="26"/>
  <c r="G524" i="24"/>
  <c r="B318" i="26"/>
  <c r="B305" i="24"/>
  <c r="B253" i="24"/>
  <c r="B293" i="26"/>
  <c r="F234" i="26"/>
  <c r="F236" i="24"/>
  <c r="G139" i="26"/>
  <c r="G122" i="24"/>
  <c r="AH52" i="5"/>
  <c r="AI52" i="5" s="1"/>
  <c r="F470" i="26"/>
  <c r="F453" i="24"/>
  <c r="H352" i="24"/>
  <c r="T67" i="5"/>
  <c r="H375" i="24"/>
  <c r="T70" i="5"/>
  <c r="G215" i="26"/>
  <c r="G202" i="24"/>
  <c r="H6" i="5"/>
  <c r="Z11" i="5"/>
  <c r="F266" i="26"/>
  <c r="F290" i="24"/>
  <c r="Z22" i="5"/>
  <c r="F451" i="26"/>
  <c r="F447" i="24"/>
  <c r="H51" i="5"/>
  <c r="H54" i="5"/>
  <c r="G393" i="26"/>
  <c r="G412" i="24"/>
  <c r="F237" i="26"/>
  <c r="F267" i="24"/>
  <c r="D344" i="26"/>
  <c r="D312" i="24"/>
  <c r="G195" i="24"/>
  <c r="G173" i="26"/>
  <c r="G34" i="26"/>
  <c r="G22" i="24"/>
  <c r="B449" i="26"/>
  <c r="B434" i="24"/>
  <c r="D433" i="26"/>
  <c r="D386" i="24"/>
  <c r="B334" i="26"/>
  <c r="B318" i="24"/>
  <c r="H486" i="5"/>
  <c r="H273" i="24"/>
  <c r="T527" i="5"/>
  <c r="E238" i="26"/>
  <c r="E268" i="24"/>
  <c r="M304" i="6"/>
  <c r="H304" i="6"/>
  <c r="H321" i="6"/>
  <c r="M321" i="6"/>
  <c r="AH20" i="5"/>
  <c r="AI20" i="5" s="1"/>
  <c r="B35" i="26"/>
  <c r="B23" i="24"/>
  <c r="H77" i="24"/>
  <c r="Z38" i="5"/>
  <c r="G373" i="26"/>
  <c r="G363" i="24"/>
  <c r="H172" i="24"/>
  <c r="T46" i="5"/>
  <c r="Z67" i="5"/>
  <c r="Z70" i="5"/>
  <c r="G367" i="26"/>
  <c r="G357" i="24"/>
  <c r="H12" i="24"/>
  <c r="Z106" i="5"/>
  <c r="E343" i="26"/>
  <c r="E311" i="24"/>
  <c r="AH116" i="5"/>
  <c r="AI116" i="5" s="1"/>
  <c r="D207" i="26"/>
  <c r="D339" i="24"/>
  <c r="AH131" i="5"/>
  <c r="AI131" i="5" s="1"/>
  <c r="H133" i="5"/>
  <c r="G497" i="26"/>
  <c r="G486" i="24"/>
  <c r="H2" i="24"/>
  <c r="Z160" i="5"/>
  <c r="B232" i="24"/>
  <c r="B230" i="26"/>
  <c r="B348" i="24"/>
  <c r="B361" i="26"/>
  <c r="E179" i="24"/>
  <c r="E189" i="26"/>
  <c r="E479" i="26"/>
  <c r="E484" i="24"/>
  <c r="H179" i="5"/>
  <c r="H182" i="5"/>
  <c r="D137" i="26"/>
  <c r="D120" i="24"/>
  <c r="H194" i="5"/>
  <c r="E179" i="26"/>
  <c r="E173" i="24"/>
  <c r="D193" i="26"/>
  <c r="D183" i="24"/>
  <c r="H215" i="5"/>
  <c r="E395" i="24"/>
  <c r="E416" i="26"/>
  <c r="E422" i="26"/>
  <c r="E418" i="24"/>
  <c r="Z244" i="5"/>
  <c r="H255" i="5"/>
  <c r="B310" i="26"/>
  <c r="B257" i="24"/>
  <c r="E5" i="26"/>
  <c r="E28" i="24"/>
  <c r="B182" i="24"/>
  <c r="B192" i="26"/>
  <c r="E219" i="26"/>
  <c r="E206" i="24"/>
  <c r="F264" i="26"/>
  <c r="F288" i="24"/>
  <c r="G19" i="26"/>
  <c r="G5" i="24"/>
  <c r="F416" i="24"/>
  <c r="F420" i="26"/>
  <c r="D30" i="26"/>
  <c r="D27" i="24"/>
  <c r="H382" i="5"/>
  <c r="F182" i="26"/>
  <c r="F169" i="24"/>
  <c r="D106" i="26"/>
  <c r="D150" i="24"/>
  <c r="G318" i="26"/>
  <c r="G305" i="24"/>
  <c r="G293" i="26"/>
  <c r="G253" i="24"/>
  <c r="D428" i="26"/>
  <c r="D424" i="24"/>
  <c r="Z14" i="5"/>
  <c r="E435" i="26"/>
  <c r="E401" i="24"/>
  <c r="H290" i="24"/>
  <c r="Z19" i="5"/>
  <c r="D330" i="26"/>
  <c r="D314" i="24"/>
  <c r="H37" i="5"/>
  <c r="AH41" i="5"/>
  <c r="AI41" i="5" s="1"/>
  <c r="Z46" i="5"/>
  <c r="AH60" i="5"/>
  <c r="AI60" i="5" s="1"/>
  <c r="AH73" i="5"/>
  <c r="AI73" i="5" s="1"/>
  <c r="D270" i="26"/>
  <c r="D300" i="24"/>
  <c r="H77" i="5"/>
  <c r="E399" i="26"/>
  <c r="E427" i="24"/>
  <c r="E249" i="26"/>
  <c r="E214" i="24"/>
  <c r="D366" i="26"/>
  <c r="D356" i="24"/>
  <c r="H95" i="5"/>
  <c r="AH101" i="5"/>
  <c r="AI101" i="5" s="1"/>
  <c r="E241" i="26"/>
  <c r="E302" i="24"/>
  <c r="H115" i="5"/>
  <c r="H118" i="5"/>
  <c r="G412" i="26"/>
  <c r="G391" i="24"/>
  <c r="E490" i="26"/>
  <c r="E488" i="24"/>
  <c r="D195" i="26"/>
  <c r="D188" i="24"/>
  <c r="H145" i="5"/>
  <c r="E341" i="26"/>
  <c r="E325" i="24"/>
  <c r="H119" i="24"/>
  <c r="Z170" i="5"/>
  <c r="T170" i="5"/>
  <c r="H247" i="24"/>
  <c r="T211" i="5"/>
  <c r="F198" i="26"/>
  <c r="F191" i="24"/>
  <c r="AH251" i="5"/>
  <c r="AI251" i="5" s="1"/>
  <c r="E486" i="26"/>
  <c r="E480" i="24"/>
  <c r="F431" i="26"/>
  <c r="F398" i="24"/>
  <c r="B141" i="26"/>
  <c r="B124" i="24"/>
  <c r="H76" i="24"/>
  <c r="T308" i="5"/>
  <c r="AH321" i="5"/>
  <c r="AI321" i="5" s="1"/>
  <c r="H288" i="24"/>
  <c r="Z323" i="5"/>
  <c r="E363" i="26"/>
  <c r="E350" i="24"/>
  <c r="G276" i="26"/>
  <c r="G226" i="24"/>
  <c r="F483" i="26"/>
  <c r="F477" i="24"/>
  <c r="AH365" i="5"/>
  <c r="AI365" i="5" s="1"/>
  <c r="F92" i="26"/>
  <c r="F91" i="24"/>
  <c r="AH385" i="5"/>
  <c r="AI385" i="5" s="1"/>
  <c r="H169" i="24"/>
  <c r="Z387" i="5"/>
  <c r="E313" i="24"/>
  <c r="E345" i="26"/>
  <c r="G448" i="26"/>
  <c r="G433" i="24"/>
  <c r="F481" i="26"/>
  <c r="F475" i="24"/>
  <c r="H343" i="24"/>
  <c r="Z426" i="5"/>
  <c r="T426" i="5"/>
  <c r="B16" i="24"/>
  <c r="B27" i="26"/>
  <c r="H446" i="5"/>
  <c r="D381" i="26"/>
  <c r="D371" i="24"/>
  <c r="H448" i="5"/>
  <c r="H425" i="24"/>
  <c r="Z454" i="5"/>
  <c r="T454" i="5"/>
  <c r="D67" i="24"/>
  <c r="D73" i="26"/>
  <c r="H498" i="5"/>
  <c r="B68" i="24"/>
  <c r="B74" i="26"/>
  <c r="B537" i="26"/>
  <c r="B533" i="24"/>
  <c r="Z527" i="5"/>
  <c r="H495" i="24"/>
  <c r="T27" i="5"/>
  <c r="H430" i="24"/>
  <c r="Z32" i="5"/>
  <c r="D351" i="26"/>
  <c r="D377" i="24"/>
  <c r="G235" i="26"/>
  <c r="G265" i="24"/>
  <c r="H249" i="24"/>
  <c r="T51" i="5"/>
  <c r="D517" i="26"/>
  <c r="D512" i="24"/>
  <c r="T72" i="5"/>
  <c r="D237" i="24"/>
  <c r="D253" i="26"/>
  <c r="D510" i="26"/>
  <c r="D505" i="24"/>
  <c r="H90" i="5"/>
  <c r="T108" i="5"/>
  <c r="D317" i="26"/>
  <c r="D304" i="24"/>
  <c r="H130" i="5"/>
  <c r="D213" i="26"/>
  <c r="D221" i="24"/>
  <c r="H135" i="5"/>
  <c r="B4" i="26"/>
  <c r="B4" i="24"/>
  <c r="F450" i="26"/>
  <c r="F446" i="24"/>
  <c r="H194" i="24"/>
  <c r="T179" i="5"/>
  <c r="B244" i="26"/>
  <c r="B247" i="24"/>
  <c r="AH224" i="5"/>
  <c r="AI224" i="5" s="1"/>
  <c r="H10" i="24"/>
  <c r="T260" i="5"/>
  <c r="AH273" i="5"/>
  <c r="AI273" i="5" s="1"/>
  <c r="E463" i="26"/>
  <c r="E462" i="24"/>
  <c r="G52" i="26"/>
  <c r="G47" i="24"/>
  <c r="D65" i="24"/>
  <c r="D65" i="26"/>
  <c r="B77" i="26"/>
  <c r="B76" i="24"/>
  <c r="B143" i="26"/>
  <c r="B126" i="24"/>
  <c r="G475" i="26"/>
  <c r="G442" i="24"/>
  <c r="G163" i="26"/>
  <c r="G105" i="24"/>
  <c r="B49" i="26"/>
  <c r="B52" i="24"/>
  <c r="H189" i="24"/>
  <c r="Z438" i="5"/>
  <c r="T438" i="5"/>
  <c r="B113" i="26"/>
  <c r="B157" i="24"/>
  <c r="H107" i="24"/>
  <c r="T463" i="5"/>
  <c r="E41" i="26"/>
  <c r="E41" i="24"/>
  <c r="G299" i="26"/>
  <c r="G274" i="24"/>
  <c r="AH504" i="5"/>
  <c r="AI504" i="5" s="1"/>
  <c r="AH450" i="5"/>
  <c r="AI450" i="5" s="1"/>
  <c r="AH207" i="5"/>
  <c r="AI207" i="5" s="1"/>
  <c r="AH144" i="5"/>
  <c r="AI144" i="5" s="1"/>
  <c r="AH95" i="5"/>
  <c r="AI95" i="5" s="1"/>
  <c r="AH99" i="5"/>
  <c r="AI99" i="5" s="1"/>
  <c r="AH84" i="5"/>
  <c r="AI84" i="5" s="1"/>
  <c r="AH69" i="5"/>
  <c r="AI69" i="5" s="1"/>
  <c r="AH404" i="5"/>
  <c r="AI404" i="5" s="1"/>
  <c r="AH381" i="5"/>
  <c r="AI381" i="5" s="1"/>
  <c r="AH340" i="5"/>
  <c r="AI340" i="5" s="1"/>
  <c r="AH301" i="5"/>
  <c r="AI301" i="5" s="1"/>
  <c r="AH243" i="5"/>
  <c r="AI243" i="5" s="1"/>
  <c r="AH204" i="5"/>
  <c r="AI204" i="5" s="1"/>
  <c r="AH201" i="5"/>
  <c r="AI201" i="5" s="1"/>
  <c r="AH159" i="5"/>
  <c r="AI159" i="5" s="1"/>
  <c r="AH129" i="5"/>
  <c r="AI129" i="5" s="1"/>
  <c r="AH80" i="5"/>
  <c r="AI80" i="5" s="1"/>
  <c r="AH65" i="5"/>
  <c r="AI65" i="5" s="1"/>
  <c r="AH31" i="5"/>
  <c r="AI31" i="5" s="1"/>
  <c r="AH16" i="5"/>
  <c r="AI16" i="5" s="1"/>
  <c r="AH9" i="5"/>
  <c r="AI9" i="5" s="1"/>
  <c r="AH255" i="5"/>
  <c r="AI255" i="5" s="1"/>
  <c r="AH249" i="5"/>
  <c r="AI249" i="5" s="1"/>
  <c r="AH195" i="5"/>
  <c r="AI195" i="5" s="1"/>
  <c r="AH192" i="5"/>
  <c r="AI192" i="5" s="1"/>
  <c r="AH189" i="5"/>
  <c r="AI189" i="5" s="1"/>
  <c r="AH163" i="5"/>
  <c r="AI163" i="5" s="1"/>
  <c r="AH148" i="5"/>
  <c r="AI148" i="5" s="1"/>
  <c r="AH133" i="5"/>
  <c r="AI133" i="5" s="1"/>
  <c r="AH412" i="5"/>
  <c r="AI412" i="5" s="1"/>
  <c r="AH389" i="5"/>
  <c r="AI389" i="5" s="1"/>
  <c r="AH348" i="5"/>
  <c r="AI348" i="5" s="1"/>
  <c r="AH325" i="5"/>
  <c r="AI325" i="5" s="1"/>
  <c r="AH277" i="5"/>
  <c r="AI277" i="5" s="1"/>
  <c r="AH265" i="5"/>
  <c r="AI265" i="5" s="1"/>
  <c r="AH229" i="5"/>
  <c r="AI229" i="5" s="1"/>
  <c r="AH171" i="5"/>
  <c r="AI171" i="5" s="1"/>
  <c r="AH156" i="5"/>
  <c r="AI156" i="5" s="1"/>
  <c r="AH141" i="5"/>
  <c r="AI141" i="5" s="1"/>
  <c r="AH47" i="5"/>
  <c r="AI47" i="5" s="1"/>
  <c r="AH32" i="5"/>
  <c r="AI32" i="5" s="1"/>
  <c r="AH17" i="5"/>
  <c r="AI17" i="5" s="1"/>
  <c r="AH7" i="5"/>
  <c r="AI7" i="5" s="1"/>
  <c r="AH119" i="5"/>
  <c r="AI119" i="5" s="1"/>
  <c r="AH55" i="5"/>
  <c r="AI55" i="5" s="1"/>
  <c r="AH40" i="5"/>
  <c r="AI40" i="5" s="1"/>
  <c r="AH25" i="5"/>
  <c r="AI25" i="5" s="1"/>
  <c r="AH187" i="5"/>
  <c r="AI187" i="5" s="1"/>
  <c r="AH172" i="5"/>
  <c r="AI172" i="5" s="1"/>
  <c r="AH108" i="5"/>
  <c r="AI108" i="5" s="1"/>
  <c r="AH29" i="5"/>
  <c r="AI29" i="5" s="1"/>
  <c r="AH104" i="5"/>
  <c r="AI104" i="5" s="1"/>
  <c r="AH89" i="5"/>
  <c r="AI89" i="5" s="1"/>
  <c r="AH157" i="5"/>
  <c r="AI157" i="5" s="1"/>
  <c r="AH93" i="5"/>
  <c r="AI93" i="5" s="1"/>
  <c r="AH59" i="5"/>
  <c r="AI59" i="5" s="1"/>
  <c r="AH44" i="5"/>
  <c r="AI44" i="5" s="1"/>
  <c r="AH336" i="5"/>
  <c r="AI336" i="5" s="1"/>
  <c r="AH281" i="5"/>
  <c r="AI281" i="5" s="1"/>
  <c r="AH123" i="5"/>
  <c r="AI123" i="5" s="1"/>
  <c r="AH215" i="5"/>
  <c r="AI215" i="5" s="1"/>
  <c r="AH212" i="5"/>
  <c r="AI212" i="5" s="1"/>
  <c r="AH209" i="5"/>
  <c r="AI209" i="5" s="1"/>
  <c r="AH184" i="5"/>
  <c r="AI184" i="5" s="1"/>
  <c r="AH169" i="5"/>
  <c r="AI169" i="5" s="1"/>
  <c r="AH120" i="5"/>
  <c r="AI120" i="5" s="1"/>
  <c r="AH105" i="5"/>
  <c r="AI105" i="5" s="1"/>
  <c r="AH71" i="5"/>
  <c r="AI71" i="5" s="1"/>
  <c r="AH56" i="5"/>
  <c r="AI56" i="5" s="1"/>
  <c r="AH297" i="5"/>
  <c r="AI297" i="5" s="1"/>
  <c r="AH245" i="5"/>
  <c r="AI245" i="5" s="1"/>
  <c r="AH203" i="5"/>
  <c r="AI203" i="5" s="1"/>
  <c r="AH200" i="5"/>
  <c r="AI200" i="5" s="1"/>
  <c r="AH197" i="5"/>
  <c r="AI197" i="5" s="1"/>
  <c r="AH188" i="5"/>
  <c r="AI188" i="5" s="1"/>
  <c r="AH173" i="5"/>
  <c r="AI173" i="5" s="1"/>
  <c r="AH139" i="5"/>
  <c r="AI139" i="5" s="1"/>
  <c r="AH124" i="5"/>
  <c r="AI124" i="5" s="1"/>
  <c r="AH109" i="5"/>
  <c r="AI109" i="5" s="1"/>
  <c r="M36" i="6"/>
  <c r="H36" i="6"/>
  <c r="E339" i="24"/>
  <c r="E207" i="26"/>
  <c r="F518" i="26"/>
  <c r="F513" i="24"/>
  <c r="G341" i="24"/>
  <c r="G209" i="26"/>
  <c r="D222" i="26"/>
  <c r="D262" i="24"/>
  <c r="G213" i="26"/>
  <c r="G221" i="24"/>
  <c r="F360" i="26"/>
  <c r="F347" i="24"/>
  <c r="D400" i="26"/>
  <c r="D428" i="24"/>
  <c r="E180" i="26"/>
  <c r="E174" i="24"/>
  <c r="B392" i="26"/>
  <c r="B411" i="24"/>
  <c r="E173" i="26"/>
  <c r="E195" i="24"/>
  <c r="F361" i="26"/>
  <c r="F348" i="24"/>
  <c r="G340" i="26"/>
  <c r="G324" i="24"/>
  <c r="D440" i="26"/>
  <c r="D406" i="24"/>
  <c r="E292" i="26"/>
  <c r="E252" i="24"/>
  <c r="F114" i="26"/>
  <c r="F158" i="24"/>
  <c r="G221" i="26"/>
  <c r="G261" i="24"/>
  <c r="E359" i="26"/>
  <c r="E346" i="24"/>
  <c r="F10" i="26"/>
  <c r="F33" i="24"/>
  <c r="F175" i="26"/>
  <c r="F197" i="24"/>
  <c r="G8" i="24"/>
  <c r="G22" i="26"/>
  <c r="G129" i="26"/>
  <c r="G95" i="24"/>
  <c r="G162" i="26"/>
  <c r="G103" i="24"/>
  <c r="D217" i="26"/>
  <c r="D204" i="24"/>
  <c r="D416" i="26"/>
  <c r="D395" i="24"/>
  <c r="F255" i="26"/>
  <c r="F239" i="24"/>
  <c r="E492" i="26"/>
  <c r="E490" i="24"/>
  <c r="G389" i="26"/>
  <c r="G408" i="24"/>
  <c r="B282" i="26"/>
  <c r="B280" i="24"/>
  <c r="D385" i="26"/>
  <c r="D469" i="24"/>
  <c r="E519" i="26"/>
  <c r="E514" i="24"/>
  <c r="B431" i="26"/>
  <c r="B398" i="24"/>
  <c r="E47" i="26"/>
  <c r="E40" i="24"/>
  <c r="E455" i="26"/>
  <c r="E454" i="24"/>
  <c r="E65" i="26"/>
  <c r="E65" i="24"/>
  <c r="F141" i="26"/>
  <c r="F124" i="24"/>
  <c r="F117" i="24"/>
  <c r="F134" i="26"/>
  <c r="G223" i="26"/>
  <c r="G263" i="24"/>
  <c r="G218" i="26"/>
  <c r="G205" i="24"/>
  <c r="E241" i="24"/>
  <c r="E257" i="26"/>
  <c r="AH329" i="5"/>
  <c r="AI329" i="5" s="1"/>
  <c r="F460" i="26"/>
  <c r="F459" i="24"/>
  <c r="E418" i="26"/>
  <c r="E385" i="24"/>
  <c r="D155" i="26"/>
  <c r="D97" i="24"/>
  <c r="H346" i="5"/>
  <c r="D54" i="26"/>
  <c r="D49" i="24"/>
  <c r="AH352" i="5"/>
  <c r="AI352" i="5" s="1"/>
  <c r="F404" i="26"/>
  <c r="F436" i="24"/>
  <c r="G388" i="26"/>
  <c r="G407" i="24"/>
  <c r="F164" i="24"/>
  <c r="F120" i="26"/>
  <c r="H442" i="24"/>
  <c r="Z367" i="5"/>
  <c r="G84" i="24"/>
  <c r="G90" i="26"/>
  <c r="G309" i="26"/>
  <c r="G256" i="24"/>
  <c r="F165" i="26"/>
  <c r="F130" i="24"/>
  <c r="G49" i="26"/>
  <c r="G52" i="24"/>
  <c r="E522" i="26"/>
  <c r="E517" i="24"/>
  <c r="AH393" i="5"/>
  <c r="AI393" i="5" s="1"/>
  <c r="F471" i="26"/>
  <c r="F464" i="24"/>
  <c r="E454" i="26"/>
  <c r="E445" i="24"/>
  <c r="D538" i="26"/>
  <c r="D531" i="24"/>
  <c r="H410" i="5"/>
  <c r="D478" i="26"/>
  <c r="D483" i="24"/>
  <c r="AH416" i="5"/>
  <c r="AI416" i="5" s="1"/>
  <c r="F474" i="26"/>
  <c r="F441" i="24"/>
  <c r="G278" i="26"/>
  <c r="G228" i="24"/>
  <c r="F445" i="26"/>
  <c r="F383" i="24"/>
  <c r="E513" i="26"/>
  <c r="E508" i="24"/>
  <c r="D72" i="26"/>
  <c r="D70" i="24"/>
  <c r="H433" i="5"/>
  <c r="D196" i="26"/>
  <c r="D189" i="24"/>
  <c r="H112" i="24"/>
  <c r="Z441" i="5"/>
  <c r="T441" i="5"/>
  <c r="D485" i="26"/>
  <c r="D479" i="24"/>
  <c r="G277" i="26"/>
  <c r="G227" i="24"/>
  <c r="D226" i="26"/>
  <c r="D199" i="24"/>
  <c r="B405" i="26"/>
  <c r="B437" i="24"/>
  <c r="B311" i="26"/>
  <c r="B258" i="24"/>
  <c r="E17" i="26"/>
  <c r="E14" i="24"/>
  <c r="B437" i="26"/>
  <c r="B403" i="24"/>
  <c r="E28" i="26"/>
  <c r="E25" i="24"/>
  <c r="F322" i="26"/>
  <c r="F309" i="24"/>
  <c r="AH500" i="5"/>
  <c r="AI500" i="5" s="1"/>
  <c r="G269" i="26"/>
  <c r="G299" i="24"/>
  <c r="D303" i="26"/>
  <c r="D295" i="24"/>
  <c r="M335" i="6"/>
  <c r="H335" i="6"/>
  <c r="T83" i="11"/>
  <c r="Z83" i="11"/>
  <c r="E328" i="26"/>
  <c r="E331" i="24"/>
  <c r="G233" i="26"/>
  <c r="G235" i="24"/>
  <c r="D374" i="26"/>
  <c r="D364" i="24"/>
  <c r="G365" i="26"/>
  <c r="G352" i="24"/>
  <c r="D367" i="26"/>
  <c r="D357" i="24"/>
  <c r="E132" i="26"/>
  <c r="E115" i="24"/>
  <c r="B243" i="26"/>
  <c r="B246" i="24"/>
  <c r="E366" i="26"/>
  <c r="E356" i="24"/>
  <c r="G266" i="24"/>
  <c r="G236" i="26"/>
  <c r="D188" i="26"/>
  <c r="D178" i="24"/>
  <c r="E396" i="26"/>
  <c r="E415" i="24"/>
  <c r="G186" i="24"/>
  <c r="G185" i="26"/>
  <c r="D98" i="26"/>
  <c r="D142" i="24"/>
  <c r="Z123" i="5"/>
  <c r="H126" i="5"/>
  <c r="G494" i="26"/>
  <c r="G492" i="24"/>
  <c r="D103" i="26"/>
  <c r="D147" i="24"/>
  <c r="H141" i="5"/>
  <c r="Z142" i="5"/>
  <c r="E131" i="26"/>
  <c r="E114" i="24"/>
  <c r="B338" i="26"/>
  <c r="B322" i="24"/>
  <c r="E252" i="26"/>
  <c r="E217" i="24"/>
  <c r="G230" i="26"/>
  <c r="G232" i="24"/>
  <c r="D202" i="26"/>
  <c r="D334" i="24"/>
  <c r="H171" i="5"/>
  <c r="Z172" i="5"/>
  <c r="E71" i="26"/>
  <c r="E75" i="24"/>
  <c r="G176" i="24"/>
  <c r="G183" i="26"/>
  <c r="D171" i="26"/>
  <c r="D136" i="24"/>
  <c r="Z187" i="5"/>
  <c r="H390" i="24"/>
  <c r="T190" i="5"/>
  <c r="E280" i="26"/>
  <c r="E278" i="24"/>
  <c r="F70" i="26"/>
  <c r="F74" i="24"/>
  <c r="E232" i="26"/>
  <c r="E234" i="24"/>
  <c r="H214" i="5"/>
  <c r="H217" i="5"/>
  <c r="G394" i="26"/>
  <c r="G413" i="24"/>
  <c r="G380" i="26"/>
  <c r="G370" i="24"/>
  <c r="G9" i="26"/>
  <c r="G32" i="24"/>
  <c r="D465" i="26"/>
  <c r="D448" i="24"/>
  <c r="D339" i="26"/>
  <c r="D323" i="24"/>
  <c r="G456" i="26"/>
  <c r="G455" i="24"/>
  <c r="G296" i="26"/>
  <c r="G244" i="24"/>
  <c r="AH239" i="5"/>
  <c r="AI239" i="5" s="1"/>
  <c r="E250" i="26"/>
  <c r="E215" i="24"/>
  <c r="E59" i="26"/>
  <c r="E58" i="24"/>
  <c r="H60" i="24"/>
  <c r="T250" i="5"/>
  <c r="E496" i="26"/>
  <c r="E485" i="24"/>
  <c r="AH257" i="5"/>
  <c r="AI257" i="5" s="1"/>
  <c r="F42" i="26"/>
  <c r="F42" i="24"/>
  <c r="G24" i="26"/>
  <c r="G10" i="24"/>
  <c r="H271" i="5"/>
  <c r="B429" i="26"/>
  <c r="B396" i="24"/>
  <c r="D148" i="24"/>
  <c r="D104" i="26"/>
  <c r="Z284" i="5"/>
  <c r="E100" i="26"/>
  <c r="E144" i="24"/>
  <c r="B505" i="26"/>
  <c r="B501" i="24"/>
  <c r="E146" i="26"/>
  <c r="E106" i="24"/>
  <c r="E194" i="26"/>
  <c r="E184" i="24"/>
  <c r="E532" i="26"/>
  <c r="E527" i="24"/>
  <c r="AH309" i="5"/>
  <c r="AI309" i="5" s="1"/>
  <c r="F449" i="26"/>
  <c r="F434" i="24"/>
  <c r="G506" i="26"/>
  <c r="G502" i="24"/>
  <c r="H459" i="24"/>
  <c r="Z331" i="5"/>
  <c r="G387" i="26"/>
  <c r="G471" i="24"/>
  <c r="Z336" i="5"/>
  <c r="G283" i="26"/>
  <c r="G281" i="24"/>
  <c r="F362" i="26"/>
  <c r="F349" i="24"/>
  <c r="G177" i="26"/>
  <c r="G171" i="24"/>
  <c r="H351" i="5"/>
  <c r="E260" i="26"/>
  <c r="E284" i="24"/>
  <c r="AH357" i="5"/>
  <c r="AI357" i="5" s="1"/>
  <c r="E384" i="26"/>
  <c r="E468" i="24"/>
  <c r="D295" i="26"/>
  <c r="D255" i="24"/>
  <c r="H374" i="5"/>
  <c r="D76" i="26"/>
  <c r="D71" i="24"/>
  <c r="AH380" i="5"/>
  <c r="AI380" i="5" s="1"/>
  <c r="F30" i="26"/>
  <c r="F27" i="24"/>
  <c r="G157" i="26"/>
  <c r="G99" i="24"/>
  <c r="H464" i="24"/>
  <c r="Z395" i="5"/>
  <c r="G530" i="26"/>
  <c r="G530" i="24"/>
  <c r="Z400" i="5"/>
  <c r="G56" i="26"/>
  <c r="G51" i="24"/>
  <c r="F452" i="26"/>
  <c r="F443" i="24"/>
  <c r="G83" i="26"/>
  <c r="G89" i="24"/>
  <c r="H415" i="5"/>
  <c r="AH421" i="5"/>
  <c r="AI421" i="5" s="1"/>
  <c r="AH426" i="5"/>
  <c r="AI426" i="5" s="1"/>
  <c r="H16" i="24"/>
  <c r="T428" i="5"/>
  <c r="H438" i="5"/>
  <c r="AH439" i="5"/>
  <c r="AI439" i="5" s="1"/>
  <c r="H443" i="5"/>
  <c r="AH444" i="5"/>
  <c r="AI444" i="5" s="1"/>
  <c r="H386" i="24"/>
  <c r="Z446" i="5"/>
  <c r="T446" i="5"/>
  <c r="AH449" i="5"/>
  <c r="AI449" i="5" s="1"/>
  <c r="G438" i="26"/>
  <c r="G404" i="24"/>
  <c r="H462" i="5"/>
  <c r="D48" i="26"/>
  <c r="D53" i="24"/>
  <c r="B126" i="26"/>
  <c r="B92" i="24"/>
  <c r="B299" i="26"/>
  <c r="B274" i="24"/>
  <c r="Z487" i="5"/>
  <c r="E462" i="26"/>
  <c r="E461" i="24"/>
  <c r="B307" i="26"/>
  <c r="B209" i="24"/>
  <c r="E73" i="26"/>
  <c r="E67" i="24"/>
  <c r="AH512" i="5"/>
  <c r="AI512" i="5" s="1"/>
  <c r="G169" i="26"/>
  <c r="G134" i="24"/>
  <c r="H526" i="5"/>
  <c r="E516" i="26"/>
  <c r="E511" i="24"/>
  <c r="AH536" i="5"/>
  <c r="AI536" i="5" s="1"/>
  <c r="AH529" i="5"/>
  <c r="AI529" i="5" s="1"/>
  <c r="AH525" i="5"/>
  <c r="AI525" i="5" s="1"/>
  <c r="AH521" i="5"/>
  <c r="AI521" i="5" s="1"/>
  <c r="AH517" i="5"/>
  <c r="AI517" i="5" s="1"/>
  <c r="AH513" i="5"/>
  <c r="AI513" i="5" s="1"/>
  <c r="AH509" i="5"/>
  <c r="AI509" i="5" s="1"/>
  <c r="AH505" i="5"/>
  <c r="AI505" i="5" s="1"/>
  <c r="AH501" i="5"/>
  <c r="AI501" i="5" s="1"/>
  <c r="AH497" i="5"/>
  <c r="AI497" i="5" s="1"/>
  <c r="AH493" i="5"/>
  <c r="AI493" i="5" s="1"/>
  <c r="AH489" i="5"/>
  <c r="AI489" i="5" s="1"/>
  <c r="AH485" i="5"/>
  <c r="AI485" i="5" s="1"/>
  <c r="AH481" i="5"/>
  <c r="AI481" i="5" s="1"/>
  <c r="AH477" i="5"/>
  <c r="AI477" i="5" s="1"/>
  <c r="AH473" i="5"/>
  <c r="AI473" i="5" s="1"/>
  <c r="AH469" i="5"/>
  <c r="AI469" i="5" s="1"/>
  <c r="AH465" i="5"/>
  <c r="AI465" i="5" s="1"/>
  <c r="AH461" i="5"/>
  <c r="AI461" i="5" s="1"/>
  <c r="AH457" i="5"/>
  <c r="AI457" i="5" s="1"/>
  <c r="AH186" i="5"/>
  <c r="AI186" i="5" s="1"/>
  <c r="AH182" i="5"/>
  <c r="AI182" i="5" s="1"/>
  <c r="AH178" i="5"/>
  <c r="AI178" i="5" s="1"/>
  <c r="AH174" i="5"/>
  <c r="AI174" i="5" s="1"/>
  <c r="AH170" i="5"/>
  <c r="AI170" i="5" s="1"/>
  <c r="AH166" i="5"/>
  <c r="AI166" i="5" s="1"/>
  <c r="AH162" i="5"/>
  <c r="AI162" i="5" s="1"/>
  <c r="AH158" i="5"/>
  <c r="AI158" i="5" s="1"/>
  <c r="AH154" i="5"/>
  <c r="AI154" i="5" s="1"/>
  <c r="AH150" i="5"/>
  <c r="AI150" i="5" s="1"/>
  <c r="AH146" i="5"/>
  <c r="AI146" i="5" s="1"/>
  <c r="AH142" i="5"/>
  <c r="AI142" i="5" s="1"/>
  <c r="AH138" i="5"/>
  <c r="AI138" i="5" s="1"/>
  <c r="AH134" i="5"/>
  <c r="AI134" i="5" s="1"/>
  <c r="AH130" i="5"/>
  <c r="AI130" i="5" s="1"/>
  <c r="AH126" i="5"/>
  <c r="AI126" i="5" s="1"/>
  <c r="AH122" i="5"/>
  <c r="AI122" i="5" s="1"/>
  <c r="AH118" i="5"/>
  <c r="AI118" i="5" s="1"/>
  <c r="AH114" i="5"/>
  <c r="AI114" i="5" s="1"/>
  <c r="AH110" i="5"/>
  <c r="AI110" i="5" s="1"/>
  <c r="AH106" i="5"/>
  <c r="AI106" i="5" s="1"/>
  <c r="AH102" i="5"/>
  <c r="AI102" i="5" s="1"/>
  <c r="AH98" i="5"/>
  <c r="AI98" i="5" s="1"/>
  <c r="AH94" i="5"/>
  <c r="AI94" i="5" s="1"/>
  <c r="AH90" i="5"/>
  <c r="AI90" i="5" s="1"/>
  <c r="AH86" i="5"/>
  <c r="AI86" i="5" s="1"/>
  <c r="AH82" i="5"/>
  <c r="AI82" i="5" s="1"/>
  <c r="AH78" i="5"/>
  <c r="AI78" i="5" s="1"/>
  <c r="AH74" i="5"/>
  <c r="AI74" i="5" s="1"/>
  <c r="AH70" i="5"/>
  <c r="AI70" i="5" s="1"/>
  <c r="AH66" i="5"/>
  <c r="AI66" i="5" s="1"/>
  <c r="AH62" i="5"/>
  <c r="AI62" i="5" s="1"/>
  <c r="AH58" i="5"/>
  <c r="AI58" i="5" s="1"/>
  <c r="AH54" i="5"/>
  <c r="AI54" i="5" s="1"/>
  <c r="AH50" i="5"/>
  <c r="AI50" i="5" s="1"/>
  <c r="AH46" i="5"/>
  <c r="AI46" i="5" s="1"/>
  <c r="AH42" i="5"/>
  <c r="AI42" i="5" s="1"/>
  <c r="AH38" i="5"/>
  <c r="AI38" i="5" s="1"/>
  <c r="AH34" i="5"/>
  <c r="AI34" i="5" s="1"/>
  <c r="AH30" i="5"/>
  <c r="AI30" i="5" s="1"/>
  <c r="AH26" i="5"/>
  <c r="AI26" i="5" s="1"/>
  <c r="AH22" i="5"/>
  <c r="AI22" i="5" s="1"/>
  <c r="AH18" i="5"/>
  <c r="AI18" i="5" s="1"/>
  <c r="AH14" i="5"/>
  <c r="AI14" i="5" s="1"/>
  <c r="AH10" i="5"/>
  <c r="AI10" i="5" s="1"/>
  <c r="AH6" i="5"/>
  <c r="AI6" i="5" s="1"/>
  <c r="AH2" i="5"/>
  <c r="AI2" i="5" s="1"/>
  <c r="AH418" i="5"/>
  <c r="AI418" i="5" s="1"/>
  <c r="AH406" i="5"/>
  <c r="AI406" i="5" s="1"/>
  <c r="AH402" i="5"/>
  <c r="AI402" i="5" s="1"/>
  <c r="AH394" i="5"/>
  <c r="AI394" i="5" s="1"/>
  <c r="AH390" i="5"/>
  <c r="AI390" i="5" s="1"/>
  <c r="AH378" i="5"/>
  <c r="AI378" i="5" s="1"/>
  <c r="AH370" i="5"/>
  <c r="AI370" i="5" s="1"/>
  <c r="AH358" i="5"/>
  <c r="AI358" i="5" s="1"/>
  <c r="AH354" i="5"/>
  <c r="AI354" i="5" s="1"/>
  <c r="AH350" i="5"/>
  <c r="AI350" i="5" s="1"/>
  <c r="AH342" i="5"/>
  <c r="AI342" i="5" s="1"/>
  <c r="AH334" i="5"/>
  <c r="AI334" i="5" s="1"/>
  <c r="AH322" i="5"/>
  <c r="AI322" i="5" s="1"/>
  <c r="AH533" i="5"/>
  <c r="AI533" i="5" s="1"/>
  <c r="AH318" i="5"/>
  <c r="AI318" i="5" s="1"/>
  <c r="AH314" i="5"/>
  <c r="AI314" i="5" s="1"/>
  <c r="AH310" i="5"/>
  <c r="AI310" i="5" s="1"/>
  <c r="AH306" i="5"/>
  <c r="AI306" i="5" s="1"/>
  <c r="AH302" i="5"/>
  <c r="AI302" i="5" s="1"/>
  <c r="AH298" i="5"/>
  <c r="AI298" i="5" s="1"/>
  <c r="AH294" i="5"/>
  <c r="AI294" i="5" s="1"/>
  <c r="AH290" i="5"/>
  <c r="AI290" i="5" s="1"/>
  <c r="AH286" i="5"/>
  <c r="AI286" i="5" s="1"/>
  <c r="AH282" i="5"/>
  <c r="AI282" i="5" s="1"/>
  <c r="AH278" i="5"/>
  <c r="AI278" i="5" s="1"/>
  <c r="AH274" i="5"/>
  <c r="AI274" i="5" s="1"/>
  <c r="AH270" i="5"/>
  <c r="AI270" i="5" s="1"/>
  <c r="AH266" i="5"/>
  <c r="AI266" i="5" s="1"/>
  <c r="AH262" i="5"/>
  <c r="AI262" i="5" s="1"/>
  <c r="AH258" i="5"/>
  <c r="AI258" i="5" s="1"/>
  <c r="AH254" i="5"/>
  <c r="AI254" i="5" s="1"/>
  <c r="AH250" i="5"/>
  <c r="AI250" i="5" s="1"/>
  <c r="AH246" i="5"/>
  <c r="AI246" i="5" s="1"/>
  <c r="AH242" i="5"/>
  <c r="AI242" i="5" s="1"/>
  <c r="AH238" i="5"/>
  <c r="AI238" i="5" s="1"/>
  <c r="AH234" i="5"/>
  <c r="AI234" i="5" s="1"/>
  <c r="AH230" i="5"/>
  <c r="AI230" i="5" s="1"/>
  <c r="AH226" i="5"/>
  <c r="AI226" i="5" s="1"/>
  <c r="AH222" i="5"/>
  <c r="AI222" i="5" s="1"/>
  <c r="AH218" i="5"/>
  <c r="AI218" i="5" s="1"/>
  <c r="AH214" i="5"/>
  <c r="AI214" i="5" s="1"/>
  <c r="AH210" i="5"/>
  <c r="AI210" i="5" s="1"/>
  <c r="AH206" i="5"/>
  <c r="AI206" i="5" s="1"/>
  <c r="AH202" i="5"/>
  <c r="AI202" i="5" s="1"/>
  <c r="AH198" i="5"/>
  <c r="AI198" i="5" s="1"/>
  <c r="AH194" i="5"/>
  <c r="AI194" i="5" s="1"/>
  <c r="AH190" i="5"/>
  <c r="AI190" i="5" s="1"/>
  <c r="AH414" i="5"/>
  <c r="AI414" i="5" s="1"/>
  <c r="AH410" i="5"/>
  <c r="AI410" i="5" s="1"/>
  <c r="AH398" i="5"/>
  <c r="AI398" i="5" s="1"/>
  <c r="AH386" i="5"/>
  <c r="AI386" i="5" s="1"/>
  <c r="AH382" i="5"/>
  <c r="AI382" i="5" s="1"/>
  <c r="AH374" i="5"/>
  <c r="AI374" i="5" s="1"/>
  <c r="AH366" i="5"/>
  <c r="AI366" i="5" s="1"/>
  <c r="AH362" i="5"/>
  <c r="AI362" i="5" s="1"/>
  <c r="AH346" i="5"/>
  <c r="AI346" i="5" s="1"/>
  <c r="AH338" i="5"/>
  <c r="AI338" i="5" s="1"/>
  <c r="AH330" i="5"/>
  <c r="AI330" i="5" s="1"/>
  <c r="AH326" i="5"/>
  <c r="AI326" i="5" s="1"/>
  <c r="AH530" i="5"/>
  <c r="AI530" i="5" s="1"/>
  <c r="AH526" i="5"/>
  <c r="AI526" i="5" s="1"/>
  <c r="AH522" i="5"/>
  <c r="AI522" i="5" s="1"/>
  <c r="AH518" i="5"/>
  <c r="AI518" i="5" s="1"/>
  <c r="AH514" i="5"/>
  <c r="AI514" i="5" s="1"/>
  <c r="AH510" i="5"/>
  <c r="AI510" i="5" s="1"/>
  <c r="AH506" i="5"/>
  <c r="AI506" i="5" s="1"/>
  <c r="AH502" i="5"/>
  <c r="AI502" i="5" s="1"/>
  <c r="AH498" i="5"/>
  <c r="AI498" i="5" s="1"/>
  <c r="AH494" i="5"/>
  <c r="AI494" i="5" s="1"/>
  <c r="AH490" i="5"/>
  <c r="AI490" i="5" s="1"/>
  <c r="AH486" i="5"/>
  <c r="AI486" i="5" s="1"/>
  <c r="AH482" i="5"/>
  <c r="AI482" i="5" s="1"/>
  <c r="AH478" i="5"/>
  <c r="AI478" i="5" s="1"/>
  <c r="AH474" i="5"/>
  <c r="AI474" i="5" s="1"/>
  <c r="AH470" i="5"/>
  <c r="AI470" i="5" s="1"/>
  <c r="AH466" i="5"/>
  <c r="AI466" i="5" s="1"/>
  <c r="AH462" i="5"/>
  <c r="AI462" i="5" s="1"/>
  <c r="AH458" i="5"/>
  <c r="AI458" i="5" s="1"/>
  <c r="AH534" i="5"/>
  <c r="AI534" i="5" s="1"/>
  <c r="AH319" i="5"/>
  <c r="AI319" i="5" s="1"/>
  <c r="AH315" i="5"/>
  <c r="AI315" i="5" s="1"/>
  <c r="AH311" i="5"/>
  <c r="AI311" i="5" s="1"/>
  <c r="AH307" i="5"/>
  <c r="AI307" i="5" s="1"/>
  <c r="AH303" i="5"/>
  <c r="AI303" i="5" s="1"/>
  <c r="AH299" i="5"/>
  <c r="AI299" i="5" s="1"/>
  <c r="AH295" i="5"/>
  <c r="AI295" i="5" s="1"/>
  <c r="AH291" i="5"/>
  <c r="AI291" i="5" s="1"/>
  <c r="AH287" i="5"/>
  <c r="AI287" i="5" s="1"/>
  <c r="AH283" i="5"/>
  <c r="AI283" i="5" s="1"/>
  <c r="AH279" i="5"/>
  <c r="AI279" i="5" s="1"/>
  <c r="AH275" i="5"/>
  <c r="AI275" i="5" s="1"/>
  <c r="AH271" i="5"/>
  <c r="AI271" i="5" s="1"/>
  <c r="AH267" i="5"/>
  <c r="AI267" i="5" s="1"/>
  <c r="AH263" i="5"/>
  <c r="AI263" i="5" s="1"/>
  <c r="AH539" i="5"/>
  <c r="AI539" i="5" s="1"/>
  <c r="AH537" i="5"/>
  <c r="AI537" i="5" s="1"/>
  <c r="AH419" i="5"/>
  <c r="AI419" i="5" s="1"/>
  <c r="AH415" i="5"/>
  <c r="AI415" i="5" s="1"/>
  <c r="AH411" i="5"/>
  <c r="AI411" i="5" s="1"/>
  <c r="AH407" i="5"/>
  <c r="AI407" i="5" s="1"/>
  <c r="AH403" i="5"/>
  <c r="AI403" i="5" s="1"/>
  <c r="AH399" i="5"/>
  <c r="AI399" i="5" s="1"/>
  <c r="AH395" i="5"/>
  <c r="AI395" i="5" s="1"/>
  <c r="AH391" i="5"/>
  <c r="AI391" i="5" s="1"/>
  <c r="AH387" i="5"/>
  <c r="AI387" i="5" s="1"/>
  <c r="AH383" i="5"/>
  <c r="AI383" i="5" s="1"/>
  <c r="AH379" i="5"/>
  <c r="AI379" i="5" s="1"/>
  <c r="AH375" i="5"/>
  <c r="AI375" i="5" s="1"/>
  <c r="AH371" i="5"/>
  <c r="AI371" i="5" s="1"/>
  <c r="AH367" i="5"/>
  <c r="AI367" i="5" s="1"/>
  <c r="AH363" i="5"/>
  <c r="AI363" i="5" s="1"/>
  <c r="AH359" i="5"/>
  <c r="AI359" i="5" s="1"/>
  <c r="AH355" i="5"/>
  <c r="AI355" i="5" s="1"/>
  <c r="AH351" i="5"/>
  <c r="AI351" i="5" s="1"/>
  <c r="AH347" i="5"/>
  <c r="AI347" i="5" s="1"/>
  <c r="AH343" i="5"/>
  <c r="AI343" i="5" s="1"/>
  <c r="AH339" i="5"/>
  <c r="AI339" i="5" s="1"/>
  <c r="AH335" i="5"/>
  <c r="AI335" i="5" s="1"/>
  <c r="AH331" i="5"/>
  <c r="AI331" i="5" s="1"/>
  <c r="AH327" i="5"/>
  <c r="AI327" i="5" s="1"/>
  <c r="AH323" i="5"/>
  <c r="AI323" i="5" s="1"/>
  <c r="AH531" i="5"/>
  <c r="AI531" i="5" s="1"/>
  <c r="AH527" i="5"/>
  <c r="AI527" i="5" s="1"/>
  <c r="AH523" i="5"/>
  <c r="AI523" i="5" s="1"/>
  <c r="AH519" i="5"/>
  <c r="AI519" i="5" s="1"/>
  <c r="AH515" i="5"/>
  <c r="AI515" i="5" s="1"/>
  <c r="AH511" i="5"/>
  <c r="AI511" i="5" s="1"/>
  <c r="AH507" i="5"/>
  <c r="AI507" i="5" s="1"/>
  <c r="AH503" i="5"/>
  <c r="AI503" i="5" s="1"/>
  <c r="AH499" i="5"/>
  <c r="AI499" i="5" s="1"/>
  <c r="AH495" i="5"/>
  <c r="AI495" i="5" s="1"/>
  <c r="AH491" i="5"/>
  <c r="AI491" i="5" s="1"/>
  <c r="AH487" i="5"/>
  <c r="AI487" i="5" s="1"/>
  <c r="AH483" i="5"/>
  <c r="AI483" i="5" s="1"/>
  <c r="AH479" i="5"/>
  <c r="AI479" i="5" s="1"/>
  <c r="AH475" i="5"/>
  <c r="AI475" i="5" s="1"/>
  <c r="AH471" i="5"/>
  <c r="AI471" i="5" s="1"/>
  <c r="AH467" i="5"/>
  <c r="AI467" i="5" s="1"/>
  <c r="AH463" i="5"/>
  <c r="AI463" i="5" s="1"/>
  <c r="AH459" i="5"/>
  <c r="AI459" i="5" s="1"/>
  <c r="AH320" i="5"/>
  <c r="AI320" i="5" s="1"/>
  <c r="AH316" i="5"/>
  <c r="AI316" i="5" s="1"/>
  <c r="AH312" i="5"/>
  <c r="AI312" i="5" s="1"/>
  <c r="AH308" i="5"/>
  <c r="AI308" i="5" s="1"/>
  <c r="AH304" i="5"/>
  <c r="AI304" i="5" s="1"/>
  <c r="AH300" i="5"/>
  <c r="AI300" i="5" s="1"/>
  <c r="AH296" i="5"/>
  <c r="AI296" i="5" s="1"/>
  <c r="AH292" i="5"/>
  <c r="AI292" i="5" s="1"/>
  <c r="AH288" i="5"/>
  <c r="AI288" i="5" s="1"/>
  <c r="AH284" i="5"/>
  <c r="AI284" i="5" s="1"/>
  <c r="AH280" i="5"/>
  <c r="AI280" i="5" s="1"/>
  <c r="AH276" i="5"/>
  <c r="AI276" i="5" s="1"/>
  <c r="AH272" i="5"/>
  <c r="AI272" i="5" s="1"/>
  <c r="AH268" i="5"/>
  <c r="AI268" i="5" s="1"/>
  <c r="AH264" i="5"/>
  <c r="AI264" i="5" s="1"/>
  <c r="AH260" i="5"/>
  <c r="AI260" i="5" s="1"/>
  <c r="AH256" i="5"/>
  <c r="AI256" i="5" s="1"/>
  <c r="AH252" i="5"/>
  <c r="AI252" i="5" s="1"/>
  <c r="AH248" i="5"/>
  <c r="AI248" i="5" s="1"/>
  <c r="AH244" i="5"/>
  <c r="AI244" i="5" s="1"/>
  <c r="AH240" i="5"/>
  <c r="AI240" i="5" s="1"/>
  <c r="AH236" i="5"/>
  <c r="AI236" i="5" s="1"/>
  <c r="AH232" i="5"/>
  <c r="AI232" i="5" s="1"/>
  <c r="M60" i="6"/>
  <c r="H60" i="6"/>
  <c r="T49" i="11"/>
  <c r="Z49" i="11"/>
  <c r="D498" i="26"/>
  <c r="D495" i="24"/>
  <c r="G88" i="24"/>
  <c r="G82" i="26"/>
  <c r="D51" i="26"/>
  <c r="D46" i="24"/>
  <c r="E237" i="26"/>
  <c r="E267" i="24"/>
  <c r="D239" i="26"/>
  <c r="D269" i="24"/>
  <c r="D427" i="26"/>
  <c r="D423" i="24"/>
  <c r="G361" i="26"/>
  <c r="G348" i="24"/>
  <c r="F171" i="26"/>
  <c r="F136" i="24"/>
  <c r="D273" i="26"/>
  <c r="D223" i="24"/>
  <c r="H448" i="24"/>
  <c r="T226" i="5"/>
  <c r="E145" i="24"/>
  <c r="E101" i="26"/>
  <c r="H480" i="24"/>
  <c r="T262" i="5"/>
  <c r="E310" i="24"/>
  <c r="E323" i="26"/>
  <c r="E286" i="26"/>
  <c r="E211" i="24"/>
  <c r="E281" i="26"/>
  <c r="E279" i="24"/>
  <c r="F5" i="26"/>
  <c r="F28" i="24"/>
  <c r="F104" i="26"/>
  <c r="F148" i="24"/>
  <c r="G320" i="26"/>
  <c r="G307" i="24"/>
  <c r="G141" i="26"/>
  <c r="G124" i="24"/>
  <c r="B317" i="24"/>
  <c r="B333" i="26"/>
  <c r="D254" i="26"/>
  <c r="D238" i="24"/>
  <c r="E25" i="26"/>
  <c r="E11" i="24"/>
  <c r="D520" i="26"/>
  <c r="D519" i="24"/>
  <c r="H330" i="5"/>
  <c r="E160" i="26"/>
  <c r="E102" i="24"/>
  <c r="D487" i="26"/>
  <c r="D481" i="24"/>
  <c r="F418" i="26"/>
  <c r="F385" i="24"/>
  <c r="G362" i="26"/>
  <c r="G349" i="24"/>
  <c r="F186" i="26"/>
  <c r="F187" i="24"/>
  <c r="H49" i="24"/>
  <c r="Z351" i="5"/>
  <c r="G404" i="26"/>
  <c r="G436" i="24"/>
  <c r="G417" i="26"/>
  <c r="G384" i="24"/>
  <c r="F62" i="26"/>
  <c r="F61" i="24"/>
  <c r="G164" i="24"/>
  <c r="G120" i="26"/>
  <c r="E527" i="26"/>
  <c r="E522" i="24"/>
  <c r="AH377" i="5"/>
  <c r="AI377" i="5" s="1"/>
  <c r="F76" i="26"/>
  <c r="F71" i="24"/>
  <c r="E523" i="26"/>
  <c r="E518" i="24"/>
  <c r="D525" i="26"/>
  <c r="D520" i="24"/>
  <c r="H394" i="5"/>
  <c r="D288" i="26"/>
  <c r="D272" i="24"/>
  <c r="AH400" i="5"/>
  <c r="AI400" i="5" s="1"/>
  <c r="F454" i="26"/>
  <c r="F445" i="24"/>
  <c r="G452" i="26"/>
  <c r="G443" i="24"/>
  <c r="F306" i="26"/>
  <c r="F208" i="24"/>
  <c r="H483" i="24"/>
  <c r="Z415" i="5"/>
  <c r="G474" i="26"/>
  <c r="G441" i="24"/>
  <c r="H38" i="24"/>
  <c r="Z425" i="5"/>
  <c r="T425" i="5"/>
  <c r="D305" i="26"/>
  <c r="D207" i="24"/>
  <c r="G27" i="26"/>
  <c r="G16" i="24"/>
  <c r="D426" i="26"/>
  <c r="D422" i="24"/>
  <c r="H440" i="5"/>
  <c r="AH446" i="5"/>
  <c r="AI446" i="5" s="1"/>
  <c r="H371" i="24"/>
  <c r="T448" i="5"/>
  <c r="B540" i="26"/>
  <c r="B536" i="24"/>
  <c r="E84" i="26"/>
  <c r="E78" i="24"/>
  <c r="B226" i="26"/>
  <c r="B199" i="24"/>
  <c r="E419" i="26"/>
  <c r="E378" i="24"/>
  <c r="F294" i="26"/>
  <c r="F254" i="24"/>
  <c r="AH484" i="5"/>
  <c r="AI484" i="5" s="1"/>
  <c r="G331" i="26"/>
  <c r="G315" i="24"/>
  <c r="D390" i="26"/>
  <c r="D409" i="24"/>
  <c r="B476" i="26"/>
  <c r="B472" i="24"/>
  <c r="B152" i="26"/>
  <c r="B111" i="24"/>
  <c r="E382" i="26"/>
  <c r="E466" i="24"/>
  <c r="B303" i="26"/>
  <c r="B295" i="24"/>
  <c r="AH535" i="5"/>
  <c r="AI535" i="5" s="1"/>
  <c r="M48" i="6"/>
  <c r="H48" i="6"/>
  <c r="H98" i="6"/>
  <c r="M98" i="6"/>
  <c r="M318" i="6"/>
  <c r="H318" i="6"/>
  <c r="G35" i="26"/>
  <c r="G23" i="24"/>
  <c r="E78" i="26"/>
  <c r="E77" i="24"/>
  <c r="F188" i="26"/>
  <c r="F178" i="24"/>
  <c r="F98" i="26"/>
  <c r="F142" i="24"/>
  <c r="E368" i="26"/>
  <c r="E358" i="24"/>
  <c r="F325" i="24"/>
  <c r="F341" i="26"/>
  <c r="E89" i="26"/>
  <c r="E83" i="24"/>
  <c r="D189" i="26"/>
  <c r="D179" i="24"/>
  <c r="D179" i="26"/>
  <c r="D173" i="24"/>
  <c r="D7" i="26"/>
  <c r="D30" i="24"/>
  <c r="G21" i="26"/>
  <c r="G7" i="24"/>
  <c r="E524" i="26"/>
  <c r="E515" i="24"/>
  <c r="F202" i="24"/>
  <c r="F215" i="26"/>
  <c r="D324" i="26"/>
  <c r="D327" i="24"/>
  <c r="E495" i="26"/>
  <c r="E493" i="24"/>
  <c r="G99" i="26"/>
  <c r="G143" i="24"/>
  <c r="G344" i="26"/>
  <c r="G312" i="24"/>
  <c r="E88" i="26"/>
  <c r="E82" i="24"/>
  <c r="D512" i="26"/>
  <c r="D507" i="24"/>
  <c r="E376" i="26"/>
  <c r="E366" i="24"/>
  <c r="G204" i="26"/>
  <c r="G336" i="24"/>
  <c r="AH168" i="5"/>
  <c r="AI168" i="5" s="1"/>
  <c r="Z171" i="5"/>
  <c r="E73" i="24"/>
  <c r="E69" i="26"/>
  <c r="E96" i="26"/>
  <c r="E140" i="24"/>
  <c r="D210" i="26"/>
  <c r="D218" i="24"/>
  <c r="Z268" i="5"/>
  <c r="E79" i="26"/>
  <c r="E85" i="24"/>
  <c r="AH293" i="5"/>
  <c r="AI293" i="5" s="1"/>
  <c r="G77" i="26"/>
  <c r="G76" i="24"/>
  <c r="G264" i="26"/>
  <c r="G288" i="24"/>
  <c r="E459" i="26"/>
  <c r="E458" i="24"/>
  <c r="AH341" i="5"/>
  <c r="AI341" i="5" s="1"/>
  <c r="E315" i="26"/>
  <c r="E293" i="24"/>
  <c r="AH364" i="5"/>
  <c r="AI364" i="5" s="1"/>
  <c r="H399" i="5"/>
  <c r="E3" i="24"/>
  <c r="E3" i="26"/>
  <c r="AH405" i="5"/>
  <c r="AI405" i="5" s="1"/>
  <c r="E176" i="26"/>
  <c r="E170" i="24"/>
  <c r="AH428" i="5"/>
  <c r="AI428" i="5" s="1"/>
  <c r="AH433" i="5"/>
  <c r="AI433" i="5" s="1"/>
  <c r="D86" i="26"/>
  <c r="D79" i="24"/>
  <c r="D14" i="26"/>
  <c r="D37" i="24"/>
  <c r="B312" i="26"/>
  <c r="B259" i="24"/>
  <c r="B48" i="26"/>
  <c r="B53" i="24"/>
  <c r="F116" i="26"/>
  <c r="F160" i="24"/>
  <c r="AH496" i="5"/>
  <c r="AI496" i="5" s="1"/>
  <c r="G68" i="24"/>
  <c r="G74" i="26"/>
  <c r="H510" i="5"/>
  <c r="D464" i="26"/>
  <c r="D463" i="24"/>
  <c r="B238" i="26"/>
  <c r="B268" i="24"/>
  <c r="G104" i="24"/>
  <c r="G161" i="26"/>
  <c r="M15" i="6"/>
  <c r="H15" i="6"/>
  <c r="M76" i="6"/>
  <c r="H76" i="6"/>
  <c r="F213" i="24"/>
  <c r="F248" i="26"/>
  <c r="E359" i="24"/>
  <c r="E369" i="26"/>
  <c r="B123" i="26"/>
  <c r="B167" i="24"/>
  <c r="E266" i="26"/>
  <c r="E290" i="24"/>
  <c r="F514" i="26"/>
  <c r="F509" i="24"/>
  <c r="F414" i="26"/>
  <c r="F393" i="24"/>
  <c r="E348" i="26"/>
  <c r="E374" i="24"/>
  <c r="B378" i="26"/>
  <c r="B368" i="24"/>
  <c r="G504" i="26"/>
  <c r="G500" i="24"/>
  <c r="B195" i="26"/>
  <c r="B188" i="24"/>
  <c r="E261" i="26"/>
  <c r="E285" i="24"/>
  <c r="G4" i="24"/>
  <c r="G4" i="26"/>
  <c r="G411" i="26"/>
  <c r="G390" i="24"/>
  <c r="G70" i="26"/>
  <c r="G74" i="24"/>
  <c r="G10" i="26"/>
  <c r="G33" i="24"/>
  <c r="D422" i="26"/>
  <c r="D418" i="24"/>
  <c r="E208" i="26"/>
  <c r="E340" i="24"/>
  <c r="E11" i="26"/>
  <c r="E34" i="24"/>
  <c r="B198" i="26"/>
  <c r="B191" i="24"/>
  <c r="G150" i="24"/>
  <c r="G106" i="26"/>
  <c r="F139" i="26"/>
  <c r="F122" i="24"/>
  <c r="G31" i="24"/>
  <c r="G8" i="26"/>
  <c r="D212" i="26"/>
  <c r="D220" i="24"/>
  <c r="H27" i="5"/>
  <c r="Z28" i="5"/>
  <c r="E515" i="26"/>
  <c r="E510" i="24"/>
  <c r="F224" i="26"/>
  <c r="F264" i="24"/>
  <c r="D279" i="26"/>
  <c r="D229" i="24"/>
  <c r="Z43" i="5"/>
  <c r="G246" i="26"/>
  <c r="G249" i="24"/>
  <c r="F502" i="26"/>
  <c r="F498" i="24"/>
  <c r="D364" i="26"/>
  <c r="D351" i="24"/>
  <c r="H61" i="5"/>
  <c r="Z62" i="5"/>
  <c r="E87" i="26"/>
  <c r="E81" i="24"/>
  <c r="B270" i="26"/>
  <c r="B300" i="24"/>
  <c r="G253" i="26"/>
  <c r="G237" i="24"/>
  <c r="H91" i="5"/>
  <c r="Z92" i="5"/>
  <c r="F151" i="24"/>
  <c r="F107" i="26"/>
  <c r="D26" i="26"/>
  <c r="D12" i="24"/>
  <c r="Z107" i="5"/>
  <c r="F207" i="26"/>
  <c r="F339" i="24"/>
  <c r="D111" i="26"/>
  <c r="D155" i="24"/>
  <c r="Z126" i="5"/>
  <c r="E211" i="26"/>
  <c r="E219" i="24"/>
  <c r="B400" i="26"/>
  <c r="B428" i="24"/>
  <c r="F180" i="26"/>
  <c r="F174" i="24"/>
  <c r="G121" i="26"/>
  <c r="G165" i="24"/>
  <c r="AH153" i="5"/>
  <c r="AI153" i="5" s="1"/>
  <c r="H155" i="5"/>
  <c r="Z156" i="5"/>
  <c r="F173" i="26"/>
  <c r="F195" i="24"/>
  <c r="D136" i="26"/>
  <c r="D119" i="24"/>
  <c r="H174" i="5"/>
  <c r="G172" i="26"/>
  <c r="G194" i="24"/>
  <c r="F292" i="26"/>
  <c r="F252" i="24"/>
  <c r="AH183" i="5"/>
  <c r="AI183" i="5" s="1"/>
  <c r="D328" i="24"/>
  <c r="D325" i="26"/>
  <c r="F280" i="26"/>
  <c r="F278" i="24"/>
  <c r="AH193" i="5"/>
  <c r="AI193" i="5" s="1"/>
  <c r="F359" i="26"/>
  <c r="F346" i="24"/>
  <c r="AH196" i="5"/>
  <c r="AI196" i="5" s="1"/>
  <c r="H198" i="5"/>
  <c r="AH199" i="5"/>
  <c r="AI199" i="5" s="1"/>
  <c r="H201" i="5"/>
  <c r="G164" i="26"/>
  <c r="G129" i="24"/>
  <c r="G342" i="26"/>
  <c r="G326" i="24"/>
  <c r="G93" i="26"/>
  <c r="G137" i="24"/>
  <c r="D57" i="26"/>
  <c r="D56" i="24"/>
  <c r="D166" i="26"/>
  <c r="D131" i="24"/>
  <c r="H219" i="5"/>
  <c r="Z226" i="5"/>
  <c r="D115" i="26"/>
  <c r="D159" i="24"/>
  <c r="Z232" i="5"/>
  <c r="D251" i="24"/>
  <c r="D291" i="26"/>
  <c r="G493" i="26"/>
  <c r="G491" i="24"/>
  <c r="G467" i="26"/>
  <c r="G450" i="24"/>
  <c r="AH247" i="5"/>
  <c r="AI247" i="5" s="1"/>
  <c r="F496" i="26"/>
  <c r="F485" i="24"/>
  <c r="AH253" i="5"/>
  <c r="AI253" i="5" s="1"/>
  <c r="F492" i="26"/>
  <c r="F490" i="24"/>
  <c r="G350" i="26"/>
  <c r="G376" i="24"/>
  <c r="Z262" i="5"/>
  <c r="D386" i="26"/>
  <c r="D470" i="24"/>
  <c r="E421" i="26"/>
  <c r="E417" i="24"/>
  <c r="B385" i="26"/>
  <c r="B469" i="24"/>
  <c r="E9" i="24"/>
  <c r="E23" i="26"/>
  <c r="E46" i="26"/>
  <c r="E39" i="24"/>
  <c r="F455" i="26"/>
  <c r="F454" i="24"/>
  <c r="F65" i="26"/>
  <c r="F65" i="24"/>
  <c r="G536" i="26"/>
  <c r="G532" i="24"/>
  <c r="H319" i="5"/>
  <c r="F257" i="26"/>
  <c r="F241" i="24"/>
  <c r="G216" i="26"/>
  <c r="G203" i="24"/>
  <c r="H335" i="5"/>
  <c r="F64" i="24"/>
  <c r="F64" i="26"/>
  <c r="D168" i="26"/>
  <c r="D133" i="24"/>
  <c r="H358" i="5"/>
  <c r="D128" i="26"/>
  <c r="D94" i="24"/>
  <c r="F468" i="24"/>
  <c r="F384" i="26"/>
  <c r="G420" i="26"/>
  <c r="G416" i="24"/>
  <c r="F268" i="26"/>
  <c r="F298" i="24"/>
  <c r="H71" i="24"/>
  <c r="Z379" i="5"/>
  <c r="G30" i="26"/>
  <c r="G27" i="24"/>
  <c r="Z384" i="5"/>
  <c r="G182" i="26"/>
  <c r="G169" i="24"/>
  <c r="F517" i="24"/>
  <c r="F522" i="26"/>
  <c r="G91" i="26"/>
  <c r="G90" i="24"/>
  <c r="F453" i="26"/>
  <c r="F444" i="24"/>
  <c r="AH423" i="5"/>
  <c r="AI423" i="5" s="1"/>
  <c r="H427" i="5"/>
  <c r="H508" i="24"/>
  <c r="Z430" i="5"/>
  <c r="T430" i="5"/>
  <c r="F271" i="26"/>
  <c r="F301" i="24"/>
  <c r="E197" i="26"/>
  <c r="E190" i="24"/>
  <c r="Z443" i="5"/>
  <c r="D482" i="26"/>
  <c r="D476" i="24"/>
  <c r="H445" i="5"/>
  <c r="Z448" i="5"/>
  <c r="H452" i="24"/>
  <c r="Z453" i="5"/>
  <c r="T453" i="5"/>
  <c r="D541" i="26"/>
  <c r="D534" i="24"/>
  <c r="B41" i="26"/>
  <c r="B41" i="24"/>
  <c r="Z471" i="5"/>
  <c r="E59" i="24"/>
  <c r="E60" i="26"/>
  <c r="E403" i="26"/>
  <c r="E435" i="24"/>
  <c r="T2" i="5"/>
  <c r="AH3" i="5"/>
  <c r="AI3" i="5" s="1"/>
  <c r="H5" i="5"/>
  <c r="Z6" i="5"/>
  <c r="E426" i="24"/>
  <c r="E398" i="26"/>
  <c r="B428" i="26"/>
  <c r="B424" i="24"/>
  <c r="E425" i="26"/>
  <c r="E421" i="24"/>
  <c r="F16" i="5"/>
  <c r="T16" i="5"/>
  <c r="G167" i="24"/>
  <c r="G123" i="26"/>
  <c r="D266" i="26"/>
  <c r="D290" i="24"/>
  <c r="AH21" i="5"/>
  <c r="AI21" i="5" s="1"/>
  <c r="H23" i="5"/>
  <c r="Z24" i="5"/>
  <c r="E247" i="26"/>
  <c r="E212" i="24"/>
  <c r="T31" i="5"/>
  <c r="G402" i="26"/>
  <c r="G430" i="24"/>
  <c r="AH36" i="5"/>
  <c r="AI36" i="5" s="1"/>
  <c r="D78" i="26"/>
  <c r="D77" i="24"/>
  <c r="Z39" i="5"/>
  <c r="H42" i="5"/>
  <c r="G458" i="26"/>
  <c r="G457" i="24"/>
  <c r="T50" i="5"/>
  <c r="AH51" i="5"/>
  <c r="AI51" i="5" s="1"/>
  <c r="D163" i="24"/>
  <c r="D119" i="26"/>
  <c r="H57" i="5"/>
  <c r="Z58" i="5"/>
  <c r="E393" i="26"/>
  <c r="E412" i="24"/>
  <c r="B367" i="26"/>
  <c r="B357" i="24"/>
  <c r="E68" i="26"/>
  <c r="E72" i="24"/>
  <c r="T80" i="5"/>
  <c r="G378" i="26"/>
  <c r="G368" i="24"/>
  <c r="D237" i="26"/>
  <c r="D267" i="24"/>
  <c r="AH85" i="5"/>
  <c r="AI85" i="5" s="1"/>
  <c r="H87" i="5"/>
  <c r="Z88" i="5"/>
  <c r="E373" i="24"/>
  <c r="E347" i="26"/>
  <c r="T95" i="5"/>
  <c r="G140" i="26"/>
  <c r="G123" i="24"/>
  <c r="AH100" i="5"/>
  <c r="AI100" i="5" s="1"/>
  <c r="D229" i="26"/>
  <c r="D231" i="24"/>
  <c r="Z103" i="5"/>
  <c r="H106" i="5"/>
  <c r="G337" i="26"/>
  <c r="G321" i="24"/>
  <c r="T114" i="5"/>
  <c r="AH115" i="5"/>
  <c r="AI115" i="5" s="1"/>
  <c r="D203" i="26"/>
  <c r="D335" i="24"/>
  <c r="H121" i="5"/>
  <c r="Z122" i="5"/>
  <c r="E391" i="24"/>
  <c r="E412" i="26"/>
  <c r="B147" i="24"/>
  <c r="B103" i="26"/>
  <c r="A103" i="26" s="1"/>
  <c r="E497" i="26"/>
  <c r="E486" i="24"/>
  <c r="T144" i="5"/>
  <c r="G195" i="26"/>
  <c r="G188" i="24"/>
  <c r="D285" i="24"/>
  <c r="D261" i="26"/>
  <c r="AH149" i="5"/>
  <c r="AI149" i="5" s="1"/>
  <c r="H151" i="5"/>
  <c r="Z152" i="5"/>
  <c r="E316" i="24"/>
  <c r="E332" i="26"/>
  <c r="T159" i="5"/>
  <c r="G2" i="26"/>
  <c r="G2" i="24"/>
  <c r="AH164" i="5"/>
  <c r="AI164" i="5" s="1"/>
  <c r="D89" i="26"/>
  <c r="D83" i="24"/>
  <c r="Z167" i="5"/>
  <c r="H170" i="5"/>
  <c r="G231" i="26"/>
  <c r="G233" i="24"/>
  <c r="T178" i="5"/>
  <c r="AH179" i="5"/>
  <c r="AI179" i="5" s="1"/>
  <c r="D477" i="26"/>
  <c r="D473" i="24"/>
  <c r="H185" i="5"/>
  <c r="Z186" i="5"/>
  <c r="E34" i="26"/>
  <c r="E22" i="24"/>
  <c r="F272" i="26"/>
  <c r="F222" i="24"/>
  <c r="E55" i="26"/>
  <c r="E50" i="24"/>
  <c r="T204" i="5"/>
  <c r="AH205" i="5"/>
  <c r="AI205" i="5" s="1"/>
  <c r="T207" i="5"/>
  <c r="AH208" i="5"/>
  <c r="AI208" i="5" s="1"/>
  <c r="H210" i="5"/>
  <c r="AH211" i="5"/>
  <c r="AI211" i="5" s="1"/>
  <c r="H213" i="5"/>
  <c r="G217" i="26"/>
  <c r="G204" i="24"/>
  <c r="G416" i="26"/>
  <c r="G395" i="24"/>
  <c r="G141" i="24"/>
  <c r="G97" i="26"/>
  <c r="D208" i="26"/>
  <c r="D340" i="24"/>
  <c r="D138" i="26"/>
  <c r="D121" i="24"/>
  <c r="H231" i="5"/>
  <c r="H237" i="5"/>
  <c r="AH241" i="5"/>
  <c r="AI241" i="5" s="1"/>
  <c r="F215" i="24"/>
  <c r="F250" i="26"/>
  <c r="AH259" i="5"/>
  <c r="AI259" i="5" s="1"/>
  <c r="H261" i="5"/>
  <c r="H267" i="5"/>
  <c r="B519" i="26"/>
  <c r="B514" i="24"/>
  <c r="D281" i="26"/>
  <c r="D279" i="24"/>
  <c r="Z280" i="5"/>
  <c r="E95" i="26"/>
  <c r="E139" i="24"/>
  <c r="B148" i="24"/>
  <c r="B104" i="26"/>
  <c r="A104" i="26" s="1"/>
  <c r="E158" i="26"/>
  <c r="E100" i="24"/>
  <c r="E319" i="26"/>
  <c r="E306" i="24"/>
  <c r="E151" i="26"/>
  <c r="E110" i="24"/>
  <c r="T304" i="5"/>
  <c r="AH305" i="5"/>
  <c r="AI305" i="5" s="1"/>
  <c r="F532" i="26"/>
  <c r="F527" i="24"/>
  <c r="G501" i="26"/>
  <c r="G497" i="24"/>
  <c r="G205" i="26"/>
  <c r="G337" i="24"/>
  <c r="E304" i="26"/>
  <c r="E296" i="24"/>
  <c r="D534" i="26"/>
  <c r="D525" i="24"/>
  <c r="AH328" i="5"/>
  <c r="AI328" i="5" s="1"/>
  <c r="F520" i="26"/>
  <c r="F519" i="24"/>
  <c r="G363" i="26"/>
  <c r="G350" i="24"/>
  <c r="T340" i="5"/>
  <c r="H64" i="24"/>
  <c r="Z343" i="5"/>
  <c r="G155" i="26"/>
  <c r="G97" i="24"/>
  <c r="Z348" i="5"/>
  <c r="G54" i="26"/>
  <c r="G49" i="24"/>
  <c r="F260" i="26"/>
  <c r="F284" i="24"/>
  <c r="G491" i="26"/>
  <c r="G489" i="24"/>
  <c r="H363" i="5"/>
  <c r="E19" i="26"/>
  <c r="E5" i="24"/>
  <c r="AH369" i="5"/>
  <c r="AI369" i="5" s="1"/>
  <c r="E163" i="26"/>
  <c r="E105" i="24"/>
  <c r="D523" i="26"/>
  <c r="D518" i="24"/>
  <c r="H386" i="5"/>
  <c r="D85" i="26"/>
  <c r="D80" i="24"/>
  <c r="AH392" i="5"/>
  <c r="AI392" i="5" s="1"/>
  <c r="F525" i="26"/>
  <c r="F520" i="24"/>
  <c r="G345" i="26"/>
  <c r="G313" i="24"/>
  <c r="T404" i="5"/>
  <c r="H444" i="24"/>
  <c r="Z407" i="5"/>
  <c r="G538" i="26"/>
  <c r="G531" i="24"/>
  <c r="Z412" i="5"/>
  <c r="G478" i="26"/>
  <c r="G483" i="24"/>
  <c r="F353" i="26"/>
  <c r="F354" i="24"/>
  <c r="G321" i="26"/>
  <c r="G308" i="24"/>
  <c r="D539" i="26"/>
  <c r="D535" i="24"/>
  <c r="H432" i="5"/>
  <c r="AH438" i="5"/>
  <c r="AI438" i="5" s="1"/>
  <c r="H422" i="24"/>
  <c r="T440" i="5"/>
  <c r="H450" i="5"/>
  <c r="AH451" i="5"/>
  <c r="AI451" i="5" s="1"/>
  <c r="H455" i="5"/>
  <c r="G540" i="26"/>
  <c r="G536" i="24"/>
  <c r="H458" i="5"/>
  <c r="D419" i="26"/>
  <c r="D378" i="24"/>
  <c r="B17" i="26"/>
  <c r="B14" i="24"/>
  <c r="B284" i="26"/>
  <c r="B282" i="24"/>
  <c r="Z483" i="5"/>
  <c r="E372" i="26"/>
  <c r="E362" i="24"/>
  <c r="B28" i="26"/>
  <c r="B25" i="24"/>
  <c r="E162" i="24"/>
  <c r="E118" i="26"/>
  <c r="T507" i="5"/>
  <c r="AH508" i="5"/>
  <c r="AI508" i="5" s="1"/>
  <c r="G152" i="26"/>
  <c r="G111" i="24"/>
  <c r="H522" i="5"/>
  <c r="AH532" i="5"/>
  <c r="AI532" i="5" s="1"/>
  <c r="F516" i="26"/>
  <c r="F511" i="24"/>
  <c r="M6" i="6"/>
  <c r="H6" i="6"/>
  <c r="H116" i="6"/>
  <c r="Z32" i="11"/>
  <c r="G379" i="26"/>
  <c r="G369" i="24"/>
  <c r="D178" i="26"/>
  <c r="D172" i="24"/>
  <c r="F374" i="26"/>
  <c r="F364" i="24"/>
  <c r="F21" i="24"/>
  <c r="F33" i="26"/>
  <c r="E229" i="26"/>
  <c r="E231" i="24"/>
  <c r="G190" i="26"/>
  <c r="G180" i="24"/>
  <c r="D343" i="26"/>
  <c r="D311" i="24"/>
  <c r="G518" i="26"/>
  <c r="G513" i="24"/>
  <c r="D201" i="26"/>
  <c r="D333" i="24"/>
  <c r="F334" i="24"/>
  <c r="F202" i="26"/>
  <c r="G114" i="26"/>
  <c r="G158" i="24"/>
  <c r="E138" i="26"/>
  <c r="E121" i="24"/>
  <c r="G262" i="26"/>
  <c r="G286" i="24"/>
  <c r="B139" i="26"/>
  <c r="B122" i="24"/>
  <c r="E443" i="26"/>
  <c r="E381" i="24"/>
  <c r="G152" i="24"/>
  <c r="G108" i="26"/>
  <c r="D510" i="24"/>
  <c r="D515" i="26"/>
  <c r="B224" i="26"/>
  <c r="B264" i="24"/>
  <c r="G451" i="26"/>
  <c r="G447" i="24"/>
  <c r="D235" i="26"/>
  <c r="D265" i="24"/>
  <c r="B502" i="26"/>
  <c r="B498" i="24"/>
  <c r="E240" i="26"/>
  <c r="E270" i="24"/>
  <c r="B517" i="26"/>
  <c r="B512" i="24"/>
  <c r="E335" i="26"/>
  <c r="E319" i="24"/>
  <c r="G270" i="26"/>
  <c r="G300" i="24"/>
  <c r="D524" i="26"/>
  <c r="D515" i="24"/>
  <c r="AH81" i="5"/>
  <c r="AI81" i="5" s="1"/>
  <c r="B215" i="26"/>
  <c r="B202" i="24"/>
  <c r="E510" i="26"/>
  <c r="E505" i="24"/>
  <c r="G249" i="26"/>
  <c r="G214" i="24"/>
  <c r="AH96" i="5"/>
  <c r="AI96" i="5" s="1"/>
  <c r="D495" i="26"/>
  <c r="D493" i="24"/>
  <c r="B107" i="26"/>
  <c r="B151" i="24"/>
  <c r="G297" i="26"/>
  <c r="G245" i="24"/>
  <c r="AH111" i="5"/>
  <c r="AI111" i="5" s="1"/>
  <c r="D413" i="26"/>
  <c r="D392" i="24"/>
  <c r="B207" i="26"/>
  <c r="B339" i="24"/>
  <c r="E209" i="26"/>
  <c r="E341" i="24"/>
  <c r="B434" i="26"/>
  <c r="B400" i="24"/>
  <c r="E213" i="26"/>
  <c r="E221" i="24"/>
  <c r="T140" i="5"/>
  <c r="G400" i="26"/>
  <c r="G428" i="24"/>
  <c r="D88" i="26"/>
  <c r="D82" i="24"/>
  <c r="AH145" i="5"/>
  <c r="AI145" i="5" s="1"/>
  <c r="B180" i="26"/>
  <c r="B174" i="24"/>
  <c r="E302" i="26"/>
  <c r="E277" i="24"/>
  <c r="T155" i="5"/>
  <c r="G81" i="26"/>
  <c r="G87" i="24"/>
  <c r="AH160" i="5"/>
  <c r="AI160" i="5" s="1"/>
  <c r="D376" i="26"/>
  <c r="D366" i="24"/>
  <c r="B173" i="26"/>
  <c r="B195" i="24"/>
  <c r="G440" i="26"/>
  <c r="G406" i="24"/>
  <c r="T174" i="5"/>
  <c r="AH175" i="5"/>
  <c r="AI175" i="5" s="1"/>
  <c r="D133" i="26"/>
  <c r="D116" i="24"/>
  <c r="B292" i="26"/>
  <c r="B252" i="24"/>
  <c r="E221" i="26"/>
  <c r="E261" i="24"/>
  <c r="D73" i="24"/>
  <c r="D69" i="26"/>
  <c r="B278" i="24"/>
  <c r="B280" i="26"/>
  <c r="E137" i="26"/>
  <c r="E120" i="24"/>
  <c r="B359" i="26"/>
  <c r="B346" i="24"/>
  <c r="E344" i="24"/>
  <c r="E357" i="26"/>
  <c r="H173" i="24"/>
  <c r="T198" i="5"/>
  <c r="E245" i="26"/>
  <c r="E248" i="24"/>
  <c r="F273" i="26"/>
  <c r="F223" i="24"/>
  <c r="E193" i="26"/>
  <c r="E183" i="24"/>
  <c r="T216" i="5"/>
  <c r="AH217" i="5"/>
  <c r="AI217" i="5" s="1"/>
  <c r="T219" i="5"/>
  <c r="AH220" i="5"/>
  <c r="AI220" i="5" s="1"/>
  <c r="AH223" i="5"/>
  <c r="AI223" i="5" s="1"/>
  <c r="G323" i="24"/>
  <c r="G339" i="26"/>
  <c r="G301" i="26"/>
  <c r="G276" i="24"/>
  <c r="AH235" i="5"/>
  <c r="AI235" i="5" s="1"/>
  <c r="E67" i="26"/>
  <c r="E62" i="24"/>
  <c r="T240" i="5"/>
  <c r="E174" i="26"/>
  <c r="E196" i="24"/>
  <c r="H166" i="24"/>
  <c r="T246" i="5"/>
  <c r="E58" i="26"/>
  <c r="E57" i="24"/>
  <c r="D96" i="26"/>
  <c r="D140" i="24"/>
  <c r="B496" i="26"/>
  <c r="B485" i="24"/>
  <c r="E29" i="26"/>
  <c r="E26" i="24"/>
  <c r="B492" i="26"/>
  <c r="B490" i="24"/>
  <c r="E389" i="26"/>
  <c r="E408" i="24"/>
  <c r="G220" i="26"/>
  <c r="G260" i="24"/>
  <c r="G354" i="26"/>
  <c r="G355" i="24"/>
  <c r="B100" i="26"/>
  <c r="B144" i="24"/>
  <c r="D79" i="26"/>
  <c r="D85" i="24"/>
  <c r="B455" i="26"/>
  <c r="B454" i="24"/>
  <c r="E109" i="26"/>
  <c r="E153" i="24"/>
  <c r="B65" i="24"/>
  <c r="B65" i="26"/>
  <c r="E263" i="24"/>
  <c r="E223" i="26"/>
  <c r="E218" i="26"/>
  <c r="E205" i="24"/>
  <c r="E446" i="26"/>
  <c r="E431" i="24"/>
  <c r="T316" i="5"/>
  <c r="AH317" i="5"/>
  <c r="AI317" i="5" s="1"/>
  <c r="F254" i="26"/>
  <c r="F238" i="24"/>
  <c r="E150" i="26"/>
  <c r="E109" i="24"/>
  <c r="AH333" i="5"/>
  <c r="AI333" i="5" s="1"/>
  <c r="E199" i="26"/>
  <c r="E192" i="24"/>
  <c r="D315" i="26"/>
  <c r="D293" i="24"/>
  <c r="H350" i="5"/>
  <c r="D43" i="26"/>
  <c r="D43" i="24"/>
  <c r="AH356" i="5"/>
  <c r="AI356" i="5" s="1"/>
  <c r="F168" i="26"/>
  <c r="F133" i="24"/>
  <c r="G62" i="26"/>
  <c r="G61" i="24"/>
  <c r="T368" i="5"/>
  <c r="H91" i="24"/>
  <c r="Z371" i="5"/>
  <c r="G295" i="26"/>
  <c r="G255" i="24"/>
  <c r="B268" i="26"/>
  <c r="B298" i="24"/>
  <c r="G76" i="26"/>
  <c r="G71" i="24"/>
  <c r="F66" i="26"/>
  <c r="F66" i="24"/>
  <c r="G380" i="24"/>
  <c r="G442" i="26"/>
  <c r="E531" i="26"/>
  <c r="E526" i="24"/>
  <c r="AH397" i="5"/>
  <c r="AI397" i="5" s="1"/>
  <c r="E407" i="26"/>
  <c r="E439" i="24"/>
  <c r="D176" i="26"/>
  <c r="D170" i="24"/>
  <c r="H414" i="5"/>
  <c r="D13" i="24"/>
  <c r="D16" i="26"/>
  <c r="AH420" i="5"/>
  <c r="AI420" i="5" s="1"/>
  <c r="H44" i="24"/>
  <c r="Z422" i="5"/>
  <c r="T422" i="5"/>
  <c r="AH425" i="5"/>
  <c r="AI425" i="5" s="1"/>
  <c r="T427" i="5"/>
  <c r="E242" i="26"/>
  <c r="E303" i="24"/>
  <c r="B271" i="26"/>
  <c r="B301" i="24"/>
  <c r="D181" i="26"/>
  <c r="D175" i="24"/>
  <c r="H437" i="5"/>
  <c r="B426" i="26"/>
  <c r="B422" i="24"/>
  <c r="D197" i="26"/>
  <c r="D190" i="24"/>
  <c r="H476" i="24"/>
  <c r="Z445" i="5"/>
  <c r="T445" i="5"/>
  <c r="D535" i="26"/>
  <c r="D528" i="24"/>
  <c r="G371" i="24"/>
  <c r="G381" i="26"/>
  <c r="AH456" i="5"/>
  <c r="AI456" i="5" s="1"/>
  <c r="G312" i="26"/>
  <c r="G259" i="24"/>
  <c r="D403" i="26"/>
  <c r="D435" i="24"/>
  <c r="B462" i="26"/>
  <c r="B461" i="24"/>
  <c r="B484" i="26"/>
  <c r="B478" i="24"/>
  <c r="B116" i="26"/>
  <c r="B160" i="24"/>
  <c r="E287" i="26"/>
  <c r="E271" i="24"/>
  <c r="B73" i="26"/>
  <c r="B67" i="24"/>
  <c r="E18" i="26"/>
  <c r="E15" i="24"/>
  <c r="T519" i="5"/>
  <c r="AH520" i="5"/>
  <c r="AI520" i="5" s="1"/>
  <c r="H3" i="6"/>
  <c r="H73" i="6"/>
  <c r="H146" i="6"/>
  <c r="G103" i="26"/>
  <c r="G147" i="24"/>
  <c r="D497" i="26"/>
  <c r="D486" i="24"/>
  <c r="B131" i="26"/>
  <c r="B114" i="24"/>
  <c r="E346" i="26"/>
  <c r="E372" i="24"/>
  <c r="G341" i="26"/>
  <c r="G325" i="24"/>
  <c r="D332" i="26"/>
  <c r="D316" i="24"/>
  <c r="B252" i="26"/>
  <c r="B217" i="24"/>
  <c r="G202" i="26"/>
  <c r="G334" i="24"/>
  <c r="D187" i="26"/>
  <c r="D177" i="24"/>
  <c r="B71" i="26"/>
  <c r="B75" i="24"/>
  <c r="E183" i="26"/>
  <c r="E176" i="24"/>
  <c r="B179" i="26"/>
  <c r="B173" i="24"/>
  <c r="D55" i="26"/>
  <c r="D50" i="24"/>
  <c r="B53" i="26"/>
  <c r="B48" i="24"/>
  <c r="E8" i="24"/>
  <c r="E22" i="26"/>
  <c r="B232" i="26"/>
  <c r="B234" i="24"/>
  <c r="E129" i="26"/>
  <c r="E95" i="24"/>
  <c r="H56" i="24"/>
  <c r="T210" i="5"/>
  <c r="E162" i="26"/>
  <c r="E103" i="24"/>
  <c r="F166" i="26"/>
  <c r="F131" i="24"/>
  <c r="E40" i="26"/>
  <c r="E55" i="24"/>
  <c r="T228" i="5"/>
  <c r="F115" i="26"/>
  <c r="F159" i="24"/>
  <c r="E511" i="26"/>
  <c r="E506" i="24"/>
  <c r="B250" i="26"/>
  <c r="B215" i="24"/>
  <c r="B122" i="26"/>
  <c r="B166" i="24"/>
  <c r="H451" i="24"/>
  <c r="T258" i="5"/>
  <c r="E24" i="26"/>
  <c r="E10" i="24"/>
  <c r="E257" i="24"/>
  <c r="E310" i="26"/>
  <c r="T264" i="5"/>
  <c r="F386" i="26"/>
  <c r="F470" i="24"/>
  <c r="G463" i="26"/>
  <c r="G462" i="24"/>
  <c r="G5" i="26"/>
  <c r="G28" i="24"/>
  <c r="B290" i="26"/>
  <c r="B250" i="24"/>
  <c r="D151" i="26"/>
  <c r="D110" i="24"/>
  <c r="B194" i="26"/>
  <c r="B184" i="24"/>
  <c r="E192" i="26"/>
  <c r="E182" i="24"/>
  <c r="B532" i="26"/>
  <c r="B527" i="24"/>
  <c r="E506" i="26"/>
  <c r="E502" i="24"/>
  <c r="F11" i="24"/>
  <c r="F25" i="26"/>
  <c r="G257" i="26"/>
  <c r="G241" i="24"/>
  <c r="T332" i="5"/>
  <c r="H481" i="24"/>
  <c r="Z335" i="5"/>
  <c r="G418" i="26"/>
  <c r="G385" i="24"/>
  <c r="B285" i="26"/>
  <c r="B283" i="24"/>
  <c r="G64" i="26"/>
  <c r="G64" i="24"/>
  <c r="F461" i="26"/>
  <c r="F460" i="24"/>
  <c r="G186" i="26"/>
  <c r="G187" i="24"/>
  <c r="E407" i="24"/>
  <c r="E388" i="26"/>
  <c r="AH361" i="5"/>
  <c r="AI361" i="5" s="1"/>
  <c r="E90" i="26"/>
  <c r="E84" i="24"/>
  <c r="D163" i="26"/>
  <c r="D105" i="24"/>
  <c r="H378" i="5"/>
  <c r="D406" i="26"/>
  <c r="D438" i="24"/>
  <c r="AH384" i="5"/>
  <c r="AI384" i="5" s="1"/>
  <c r="F523" i="26"/>
  <c r="F518" i="24"/>
  <c r="G522" i="26"/>
  <c r="G517" i="24"/>
  <c r="T396" i="5"/>
  <c r="H272" i="24"/>
  <c r="Z399" i="5"/>
  <c r="G454" i="26"/>
  <c r="G445" i="24"/>
  <c r="B507" i="26"/>
  <c r="B503" i="24"/>
  <c r="G453" i="26"/>
  <c r="G444" i="24"/>
  <c r="F326" i="26"/>
  <c r="F329" i="24"/>
  <c r="G306" i="26"/>
  <c r="G208" i="24"/>
  <c r="D117" i="26"/>
  <c r="D161" i="24"/>
  <c r="H424" i="5"/>
  <c r="AH430" i="5"/>
  <c r="AI430" i="5" s="1"/>
  <c r="H535" i="24"/>
  <c r="T432" i="5"/>
  <c r="AH443" i="5"/>
  <c r="AI443" i="5" s="1"/>
  <c r="AH448" i="5"/>
  <c r="AI448" i="5" s="1"/>
  <c r="H79" i="24"/>
  <c r="Z450" i="5"/>
  <c r="T450" i="5"/>
  <c r="AH453" i="5"/>
  <c r="AI453" i="5" s="1"/>
  <c r="T455" i="5"/>
  <c r="T467" i="5"/>
  <c r="AH468" i="5"/>
  <c r="AI468" i="5" s="1"/>
  <c r="G284" i="26"/>
  <c r="G282" i="24"/>
  <c r="D118" i="26"/>
  <c r="D162" i="24"/>
  <c r="B170" i="26"/>
  <c r="B135" i="24"/>
  <c r="B267" i="26"/>
  <c r="B297" i="24"/>
  <c r="B329" i="26"/>
  <c r="B332" i="24"/>
  <c r="E308" i="26"/>
  <c r="E210" i="24"/>
  <c r="B390" i="26"/>
  <c r="B409" i="24"/>
  <c r="E36" i="26"/>
  <c r="E24" i="24"/>
  <c r="T531" i="5"/>
  <c r="E124" i="26"/>
  <c r="E168" i="24"/>
  <c r="M37" i="6"/>
  <c r="H37" i="6"/>
  <c r="M64" i="6"/>
  <c r="H64" i="6"/>
  <c r="E380" i="26"/>
  <c r="E370" i="24"/>
  <c r="H340" i="24"/>
  <c r="T222" i="5"/>
  <c r="E9" i="26"/>
  <c r="E32" i="24"/>
  <c r="E456" i="26"/>
  <c r="E455" i="24"/>
  <c r="H145" i="24"/>
  <c r="T234" i="5"/>
  <c r="E244" i="24"/>
  <c r="E296" i="26"/>
  <c r="D62" i="24"/>
  <c r="D67" i="26"/>
  <c r="B191" i="26"/>
  <c r="B181" i="24"/>
  <c r="D174" i="26"/>
  <c r="D196" i="24"/>
  <c r="G58" i="24"/>
  <c r="G59" i="26"/>
  <c r="G496" i="26"/>
  <c r="G485" i="24"/>
  <c r="D389" i="26"/>
  <c r="D408" i="24"/>
  <c r="B468" i="26"/>
  <c r="B451" i="24"/>
  <c r="E342" i="24"/>
  <c r="E355" i="26"/>
  <c r="E467" i="24"/>
  <c r="E383" i="26"/>
  <c r="E431" i="26"/>
  <c r="E398" i="24"/>
  <c r="F286" i="26"/>
  <c r="F211" i="24"/>
  <c r="F281" i="26"/>
  <c r="F279" i="24"/>
  <c r="G47" i="26"/>
  <c r="G40" i="24"/>
  <c r="G455" i="26"/>
  <c r="G454" i="24"/>
  <c r="B206" i="24"/>
  <c r="B219" i="26"/>
  <c r="D446" i="26"/>
  <c r="D431" i="24"/>
  <c r="B214" i="26"/>
  <c r="B201" i="24"/>
  <c r="E143" i="26"/>
  <c r="E126" i="24"/>
  <c r="B254" i="26"/>
  <c r="B238" i="24"/>
  <c r="F534" i="26"/>
  <c r="F525" i="24"/>
  <c r="E387" i="26"/>
  <c r="E471" i="24"/>
  <c r="D199" i="26"/>
  <c r="D192" i="24"/>
  <c r="H342" i="5"/>
  <c r="D216" i="24"/>
  <c r="D251" i="26"/>
  <c r="F315" i="26"/>
  <c r="F293" i="24"/>
  <c r="G260" i="26"/>
  <c r="G284" i="24"/>
  <c r="F472" i="26"/>
  <c r="F465" i="24"/>
  <c r="H94" i="24"/>
  <c r="Z363" i="5"/>
  <c r="G384" i="26"/>
  <c r="G468" i="24"/>
  <c r="B529" i="26"/>
  <c r="B529" i="24"/>
  <c r="G92" i="26"/>
  <c r="G91" i="24"/>
  <c r="F527" i="26"/>
  <c r="F522" i="24"/>
  <c r="G268" i="26"/>
  <c r="G298" i="24"/>
  <c r="E157" i="26"/>
  <c r="E99" i="24"/>
  <c r="F85" i="26"/>
  <c r="F80" i="24"/>
  <c r="E530" i="26"/>
  <c r="E530" i="24"/>
  <c r="D407" i="26"/>
  <c r="D439" i="24"/>
  <c r="H406" i="5"/>
  <c r="D256" i="26"/>
  <c r="D240" i="24"/>
  <c r="F176" i="26"/>
  <c r="F170" i="24"/>
  <c r="G353" i="26"/>
  <c r="G354" i="24"/>
  <c r="E343" i="24"/>
  <c r="E356" i="26"/>
  <c r="B305" i="26"/>
  <c r="B207" i="24"/>
  <c r="D424" i="26"/>
  <c r="D420" i="24"/>
  <c r="H429" i="5"/>
  <c r="B539" i="26"/>
  <c r="B535" i="24"/>
  <c r="D242" i="26"/>
  <c r="D303" i="24"/>
  <c r="H175" i="24"/>
  <c r="Z437" i="5"/>
  <c r="T437" i="5"/>
  <c r="D198" i="24"/>
  <c r="D225" i="26"/>
  <c r="G426" i="26"/>
  <c r="G422" i="24"/>
  <c r="D113" i="26"/>
  <c r="D157" i="24"/>
  <c r="H452" i="5"/>
  <c r="E149" i="26"/>
  <c r="E108" i="24"/>
  <c r="B14" i="26"/>
  <c r="B37" i="24"/>
  <c r="F84" i="26"/>
  <c r="F78" i="24"/>
  <c r="E334" i="26"/>
  <c r="E318" i="24"/>
  <c r="F63" i="26"/>
  <c r="F63" i="24"/>
  <c r="AH480" i="5"/>
  <c r="AI480" i="5" s="1"/>
  <c r="G484" i="26"/>
  <c r="G478" i="24"/>
  <c r="D18" i="26"/>
  <c r="D15" i="24"/>
  <c r="B441" i="26"/>
  <c r="B379" i="24"/>
  <c r="B39" i="26"/>
  <c r="B54" i="24"/>
  <c r="B135" i="26"/>
  <c r="B118" i="24"/>
  <c r="E488" i="26"/>
  <c r="E482" i="24"/>
  <c r="B464" i="26"/>
  <c r="B463" i="24"/>
  <c r="E430" i="26"/>
  <c r="E397" i="24"/>
  <c r="M106" i="6"/>
  <c r="H106" i="6"/>
  <c r="M127" i="6"/>
  <c r="H127" i="6"/>
  <c r="M263" i="6"/>
  <c r="H263" i="6"/>
  <c r="D236" i="26"/>
  <c r="D266" i="24"/>
  <c r="G110" i="26"/>
  <c r="G154" i="24"/>
  <c r="D494" i="26"/>
  <c r="D492" i="24"/>
  <c r="E316" i="26"/>
  <c r="E294" i="24"/>
  <c r="F88" i="26"/>
  <c r="F82" i="24"/>
  <c r="G131" i="26"/>
  <c r="G114" i="24"/>
  <c r="D346" i="26"/>
  <c r="D372" i="24"/>
  <c r="G252" i="26"/>
  <c r="G217" i="24"/>
  <c r="F376" i="26"/>
  <c r="F366" i="24"/>
  <c r="D232" i="24"/>
  <c r="D230" i="26"/>
  <c r="E450" i="26"/>
  <c r="E446" i="24"/>
  <c r="B325" i="26"/>
  <c r="B328" i="24"/>
  <c r="E145" i="26"/>
  <c r="E128" i="24"/>
  <c r="F69" i="26"/>
  <c r="F73" i="24"/>
  <c r="G179" i="26"/>
  <c r="G173" i="24"/>
  <c r="G273" i="26"/>
  <c r="G223" i="24"/>
  <c r="G53" i="26"/>
  <c r="G48" i="24"/>
  <c r="D22" i="26"/>
  <c r="D8" i="24"/>
  <c r="D129" i="26"/>
  <c r="D95" i="24"/>
  <c r="Z222" i="5"/>
  <c r="D40" i="26"/>
  <c r="D55" i="24"/>
  <c r="Z228" i="5"/>
  <c r="E167" i="26"/>
  <c r="E132" i="24"/>
  <c r="B115" i="26"/>
  <c r="B159" i="24"/>
  <c r="Z234" i="5"/>
  <c r="H239" i="5"/>
  <c r="H245" i="5"/>
  <c r="F96" i="26"/>
  <c r="F140" i="24"/>
  <c r="H257" i="5"/>
  <c r="D310" i="26"/>
  <c r="D257" i="24"/>
  <c r="Z264" i="5"/>
  <c r="E282" i="26"/>
  <c r="E280" i="24"/>
  <c r="B386" i="26"/>
  <c r="B470" i="24"/>
  <c r="E52" i="26"/>
  <c r="E47" i="24"/>
  <c r="E489" i="26"/>
  <c r="E487" i="24"/>
  <c r="E505" i="26"/>
  <c r="E501" i="24"/>
  <c r="T288" i="5"/>
  <c r="AH289" i="5"/>
  <c r="AI289" i="5" s="1"/>
  <c r="F79" i="26"/>
  <c r="F85" i="24"/>
  <c r="G146" i="26"/>
  <c r="G106" i="24"/>
  <c r="G194" i="26"/>
  <c r="G184" i="24"/>
  <c r="H315" i="5"/>
  <c r="T324" i="5"/>
  <c r="H525" i="24"/>
  <c r="Z327" i="5"/>
  <c r="G520" i="26"/>
  <c r="G519" i="24"/>
  <c r="Z332" i="5"/>
  <c r="G487" i="26"/>
  <c r="G481" i="24"/>
  <c r="F459" i="26"/>
  <c r="F458" i="24"/>
  <c r="G285" i="26"/>
  <c r="G283" i="24"/>
  <c r="H347" i="5"/>
  <c r="E483" i="26"/>
  <c r="E477" i="24"/>
  <c r="AH353" i="5"/>
  <c r="AI353" i="5" s="1"/>
  <c r="E94" i="26"/>
  <c r="E138" i="24"/>
  <c r="D90" i="26"/>
  <c r="D84" i="24"/>
  <c r="H370" i="5"/>
  <c r="D309" i="26"/>
  <c r="D256" i="24"/>
  <c r="AH376" i="5"/>
  <c r="AI376" i="5" s="1"/>
  <c r="F163" i="26"/>
  <c r="F105" i="24"/>
  <c r="G66" i="26"/>
  <c r="G66" i="24"/>
  <c r="T388" i="5"/>
  <c r="H80" i="24"/>
  <c r="Z391" i="5"/>
  <c r="G525" i="26"/>
  <c r="G520" i="24"/>
  <c r="Z396" i="5"/>
  <c r="G272" i="24"/>
  <c r="G288" i="26"/>
  <c r="F3" i="24"/>
  <c r="F3" i="26"/>
  <c r="G507" i="26"/>
  <c r="G503" i="24"/>
  <c r="H411" i="5"/>
  <c r="AH417" i="5"/>
  <c r="AI417" i="5" s="1"/>
  <c r="AH422" i="5"/>
  <c r="AI422" i="5" s="1"/>
  <c r="H161" i="24"/>
  <c r="T424" i="5"/>
  <c r="H434" i="5"/>
  <c r="AH435" i="5"/>
  <c r="AI435" i="5" s="1"/>
  <c r="H439" i="5"/>
  <c r="AH440" i="5"/>
  <c r="AI440" i="5" s="1"/>
  <c r="H190" i="24"/>
  <c r="Z442" i="5"/>
  <c r="T442" i="5"/>
  <c r="AH445" i="5"/>
  <c r="AI445" i="5" s="1"/>
  <c r="T447" i="5"/>
  <c r="E397" i="26"/>
  <c r="E425" i="24"/>
  <c r="Z455" i="5"/>
  <c r="B78" i="24"/>
  <c r="B84" i="26"/>
  <c r="B410" i="26"/>
  <c r="B389" i="24"/>
  <c r="Z467" i="5"/>
  <c r="E405" i="26"/>
  <c r="E437" i="24"/>
  <c r="B419" i="26"/>
  <c r="B378" i="24"/>
  <c r="E437" i="26"/>
  <c r="E403" i="24"/>
  <c r="T491" i="5"/>
  <c r="AH492" i="5"/>
  <c r="AI492" i="5" s="1"/>
  <c r="G267" i="26"/>
  <c r="G297" i="24"/>
  <c r="H506" i="5"/>
  <c r="D36" i="26"/>
  <c r="D24" i="24"/>
  <c r="B382" i="26"/>
  <c r="B466" i="24"/>
  <c r="B144" i="26"/>
  <c r="B127" i="24"/>
  <c r="Z531" i="5"/>
  <c r="AH538" i="5"/>
  <c r="AI538" i="5" s="1"/>
  <c r="M22" i="6"/>
  <c r="H22" i="6"/>
  <c r="H140" i="6"/>
  <c r="M140" i="6"/>
  <c r="H196" i="6"/>
  <c r="M334" i="6"/>
  <c r="H334" i="6"/>
  <c r="E436" i="26"/>
  <c r="E402" i="24"/>
  <c r="G132" i="26"/>
  <c r="G115" i="24"/>
  <c r="D377" i="26"/>
  <c r="D367" i="24"/>
  <c r="E439" i="26"/>
  <c r="E405" i="24"/>
  <c r="B111" i="26"/>
  <c r="B155" i="24"/>
  <c r="E234" i="26"/>
  <c r="E236" i="24"/>
  <c r="D20" i="26"/>
  <c r="D6" i="24"/>
  <c r="E82" i="26"/>
  <c r="E88" i="24"/>
  <c r="F393" i="26"/>
  <c r="F412" i="24"/>
  <c r="G51" i="26"/>
  <c r="G46" i="24"/>
  <c r="Z68" i="5"/>
  <c r="F68" i="26"/>
  <c r="F72" i="24"/>
  <c r="Z83" i="5"/>
  <c r="H86" i="5"/>
  <c r="G269" i="24"/>
  <c r="G239" i="26"/>
  <c r="F373" i="24"/>
  <c r="F347" i="26"/>
  <c r="D75" i="26"/>
  <c r="D69" i="24"/>
  <c r="E190" i="26"/>
  <c r="E180" i="24"/>
  <c r="E518" i="26"/>
  <c r="E513" i="24"/>
  <c r="F412" i="26"/>
  <c r="F391" i="24"/>
  <c r="D503" i="26"/>
  <c r="D499" i="24"/>
  <c r="H131" i="5"/>
  <c r="Z132" i="5"/>
  <c r="F497" i="26"/>
  <c r="F486" i="24"/>
  <c r="G490" i="26"/>
  <c r="G488" i="24"/>
  <c r="D457" i="26"/>
  <c r="D456" i="24"/>
  <c r="F22" i="24"/>
  <c r="F34" i="26"/>
  <c r="F245" i="26"/>
  <c r="F248" i="24"/>
  <c r="H206" i="5"/>
  <c r="H209" i="5"/>
  <c r="G166" i="26"/>
  <c r="G131" i="24"/>
  <c r="D394" i="26"/>
  <c r="D413" i="24"/>
  <c r="E255" i="26"/>
  <c r="E239" i="24"/>
  <c r="D431" i="26"/>
  <c r="D398" i="24"/>
  <c r="B286" i="26"/>
  <c r="B211" i="24"/>
  <c r="B281" i="26"/>
  <c r="B279" i="24"/>
  <c r="F319" i="26"/>
  <c r="F306" i="24"/>
  <c r="G375" i="26"/>
  <c r="G365" i="24"/>
  <c r="G201" i="24"/>
  <c r="G214" i="26"/>
  <c r="D387" i="26"/>
  <c r="D471" i="24"/>
  <c r="H334" i="5"/>
  <c r="D283" i="26"/>
  <c r="D281" i="24"/>
  <c r="H43" i="24"/>
  <c r="Z355" i="5"/>
  <c r="B472" i="26"/>
  <c r="B465" i="24"/>
  <c r="F5" i="24"/>
  <c r="F19" i="26"/>
  <c r="E500" i="26"/>
  <c r="E494" i="24"/>
  <c r="D530" i="26"/>
  <c r="D530" i="24"/>
  <c r="H398" i="5"/>
  <c r="F265" i="26"/>
  <c r="F289" i="24"/>
  <c r="B117" i="26"/>
  <c r="B161" i="24"/>
  <c r="D274" i="26"/>
  <c r="D224" i="24"/>
  <c r="G539" i="26"/>
  <c r="G535" i="24"/>
  <c r="D277" i="26"/>
  <c r="D227" i="24"/>
  <c r="H444" i="5"/>
  <c r="D334" i="26"/>
  <c r="D318" i="24"/>
  <c r="B156" i="26"/>
  <c r="B98" i="24"/>
  <c r="B63" i="26"/>
  <c r="B63" i="24"/>
  <c r="B403" i="26"/>
  <c r="B435" i="24"/>
  <c r="F447" i="26"/>
  <c r="F432" i="24"/>
  <c r="D430" i="26"/>
  <c r="D397" i="24"/>
  <c r="F318" i="26"/>
  <c r="F305" i="24"/>
  <c r="AH27" i="5"/>
  <c r="AI27" i="5" s="1"/>
  <c r="E21" i="26"/>
  <c r="E7" i="24"/>
  <c r="E246" i="26"/>
  <c r="E249" i="24"/>
  <c r="G351" i="24"/>
  <c r="G364" i="26"/>
  <c r="D336" i="26"/>
  <c r="D320" i="24"/>
  <c r="AH61" i="5"/>
  <c r="AI61" i="5" s="1"/>
  <c r="Z64" i="5"/>
  <c r="E375" i="24"/>
  <c r="E349" i="26"/>
  <c r="D436" i="26"/>
  <c r="D402" i="24"/>
  <c r="F510" i="26"/>
  <c r="F505" i="24"/>
  <c r="AH91" i="5"/>
  <c r="AI91" i="5" s="1"/>
  <c r="D243" i="26"/>
  <c r="D246" i="24"/>
  <c r="B413" i="26"/>
  <c r="B392" i="24"/>
  <c r="F209" i="26"/>
  <c r="F341" i="24"/>
  <c r="G111" i="26"/>
  <c r="G155" i="24"/>
  <c r="D263" i="26"/>
  <c r="D287" i="24"/>
  <c r="AH125" i="5"/>
  <c r="AI125" i="5" s="1"/>
  <c r="H127" i="5"/>
  <c r="F213" i="26"/>
  <c r="F221" i="24"/>
  <c r="AH140" i="5"/>
  <c r="AI140" i="5" s="1"/>
  <c r="G512" i="26"/>
  <c r="G507" i="24"/>
  <c r="F302" i="26"/>
  <c r="F277" i="24"/>
  <c r="D338" i="26"/>
  <c r="D322" i="24"/>
  <c r="E204" i="26"/>
  <c r="E336" i="24"/>
  <c r="B133" i="26"/>
  <c r="B116" i="24"/>
  <c r="F357" i="26"/>
  <c r="F344" i="24"/>
  <c r="F103" i="24"/>
  <c r="F162" i="26"/>
  <c r="AH213" i="5"/>
  <c r="AI213" i="5" s="1"/>
  <c r="F193" i="26"/>
  <c r="F183" i="24"/>
  <c r="AH216" i="5"/>
  <c r="AI216" i="5" s="1"/>
  <c r="H218" i="5"/>
  <c r="AH219" i="5"/>
  <c r="AI219" i="5" s="1"/>
  <c r="G208" i="26"/>
  <c r="G340" i="24"/>
  <c r="G138" i="26"/>
  <c r="G121" i="24"/>
  <c r="G11" i="26"/>
  <c r="G34" i="24"/>
  <c r="D167" i="26"/>
  <c r="D132" i="24"/>
  <c r="AH237" i="5"/>
  <c r="AI237" i="5" s="1"/>
  <c r="F67" i="26"/>
  <c r="F62" i="24"/>
  <c r="E61" i="26"/>
  <c r="E60" i="24"/>
  <c r="B96" i="26"/>
  <c r="B140" i="24"/>
  <c r="H26" i="24"/>
  <c r="T254" i="5"/>
  <c r="E350" i="26"/>
  <c r="E376" i="24"/>
  <c r="E42" i="26"/>
  <c r="E42" i="24"/>
  <c r="G210" i="26"/>
  <c r="G218" i="24"/>
  <c r="G291" i="24"/>
  <c r="G313" i="26"/>
  <c r="H275" i="5"/>
  <c r="B95" i="26"/>
  <c r="B139" i="24"/>
  <c r="D505" i="26"/>
  <c r="D501" i="24"/>
  <c r="Z288" i="5"/>
  <c r="E473" i="26"/>
  <c r="E440" i="24"/>
  <c r="B79" i="26"/>
  <c r="B85" i="24"/>
  <c r="E536" i="26"/>
  <c r="E532" i="24"/>
  <c r="E77" i="26"/>
  <c r="E76" i="24"/>
  <c r="E449" i="26"/>
  <c r="E434" i="24"/>
  <c r="F218" i="26"/>
  <c r="F205" i="24"/>
  <c r="AH313" i="5"/>
  <c r="AI313" i="5" s="1"/>
  <c r="F446" i="26"/>
  <c r="F431" i="24"/>
  <c r="G11" i="24"/>
  <c r="G25" i="26"/>
  <c r="Z324" i="5"/>
  <c r="G534" i="26"/>
  <c r="G525" i="24"/>
  <c r="F109" i="24"/>
  <c r="F150" i="26"/>
  <c r="G160" i="26"/>
  <c r="G102" i="24"/>
  <c r="H339" i="5"/>
  <c r="E362" i="26"/>
  <c r="E349" i="24"/>
  <c r="AH345" i="5"/>
  <c r="AI345" i="5" s="1"/>
  <c r="F251" i="26"/>
  <c r="F216" i="24"/>
  <c r="E404" i="26"/>
  <c r="E436" i="24"/>
  <c r="D138" i="24"/>
  <c r="D94" i="26"/>
  <c r="H362" i="5"/>
  <c r="D475" i="26"/>
  <c r="D442" i="24"/>
  <c r="AH368" i="5"/>
  <c r="AI368" i="5" s="1"/>
  <c r="F90" i="26"/>
  <c r="F84" i="24"/>
  <c r="G527" i="26"/>
  <c r="G522" i="24"/>
  <c r="F49" i="26"/>
  <c r="F52" i="24"/>
  <c r="H438" i="24"/>
  <c r="Z383" i="5"/>
  <c r="G523" i="26"/>
  <c r="G518" i="24"/>
  <c r="Z388" i="5"/>
  <c r="G85" i="26"/>
  <c r="G80" i="24"/>
  <c r="F531" i="26"/>
  <c r="F526" i="24"/>
  <c r="G31" i="26"/>
  <c r="G19" i="24"/>
  <c r="E452" i="26"/>
  <c r="E443" i="24"/>
  <c r="AH409" i="5"/>
  <c r="AI409" i="5" s="1"/>
  <c r="F256" i="26"/>
  <c r="F240" i="24"/>
  <c r="E474" i="26"/>
  <c r="E441" i="24"/>
  <c r="AH427" i="5"/>
  <c r="AI427" i="5" s="1"/>
  <c r="H431" i="5"/>
  <c r="AH432" i="5"/>
  <c r="AI432" i="5" s="1"/>
  <c r="H303" i="24"/>
  <c r="Z434" i="5"/>
  <c r="T434" i="5"/>
  <c r="AH437" i="5"/>
  <c r="AI437" i="5" s="1"/>
  <c r="F225" i="26"/>
  <c r="F198" i="24"/>
  <c r="E433" i="26"/>
  <c r="E386" i="24"/>
  <c r="Z447" i="5"/>
  <c r="D130" i="26"/>
  <c r="D96" i="24"/>
  <c r="H449" i="5"/>
  <c r="D397" i="26"/>
  <c r="D425" i="24"/>
  <c r="G389" i="24"/>
  <c r="G410" i="26"/>
  <c r="H466" i="5"/>
  <c r="D437" i="26"/>
  <c r="D403" i="24"/>
  <c r="B372" i="26"/>
  <c r="B362" i="24"/>
  <c r="B227" i="26"/>
  <c r="B200" i="24"/>
  <c r="Z491" i="5"/>
  <c r="E200" i="26"/>
  <c r="E193" i="24"/>
  <c r="B118" i="26"/>
  <c r="B162" i="24"/>
  <c r="E149" i="24"/>
  <c r="E105" i="26"/>
  <c r="F537" i="26"/>
  <c r="F533" i="24"/>
  <c r="AH516" i="5"/>
  <c r="AI516" i="5" s="1"/>
  <c r="G144" i="26"/>
  <c r="G127" i="24"/>
  <c r="H530" i="5"/>
  <c r="M53" i="6"/>
  <c r="H53" i="6"/>
  <c r="H124" i="6"/>
  <c r="H137" i="6"/>
  <c r="M137" i="6"/>
  <c r="H257" i="6"/>
  <c r="M257" i="6"/>
  <c r="B364" i="26"/>
  <c r="B351" i="24"/>
  <c r="E336" i="26"/>
  <c r="E320" i="24"/>
  <c r="F87" i="26"/>
  <c r="F81" i="24"/>
  <c r="G15" i="26"/>
  <c r="G17" i="24"/>
  <c r="D365" i="26"/>
  <c r="D352" i="24"/>
  <c r="F524" i="26"/>
  <c r="F515" i="24"/>
  <c r="G366" i="26"/>
  <c r="G356" i="24"/>
  <c r="F495" i="26"/>
  <c r="F493" i="24"/>
  <c r="E263" i="26"/>
  <c r="E287" i="24"/>
  <c r="F211" i="26"/>
  <c r="F219" i="24"/>
  <c r="F425" i="26"/>
  <c r="F421" i="24"/>
  <c r="D435" i="26"/>
  <c r="D401" i="24"/>
  <c r="G498" i="26"/>
  <c r="G495" i="24"/>
  <c r="F247" i="26"/>
  <c r="F212" i="24"/>
  <c r="E379" i="26"/>
  <c r="E369" i="24"/>
  <c r="B119" i="26"/>
  <c r="B163" i="24"/>
  <c r="D275" i="26"/>
  <c r="D225" i="24"/>
  <c r="H67" i="5"/>
  <c r="E370" i="26"/>
  <c r="E360" i="24"/>
  <c r="G408" i="26"/>
  <c r="G387" i="24"/>
  <c r="D399" i="26"/>
  <c r="D427" i="24"/>
  <c r="H101" i="5"/>
  <c r="Z102" i="5"/>
  <c r="B203" i="26"/>
  <c r="B335" i="24"/>
  <c r="G201" i="26"/>
  <c r="G333" i="24"/>
  <c r="E360" i="26"/>
  <c r="E347" i="24"/>
  <c r="Z147" i="5"/>
  <c r="H150" i="5"/>
  <c r="G427" i="26"/>
  <c r="G423" i="24"/>
  <c r="F332" i="26"/>
  <c r="F316" i="24"/>
  <c r="D392" i="26"/>
  <c r="D411" i="24"/>
  <c r="H165" i="5"/>
  <c r="Z166" i="5"/>
  <c r="E361" i="26"/>
  <c r="E348" i="24"/>
  <c r="B477" i="26"/>
  <c r="B473" i="24"/>
  <c r="E114" i="26"/>
  <c r="E158" i="24"/>
  <c r="E175" i="26"/>
  <c r="E197" i="24"/>
  <c r="F55" i="26"/>
  <c r="F50" i="24"/>
  <c r="G56" i="24"/>
  <c r="G57" i="26"/>
  <c r="G499" i="26"/>
  <c r="G496" i="24"/>
  <c r="D380" i="26"/>
  <c r="D370" i="24"/>
  <c r="D456" i="26"/>
  <c r="D455" i="24"/>
  <c r="G291" i="26"/>
  <c r="G251" i="24"/>
  <c r="G191" i="26"/>
  <c r="G181" i="24"/>
  <c r="F58" i="26"/>
  <c r="F57" i="24"/>
  <c r="E262" i="26"/>
  <c r="E286" i="24"/>
  <c r="B421" i="26"/>
  <c r="B417" i="24"/>
  <c r="E429" i="26"/>
  <c r="E396" i="24"/>
  <c r="E320" i="26"/>
  <c r="E307" i="24"/>
  <c r="E141" i="26"/>
  <c r="E124" i="24"/>
  <c r="E134" i="26"/>
  <c r="E117" i="24"/>
  <c r="F151" i="26"/>
  <c r="F110" i="24"/>
  <c r="E533" i="26"/>
  <c r="E524" i="24"/>
  <c r="E276" i="26"/>
  <c r="E226" i="24"/>
  <c r="F199" i="26"/>
  <c r="F192" i="24"/>
  <c r="G461" i="26"/>
  <c r="G460" i="24"/>
  <c r="F112" i="26"/>
  <c r="F156" i="24"/>
  <c r="G168" i="26"/>
  <c r="G133" i="24"/>
  <c r="G94" i="24"/>
  <c r="G128" i="26"/>
  <c r="G529" i="26"/>
  <c r="G529" i="24"/>
  <c r="E165" i="26"/>
  <c r="E130" i="24"/>
  <c r="F406" i="26"/>
  <c r="F438" i="24"/>
  <c r="D56" i="26"/>
  <c r="D51" i="24"/>
  <c r="F407" i="26"/>
  <c r="F439" i="24"/>
  <c r="G326" i="26"/>
  <c r="G329" i="24"/>
  <c r="H13" i="24"/>
  <c r="Z419" i="5"/>
  <c r="D356" i="26"/>
  <c r="D343" i="24"/>
  <c r="H420" i="24"/>
  <c r="Z429" i="5"/>
  <c r="T429" i="5"/>
  <c r="H157" i="24"/>
  <c r="T452" i="5"/>
  <c r="B59" i="24"/>
  <c r="B60" i="26"/>
  <c r="E126" i="26"/>
  <c r="E92" i="24"/>
  <c r="E307" i="26"/>
  <c r="E209" i="24"/>
  <c r="G54" i="24"/>
  <c r="G39" i="26"/>
  <c r="E106" i="26"/>
  <c r="E150" i="24"/>
  <c r="F4" i="5"/>
  <c r="G30" i="24"/>
  <c r="G7" i="26"/>
  <c r="D401" i="26"/>
  <c r="D429" i="24"/>
  <c r="Z8" i="5"/>
  <c r="G369" i="26"/>
  <c r="G359" i="24"/>
  <c r="H18" i="5"/>
  <c r="G212" i="26"/>
  <c r="G220" i="24"/>
  <c r="F443" i="26"/>
  <c r="F381" i="24"/>
  <c r="D32" i="26"/>
  <c r="D20" i="24"/>
  <c r="H33" i="5"/>
  <c r="Z34" i="5"/>
  <c r="B235" i="26"/>
  <c r="B265" i="24"/>
  <c r="F240" i="26"/>
  <c r="F270" i="24"/>
  <c r="H63" i="5"/>
  <c r="F335" i="26"/>
  <c r="F319" i="24"/>
  <c r="G86" i="24"/>
  <c r="G80" i="26"/>
  <c r="AH76" i="5"/>
  <c r="AI76" i="5" s="1"/>
  <c r="Z79" i="5"/>
  <c r="G324" i="26"/>
  <c r="G327" i="24"/>
  <c r="H97" i="5"/>
  <c r="Z98" i="5"/>
  <c r="E99" i="26"/>
  <c r="E143" i="24"/>
  <c r="E344" i="26"/>
  <c r="E312" i="24"/>
  <c r="Z128" i="5"/>
  <c r="E159" i="26"/>
  <c r="E101" i="24"/>
  <c r="G358" i="26"/>
  <c r="G345" i="24"/>
  <c r="D316" i="26"/>
  <c r="D294" i="24"/>
  <c r="Z143" i="5"/>
  <c r="H146" i="5"/>
  <c r="AH155" i="5"/>
  <c r="AI155" i="5" s="1"/>
  <c r="H161" i="5"/>
  <c r="Z162" i="5"/>
  <c r="E172" i="26"/>
  <c r="E194" i="24"/>
  <c r="F221" i="26"/>
  <c r="F261" i="24"/>
  <c r="G325" i="26"/>
  <c r="G328" i="24"/>
  <c r="D145" i="26"/>
  <c r="D128" i="24"/>
  <c r="E411" i="26"/>
  <c r="E390" i="24"/>
  <c r="Z191" i="5"/>
  <c r="E70" i="26"/>
  <c r="E74" i="24"/>
  <c r="H120" i="24"/>
  <c r="T194" i="5"/>
  <c r="E10" i="26"/>
  <c r="E33" i="24"/>
  <c r="E244" i="26"/>
  <c r="E247" i="24"/>
  <c r="AH5" i="5"/>
  <c r="AI5" i="5" s="1"/>
  <c r="H7" i="5"/>
  <c r="E50" i="26"/>
  <c r="E45" i="24"/>
  <c r="AH12" i="5"/>
  <c r="AI12" i="5" s="1"/>
  <c r="D234" i="26"/>
  <c r="D236" i="24"/>
  <c r="Z15" i="5"/>
  <c r="G266" i="26"/>
  <c r="G290" i="24"/>
  <c r="AH23" i="5"/>
  <c r="AI23" i="5" s="1"/>
  <c r="D35" i="26"/>
  <c r="D23" i="24"/>
  <c r="H29" i="5"/>
  <c r="Z30" i="5"/>
  <c r="E402" i="26"/>
  <c r="E430" i="24"/>
  <c r="B351" i="26"/>
  <c r="B377" i="24"/>
  <c r="E458" i="26"/>
  <c r="E457" i="24"/>
  <c r="G119" i="26"/>
  <c r="G163" i="24"/>
  <c r="D82" i="26"/>
  <c r="D88" i="24"/>
  <c r="AH57" i="5"/>
  <c r="AI57" i="5" s="1"/>
  <c r="H59" i="5"/>
  <c r="Z60" i="5"/>
  <c r="E259" i="26"/>
  <c r="E243" i="24"/>
  <c r="G348" i="26"/>
  <c r="G374" i="24"/>
  <c r="AH72" i="5"/>
  <c r="AI72" i="5" s="1"/>
  <c r="D370" i="26"/>
  <c r="D360" i="24"/>
  <c r="Z75" i="5"/>
  <c r="H78" i="5"/>
  <c r="G237" i="26"/>
  <c r="G267" i="24"/>
  <c r="AH87" i="5"/>
  <c r="AI87" i="5" s="1"/>
  <c r="D504" i="26"/>
  <c r="D500" i="24"/>
  <c r="H93" i="5"/>
  <c r="Z94" i="5"/>
  <c r="E140" i="26"/>
  <c r="E123" i="24"/>
  <c r="B13" i="26"/>
  <c r="B36" i="24"/>
  <c r="E337" i="26"/>
  <c r="E321" i="24"/>
  <c r="G203" i="26"/>
  <c r="G335" i="24"/>
  <c r="D518" i="26"/>
  <c r="D513" i="24"/>
  <c r="AH121" i="5"/>
  <c r="AI121" i="5" s="1"/>
  <c r="H123" i="5"/>
  <c r="Z124" i="5"/>
  <c r="E317" i="26"/>
  <c r="E304" i="24"/>
  <c r="G368" i="26"/>
  <c r="G358" i="24"/>
  <c r="AH136" i="5"/>
  <c r="AI136" i="5" s="1"/>
  <c r="D360" i="26"/>
  <c r="D347" i="24"/>
  <c r="Z139" i="5"/>
  <c r="H142" i="5"/>
  <c r="G261" i="26"/>
  <c r="G285" i="24"/>
  <c r="AH151" i="5"/>
  <c r="AI151" i="5" s="1"/>
  <c r="D4" i="26"/>
  <c r="D4" i="24"/>
  <c r="H157" i="5"/>
  <c r="Z158" i="5"/>
  <c r="E2" i="26"/>
  <c r="E2" i="24"/>
  <c r="B187" i="26"/>
  <c r="B177" i="24"/>
  <c r="E231" i="26"/>
  <c r="E233" i="24"/>
  <c r="G477" i="26"/>
  <c r="G473" i="24"/>
  <c r="D114" i="26"/>
  <c r="D158" i="24"/>
  <c r="AH185" i="5"/>
  <c r="AI185" i="5" s="1"/>
  <c r="H187" i="5"/>
  <c r="Z188" i="5"/>
  <c r="Z194" i="5"/>
  <c r="D175" i="26"/>
  <c r="D197" i="24"/>
  <c r="Z200" i="5"/>
  <c r="E164" i="26"/>
  <c r="E129" i="24"/>
  <c r="Z203" i="5"/>
  <c r="E326" i="24"/>
  <c r="E342" i="26"/>
  <c r="H8" i="24"/>
  <c r="T206" i="5"/>
  <c r="E137" i="24"/>
  <c r="E93" i="26"/>
  <c r="F129" i="26"/>
  <c r="F95" i="24"/>
  <c r="E6" i="26"/>
  <c r="E29" i="24"/>
  <c r="AH225" i="5"/>
  <c r="AI225" i="5" s="1"/>
  <c r="AH228" i="5"/>
  <c r="AI228" i="5" s="1"/>
  <c r="H230" i="5"/>
  <c r="AH231" i="5"/>
  <c r="AI231" i="5" s="1"/>
  <c r="E191" i="24"/>
  <c r="E198" i="26"/>
  <c r="E493" i="26"/>
  <c r="E491" i="24"/>
  <c r="H506" i="24"/>
  <c r="T242" i="5"/>
  <c r="E467" i="26"/>
  <c r="E450" i="24"/>
  <c r="D255" i="26"/>
  <c r="D239" i="24"/>
  <c r="Z248" i="5"/>
  <c r="D262" i="26"/>
  <c r="D286" i="24"/>
  <c r="Z254" i="5"/>
  <c r="AH261" i="5"/>
  <c r="AI261" i="5" s="1"/>
  <c r="F310" i="26"/>
  <c r="F257" i="24"/>
  <c r="G323" i="26"/>
  <c r="G310" i="24"/>
  <c r="G211" i="24"/>
  <c r="G286" i="26"/>
  <c r="H287" i="5"/>
  <c r="B109" i="26"/>
  <c r="B153" i="24"/>
  <c r="D134" i="26"/>
  <c r="D117" i="24"/>
  <c r="Z300" i="5"/>
  <c r="E415" i="26"/>
  <c r="E394" i="24"/>
  <c r="B151" i="26"/>
  <c r="B110" i="24"/>
  <c r="E501" i="26"/>
  <c r="E497" i="24"/>
  <c r="E205" i="26"/>
  <c r="E337" i="24"/>
  <c r="D533" i="26"/>
  <c r="D524" i="24"/>
  <c r="H326" i="5"/>
  <c r="E203" i="24"/>
  <c r="E216" i="26"/>
  <c r="D460" i="26"/>
  <c r="D459" i="24"/>
  <c r="AH332" i="5"/>
  <c r="AI332" i="5" s="1"/>
  <c r="F387" i="26"/>
  <c r="F471" i="24"/>
  <c r="G459" i="26"/>
  <c r="G458" i="24"/>
  <c r="H216" i="24"/>
  <c r="Z347" i="5"/>
  <c r="G315" i="26"/>
  <c r="G293" i="24"/>
  <c r="Z352" i="5"/>
  <c r="G43" i="26"/>
  <c r="G43" i="24"/>
  <c r="F388" i="26"/>
  <c r="F407" i="24"/>
  <c r="G472" i="26"/>
  <c r="G465" i="24"/>
  <c r="H367" i="5"/>
  <c r="E420" i="26"/>
  <c r="E416" i="24"/>
  <c r="AH373" i="5"/>
  <c r="AI373" i="5" s="1"/>
  <c r="E30" i="26"/>
  <c r="E27" i="24"/>
  <c r="D500" i="26"/>
  <c r="D494" i="24"/>
  <c r="H390" i="5"/>
  <c r="D471" i="26"/>
  <c r="D464" i="24"/>
  <c r="AH396" i="5"/>
  <c r="AI396" i="5" s="1"/>
  <c r="F530" i="26"/>
  <c r="F530" i="24"/>
  <c r="G3" i="26"/>
  <c r="G3" i="24"/>
  <c r="H240" i="24"/>
  <c r="Z411" i="5"/>
  <c r="G176" i="26"/>
  <c r="G170" i="24"/>
  <c r="Z416" i="5"/>
  <c r="G16" i="26"/>
  <c r="G13" i="24"/>
  <c r="F278" i="26"/>
  <c r="F228" i="24"/>
  <c r="D445" i="26"/>
  <c r="D383" i="24"/>
  <c r="G117" i="26"/>
  <c r="G161" i="24"/>
  <c r="D300" i="26"/>
  <c r="D275" i="24"/>
  <c r="H436" i="5"/>
  <c r="AH442" i="5"/>
  <c r="AI442" i="5" s="1"/>
  <c r="H227" i="24"/>
  <c r="T444" i="5"/>
  <c r="H454" i="5"/>
  <c r="AH455" i="5"/>
  <c r="AI455" i="5" s="1"/>
  <c r="AH464" i="5"/>
  <c r="AI464" i="5" s="1"/>
  <c r="G156" i="26"/>
  <c r="G98" i="24"/>
  <c r="H478" i="5"/>
  <c r="D307" i="26"/>
  <c r="D209" i="24"/>
  <c r="B271" i="24"/>
  <c r="B287" i="26"/>
  <c r="B480" i="26"/>
  <c r="B474" i="24"/>
  <c r="Z503" i="5"/>
  <c r="E154" i="26"/>
  <c r="E113" i="24"/>
  <c r="B18" i="26"/>
  <c r="B15" i="24"/>
  <c r="E466" i="26"/>
  <c r="E449" i="24"/>
  <c r="AH528" i="5"/>
  <c r="AI528" i="5" s="1"/>
  <c r="M7" i="6"/>
  <c r="H71" i="6"/>
  <c r="H103" i="6"/>
  <c r="M114" i="6"/>
  <c r="H114" i="6"/>
  <c r="M161" i="6"/>
  <c r="M211" i="6"/>
  <c r="H211" i="6"/>
  <c r="M264" i="6"/>
  <c r="H264" i="6"/>
  <c r="T35" i="11"/>
  <c r="Z35" i="11"/>
  <c r="T60" i="11"/>
  <c r="M270" i="6"/>
  <c r="H270" i="6"/>
  <c r="M311" i="6"/>
  <c r="H311" i="6"/>
  <c r="T119" i="11"/>
  <c r="Z119" i="11"/>
  <c r="D101" i="26"/>
  <c r="D145" i="24"/>
  <c r="D127" i="26"/>
  <c r="D93" i="24"/>
  <c r="D511" i="26"/>
  <c r="D506" i="24"/>
  <c r="D166" i="24"/>
  <c r="D122" i="26"/>
  <c r="D61" i="26"/>
  <c r="D60" i="24"/>
  <c r="D29" i="26"/>
  <c r="D26" i="24"/>
  <c r="D468" i="26"/>
  <c r="D451" i="24"/>
  <c r="D486" i="26"/>
  <c r="D480" i="24"/>
  <c r="D280" i="24"/>
  <c r="D282" i="26"/>
  <c r="D421" i="26"/>
  <c r="D417" i="24"/>
  <c r="D519" i="26"/>
  <c r="D514" i="24"/>
  <c r="D429" i="26"/>
  <c r="D396" i="24"/>
  <c r="D95" i="26"/>
  <c r="D139" i="24"/>
  <c r="D100" i="26"/>
  <c r="D144" i="24"/>
  <c r="D473" i="26"/>
  <c r="D440" i="24"/>
  <c r="D109" i="26"/>
  <c r="D153" i="24"/>
  <c r="D290" i="26"/>
  <c r="D250" i="24"/>
  <c r="D415" i="26"/>
  <c r="D394" i="24"/>
  <c r="D192" i="26"/>
  <c r="D182" i="24"/>
  <c r="D219" i="26"/>
  <c r="D206" i="24"/>
  <c r="D333" i="26"/>
  <c r="D317" i="24"/>
  <c r="D143" i="26"/>
  <c r="D126" i="24"/>
  <c r="E45" i="26"/>
  <c r="E38" i="24"/>
  <c r="E424" i="26"/>
  <c r="E420" i="24"/>
  <c r="E72" i="26"/>
  <c r="E70" i="24"/>
  <c r="E181" i="26"/>
  <c r="E175" i="24"/>
  <c r="E153" i="26"/>
  <c r="E112" i="24"/>
  <c r="E482" i="26"/>
  <c r="E476" i="24"/>
  <c r="E130" i="26"/>
  <c r="E96" i="24"/>
  <c r="E469" i="26"/>
  <c r="E452" i="24"/>
  <c r="T458" i="5"/>
  <c r="G352" i="26"/>
  <c r="G353" i="24"/>
  <c r="T462" i="5"/>
  <c r="G148" i="26"/>
  <c r="G107" i="24"/>
  <c r="T466" i="5"/>
  <c r="G37" i="26"/>
  <c r="G18" i="24"/>
  <c r="T470" i="5"/>
  <c r="G521" i="26"/>
  <c r="G516" i="24"/>
  <c r="T474" i="5"/>
  <c r="G184" i="26"/>
  <c r="G185" i="24"/>
  <c r="T478" i="5"/>
  <c r="G63" i="26"/>
  <c r="G63" i="24"/>
  <c r="T482" i="5"/>
  <c r="G294" i="26"/>
  <c r="G254" i="24"/>
  <c r="T486" i="5"/>
  <c r="G327" i="26"/>
  <c r="G330" i="24"/>
  <c r="T490" i="5"/>
  <c r="G528" i="26"/>
  <c r="G523" i="24"/>
  <c r="T494" i="5"/>
  <c r="G116" i="26"/>
  <c r="G160" i="24"/>
  <c r="T498" i="5"/>
  <c r="G322" i="26"/>
  <c r="G309" i="24"/>
  <c r="T502" i="5"/>
  <c r="G447" i="26"/>
  <c r="G432" i="24"/>
  <c r="T506" i="5"/>
  <c r="G329" i="26"/>
  <c r="G332" i="24"/>
  <c r="T510" i="5"/>
  <c r="G391" i="26"/>
  <c r="G410" i="24"/>
  <c r="T514" i="5"/>
  <c r="G537" i="26"/>
  <c r="G533" i="24"/>
  <c r="T518" i="5"/>
  <c r="G135" i="26"/>
  <c r="G118" i="24"/>
  <c r="T522" i="5"/>
  <c r="G509" i="26"/>
  <c r="G504" i="24"/>
  <c r="T526" i="5"/>
  <c r="G289" i="26"/>
  <c r="G273" i="24"/>
  <c r="T530" i="5"/>
  <c r="G395" i="26"/>
  <c r="G414" i="24"/>
  <c r="D168" i="24"/>
  <c r="D124" i="26"/>
  <c r="M226" i="6"/>
  <c r="H226" i="6"/>
  <c r="E326" i="26"/>
  <c r="E329" i="24"/>
  <c r="E481" i="26"/>
  <c r="E475" i="24"/>
  <c r="E353" i="26"/>
  <c r="E354" i="24"/>
  <c r="E278" i="26"/>
  <c r="E228" i="24"/>
  <c r="G445" i="26"/>
  <c r="G383" i="24"/>
  <c r="G305" i="26"/>
  <c r="G207" i="24"/>
  <c r="G274" i="26"/>
  <c r="G224" i="24"/>
  <c r="G271" i="26"/>
  <c r="G301" i="24"/>
  <c r="G225" i="26"/>
  <c r="G198" i="24"/>
  <c r="G485" i="26"/>
  <c r="G479" i="24"/>
  <c r="G535" i="26"/>
  <c r="G528" i="24"/>
  <c r="G423" i="26"/>
  <c r="G419" i="24"/>
  <c r="G541" i="26"/>
  <c r="G534" i="24"/>
  <c r="D149" i="26"/>
  <c r="D108" i="24"/>
  <c r="D84" i="26"/>
  <c r="D78" i="24"/>
  <c r="D41" i="24"/>
  <c r="D41" i="26"/>
  <c r="D405" i="26"/>
  <c r="D437" i="24"/>
  <c r="D59" i="24"/>
  <c r="D60" i="26"/>
  <c r="D17" i="26"/>
  <c r="D14" i="24"/>
  <c r="D126" i="26"/>
  <c r="D92" i="24"/>
  <c r="D372" i="26"/>
  <c r="D362" i="24"/>
  <c r="D462" i="26"/>
  <c r="D461" i="24"/>
  <c r="D200" i="26"/>
  <c r="D193" i="24"/>
  <c r="D287" i="26"/>
  <c r="D271" i="24"/>
  <c r="D170" i="26"/>
  <c r="D135" i="24"/>
  <c r="D154" i="26"/>
  <c r="D113" i="24"/>
  <c r="D308" i="26"/>
  <c r="D210" i="24"/>
  <c r="D441" i="26"/>
  <c r="D379" i="24"/>
  <c r="D476" i="26"/>
  <c r="D472" i="24"/>
  <c r="D488" i="26"/>
  <c r="D482" i="24"/>
  <c r="D382" i="26"/>
  <c r="D466" i="24"/>
  <c r="D268" i="24"/>
  <c r="D238" i="26"/>
  <c r="B516" i="26"/>
  <c r="B511" i="24"/>
  <c r="M271" i="6"/>
  <c r="H271" i="6"/>
  <c r="M197" i="6"/>
  <c r="H197" i="6"/>
  <c r="H220" i="6"/>
  <c r="M339" i="6"/>
  <c r="H339" i="6"/>
  <c r="AF139" i="11"/>
  <c r="E123" i="26"/>
  <c r="E167" i="24"/>
  <c r="E8" i="26"/>
  <c r="E31" i="24"/>
  <c r="E23" i="24"/>
  <c r="E35" i="26"/>
  <c r="E32" i="26"/>
  <c r="E20" i="24"/>
  <c r="E20" i="26"/>
  <c r="E6" i="24"/>
  <c r="E330" i="26"/>
  <c r="E314" i="24"/>
  <c r="E363" i="24"/>
  <c r="E373" i="26"/>
  <c r="E351" i="26"/>
  <c r="E377" i="24"/>
  <c r="E235" i="26"/>
  <c r="E265" i="24"/>
  <c r="E119" i="26"/>
  <c r="E163" i="24"/>
  <c r="E364" i="26"/>
  <c r="E351" i="24"/>
  <c r="E51" i="26"/>
  <c r="E46" i="24"/>
  <c r="E15" i="26"/>
  <c r="E17" i="24"/>
  <c r="E517" i="26"/>
  <c r="E512" i="24"/>
  <c r="E367" i="26"/>
  <c r="E357" i="24"/>
  <c r="E270" i="26"/>
  <c r="E300" i="24"/>
  <c r="E378" i="26"/>
  <c r="E368" i="24"/>
  <c r="E253" i="26"/>
  <c r="E237" i="24"/>
  <c r="E504" i="26"/>
  <c r="E500" i="24"/>
  <c r="E243" i="26"/>
  <c r="E246" i="24"/>
  <c r="E75" i="26"/>
  <c r="E69" i="24"/>
  <c r="E236" i="26"/>
  <c r="E266" i="24"/>
  <c r="E258" i="26"/>
  <c r="E242" i="24"/>
  <c r="E13" i="26"/>
  <c r="E36" i="24"/>
  <c r="E413" i="26"/>
  <c r="E392" i="24"/>
  <c r="E335" i="24"/>
  <c r="E203" i="26"/>
  <c r="E111" i="26"/>
  <c r="E155" i="24"/>
  <c r="E333" i="24"/>
  <c r="E201" i="26"/>
  <c r="E110" i="26"/>
  <c r="E154" i="24"/>
  <c r="E434" i="26"/>
  <c r="E400" i="24"/>
  <c r="E103" i="26"/>
  <c r="E147" i="24"/>
  <c r="E400" i="26"/>
  <c r="E428" i="24"/>
  <c r="E195" i="26"/>
  <c r="E188" i="24"/>
  <c r="E121" i="26"/>
  <c r="E165" i="24"/>
  <c r="E4" i="26"/>
  <c r="E4" i="24"/>
  <c r="E338" i="26"/>
  <c r="E322" i="24"/>
  <c r="E392" i="26"/>
  <c r="E411" i="24"/>
  <c r="E230" i="26"/>
  <c r="E232" i="24"/>
  <c r="E340" i="26"/>
  <c r="E324" i="24"/>
  <c r="E187" i="26"/>
  <c r="E177" i="24"/>
  <c r="E133" i="26"/>
  <c r="E116" i="24"/>
  <c r="E477" i="26"/>
  <c r="E473" i="24"/>
  <c r="E325" i="26"/>
  <c r="E328" i="24"/>
  <c r="E272" i="26"/>
  <c r="E222" i="24"/>
  <c r="G69" i="26"/>
  <c r="G73" i="24"/>
  <c r="G359" i="26"/>
  <c r="G346" i="24"/>
  <c r="G175" i="26"/>
  <c r="G197" i="24"/>
  <c r="G55" i="26"/>
  <c r="G50" i="24"/>
  <c r="G232" i="26"/>
  <c r="G234" i="24"/>
  <c r="G244" i="26"/>
  <c r="G247" i="24"/>
  <c r="G193" i="26"/>
  <c r="G183" i="24"/>
  <c r="G422" i="26"/>
  <c r="G418" i="24"/>
  <c r="G6" i="26"/>
  <c r="G29" i="24"/>
  <c r="G40" i="26"/>
  <c r="G55" i="24"/>
  <c r="G115" i="26"/>
  <c r="G159" i="24"/>
  <c r="G198" i="26"/>
  <c r="G191" i="24"/>
  <c r="G67" i="26"/>
  <c r="G62" i="24"/>
  <c r="G250" i="26"/>
  <c r="G215" i="24"/>
  <c r="G255" i="26"/>
  <c r="G239" i="24"/>
  <c r="G96" i="26"/>
  <c r="G140" i="24"/>
  <c r="G492" i="26"/>
  <c r="G490" i="24"/>
  <c r="G42" i="26"/>
  <c r="G42" i="24"/>
  <c r="G310" i="26"/>
  <c r="G257" i="24"/>
  <c r="T266" i="5"/>
  <c r="G386" i="26"/>
  <c r="G470" i="24"/>
  <c r="T270" i="5"/>
  <c r="G385" i="26"/>
  <c r="G469" i="24"/>
  <c r="T274" i="5"/>
  <c r="G431" i="26"/>
  <c r="G398" i="24"/>
  <c r="T278" i="5"/>
  <c r="G281" i="26"/>
  <c r="G279" i="24"/>
  <c r="T282" i="5"/>
  <c r="G104" i="26"/>
  <c r="G148" i="24"/>
  <c r="T286" i="5"/>
  <c r="G501" i="24"/>
  <c r="G505" i="26"/>
  <c r="T290" i="5"/>
  <c r="G79" i="26"/>
  <c r="G85" i="24"/>
  <c r="T294" i="5"/>
  <c r="G65" i="26"/>
  <c r="G65" i="24"/>
  <c r="T298" i="5"/>
  <c r="G134" i="26"/>
  <c r="G117" i="24"/>
  <c r="T302" i="5"/>
  <c r="G151" i="26"/>
  <c r="G110" i="24"/>
  <c r="T306" i="5"/>
  <c r="G532" i="26"/>
  <c r="G527" i="24"/>
  <c r="T310" i="5"/>
  <c r="G449" i="26"/>
  <c r="G434" i="24"/>
  <c r="T314" i="5"/>
  <c r="G446" i="26"/>
  <c r="G431" i="24"/>
  <c r="T318" i="5"/>
  <c r="G254" i="26"/>
  <c r="G238" i="24"/>
  <c r="D257" i="26"/>
  <c r="D241" i="24"/>
  <c r="D150" i="26"/>
  <c r="D109" i="24"/>
  <c r="D363" i="26"/>
  <c r="D350" i="24"/>
  <c r="D459" i="26"/>
  <c r="D458" i="24"/>
  <c r="D362" i="26"/>
  <c r="D349" i="24"/>
  <c r="D461" i="26"/>
  <c r="D460" i="24"/>
  <c r="D483" i="26"/>
  <c r="D477" i="24"/>
  <c r="D260" i="26"/>
  <c r="D284" i="24"/>
  <c r="D388" i="26"/>
  <c r="D407" i="24"/>
  <c r="D62" i="26"/>
  <c r="D61" i="24"/>
  <c r="D19" i="26"/>
  <c r="D5" i="24"/>
  <c r="D420" i="26"/>
  <c r="D416" i="24"/>
  <c r="D527" i="26"/>
  <c r="D522" i="24"/>
  <c r="D130" i="24"/>
  <c r="D165" i="26"/>
  <c r="D66" i="26"/>
  <c r="D66" i="24"/>
  <c r="D157" i="26"/>
  <c r="D99" i="24"/>
  <c r="D522" i="26"/>
  <c r="D517" i="24"/>
  <c r="D531" i="26"/>
  <c r="D526" i="24"/>
  <c r="D345" i="26"/>
  <c r="D313" i="24"/>
  <c r="D3" i="24"/>
  <c r="D3" i="26"/>
  <c r="D452" i="26"/>
  <c r="D443" i="24"/>
  <c r="D326" i="26"/>
  <c r="D329" i="24"/>
  <c r="D481" i="26"/>
  <c r="D475" i="24"/>
  <c r="D353" i="26"/>
  <c r="D354" i="24"/>
  <c r="D278" i="26"/>
  <c r="D228" i="24"/>
  <c r="E438" i="26"/>
  <c r="E404" i="24"/>
  <c r="E410" i="26"/>
  <c r="E389" i="24"/>
  <c r="E312" i="26"/>
  <c r="E259" i="24"/>
  <c r="E311" i="26"/>
  <c r="E258" i="24"/>
  <c r="E156" i="26"/>
  <c r="E98" i="24"/>
  <c r="E284" i="26"/>
  <c r="E282" i="24"/>
  <c r="E299" i="26"/>
  <c r="E274" i="24"/>
  <c r="E227" i="26"/>
  <c r="E200" i="24"/>
  <c r="E484" i="26"/>
  <c r="E478" i="24"/>
  <c r="E331" i="26"/>
  <c r="E315" i="24"/>
  <c r="E480" i="26"/>
  <c r="E474" i="24"/>
  <c r="E267" i="26"/>
  <c r="E297" i="24"/>
  <c r="E74" i="26"/>
  <c r="E68" i="24"/>
  <c r="E269" i="26"/>
  <c r="E299" i="24"/>
  <c r="E39" i="26"/>
  <c r="E54" i="24"/>
  <c r="E152" i="26"/>
  <c r="E111" i="24"/>
  <c r="E169" i="26"/>
  <c r="E134" i="24"/>
  <c r="E144" i="26"/>
  <c r="E127" i="24"/>
  <c r="E161" i="26"/>
  <c r="E104" i="24"/>
  <c r="T533" i="5"/>
  <c r="G516" i="26"/>
  <c r="G511" i="24"/>
  <c r="H74" i="6"/>
  <c r="H91" i="6"/>
  <c r="H117" i="6"/>
  <c r="H150" i="6"/>
  <c r="H162" i="6"/>
  <c r="M168" i="6"/>
  <c r="M187" i="6"/>
  <c r="H213" i="6"/>
  <c r="M243" i="6"/>
  <c r="M250" i="6"/>
  <c r="M278" i="6"/>
  <c r="H278" i="6"/>
  <c r="D260" i="24"/>
  <c r="D220" i="26"/>
  <c r="D355" i="26"/>
  <c r="D342" i="24"/>
  <c r="D323" i="26"/>
  <c r="D310" i="24"/>
  <c r="D463" i="26"/>
  <c r="D462" i="24"/>
  <c r="D52" i="26"/>
  <c r="D47" i="24"/>
  <c r="D9" i="24"/>
  <c r="D23" i="26"/>
  <c r="D47" i="26"/>
  <c r="D40" i="24"/>
  <c r="D320" i="26"/>
  <c r="D307" i="24"/>
  <c r="D158" i="26"/>
  <c r="D100" i="24"/>
  <c r="D146" i="26"/>
  <c r="D106" i="24"/>
  <c r="D536" i="26"/>
  <c r="D532" i="24"/>
  <c r="D223" i="26"/>
  <c r="D263" i="24"/>
  <c r="D375" i="26"/>
  <c r="D365" i="24"/>
  <c r="D501" i="26"/>
  <c r="D497" i="24"/>
  <c r="D506" i="26"/>
  <c r="D502" i="24"/>
  <c r="B25" i="26"/>
  <c r="B11" i="24"/>
  <c r="B533" i="26"/>
  <c r="B524" i="24"/>
  <c r="B520" i="26"/>
  <c r="A520" i="26" s="1"/>
  <c r="B519" i="24"/>
  <c r="B387" i="26"/>
  <c r="B471" i="24"/>
  <c r="B418" i="26"/>
  <c r="B385" i="24"/>
  <c r="B199" i="26"/>
  <c r="B192" i="24"/>
  <c r="B155" i="26"/>
  <c r="B97" i="24"/>
  <c r="B315" i="26"/>
  <c r="B293" i="24"/>
  <c r="B404" i="26"/>
  <c r="B436" i="24"/>
  <c r="B168" i="26"/>
  <c r="B133" i="24"/>
  <c r="B94" i="26"/>
  <c r="B138" i="24"/>
  <c r="B384" i="26"/>
  <c r="B468" i="24"/>
  <c r="B84" i="24"/>
  <c r="B90" i="26"/>
  <c r="B295" i="26"/>
  <c r="B255" i="24"/>
  <c r="B163" i="26"/>
  <c r="B105" i="24"/>
  <c r="B30" i="26"/>
  <c r="B27" i="24"/>
  <c r="B523" i="26"/>
  <c r="B518" i="24"/>
  <c r="B500" i="26"/>
  <c r="B494" i="24"/>
  <c r="B525" i="26"/>
  <c r="B520" i="24"/>
  <c r="B530" i="26"/>
  <c r="B530" i="24"/>
  <c r="B445" i="24"/>
  <c r="B454" i="26"/>
  <c r="B407" i="26"/>
  <c r="B439" i="24"/>
  <c r="B538" i="26"/>
  <c r="B531" i="24"/>
  <c r="B176" i="26"/>
  <c r="B170" i="24"/>
  <c r="B474" i="26"/>
  <c r="B441" i="24"/>
  <c r="E161" i="24"/>
  <c r="E117" i="26"/>
  <c r="E16" i="24"/>
  <c r="E27" i="26"/>
  <c r="E539" i="26"/>
  <c r="E535" i="24"/>
  <c r="E300" i="26"/>
  <c r="E275" i="24"/>
  <c r="E426" i="26"/>
  <c r="E422" i="24"/>
  <c r="E277" i="26"/>
  <c r="E227" i="24"/>
  <c r="E371" i="24"/>
  <c r="E381" i="26"/>
  <c r="E157" i="24"/>
  <c r="E113" i="26"/>
  <c r="E540" i="26"/>
  <c r="E536" i="24"/>
  <c r="G37" i="24"/>
  <c r="G14" i="26"/>
  <c r="G226" i="26"/>
  <c r="G199" i="24"/>
  <c r="T465" i="5"/>
  <c r="G334" i="26"/>
  <c r="G318" i="24"/>
  <c r="T469" i="5"/>
  <c r="G419" i="26"/>
  <c r="G378" i="24"/>
  <c r="T473" i="5"/>
  <c r="G53" i="24"/>
  <c r="G48" i="26"/>
  <c r="T477" i="5"/>
  <c r="G437" i="26"/>
  <c r="G403" i="24"/>
  <c r="T481" i="5"/>
  <c r="G403" i="26"/>
  <c r="G435" i="24"/>
  <c r="T485" i="5"/>
  <c r="G28" i="26"/>
  <c r="G25" i="24"/>
  <c r="T489" i="5"/>
  <c r="G307" i="26"/>
  <c r="G209" i="24"/>
  <c r="T493" i="5"/>
  <c r="G118" i="26"/>
  <c r="G162" i="24"/>
  <c r="T497" i="5"/>
  <c r="G73" i="26"/>
  <c r="G67" i="24"/>
  <c r="T501" i="5"/>
  <c r="G105" i="26"/>
  <c r="G149" i="24"/>
  <c r="T505" i="5"/>
  <c r="G18" i="26"/>
  <c r="G15" i="24"/>
  <c r="T509" i="5"/>
  <c r="G409" i="24"/>
  <c r="G390" i="26"/>
  <c r="T513" i="5"/>
  <c r="G466" i="26"/>
  <c r="G449" i="24"/>
  <c r="T517" i="5"/>
  <c r="G24" i="24"/>
  <c r="G36" i="26"/>
  <c r="T521" i="5"/>
  <c r="G464" i="26"/>
  <c r="G463" i="24"/>
  <c r="T525" i="5"/>
  <c r="G303" i="26"/>
  <c r="G295" i="24"/>
  <c r="T529" i="5"/>
  <c r="G430" i="26"/>
  <c r="G397" i="24"/>
  <c r="M109" i="6"/>
  <c r="M223" i="6"/>
  <c r="M227" i="6"/>
  <c r="H227" i="6"/>
  <c r="M353" i="6"/>
  <c r="H353" i="6"/>
  <c r="E177" i="26"/>
  <c r="E171" i="24"/>
  <c r="E186" i="26"/>
  <c r="E187" i="24"/>
  <c r="E112" i="26"/>
  <c r="E156" i="24"/>
  <c r="E491" i="26"/>
  <c r="E489" i="24"/>
  <c r="E472" i="26"/>
  <c r="E465" i="24"/>
  <c r="E120" i="26"/>
  <c r="E164" i="24"/>
  <c r="E529" i="26"/>
  <c r="E529" i="24"/>
  <c r="E432" i="26"/>
  <c r="E399" i="24"/>
  <c r="E268" i="26"/>
  <c r="E298" i="24"/>
  <c r="E49" i="26"/>
  <c r="E52" i="24"/>
  <c r="E442" i="26"/>
  <c r="E380" i="24"/>
  <c r="E526" i="26"/>
  <c r="E521" i="24"/>
  <c r="E91" i="26"/>
  <c r="E90" i="24"/>
  <c r="E19" i="24"/>
  <c r="E31" i="26"/>
  <c r="E448" i="26"/>
  <c r="E433" i="24"/>
  <c r="E507" i="26"/>
  <c r="E503" i="24"/>
  <c r="E83" i="26"/>
  <c r="E89" i="24"/>
  <c r="E306" i="26"/>
  <c r="E208" i="24"/>
  <c r="E265" i="26"/>
  <c r="E289" i="24"/>
  <c r="E321" i="26"/>
  <c r="E308" i="24"/>
  <c r="G44" i="26"/>
  <c r="G44" i="24"/>
  <c r="G356" i="26"/>
  <c r="G343" i="24"/>
  <c r="G513" i="26"/>
  <c r="G508" i="24"/>
  <c r="G242" i="26"/>
  <c r="G303" i="24"/>
  <c r="G196" i="26"/>
  <c r="G189" i="24"/>
  <c r="G197" i="26"/>
  <c r="G190" i="24"/>
  <c r="G433" i="26"/>
  <c r="G386" i="24"/>
  <c r="G79" i="24"/>
  <c r="G86" i="26"/>
  <c r="G397" i="26"/>
  <c r="G425" i="24"/>
  <c r="H537" i="24"/>
  <c r="H108" i="24"/>
  <c r="D438" i="26"/>
  <c r="D404" i="24"/>
  <c r="H541" i="24"/>
  <c r="H78" i="24"/>
  <c r="D410" i="26"/>
  <c r="D389" i="24"/>
  <c r="D312" i="26"/>
  <c r="D259" i="24"/>
  <c r="D311" i="26"/>
  <c r="D258" i="24"/>
  <c r="D156" i="26"/>
  <c r="D98" i="24"/>
  <c r="D284" i="26"/>
  <c r="D282" i="24"/>
  <c r="D274" i="24"/>
  <c r="D299" i="26"/>
  <c r="D200" i="24"/>
  <c r="D227" i="26"/>
  <c r="D484" i="26"/>
  <c r="D478" i="24"/>
  <c r="D331" i="26"/>
  <c r="D315" i="24"/>
  <c r="D480" i="26"/>
  <c r="D474" i="24"/>
  <c r="D297" i="24"/>
  <c r="D267" i="26"/>
  <c r="D74" i="26"/>
  <c r="D68" i="24"/>
  <c r="D269" i="26"/>
  <c r="D299" i="24"/>
  <c r="D54" i="24"/>
  <c r="D39" i="26"/>
  <c r="D111" i="24"/>
  <c r="D152" i="26"/>
  <c r="D169" i="26"/>
  <c r="D134" i="24"/>
  <c r="D144" i="26"/>
  <c r="D127" i="24"/>
  <c r="B124" i="26"/>
  <c r="B168" i="24"/>
  <c r="M188" i="6"/>
  <c r="H188" i="6"/>
  <c r="Z55" i="11"/>
  <c r="T55" i="11"/>
  <c r="Z72" i="11"/>
  <c r="T72" i="11"/>
  <c r="H79" i="6"/>
  <c r="H107" i="6"/>
  <c r="M112" i="6"/>
  <c r="H115" i="6"/>
  <c r="M340" i="6"/>
  <c r="H340" i="6"/>
  <c r="M350" i="6"/>
  <c r="H350" i="6"/>
  <c r="AF3" i="11"/>
  <c r="Z129" i="11"/>
  <c r="T129" i="11"/>
  <c r="M204" i="6"/>
  <c r="H204" i="6"/>
  <c r="M303" i="6"/>
  <c r="H303" i="6"/>
  <c r="T19" i="11"/>
  <c r="Z19" i="11"/>
  <c r="F138" i="26"/>
  <c r="F121" i="24"/>
  <c r="G167" i="26"/>
  <c r="G132" i="24"/>
  <c r="G486" i="26"/>
  <c r="G480" i="24"/>
  <c r="G280" i="24"/>
  <c r="G282" i="26"/>
  <c r="F355" i="26"/>
  <c r="F342" i="24"/>
  <c r="G519" i="26"/>
  <c r="G514" i="24"/>
  <c r="F463" i="26"/>
  <c r="F462" i="24"/>
  <c r="G95" i="26"/>
  <c r="G139" i="24"/>
  <c r="F23" i="26"/>
  <c r="F9" i="24"/>
  <c r="F146" i="26"/>
  <c r="F106" i="24"/>
  <c r="G415" i="26"/>
  <c r="G394" i="24"/>
  <c r="F501" i="26"/>
  <c r="F497" i="24"/>
  <c r="G143" i="26"/>
  <c r="G126" i="24"/>
  <c r="D276" i="26"/>
  <c r="D226" i="24"/>
  <c r="D177" i="26"/>
  <c r="D171" i="24"/>
  <c r="D120" i="26"/>
  <c r="D164" i="24"/>
  <c r="D432" i="26"/>
  <c r="D399" i="24"/>
  <c r="D268" i="26"/>
  <c r="D298" i="24"/>
  <c r="D49" i="26"/>
  <c r="D52" i="24"/>
  <c r="D442" i="26"/>
  <c r="D380" i="24"/>
  <c r="D91" i="26"/>
  <c r="D90" i="24"/>
  <c r="D19" i="24"/>
  <c r="D31" i="26"/>
  <c r="D83" i="26"/>
  <c r="D89" i="24"/>
  <c r="D306" i="26"/>
  <c r="D208" i="24"/>
  <c r="D321" i="26"/>
  <c r="D308" i="24"/>
  <c r="E352" i="26"/>
  <c r="E353" i="24"/>
  <c r="E148" i="26"/>
  <c r="E107" i="24"/>
  <c r="E329" i="26"/>
  <c r="E332" i="24"/>
  <c r="E135" i="26"/>
  <c r="E118" i="24"/>
  <c r="E509" i="26"/>
  <c r="E504" i="24"/>
  <c r="F7" i="26"/>
  <c r="F30" i="24"/>
  <c r="G248" i="26"/>
  <c r="G213" i="24"/>
  <c r="G45" i="24"/>
  <c r="G50" i="26"/>
  <c r="F123" i="26"/>
  <c r="F167" i="24"/>
  <c r="F31" i="24"/>
  <c r="F8" i="26"/>
  <c r="F35" i="26"/>
  <c r="F23" i="24"/>
  <c r="G443" i="26"/>
  <c r="G381" i="24"/>
  <c r="F32" i="26"/>
  <c r="F20" i="24"/>
  <c r="G247" i="26"/>
  <c r="G212" i="24"/>
  <c r="F20" i="26"/>
  <c r="F6" i="24"/>
  <c r="G515" i="26"/>
  <c r="G510" i="24"/>
  <c r="F330" i="26"/>
  <c r="F314" i="24"/>
  <c r="G78" i="26"/>
  <c r="G77" i="24"/>
  <c r="F373" i="26"/>
  <c r="F363" i="24"/>
  <c r="G279" i="26"/>
  <c r="G229" i="24"/>
  <c r="F351" i="26"/>
  <c r="F377" i="24"/>
  <c r="G178" i="26"/>
  <c r="G172" i="24"/>
  <c r="F235" i="26"/>
  <c r="F265" i="24"/>
  <c r="G328" i="26"/>
  <c r="G331" i="24"/>
  <c r="F119" i="26"/>
  <c r="F163" i="24"/>
  <c r="G502" i="26"/>
  <c r="G498" i="24"/>
  <c r="F364" i="26"/>
  <c r="F351" i="24"/>
  <c r="G374" i="26"/>
  <c r="G364" i="24"/>
  <c r="F51" i="26"/>
  <c r="F46" i="24"/>
  <c r="G470" i="26"/>
  <c r="G453" i="24"/>
  <c r="F15" i="26"/>
  <c r="F17" i="24"/>
  <c r="G259" i="26"/>
  <c r="G243" i="24"/>
  <c r="F517" i="26"/>
  <c r="F512" i="24"/>
  <c r="G349" i="26"/>
  <c r="G375" i="24"/>
  <c r="F367" i="26"/>
  <c r="F357" i="24"/>
  <c r="G370" i="26"/>
  <c r="G360" i="24"/>
  <c r="F270" i="26"/>
  <c r="F300" i="24"/>
  <c r="G436" i="26"/>
  <c r="G402" i="24"/>
  <c r="F378" i="26"/>
  <c r="F368" i="24"/>
  <c r="G399" i="26"/>
  <c r="G427" i="24"/>
  <c r="F253" i="26"/>
  <c r="F237" i="24"/>
  <c r="G377" i="26"/>
  <c r="G367" i="24"/>
  <c r="F504" i="26"/>
  <c r="F500" i="24"/>
  <c r="G510" i="26"/>
  <c r="G505" i="24"/>
  <c r="F243" i="26"/>
  <c r="F246" i="24"/>
  <c r="G347" i="26"/>
  <c r="G373" i="24"/>
  <c r="F69" i="24"/>
  <c r="F75" i="26"/>
  <c r="G495" i="26"/>
  <c r="G493" i="24"/>
  <c r="F236" i="26"/>
  <c r="F266" i="24"/>
  <c r="G229" i="26"/>
  <c r="G231" i="24"/>
  <c r="F258" i="26"/>
  <c r="F242" i="24"/>
  <c r="G26" i="26"/>
  <c r="G12" i="24"/>
  <c r="F13" i="26"/>
  <c r="F36" i="24"/>
  <c r="G343" i="26"/>
  <c r="G311" i="24"/>
  <c r="F413" i="26"/>
  <c r="F392" i="24"/>
  <c r="G396" i="26"/>
  <c r="G415" i="24"/>
  <c r="F203" i="26"/>
  <c r="F335" i="24"/>
  <c r="G339" i="24"/>
  <c r="G207" i="26"/>
  <c r="F111" i="26"/>
  <c r="F155" i="24"/>
  <c r="G98" i="26"/>
  <c r="G142" i="24"/>
  <c r="F201" i="26"/>
  <c r="F333" i="24"/>
  <c r="G222" i="26"/>
  <c r="G262" i="24"/>
  <c r="F154" i="24"/>
  <c r="F110" i="26"/>
  <c r="G317" i="26"/>
  <c r="G304" i="24"/>
  <c r="F434" i="26"/>
  <c r="F400" i="24"/>
  <c r="G159" i="26"/>
  <c r="G101" i="24"/>
  <c r="F103" i="26"/>
  <c r="F147" i="24"/>
  <c r="G360" i="26"/>
  <c r="G347" i="24"/>
  <c r="F400" i="26"/>
  <c r="F428" i="24"/>
  <c r="G316" i="26"/>
  <c r="G294" i="24"/>
  <c r="F195" i="26"/>
  <c r="F188" i="24"/>
  <c r="G457" i="26"/>
  <c r="G456" i="24"/>
  <c r="F121" i="26"/>
  <c r="F165" i="24"/>
  <c r="G346" i="26"/>
  <c r="G372" i="24"/>
  <c r="F4" i="26"/>
  <c r="F4" i="24"/>
  <c r="G302" i="26"/>
  <c r="G277" i="24"/>
  <c r="F338" i="26"/>
  <c r="F322" i="24"/>
  <c r="G332" i="26"/>
  <c r="G316" i="24"/>
  <c r="F392" i="26"/>
  <c r="F411" i="24"/>
  <c r="G376" i="26"/>
  <c r="G366" i="24"/>
  <c r="F230" i="26"/>
  <c r="F232" i="24"/>
  <c r="G89" i="26"/>
  <c r="G83" i="24"/>
  <c r="F340" i="26"/>
  <c r="F324" i="24"/>
  <c r="G119" i="24"/>
  <c r="G136" i="26"/>
  <c r="F187" i="26"/>
  <c r="F177" i="24"/>
  <c r="G189" i="26"/>
  <c r="G179" i="24"/>
  <c r="F133" i="26"/>
  <c r="F116" i="24"/>
  <c r="G71" i="26"/>
  <c r="G75" i="24"/>
  <c r="F477" i="26"/>
  <c r="F473" i="24"/>
  <c r="G292" i="26"/>
  <c r="G252" i="24"/>
  <c r="F325" i="26"/>
  <c r="F328" i="24"/>
  <c r="G171" i="26"/>
  <c r="G136" i="24"/>
  <c r="D280" i="26"/>
  <c r="D278" i="24"/>
  <c r="D10" i="26"/>
  <c r="D33" i="24"/>
  <c r="D248" i="24"/>
  <c r="D245" i="26"/>
  <c r="D53" i="26"/>
  <c r="D48" i="24"/>
  <c r="D93" i="26"/>
  <c r="D137" i="24"/>
  <c r="D162" i="26"/>
  <c r="D103" i="24"/>
  <c r="D499" i="26"/>
  <c r="D496" i="24"/>
  <c r="D97" i="26"/>
  <c r="D141" i="24"/>
  <c r="D9" i="26"/>
  <c r="D32" i="24"/>
  <c r="D11" i="26"/>
  <c r="D34" i="24"/>
  <c r="D301" i="26"/>
  <c r="D276" i="24"/>
  <c r="D296" i="26"/>
  <c r="D244" i="24"/>
  <c r="D191" i="26"/>
  <c r="D181" i="24"/>
  <c r="D467" i="26"/>
  <c r="D450" i="24"/>
  <c r="D58" i="26"/>
  <c r="D57" i="24"/>
  <c r="D496" i="26"/>
  <c r="D485" i="24"/>
  <c r="D350" i="26"/>
  <c r="D376" i="24"/>
  <c r="D24" i="26"/>
  <c r="D10" i="24"/>
  <c r="D313" i="26"/>
  <c r="D291" i="24"/>
  <c r="D354" i="26"/>
  <c r="D355" i="24"/>
  <c r="D383" i="26"/>
  <c r="D467" i="24"/>
  <c r="D211" i="24"/>
  <c r="D286" i="26"/>
  <c r="D5" i="26"/>
  <c r="D28" i="24"/>
  <c r="D489" i="26"/>
  <c r="D487" i="24"/>
  <c r="D46" i="26"/>
  <c r="D39" i="24"/>
  <c r="D455" i="26"/>
  <c r="D454" i="24"/>
  <c r="D124" i="24"/>
  <c r="D141" i="26"/>
  <c r="D319" i="26"/>
  <c r="D306" i="24"/>
  <c r="D184" i="24"/>
  <c r="D194" i="26"/>
  <c r="D77" i="26"/>
  <c r="D76" i="24"/>
  <c r="D205" i="24"/>
  <c r="D218" i="26"/>
  <c r="D214" i="26"/>
  <c r="D201" i="24"/>
  <c r="D205" i="26"/>
  <c r="D337" i="24"/>
  <c r="Z325" i="5"/>
  <c r="Z329" i="5"/>
  <c r="Z333" i="5"/>
  <c r="H336" i="5"/>
  <c r="Z337" i="5"/>
  <c r="Z341" i="5"/>
  <c r="H344" i="5"/>
  <c r="Z345" i="5"/>
  <c r="Z349" i="5"/>
  <c r="Z353" i="5"/>
  <c r="Z357" i="5"/>
  <c r="Z361" i="5"/>
  <c r="H364" i="5"/>
  <c r="Z365" i="5"/>
  <c r="Z369" i="5"/>
  <c r="H372" i="5"/>
  <c r="Z373" i="5"/>
  <c r="H376" i="5"/>
  <c r="Z377" i="5"/>
  <c r="H380" i="5"/>
  <c r="Z381" i="5"/>
  <c r="H384" i="5"/>
  <c r="Z385" i="5"/>
  <c r="Z389" i="5"/>
  <c r="H392" i="5"/>
  <c r="Z393" i="5"/>
  <c r="H396" i="5"/>
  <c r="Z397" i="5"/>
  <c r="Z401" i="5"/>
  <c r="Z405" i="5"/>
  <c r="H408" i="5"/>
  <c r="Z409" i="5"/>
  <c r="H412" i="5"/>
  <c r="Z413" i="5"/>
  <c r="Z417" i="5"/>
  <c r="H420" i="5"/>
  <c r="Z421" i="5"/>
  <c r="E445" i="26"/>
  <c r="E383" i="24"/>
  <c r="E305" i="26"/>
  <c r="E207" i="24"/>
  <c r="E224" i="24"/>
  <c r="E274" i="26"/>
  <c r="E271" i="26"/>
  <c r="E301" i="24"/>
  <c r="E225" i="26"/>
  <c r="E198" i="24"/>
  <c r="E485" i="26"/>
  <c r="E479" i="24"/>
  <c r="E535" i="26"/>
  <c r="E528" i="24"/>
  <c r="E423" i="26"/>
  <c r="E419" i="24"/>
  <c r="E541" i="26"/>
  <c r="E534" i="24"/>
  <c r="F540" i="26"/>
  <c r="F536" i="24"/>
  <c r="G149" i="26"/>
  <c r="G108" i="24"/>
  <c r="F438" i="26"/>
  <c r="F404" i="24"/>
  <c r="G84" i="26"/>
  <c r="G78" i="24"/>
  <c r="F410" i="26"/>
  <c r="F389" i="24"/>
  <c r="G41" i="26"/>
  <c r="G41" i="24"/>
  <c r="F312" i="26"/>
  <c r="F259" i="24"/>
  <c r="G405" i="26"/>
  <c r="G437" i="24"/>
  <c r="F311" i="26"/>
  <c r="F258" i="24"/>
  <c r="G60" i="26"/>
  <c r="G59" i="24"/>
  <c r="F156" i="26"/>
  <c r="F98" i="24"/>
  <c r="G17" i="26"/>
  <c r="G14" i="24"/>
  <c r="F282" i="24"/>
  <c r="F284" i="26"/>
  <c r="G126" i="26"/>
  <c r="G92" i="24"/>
  <c r="F299" i="26"/>
  <c r="F274" i="24"/>
  <c r="G372" i="26"/>
  <c r="G362" i="24"/>
  <c r="F227" i="26"/>
  <c r="F200" i="24"/>
  <c r="G462" i="26"/>
  <c r="G461" i="24"/>
  <c r="F484" i="26"/>
  <c r="F478" i="24"/>
  <c r="G200" i="26"/>
  <c r="G193" i="24"/>
  <c r="F331" i="26"/>
  <c r="F315" i="24"/>
  <c r="G287" i="26"/>
  <c r="G271" i="24"/>
  <c r="F480" i="26"/>
  <c r="F474" i="24"/>
  <c r="G170" i="26"/>
  <c r="G135" i="24"/>
  <c r="F267" i="26"/>
  <c r="F297" i="24"/>
  <c r="G154" i="26"/>
  <c r="G113" i="24"/>
  <c r="F74" i="26"/>
  <c r="F68" i="24"/>
  <c r="G210" i="24"/>
  <c r="G308" i="26"/>
  <c r="F269" i="26"/>
  <c r="F299" i="24"/>
  <c r="G441" i="26"/>
  <c r="G379" i="24"/>
  <c r="F39" i="26"/>
  <c r="F54" i="24"/>
  <c r="G476" i="26"/>
  <c r="G472" i="24"/>
  <c r="F152" i="26"/>
  <c r="F111" i="24"/>
  <c r="G488" i="26"/>
  <c r="G482" i="24"/>
  <c r="F169" i="26"/>
  <c r="F134" i="24"/>
  <c r="G382" i="26"/>
  <c r="G466" i="24"/>
  <c r="F144" i="26"/>
  <c r="F127" i="24"/>
  <c r="G238" i="26"/>
  <c r="G268" i="24"/>
  <c r="M175" i="6"/>
  <c r="G465" i="26"/>
  <c r="G448" i="24"/>
  <c r="F339" i="26"/>
  <c r="F323" i="24"/>
  <c r="F456" i="26"/>
  <c r="F455" i="24"/>
  <c r="G101" i="26"/>
  <c r="G145" i="24"/>
  <c r="F291" i="26"/>
  <c r="F251" i="24"/>
  <c r="G127" i="26"/>
  <c r="G93" i="24"/>
  <c r="F493" i="26"/>
  <c r="F491" i="24"/>
  <c r="G511" i="26"/>
  <c r="G506" i="24"/>
  <c r="F174" i="26"/>
  <c r="F196" i="24"/>
  <c r="G166" i="24"/>
  <c r="G122" i="26"/>
  <c r="F59" i="26"/>
  <c r="F58" i="24"/>
  <c r="G61" i="26"/>
  <c r="G60" i="24"/>
  <c r="F262" i="26"/>
  <c r="F286" i="24"/>
  <c r="G29" i="26"/>
  <c r="G26" i="24"/>
  <c r="F389" i="26"/>
  <c r="F408" i="24"/>
  <c r="G468" i="26"/>
  <c r="G451" i="24"/>
  <c r="F210" i="26"/>
  <c r="F218" i="24"/>
  <c r="F220" i="26"/>
  <c r="F260" i="24"/>
  <c r="G421" i="26"/>
  <c r="G417" i="24"/>
  <c r="F323" i="26"/>
  <c r="F310" i="24"/>
  <c r="G429" i="26"/>
  <c r="G396" i="24"/>
  <c r="F52" i="26"/>
  <c r="F47" i="24"/>
  <c r="G100" i="26"/>
  <c r="G144" i="24"/>
  <c r="F47" i="26"/>
  <c r="F40" i="24"/>
  <c r="G473" i="26"/>
  <c r="G440" i="24"/>
  <c r="F320" i="26"/>
  <c r="F307" i="24"/>
  <c r="G109" i="26"/>
  <c r="G153" i="24"/>
  <c r="F158" i="26"/>
  <c r="F100" i="24"/>
  <c r="G290" i="26"/>
  <c r="G250" i="24"/>
  <c r="F536" i="26"/>
  <c r="F532" i="24"/>
  <c r="G192" i="26"/>
  <c r="G182" i="24"/>
  <c r="F223" i="26"/>
  <c r="F263" i="24"/>
  <c r="G219" i="26"/>
  <c r="G206" i="24"/>
  <c r="F375" i="26"/>
  <c r="F365" i="24"/>
  <c r="G333" i="26"/>
  <c r="G317" i="24"/>
  <c r="F506" i="26"/>
  <c r="F502" i="24"/>
  <c r="D304" i="26"/>
  <c r="D296" i="24"/>
  <c r="D216" i="26"/>
  <c r="D203" i="24"/>
  <c r="D160" i="26"/>
  <c r="D102" i="24"/>
  <c r="D285" i="26"/>
  <c r="D283" i="24"/>
  <c r="D186" i="26"/>
  <c r="D187" i="24"/>
  <c r="D112" i="26"/>
  <c r="D156" i="24"/>
  <c r="D491" i="26"/>
  <c r="D489" i="24"/>
  <c r="D472" i="26"/>
  <c r="D465" i="24"/>
  <c r="D529" i="26"/>
  <c r="D529" i="24"/>
  <c r="D526" i="26"/>
  <c r="D521" i="24"/>
  <c r="D448" i="26"/>
  <c r="D433" i="24"/>
  <c r="D507" i="26"/>
  <c r="D503" i="24"/>
  <c r="D265" i="26"/>
  <c r="D289" i="24"/>
  <c r="E37" i="26"/>
  <c r="E18" i="24"/>
  <c r="E521" i="26"/>
  <c r="E516" i="24"/>
  <c r="E184" i="26"/>
  <c r="E185" i="24"/>
  <c r="E63" i="26"/>
  <c r="E63" i="24"/>
  <c r="E294" i="26"/>
  <c r="E254" i="24"/>
  <c r="E330" i="24"/>
  <c r="E327" i="26"/>
  <c r="E528" i="26"/>
  <c r="E523" i="24"/>
  <c r="E116" i="26"/>
  <c r="E160" i="24"/>
  <c r="E322" i="26"/>
  <c r="E309" i="24"/>
  <c r="E447" i="26"/>
  <c r="E432" i="24"/>
  <c r="E391" i="26"/>
  <c r="E410" i="24"/>
  <c r="E537" i="26"/>
  <c r="E533" i="24"/>
  <c r="E289" i="26"/>
  <c r="E273" i="24"/>
  <c r="E395" i="26"/>
  <c r="E414" i="24"/>
  <c r="F161" i="26"/>
  <c r="F104" i="24"/>
  <c r="G124" i="26"/>
  <c r="G168" i="24"/>
  <c r="G371" i="26"/>
  <c r="G361" i="24"/>
  <c r="F293" i="26"/>
  <c r="F253" i="24"/>
  <c r="F424" i="24"/>
  <c r="F428" i="26"/>
  <c r="G234" i="26"/>
  <c r="G236" i="24"/>
  <c r="G435" i="26"/>
  <c r="G401" i="24"/>
  <c r="G206" i="26"/>
  <c r="G338" i="24"/>
  <c r="D318" i="26"/>
  <c r="D305" i="24"/>
  <c r="D398" i="26"/>
  <c r="D426" i="24"/>
  <c r="D369" i="26"/>
  <c r="D359" i="24"/>
  <c r="D228" i="26"/>
  <c r="D230" i="24"/>
  <c r="D139" i="26"/>
  <c r="D122" i="24"/>
  <c r="D514" i="26"/>
  <c r="D509" i="24"/>
  <c r="D152" i="24"/>
  <c r="D108" i="26"/>
  <c r="D402" i="26"/>
  <c r="D430" i="24"/>
  <c r="D21" i="26"/>
  <c r="D7" i="24"/>
  <c r="D379" i="26"/>
  <c r="D369" i="24"/>
  <c r="D409" i="26"/>
  <c r="D388" i="24"/>
  <c r="D35" i="24"/>
  <c r="D12" i="26"/>
  <c r="D233" i="26"/>
  <c r="D235" i="24"/>
  <c r="D240" i="26"/>
  <c r="D270" i="24"/>
  <c r="D393" i="26"/>
  <c r="D412" i="24"/>
  <c r="D87" i="26"/>
  <c r="D81" i="24"/>
  <c r="D348" i="26"/>
  <c r="D374" i="24"/>
  <c r="D80" i="26"/>
  <c r="D86" i="24"/>
  <c r="D408" i="26"/>
  <c r="D387" i="24"/>
  <c r="D132" i="26"/>
  <c r="D115" i="24"/>
  <c r="D215" i="26"/>
  <c r="D202" i="24"/>
  <c r="D33" i="26"/>
  <c r="D21" i="24"/>
  <c r="D249" i="26"/>
  <c r="D214" i="24"/>
  <c r="D140" i="26"/>
  <c r="D123" i="24"/>
  <c r="D99" i="26"/>
  <c r="D143" i="24"/>
  <c r="D190" i="26"/>
  <c r="D180" i="24"/>
  <c r="D439" i="26"/>
  <c r="D405" i="24"/>
  <c r="D241" i="26"/>
  <c r="D302" i="24"/>
  <c r="D185" i="26"/>
  <c r="D186" i="24"/>
  <c r="D341" i="24"/>
  <c r="D209" i="26"/>
  <c r="D412" i="26"/>
  <c r="D391" i="24"/>
  <c r="D211" i="26"/>
  <c r="D219" i="24"/>
  <c r="D368" i="26"/>
  <c r="D358" i="24"/>
  <c r="D358" i="26"/>
  <c r="D345" i="24"/>
  <c r="D490" i="26"/>
  <c r="D488" i="24"/>
  <c r="D131" i="26"/>
  <c r="D114" i="24"/>
  <c r="D180" i="26"/>
  <c r="D174" i="24"/>
  <c r="D341" i="26"/>
  <c r="D325" i="24"/>
  <c r="D81" i="26"/>
  <c r="D87" i="24"/>
  <c r="D2" i="26"/>
  <c r="D2" i="24"/>
  <c r="D204" i="26"/>
  <c r="D336" i="24"/>
  <c r="D348" i="24"/>
  <c r="D361" i="26"/>
  <c r="D450" i="26"/>
  <c r="D446" i="24"/>
  <c r="D479" i="26"/>
  <c r="D484" i="24"/>
  <c r="D183" i="26"/>
  <c r="D176" i="24"/>
  <c r="D221" i="26"/>
  <c r="D261" i="24"/>
  <c r="D34" i="26"/>
  <c r="D22" i="24"/>
  <c r="Z189" i="5"/>
  <c r="H192" i="5"/>
  <c r="Z193" i="5"/>
  <c r="H196" i="5"/>
  <c r="Z197" i="5"/>
  <c r="H200" i="5"/>
  <c r="Z201" i="5"/>
  <c r="H204" i="5"/>
  <c r="Z205" i="5"/>
  <c r="H208" i="5"/>
  <c r="Z209" i="5"/>
  <c r="H212" i="5"/>
  <c r="Z213" i="5"/>
  <c r="H216" i="5"/>
  <c r="Z217" i="5"/>
  <c r="H220" i="5"/>
  <c r="Z221" i="5"/>
  <c r="H224" i="5"/>
  <c r="Z225" i="5"/>
  <c r="H228" i="5"/>
  <c r="Z229" i="5"/>
  <c r="H232" i="5"/>
  <c r="Z233" i="5"/>
  <c r="H236" i="5"/>
  <c r="Z237" i="5"/>
  <c r="H240" i="5"/>
  <c r="Z241" i="5"/>
  <c r="H244" i="5"/>
  <c r="Z245" i="5"/>
  <c r="H248" i="5"/>
  <c r="Z249" i="5"/>
  <c r="H252" i="5"/>
  <c r="B286" i="24"/>
  <c r="B262" i="26"/>
  <c r="B408" i="24"/>
  <c r="B389" i="26"/>
  <c r="B210" i="26"/>
  <c r="B218" i="24"/>
  <c r="B220" i="26"/>
  <c r="B260" i="24"/>
  <c r="B355" i="26"/>
  <c r="B342" i="24"/>
  <c r="B323" i="26"/>
  <c r="B310" i="24"/>
  <c r="B463" i="26"/>
  <c r="B462" i="24"/>
  <c r="B52" i="26"/>
  <c r="B47" i="24"/>
  <c r="B23" i="26"/>
  <c r="B9" i="24"/>
  <c r="B47" i="26"/>
  <c r="B40" i="24"/>
  <c r="B320" i="26"/>
  <c r="B307" i="24"/>
  <c r="B158" i="26"/>
  <c r="B100" i="24"/>
  <c r="B106" i="24"/>
  <c r="B146" i="26"/>
  <c r="B536" i="26"/>
  <c r="B532" i="24"/>
  <c r="B223" i="26"/>
  <c r="B263" i="24"/>
  <c r="B375" i="26"/>
  <c r="B365" i="24"/>
  <c r="B501" i="26"/>
  <c r="A501" i="26" s="1"/>
  <c r="B497" i="24"/>
  <c r="B506" i="26"/>
  <c r="B502" i="24"/>
  <c r="E264" i="26"/>
  <c r="E288" i="24"/>
  <c r="E534" i="26"/>
  <c r="E525" i="24"/>
  <c r="E460" i="26"/>
  <c r="E459" i="24"/>
  <c r="E487" i="26"/>
  <c r="E481" i="24"/>
  <c r="E283" i="26"/>
  <c r="E281" i="24"/>
  <c r="E64" i="26"/>
  <c r="E64" i="24"/>
  <c r="E251" i="26"/>
  <c r="E216" i="24"/>
  <c r="E49" i="24"/>
  <c r="E54" i="26"/>
  <c r="E43" i="26"/>
  <c r="E43" i="24"/>
  <c r="E417" i="26"/>
  <c r="E384" i="24"/>
  <c r="E128" i="26"/>
  <c r="E94" i="24"/>
  <c r="E475" i="26"/>
  <c r="E442" i="24"/>
  <c r="E92" i="26"/>
  <c r="E91" i="24"/>
  <c r="E309" i="26"/>
  <c r="E256" i="24"/>
  <c r="E76" i="26"/>
  <c r="E71" i="24"/>
  <c r="E438" i="24"/>
  <c r="E406" i="26"/>
  <c r="E182" i="26"/>
  <c r="E169" i="24"/>
  <c r="E85" i="26"/>
  <c r="E80" i="24"/>
  <c r="E471" i="26"/>
  <c r="E464" i="24"/>
  <c r="E288" i="26"/>
  <c r="E272" i="24"/>
  <c r="E56" i="26"/>
  <c r="E51" i="24"/>
  <c r="E453" i="26"/>
  <c r="E444" i="24"/>
  <c r="E256" i="26"/>
  <c r="E240" i="24"/>
  <c r="E478" i="26"/>
  <c r="E483" i="24"/>
  <c r="E16" i="26"/>
  <c r="E13" i="24"/>
  <c r="G38" i="24"/>
  <c r="G45" i="26"/>
  <c r="G424" i="26"/>
  <c r="G420" i="24"/>
  <c r="G72" i="26"/>
  <c r="G70" i="24"/>
  <c r="G181" i="26"/>
  <c r="G175" i="24"/>
  <c r="G153" i="26"/>
  <c r="G112" i="24"/>
  <c r="G482" i="26"/>
  <c r="G476" i="24"/>
  <c r="G130" i="26"/>
  <c r="G96" i="24"/>
  <c r="G469" i="26"/>
  <c r="G452" i="24"/>
  <c r="D352" i="26"/>
  <c r="D353" i="24"/>
  <c r="H404" i="24"/>
  <c r="H540" i="24"/>
  <c r="D148" i="26"/>
  <c r="D107" i="24"/>
  <c r="D37" i="26"/>
  <c r="D18" i="24"/>
  <c r="D521" i="26"/>
  <c r="D516" i="24"/>
  <c r="D184" i="26"/>
  <c r="D185" i="24"/>
  <c r="D63" i="26"/>
  <c r="D63" i="24"/>
  <c r="D294" i="26"/>
  <c r="D254" i="24"/>
  <c r="D327" i="26"/>
  <c r="D330" i="24"/>
  <c r="D528" i="26"/>
  <c r="D523" i="24"/>
  <c r="D116" i="26"/>
  <c r="D160" i="24"/>
  <c r="D322" i="26"/>
  <c r="D309" i="24"/>
  <c r="D447" i="26"/>
  <c r="D432" i="24"/>
  <c r="D329" i="26"/>
  <c r="D332" i="24"/>
  <c r="D391" i="26"/>
  <c r="D410" i="24"/>
  <c r="D537" i="26"/>
  <c r="D533" i="24"/>
  <c r="D135" i="26"/>
  <c r="D118" i="24"/>
  <c r="D509" i="26"/>
  <c r="D504" i="24"/>
  <c r="D273" i="24"/>
  <c r="D289" i="26"/>
  <c r="D395" i="26"/>
  <c r="D414" i="24"/>
  <c r="Z532" i="5"/>
  <c r="H148" i="6"/>
  <c r="H160" i="6"/>
  <c r="M172" i="6"/>
  <c r="M218" i="6"/>
  <c r="H218" i="6"/>
  <c r="M310" i="6"/>
  <c r="H310" i="6"/>
  <c r="Z86" i="11"/>
  <c r="T86" i="11"/>
  <c r="Z38" i="11"/>
  <c r="T38" i="11"/>
  <c r="Z52" i="11"/>
  <c r="T52" i="11"/>
  <c r="T66" i="11"/>
  <c r="T93" i="11"/>
  <c r="Z135" i="11"/>
  <c r="T135" i="11"/>
  <c r="T138" i="11"/>
  <c r="T172" i="11"/>
  <c r="AF173" i="11"/>
  <c r="Z5" i="11"/>
  <c r="T5" i="11"/>
  <c r="H241" i="6"/>
  <c r="H248" i="6"/>
  <c r="H255" i="6"/>
  <c r="H283" i="6"/>
  <c r="H290" i="6"/>
  <c r="H323" i="6"/>
  <c r="H328" i="6"/>
  <c r="H355" i="6"/>
  <c r="H365" i="6"/>
  <c r="H381" i="6"/>
  <c r="AF32" i="11"/>
  <c r="T69" i="11"/>
  <c r="Z69" i="11"/>
  <c r="Z76" i="11"/>
  <c r="AF86" i="11"/>
  <c r="T99" i="11"/>
  <c r="Z99" i="11"/>
  <c r="T216" i="11"/>
  <c r="T335" i="11"/>
  <c r="Z335" i="11"/>
  <c r="H186" i="6"/>
  <c r="H209" i="6"/>
  <c r="H216" i="6"/>
  <c r="H232" i="6"/>
  <c r="H239" i="6"/>
  <c r="H253" i="6"/>
  <c r="H276" i="6"/>
  <c r="H281" i="6"/>
  <c r="H288" i="6"/>
  <c r="H316" i="6"/>
  <c r="H333" i="6"/>
  <c r="T27" i="11"/>
  <c r="Z115" i="11"/>
  <c r="Z118" i="11"/>
  <c r="T224" i="11"/>
  <c r="Z284" i="11"/>
  <c r="T284" i="11"/>
  <c r="T11" i="11"/>
  <c r="T37" i="11"/>
  <c r="T44" i="11"/>
  <c r="M348" i="6"/>
  <c r="Z65" i="11"/>
  <c r="T65" i="11"/>
  <c r="Z95" i="11"/>
  <c r="T95" i="11"/>
  <c r="T101" i="11"/>
  <c r="Z101" i="11"/>
  <c r="T22" i="11"/>
  <c r="AF59" i="11"/>
  <c r="T98" i="11"/>
  <c r="Z111" i="11"/>
  <c r="Z140" i="11"/>
  <c r="AF147" i="11"/>
  <c r="Z266" i="11"/>
  <c r="T266" i="11"/>
  <c r="AF281" i="11"/>
  <c r="T81" i="11"/>
  <c r="Z180" i="11"/>
  <c r="T180" i="11"/>
  <c r="Z7" i="11"/>
  <c r="Z107" i="11"/>
  <c r="T107" i="11"/>
  <c r="Z146" i="11"/>
  <c r="T146" i="11"/>
  <c r="T203" i="11"/>
  <c r="Z203" i="11"/>
  <c r="H349" i="6"/>
  <c r="H361" i="6"/>
  <c r="Z14" i="11"/>
  <c r="T36" i="11"/>
  <c r="T39" i="11"/>
  <c r="T53" i="11"/>
  <c r="Z61" i="11"/>
  <c r="T61" i="11"/>
  <c r="AF88" i="11"/>
  <c r="Z91" i="11"/>
  <c r="T91" i="11"/>
  <c r="Z117" i="11"/>
  <c r="Z280" i="11"/>
  <c r="T280" i="11"/>
  <c r="Z325" i="11"/>
  <c r="T325" i="11"/>
  <c r="H317" i="6"/>
  <c r="Z10" i="11"/>
  <c r="T10" i="11"/>
  <c r="T67" i="11"/>
  <c r="Z67" i="11"/>
  <c r="T133" i="11"/>
  <c r="Z133" i="11"/>
  <c r="H354" i="6"/>
  <c r="M359" i="6"/>
  <c r="H359" i="6"/>
  <c r="H369" i="6"/>
  <c r="H374" i="6"/>
  <c r="Z3" i="11"/>
  <c r="T17" i="11"/>
  <c r="Z43" i="11"/>
  <c r="T43" i="11"/>
  <c r="T100" i="11"/>
  <c r="AF189" i="11"/>
  <c r="T208" i="11"/>
  <c r="T265" i="11"/>
  <c r="Z265" i="11"/>
  <c r="Z295" i="11"/>
  <c r="T295" i="11"/>
  <c r="T322" i="11"/>
  <c r="Z322" i="11"/>
  <c r="Z167" i="11"/>
  <c r="T167" i="11"/>
  <c r="Z170" i="11"/>
  <c r="T170" i="11"/>
  <c r="AF300" i="11"/>
  <c r="T318" i="11"/>
  <c r="AF385" i="11"/>
  <c r="AF75" i="11"/>
  <c r="Z308" i="11"/>
  <c r="T308" i="11"/>
  <c r="Z327" i="11"/>
  <c r="AF328" i="11"/>
  <c r="AF360" i="11"/>
  <c r="Z439" i="11"/>
  <c r="I266" i="26"/>
  <c r="H266" i="26" s="1"/>
  <c r="AF155" i="11"/>
  <c r="T171" i="11"/>
  <c r="AF196" i="11"/>
  <c r="AF216" i="11"/>
  <c r="Z219" i="11"/>
  <c r="AF220" i="11"/>
  <c r="T268" i="11"/>
  <c r="AF331" i="11"/>
  <c r="Z375" i="11"/>
  <c r="T375" i="11"/>
  <c r="T384" i="11"/>
  <c r="Z384" i="11"/>
  <c r="AF424" i="11"/>
  <c r="Z426" i="11"/>
  <c r="T426" i="11"/>
  <c r="T435" i="11"/>
  <c r="Z459" i="11"/>
  <c r="T459" i="11"/>
  <c r="AF509" i="11"/>
  <c r="T539" i="11"/>
  <c r="AF11" i="11"/>
  <c r="AF66" i="11"/>
  <c r="AF96" i="11"/>
  <c r="Z350" i="11"/>
  <c r="T350" i="11"/>
  <c r="T132" i="11"/>
  <c r="T286" i="11"/>
  <c r="T420" i="11"/>
  <c r="T528" i="11"/>
  <c r="Z531" i="11"/>
  <c r="T531" i="11"/>
  <c r="T187" i="11"/>
  <c r="T206" i="11"/>
  <c r="T222" i="11"/>
  <c r="T226" i="11"/>
  <c r="T240" i="11"/>
  <c r="T264" i="11"/>
  <c r="Z317" i="11"/>
  <c r="T317" i="11"/>
  <c r="Z417" i="11"/>
  <c r="T417" i="11"/>
  <c r="Z456" i="11"/>
  <c r="T456" i="11"/>
  <c r="T480" i="11"/>
  <c r="Z480" i="11"/>
  <c r="I132" i="26"/>
  <c r="H132" i="26" s="1"/>
  <c r="T271" i="11"/>
  <c r="T275" i="11"/>
  <c r="AF276" i="11"/>
  <c r="Z301" i="11"/>
  <c r="Z371" i="11"/>
  <c r="T371" i="11"/>
  <c r="T423" i="11"/>
  <c r="Z423" i="11"/>
  <c r="Z428" i="11"/>
  <c r="AF429" i="11"/>
  <c r="Z210" i="11"/>
  <c r="Z235" i="11"/>
  <c r="Z323" i="11"/>
  <c r="T323" i="11"/>
  <c r="Z403" i="11"/>
  <c r="T403" i="11"/>
  <c r="Z496" i="11"/>
  <c r="T496" i="11"/>
  <c r="I67" i="26"/>
  <c r="H67" i="26" s="1"/>
  <c r="AF107" i="11"/>
  <c r="AF162" i="11"/>
  <c r="Z165" i="11"/>
  <c r="T186" i="11"/>
  <c r="T201" i="11"/>
  <c r="T239" i="11"/>
  <c r="T247" i="11"/>
  <c r="T259" i="11"/>
  <c r="Z352" i="11"/>
  <c r="Z400" i="11"/>
  <c r="AF456" i="11"/>
  <c r="T477" i="11"/>
  <c r="AF525" i="11"/>
  <c r="Z346" i="11"/>
  <c r="T346" i="11"/>
  <c r="Z391" i="11"/>
  <c r="T391" i="11"/>
  <c r="Z213" i="11"/>
  <c r="AF248" i="11"/>
  <c r="Z251" i="11"/>
  <c r="AF275" i="11"/>
  <c r="AF365" i="11"/>
  <c r="Z440" i="11"/>
  <c r="T440" i="11"/>
  <c r="Z455" i="11"/>
  <c r="AF474" i="11"/>
  <c r="AF64" i="11"/>
  <c r="AF98" i="11"/>
  <c r="AF123" i="11"/>
  <c r="T164" i="11"/>
  <c r="Z189" i="11"/>
  <c r="Z274" i="11"/>
  <c r="Z319" i="11"/>
  <c r="T385" i="11"/>
  <c r="Z409" i="11"/>
  <c r="Z416" i="11"/>
  <c r="Z484" i="11"/>
  <c r="T484" i="11"/>
  <c r="I170" i="26"/>
  <c r="H170" i="26" s="1"/>
  <c r="I6" i="26"/>
  <c r="H6" i="26" s="1"/>
  <c r="I54" i="26"/>
  <c r="H54" i="26" s="1"/>
  <c r="AF452" i="11"/>
  <c r="T511" i="11"/>
  <c r="Z511" i="11"/>
  <c r="I107" i="26"/>
  <c r="H107" i="26" s="1"/>
  <c r="AF397" i="11"/>
  <c r="AF436" i="11"/>
  <c r="Z483" i="11"/>
  <c r="I101" i="26"/>
  <c r="H101" i="26" s="1"/>
  <c r="AF296" i="11"/>
  <c r="T446" i="11"/>
  <c r="T454" i="11"/>
  <c r="Z458" i="11"/>
  <c r="AF466" i="11"/>
  <c r="T524" i="11"/>
  <c r="AF528" i="11"/>
  <c r="I91" i="26"/>
  <c r="H91" i="26" s="1"/>
  <c r="AF264" i="11"/>
  <c r="AF330" i="11"/>
  <c r="AF376" i="11"/>
  <c r="AF392" i="11"/>
  <c r="AF431" i="11"/>
  <c r="T468" i="11"/>
  <c r="T472" i="11"/>
  <c r="AF473" i="11"/>
  <c r="AF483" i="11"/>
  <c r="T516" i="11"/>
  <c r="T298" i="11"/>
  <c r="T312" i="11"/>
  <c r="T337" i="11"/>
  <c r="T341" i="11"/>
  <c r="T370" i="11"/>
  <c r="T482" i="11"/>
  <c r="I112" i="26"/>
  <c r="H112" i="26" s="1"/>
  <c r="I124" i="26"/>
  <c r="H124" i="26" s="1"/>
  <c r="I189" i="26"/>
  <c r="H189" i="26" s="1"/>
  <c r="I366" i="26"/>
  <c r="H366" i="26" s="1"/>
  <c r="I13" i="26"/>
  <c r="H13" i="26" s="1"/>
  <c r="T302" i="11"/>
  <c r="AF346" i="11"/>
  <c r="T353" i="11"/>
  <c r="T357" i="11"/>
  <c r="T378" i="11"/>
  <c r="T382" i="11"/>
  <c r="T394" i="11"/>
  <c r="T398" i="11"/>
  <c r="Z418" i="11"/>
  <c r="T425" i="11"/>
  <c r="T449" i="11"/>
  <c r="Z453" i="11"/>
  <c r="T532" i="11"/>
  <c r="Z532" i="11"/>
  <c r="I127" i="26"/>
  <c r="H127" i="26" s="1"/>
  <c r="T252" i="11"/>
  <c r="AF333" i="11"/>
  <c r="Z349" i="11"/>
  <c r="T369" i="11"/>
  <c r="Z386" i="11"/>
  <c r="AF399" i="11"/>
  <c r="AF434" i="11"/>
  <c r="Z460" i="11"/>
  <c r="T467" i="11"/>
  <c r="Z481" i="11"/>
  <c r="T481" i="11"/>
  <c r="I85" i="26"/>
  <c r="H85" i="26" s="1"/>
  <c r="I104" i="26"/>
  <c r="H104" i="26" s="1"/>
  <c r="I20" i="26"/>
  <c r="H20" i="26" s="1"/>
  <c r="I226" i="26"/>
  <c r="H226" i="26" s="1"/>
  <c r="AF508" i="11"/>
  <c r="AF512" i="11"/>
  <c r="AF539" i="11"/>
  <c r="AF541" i="11"/>
  <c r="I14" i="26"/>
  <c r="H14" i="26" s="1"/>
  <c r="I34" i="26"/>
  <c r="H34" i="26" s="1"/>
  <c r="I62" i="26"/>
  <c r="H62" i="26" s="1"/>
  <c r="I227" i="26"/>
  <c r="H227" i="26" s="1"/>
  <c r="I255" i="26"/>
  <c r="H255" i="26" s="1"/>
  <c r="I35" i="26"/>
  <c r="H35" i="26" s="1"/>
  <c r="I63" i="26"/>
  <c r="H63" i="26" s="1"/>
  <c r="I136" i="26"/>
  <c r="H136" i="26" s="1"/>
  <c r="T502" i="11"/>
  <c r="T530" i="11"/>
  <c r="I94" i="26"/>
  <c r="H94" i="26" s="1"/>
  <c r="I146" i="26"/>
  <c r="H146" i="26" s="1"/>
  <c r="T493" i="11"/>
  <c r="I2" i="26"/>
  <c r="H2" i="26" s="1"/>
  <c r="I79" i="26"/>
  <c r="H79" i="26" s="1"/>
  <c r="Z510" i="11"/>
  <c r="I119" i="26"/>
  <c r="H119" i="26" s="1"/>
  <c r="I158" i="26"/>
  <c r="H158" i="26" s="1"/>
  <c r="I232" i="26"/>
  <c r="H232" i="26" s="1"/>
  <c r="I3" i="26"/>
  <c r="H3" i="26" s="1"/>
  <c r="I9" i="26"/>
  <c r="H9" i="26" s="1"/>
  <c r="I330" i="26"/>
  <c r="H330" i="26" s="1"/>
  <c r="Z505" i="11"/>
  <c r="Z513" i="11"/>
  <c r="Z537" i="11"/>
  <c r="I278" i="26"/>
  <c r="H278" i="26" s="1"/>
  <c r="I281" i="26"/>
  <c r="H281" i="26" s="1"/>
  <c r="I323" i="26"/>
  <c r="H323" i="26" s="1"/>
  <c r="I415" i="26"/>
  <c r="H415" i="26" s="1"/>
  <c r="I160" i="26"/>
  <c r="H160" i="26" s="1"/>
  <c r="I46" i="26"/>
  <c r="H46" i="26" s="1"/>
  <c r="I108" i="26"/>
  <c r="H108" i="26" s="1"/>
  <c r="I129" i="26"/>
  <c r="H129" i="26" s="1"/>
  <c r="I137" i="26"/>
  <c r="H137" i="26" s="1"/>
  <c r="I175" i="26"/>
  <c r="H175" i="26" s="1"/>
  <c r="I87" i="26"/>
  <c r="H87" i="26" s="1"/>
  <c r="I193" i="26"/>
  <c r="H193" i="26" s="1"/>
  <c r="I261" i="26"/>
  <c r="H261" i="26" s="1"/>
  <c r="I242" i="26"/>
  <c r="H242" i="26" s="1"/>
  <c r="I110" i="26"/>
  <c r="H110" i="26" s="1"/>
  <c r="I231" i="26"/>
  <c r="H231" i="26" s="1"/>
  <c r="I243" i="26"/>
  <c r="H243" i="26" s="1"/>
  <c r="I405" i="26"/>
  <c r="H405" i="26" s="1"/>
  <c r="I406" i="26"/>
  <c r="H406" i="26" s="1"/>
  <c r="I29" i="26"/>
  <c r="H29" i="26" s="1"/>
  <c r="I133" i="26"/>
  <c r="H133" i="26" s="1"/>
  <c r="I68" i="26"/>
  <c r="H68" i="26" s="1"/>
  <c r="I78" i="26"/>
  <c r="H78" i="26" s="1"/>
  <c r="I141" i="26"/>
  <c r="H141" i="26" s="1"/>
  <c r="I233" i="26"/>
  <c r="H233" i="26" s="1"/>
  <c r="I274" i="26"/>
  <c r="H274" i="26" s="1"/>
  <c r="I307" i="26"/>
  <c r="H307" i="26" s="1"/>
  <c r="I17" i="26"/>
  <c r="H17" i="26" s="1"/>
  <c r="I25" i="26"/>
  <c r="H25" i="26" s="1"/>
  <c r="I36" i="26"/>
  <c r="H36" i="26" s="1"/>
  <c r="I55" i="26"/>
  <c r="H55" i="26" s="1"/>
  <c r="I73" i="26"/>
  <c r="H73" i="26" s="1"/>
  <c r="I185" i="26"/>
  <c r="H185" i="26" s="1"/>
  <c r="I95" i="26"/>
  <c r="H95" i="26" s="1"/>
  <c r="I131" i="26"/>
  <c r="H131" i="26" s="1"/>
  <c r="I292" i="26"/>
  <c r="H292" i="26" s="1"/>
  <c r="I300" i="26"/>
  <c r="H300" i="26" s="1"/>
  <c r="I348" i="26"/>
  <c r="H348" i="26" s="1"/>
  <c r="I199" i="26"/>
  <c r="H199" i="26" s="1"/>
  <c r="I208" i="26"/>
  <c r="H208" i="26" s="1"/>
  <c r="I74" i="26"/>
  <c r="H74" i="26" s="1"/>
  <c r="I121" i="26"/>
  <c r="H121" i="26" s="1"/>
  <c r="I156" i="26"/>
  <c r="H156" i="26" s="1"/>
  <c r="I332" i="26"/>
  <c r="H332" i="26" s="1"/>
  <c r="I426" i="26"/>
  <c r="H426" i="26" s="1"/>
  <c r="I97" i="26"/>
  <c r="H97" i="26" s="1"/>
  <c r="I71" i="26"/>
  <c r="H71" i="26" s="1"/>
  <c r="I81" i="26"/>
  <c r="H81" i="26" s="1"/>
  <c r="I167" i="26"/>
  <c r="H167" i="26" s="1"/>
  <c r="I176" i="26"/>
  <c r="H176" i="26" s="1"/>
  <c r="I246" i="26"/>
  <c r="H246" i="26" s="1"/>
  <c r="I396" i="26"/>
  <c r="H396" i="26" s="1"/>
  <c r="I494" i="26"/>
  <c r="H494" i="26" s="1"/>
  <c r="I4" i="26"/>
  <c r="H4" i="26" s="1"/>
  <c r="I21" i="26"/>
  <c r="H21" i="26" s="1"/>
  <c r="I105" i="26"/>
  <c r="H105" i="26" s="1"/>
  <c r="I139" i="26"/>
  <c r="H139" i="26" s="1"/>
  <c r="I206" i="26"/>
  <c r="H206" i="26" s="1"/>
  <c r="I32" i="26"/>
  <c r="H32" i="26" s="1"/>
  <c r="I65" i="26"/>
  <c r="H65" i="26" s="1"/>
  <c r="I88" i="26"/>
  <c r="H88" i="26" s="1"/>
  <c r="I113" i="26"/>
  <c r="H113" i="26" s="1"/>
  <c r="I191" i="26"/>
  <c r="H191" i="26" s="1"/>
  <c r="I270" i="26"/>
  <c r="H270" i="26" s="1"/>
  <c r="I296" i="26"/>
  <c r="H296" i="26" s="1"/>
  <c r="I177" i="26"/>
  <c r="H177" i="26" s="1"/>
  <c r="I277" i="26"/>
  <c r="H277" i="26" s="1"/>
  <c r="I351" i="26"/>
  <c r="H351" i="26" s="1"/>
  <c r="I27" i="26"/>
  <c r="H27" i="26" s="1"/>
  <c r="I56" i="26"/>
  <c r="H56" i="26" s="1"/>
  <c r="I72" i="26"/>
  <c r="H72" i="26" s="1"/>
  <c r="I303" i="26"/>
  <c r="H303" i="26" s="1"/>
  <c r="I336" i="26"/>
  <c r="H336" i="26" s="1"/>
  <c r="I154" i="26"/>
  <c r="H154" i="26" s="1"/>
  <c r="I223" i="26"/>
  <c r="H223" i="26" s="1"/>
  <c r="I331" i="26"/>
  <c r="H331" i="26" s="1"/>
  <c r="I58" i="26"/>
  <c r="H58" i="26" s="1"/>
  <c r="I151" i="26"/>
  <c r="H151" i="26" s="1"/>
  <c r="I174" i="26"/>
  <c r="H174" i="26" s="1"/>
  <c r="I247" i="26"/>
  <c r="H247" i="26" s="1"/>
  <c r="I257" i="26"/>
  <c r="H257" i="26" s="1"/>
  <c r="I262" i="26"/>
  <c r="H262" i="26" s="1"/>
  <c r="I314" i="26"/>
  <c r="H314" i="26" s="1"/>
  <c r="I355" i="26"/>
  <c r="H355" i="26" s="1"/>
  <c r="I437" i="26"/>
  <c r="H437" i="26" s="1"/>
  <c r="I509" i="26"/>
  <c r="H509" i="26" s="1"/>
  <c r="I163" i="26"/>
  <c r="H163" i="26" s="1"/>
  <c r="I207" i="26"/>
  <c r="H207" i="26" s="1"/>
  <c r="I238" i="26"/>
  <c r="H238" i="26" s="1"/>
  <c r="I362" i="26"/>
  <c r="H362" i="26" s="1"/>
  <c r="I225" i="26"/>
  <c r="H225" i="26" s="1"/>
  <c r="I249" i="26"/>
  <c r="H249" i="26" s="1"/>
  <c r="I253" i="26"/>
  <c r="H253" i="26" s="1"/>
  <c r="I327" i="26"/>
  <c r="H327" i="26" s="1"/>
  <c r="I393" i="26"/>
  <c r="H393" i="26" s="1"/>
  <c r="I429" i="26"/>
  <c r="H429" i="26" s="1"/>
  <c r="I442" i="26"/>
  <c r="H442" i="26" s="1"/>
  <c r="I168" i="26"/>
  <c r="H168" i="26" s="1"/>
  <c r="I209" i="26"/>
  <c r="H209" i="26" s="1"/>
  <c r="I213" i="26"/>
  <c r="H213" i="26" s="1"/>
  <c r="I230" i="26"/>
  <c r="H230" i="26" s="1"/>
  <c r="I365" i="26"/>
  <c r="H365" i="26" s="1"/>
  <c r="I328" i="26"/>
  <c r="H328" i="26" s="1"/>
  <c r="I30" i="26"/>
  <c r="H30" i="26" s="1"/>
  <c r="I33" i="26"/>
  <c r="H33" i="26" s="1"/>
  <c r="I57" i="26"/>
  <c r="H57" i="26" s="1"/>
  <c r="I90" i="26"/>
  <c r="H90" i="26" s="1"/>
  <c r="I169" i="26"/>
  <c r="H169" i="26" s="1"/>
  <c r="I192" i="26"/>
  <c r="H192" i="26" s="1"/>
  <c r="I312" i="26"/>
  <c r="H312" i="26" s="1"/>
  <c r="I317" i="26"/>
  <c r="H317" i="26" s="1"/>
  <c r="I356" i="26"/>
  <c r="H356" i="26" s="1"/>
  <c r="I367" i="26"/>
  <c r="H367" i="26" s="1"/>
  <c r="I416" i="26"/>
  <c r="H416" i="26" s="1"/>
  <c r="I421" i="26"/>
  <c r="H421" i="26" s="1"/>
  <c r="I438" i="26"/>
  <c r="H438" i="26" s="1"/>
  <c r="I471" i="26"/>
  <c r="H471" i="26" s="1"/>
  <c r="I384" i="26"/>
  <c r="H384" i="26" s="1"/>
  <c r="B1" i="31"/>
  <c r="I116" i="26"/>
  <c r="H116" i="26" s="1"/>
  <c r="I203" i="26"/>
  <c r="H203" i="26" s="1"/>
  <c r="I210" i="26"/>
  <c r="H210" i="26" s="1"/>
  <c r="I338" i="26"/>
  <c r="H338" i="26" s="1"/>
  <c r="I385" i="26"/>
  <c r="H385" i="26" s="1"/>
  <c r="I433" i="26"/>
  <c r="H433" i="26" s="1"/>
  <c r="I178" i="26"/>
  <c r="H178" i="26" s="1"/>
  <c r="I184" i="26"/>
  <c r="H184" i="26" s="1"/>
  <c r="I200" i="26"/>
  <c r="H200" i="26" s="1"/>
  <c r="I211" i="26"/>
  <c r="H211" i="26" s="1"/>
  <c r="I228" i="26"/>
  <c r="H228" i="26" s="1"/>
  <c r="I364" i="26"/>
  <c r="H364" i="26" s="1"/>
  <c r="I425" i="26"/>
  <c r="H425" i="26" s="1"/>
  <c r="I215" i="26"/>
  <c r="H215" i="26" s="1"/>
  <c r="I248" i="26"/>
  <c r="H248" i="26" s="1"/>
  <c r="I264" i="26"/>
  <c r="H264" i="26" s="1"/>
  <c r="I285" i="26"/>
  <c r="H285" i="26" s="1"/>
  <c r="I311" i="26"/>
  <c r="H311" i="26" s="1"/>
  <c r="I335" i="26"/>
  <c r="H335" i="26" s="1"/>
  <c r="I123" i="26"/>
  <c r="H123" i="26" s="1"/>
  <c r="I240" i="26"/>
  <c r="H240" i="26" s="1"/>
  <c r="I289" i="26"/>
  <c r="H289" i="26" s="1"/>
  <c r="I316" i="26"/>
  <c r="H316" i="26" s="1"/>
  <c r="I370" i="26"/>
  <c r="H370" i="26" s="1"/>
  <c r="I392" i="26"/>
  <c r="H392" i="26" s="1"/>
  <c r="I222" i="26"/>
  <c r="H222" i="26" s="1"/>
  <c r="I272" i="26"/>
  <c r="H272" i="26" s="1"/>
  <c r="I318" i="26"/>
  <c r="H318" i="26" s="1"/>
  <c r="I345" i="26"/>
  <c r="H345" i="26" s="1"/>
  <c r="I349" i="26"/>
  <c r="H349" i="26" s="1"/>
  <c r="I375" i="26"/>
  <c r="H375" i="26" s="1"/>
  <c r="I516" i="26"/>
  <c r="H516" i="26" s="1"/>
  <c r="I466" i="26"/>
  <c r="H466" i="26" s="1"/>
  <c r="I486" i="26"/>
  <c r="H486" i="26" s="1"/>
  <c r="I280" i="26"/>
  <c r="H280" i="26" s="1"/>
  <c r="I135" i="26"/>
  <c r="H135" i="26" s="1"/>
  <c r="I153" i="26"/>
  <c r="H153" i="26" s="1"/>
  <c r="I202" i="26"/>
  <c r="H202" i="26" s="1"/>
  <c r="I259" i="26"/>
  <c r="H259" i="26" s="1"/>
  <c r="I273" i="26"/>
  <c r="H273" i="26" s="1"/>
  <c r="I319" i="26"/>
  <c r="H319" i="26" s="1"/>
  <c r="I354" i="26"/>
  <c r="H354" i="26" s="1"/>
  <c r="I376" i="26"/>
  <c r="H376" i="26" s="1"/>
  <c r="I432" i="26"/>
  <c r="H432" i="26" s="1"/>
  <c r="I459" i="26"/>
  <c r="H459" i="26" s="1"/>
  <c r="I39" i="26"/>
  <c r="H39" i="26" s="1"/>
  <c r="I100" i="26"/>
  <c r="H100" i="26" s="1"/>
  <c r="I284" i="26"/>
  <c r="H284" i="26" s="1"/>
  <c r="I363" i="26"/>
  <c r="H363" i="26" s="1"/>
  <c r="I381" i="26"/>
  <c r="H381" i="26" s="1"/>
  <c r="I521" i="26"/>
  <c r="H521" i="26" s="1"/>
  <c r="I118" i="26"/>
  <c r="H118" i="26" s="1"/>
  <c r="I342" i="26"/>
  <c r="H342" i="26" s="1"/>
  <c r="I359" i="26"/>
  <c r="H359" i="26" s="1"/>
  <c r="I402" i="26"/>
  <c r="H402" i="26" s="1"/>
  <c r="I412" i="26"/>
  <c r="H412" i="26" s="1"/>
  <c r="I417" i="26"/>
  <c r="H417" i="26" s="1"/>
  <c r="I505" i="26"/>
  <c r="H505" i="26" s="1"/>
  <c r="I162" i="26"/>
  <c r="H162" i="26" s="1"/>
  <c r="I183" i="26"/>
  <c r="H183" i="26" s="1"/>
  <c r="I194" i="26"/>
  <c r="H194" i="26" s="1"/>
  <c r="I295" i="26"/>
  <c r="H295" i="26" s="1"/>
  <c r="I301" i="26"/>
  <c r="H301" i="26" s="1"/>
  <c r="I343" i="26"/>
  <c r="H343" i="26" s="1"/>
  <c r="I346" i="26"/>
  <c r="H346" i="26" s="1"/>
  <c r="I418" i="26"/>
  <c r="H418" i="26" s="1"/>
  <c r="I434" i="26"/>
  <c r="H434" i="26" s="1"/>
  <c r="I455" i="26"/>
  <c r="H455" i="26" s="1"/>
  <c r="I476" i="26"/>
  <c r="H476" i="26" s="1"/>
  <c r="I268" i="26"/>
  <c r="H268" i="26" s="1"/>
  <c r="I409" i="26"/>
  <c r="H409" i="26" s="1"/>
  <c r="I450" i="26"/>
  <c r="H450" i="26" s="1"/>
  <c r="I470" i="26"/>
  <c r="H470" i="26" s="1"/>
  <c r="I536" i="26"/>
  <c r="H536" i="26" s="1"/>
  <c r="I143" i="26"/>
  <c r="H143" i="26" s="1"/>
  <c r="I217" i="26"/>
  <c r="H217" i="26" s="1"/>
  <c r="I229" i="26"/>
  <c r="H229" i="26" s="1"/>
  <c r="I293" i="26"/>
  <c r="H293" i="26" s="1"/>
  <c r="I310" i="26"/>
  <c r="H310" i="26" s="1"/>
  <c r="I357" i="26"/>
  <c r="H357" i="26" s="1"/>
  <c r="I368" i="26"/>
  <c r="H368" i="26" s="1"/>
  <c r="I436" i="26"/>
  <c r="H436" i="26" s="1"/>
  <c r="I493" i="26"/>
  <c r="H493" i="26" s="1"/>
  <c r="I430" i="26"/>
  <c r="H430" i="26" s="1"/>
  <c r="I245" i="26"/>
  <c r="H245" i="26" s="1"/>
  <c r="I279" i="26"/>
  <c r="H279" i="26" s="1"/>
  <c r="I371" i="26"/>
  <c r="H371" i="26" s="1"/>
  <c r="I386" i="26"/>
  <c r="H386" i="26" s="1"/>
  <c r="I407" i="26"/>
  <c r="H407" i="26" s="1"/>
  <c r="I414" i="26"/>
  <c r="H414" i="26" s="1"/>
  <c r="I383" i="26"/>
  <c r="H383" i="26" s="1"/>
  <c r="I403" i="26"/>
  <c r="H403" i="26" s="1"/>
  <c r="I510" i="26"/>
  <c r="H510" i="26" s="1"/>
  <c r="I241" i="26"/>
  <c r="H241" i="26" s="1"/>
  <c r="I299" i="26"/>
  <c r="H299" i="26" s="1"/>
  <c r="I360" i="26"/>
  <c r="H360" i="26" s="1"/>
  <c r="I490" i="26"/>
  <c r="H490" i="26" s="1"/>
  <c r="I138" i="26"/>
  <c r="H138" i="26" s="1"/>
  <c r="I329" i="26"/>
  <c r="H329" i="26" s="1"/>
  <c r="I400" i="26"/>
  <c r="H400" i="26" s="1"/>
  <c r="I431" i="26"/>
  <c r="H431" i="26" s="1"/>
  <c r="I435" i="26"/>
  <c r="H435" i="26" s="1"/>
  <c r="I313" i="26"/>
  <c r="H313" i="26" s="1"/>
  <c r="I347" i="26"/>
  <c r="H347" i="26" s="1"/>
  <c r="I352" i="26"/>
  <c r="H352" i="26" s="1"/>
  <c r="I408" i="26"/>
  <c r="H408" i="26" s="1"/>
  <c r="I423" i="26"/>
  <c r="H423" i="26" s="1"/>
  <c r="I512" i="26"/>
  <c r="H512" i="26" s="1"/>
  <c r="I501" i="26"/>
  <c r="H501" i="26" s="1"/>
  <c r="I530" i="26"/>
  <c r="H530" i="26" s="1"/>
  <c r="I439" i="26"/>
  <c r="H439" i="26" s="1"/>
  <c r="I485" i="26"/>
  <c r="H485" i="26" s="1"/>
  <c r="I537" i="26"/>
  <c r="H537" i="26" s="1"/>
  <c r="I538" i="26"/>
  <c r="H538" i="26" s="1"/>
  <c r="I424" i="26"/>
  <c r="H424" i="26" s="1"/>
  <c r="I449" i="26"/>
  <c r="H449" i="26" s="1"/>
  <c r="I491" i="26"/>
  <c r="H491" i="26" s="1"/>
  <c r="I497" i="26"/>
  <c r="H497" i="26" s="1"/>
  <c r="I315" i="26"/>
  <c r="H315" i="26" s="1"/>
  <c r="I520" i="26"/>
  <c r="H520" i="26" s="1"/>
  <c r="I390" i="26"/>
  <c r="H390" i="26" s="1"/>
  <c r="I410" i="26"/>
  <c r="H410" i="26" s="1"/>
  <c r="I419" i="26"/>
  <c r="H419" i="26" s="1"/>
  <c r="I478" i="26"/>
  <c r="H478" i="26" s="1"/>
  <c r="I482" i="26"/>
  <c r="H482" i="26" s="1"/>
  <c r="I487" i="26"/>
  <c r="H487" i="26" s="1"/>
  <c r="I498" i="26"/>
  <c r="H498" i="26" s="1"/>
  <c r="I458" i="26"/>
  <c r="H458" i="26" s="1"/>
  <c r="I475" i="26"/>
  <c r="H475" i="26" s="1"/>
  <c r="I453" i="26"/>
  <c r="H453" i="26" s="1"/>
  <c r="I492" i="26"/>
  <c r="H492" i="26" s="1"/>
  <c r="I528" i="26"/>
  <c r="H528" i="26" s="1"/>
  <c r="I533" i="26"/>
  <c r="H533" i="26" s="1"/>
  <c r="I503" i="26"/>
  <c r="H503" i="26" s="1"/>
  <c r="I507" i="26"/>
  <c r="H507" i="26" s="1"/>
  <c r="I477" i="26"/>
  <c r="H477" i="26" s="1"/>
  <c r="I483" i="26"/>
  <c r="H483" i="26" s="1"/>
  <c r="I504" i="26"/>
  <c r="H504" i="26" s="1"/>
  <c r="I534" i="26"/>
  <c r="H534" i="26" s="1"/>
  <c r="I474" i="26"/>
  <c r="H474" i="26" s="1"/>
  <c r="I525" i="26"/>
  <c r="H525" i="26" s="1"/>
  <c r="I462" i="26"/>
  <c r="H462" i="26" s="1"/>
  <c r="I469" i="26"/>
  <c r="H469" i="26" s="1"/>
  <c r="I529" i="26"/>
  <c r="H529" i="26" s="1"/>
  <c r="I540" i="26"/>
  <c r="H540" i="26" s="1"/>
  <c r="I506" i="26"/>
  <c r="H506" i="26" s="1"/>
  <c r="I465" i="26"/>
  <c r="H465" i="26" s="1"/>
  <c r="I481" i="26"/>
  <c r="H481" i="26" s="1"/>
  <c r="I523" i="26"/>
  <c r="H523" i="26" s="1"/>
  <c r="I446" i="26"/>
  <c r="H446" i="26" s="1"/>
  <c r="I519" i="26"/>
  <c r="H519" i="26" s="1"/>
  <c r="I541" i="26"/>
  <c r="H541" i="26" s="1"/>
  <c r="I535" i="26"/>
  <c r="H535" i="26" s="1"/>
  <c r="F36" i="26" l="1"/>
  <c r="F24" i="24"/>
  <c r="B29" i="26"/>
  <c r="B26" i="24"/>
  <c r="B332" i="26"/>
  <c r="B316" i="24"/>
  <c r="B412" i="26"/>
  <c r="B391" i="24"/>
  <c r="B88" i="26"/>
  <c r="B82" i="24"/>
  <c r="B524" i="26"/>
  <c r="B515" i="24"/>
  <c r="B19" i="24"/>
  <c r="B31" i="26"/>
  <c r="F19" i="24"/>
  <c r="F31" i="26"/>
  <c r="F426" i="26"/>
  <c r="F422" i="24"/>
  <c r="F61" i="26"/>
  <c r="F60" i="24"/>
  <c r="B153" i="26"/>
  <c r="B112" i="24"/>
  <c r="F196" i="26"/>
  <c r="F189" i="24"/>
  <c r="F397" i="26"/>
  <c r="F425" i="24"/>
  <c r="B290" i="24"/>
  <c r="B266" i="26"/>
  <c r="B358" i="26"/>
  <c r="B345" i="24"/>
  <c r="F9" i="26"/>
  <c r="F32" i="24"/>
  <c r="B231" i="26"/>
  <c r="B233" i="24"/>
  <c r="B423" i="26"/>
  <c r="B419" i="24"/>
  <c r="B130" i="26"/>
  <c r="B96" i="24"/>
  <c r="F177" i="26"/>
  <c r="F171" i="24"/>
  <c r="B150" i="26"/>
  <c r="B109" i="24"/>
  <c r="F308" i="26"/>
  <c r="F210" i="24"/>
  <c r="F290" i="26"/>
  <c r="F250" i="24"/>
  <c r="B272" i="26"/>
  <c r="B222" i="24"/>
  <c r="F41" i="26"/>
  <c r="F41" i="24"/>
  <c r="F53" i="24"/>
  <c r="F48" i="26"/>
  <c r="F277" i="26"/>
  <c r="F227" i="24"/>
  <c r="B425" i="26"/>
  <c r="B421" i="24"/>
  <c r="B69" i="26"/>
  <c r="B73" i="24"/>
  <c r="B368" i="26"/>
  <c r="B358" i="24"/>
  <c r="F304" i="26"/>
  <c r="F296" i="24"/>
  <c r="F118" i="24"/>
  <c r="F135" i="26"/>
  <c r="F529" i="26"/>
  <c r="F529" i="24"/>
  <c r="F507" i="26"/>
  <c r="F503" i="24"/>
  <c r="F371" i="26"/>
  <c r="F361" i="24"/>
  <c r="B196" i="26"/>
  <c r="B189" i="24"/>
  <c r="B397" i="26"/>
  <c r="B425" i="24"/>
  <c r="F77" i="26"/>
  <c r="F76" i="24"/>
  <c r="B467" i="26"/>
  <c r="B450" i="24"/>
  <c r="B401" i="26"/>
  <c r="B429" i="24"/>
  <c r="F314" i="26"/>
  <c r="F292" i="24"/>
  <c r="F394" i="26"/>
  <c r="F413" i="24"/>
  <c r="F408" i="26"/>
  <c r="F387" i="24"/>
  <c r="B439" i="26"/>
  <c r="B405" i="24"/>
  <c r="F275" i="26"/>
  <c r="F225" i="24"/>
  <c r="B50" i="26"/>
  <c r="B45" i="24"/>
  <c r="B99" i="26"/>
  <c r="B143" i="24"/>
  <c r="F346" i="26"/>
  <c r="F372" i="24"/>
  <c r="B326" i="26"/>
  <c r="B329" i="24"/>
  <c r="F372" i="26"/>
  <c r="F362" i="24"/>
  <c r="F519" i="26"/>
  <c r="F514" i="24"/>
  <c r="F118" i="26"/>
  <c r="F162" i="24"/>
  <c r="B256" i="26"/>
  <c r="B240" i="24"/>
  <c r="B137" i="26"/>
  <c r="B120" i="24"/>
  <c r="F303" i="24"/>
  <c r="F242" i="26"/>
  <c r="B237" i="26"/>
  <c r="B267" i="24"/>
  <c r="B395" i="26"/>
  <c r="B414" i="24"/>
  <c r="B11" i="26"/>
  <c r="B34" i="24"/>
  <c r="F11" i="26"/>
  <c r="F34" i="24"/>
  <c r="F71" i="26"/>
  <c r="F75" i="24"/>
  <c r="F396" i="26"/>
  <c r="F415" i="24"/>
  <c r="F328" i="26"/>
  <c r="F331" i="24"/>
  <c r="B485" i="26"/>
  <c r="B479" i="24"/>
  <c r="F433" i="26"/>
  <c r="F386" i="24"/>
  <c r="B460" i="26"/>
  <c r="B459" i="24"/>
  <c r="B316" i="26"/>
  <c r="B294" i="24"/>
  <c r="B182" i="26"/>
  <c r="B169" i="24"/>
  <c r="B314" i="26"/>
  <c r="B292" i="24"/>
  <c r="B457" i="26"/>
  <c r="B456" i="24"/>
  <c r="F391" i="26"/>
  <c r="F410" i="24"/>
  <c r="B167" i="26"/>
  <c r="B132" i="24"/>
  <c r="B317" i="26"/>
  <c r="B304" i="24"/>
  <c r="F343" i="26"/>
  <c r="F311" i="24"/>
  <c r="F154" i="26"/>
  <c r="F113" i="24"/>
  <c r="B319" i="26"/>
  <c r="B306" i="24"/>
  <c r="F490" i="26"/>
  <c r="F488" i="24"/>
  <c r="B433" i="26"/>
  <c r="B386" i="24"/>
  <c r="B26" i="26"/>
  <c r="B12" i="24"/>
  <c r="B337" i="26"/>
  <c r="B321" i="24"/>
  <c r="B296" i="26"/>
  <c r="B244" i="24"/>
  <c r="F167" i="26"/>
  <c r="F132" i="24"/>
  <c r="B527" i="26"/>
  <c r="B522" i="24"/>
  <c r="F238" i="26"/>
  <c r="F268" i="24"/>
  <c r="F466" i="26"/>
  <c r="F449" i="24"/>
  <c r="B34" i="26"/>
  <c r="B22" i="24"/>
  <c r="F313" i="26"/>
  <c r="F291" i="24"/>
  <c r="F422" i="26"/>
  <c r="F418" i="24"/>
  <c r="B294" i="26"/>
  <c r="B254" i="24"/>
  <c r="F45" i="26"/>
  <c r="F38" i="24"/>
  <c r="B489" i="26"/>
  <c r="A489" i="26" s="1"/>
  <c r="B487" i="24"/>
  <c r="B452" i="26"/>
  <c r="B443" i="24"/>
  <c r="B19" i="26"/>
  <c r="B5" i="24"/>
  <c r="F382" i="26"/>
  <c r="F466" i="24"/>
  <c r="F333" i="26"/>
  <c r="F317" i="24"/>
  <c r="F419" i="26"/>
  <c r="F378" i="24"/>
  <c r="B447" i="26"/>
  <c r="B432" i="24"/>
  <c r="B304" i="26"/>
  <c r="B296" i="24"/>
  <c r="F29" i="26"/>
  <c r="F26" i="24"/>
  <c r="B37" i="26"/>
  <c r="B18" i="24"/>
  <c r="F181" i="26"/>
  <c r="F175" i="24"/>
  <c r="F101" i="26"/>
  <c r="F145" i="24"/>
  <c r="F395" i="26"/>
  <c r="F414" i="24"/>
  <c r="F214" i="26"/>
  <c r="F201" i="24"/>
  <c r="F232" i="26"/>
  <c r="F234" i="24"/>
  <c r="B442" i="26"/>
  <c r="B380" i="24"/>
  <c r="B249" i="26"/>
  <c r="B214" i="24"/>
  <c r="B451" i="26"/>
  <c r="B447" i="24"/>
  <c r="B45" i="26"/>
  <c r="B38" i="24"/>
  <c r="B448" i="26"/>
  <c r="B433" i="24"/>
  <c r="B475" i="26"/>
  <c r="B442" i="24"/>
  <c r="F24" i="26"/>
  <c r="F10" i="24"/>
  <c r="B402" i="26"/>
  <c r="B430" i="24"/>
  <c r="B234" i="26"/>
  <c r="B236" i="24"/>
  <c r="B321" i="26"/>
  <c r="B308" i="24"/>
  <c r="B283" i="26"/>
  <c r="B281" i="24"/>
  <c r="F40" i="26"/>
  <c r="F55" i="24"/>
  <c r="F72" i="26"/>
  <c r="F70" i="24"/>
  <c r="B432" i="26"/>
  <c r="B399" i="24"/>
  <c r="B241" i="26"/>
  <c r="B302" i="24"/>
  <c r="B399" i="26"/>
  <c r="B427" i="24"/>
  <c r="B58" i="24"/>
  <c r="B59" i="26"/>
  <c r="F109" i="26"/>
  <c r="F153" i="24"/>
  <c r="B242" i="26"/>
  <c r="B303" i="24"/>
  <c r="B85" i="26"/>
  <c r="B80" i="24"/>
  <c r="B166" i="26"/>
  <c r="B131" i="24"/>
  <c r="B3" i="26"/>
  <c r="B3" i="24"/>
  <c r="B348" i="26"/>
  <c r="B374" i="24"/>
  <c r="F117" i="26"/>
  <c r="F161" i="24"/>
  <c r="B313" i="26"/>
  <c r="B291" i="24"/>
  <c r="B208" i="26"/>
  <c r="B340" i="24"/>
  <c r="B181" i="26"/>
  <c r="B175" i="24"/>
  <c r="F305" i="26"/>
  <c r="F207" i="24"/>
  <c r="F122" i="26"/>
  <c r="F166" i="24"/>
  <c r="F496" i="24"/>
  <c r="F499" i="26"/>
  <c r="B54" i="26"/>
  <c r="B49" i="24"/>
  <c r="F439" i="26"/>
  <c r="F405" i="24"/>
  <c r="B140" i="26"/>
  <c r="B123" i="24"/>
  <c r="B509" i="26"/>
  <c r="A509" i="26" s="1"/>
  <c r="B504" i="24"/>
  <c r="B72" i="26"/>
  <c r="B70" i="24"/>
  <c r="B93" i="26"/>
  <c r="B137" i="24"/>
  <c r="F129" i="24"/>
  <c r="F164" i="26"/>
  <c r="A106" i="26"/>
  <c r="A107" i="26" s="1"/>
  <c r="F83" i="26"/>
  <c r="F89" i="24"/>
  <c r="F399" i="26"/>
  <c r="F427" i="24"/>
  <c r="F435" i="26"/>
  <c r="F401" i="24"/>
  <c r="B205" i="26"/>
  <c r="B337" i="24"/>
  <c r="B481" i="26"/>
  <c r="B475" i="24"/>
  <c r="B174" i="26"/>
  <c r="B196" i="24"/>
  <c r="F126" i="26"/>
  <c r="F92" i="24"/>
  <c r="F421" i="26"/>
  <c r="F417" i="24"/>
  <c r="F307" i="26"/>
  <c r="F209" i="24"/>
  <c r="B68" i="26"/>
  <c r="A68" i="26" s="1"/>
  <c r="B72" i="24"/>
  <c r="B526" i="26"/>
  <c r="B521" i="24"/>
  <c r="F526" i="26"/>
  <c r="F521" i="24"/>
  <c r="B345" i="26"/>
  <c r="B313" i="24"/>
  <c r="B62" i="26"/>
  <c r="B61" i="24"/>
  <c r="F170" i="26"/>
  <c r="F135" i="24"/>
  <c r="F124" i="26"/>
  <c r="F168" i="24"/>
  <c r="F473" i="26"/>
  <c r="F440" i="24"/>
  <c r="F390" i="26"/>
  <c r="F409" i="24"/>
  <c r="B398" i="26"/>
  <c r="B426" i="24"/>
  <c r="F113" i="26"/>
  <c r="F157" i="24"/>
  <c r="B46" i="26"/>
  <c r="B39" i="24"/>
  <c r="F37" i="26"/>
  <c r="F18" i="24"/>
  <c r="F53" i="26"/>
  <c r="F48" i="24"/>
  <c r="B202" i="26"/>
  <c r="A202" i="26" s="1"/>
  <c r="B334" i="24"/>
  <c r="F131" i="26"/>
  <c r="F114" i="24"/>
  <c r="B188" i="26"/>
  <c r="B178" i="24"/>
  <c r="F132" i="26"/>
  <c r="F115" i="24"/>
  <c r="B414" i="26"/>
  <c r="B393" i="24"/>
  <c r="F228" i="26"/>
  <c r="F230" i="24"/>
  <c r="B521" i="26"/>
  <c r="A521" i="26" s="1"/>
  <c r="B516" i="24"/>
  <c r="B450" i="26"/>
  <c r="B446" i="24"/>
  <c r="F498" i="26"/>
  <c r="F495" i="24"/>
  <c r="F349" i="26"/>
  <c r="F375" i="24"/>
  <c r="F159" i="26"/>
  <c r="F101" i="24"/>
  <c r="B217" i="26"/>
  <c r="B204" i="24"/>
  <c r="F417" i="26"/>
  <c r="F384" i="24"/>
  <c r="B6" i="26"/>
  <c r="B29" i="24"/>
  <c r="A172" i="26"/>
  <c r="A173" i="26" s="1"/>
  <c r="B257" i="26"/>
  <c r="B241" i="24"/>
  <c r="B95" i="24"/>
  <c r="B129" i="26"/>
  <c r="F430" i="26"/>
  <c r="F397" i="24"/>
  <c r="B211" i="26"/>
  <c r="B219" i="24"/>
  <c r="F541" i="26"/>
  <c r="F534" i="24"/>
  <c r="F482" i="26"/>
  <c r="F476" i="24"/>
  <c r="F44" i="26"/>
  <c r="F44" i="24"/>
  <c r="F513" i="26"/>
  <c r="F508" i="24"/>
  <c r="B76" i="26"/>
  <c r="B71" i="24"/>
  <c r="B327" i="26"/>
  <c r="B330" i="24"/>
  <c r="B471" i="26"/>
  <c r="B464" i="24"/>
  <c r="B349" i="26"/>
  <c r="B375" i="24"/>
  <c r="A518" i="26"/>
  <c r="A519" i="26" s="1"/>
  <c r="F239" i="26"/>
  <c r="F269" i="24"/>
  <c r="B391" i="26"/>
  <c r="B410" i="24"/>
  <c r="B56" i="26"/>
  <c r="B51" i="24"/>
  <c r="F216" i="26"/>
  <c r="F203" i="24"/>
  <c r="F217" i="26"/>
  <c r="F204" i="24"/>
  <c r="A105" i="26"/>
  <c r="B274" i="26"/>
  <c r="B224" i="24"/>
  <c r="B275" i="26"/>
  <c r="B225" i="24"/>
  <c r="A444" i="26"/>
  <c r="B417" i="26"/>
  <c r="B384" i="24"/>
  <c r="B279" i="26"/>
  <c r="B229" i="24"/>
  <c r="B383" i="26"/>
  <c r="B467" i="24"/>
  <c r="A536" i="26"/>
  <c r="A537" i="26" s="1"/>
  <c r="A538" i="26" s="1"/>
  <c r="B493" i="26"/>
  <c r="B491" i="24"/>
  <c r="B407" i="24"/>
  <c r="B388" i="26"/>
  <c r="F488" i="26"/>
  <c r="F482" i="24"/>
  <c r="F219" i="26"/>
  <c r="F206" i="24"/>
  <c r="F334" i="26"/>
  <c r="F318" i="24"/>
  <c r="B531" i="26"/>
  <c r="B526" i="24"/>
  <c r="B260" i="26"/>
  <c r="B284" i="24"/>
  <c r="F17" i="26"/>
  <c r="F14" i="24"/>
  <c r="F282" i="26"/>
  <c r="F280" i="24"/>
  <c r="F28" i="26"/>
  <c r="F25" i="24"/>
  <c r="F511" i="26"/>
  <c r="F506" i="24"/>
  <c r="F22" i="26"/>
  <c r="F8" i="24"/>
  <c r="B497" i="26"/>
  <c r="B486" i="24"/>
  <c r="F424" i="26"/>
  <c r="F420" i="24"/>
  <c r="B285" i="24"/>
  <c r="B261" i="26"/>
  <c r="B406" i="26"/>
  <c r="B438" i="24"/>
  <c r="F468" i="26"/>
  <c r="F451" i="24"/>
  <c r="B482" i="26"/>
  <c r="B476" i="24"/>
  <c r="B44" i="26"/>
  <c r="B44" i="24"/>
  <c r="A502" i="26"/>
  <c r="B186" i="26"/>
  <c r="B187" i="24"/>
  <c r="B513" i="26"/>
  <c r="B508" i="24"/>
  <c r="B354" i="26"/>
  <c r="B355" i="24"/>
  <c r="A540" i="26"/>
  <c r="B478" i="26"/>
  <c r="A478" i="26" s="1"/>
  <c r="B483" i="24"/>
  <c r="F486" i="26"/>
  <c r="F480" i="24"/>
  <c r="B289" i="26"/>
  <c r="B273" i="24"/>
  <c r="B2" i="26"/>
  <c r="B2" i="24"/>
  <c r="B365" i="26"/>
  <c r="B352" i="24"/>
  <c r="F289" i="26"/>
  <c r="F273" i="24"/>
  <c r="F365" i="26"/>
  <c r="F352" i="24"/>
  <c r="B9" i="26"/>
  <c r="B32" i="24"/>
  <c r="F494" i="26"/>
  <c r="F492" i="24"/>
  <c r="B212" i="26"/>
  <c r="B220" i="24"/>
  <c r="B435" i="26"/>
  <c r="B401" i="24"/>
  <c r="B380" i="26"/>
  <c r="B370" i="24"/>
  <c r="F126" i="24"/>
  <c r="F143" i="26"/>
  <c r="B161" i="26"/>
  <c r="B104" i="24"/>
  <c r="B416" i="26"/>
  <c r="B395" i="24"/>
  <c r="B420" i="26"/>
  <c r="B416" i="24"/>
  <c r="B58" i="26"/>
  <c r="B57" i="24"/>
  <c r="B291" i="26"/>
  <c r="B251" i="24"/>
  <c r="B342" i="26"/>
  <c r="B326" i="24"/>
  <c r="B483" i="26"/>
  <c r="B477" i="24"/>
  <c r="F287" i="26"/>
  <c r="F271" i="24"/>
  <c r="F100" i="26"/>
  <c r="F144" i="24"/>
  <c r="F18" i="26"/>
  <c r="F15" i="24"/>
  <c r="B424" i="26"/>
  <c r="B420" i="24"/>
  <c r="B541" i="26"/>
  <c r="A541" i="26" s="1"/>
  <c r="B534" i="24"/>
  <c r="F86" i="26"/>
  <c r="F79" i="24"/>
  <c r="F57" i="26"/>
  <c r="F56" i="24"/>
  <c r="F191" i="26"/>
  <c r="F181" i="24"/>
  <c r="F427" i="26"/>
  <c r="F423" i="24"/>
  <c r="B28" i="24"/>
  <c r="B5" i="26"/>
  <c r="A5" i="26" s="1"/>
  <c r="A476" i="26"/>
  <c r="A477" i="26" s="1"/>
  <c r="F381" i="26"/>
  <c r="F371" i="24"/>
  <c r="F16" i="24"/>
  <c r="F27" i="26"/>
  <c r="B263" i="26"/>
  <c r="B287" i="24"/>
  <c r="F172" i="26"/>
  <c r="F194" i="24"/>
  <c r="F356" i="26"/>
  <c r="F343" i="24"/>
  <c r="F178" i="26"/>
  <c r="F172" i="24"/>
  <c r="B80" i="26"/>
  <c r="B86" i="24"/>
  <c r="F296" i="26"/>
  <c r="F244" i="24"/>
  <c r="F401" i="26"/>
  <c r="F429" i="24"/>
  <c r="B479" i="26"/>
  <c r="B484" i="24"/>
  <c r="F309" i="26"/>
  <c r="F256" i="24"/>
  <c r="B343" i="26"/>
  <c r="B311" i="24"/>
  <c r="B300" i="26"/>
  <c r="B275" i="24"/>
  <c r="B522" i="26"/>
  <c r="A522" i="26" s="1"/>
  <c r="B517" i="24"/>
  <c r="B461" i="26"/>
  <c r="B460" i="24"/>
  <c r="F476" i="26"/>
  <c r="F472" i="24"/>
  <c r="F192" i="26"/>
  <c r="F182" i="24"/>
  <c r="F303" i="26"/>
  <c r="F295" i="24"/>
  <c r="F226" i="26"/>
  <c r="F199" i="24"/>
  <c r="B112" i="26"/>
  <c r="B156" i="24"/>
  <c r="B247" i="26"/>
  <c r="B212" i="24"/>
  <c r="F39" i="24"/>
  <c r="F46" i="26"/>
  <c r="A539" i="26"/>
  <c r="F208" i="26"/>
  <c r="F340" i="24"/>
  <c r="B79" i="24"/>
  <c r="B86" i="26"/>
  <c r="B487" i="26"/>
  <c r="B481" i="24"/>
  <c r="B262" i="24"/>
  <c r="B222" i="26"/>
  <c r="B356" i="26"/>
  <c r="B343" i="24"/>
  <c r="F350" i="26"/>
  <c r="F376" i="24"/>
  <c r="F91" i="26"/>
  <c r="F90" i="24"/>
  <c r="B324" i="26"/>
  <c r="B327" i="24"/>
  <c r="F212" i="26"/>
  <c r="F220" i="24"/>
  <c r="F137" i="24"/>
  <c r="F93" i="26"/>
  <c r="F344" i="26"/>
  <c r="F312" i="24"/>
  <c r="B309" i="26"/>
  <c r="B256" i="24"/>
  <c r="F300" i="26"/>
  <c r="F275" i="24"/>
  <c r="B456" i="26"/>
  <c r="B455" i="24"/>
  <c r="B273" i="26"/>
  <c r="B223" i="24"/>
  <c r="B157" i="26"/>
  <c r="B99" i="24"/>
  <c r="F60" i="26"/>
  <c r="F59" i="24"/>
  <c r="F403" i="26"/>
  <c r="F435" i="24"/>
  <c r="B515" i="26"/>
  <c r="A516" i="26" s="1"/>
  <c r="A517" i="26" s="1"/>
  <c r="B510" i="24"/>
  <c r="B128" i="26"/>
  <c r="B94" i="24"/>
  <c r="B64" i="26"/>
  <c r="B64" i="24"/>
  <c r="F469" i="26"/>
  <c r="F452" i="24"/>
  <c r="B301" i="26"/>
  <c r="B276" i="24"/>
  <c r="B108" i="26"/>
  <c r="B152" i="24"/>
  <c r="F80" i="26"/>
  <c r="F86" i="24"/>
  <c r="B172" i="24"/>
  <c r="B178" i="26"/>
  <c r="B97" i="26"/>
  <c r="B141" i="24"/>
  <c r="B503" i="26"/>
  <c r="A503" i="26" s="1"/>
  <c r="B499" i="24"/>
  <c r="B184" i="26"/>
  <c r="B185" i="24"/>
  <c r="F204" i="26"/>
  <c r="F336" i="24"/>
  <c r="B336" i="26"/>
  <c r="B320" i="24"/>
  <c r="F99" i="26"/>
  <c r="F143" i="24"/>
  <c r="F105" i="26"/>
  <c r="F149" i="24"/>
  <c r="B55" i="26"/>
  <c r="B50" i="24"/>
  <c r="B376" i="26"/>
  <c r="B366" i="24"/>
  <c r="B495" i="26"/>
  <c r="B493" i="24"/>
  <c r="B535" i="26"/>
  <c r="B528" i="24"/>
  <c r="B43" i="24"/>
  <c r="B43" i="26"/>
  <c r="F535" i="26"/>
  <c r="F528" i="24"/>
  <c r="B160" i="26"/>
  <c r="B102" i="24"/>
  <c r="F160" i="26"/>
  <c r="F102" i="24"/>
  <c r="F179" i="26"/>
  <c r="F173" i="24"/>
  <c r="F329" i="26"/>
  <c r="F332" i="24"/>
  <c r="B306" i="26"/>
  <c r="B208" i="24"/>
  <c r="F252" i="26"/>
  <c r="F217" i="24"/>
  <c r="F366" i="26"/>
  <c r="F356" i="24"/>
  <c r="F142" i="26"/>
  <c r="F125" i="24"/>
  <c r="B469" i="26"/>
  <c r="B452" i="24"/>
  <c r="B486" i="26"/>
  <c r="B480" i="24"/>
  <c r="B470" i="26"/>
  <c r="B453" i="24"/>
  <c r="F465" i="26"/>
  <c r="F448" i="24"/>
  <c r="F148" i="26"/>
  <c r="F107" i="24"/>
  <c r="A77" i="26"/>
  <c r="F244" i="26"/>
  <c r="F247" i="24"/>
  <c r="F206" i="26"/>
  <c r="F338" i="24"/>
  <c r="B127" i="26"/>
  <c r="B93" i="24"/>
  <c r="F186" i="24"/>
  <c r="F185" i="26"/>
  <c r="B458" i="26"/>
  <c r="B457" i="24"/>
  <c r="A57" i="26"/>
  <c r="B346" i="26"/>
  <c r="A346" i="26" s="1"/>
  <c r="B372" i="24"/>
  <c r="F200" i="26"/>
  <c r="F193" i="24"/>
  <c r="B339" i="26"/>
  <c r="B323" i="24"/>
  <c r="B278" i="26"/>
  <c r="B228" i="24"/>
  <c r="B66" i="26"/>
  <c r="B66" i="24"/>
  <c r="F441" i="26"/>
  <c r="F379" i="24"/>
  <c r="F464" i="26"/>
  <c r="F463" i="24"/>
  <c r="F137" i="26"/>
  <c r="F120" i="24"/>
  <c r="B16" i="26"/>
  <c r="B13" i="24"/>
  <c r="B528" i="26"/>
  <c r="B523" i="24"/>
  <c r="F528" i="26"/>
  <c r="F523" i="24"/>
  <c r="B101" i="26"/>
  <c r="B145" i="24"/>
  <c r="F285" i="26"/>
  <c r="F283" i="24"/>
  <c r="B171" i="26"/>
  <c r="B136" i="24"/>
  <c r="B98" i="26"/>
  <c r="B142" i="24"/>
  <c r="B374" i="26"/>
  <c r="B364" i="24"/>
  <c r="F411" i="26"/>
  <c r="F390" i="24"/>
  <c r="B78" i="26"/>
  <c r="A78" i="26" s="1"/>
  <c r="B77" i="24"/>
  <c r="B491" i="26"/>
  <c r="A491" i="26" s="1"/>
  <c r="B489" i="24"/>
  <c r="F127" i="26"/>
  <c r="F93" i="24"/>
  <c r="F233" i="26"/>
  <c r="F235" i="24"/>
  <c r="F423" i="26"/>
  <c r="F419" i="24"/>
  <c r="A490" i="26"/>
  <c r="B35" i="24"/>
  <c r="B12" i="26"/>
  <c r="F95" i="26"/>
  <c r="F139" i="24"/>
  <c r="B357" i="26"/>
  <c r="B344" i="24"/>
  <c r="B347" i="26"/>
  <c r="B373" i="24"/>
  <c r="B393" i="26"/>
  <c r="B412" i="24"/>
  <c r="F539" i="26"/>
  <c r="F535" i="24"/>
  <c r="B248" i="26"/>
  <c r="B213" i="24"/>
  <c r="B381" i="26"/>
  <c r="B371" i="24"/>
  <c r="B465" i="26"/>
  <c r="B448" i="24"/>
  <c r="F246" i="26"/>
  <c r="F249" i="24"/>
  <c r="B264" i="26"/>
  <c r="B288" i="24"/>
  <c r="F136" i="26"/>
  <c r="F119" i="24"/>
  <c r="F512" i="26"/>
  <c r="F507" i="24"/>
  <c r="B436" i="26"/>
  <c r="B402" i="24"/>
  <c r="F377" i="26"/>
  <c r="F367" i="24"/>
  <c r="B352" i="26"/>
  <c r="B353" i="24"/>
  <c r="F183" i="26"/>
  <c r="F176" i="24"/>
  <c r="B379" i="26"/>
  <c r="B369" i="24"/>
  <c r="B362" i="26"/>
  <c r="B349" i="24"/>
  <c r="B459" i="26"/>
  <c r="B458" i="24"/>
  <c r="F415" i="26"/>
  <c r="F394" i="24"/>
  <c r="F14" i="26"/>
  <c r="F37" i="24"/>
  <c r="B251" i="26"/>
  <c r="B216" i="24"/>
  <c r="F405" i="26"/>
  <c r="F437" i="24"/>
  <c r="F437" i="26"/>
  <c r="F403" i="24"/>
  <c r="A203" i="26"/>
  <c r="A204" i="26" s="1"/>
  <c r="F197" i="26"/>
  <c r="F190" i="24"/>
  <c r="B288" i="26"/>
  <c r="B272" i="24"/>
  <c r="F194" i="26"/>
  <c r="F184" i="24"/>
  <c r="B138" i="26"/>
  <c r="B121" i="24"/>
  <c r="B70" i="26"/>
  <c r="B74" i="24"/>
  <c r="B353" i="26"/>
  <c r="B354" i="24"/>
  <c r="B165" i="26"/>
  <c r="B130" i="24"/>
  <c r="B363" i="26"/>
  <c r="B350" i="24"/>
  <c r="F462" i="26"/>
  <c r="F461" i="24"/>
  <c r="F429" i="26"/>
  <c r="F396" i="24"/>
  <c r="F73" i="26"/>
  <c r="F67" i="24"/>
  <c r="B265" i="26"/>
  <c r="B289" i="24"/>
  <c r="B245" i="26"/>
  <c r="B248" i="24"/>
  <c r="B89" i="26"/>
  <c r="B83" i="24"/>
  <c r="B229" i="26"/>
  <c r="B231" i="24"/>
  <c r="B81" i="24"/>
  <c r="B87" i="26"/>
  <c r="B197" i="26"/>
  <c r="B190" i="24"/>
  <c r="B534" i="26"/>
  <c r="B525" i="24"/>
  <c r="B92" i="26"/>
  <c r="A92" i="26" s="1"/>
  <c r="B91" i="24"/>
  <c r="F189" i="26"/>
  <c r="F179" i="24"/>
  <c r="B444" i="24"/>
  <c r="B453" i="26"/>
  <c r="B341" i="26"/>
  <c r="B325" i="24"/>
  <c r="B33" i="26"/>
  <c r="B21" i="24"/>
  <c r="B514" i="26"/>
  <c r="B509" i="24"/>
  <c r="B81" i="26"/>
  <c r="B87" i="24"/>
  <c r="B297" i="26"/>
  <c r="B245" i="24"/>
  <c r="B440" i="26"/>
  <c r="B406" i="24"/>
  <c r="B276" i="26"/>
  <c r="B226" i="24"/>
  <c r="B145" i="26"/>
  <c r="B128" i="24"/>
  <c r="F112" i="24"/>
  <c r="F153" i="26"/>
  <c r="B136" i="26"/>
  <c r="B119" i="24"/>
  <c r="B206" i="26"/>
  <c r="B338" i="24"/>
  <c r="B512" i="26"/>
  <c r="A512" i="26" s="1"/>
  <c r="B507" i="24"/>
  <c r="F467" i="26"/>
  <c r="F450" i="24"/>
  <c r="F358" i="26"/>
  <c r="F345" i="24"/>
  <c r="A91" i="26"/>
  <c r="F409" i="26"/>
  <c r="F388" i="24"/>
  <c r="F130" i="26"/>
  <c r="F96" i="24"/>
  <c r="B259" i="26"/>
  <c r="B243" i="24"/>
  <c r="A446" i="26"/>
  <c r="A480" i="26" l="1"/>
  <c r="A481" i="26" s="1"/>
  <c r="A482" i="26" s="1"/>
  <c r="A483" i="26" s="1"/>
  <c r="A484" i="26" s="1"/>
  <c r="A485" i="26" s="1"/>
  <c r="A486" i="26" s="1"/>
  <c r="A487" i="26" s="1"/>
  <c r="A488" i="26" s="1"/>
  <c r="A205" i="26"/>
  <c r="A59" i="26"/>
  <c r="A60" i="26" s="1"/>
  <c r="A61" i="26" s="1"/>
  <c r="A38" i="26"/>
  <c r="A39" i="26" s="1"/>
  <c r="A40" i="26" s="1"/>
  <c r="A41" i="26" s="1"/>
  <c r="A42" i="26" s="1"/>
  <c r="A43" i="26" s="1"/>
  <c r="A44" i="26" s="1"/>
  <c r="A45" i="26" s="1"/>
  <c r="A46" i="26" s="1"/>
  <c r="A47" i="26" s="1"/>
  <c r="A48" i="26" s="1"/>
  <c r="A49" i="26" s="1"/>
  <c r="A50" i="26" s="1"/>
  <c r="A51" i="26" s="1"/>
  <c r="A52" i="26" s="1"/>
  <c r="A53" i="26" s="1"/>
  <c r="A54" i="26" s="1"/>
  <c r="A55" i="26" s="1"/>
  <c r="A56" i="26" s="1"/>
  <c r="A531" i="26"/>
  <c r="A532" i="26" s="1"/>
  <c r="A533" i="26" s="1"/>
  <c r="A534" i="26" s="1"/>
  <c r="A535" i="26" s="1"/>
  <c r="A504" i="26"/>
  <c r="A505" i="26" s="1"/>
  <c r="A506" i="26" s="1"/>
  <c r="A507" i="26" s="1"/>
  <c r="A508" i="26" s="1"/>
  <c r="A382" i="26"/>
  <c r="A452" i="26"/>
  <c r="A453" i="26" s="1"/>
  <c r="A454" i="26" s="1"/>
  <c r="A455" i="26" s="1"/>
  <c r="A456" i="26" s="1"/>
  <c r="A457" i="26" s="1"/>
  <c r="A458" i="26" s="1"/>
  <c r="A459" i="26" s="1"/>
  <c r="A460" i="26" s="1"/>
  <c r="A461" i="26" s="1"/>
  <c r="A462" i="26" s="1"/>
  <c r="A463" i="26" s="1"/>
  <c r="A464" i="26" s="1"/>
  <c r="A465" i="26" s="1"/>
  <c r="A466" i="26" s="1"/>
  <c r="A467" i="26" s="1"/>
  <c r="A468" i="26" s="1"/>
  <c r="A469" i="26" s="1"/>
  <c r="A470" i="26" s="1"/>
  <c r="A471" i="26" s="1"/>
  <c r="A472" i="26" s="1"/>
  <c r="A473" i="26" s="1"/>
  <c r="A474" i="26" s="1"/>
  <c r="A475" i="26" s="1"/>
  <c r="A69" i="26"/>
  <c r="A524" i="26"/>
  <c r="A525" i="26" s="1"/>
  <c r="A448" i="26"/>
  <c r="A62" i="26"/>
  <c r="A58" i="26"/>
  <c r="A174" i="26"/>
  <c r="A175" i="26" s="1"/>
  <c r="A176" i="26" s="1"/>
  <c r="A177" i="26" s="1"/>
  <c r="A178" i="26" s="1"/>
  <c r="A179" i="26" s="1"/>
  <c r="A180" i="26" s="1"/>
  <c r="A181" i="26" s="1"/>
  <c r="A182" i="26" s="1"/>
  <c r="A183" i="26" s="1"/>
  <c r="A184" i="26" s="1"/>
  <c r="A185" i="26" s="1"/>
  <c r="A186" i="26" s="1"/>
  <c r="A187" i="26" s="1"/>
  <c r="A188" i="26" s="1"/>
  <c r="A189" i="26" s="1"/>
  <c r="A190" i="26" s="1"/>
  <c r="A191" i="26" s="1"/>
  <c r="A192" i="26" s="1"/>
  <c r="A193" i="26" s="1"/>
  <c r="A194" i="26" s="1"/>
  <c r="A195" i="26" s="1"/>
  <c r="A196" i="26" s="1"/>
  <c r="A197" i="26" s="1"/>
  <c r="A198" i="26" s="1"/>
  <c r="A199" i="26" s="1"/>
  <c r="A200" i="26" s="1"/>
  <c r="A112" i="26"/>
  <c r="A113" i="26" s="1"/>
  <c r="A114" i="26" s="1"/>
  <c r="A115" i="26" s="1"/>
  <c r="A116" i="26" s="1"/>
  <c r="A117" i="26" s="1"/>
  <c r="A118" i="26" s="1"/>
  <c r="A119" i="26" s="1"/>
  <c r="A120" i="26" s="1"/>
  <c r="A121" i="26" s="1"/>
  <c r="A122" i="26" s="1"/>
  <c r="A123" i="26" s="1"/>
  <c r="A124" i="26" s="1"/>
  <c r="A125" i="26" s="1"/>
  <c r="A126" i="26" s="1"/>
  <c r="A127" i="26" s="1"/>
  <c r="A128" i="26" s="1"/>
  <c r="A129" i="26" s="1"/>
  <c r="A130" i="26" s="1"/>
  <c r="A131" i="26" s="1"/>
  <c r="A132" i="26" s="1"/>
  <c r="A133" i="26" s="1"/>
  <c r="A134" i="26" s="1"/>
  <c r="A135" i="26" s="1"/>
  <c r="A136" i="26" s="1"/>
  <c r="A137" i="26" s="1"/>
  <c r="A138" i="26" s="1"/>
  <c r="A139" i="26" s="1"/>
  <c r="A140" i="26" s="1"/>
  <c r="A141" i="26" s="1"/>
  <c r="A142" i="26" s="1"/>
  <c r="A143" i="26" s="1"/>
  <c r="A144" i="26" s="1"/>
  <c r="A145" i="26" s="1"/>
  <c r="A146" i="26" s="1"/>
  <c r="A147" i="26" s="1"/>
  <c r="A148" i="26" s="1"/>
  <c r="A149" i="26" s="1"/>
  <c r="A150" i="26" s="1"/>
  <c r="A151" i="26" s="1"/>
  <c r="A152" i="26" s="1"/>
  <c r="A153" i="26" s="1"/>
  <c r="A154" i="26" s="1"/>
  <c r="A155" i="26" s="1"/>
  <c r="A156" i="26" s="1"/>
  <c r="A157" i="26" s="1"/>
  <c r="A158" i="26" s="1"/>
  <c r="A159" i="26" s="1"/>
  <c r="A160" i="26" s="1"/>
  <c r="A161" i="26" s="1"/>
  <c r="A162" i="26" s="1"/>
  <c r="A163" i="26" s="1"/>
  <c r="A164" i="26" s="1"/>
  <c r="A165" i="26" s="1"/>
  <c r="A166" i="26" s="1"/>
  <c r="A167" i="26" s="1"/>
  <c r="A168" i="26" s="1"/>
  <c r="A169" i="26" s="1"/>
  <c r="A170" i="26" s="1"/>
  <c r="A171" i="26" s="1"/>
  <c r="A102" i="26"/>
  <c r="A383" i="26"/>
  <c r="A384" i="26" s="1"/>
  <c r="A385" i="26" s="1"/>
  <c r="A386" i="26" s="1"/>
  <c r="A387" i="26" s="1"/>
  <c r="A388" i="26" s="1"/>
  <c r="A389" i="26" s="1"/>
  <c r="A390" i="26" s="1"/>
  <c r="A391" i="26" s="1"/>
  <c r="A392" i="26" s="1"/>
  <c r="A393" i="26" s="1"/>
  <c r="A394" i="26" s="1"/>
  <c r="A395" i="26" s="1"/>
  <c r="A396" i="26" s="1"/>
  <c r="A397" i="26" s="1"/>
  <c r="A398" i="26" s="1"/>
  <c r="A399" i="26" s="1"/>
  <c r="A400" i="26" s="1"/>
  <c r="A401" i="26" s="1"/>
  <c r="A402" i="26" s="1"/>
  <c r="A403" i="26" s="1"/>
  <c r="A404" i="26" s="1"/>
  <c r="A405" i="26" s="1"/>
  <c r="A406" i="26" s="1"/>
  <c r="A407" i="26" s="1"/>
  <c r="A408" i="26" s="1"/>
  <c r="A409" i="26" s="1"/>
  <c r="A410" i="26" s="1"/>
  <c r="A411" i="26" s="1"/>
  <c r="A412" i="26" s="1"/>
  <c r="A413" i="26" s="1"/>
  <c r="A414" i="26" s="1"/>
  <c r="A415" i="26" s="1"/>
  <c r="A416" i="26" s="1"/>
  <c r="A417" i="26" s="1"/>
  <c r="A418" i="26" s="1"/>
  <c r="A419" i="26" s="1"/>
  <c r="A420" i="26" s="1"/>
  <c r="A421" i="26" s="1"/>
  <c r="A422" i="26" s="1"/>
  <c r="A423" i="26" s="1"/>
  <c r="A424" i="26" s="1"/>
  <c r="A425" i="26" s="1"/>
  <c r="A426" i="26" s="1"/>
  <c r="A427" i="26" s="1"/>
  <c r="A428" i="26" s="1"/>
  <c r="A429" i="26" s="1"/>
  <c r="A430" i="26" s="1"/>
  <c r="A431" i="26" s="1"/>
  <c r="A432" i="26" s="1"/>
  <c r="A433" i="26" s="1"/>
  <c r="A434" i="26" s="1"/>
  <c r="A435" i="26" s="1"/>
  <c r="A436" i="26" s="1"/>
  <c r="A437" i="26" s="1"/>
  <c r="A438" i="26" s="1"/>
  <c r="A439" i="26" s="1"/>
  <c r="A440" i="26" s="1"/>
  <c r="A441" i="26" s="1"/>
  <c r="A442" i="26" s="1"/>
  <c r="A443" i="26" s="1"/>
  <c r="A447" i="26"/>
  <c r="A449" i="26"/>
  <c r="A79" i="26"/>
  <c r="A80" i="26" s="1"/>
  <c r="A81" i="26" s="1"/>
  <c r="A82" i="26" s="1"/>
  <c r="A83" i="26" s="1"/>
  <c r="A84" i="26" s="1"/>
  <c r="A85" i="26" s="1"/>
  <c r="A86" i="26" s="1"/>
  <c r="A87" i="26" s="1"/>
  <c r="A88" i="26" s="1"/>
  <c r="A89" i="26" s="1"/>
  <c r="A90" i="26" s="1"/>
  <c r="A63" i="26"/>
  <c r="A64" i="26" s="1"/>
  <c r="A65" i="26" s="1"/>
  <c r="A66" i="26" s="1"/>
  <c r="A67" i="26" s="1"/>
  <c r="A450" i="26"/>
  <c r="A451" i="26"/>
  <c r="A498" i="26"/>
  <c r="A499" i="26" s="1"/>
  <c r="A500" i="26" s="1"/>
  <c r="A510" i="26"/>
  <c r="A511" i="26" s="1"/>
  <c r="A523" i="26"/>
  <c r="A492" i="26"/>
  <c r="A493" i="26" s="1"/>
  <c r="A494" i="26" s="1"/>
  <c r="A495" i="26" s="1"/>
  <c r="A496" i="26" s="1"/>
  <c r="A497" i="26" s="1"/>
  <c r="A479" i="26"/>
  <c r="A6" i="26"/>
  <c r="A7" i="26" s="1"/>
  <c r="A8" i="26" s="1"/>
  <c r="A9" i="26" s="1"/>
  <c r="A10" i="26" s="1"/>
  <c r="A11" i="26" s="1"/>
  <c r="A12" i="26" s="1"/>
  <c r="A13" i="26" s="1"/>
  <c r="A14" i="26" s="1"/>
  <c r="A15" i="26" s="1"/>
  <c r="A16" i="26" s="1"/>
  <c r="A17" i="26" s="1"/>
  <c r="A18" i="26" s="1"/>
  <c r="A19" i="26" s="1"/>
  <c r="A20" i="26" s="1"/>
  <c r="A21" i="26" s="1"/>
  <c r="A22" i="26" s="1"/>
  <c r="A23" i="26" s="1"/>
  <c r="A24" i="26" s="1"/>
  <c r="A25" i="26" s="1"/>
  <c r="A26" i="26" s="1"/>
  <c r="A27" i="26" s="1"/>
  <c r="A28" i="26" s="1"/>
  <c r="A29" i="26" s="1"/>
  <c r="A30" i="26" s="1"/>
  <c r="A31" i="26" s="1"/>
  <c r="A32" i="26" s="1"/>
  <c r="A33" i="26" s="1"/>
  <c r="A34" i="26" s="1"/>
  <c r="A35" i="26" s="1"/>
  <c r="A36" i="26" s="1"/>
  <c r="A37" i="26" s="1"/>
  <c r="A93" i="26"/>
  <c r="A94" i="26" s="1"/>
  <c r="A95" i="26" s="1"/>
  <c r="A96" i="26" s="1"/>
  <c r="A97" i="26" s="1"/>
  <c r="A98" i="26" s="1"/>
  <c r="A99" i="26" s="1"/>
  <c r="A100" i="26" s="1"/>
  <c r="A101" i="26" s="1"/>
  <c r="A513" i="26"/>
  <c r="A514" i="26" s="1"/>
  <c r="A515" i="26" s="1"/>
  <c r="A526" i="26"/>
  <c r="A527" i="26" s="1"/>
  <c r="A528" i="26" s="1"/>
  <c r="A206" i="26"/>
  <c r="A207" i="26" s="1"/>
  <c r="A208" i="26" s="1"/>
  <c r="A209" i="26" s="1"/>
  <c r="A210" i="26" s="1"/>
  <c r="A211" i="26" s="1"/>
  <c r="A212" i="26" s="1"/>
  <c r="A213" i="26" s="1"/>
  <c r="A214" i="26" s="1"/>
  <c r="A215" i="26" s="1"/>
  <c r="A216" i="26" s="1"/>
  <c r="A217" i="26" s="1"/>
  <c r="A218" i="26" s="1"/>
  <c r="A219" i="26" s="1"/>
  <c r="A220" i="26" s="1"/>
  <c r="A221" i="26" s="1"/>
  <c r="A222" i="26" s="1"/>
  <c r="A223" i="26" s="1"/>
  <c r="A224" i="26" s="1"/>
  <c r="A225" i="26" s="1"/>
  <c r="A226" i="26" s="1"/>
  <c r="A227" i="26" s="1"/>
  <c r="A228" i="26" s="1"/>
  <c r="A229" i="26" s="1"/>
  <c r="A230" i="26" s="1"/>
  <c r="A231" i="26" s="1"/>
  <c r="A232" i="26" s="1"/>
  <c r="A233" i="26" s="1"/>
  <c r="A234" i="26" s="1"/>
  <c r="A235" i="26" s="1"/>
  <c r="A236" i="26" s="1"/>
  <c r="A237" i="26" s="1"/>
  <c r="A238" i="26" s="1"/>
  <c r="A239" i="26" s="1"/>
  <c r="A240" i="26" s="1"/>
  <c r="A241" i="26" s="1"/>
  <c r="A242" i="26" s="1"/>
  <c r="A243" i="26" s="1"/>
  <c r="A244" i="26" s="1"/>
  <c r="A245" i="26" s="1"/>
  <c r="A246" i="26" s="1"/>
  <c r="A247" i="26" s="1"/>
  <c r="A248" i="26" s="1"/>
  <c r="A249" i="26" s="1"/>
  <c r="A250" i="26" s="1"/>
  <c r="A251" i="26" s="1"/>
  <c r="A252" i="26" s="1"/>
  <c r="A253" i="26" s="1"/>
  <c r="A254" i="26" s="1"/>
  <c r="A255" i="26" s="1"/>
  <c r="A256" i="26" s="1"/>
  <c r="A257" i="26" s="1"/>
  <c r="A258" i="26" s="1"/>
  <c r="A259" i="26" s="1"/>
  <c r="A260" i="26" s="1"/>
  <c r="A261" i="26" s="1"/>
  <c r="A262" i="26" s="1"/>
  <c r="A263" i="26" s="1"/>
  <c r="A264" i="26" s="1"/>
  <c r="A265" i="26" s="1"/>
  <c r="A266" i="26" s="1"/>
  <c r="A267" i="26" s="1"/>
  <c r="A268" i="26" s="1"/>
  <c r="A269" i="26" s="1"/>
  <c r="A270" i="26" s="1"/>
  <c r="A271" i="26" s="1"/>
  <c r="A272" i="26" s="1"/>
  <c r="A273" i="26" s="1"/>
  <c r="A274" i="26" s="1"/>
  <c r="A275" i="26" s="1"/>
  <c r="A276" i="26" s="1"/>
  <c r="A277" i="26" s="1"/>
  <c r="A278" i="26" s="1"/>
  <c r="A279" i="26" s="1"/>
  <c r="A280" i="26" s="1"/>
  <c r="A281" i="26" s="1"/>
  <c r="A282" i="26" s="1"/>
  <c r="A283" i="26" s="1"/>
  <c r="A284" i="26" s="1"/>
  <c r="A285" i="26" s="1"/>
  <c r="A286" i="26" s="1"/>
  <c r="A287" i="26" s="1"/>
  <c r="A288" i="26" s="1"/>
  <c r="A289" i="26" s="1"/>
  <c r="A290" i="26" s="1"/>
  <c r="A291" i="26" s="1"/>
  <c r="A292" i="26" s="1"/>
  <c r="A293" i="26" s="1"/>
  <c r="A294" i="26" s="1"/>
  <c r="A295" i="26" s="1"/>
  <c r="A296" i="26" s="1"/>
  <c r="A297" i="26" s="1"/>
  <c r="A298" i="26" s="1"/>
  <c r="A299" i="26" s="1"/>
  <c r="A300" i="26" s="1"/>
  <c r="A301" i="26" s="1"/>
  <c r="A302" i="26" s="1"/>
  <c r="A303" i="26" s="1"/>
  <c r="A304" i="26" s="1"/>
  <c r="A305" i="26" s="1"/>
  <c r="A306" i="26" s="1"/>
  <c r="A307" i="26" s="1"/>
  <c r="A308" i="26" s="1"/>
  <c r="A309" i="26" s="1"/>
  <c r="A310" i="26" s="1"/>
  <c r="A311" i="26" s="1"/>
  <c r="A312" i="26" s="1"/>
  <c r="A313" i="26" s="1"/>
  <c r="A314" i="26" s="1"/>
  <c r="A315" i="26" s="1"/>
  <c r="A316" i="26" s="1"/>
  <c r="A317" i="26" s="1"/>
  <c r="A318" i="26" s="1"/>
  <c r="A319" i="26" s="1"/>
  <c r="A320" i="26" s="1"/>
  <c r="A321" i="26" s="1"/>
  <c r="A322" i="26" s="1"/>
  <c r="A323" i="26" s="1"/>
  <c r="A324" i="26" s="1"/>
  <c r="A325" i="26" s="1"/>
  <c r="A326" i="26" s="1"/>
  <c r="A327" i="26" s="1"/>
  <c r="A328" i="26" s="1"/>
  <c r="A329" i="26" s="1"/>
  <c r="A330" i="26" s="1"/>
  <c r="A331" i="26" s="1"/>
  <c r="A332" i="26" s="1"/>
  <c r="A333" i="26" s="1"/>
  <c r="A334" i="26" s="1"/>
  <c r="A335" i="26" s="1"/>
  <c r="A336" i="26" s="1"/>
  <c r="A337" i="26" s="1"/>
  <c r="A338" i="26" s="1"/>
  <c r="A339" i="26" s="1"/>
  <c r="A340" i="26" s="1"/>
  <c r="A341" i="26" s="1"/>
  <c r="A342" i="26" s="1"/>
  <c r="A343" i="26" s="1"/>
  <c r="A344" i="26" s="1"/>
  <c r="A345" i="26" s="1"/>
  <c r="A70" i="26"/>
  <c r="A71" i="26" s="1"/>
  <c r="A72" i="26" s="1"/>
  <c r="A73" i="26" s="1"/>
  <c r="A74" i="26" s="1"/>
  <c r="A75" i="26" s="1"/>
  <c r="A76" i="26" s="1"/>
  <c r="A347" i="26"/>
  <c r="A348" i="26" s="1"/>
  <c r="A349" i="26" s="1"/>
  <c r="A350" i="26" s="1"/>
  <c r="A351" i="26" s="1"/>
  <c r="A352" i="26" s="1"/>
  <c r="A353" i="26" s="1"/>
  <c r="A354" i="26" s="1"/>
  <c r="A355" i="26" s="1"/>
  <c r="A356" i="26" s="1"/>
  <c r="A357" i="26" s="1"/>
  <c r="A358" i="26" s="1"/>
  <c r="A359" i="26" s="1"/>
  <c r="A360" i="26" s="1"/>
  <c r="A361" i="26" s="1"/>
  <c r="A362" i="26" s="1"/>
  <c r="A363" i="26" s="1"/>
  <c r="A364" i="26" s="1"/>
  <c r="A365" i="26" s="1"/>
  <c r="A366" i="26" s="1"/>
  <c r="A367" i="26" s="1"/>
  <c r="A368" i="26" s="1"/>
  <c r="A369" i="26" s="1"/>
  <c r="A370" i="26" s="1"/>
  <c r="A371" i="26" s="1"/>
  <c r="A372" i="26" s="1"/>
  <c r="A373" i="26" s="1"/>
  <c r="A374" i="26" s="1"/>
  <c r="A375" i="26" s="1"/>
  <c r="A376" i="26" s="1"/>
  <c r="A377" i="26" s="1"/>
  <c r="A378" i="26" s="1"/>
  <c r="A379" i="26" s="1"/>
  <c r="A380" i="26" s="1"/>
  <c r="A381" i="26" s="1"/>
  <c r="A529" i="26"/>
  <c r="A530" i="26" s="1"/>
  <c r="A108" i="26"/>
  <c r="A109" i="26" s="1"/>
  <c r="A110" i="26" s="1"/>
  <c r="A111" i="26" s="1"/>
</calcChain>
</file>

<file path=xl/sharedStrings.xml><?xml version="1.0" encoding="utf-8"?>
<sst xmlns="http://schemas.openxmlformats.org/spreadsheetml/2006/main" count="53165" uniqueCount="8883">
  <si>
    <t>Timestamp</t>
  </si>
  <si>
    <t>Kelas</t>
  </si>
  <si>
    <t>Prodi</t>
  </si>
  <si>
    <t>NIM</t>
  </si>
  <si>
    <t>Check Nama</t>
  </si>
  <si>
    <t>Kode Provinsi tempat Magang</t>
  </si>
  <si>
    <t>Provinsi tempat magang</t>
  </si>
  <si>
    <t>Kode Tempa Magang FInal</t>
  </si>
  <si>
    <t>Tempat Magang Final</t>
  </si>
  <si>
    <t>Dosen</t>
  </si>
  <si>
    <t>Prodi2</t>
  </si>
  <si>
    <t>3SI3</t>
  </si>
  <si>
    <t>DIV KS</t>
  </si>
  <si>
    <t>Egi Nawwar Sukma</t>
  </si>
  <si>
    <t>11</t>
  </si>
  <si>
    <t>Aceh</t>
  </si>
  <si>
    <t>1100</t>
  </si>
  <si>
    <t>BPS Provinsi Aceh</t>
  </si>
  <si>
    <t>3SD3</t>
  </si>
  <si>
    <t>Riska Fazilla</t>
  </si>
  <si>
    <t>3SK1</t>
  </si>
  <si>
    <t>DIV ST</t>
  </si>
  <si>
    <t>Asrul Razi</t>
  </si>
  <si>
    <t>2D32</t>
  </si>
  <si>
    <t>DIII ST</t>
  </si>
  <si>
    <t>Anggia Sari Siregar</t>
  </si>
  <si>
    <t>12</t>
  </si>
  <si>
    <t>Sumatera Utara</t>
  </si>
  <si>
    <t>1200</t>
  </si>
  <si>
    <t>BPS Provinsi Sumatera Utara</t>
  </si>
  <si>
    <t>2D31</t>
  </si>
  <si>
    <t>Abednego Silaban</t>
  </si>
  <si>
    <t>3SD1</t>
  </si>
  <si>
    <t>Rio Manuppak Siahaan</t>
  </si>
  <si>
    <t>Rosalia Kristanty Manurung</t>
  </si>
  <si>
    <t>3SE3</t>
  </si>
  <si>
    <t>Rika Lusiana Simbolon</t>
  </si>
  <si>
    <t>Salma Nabila Asrizal</t>
  </si>
  <si>
    <t>3SK3</t>
  </si>
  <si>
    <t>Grahani Switamy Br Manik</t>
  </si>
  <si>
    <t>Bob Louis Manurung</t>
  </si>
  <si>
    <t>3SE2</t>
  </si>
  <si>
    <t>Mahira Fachrunnisa Lubis</t>
  </si>
  <si>
    <t>Syofmarlianisyah Putri</t>
  </si>
  <si>
    <t>Dina Yanti Nainggolan</t>
  </si>
  <si>
    <t>1205</t>
  </si>
  <si>
    <t>BPS Kabupaten Tapanuli Utara</t>
  </si>
  <si>
    <t>2D33</t>
  </si>
  <si>
    <t>Revina Siregar</t>
  </si>
  <si>
    <t>1207</t>
  </si>
  <si>
    <t>BPS Kabupaten Labuhan Batu</t>
  </si>
  <si>
    <t>Almira Utami</t>
  </si>
  <si>
    <t>Andrew Maruli Tua Tampubolon</t>
  </si>
  <si>
    <t>Rizky Ir.Sihombing</t>
  </si>
  <si>
    <t>1210</t>
  </si>
  <si>
    <t>BPS Kabupaten Dairi</t>
  </si>
  <si>
    <t>Patrick Noel Simamora</t>
  </si>
  <si>
    <t>3SI1</t>
  </si>
  <si>
    <t>Aron Zyode Kaxanca Hasibuan</t>
  </si>
  <si>
    <t>1212</t>
  </si>
  <si>
    <t>BPS Kabupaten Deli Serdang</t>
  </si>
  <si>
    <t>Arsyka Laila Oktalia Siregar</t>
  </si>
  <si>
    <t>3SD2</t>
  </si>
  <si>
    <t>Pratiwi</t>
  </si>
  <si>
    <t>Kristian Ernala Wicaksono</t>
  </si>
  <si>
    <t>Mita Febrianti</t>
  </si>
  <si>
    <t>Sisilia Agustina Manalu</t>
  </si>
  <si>
    <t>1215</t>
  </si>
  <si>
    <t>BPS Kabupaten Humbang Hasundutan</t>
  </si>
  <si>
    <t>Alvandi Syukur Rahmat Zega</t>
  </si>
  <si>
    <t>1224</t>
  </si>
  <si>
    <t>BPS Kabupaten Nias Utara</t>
  </si>
  <si>
    <t>Fahri Azis Sibagariang</t>
  </si>
  <si>
    <t>1271</t>
  </si>
  <si>
    <t>BPS Kota Sibolga</t>
  </si>
  <si>
    <t>3SI2</t>
  </si>
  <si>
    <t>Chainur Ar Rasyid Nasution</t>
  </si>
  <si>
    <t>1272</t>
  </si>
  <si>
    <t>BPS Kota Tanjung Balai</t>
  </si>
  <si>
    <t>M. Yandre Febrian</t>
  </si>
  <si>
    <t>Vhania Mutiara Indah Sinaga</t>
  </si>
  <si>
    <t>1275</t>
  </si>
  <si>
    <t>BPS Kota Medan</t>
  </si>
  <si>
    <t>Sonya Ananta Panjaitan</t>
  </si>
  <si>
    <t>Ari Mulyadi Aberson Silalahi Sidebang</t>
  </si>
  <si>
    <t>Elgresia Egita Br Perangin-Angin</t>
  </si>
  <si>
    <t>Guswana Adventus</t>
  </si>
  <si>
    <t>Aisyah Anjani Putri Siregar</t>
  </si>
  <si>
    <t>Michael Angandowa Boeaya</t>
  </si>
  <si>
    <t>1278</t>
  </si>
  <si>
    <t>BPS Kota Gunungsitoli</t>
  </si>
  <si>
    <t>Zahra Khairunnisak</t>
  </si>
  <si>
    <t>13</t>
  </si>
  <si>
    <t>Sumatera Barat</t>
  </si>
  <si>
    <t>BPS Kabupaten Agam</t>
  </si>
  <si>
    <t>Muhammad Restu Ilahi</t>
  </si>
  <si>
    <t>Putri Aysyah</t>
  </si>
  <si>
    <t>BPS Kota Padang Panjang</t>
  </si>
  <si>
    <t>Nabila Randrika Putri</t>
  </si>
  <si>
    <t>4SI2</t>
  </si>
  <si>
    <t>Ihsan Surahman</t>
  </si>
  <si>
    <t>1300</t>
  </si>
  <si>
    <t>BPS Provinsi Sumatera Barat</t>
  </si>
  <si>
    <t>3SE1</t>
  </si>
  <si>
    <t>Ghina Anandhia</t>
  </si>
  <si>
    <t>Farhan Maulana</t>
  </si>
  <si>
    <t>1302</t>
  </si>
  <si>
    <t>BPS Kabupaten Pesisir Selatan</t>
  </si>
  <si>
    <t>Anugerah Surya Atmaja</t>
  </si>
  <si>
    <t>1304</t>
  </si>
  <si>
    <t>BPS Kabupaten Sijunjung</t>
  </si>
  <si>
    <t>Muhammad Rafi Tasrif</t>
  </si>
  <si>
    <t>Fachrol A. Mochti Tanjung</t>
  </si>
  <si>
    <t>Resti Yulianda Putri</t>
  </si>
  <si>
    <t>1306</t>
  </si>
  <si>
    <t>BPS Kabupaten Padang Pariaman</t>
  </si>
  <si>
    <t>Agung Priyo Utomo, S.Si., M.T.</t>
  </si>
  <si>
    <t>Afri Yadi</t>
  </si>
  <si>
    <t>Dhevri Leonardo Hutajulu</t>
  </si>
  <si>
    <t>1312</t>
  </si>
  <si>
    <t>BPS Kabupaten Pasaman Barat</t>
  </si>
  <si>
    <t>Rifky Maulana Putra</t>
  </si>
  <si>
    <t>1372</t>
  </si>
  <si>
    <t>BPS Kota Solok</t>
  </si>
  <si>
    <t>Lailatul Amri</t>
  </si>
  <si>
    <t>1373</t>
  </si>
  <si>
    <t>BPS Kota Sawah Lunto</t>
  </si>
  <si>
    <t>Miftah Aulia Ramadanti</t>
  </si>
  <si>
    <t>1375</t>
  </si>
  <si>
    <t>BPS Kota Bukittinggi</t>
  </si>
  <si>
    <t>Kuntum Khairani Aselia</t>
  </si>
  <si>
    <t>Anselmus Anwar Sitanggang</t>
  </si>
  <si>
    <t>Muhammad Fauzan Azima. A</t>
  </si>
  <si>
    <t>1376</t>
  </si>
  <si>
    <t>BPS Kota Payakumbuh</t>
  </si>
  <si>
    <t>R.Faras Roihan Armel</t>
  </si>
  <si>
    <t>14</t>
  </si>
  <si>
    <t>Riau</t>
  </si>
  <si>
    <t>BPS Provinsi Riau</t>
  </si>
  <si>
    <t>Vanessa Vidia Meyriska</t>
  </si>
  <si>
    <t>Yulia Arizka</t>
  </si>
  <si>
    <t>3SK2</t>
  </si>
  <si>
    <t>Ruth Maharani Aquilia Hutagaol</t>
  </si>
  <si>
    <t>Rizka Sabrina</t>
  </si>
  <si>
    <t>1404</t>
  </si>
  <si>
    <t>BPS Kabupaten Pelalawan</t>
  </si>
  <si>
    <t>Fathimah Az-Zahra</t>
  </si>
  <si>
    <t>1471</t>
  </si>
  <si>
    <t>BPS Kota Pekanbaru</t>
  </si>
  <si>
    <t>Syakira Rizky Andini</t>
  </si>
  <si>
    <t>15</t>
  </si>
  <si>
    <t>Jambi</t>
  </si>
  <si>
    <t>1500</t>
  </si>
  <si>
    <t>BPS Provinsi Jambi</t>
  </si>
  <si>
    <t>Baginda Sinaga</t>
  </si>
  <si>
    <t>Lisma Dinayanti</t>
  </si>
  <si>
    <t>Natasya Yunita Putri</t>
  </si>
  <si>
    <t>Ilham Khaliq</t>
  </si>
  <si>
    <t>1571</t>
  </si>
  <si>
    <t>BPS Kota Jambi</t>
  </si>
  <si>
    <t>Ade Octarina Pakpahan</t>
  </si>
  <si>
    <t>16</t>
  </si>
  <si>
    <t>Sumatera Selatan</t>
  </si>
  <si>
    <t>1600</t>
  </si>
  <si>
    <t>BPS Provinsi Sumatera Selatan</t>
  </si>
  <si>
    <t>Galang Bayu Damar Yudhistira</t>
  </si>
  <si>
    <t>Irsyad Fadhil Asyraf</t>
  </si>
  <si>
    <t>Muhammad Hafiz Albab</t>
  </si>
  <si>
    <t>Hamida</t>
  </si>
  <si>
    <t>1603</t>
  </si>
  <si>
    <t>BPS Kabupaten Muara Enim</t>
  </si>
  <si>
    <t>Sariyyanti Hikmah Paulus</t>
  </si>
  <si>
    <t>1604</t>
  </si>
  <si>
    <t>BPS Kabupaten Lahat</t>
  </si>
  <si>
    <t>Muhammad Abdul Aziz Habibi</t>
  </si>
  <si>
    <t>Angga Prayoga</t>
  </si>
  <si>
    <t>Nur Afifah</t>
  </si>
  <si>
    <t>1673</t>
  </si>
  <si>
    <t>BPS Kota Pagar Alam</t>
  </si>
  <si>
    <t>Rifka Humaira</t>
  </si>
  <si>
    <t>17</t>
  </si>
  <si>
    <t>Bengkulu</t>
  </si>
  <si>
    <t>BPS Provinsi Bengkulu</t>
  </si>
  <si>
    <t>Rizky Rahmadani</t>
  </si>
  <si>
    <t>1771</t>
  </si>
  <si>
    <t>BPS Kota Bengkulu</t>
  </si>
  <si>
    <t>Sintya Riagusty Dzakiyyah Irawan</t>
  </si>
  <si>
    <t>18</t>
  </si>
  <si>
    <t>Lampung</t>
  </si>
  <si>
    <t>1800</t>
  </si>
  <si>
    <t>BPS Provinsi Lampung</t>
  </si>
  <si>
    <t>Muhammad Sultan Hafiz</t>
  </si>
  <si>
    <t>Naufal Ihsan Putra Marlin</t>
  </si>
  <si>
    <t>Bagas Ashari</t>
  </si>
  <si>
    <t>Yulia Nawang Wulandari</t>
  </si>
  <si>
    <t>Gery Nastiar</t>
  </si>
  <si>
    <t>1806</t>
  </si>
  <si>
    <t>BPS Kabupaten Lampung Utara</t>
  </si>
  <si>
    <t>Seli Delima Sari</t>
  </si>
  <si>
    <t>1807</t>
  </si>
  <si>
    <t>BPS Kabupaten Way Kanan</t>
  </si>
  <si>
    <t>Ratih Restiani</t>
  </si>
  <si>
    <t>1810</t>
  </si>
  <si>
    <t>BPS Kabupaten Pringsewu</t>
  </si>
  <si>
    <t>Bimo Ade Budiman Fikri</t>
  </si>
  <si>
    <t>1871</t>
  </si>
  <si>
    <t>BPS Kota Bandar Lampung</t>
  </si>
  <si>
    <t>Irgi Fahrozi</t>
  </si>
  <si>
    <t>Sultan Hadi Prabowo</t>
  </si>
  <si>
    <t>Rafi Rizha Syakhari</t>
  </si>
  <si>
    <t>1872</t>
  </si>
  <si>
    <t>BPS Kota Metro</t>
  </si>
  <si>
    <t>Seizra Aulia Salsabila</t>
  </si>
  <si>
    <t>19</t>
  </si>
  <si>
    <t>Kep. Bangka Belitung</t>
  </si>
  <si>
    <t>1902</t>
  </si>
  <si>
    <t>BPS Kabupaten Belitung</t>
  </si>
  <si>
    <t>Hesekiel Kristiade Rajagukguk</t>
  </si>
  <si>
    <t>21</t>
  </si>
  <si>
    <t>Kep. Riau</t>
  </si>
  <si>
    <t>2172</t>
  </si>
  <si>
    <t>BPS Kota Tanjung Pinang</t>
  </si>
  <si>
    <t>Abduroqy Alimarwan Dunda</t>
  </si>
  <si>
    <t>31</t>
  </si>
  <si>
    <t>DKI Jakarta</t>
  </si>
  <si>
    <t>3100</t>
  </si>
  <si>
    <t>BPS Provinsi DKI Jakarta</t>
  </si>
  <si>
    <t>Sindy Aloiya Br Manullang</t>
  </si>
  <si>
    <t>May Anna Laura Nainggolan</t>
  </si>
  <si>
    <t>Febi Yulita Telupere</t>
  </si>
  <si>
    <t>Adha Asy Syifa</t>
  </si>
  <si>
    <t>Nabila Widya Putri</t>
  </si>
  <si>
    <t>Putri Sekar Ayu</t>
  </si>
  <si>
    <t>Nasya Zahira Putri</t>
  </si>
  <si>
    <t>Ezra Zia Izdihara</t>
  </si>
  <si>
    <t>Dhymas Adhyza Rayhan</t>
  </si>
  <si>
    <t>Shofiatul Najmi</t>
  </si>
  <si>
    <t>Khuzaimah Putri</t>
  </si>
  <si>
    <t>Inggid Utami</t>
  </si>
  <si>
    <t>Kristhyne Panjaitan</t>
  </si>
  <si>
    <t>Hamdani</t>
  </si>
  <si>
    <t>Sandra Fatimah Ichwani</t>
  </si>
  <si>
    <t>Muhammad Farhan</t>
  </si>
  <si>
    <t>Ria Dini Hanifah</t>
  </si>
  <si>
    <t>Muhammad Akbar</t>
  </si>
  <si>
    <t>Annisa Muthi Zajidah</t>
  </si>
  <si>
    <t>Ni Putu Lidya Pramesty</t>
  </si>
  <si>
    <t>Eris Girasto</t>
  </si>
  <si>
    <t>Firman Emmanuel Declarantius Parulian</t>
  </si>
  <si>
    <t>Pembayun Otsu Indiana</t>
  </si>
  <si>
    <t>Ariel Patar Jonathan Simanjuntak</t>
  </si>
  <si>
    <t>Muhammad Fajar Siddiq</t>
  </si>
  <si>
    <t>Lourna Mariska Mauboy</t>
  </si>
  <si>
    <t>Claudia Janefer Romora Sitanggang</t>
  </si>
  <si>
    <t>Muhammad</t>
  </si>
  <si>
    <t>Kenny Marsell Venezia Raiqhan</t>
  </si>
  <si>
    <t>Vilanata Tesalonika Lana</t>
  </si>
  <si>
    <t>Kartika Amandasari</t>
  </si>
  <si>
    <t>3101</t>
  </si>
  <si>
    <t>BPS Kabupaten Kepulauan Seribu</t>
  </si>
  <si>
    <t>Atha Juli Riekawaty</t>
  </si>
  <si>
    <t>Rafel Ilham Febrian</t>
  </si>
  <si>
    <t>Rafael Agintha Tarigan</t>
  </si>
  <si>
    <t>Adrian Kesar Pratama Lubis</t>
  </si>
  <si>
    <t>Wimbi Uelsan Gurusinga</t>
  </si>
  <si>
    <t>Ni Ketut Pebriantini</t>
  </si>
  <si>
    <t>3171</t>
  </si>
  <si>
    <t>BPS Kota Jakarta Selatan</t>
  </si>
  <si>
    <t>Hadisha Shafa Anasya</t>
  </si>
  <si>
    <t>Sitti Nurhasana</t>
  </si>
  <si>
    <t>Charina Hurul Fathonah</t>
  </si>
  <si>
    <t>Shabrina Alfira Nisa</t>
  </si>
  <si>
    <t>Landha Pratiwi Shaleh</t>
  </si>
  <si>
    <t>Roselina Putri</t>
  </si>
  <si>
    <t>Syawalgi Wahyu Imani</t>
  </si>
  <si>
    <t>Alief Raditia Ali</t>
  </si>
  <si>
    <t>3172</t>
  </si>
  <si>
    <t>BPS Kota Jakarta Timur</t>
  </si>
  <si>
    <t>Mikhael Gamaliel Pade</t>
  </si>
  <si>
    <t>Kamareta</t>
  </si>
  <si>
    <t>Maylina Safitri</t>
  </si>
  <si>
    <t>Rizki Hardinata</t>
  </si>
  <si>
    <t>Ezra Eric Santoso</t>
  </si>
  <si>
    <t>Mohammad Ilham Mahfud</t>
  </si>
  <si>
    <t>Arya Samuel Mandy</t>
  </si>
  <si>
    <t>3173</t>
  </si>
  <si>
    <t>BPS Kota Jakarta Pusat</t>
  </si>
  <si>
    <t>Muhammad Julian Firdaus</t>
  </si>
  <si>
    <t>Bertolomeus Laksana Jayadri</t>
  </si>
  <si>
    <t>Anggy Distria Manik</t>
  </si>
  <si>
    <t>4SD1</t>
  </si>
  <si>
    <t>Hanny Nur Rahma</t>
  </si>
  <si>
    <t>Cahya Vianti</t>
  </si>
  <si>
    <t>Kevin Rizkika Setiawan</t>
  </si>
  <si>
    <t>Mohammad Annam</t>
  </si>
  <si>
    <t>Immanuel Nicholas Fransepta Samosir</t>
  </si>
  <si>
    <t>Hotton Jonatan</t>
  </si>
  <si>
    <t>3174</t>
  </si>
  <si>
    <t>BPS Kota Jakarta Barat</t>
  </si>
  <si>
    <t>Rana Isranaeni Inhar</t>
  </si>
  <si>
    <t>Muhamad Izzat Muttaqin</t>
  </si>
  <si>
    <t>Hans Tikynaro Manurung</t>
  </si>
  <si>
    <t>Adinda Shakilla Puteri Muslimah</t>
  </si>
  <si>
    <t>Izhar Amal Pramuditya</t>
  </si>
  <si>
    <t>Muhammad Aswan Aziz</t>
  </si>
  <si>
    <t>Naila Kamilia Hasna Safitri</t>
  </si>
  <si>
    <t>4SK4</t>
  </si>
  <si>
    <t>Muhammad Yusuf</t>
  </si>
  <si>
    <t>Agnes R.K. Silalahi</t>
  </si>
  <si>
    <t>3175</t>
  </si>
  <si>
    <t>BPS Kota Jakarta Utara</t>
  </si>
  <si>
    <t>Yulismah</t>
  </si>
  <si>
    <t>Ani Ngalemisa Simbolon</t>
  </si>
  <si>
    <t>Luthfiani Nur Aisyah</t>
  </si>
  <si>
    <t>Marshela Alya Kusuma Wardani</t>
  </si>
  <si>
    <t>Sari Intan Latifah Br. Hutagaol</t>
  </si>
  <si>
    <t>Dolly Fernando</t>
  </si>
  <si>
    <t>Anita</t>
  </si>
  <si>
    <t>Nindy Nur Setiawati</t>
  </si>
  <si>
    <t>32</t>
  </si>
  <si>
    <t>Jawa Barat</t>
  </si>
  <si>
    <t>3200</t>
  </si>
  <si>
    <t>BPS Provinsi Jawa Barat</t>
  </si>
  <si>
    <t>Muhammad Zabbar Falihin</t>
  </si>
  <si>
    <t>Surya Maruli</t>
  </si>
  <si>
    <t>Vellicia Layla Qamirat Subekti</t>
  </si>
  <si>
    <t>Gilang Abdul Jabbar</t>
  </si>
  <si>
    <t>3201</t>
  </si>
  <si>
    <t>BPS Kabupaten Bogor</t>
  </si>
  <si>
    <t>Tsabit Bintang Herindra</t>
  </si>
  <si>
    <t>Diva Putra Pratama</t>
  </si>
  <si>
    <t>Afi Dwi Aminurrahmah</t>
  </si>
  <si>
    <t>Desti Fitriani</t>
  </si>
  <si>
    <t>Yoga Pratama</t>
  </si>
  <si>
    <t>3203</t>
  </si>
  <si>
    <t>BPS Kabupaten Cianjur</t>
  </si>
  <si>
    <t>Gibson Daniel Andrianto Nainggolan</t>
  </si>
  <si>
    <t>3204</t>
  </si>
  <si>
    <t>BPS Kabupaten Bandung</t>
  </si>
  <si>
    <t>Amelia Rahel Sigalingging</t>
  </si>
  <si>
    <t>3215</t>
  </si>
  <si>
    <t>BPS Kabupaten Karawang</t>
  </si>
  <si>
    <t>Nur Shifa Dani</t>
  </si>
  <si>
    <t>3274</t>
  </si>
  <si>
    <t>BPS Kota Cirebon</t>
  </si>
  <si>
    <t>Zulfaa Dwi Oktavian</t>
  </si>
  <si>
    <t>Jihan Maisaroh</t>
  </si>
  <si>
    <t>Nugraha Wahyu Putra Supiadi</t>
  </si>
  <si>
    <t>3275</t>
  </si>
  <si>
    <t>BPS Kota Bekasi</t>
  </si>
  <si>
    <t>Sadiyyah Mahardika Setyo Putri</t>
  </si>
  <si>
    <t>Akbarrullah Yusman</t>
  </si>
  <si>
    <t>Ratna Juwita Salensehe</t>
  </si>
  <si>
    <t>Ghaffar Ismail</t>
  </si>
  <si>
    <t>Aditya Widiyanto Nugroho</t>
  </si>
  <si>
    <t>Nisywa Zahra Indrasiwi</t>
  </si>
  <si>
    <t>Cecilia Putri Dianti</t>
  </si>
  <si>
    <t>Alifah Suhaila</t>
  </si>
  <si>
    <t>3276</t>
  </si>
  <si>
    <t>BPS Kota Depok</t>
  </si>
  <si>
    <t>Ahmad Zein Haddad</t>
  </si>
  <si>
    <t>Marsay Febrianto</t>
  </si>
  <si>
    <t>Pratama Rhomdoni Putra Ismail</t>
  </si>
  <si>
    <t>3278</t>
  </si>
  <si>
    <t>BPS Kota Tasikmalaya</t>
  </si>
  <si>
    <t>Nazwa Thoriqul Jannah</t>
  </si>
  <si>
    <t>Saniyyah Sri Nurhayati</t>
  </si>
  <si>
    <t>Shafira Husna</t>
  </si>
  <si>
    <t>33</t>
  </si>
  <si>
    <t>Jawa Tengah</t>
  </si>
  <si>
    <t>BPS Provinsi Jawa Tengah</t>
  </si>
  <si>
    <t>Iftina Ika Rahmawati</t>
  </si>
  <si>
    <t>Anindita Ayu Ramadhani</t>
  </si>
  <si>
    <t>BPS Kabupaten Banyumas</t>
  </si>
  <si>
    <t>Linierti Ajeng Aulia Putri</t>
  </si>
  <si>
    <t>Amelia Calista</t>
  </si>
  <si>
    <t>BPS Kabupaten Boyolali</t>
  </si>
  <si>
    <t>Naufal Raffie Abioga</t>
  </si>
  <si>
    <t>Ricky Ardiyansah Saputra</t>
  </si>
  <si>
    <t>Sulthon Lubis Zidan Kurniawan</t>
  </si>
  <si>
    <t>BPS Kabupaten Grobogan</t>
  </si>
  <si>
    <t>Isnatul Mu'Anissah</t>
  </si>
  <si>
    <t>BPS Kabupaten Pati</t>
  </si>
  <si>
    <t>Mira Octavia</t>
  </si>
  <si>
    <t>Indi Prilistiana</t>
  </si>
  <si>
    <t>BPS Kabupaten Kudus</t>
  </si>
  <si>
    <t>Ahmad Nadifa Al Agung</t>
  </si>
  <si>
    <t>BPS Kabupaten Demak</t>
  </si>
  <si>
    <t>Celvin Keyla Alidra</t>
  </si>
  <si>
    <t>BPS Kabupaten Semarang</t>
  </si>
  <si>
    <t>Clara Diva Verianinta Lagum</t>
  </si>
  <si>
    <t>BPS Kabupaten Temanggung</t>
  </si>
  <si>
    <t>Hanif Choirunnisa Hibatullah</t>
  </si>
  <si>
    <t>Ijazatul Labibah Al Barizah</t>
  </si>
  <si>
    <t>BPS Kabupaten Kendal</t>
  </si>
  <si>
    <t>Arzuda Qolbin Mulya</t>
  </si>
  <si>
    <t>Rizqe Putri Rosalia</t>
  </si>
  <si>
    <t>BPS Kota Semarang</t>
  </si>
  <si>
    <t>Azmi Zulfani Putri</t>
  </si>
  <si>
    <t>3300</t>
  </si>
  <si>
    <t>Dutatama Rosewika Taufiq Hadihardaya</t>
  </si>
  <si>
    <t>Kintan Ayu Rizqi</t>
  </si>
  <si>
    <t>Sukma Ayu Kusumawardani</t>
  </si>
  <si>
    <t>Randy Daffa Aditya</t>
  </si>
  <si>
    <t>Astri Nur Innayah</t>
  </si>
  <si>
    <t>3301</t>
  </si>
  <si>
    <t>BPS Kabupaten Cilacap</t>
  </si>
  <si>
    <t>Angga Fajar Kurnia</t>
  </si>
  <si>
    <t>Aliefta Zulvansyah Bahyperdana</t>
  </si>
  <si>
    <t>Teguh Priharyanto</t>
  </si>
  <si>
    <t>Patrick Farkhanudin</t>
  </si>
  <si>
    <t>3302</t>
  </si>
  <si>
    <t>Nur Yudha Jati Prakoso</t>
  </si>
  <si>
    <t>Farah Fadhilah Husain</t>
  </si>
  <si>
    <t>Muhammad 'Anil 'Aziz</t>
  </si>
  <si>
    <t>Hasna Arifah Nur Fatih</t>
  </si>
  <si>
    <t>Erwin Agung Nur Rohmat</t>
  </si>
  <si>
    <t>Yahya Abdurrohman</t>
  </si>
  <si>
    <t>3303</t>
  </si>
  <si>
    <t>BPS Kabupaten Purbalingga</t>
  </si>
  <si>
    <t>Daradinanti Aulia Revanadilla</t>
  </si>
  <si>
    <t>Riska Meyliana Sari</t>
  </si>
  <si>
    <t>Rakaninda Indah Kuswardani</t>
  </si>
  <si>
    <t>3304</t>
  </si>
  <si>
    <t>BPS Kabupaten Banjarnegara</t>
  </si>
  <si>
    <t>Ikhlasul A'Mal</t>
  </si>
  <si>
    <t>M. Toriq Al Hijrah</t>
  </si>
  <si>
    <t>Alfian Sabastya</t>
  </si>
  <si>
    <t>3305</t>
  </si>
  <si>
    <t>BPS Kabupaten Kebumen</t>
  </si>
  <si>
    <t>Agus Riyanto</t>
  </si>
  <si>
    <t>Nisa Wahidatul Hidayah</t>
  </si>
  <si>
    <t>Ridho Pangestu</t>
  </si>
  <si>
    <t>Sufi Nur Shafira</t>
  </si>
  <si>
    <t>Dewi Sitoresmi Cahyaningtyas</t>
  </si>
  <si>
    <t>Debby Cynthia Ningrum</t>
  </si>
  <si>
    <t>Ahmad Ramdani</t>
  </si>
  <si>
    <t>3306</t>
  </si>
  <si>
    <t>BPS Kabupaten Purworejo</t>
  </si>
  <si>
    <t>Dafa Riyandika Mahendra</t>
  </si>
  <si>
    <t>Nisa Fatharani Hasna</t>
  </si>
  <si>
    <t>Stenislaus Angga Aprianto</t>
  </si>
  <si>
    <t>Pandu Wahyu Aji</t>
  </si>
  <si>
    <t>Hanna Sajidha</t>
  </si>
  <si>
    <t>Shela Alfiyani Amalia</t>
  </si>
  <si>
    <t>3307</t>
  </si>
  <si>
    <t>BPS Kabupaten Wonosobo</t>
  </si>
  <si>
    <t>Nadaa Zhafarina</t>
  </si>
  <si>
    <t>Aghnia Amalia</t>
  </si>
  <si>
    <t>3308</t>
  </si>
  <si>
    <t>BPS Kabupaten Magelang</t>
  </si>
  <si>
    <t>Natalie Merry Angelina</t>
  </si>
  <si>
    <t>Nailu Rokhmah</t>
  </si>
  <si>
    <t>Muhamad Raditya Danu Carita</t>
  </si>
  <si>
    <t>Susi Ambarwulan</t>
  </si>
  <si>
    <t>3309</t>
  </si>
  <si>
    <t>Ananda Galuh Intan Prasetya</t>
  </si>
  <si>
    <t>Adib Sulthon Muammal</t>
  </si>
  <si>
    <t>Setya Hadi Nugroho</t>
  </si>
  <si>
    <t>Himawan Wahid Ikhwansyah</t>
  </si>
  <si>
    <t>Lilis Dwiyanti</t>
  </si>
  <si>
    <t>Alif Fitriatul Khasanah</t>
  </si>
  <si>
    <t>3310</t>
  </si>
  <si>
    <t>BPS Kabupaten Klaten</t>
  </si>
  <si>
    <t>Chelsea Azishiah Victory</t>
  </si>
  <si>
    <t>Atanasius Alfandi</t>
  </si>
  <si>
    <t>Innas Khoirun Chisan</t>
  </si>
  <si>
    <t>Fitria Nur Rahmawati</t>
  </si>
  <si>
    <t>Khrisna Aji Pamungkas</t>
  </si>
  <si>
    <t>Awika Yuliati Zukhrufah</t>
  </si>
  <si>
    <t>Muhammad Diva Amrullah</t>
  </si>
  <si>
    <t>3311</t>
  </si>
  <si>
    <t>BPS Kabupaten Sukoharjo</t>
  </si>
  <si>
    <t>Zidan Akbar Al Aqsha</t>
  </si>
  <si>
    <t>Fauzan Bayu Hera Sudianto</t>
  </si>
  <si>
    <t>Adhillah Aziz</t>
  </si>
  <si>
    <t>Elsa Oktavia</t>
  </si>
  <si>
    <t>Lisda Oktaviana</t>
  </si>
  <si>
    <t>Muhammad Hanif Permana</t>
  </si>
  <si>
    <t>Syifa Novdhy Salsabila</t>
  </si>
  <si>
    <t>3312</t>
  </si>
  <si>
    <t>BPS Kabupaten Wonogiri</t>
  </si>
  <si>
    <t>Danardana Muhammad</t>
  </si>
  <si>
    <t>Amelia Dyah Safitri</t>
  </si>
  <si>
    <t>Gina Amalia</t>
  </si>
  <si>
    <t>Bintang Aflah Adhika Ramadhan</t>
  </si>
  <si>
    <t>Regita Pramiswari Hadi Maharani</t>
  </si>
  <si>
    <t>3313</t>
  </si>
  <si>
    <t>BPS Kabupaten Karanganyar</t>
  </si>
  <si>
    <t>Fathul Mubin Gufron</t>
  </si>
  <si>
    <t>Linda Puspita Sari</t>
  </si>
  <si>
    <t>Umar Hadi Pranoto</t>
  </si>
  <si>
    <t>Meischa Zahra Nur Adhelia</t>
  </si>
  <si>
    <t>Nisrina Sekar Harum</t>
  </si>
  <si>
    <t>Fathania Rusma Hamidah</t>
  </si>
  <si>
    <t>Alifian Wahyu Prakhoso</t>
  </si>
  <si>
    <t>Zahra Safira Haryono</t>
  </si>
  <si>
    <t>3314</t>
  </si>
  <si>
    <t>BPS Kabupaten Sragen</t>
  </si>
  <si>
    <t>Fauzana Afininnas</t>
  </si>
  <si>
    <t>Dyah Widyastuti</t>
  </si>
  <si>
    <t>Halim Nur Jamaluddin</t>
  </si>
  <si>
    <t>Naufal Muhammad Iqbal</t>
  </si>
  <si>
    <t>Muhammad Alfa Risxi</t>
  </si>
  <si>
    <t>Sindu Dinar Bangun Leksono</t>
  </si>
  <si>
    <t>3316</t>
  </si>
  <si>
    <t>BPS Kabupaten Blora</t>
  </si>
  <si>
    <t>Archangela Renata Patricia</t>
  </si>
  <si>
    <t>3317</t>
  </si>
  <si>
    <t>BPS Kabupaten Rembang</t>
  </si>
  <si>
    <t>Uswatun Alifah</t>
  </si>
  <si>
    <t>Zena Azzahra Dzunnurain</t>
  </si>
  <si>
    <t>Asyifa Choirunnisa</t>
  </si>
  <si>
    <t>3318</t>
  </si>
  <si>
    <t>Linda Monica Sari</t>
  </si>
  <si>
    <t>Frida Oktafiana Arianti</t>
  </si>
  <si>
    <t>Ghassani Fathin 'Adani</t>
  </si>
  <si>
    <t>Elysia Putri Linda Triana</t>
  </si>
  <si>
    <t>Erika Azizah Khoirunnisa</t>
  </si>
  <si>
    <t>3319</t>
  </si>
  <si>
    <t>3320</t>
  </si>
  <si>
    <t>BPS Kabupaten Jepara</t>
  </si>
  <si>
    <t>Mutiara Friska Amalia</t>
  </si>
  <si>
    <t>3322</t>
  </si>
  <si>
    <t>Hasan Bahtiar Habibi</t>
  </si>
  <si>
    <t>Ghulam An-Nabalah Bani Syafii</t>
  </si>
  <si>
    <t>Adiva Intan Aulia</t>
  </si>
  <si>
    <t>Farid Akbar Arifandi</t>
  </si>
  <si>
    <t>3323</t>
  </si>
  <si>
    <t>Amara Putri Shabrina</t>
  </si>
  <si>
    <t>Mafitroh Pangastuti</t>
  </si>
  <si>
    <t>3325</t>
  </si>
  <si>
    <t>BPS Kabupaten Batang</t>
  </si>
  <si>
    <t>Hala Mutiara Putri</t>
  </si>
  <si>
    <t>Yanuar Nurul Hilal</t>
  </si>
  <si>
    <t>Charisa Dyah Ayu Kuswara</t>
  </si>
  <si>
    <t>Shawa Zahma Az-Zahara</t>
  </si>
  <si>
    <t>3327</t>
  </si>
  <si>
    <t>BPS Kabupaten Pemalang</t>
  </si>
  <si>
    <t>Faris Iqbal Maulana Susanto</t>
  </si>
  <si>
    <t>Tyas Kurnia Wijayanti</t>
  </si>
  <si>
    <t>Putri Febiyanti</t>
  </si>
  <si>
    <t>Nito Sudinata</t>
  </si>
  <si>
    <t>3328</t>
  </si>
  <si>
    <t>BPS Kabupaten Tegal</t>
  </si>
  <si>
    <t>Faqih Indra Lesmana</t>
  </si>
  <si>
    <t>Feza Raffa Arnanda</t>
  </si>
  <si>
    <t>Firda Azzahrotunnisa</t>
  </si>
  <si>
    <t>Azkas Salam</t>
  </si>
  <si>
    <t>3371</t>
  </si>
  <si>
    <t>BPS Kota Magelang</t>
  </si>
  <si>
    <t>Hanun Nabila Azis</t>
  </si>
  <si>
    <t>Satrio Putyo Danendra</t>
  </si>
  <si>
    <t>Tiara Putri Setia Puspita</t>
  </si>
  <si>
    <t>Aisha Maharani</t>
  </si>
  <si>
    <t>Rully Firmansyah Suryo Andriyanto</t>
  </si>
  <si>
    <t>3372</t>
  </si>
  <si>
    <t>BPS Kota Surakarta</t>
  </si>
  <si>
    <t>Krisna Indera Waspada</t>
  </si>
  <si>
    <t>Maulana Kusuma Ramadhan</t>
  </si>
  <si>
    <t>R. Rr Apriani Sofiana</t>
  </si>
  <si>
    <t>Wahyu Widuri Andoko Saputri</t>
  </si>
  <si>
    <t>Valencia Febiola Saputri</t>
  </si>
  <si>
    <t>3373</t>
  </si>
  <si>
    <t>BPS Kota Salatiga</t>
  </si>
  <si>
    <t>Eliana Mardiyaningtyas</t>
  </si>
  <si>
    <t>Galuh Retno Utami</t>
  </si>
  <si>
    <t>Deanis Camelia Anugrah Putri</t>
  </si>
  <si>
    <t>3374</t>
  </si>
  <si>
    <t>Yuniar Yudhi Tirana</t>
  </si>
  <si>
    <t>Kayla Azka Dhiya Tsabithah</t>
  </si>
  <si>
    <t>Adinda Ayu Pramesthi</t>
  </si>
  <si>
    <t>3375</t>
  </si>
  <si>
    <t>BPS Kota Pekalongan</t>
  </si>
  <si>
    <t>M. Khusen Ali Al Anjabi</t>
  </si>
  <si>
    <t>Raihan Rahmanda Junianto</t>
  </si>
  <si>
    <t>Awangga Wisena Aji</t>
  </si>
  <si>
    <t>34</t>
  </si>
  <si>
    <t>DI Yogyakarta</t>
  </si>
  <si>
    <t>3400</t>
  </si>
  <si>
    <t>BPS Provinsi DI Yogyakarta</t>
  </si>
  <si>
    <t>Aulia Zahra Rahmah</t>
  </si>
  <si>
    <t>Ayu Wulan Sari</t>
  </si>
  <si>
    <t>Oktafianto Asset Perdana</t>
  </si>
  <si>
    <t>Izumi Citra Amelia</t>
  </si>
  <si>
    <t>Anggie Dwi Nugraha</t>
  </si>
  <si>
    <t>Ridwan Nurfirman Kuncoro</t>
  </si>
  <si>
    <t>3401</t>
  </si>
  <si>
    <t>BPS Kabupaten Kulon Progo</t>
  </si>
  <si>
    <t>Muhammad Raihan Abhirama</t>
  </si>
  <si>
    <t>Alwan Nabil Hanif</t>
  </si>
  <si>
    <t>Sofi Zamzanah</t>
  </si>
  <si>
    <t>3402</t>
  </si>
  <si>
    <t>BPS Kabupaten Bantul</t>
  </si>
  <si>
    <t>Gavin Atha Wisesa</t>
  </si>
  <si>
    <t>Danang Wisnu Prabowo</t>
  </si>
  <si>
    <t>Ferlinda Novia Ardhitasari</t>
  </si>
  <si>
    <t>Laila Vania Evelyna</t>
  </si>
  <si>
    <t>Muhammad Rizqi Abdulquddus</t>
  </si>
  <si>
    <t>Adilla Khoirunnisa</t>
  </si>
  <si>
    <t>Nur Hanifah Miftahul Jannah</t>
  </si>
  <si>
    <t>Guntur Faizal Majid</t>
  </si>
  <si>
    <t>3403</t>
  </si>
  <si>
    <t>BPS Kabupaten Gunungkidul</t>
  </si>
  <si>
    <t>Ria Septiana</t>
  </si>
  <si>
    <t>Fatima Azzahro Binti Fatihah</t>
  </si>
  <si>
    <t>Fauziah Filda Mufarrihati</t>
  </si>
  <si>
    <t>3404</t>
  </si>
  <si>
    <t>BPS Kabupaten Sleman</t>
  </si>
  <si>
    <t>Anang Kurnia Hidayat</t>
  </si>
  <si>
    <t>Yulius Restu Krisna Adi</t>
  </si>
  <si>
    <t>Adien Ilma Mutafaila</t>
  </si>
  <si>
    <t>Dinda Alfira Ilmayanti</t>
  </si>
  <si>
    <t>Anastasia Laurnt</t>
  </si>
  <si>
    <t>Reny Dyah Kurniawati</t>
  </si>
  <si>
    <t>Ardian Putra Wardana</t>
  </si>
  <si>
    <t>Maretta Tiarinda Widyantari</t>
  </si>
  <si>
    <t>3471</t>
  </si>
  <si>
    <t>BPS Kota Yogyakarta</t>
  </si>
  <si>
    <t>Muhamad Iqbal Putra Pratama</t>
  </si>
  <si>
    <t>Muthia Ulinnuha Prabandari</t>
  </si>
  <si>
    <t>Fajar Hardiansyah</t>
  </si>
  <si>
    <t>Bintang Putri Aulia</t>
  </si>
  <si>
    <t>Abigail Brenda Padhang Pasorong Randa</t>
  </si>
  <si>
    <t>Shavira Rachmawati</t>
  </si>
  <si>
    <t>Tiara Chairunnisa</t>
  </si>
  <si>
    <t>Devina Salsabiila</t>
  </si>
  <si>
    <t>35</t>
  </si>
  <si>
    <t>Jawa Timur</t>
  </si>
  <si>
    <t>BPS Kabupaten Blitar</t>
  </si>
  <si>
    <t>Venny Septia Hartono</t>
  </si>
  <si>
    <t>Rummana Labista Syahla Dewi</t>
  </si>
  <si>
    <t>BPS Kabupaten Madiun</t>
  </si>
  <si>
    <t>Langkah Priya Kaloka</t>
  </si>
  <si>
    <t>Putri Moelinda Fitriani</t>
  </si>
  <si>
    <t>BPS Kabupaten Sampang</t>
  </si>
  <si>
    <t>Salsabila Rahadatul Aisy</t>
  </si>
  <si>
    <t>Melina Zati Izzah</t>
  </si>
  <si>
    <t>BPS Kota Probolinggo</t>
  </si>
  <si>
    <t>Khesya Belinda Mela Isaputri</t>
  </si>
  <si>
    <t>3500</t>
  </si>
  <si>
    <t>BPS Provinsi Jawa Timur</t>
  </si>
  <si>
    <t>Samuel Maruba Manik</t>
  </si>
  <si>
    <t>Aisyah Devyta Maharani</t>
  </si>
  <si>
    <t>Elsa Sabila</t>
  </si>
  <si>
    <t>Eksis Auliya</t>
  </si>
  <si>
    <t>Rechtiana Putri Arini</t>
  </si>
  <si>
    <t>3501</t>
  </si>
  <si>
    <t>BPS Kabupaten Pacitan</t>
  </si>
  <si>
    <t>Amalia Isti Widiyasari</t>
  </si>
  <si>
    <t>Arizqa Shafa Salsabila</t>
  </si>
  <si>
    <t>Reni Pratamawati</t>
  </si>
  <si>
    <t>Nicholas Rahardian Kurnia Sandy</t>
  </si>
  <si>
    <t>3502</t>
  </si>
  <si>
    <t>BPS Kabupaten Ponorogo</t>
  </si>
  <si>
    <t>Naufal Fadli Muzakki</t>
  </si>
  <si>
    <t>Imella Mendita Sandi</t>
  </si>
  <si>
    <t>Elisa Nur Rahmawati</t>
  </si>
  <si>
    <t>Faradilla Chairin Ninda</t>
  </si>
  <si>
    <t>Dwi Intan Sulistiana</t>
  </si>
  <si>
    <t>3503</t>
  </si>
  <si>
    <t>BPS Kabupaten Trenggalek</t>
  </si>
  <si>
    <t>Gholidho Herda Prilasakly</t>
  </si>
  <si>
    <t>Dilla Leonyka Putri Dewayani</t>
  </si>
  <si>
    <t>Rohimma Arisanti</t>
  </si>
  <si>
    <t>Syarifa Salsabila</t>
  </si>
  <si>
    <t>Elvika Nanda Nurdiana</t>
  </si>
  <si>
    <t>Marchadha Santi Wilda</t>
  </si>
  <si>
    <t>3504</t>
  </si>
  <si>
    <t>BPS Kabupaten Tulungagung</t>
  </si>
  <si>
    <t>Muhammad Anja Taufani</t>
  </si>
  <si>
    <t>Inafianti Klaristania Rilano</t>
  </si>
  <si>
    <t>Bafinatul Umami</t>
  </si>
  <si>
    <t>Putri Safira Shalsabila</t>
  </si>
  <si>
    <t>Silvi Ajeng Larasati</t>
  </si>
  <si>
    <t>3506</t>
  </si>
  <si>
    <t>BPS Kabupaten Kediri</t>
  </si>
  <si>
    <t>Akma Batrisyia Jazima</t>
  </si>
  <si>
    <t>Silvie Kristya Ardearista</t>
  </si>
  <si>
    <t>Nabila Fatma Putri Yunardi</t>
  </si>
  <si>
    <t>Fitrisia Taridipa</t>
  </si>
  <si>
    <t>Fatimah Rahmasari</t>
  </si>
  <si>
    <t>Aldilla Pramudita Caesar</t>
  </si>
  <si>
    <t>Yuli Arindah</t>
  </si>
  <si>
    <t>3508</t>
  </si>
  <si>
    <t>BPS Kabupaten Lumajang</t>
  </si>
  <si>
    <t>Annisa Nurul Azmi</t>
  </si>
  <si>
    <t>Suhendra Widi Prayoga</t>
  </si>
  <si>
    <t>3509</t>
  </si>
  <si>
    <t>BPS Kabupaten Jember</t>
  </si>
  <si>
    <t>Soraya Afkarina Mumtazah</t>
  </si>
  <si>
    <t>Yulinda Agrestina</t>
  </si>
  <si>
    <t>3510</t>
  </si>
  <si>
    <t>BPS Kabupaten Banyuwangi</t>
  </si>
  <si>
    <t>Gita Kirana Aprillia</t>
  </si>
  <si>
    <t>3513</t>
  </si>
  <si>
    <t>BPS Kabupaten Probolinggo</t>
  </si>
  <si>
    <t>Sabilla Hamda Syahputri</t>
  </si>
  <si>
    <t>3515</t>
  </si>
  <si>
    <t>BPS Kabupaten Sidoarjo</t>
  </si>
  <si>
    <t>Aifa Hamidah</t>
  </si>
  <si>
    <t>Rahadian Eka Bagus Indra Rinangku</t>
  </si>
  <si>
    <t>Zidan Al Azizi</t>
  </si>
  <si>
    <t>Falana Rofako Hakam</t>
  </si>
  <si>
    <t>Muhammad Ilzam Falahuddin</t>
  </si>
  <si>
    <t>Achmad Fioren Jati Golo</t>
  </si>
  <si>
    <t>Rohmad Ali Fatur Rizki</t>
  </si>
  <si>
    <t>3516</t>
  </si>
  <si>
    <t>BPS Kabupaten Mojokerto</t>
  </si>
  <si>
    <t>Andika Rahmat Saifudin</t>
  </si>
  <si>
    <t>Cindy Septia Trionita</t>
  </si>
  <si>
    <t>Calivi Kezia Laksmana Putri</t>
  </si>
  <si>
    <t>Mifrotun Aini</t>
  </si>
  <si>
    <t>3517</t>
  </si>
  <si>
    <t>BPS Kabupaten Jombang</t>
  </si>
  <si>
    <t>Ken Regar Ridlo Tafsiroh</t>
  </si>
  <si>
    <t>3518</t>
  </si>
  <si>
    <t>BPS Kabupaten Nganjuk</t>
  </si>
  <si>
    <t>Nur Amaliyatur Rohmah</t>
  </si>
  <si>
    <t>Agnes Regita Berlianni</t>
  </si>
  <si>
    <t>Riski Tommi Mardoni</t>
  </si>
  <si>
    <t>Diva Maharani Basuki</t>
  </si>
  <si>
    <t>Ibnu Gata</t>
  </si>
  <si>
    <t>3521</t>
  </si>
  <si>
    <t>BPS Kabupaten Ngawi</t>
  </si>
  <si>
    <t>Clarissa Azarine</t>
  </si>
  <si>
    <t>Yusita Octina Budiyanti</t>
  </si>
  <si>
    <t>3522</t>
  </si>
  <si>
    <t>BPS Kabupaten Bojonegoro</t>
  </si>
  <si>
    <t>Bagas Setyawan</t>
  </si>
  <si>
    <t>Anastasya Kunsita Dewi</t>
  </si>
  <si>
    <t>Katrina Lavenia Elvaretta</t>
  </si>
  <si>
    <t>Azzahra Ramadhani Widyanti</t>
  </si>
  <si>
    <t>3523</t>
  </si>
  <si>
    <t>BPS Kabupaten Tuban</t>
  </si>
  <si>
    <t>Muhammad Nur Alfian Syarif</t>
  </si>
  <si>
    <t>Okky Rizky Saputra</t>
  </si>
  <si>
    <t>Arlita Dwina Firlana Sari</t>
  </si>
  <si>
    <t>Via Yuanisa Aulia</t>
  </si>
  <si>
    <t>3571</t>
  </si>
  <si>
    <t>BPS Kota Kediri</t>
  </si>
  <si>
    <t>Laila Fakarisma Agustin</t>
  </si>
  <si>
    <t>Martha Mar'Atu Mufida</t>
  </si>
  <si>
    <t>3572</t>
  </si>
  <si>
    <t>BPS Kota Blitar</t>
  </si>
  <si>
    <t>Elvina Gamayanti</t>
  </si>
  <si>
    <t>3573</t>
  </si>
  <si>
    <t>BPS Kota Malang</t>
  </si>
  <si>
    <t>Anna Adelia Dewanta</t>
  </si>
  <si>
    <t>Bintana Tajmala</t>
  </si>
  <si>
    <t>Azmira Candra Vidiasari</t>
  </si>
  <si>
    <t>Rissa Erviana</t>
  </si>
  <si>
    <t>Pretty Melati Pardede</t>
  </si>
  <si>
    <t>Muhammad Roihan Abadi</t>
  </si>
  <si>
    <t>3576</t>
  </si>
  <si>
    <t>BPS Kota Mojokerto</t>
  </si>
  <si>
    <t>Mukhamad Dinda Manis Yulianto</t>
  </si>
  <si>
    <t>Brigitta Aurelia Putri Suhendi</t>
  </si>
  <si>
    <t>Mutiara Nur Tsani Helfiana</t>
  </si>
  <si>
    <t>Arikhza Saputri</t>
  </si>
  <si>
    <t>3577</t>
  </si>
  <si>
    <t>BPS Kota Madiun</t>
  </si>
  <si>
    <t>Linda Rahmawati</t>
  </si>
  <si>
    <t>Emily Azizaida Budikusuma</t>
  </si>
  <si>
    <t>Insan Dienuari</t>
  </si>
  <si>
    <t>Afdatul Chofidah</t>
  </si>
  <si>
    <t>3578</t>
  </si>
  <si>
    <t>BPS Kota Surabaya</t>
  </si>
  <si>
    <t>Ahmad Diaz Haykal</t>
  </si>
  <si>
    <t>3579</t>
  </si>
  <si>
    <t>BPS Kota Batu</t>
  </si>
  <si>
    <t>Elfina Dea Rosalita</t>
  </si>
  <si>
    <t>Rizquna Nazalal Rizal Priatna</t>
  </si>
  <si>
    <t>Amelia Rahayu</t>
  </si>
  <si>
    <t>36</t>
  </si>
  <si>
    <t>Banten</t>
  </si>
  <si>
    <t>3672</t>
  </si>
  <si>
    <t>BPS Kota Cilegon</t>
  </si>
  <si>
    <t>Deffry Chairuachsa</t>
  </si>
  <si>
    <t>3674</t>
  </si>
  <si>
    <t>BPS Kota Tangerang Selatan</t>
  </si>
  <si>
    <t>Ni Putu Sancita Maharani Ardana</t>
  </si>
  <si>
    <t>51</t>
  </si>
  <si>
    <t>Bali</t>
  </si>
  <si>
    <t>5100</t>
  </si>
  <si>
    <t>BPS Provinsi Bali</t>
  </si>
  <si>
    <t>I Made Yoga Andika Putra</t>
  </si>
  <si>
    <t>Ni Putu Ayu Denisha Kartika Saraswati</t>
  </si>
  <si>
    <t>5103</t>
  </si>
  <si>
    <t>BPS Kabupaten Badung</t>
  </si>
  <si>
    <t>I Made Joel Jaya Dilaga</t>
  </si>
  <si>
    <t>Ni Komang Ayu Mita</t>
  </si>
  <si>
    <t>5106</t>
  </si>
  <si>
    <t>BPS Kabupaten Bangli</t>
  </si>
  <si>
    <t>I Kadek Purna Widyarta</t>
  </si>
  <si>
    <t>5107</t>
  </si>
  <si>
    <t>BPS Kabupaten Karangasem</t>
  </si>
  <si>
    <t>Ni Made Wulan Puspita Dewi</t>
  </si>
  <si>
    <t>Marsha Rifany</t>
  </si>
  <si>
    <t>I Ketut Adi Chandra Wiguna</t>
  </si>
  <si>
    <t>I Bagus Putu Swardanasuta</t>
  </si>
  <si>
    <t>5171</t>
  </si>
  <si>
    <t>BPS Kota Denpasar</t>
  </si>
  <si>
    <t>Kadek Agus Dwi Candra</t>
  </si>
  <si>
    <t>Fatimatuzzuhra</t>
  </si>
  <si>
    <t>52</t>
  </si>
  <si>
    <t>Nusa Tenggara Barat</t>
  </si>
  <si>
    <t>5200</t>
  </si>
  <si>
    <t>BPS Provinsi Nusa Tenggara Barat</t>
  </si>
  <si>
    <t>Ni Made Widya Paramita</t>
  </si>
  <si>
    <t>Ni Komang Diva Amalia Putri Nandita</t>
  </si>
  <si>
    <t>Adwa Sawaliah</t>
  </si>
  <si>
    <t>I Wayan Rendi Pratama</t>
  </si>
  <si>
    <t>Sri Nurmala Ningsih</t>
  </si>
  <si>
    <t>Fardhi Dzakwan Fauzan</t>
  </si>
  <si>
    <t>Aulia Azzahra</t>
  </si>
  <si>
    <t>5204</t>
  </si>
  <si>
    <t>BPS Kabupaten Sumbawa</t>
  </si>
  <si>
    <t>Kurnianty Indah Hafsari</t>
  </si>
  <si>
    <t>Ferdinandus Bata</t>
  </si>
  <si>
    <t>53</t>
  </si>
  <si>
    <t>Nusa Tenggara Timur</t>
  </si>
  <si>
    <t>5300</t>
  </si>
  <si>
    <t>BPS Provinsi Nusa Tenggara Timur</t>
  </si>
  <si>
    <t>Ni Putu Esti Utami Barsua</t>
  </si>
  <si>
    <t>Vendredy P. Lucasio Siahaan</t>
  </si>
  <si>
    <t>5305</t>
  </si>
  <si>
    <t>BPS Kabupaten Timor Tengah Utara</t>
  </si>
  <si>
    <t>Ailsa Cantika Putri</t>
  </si>
  <si>
    <t>61</t>
  </si>
  <si>
    <t>Kalimantan Barat</t>
  </si>
  <si>
    <t>BPS Provinsi Kalimantan Barat</t>
  </si>
  <si>
    <t>Aulia Hayuningtyas</t>
  </si>
  <si>
    <t>Putri Rehulina Damanik</t>
  </si>
  <si>
    <t>6106</t>
  </si>
  <si>
    <t>BPS Kabupaten Ketapang</t>
  </si>
  <si>
    <t>Ria Indriani</t>
  </si>
  <si>
    <t>6171</t>
  </si>
  <si>
    <t>BPS Kota Pontianak</t>
  </si>
  <si>
    <t>Hersa Maulina</t>
  </si>
  <si>
    <t>Annisa Rahma</t>
  </si>
  <si>
    <t>6172</t>
  </si>
  <si>
    <t>BPS Kota Singkawang</t>
  </si>
  <si>
    <t>Azhari</t>
  </si>
  <si>
    <t>Nur Aisya Aurellia</t>
  </si>
  <si>
    <t>62</t>
  </si>
  <si>
    <t>Kalimantan Tengah</t>
  </si>
  <si>
    <t>6201</t>
  </si>
  <si>
    <t>BPS Kabupaten Kotawaringin Barat</t>
  </si>
  <si>
    <t>Hany Febrianty</t>
  </si>
  <si>
    <t>6202</t>
  </si>
  <si>
    <t>BPS Kabupaten Kotawaringin Timur</t>
  </si>
  <si>
    <t>I Wayan Divandra Maharesandya Sukajaya</t>
  </si>
  <si>
    <t>6271</t>
  </si>
  <si>
    <t>BPS Kota Palangka Raya</t>
  </si>
  <si>
    <t>3D31</t>
  </si>
  <si>
    <t>Muhammad Raihan</t>
  </si>
  <si>
    <t>63</t>
  </si>
  <si>
    <t>Kalimantan Selatan</t>
  </si>
  <si>
    <t>BPS Kota Banjar Baru</t>
  </si>
  <si>
    <t>Salma Anida</t>
  </si>
  <si>
    <t>6371</t>
  </si>
  <si>
    <t>BPS Kota Banjarmasin</t>
  </si>
  <si>
    <t>Anisa Nur Oktaviani</t>
  </si>
  <si>
    <t>Nasywa Nur Amalia</t>
  </si>
  <si>
    <t>Ilham Dwi Kuncoro</t>
  </si>
  <si>
    <t>64</t>
  </si>
  <si>
    <t>Kalimantan Timur</t>
  </si>
  <si>
    <t>6471</t>
  </si>
  <si>
    <t>BPS Kota Balikpapan</t>
  </si>
  <si>
    <t>Erlita Redina Putri</t>
  </si>
  <si>
    <t>Cici Nurhaliza Amanah</t>
  </si>
  <si>
    <t>72</t>
  </si>
  <si>
    <t>Sulawesi Tengah</t>
  </si>
  <si>
    <t>7200</t>
  </si>
  <si>
    <t>BPS Provinsi Sulawesi Tengah</t>
  </si>
  <si>
    <t>Muhammad Ruhul Ikhsan</t>
  </si>
  <si>
    <t>Afied Akhmad</t>
  </si>
  <si>
    <t>73</t>
  </si>
  <si>
    <t>Sulawesi Selatan</t>
  </si>
  <si>
    <t>7307</t>
  </si>
  <si>
    <t>BPS Kabupaten Sinjai</t>
  </si>
  <si>
    <t>Azwar Muhtar</t>
  </si>
  <si>
    <t>7308</t>
  </si>
  <si>
    <t>BPS Kabupaten Maros</t>
  </si>
  <si>
    <t>Muhammad Afnan Alfian</t>
  </si>
  <si>
    <t>7309</t>
  </si>
  <si>
    <t>BPS Kabupaten Pangkajene Dan Kepulauan</t>
  </si>
  <si>
    <t>Andi Ardiansyah Nasir</t>
  </si>
  <si>
    <t>Nur Qalbi. Mr</t>
  </si>
  <si>
    <t>7310</t>
  </si>
  <si>
    <t>BPS Kabupaten Barru</t>
  </si>
  <si>
    <t>Zahwa Zalzabila Parhas</t>
  </si>
  <si>
    <t>7371</t>
  </si>
  <si>
    <t>BPS Kota Makassar</t>
  </si>
  <si>
    <t>Raihan Ainurrahim Falah</t>
  </si>
  <si>
    <t>Fadiah Faradinah Nasir</t>
  </si>
  <si>
    <t>7372</t>
  </si>
  <si>
    <t>BPS Kota Parepare</t>
  </si>
  <si>
    <t>Luqman Abdul Wahid Muhammad</t>
  </si>
  <si>
    <t>Amrisany Sektora Daud</t>
  </si>
  <si>
    <t>74</t>
  </si>
  <si>
    <t>Sulawesi Tenggara</t>
  </si>
  <si>
    <t>7400</t>
  </si>
  <si>
    <t>BPS Provinsi Sulawesi Tenggara</t>
  </si>
  <si>
    <t>Fatimah Azzahrah</t>
  </si>
  <si>
    <t>Fikri Surahman</t>
  </si>
  <si>
    <t>7407</t>
  </si>
  <si>
    <t>BPS Kabupaten Wakatobi</t>
  </si>
  <si>
    <t>Ahmad Wahyu Febrian</t>
  </si>
  <si>
    <t>Anggra Dwi Prasetya</t>
  </si>
  <si>
    <t>7409</t>
  </si>
  <si>
    <t>BPS Kabupaten Buton Utara</t>
  </si>
  <si>
    <t>Muh. Dzulrian</t>
  </si>
  <si>
    <t>Muhammad Asfar Aswin</t>
  </si>
  <si>
    <t>7472</t>
  </si>
  <si>
    <t>BPS Kota Baubau</t>
  </si>
  <si>
    <t>Resky Amalia</t>
  </si>
  <si>
    <t>76</t>
  </si>
  <si>
    <t>Sulawesi Barat</t>
  </si>
  <si>
    <t>7600</t>
  </si>
  <si>
    <t>BPS Provinsi Sulawesi Barat</t>
  </si>
  <si>
    <t>Nurin Salsabila Ishak</t>
  </si>
  <si>
    <t>Raddin Aqilah</t>
  </si>
  <si>
    <t>7604</t>
  </si>
  <si>
    <t>BPS Kabupaten Mamuju</t>
  </si>
  <si>
    <t>Rezky Maharani</t>
  </si>
  <si>
    <t>94</t>
  </si>
  <si>
    <t>Papua</t>
  </si>
  <si>
    <t>9400</t>
  </si>
  <si>
    <t>BPS Provinsi Papua</t>
  </si>
  <si>
    <t>Romario Desouza Daniel Mangiwa</t>
  </si>
  <si>
    <t>Hendrikus Moya</t>
  </si>
  <si>
    <t>9401</t>
  </si>
  <si>
    <t>BPS Kabupaten Merauke</t>
  </si>
  <si>
    <t>email</t>
  </si>
  <si>
    <t>Nama</t>
  </si>
  <si>
    <t>Gelat</t>
  </si>
  <si>
    <t>ak.monika@stis.ac.id</t>
  </si>
  <si>
    <t>Anugerah Karta Monika, S.Si., M.E.</t>
  </si>
  <si>
    <t xml:space="preserve">Anugerah Karta Monika, </t>
  </si>
  <si>
    <t>S.Si., M.E.</t>
  </si>
  <si>
    <t>COUNTA of Nama</t>
  </si>
  <si>
    <t>anang@stis.ac.id</t>
  </si>
  <si>
    <t>Yunarso Anang Sulistiadi, M.Eng., Ph.D</t>
  </si>
  <si>
    <t>Yunarso Anang Sulistiadi</t>
  </si>
  <si>
    <t>, M.Eng., Ph.D</t>
  </si>
  <si>
    <t>anasofa@stis.ac.id</t>
  </si>
  <si>
    <t>Wahyuni Andriana Sofa</t>
  </si>
  <si>
    <t>arcana@stis.ac.id</t>
  </si>
  <si>
    <t>Dr. I Made Arcana</t>
  </si>
  <si>
    <t>Dr.</t>
  </si>
  <si>
    <t>I Made Arcana</t>
  </si>
  <si>
    <t>KS ddosbing DIV ST</t>
  </si>
  <si>
    <t>ariewahyu@stis.ac.id</t>
  </si>
  <si>
    <t>Dr. Eng. Arie Wahyu Wijayanto, SST., M.T</t>
  </si>
  <si>
    <t xml:space="preserve">Dr. Eng. </t>
  </si>
  <si>
    <t>Arie Wahyu Wijayanto</t>
  </si>
  <si>
    <t>, SST., M.T</t>
  </si>
  <si>
    <t>Grand Total</t>
  </si>
  <si>
    <t>atik@stis.ac.id</t>
  </si>
  <si>
    <t>Atik Maratis, S.E., M.Si.</t>
  </si>
  <si>
    <t>Atik Maratis</t>
  </si>
  <si>
    <t>, S.E., M.Si.</t>
  </si>
  <si>
    <t>azka@stis.ac.id</t>
  </si>
  <si>
    <t>Dr. Azka Ubaidillah, S.ST, M.Si.</t>
  </si>
  <si>
    <t xml:space="preserve">Dr. </t>
  </si>
  <si>
    <t>Azka Ubaidillah</t>
  </si>
  <si>
    <t>, S.ST, M.Si.</t>
  </si>
  <si>
    <t>bonyp@stis.ac.id</t>
  </si>
  <si>
    <t>Dr. Bony Parulian Josaphat S.Si., M.Si</t>
  </si>
  <si>
    <t xml:space="preserve">Bony Parulian Josaphat </t>
  </si>
  <si>
    <t/>
  </si>
  <si>
    <t>budiasih@stis.ac.id</t>
  </si>
  <si>
    <t>Dr. Budiasih, S.E., M.E.</t>
  </si>
  <si>
    <t>Budiasih</t>
  </si>
  <si>
    <t>, S.E., M.E.</t>
  </si>
  <si>
    <t>budy@stis.ac.id</t>
  </si>
  <si>
    <t>Budyanra, SST., M.Stat.</t>
  </si>
  <si>
    <t>Budyanra</t>
  </si>
  <si>
    <t>, SST., M.Stat.</t>
  </si>
  <si>
    <t>byuniarto@stis.ac.id</t>
  </si>
  <si>
    <t>Budi Yuniarto, SST., M.Si</t>
  </si>
  <si>
    <t>Budi Yuniarto</t>
  </si>
  <si>
    <t>, SST., M.Si</t>
  </si>
  <si>
    <t>cucu@stis.ac.id</t>
  </si>
  <si>
    <t>Dr. Cucu Sumarni, SST., M.Si.</t>
  </si>
  <si>
    <t>Cucu Sumarni</t>
  </si>
  <si>
    <t>, SST., M.Si.</t>
  </si>
  <si>
    <t>dokhi@stis.ac.id</t>
  </si>
  <si>
    <t>Dr. Muhammad Dokhi</t>
  </si>
  <si>
    <t xml:space="preserve"> Muhammad Dokhi</t>
  </si>
  <si>
    <t>e_ria_s@yahoo.co.id</t>
  </si>
  <si>
    <t>Ir. Ekaria, M.Si.</t>
  </si>
  <si>
    <t xml:space="preserve">Ir. </t>
  </si>
  <si>
    <t>Ekaria</t>
  </si>
  <si>
    <t>, M.Si.</t>
  </si>
  <si>
    <t>erna.nurmawati@stis.ac.id</t>
  </si>
  <si>
    <t>Erna Nurmawati, SST.,MT</t>
  </si>
  <si>
    <t>Erna Nurmawati</t>
  </si>
  <si>
    <t>, SST.,MT</t>
  </si>
  <si>
    <t>ernapasaribu@stis.ac.id</t>
  </si>
  <si>
    <t>Dr. Ernawati Pasaribu, S.Si, M.E.</t>
  </si>
  <si>
    <t>Ernawati Pasaribu</t>
  </si>
  <si>
    <t>, S.Si, M.E.</t>
  </si>
  <si>
    <t>erni@stis.ac.id</t>
  </si>
  <si>
    <t>Dr. Erni Tri Astuti, M.Math.</t>
  </si>
  <si>
    <t>Erni Tri Astuti</t>
  </si>
  <si>
    <t>, M.Math.</t>
  </si>
  <si>
    <t>faridr@stis.ac.id</t>
  </si>
  <si>
    <t>Farid Ridho, SST., MT</t>
  </si>
  <si>
    <t>Farid Ridho</t>
  </si>
  <si>
    <t>, SST., MT</t>
  </si>
  <si>
    <t>febri@stis.ac.id</t>
  </si>
  <si>
    <t>Febri Wicaksono, SST., M.Si.</t>
  </si>
  <si>
    <t>firdaus@stis.ac.id</t>
  </si>
  <si>
    <t>Firdaus, MBA.</t>
  </si>
  <si>
    <t>fkartiasih@stis.ac.id</t>
  </si>
  <si>
    <t>Dr. Fitri Kartiasih, SST., S.E., M.Si.</t>
  </si>
  <si>
    <t>hardius@stis.ac.id</t>
  </si>
  <si>
    <t>Prof. Dr. Hardius Usman, M.Si.</t>
  </si>
  <si>
    <t xml:space="preserve">Prof. Dr. </t>
  </si>
  <si>
    <t>Hardius Usman</t>
  </si>
  <si>
    <t>ibnu@stis.ac.id</t>
  </si>
  <si>
    <t>Ibnu Santoso, SST., MT</t>
  </si>
  <si>
    <t>jeffry@stis.ac.id</t>
  </si>
  <si>
    <t>Ir. Jeffry Raja Hamonangan Sitorus, M.Si.</t>
  </si>
  <si>
    <t>krismanti@stis.ac.id</t>
  </si>
  <si>
    <t>Krismanti TW, SST., M.Si</t>
  </si>
  <si>
    <t>Krismanti TW</t>
  </si>
  <si>
    <t/>
  </si>
  <si>
    <t>lizakurnia@stis.ac.id</t>
  </si>
  <si>
    <t>Liza Kumia Sari, S.SI., M.Stat.</t>
  </si>
  <si>
    <t>Liza Kumia Sari</t>
  </si>
  <si>
    <t>, S.SI., M.Stat.</t>
  </si>
  <si>
    <t>lutfirm@stis.ac.id</t>
  </si>
  <si>
    <t>Lutfi Rahmatuti Maghfiroh, SST., MT</t>
  </si>
  <si>
    <t>Lutfi Rahmatuti Maghfiroh</t>
  </si>
  <si>
    <t>lya@stis.ac.id</t>
  </si>
  <si>
    <t>Dr. Eng. Lya Hulliyyatus Suadaa, SST., M.T</t>
  </si>
  <si>
    <t>Lya Hulliyyatus Suadaa</t>
  </si>
  <si>
    <t>madsyair@stis.ac.id</t>
  </si>
  <si>
    <t>Dr. Achmad Syahrul Choir, SST.,M.Si</t>
  </si>
  <si>
    <t>neli@stis.ac.id</t>
  </si>
  <si>
    <t>Neli Agustina, M. Si.</t>
  </si>
  <si>
    <t>nofita@stis.ac.id</t>
  </si>
  <si>
    <t>Nofita Istiana, SST, M.Si.</t>
  </si>
  <si>
    <t>novie@stis.ac.id</t>
  </si>
  <si>
    <t>Dr. Novi Hidayat Pusponegoro, S.Si., M.Stat.</t>
  </si>
  <si>
    <t>nucke@stis.ac.id</t>
  </si>
  <si>
    <t>Nucke Widowati Kusumo Projo, S.Si., M.Sc. Ph.D</t>
  </si>
  <si>
    <t>putri@stis.ac.id</t>
  </si>
  <si>
    <t>Christiana Anggraeni Putri, S.ST, M.Si.</t>
  </si>
  <si>
    <t>raninoor@stis.ac.id</t>
  </si>
  <si>
    <t>Rani Nooraeni, SST., M.Stat.</t>
  </si>
  <si>
    <t>rindang@stis.ac.id</t>
  </si>
  <si>
    <t>Dr. Rindang Bangun Prasetyo, S.ST, M.Si</t>
  </si>
  <si>
    <t>rita@stis.ac.id</t>
  </si>
  <si>
    <t>Dr. Rita Yuliana, S.Si., M.S.E.</t>
  </si>
  <si>
    <t>robertk@stis.ac.id</t>
  </si>
  <si>
    <t>Robert Kurniawan, SST., M.Si</t>
  </si>
  <si>
    <t>setia.pramana@stis.ac.id</t>
  </si>
  <si>
    <t>Prof. Setia Pramana, S.Si., Ph.D.</t>
  </si>
  <si>
    <t>soegie@stis.ac.id</t>
  </si>
  <si>
    <t>Sugiarto, SST., M.M.</t>
  </si>
  <si>
    <t>theo@stis.ac.id</t>
  </si>
  <si>
    <t>Dr. Tiodora H Siagian, M. Pop. Hum. Res.</t>
  </si>
  <si>
    <t>timbang@stis.ac.id</t>
  </si>
  <si>
    <t>Dr. Timbang Sirait, S.Stat., M.Si.</t>
  </si>
  <si>
    <t>titik@stis.ac.id</t>
  </si>
  <si>
    <t>Dr. Titik Harsanti, M.Si.</t>
  </si>
  <si>
    <t>wahyudin@stis.ac.id</t>
  </si>
  <si>
    <t>Wahyudin, S.Si, MAP, MPP</t>
  </si>
  <si>
    <t>waris@stis.ac.id</t>
  </si>
  <si>
    <t>Dr. Drs. Waris Marsisno M.Stat</t>
  </si>
  <si>
    <t>wilantika@stis.ac.id</t>
  </si>
  <si>
    <t>Nori Wilantika, SST, MTI</t>
  </si>
  <si>
    <t>yuliagnis@stis.ac.id</t>
  </si>
  <si>
    <t>Yuliagnis Transfer Wijaya, S.ST, M.Sc</t>
  </si>
  <si>
    <t>agung@stis.ac.id</t>
  </si>
  <si>
    <t>aisyah.fy@stis.ac.id</t>
  </si>
  <si>
    <t>Aisyah Fitri Yuniasih, S.S.T., S.E., M.Si.</t>
  </si>
  <si>
    <t>efridiah@stis.ac.id</t>
  </si>
  <si>
    <t>Efri Diah Utami, M. Stat.</t>
  </si>
  <si>
    <t>lia@stis.ac.id</t>
  </si>
  <si>
    <t>Lia Yuliana, S.Si., M.T.</t>
  </si>
  <si>
    <t>nasrudin@stis.ac.id</t>
  </si>
  <si>
    <t>Dr. Nasrudin, S.Si, ME</t>
  </si>
  <si>
    <t>opan_97@stis.ac.id</t>
  </si>
  <si>
    <t>Ir. Agus Purwoto, M.Si.</t>
  </si>
  <si>
    <t>praze@stis.ac.id</t>
  </si>
  <si>
    <t>Achmad Prasetyo, S.Si., M.M.</t>
  </si>
  <si>
    <t>retna@stis.ac.id</t>
  </si>
  <si>
    <t>Retnaningsih, S.Si., M.E.</t>
  </si>
  <si>
    <t>sarni@stis.ac.id</t>
  </si>
  <si>
    <t>Dr. Sarni Maniar Berliana, M.Si.</t>
  </si>
  <si>
    <t>setiadi@stis.ac.id</t>
  </si>
  <si>
    <t>Yaya Setiadi, SST, M.M, M.Pd.</t>
  </si>
  <si>
    <t>sitim@stis.ac.id</t>
  </si>
  <si>
    <t>Dr. Siti Muchlisoh, M.Si.</t>
  </si>
  <si>
    <t>sukim@stis.ac.id</t>
  </si>
  <si>
    <t>Sukim, SST, M.Si.</t>
  </si>
  <si>
    <t>winih@stis.ac.id</t>
  </si>
  <si>
    <t>Winih Budiarti, SST, M.Stat.</t>
  </si>
  <si>
    <t>rudisalam@stis.ac.id</t>
  </si>
  <si>
    <t>Dr. Rudi Salam, M.Si.</t>
  </si>
  <si>
    <t>gamaputra@stis.ac.id</t>
  </si>
  <si>
    <t>Dr. Gama Putra Danu Sohibien , M.Si.</t>
  </si>
  <si>
    <t>provinsi tempat magang</t>
  </si>
  <si>
    <t>kode</t>
  </si>
  <si>
    <t>Check nim</t>
  </si>
  <si>
    <t>check nama</t>
  </si>
  <si>
    <t>Alamat email selain @stis.ac.id</t>
  </si>
  <si>
    <t>No Telpon/WA</t>
  </si>
  <si>
    <t>No WA complete</t>
  </si>
  <si>
    <t>Nomor Rekening</t>
  </si>
  <si>
    <t>Nama sesuai Rekening/Buku Tabungan</t>
  </si>
  <si>
    <t>Bank</t>
  </si>
  <si>
    <t>Kantor Cabang Bank</t>
  </si>
  <si>
    <t>Alamat Lengkap di Jakarta ( RT/RW,   No Rumah, Jalan/Gang, Kelurahan, Kecamatan</t>
  </si>
  <si>
    <t>Kabupaten/Kota</t>
  </si>
  <si>
    <t>Alamat Lengkap Orang Tua/Wali/Saudara (RT/RW, No Rumah, Jalan/Gang,Desa/ Kelurahan, Kecamatan)</t>
  </si>
  <si>
    <t>Kabupaten/Kota Tempat Tingal Orang Tua/Wali/Saudara</t>
  </si>
  <si>
    <t>Alamat di Surat</t>
  </si>
  <si>
    <t xml:space="preserve">Kabupaten/Kota Lain yang terdekat dengan alamat orang tua/wali/saudara </t>
  </si>
  <si>
    <t>Pilihan Pertama</t>
  </si>
  <si>
    <t>Pilihan Kedua (Berbeda dengan Pilihan pertama</t>
  </si>
  <si>
    <t>Tempat Magang</t>
  </si>
  <si>
    <t>Kode Tempat Magang</t>
  </si>
  <si>
    <t>Draft Tempat Magang</t>
  </si>
  <si>
    <t>Revisi kode</t>
  </si>
  <si>
    <t>Revisi Tempat Magang</t>
  </si>
  <si>
    <t>Status (1 reguler, 2 mengulang)</t>
  </si>
  <si>
    <t>Nim Pemlap</t>
  </si>
  <si>
    <t>Nama Pemlap</t>
  </si>
  <si>
    <t xml:space="preserve"> </t>
  </si>
  <si>
    <t>212111887</t>
  </si>
  <si>
    <t>anastasialaurnt@gmail.com</t>
  </si>
  <si>
    <t>089603637095</t>
  </si>
  <si>
    <t>302201041836538</t>
  </si>
  <si>
    <t xml:space="preserve">Anastasia Laurnt </t>
  </si>
  <si>
    <t>BRI</t>
  </si>
  <si>
    <t>Pakem</t>
  </si>
  <si>
    <t>Jl. Otista 3 no. 23, rt 08 rw 09, kampung melayu, jatinegara</t>
  </si>
  <si>
    <t>Jakarta Timur</t>
  </si>
  <si>
    <t>Potrowangsan rt 01 rw 24, candibinangun, pakem</t>
  </si>
  <si>
    <t>3404 Kabupaten Sleman Provinsi DI Yogyakarta</t>
  </si>
  <si>
    <t>3471 Kota Yogyakarta Provinsi DI Yogyakarta</t>
  </si>
  <si>
    <t>3404 BPS Kabupaten Sleman</t>
  </si>
  <si>
    <t>3471 BPS Kota Yogyakarta</t>
  </si>
  <si>
    <t/>
  </si>
  <si>
    <t>222112236</t>
  </si>
  <si>
    <t>Nabilawp28@gmail.com</t>
  </si>
  <si>
    <t>081335373842</t>
  </si>
  <si>
    <t>1420017666453</t>
  </si>
  <si>
    <t>Mandiri</t>
  </si>
  <si>
    <t>KCP Sby Universitas Airlangga</t>
  </si>
  <si>
    <t>Sentra Timur Residence no.K0721D, Pulo Gebang, Cakung, Jakarta Timur</t>
  </si>
  <si>
    <t>3172 Kota Jakarta Timur Provinsi DKI Jakarta</t>
  </si>
  <si>
    <t>3173 Kota Jakarta Pusat Provinsi DKI Jakarta</t>
  </si>
  <si>
    <t>3100 BPS Provinsi DKI Jakarta</t>
  </si>
  <si>
    <t>3172 BPS Kota Jakarta Timur</t>
  </si>
  <si>
    <t>222111939</t>
  </si>
  <si>
    <t>azkassalam5@gmail.com</t>
  </si>
  <si>
    <t>085801120855</t>
  </si>
  <si>
    <t>366501040749536</t>
  </si>
  <si>
    <t>BRI Unit Tempuran</t>
  </si>
  <si>
    <t>Jl. Kebon Nanas Selatan I No.18A, RT.6/RW.8, Cipinang Cempedak, Jatinegara, Jakarta Timur, DKI Jakarta. 13340</t>
  </si>
  <si>
    <t>Demesan RT07 RW03, Girirejo, Tempuran, Magelang</t>
  </si>
  <si>
    <t>3308 Kabupaten Magelang Provinsi Jawa Tengah</t>
  </si>
  <si>
    <t>3371 Kota Magelang Provinsi Jawa Tengah</t>
  </si>
  <si>
    <t>3371 BPS Kota Magelang</t>
  </si>
  <si>
    <t>3308 BPS Kabupaten Magelang</t>
  </si>
  <si>
    <t>222112324</t>
  </si>
  <si>
    <t>riosiahaan323@gmail.com</t>
  </si>
  <si>
    <t>082123042087</t>
  </si>
  <si>
    <t>1345758158</t>
  </si>
  <si>
    <t>BNI</t>
  </si>
  <si>
    <t>BANK BNI KANTOR KAS GAPERTA</t>
  </si>
  <si>
    <t>Jalan Asem No.4D, RT.1/RW.3, Kp. Melayu, Jatinegara, Jakarta Timur, DKI Jakarta</t>
  </si>
  <si>
    <t>Jalan Kesatria, Gaperta Ujung, Medan, Sumatera Utara</t>
  </si>
  <si>
    <t>1275 Kota Medan Provinsi Sumatera Utara</t>
  </si>
  <si>
    <t>1200 BPS Provinsi Sumatera Utara</t>
  </si>
  <si>
    <t>1275 BPS Kota Medan</t>
  </si>
  <si>
    <t>112212891</t>
  </si>
  <si>
    <t>112212891@stis.ac.id</t>
  </si>
  <si>
    <t>0895363078555</t>
  </si>
  <si>
    <t>1380017980041</t>
  </si>
  <si>
    <t>SUSI AMBARWULAN</t>
  </si>
  <si>
    <t>MANDIRI</t>
  </si>
  <si>
    <t>Klaten,Jawa Tengah</t>
  </si>
  <si>
    <t>-</t>
  </si>
  <si>
    <t>Glagah RT:10,RW:05,Birit,Wedi,Klaten</t>
  </si>
  <si>
    <t>3310 Kabupaten Klaten Provinsi Jawa Tengah</t>
  </si>
  <si>
    <t>3309 Kabupaten Boyolali Provinsi Jawa Tengah</t>
  </si>
  <si>
    <t>3310 BPS Kabupaten Klaten</t>
  </si>
  <si>
    <t>3309 BPS Kabupaten Boyolali</t>
  </si>
  <si>
    <t>212112335</t>
  </si>
  <si>
    <t>arohimma@gmail.com</t>
  </si>
  <si>
    <t>082233605504</t>
  </si>
  <si>
    <t>1710007315685</t>
  </si>
  <si>
    <t xml:space="preserve">ROHIMMA ARISANTI </t>
  </si>
  <si>
    <t>Trenggalek</t>
  </si>
  <si>
    <t>Jl. Otista 2 Gg. H. Abdurrahman No. 33, RT 04/ RW 09, Kel. Bidara cina, Kec. Jatinegara, KOTA JAKARTA TIMUR, JATINEGARA, DKI JAKARTA, ID, 13330</t>
  </si>
  <si>
    <t>RT 07 RW 04 Desa Senden Kecamatan Kampak Kabupaten Trenggalek Jawa Timur</t>
  </si>
  <si>
    <t>3503 Kabupaten Trenggalek Provinsi Jawa Timur</t>
  </si>
  <si>
    <t>3504 Kabupaten Tulungagung Provinsi Jawa Timur</t>
  </si>
  <si>
    <t>3503 BPS Kabupaten Trenggalek</t>
  </si>
  <si>
    <t>3504 BPS Kabupaten Tulungagung</t>
  </si>
  <si>
    <t>222111998</t>
  </si>
  <si>
    <t>dwiintansulistiana@gmail.com</t>
  </si>
  <si>
    <t>085233479292</t>
  </si>
  <si>
    <t>0812487127</t>
  </si>
  <si>
    <t>DWI INTAN SULISTIANA</t>
  </si>
  <si>
    <t>Kos Bu Nanny, Jalan Sensus I No.39, RT.6/RW.4, Kelurahan Bidara Cina, Kecamatan Jatinegara</t>
  </si>
  <si>
    <t>RT. 02 RW. 01 Dusun Brongkah, Desa Kedunglurah, Kecamatan Pogalan, Kabupaten Trenggalek</t>
  </si>
  <si>
    <t>222112155</t>
  </si>
  <si>
    <t>lindamon31@gmail.com</t>
  </si>
  <si>
    <t>085329441598</t>
  </si>
  <si>
    <t>006601072263501</t>
  </si>
  <si>
    <t>LINDA MONICA SARI</t>
  </si>
  <si>
    <t>PATI, JAWA TENGAH, INDONESIA</t>
  </si>
  <si>
    <t>Jalan Kebon Nanas Selatan II No. 36, RT 6/RW 5, Cipinang Cempedak, Kota Jakarta Timur, Jatinegara, DKI Jakarta, Indonesia, ID 13340</t>
  </si>
  <si>
    <t xml:space="preserve">Desa Randukuning RT 5/RW 3, No. 025, Jalan Jalak, Kelurahan Pati Lor, Kecamatan Pati </t>
  </si>
  <si>
    <t>3318 Kabupaten Pati Provinsi Jawa Tengah</t>
  </si>
  <si>
    <t>3319 Kabupaten Kudus Provinsi Jawa Tengah</t>
  </si>
  <si>
    <t>3318 BPS Kabupaten Pati</t>
  </si>
  <si>
    <t>3319 BPS Kabupaten Kudus</t>
  </si>
  <si>
    <t>112212731</t>
  </si>
  <si>
    <t>miftahauliaramadanti@gmail.com</t>
  </si>
  <si>
    <t>089618661065</t>
  </si>
  <si>
    <t>034001117514 502</t>
  </si>
  <si>
    <t xml:space="preserve">Miftah Aulia Ramadanti </t>
  </si>
  <si>
    <t>Bri</t>
  </si>
  <si>
    <t>Bri otista</t>
  </si>
  <si>
    <t>Kos amanah jalan ayub no 24</t>
  </si>
  <si>
    <t xml:space="preserve">Asrama kodim 0304 agam bukittinggi sumatrra barat </t>
  </si>
  <si>
    <t>1375 Kota Bukittinggi Provinsi Sumatera Barat</t>
  </si>
  <si>
    <t>1375 BPS Kota Bukittinggi</t>
  </si>
  <si>
    <t>1300 BPS Provinsi Sumatera Barat</t>
  </si>
  <si>
    <t>222112039</t>
  </si>
  <si>
    <t>faqihindra12@gmail.com</t>
  </si>
  <si>
    <t>085316130557</t>
  </si>
  <si>
    <t>607001030298533</t>
  </si>
  <si>
    <t>6070 BRI UNIT TONGGARA</t>
  </si>
  <si>
    <t>Jl. Kebon Nanas Utara II RT.5 RW.7 No 21, Cipinang Cempedak, Jakarta Timur</t>
  </si>
  <si>
    <t>Jl. Raya Kedungbanteng, RT.17 RW.07, Desa Tonggara, Kec. Kedungbanteng, Kab. Tegal</t>
  </si>
  <si>
    <t>3328 Kabupaten Tegal Provinsi Jawa Tengah</t>
  </si>
  <si>
    <t>3376 Kota Tegal Provinsi Jawa Tengah</t>
  </si>
  <si>
    <t>3328 BPS Kabupaten Tegal</t>
  </si>
  <si>
    <t>3376 BPS Kota Tegal</t>
  </si>
  <si>
    <t>222112055</t>
  </si>
  <si>
    <t>fauziahfilda2002@gmail.com</t>
  </si>
  <si>
    <t>0895379013773</t>
  </si>
  <si>
    <t>730701014856539</t>
  </si>
  <si>
    <t>Fauziah Filda</t>
  </si>
  <si>
    <t>Bank BRI unit palagan</t>
  </si>
  <si>
    <t>Kost Butar Butar, Gang Sensus I No. 8, RT.4/RW.15, Kelurahan Bidara Cina, Jatinegara</t>
  </si>
  <si>
    <t>Jl. Palagan Tentara Pelajar, Rejodani I, RT/RW 04/02, Saruharjo, Ngaglik, Sleman</t>
  </si>
  <si>
    <t>212112216</t>
  </si>
  <si>
    <t>muhammadilzamfalahuddin@gmail.com</t>
  </si>
  <si>
    <t>081331907875</t>
  </si>
  <si>
    <t>6150677856</t>
  </si>
  <si>
    <t>Bank BCA</t>
  </si>
  <si>
    <t>KCU Sidoarjo</t>
  </si>
  <si>
    <t>Jalan Ayub No. 6A RT.15/RW.8, Bidara Cina, Kec. Jatinegara, DKI Jakarta 13330</t>
  </si>
  <si>
    <t>Desa Kalisampurno RT 02 RW 01 Nomor 10, Kec. Tanggulangin</t>
  </si>
  <si>
    <t>3515 Kabupaten Sidoarjo Provinsi Jawa Timur</t>
  </si>
  <si>
    <t>3578 Kota Surabaya Provinsi Jawa Timur</t>
  </si>
  <si>
    <t>3515 BPS Kabupaten Sidoarjo</t>
  </si>
  <si>
    <t>212112381</t>
  </si>
  <si>
    <t>sufishaf25@gmail.com</t>
  </si>
  <si>
    <t>083891134328</t>
  </si>
  <si>
    <t>672601027494535</t>
  </si>
  <si>
    <t>SUFI NUR SHAFIRA</t>
  </si>
  <si>
    <t>MIRIT</t>
  </si>
  <si>
    <t>Jalan Kebon Sayur I no 12A, Rt 3/ Rw 15, Bidara Cina, Jatinegara</t>
  </si>
  <si>
    <t>ROWOPASAR RT 005/RW 002, ROWO, MIRIT, KEBUMEN, JAWA TENGAH</t>
  </si>
  <si>
    <t>3305 Kabupaten Kebumen Provinsi Jawa Tengah</t>
  </si>
  <si>
    <t>3306 Kabupaten Purworejo Provinsi Jawa Tengah</t>
  </si>
  <si>
    <t>3305 BPS Kabupaten Kebumen</t>
  </si>
  <si>
    <t>3306 BPS Kabupaten Purworejo</t>
  </si>
  <si>
    <t>222112344</t>
  </si>
  <si>
    <t>sabillahamdas@gmail.com</t>
  </si>
  <si>
    <t>085646394622</t>
  </si>
  <si>
    <t>0182214009</t>
  </si>
  <si>
    <t>BCA</t>
  </si>
  <si>
    <t>Sidoarjo</t>
  </si>
  <si>
    <t>Jln. Otista Raya, Gg. Abdurrahman No. 16, Bidara Cina, Jatinegara, Jakarta Timur, DKI Jakarta.</t>
  </si>
  <si>
    <t xml:space="preserve">Alamat Utama (Orang tua): Perumtas 3 Blok J6/09, Grabagan, Tulangan, Sidoarjo, Jawa Timur. </t>
  </si>
  <si>
    <t>3505 Kabupaten Blitar Provinsi Jawa Timur</t>
  </si>
  <si>
    <t>3505 BPS Kabupaten Blitar</t>
  </si>
  <si>
    <t>112212475</t>
  </si>
  <si>
    <t>ALFIAN SABASTYA</t>
  </si>
  <si>
    <t>112212475@stis.ac.id</t>
  </si>
  <si>
    <t>087793006839</t>
  </si>
  <si>
    <t>034001117472506</t>
  </si>
  <si>
    <t xml:space="preserve">ALFIAN SABASTYA </t>
  </si>
  <si>
    <t>OTISTA</t>
  </si>
  <si>
    <t>Tambaksari RT 02/04, Kuwarasan, Kebumen,</t>
  </si>
  <si>
    <t>3301 Kabupaten Cilacap Provinsi Jawa Tengah</t>
  </si>
  <si>
    <t>3301 BPS Kabupaten Cilacap</t>
  </si>
  <si>
    <t>212112316</t>
  </si>
  <si>
    <t>riadinihani@gmail.com</t>
  </si>
  <si>
    <t>085234726101</t>
  </si>
  <si>
    <t>057701043033504</t>
  </si>
  <si>
    <t>Banyuwangi</t>
  </si>
  <si>
    <t>Jl. Kebon Nanas Selatan I No.17, RT.7/RW.8, Cipinang Cempedak, Kecamatan Jatinegara, Kota Jakarta Timur, Daerah Khusus Ibukota Jakarta 13340</t>
  </si>
  <si>
    <t>J4PR+JQR, Jl. Samiran No.19, Dusun Krajan II, Setail, Kec. Genteng, Kabupaten Banyuwangi, Jawa Timur 68465</t>
  </si>
  <si>
    <t>3510 Kabupaten Banyuwangi Provinsi Jawa Timur</t>
  </si>
  <si>
    <t>3509 Kabupaten Jember Provinsi Jawa Timur</t>
  </si>
  <si>
    <t>3173 BPS Kota Jakarta Pusat</t>
  </si>
  <si>
    <t>222112131</t>
  </si>
  <si>
    <t>222112131@stis.ac.id</t>
  </si>
  <si>
    <t>082234863849</t>
  </si>
  <si>
    <t>0112790053</t>
  </si>
  <si>
    <t>Malang</t>
  </si>
  <si>
    <t xml:space="preserve"> RT/RW 010/009, Jalan haji hasbi no 7, Bidara Cina, Jatinegara </t>
  </si>
  <si>
    <t>Dusun Jajar RT/RW 006/013, Desa Sumberkepuh, Kecamatan Tanjunganom</t>
  </si>
  <si>
    <t>3518 Kabupaten Nganjuk Provinsi Jawa Timur</t>
  </si>
  <si>
    <t>3506 Kabupaten Kediri Provinsi Jawa Timur</t>
  </si>
  <si>
    <t>3518 BPS Kabupaten Nganjuk</t>
  </si>
  <si>
    <t>3571 BPS Kota Kediri</t>
  </si>
  <si>
    <t>212112432</t>
  </si>
  <si>
    <t>ZIDAN AKBAR AL AQSHA</t>
  </si>
  <si>
    <t>aqso165@gmail.com</t>
  </si>
  <si>
    <t>089516689704</t>
  </si>
  <si>
    <t>5260011486</t>
  </si>
  <si>
    <t>Muamalat</t>
  </si>
  <si>
    <t>KLATEN</t>
  </si>
  <si>
    <t>Jalan Pancawarga III No.11A, RT.9/RW.5, Cipinang Besar Selatan, Jatinegara</t>
  </si>
  <si>
    <t>Jalan Dr. Setiabudi No.119, Morangan, Rt 04/Rw 02, Karanganom, Klaten Utara</t>
  </si>
  <si>
    <t>3311 Kabupaten Sukoharjo Provinsi Jawa Tengah</t>
  </si>
  <si>
    <t>3311 BPS Kabupaten Sukoharjo</t>
  </si>
  <si>
    <t>112212478</t>
  </si>
  <si>
    <t>aliefraditiaali@gmail.com</t>
  </si>
  <si>
    <t>728801010528532</t>
  </si>
  <si>
    <t>Mayang</t>
  </si>
  <si>
    <t>Jl. Hasbi 1 No. 16 RT 10/RW 09, Kelurahan Bidaracina, Kecamatan Jatinegara, 13330</t>
  </si>
  <si>
    <t>Lr. Harapan Tani 2 RT 03, Pr. Mayang Gemilang Blok D No. 27, Kel. Mayang Mangurai, Kec. Alam Barajo, 36129</t>
  </si>
  <si>
    <t>1571 Kota Jambi Provinsi Jambi</t>
  </si>
  <si>
    <t>1505 Kabupaten Muaro Jambi Provinsi Jambi</t>
  </si>
  <si>
    <t>1500 BPS Provinsi Jambi</t>
  </si>
  <si>
    <t>222112339</t>
  </si>
  <si>
    <t>rosaliamanurung03@gmail.com</t>
  </si>
  <si>
    <t>1050016458675</t>
  </si>
  <si>
    <t>Jl. S. Parman, Medan Petisah</t>
  </si>
  <si>
    <t>Jl. Duren Tiga Selatan No.2G, RT.7/RW.3, Duren Tiga, Pancoran, Kota Jakarta Selatan, Daerah Khusus Ibukota Jakarta</t>
  </si>
  <si>
    <t>Jakarta Selatan</t>
  </si>
  <si>
    <t>Jl. Sei Muara No. 39, Kel. Babura, Kec. Medan Baru, Kota Medan, Sumatera Utara</t>
  </si>
  <si>
    <t>1276 Kota Binjai Provinsi Sumatera Utara</t>
  </si>
  <si>
    <t>212111861</t>
  </si>
  <si>
    <t>212111861@stis.acid</t>
  </si>
  <si>
    <t>08973292370</t>
  </si>
  <si>
    <t>0974767822</t>
  </si>
  <si>
    <t>AHMAD NADIFA AL AGUNG</t>
  </si>
  <si>
    <t>Gayamsari</t>
  </si>
  <si>
    <t>Jl. Otista II 67A Rt. 07 Rw. 09 Bidaracina, Jatinegara, Jakarta Timur</t>
  </si>
  <si>
    <t>Jl. Syuhada Timur Raya No. 2 RT 02 / WR 02 Kelurahan Tlogosari Wetan, Kecamatan Pedurungan, Kota Semarang</t>
  </si>
  <si>
    <t>3374 Kota Semarang Provinsi Jawa Tengah</t>
  </si>
  <si>
    <t>3209 Kabupaten Cirebon Provinsi Jawa Barat</t>
  </si>
  <si>
    <t>3300 BPS Provinsi Jawa Tengah</t>
  </si>
  <si>
    <t>3374 BPS Kota Semarang</t>
  </si>
  <si>
    <t>222111928</t>
  </si>
  <si>
    <t>ASTRI NUR INNAYAH</t>
  </si>
  <si>
    <t>astrinurinnayah@gmail.com</t>
  </si>
  <si>
    <t>083116327130</t>
  </si>
  <si>
    <t>311901044371530</t>
  </si>
  <si>
    <t>Unit Sampang Cilacap</t>
  </si>
  <si>
    <t>Gang Sensus 1 Nomor 13 RT 01 RW 04, Kelurahan Bidara Cina, Kecamatan Jatinegara</t>
  </si>
  <si>
    <t>Jalan Gerilya No.110 RT 02/04 Desa Sampang, Kecamatan Sampang</t>
  </si>
  <si>
    <t>3302 Kabupaten Banyumas Provinsi Jawa Tengah</t>
  </si>
  <si>
    <t>3302 BPS Kabupaten Banyumas</t>
  </si>
  <si>
    <t>222111902</t>
  </si>
  <si>
    <t>anisnuroktaviani179@gmail.com</t>
  </si>
  <si>
    <t>081251239071</t>
  </si>
  <si>
    <t>310014606803</t>
  </si>
  <si>
    <t>ANISA NUR OKTAVIANI</t>
  </si>
  <si>
    <t>KC Bjm Lambung Mangkurat</t>
  </si>
  <si>
    <t>Jl. Kebon sayur 1 No.8 RT.006 RW.015 Bidaracina, Jatinegara, Jakarta Timur</t>
  </si>
  <si>
    <t>Jl. Perdagangan Komplek HKSN Permai Blok 8A no. 412 RT 28 RW 002 Kelurahan Alalak Utara, Kecamatan Banjarmasin Utara, Kota Banjarmasin</t>
  </si>
  <si>
    <t>6371 Kota Banjarmasin Provinsi Kalimantan Selatan</t>
  </si>
  <si>
    <t>6372 Kota Banjar Baru Provinsi Kalimantan Selatan</t>
  </si>
  <si>
    <t>6371 BPS Kota Banjarmasin</t>
  </si>
  <si>
    <t>6372 BPS Kota Banjar Baru</t>
  </si>
  <si>
    <t>222112377</t>
  </si>
  <si>
    <t>sonyaanantaa23@gmail.com</t>
  </si>
  <si>
    <t>063301005831532</t>
  </si>
  <si>
    <t>SONYA ANANTA PANJAITAN</t>
  </si>
  <si>
    <t xml:space="preserve">Bank BRI </t>
  </si>
  <si>
    <t>KCP Marindal</t>
  </si>
  <si>
    <t>Jalan Sensus I No 8 rt 4 rw 15, Kecamatan Jatinegara</t>
  </si>
  <si>
    <t>Jalan Pertahanan Patumbak Gang Jore, Marindal II, Medan</t>
  </si>
  <si>
    <t>1212 Kabupaten Deli Serdang Provinsi Sumatera Utara</t>
  </si>
  <si>
    <t>222111947</t>
  </si>
  <si>
    <t>bagaz6645@gmail.com</t>
  </si>
  <si>
    <t>089512636966</t>
  </si>
  <si>
    <t>001101136061503</t>
  </si>
  <si>
    <t>BAGAS SETYAWAN</t>
  </si>
  <si>
    <t>Bojonegoro</t>
  </si>
  <si>
    <t>Jl. Otista 2 Blok Haji Dowel No.24E, RT.4/RW.9, Bidara Cina, Kecamatan Jatinegara, Kota Jakarta Timur, Daerah Khusus Ibukota Jakarta 13330</t>
  </si>
  <si>
    <t>Jalan Masjid RT 04/RW 01 Desa Brangkal Kecamatan Parengan</t>
  </si>
  <si>
    <t>3523 Kabupaten Tuban Provinsi Jawa Timur</t>
  </si>
  <si>
    <t>3522 Kabupaten Bojonegoro Provinsi Jawa Timur</t>
  </si>
  <si>
    <t>3522 BPS Kabupaten Bojonegoro</t>
  </si>
  <si>
    <t>3523 BPS Kabupaten Tuban</t>
  </si>
  <si>
    <t>112212609</t>
  </si>
  <si>
    <t>eddybata27@gmail.com</t>
  </si>
  <si>
    <t>467101023711530</t>
  </si>
  <si>
    <t xml:space="preserve">Ferdinandus Bata/Ferdinando Bata </t>
  </si>
  <si>
    <t>BRI Unit Oebobo, Kota Kupang</t>
  </si>
  <si>
    <t xml:space="preserve">Jalan Kebon Sayur Gg Mangga, RT 4/RW 3, Kel. Bidaracina, Kecamatan Jatinegara </t>
  </si>
  <si>
    <t>Jalan Gua Lourdes, RT 15/RW 05, Kelurahan Oetete, Kecamatan Oebobo, Kota Kupang</t>
  </si>
  <si>
    <t>5371 Kota Kupang Provinsi Nusa Tenggara Timur</t>
  </si>
  <si>
    <t>5303 Kabupaten Kupang Provinsi Nusa Tenggara Timur</t>
  </si>
  <si>
    <t>5300 BPS Provinsi Nusa Tenggara Timur</t>
  </si>
  <si>
    <t>5371 BPS Kota Kupang</t>
  </si>
  <si>
    <t>222112294</t>
  </si>
  <si>
    <t>putrisekarayuuu@gmail.com</t>
  </si>
  <si>
    <t>0895616484782</t>
  </si>
  <si>
    <t>1196096184</t>
  </si>
  <si>
    <t>BCA KCP Otista</t>
  </si>
  <si>
    <t xml:space="preserve">Jalan Otista 3 KAV A1 Cipinang Cempedak </t>
  </si>
  <si>
    <t>Perumahan Kampung Kito Nomor 28D Eka Jaya Jambi</t>
  </si>
  <si>
    <t>222111919</t>
  </si>
  <si>
    <t>ARI MULYADI ABERSON SILALAHI SIDEBANG</t>
  </si>
  <si>
    <t>arisilalahi92@gmail.com</t>
  </si>
  <si>
    <t>082361932042</t>
  </si>
  <si>
    <t>532101023999534</t>
  </si>
  <si>
    <t>BANK BRI</t>
  </si>
  <si>
    <t>Bank BRI UNIT Medan Labuhan</t>
  </si>
  <si>
    <t xml:space="preserve"> Jl. Pedati Raya No.11A, RT.2/RW.1, Bali Mester, Kecamatan Jatinegara, Kota Jakarta Timur, Daerah Khusus Ibukota Jakarta 13310</t>
  </si>
  <si>
    <t>JALAN JALA RAYA NO.P-15 BLOK 8 GRIYA MARTUBUNG 1, RT/RW 000/000, KELURAHAN BESAR, KECAMATAN MEDAN LABUHAN</t>
  </si>
  <si>
    <t>112212496</t>
  </si>
  <si>
    <t>anandagaluhip8903@gmail.com</t>
  </si>
  <si>
    <t>081328979668</t>
  </si>
  <si>
    <t>0300970192</t>
  </si>
  <si>
    <t>ANANDA GALUH INTAN PRASETYA</t>
  </si>
  <si>
    <t>BCA KCP KLATEN</t>
  </si>
  <si>
    <t>Jalan Ayub no 6B, RT.15/RW.8, Bidara Cina, Jatinegara</t>
  </si>
  <si>
    <t>Sempol Bimo, Kiringan RT2/RW2, Tulung</t>
  </si>
  <si>
    <t>112212732</t>
  </si>
  <si>
    <t>MIKHAEL GAMALIEL PADE</t>
  </si>
  <si>
    <t>mikhaelgpade@gmail.com</t>
  </si>
  <si>
    <t>0895397333257</t>
  </si>
  <si>
    <t>8295372881</t>
  </si>
  <si>
    <t xml:space="preserve">Mikhael Gamaliel Pade </t>
  </si>
  <si>
    <t>BCA KCP Boulevard</t>
  </si>
  <si>
    <t>Tifa House Syariah, Jalan Otista II No.14, RT.7/RW.9, Kel.Bidaracina, Jatinegara</t>
  </si>
  <si>
    <t>PERUMAHAN GPI JALAN ANGGUR 2 NO 39, KEL PANIKI BAWAH, KEC MAPANGET</t>
  </si>
  <si>
    <t>7171 Kota Manado Provinsi Sulawesi Utara</t>
  </si>
  <si>
    <t>7106 Kabupaten Minahasa Utara Provinsi Sulawesi Utara</t>
  </si>
  <si>
    <t>212112389</t>
  </si>
  <si>
    <t>SYARIFA SALSABILA</t>
  </si>
  <si>
    <t>syarifasalsabila1501@gmail.com</t>
  </si>
  <si>
    <t>085784882713</t>
  </si>
  <si>
    <t>017701048212509</t>
  </si>
  <si>
    <t>TRENGGALEK</t>
  </si>
  <si>
    <t>Jl. Otista II Gg. H. Abdurrahman No. 33 RT 4 RW 9 Bidara Cina, Jatinegara</t>
  </si>
  <si>
    <t>RT 2 RW 1 Dusun Kademangan, Desa Bendoagung, Kecamatan Kampak</t>
  </si>
  <si>
    <t>212112283</t>
  </si>
  <si>
    <t>noelsimamorapatrick@gmail.com</t>
  </si>
  <si>
    <t>081260333216</t>
  </si>
  <si>
    <t>537901017702530</t>
  </si>
  <si>
    <t xml:space="preserve">Bank Rakyat Indonesia (BRI) </t>
  </si>
  <si>
    <t>Bank BRI Kc Tigalingga</t>
  </si>
  <si>
    <t>Jl. Hj. Dawel no 15, rt 05/ rw 09, Kelurahan Bidara Cina, Kecamatan Jatinegara</t>
  </si>
  <si>
    <t>Jl. Jamin Ginting No.502, Padang Bulan, Kec. Medan Baru, Kota Medan, Sumatera Utara 20157</t>
  </si>
  <si>
    <t>1210 Kabupaten Dairi Provinsi Sumatera Utara</t>
  </si>
  <si>
    <t>1210 BPS Kabupaten Dairi</t>
  </si>
  <si>
    <t>212112242</t>
  </si>
  <si>
    <t>nasywanuramalia2003@gmail.com</t>
  </si>
  <si>
    <t>085244574391</t>
  </si>
  <si>
    <t>310016743083</t>
  </si>
  <si>
    <t>NASYWA NUR AMALIA</t>
  </si>
  <si>
    <t>Bank Mandiri</t>
  </si>
  <si>
    <t>Jl kebon nanas selatan 1 no 3 rt03/08 kelurahan Cipinang cempedak kec jatinegara jakarta timur</t>
  </si>
  <si>
    <t>Jl HKSN Komp HKSN Permai Blok 3B No 75, RT/RW 26/02, Alalak Utara, Banjarmasin Utara, Kota Banjarmasin, Kalimantan Selatan</t>
  </si>
  <si>
    <t>212112326</t>
  </si>
  <si>
    <t>riskameylianasari@gmail.com</t>
  </si>
  <si>
    <t>085879878727</t>
  </si>
  <si>
    <t>1100830496</t>
  </si>
  <si>
    <t>Sdri RISKA MEYLIANA SARI</t>
  </si>
  <si>
    <t>PURBALINGGA</t>
  </si>
  <si>
    <t>Jln Kebon Nanas Selatan 1, No 36A, RT 06 RW 05, Cipinang Cempedak, Jatinegara, Jakarta Timur</t>
  </si>
  <si>
    <t>RT 12/04, Desa Krenceng, Kecamatan Kejobong</t>
  </si>
  <si>
    <t>3303 Kabupaten Purbalingga Provinsi Jawa Tengah</t>
  </si>
  <si>
    <t>3303 BPS Kabupaten Purbalingga</t>
  </si>
  <si>
    <t>222111924</t>
  </si>
  <si>
    <t>aronhasibuan2@gmail.com</t>
  </si>
  <si>
    <t>08887654811</t>
  </si>
  <si>
    <t>338001064159537</t>
  </si>
  <si>
    <t>ARON ZYODE KAXANCA H</t>
  </si>
  <si>
    <t>Bank Rakyat Indonesia (BRI)</t>
  </si>
  <si>
    <t>Bank BRI KCP Tanjung Morawa</t>
  </si>
  <si>
    <t>Jl. Kb. Sayur I No.1, RT.6/RW.15, Bidara Cina, Kecamatan Jatinegara, Kota Jakarta Timur, Daerah Khusus Ibukota Jakarta 13330</t>
  </si>
  <si>
    <t>GQ2H+Q4J, Rorinata residence, Tj. Morawa, Bandar Labuhan, Kec. Tj. Morawa, Kabupaten Deli Serdang, Sumatera Utara 20362</t>
  </si>
  <si>
    <t>1212 BPS Kabupaten Deli Serdang</t>
  </si>
  <si>
    <t>112212903</t>
  </si>
  <si>
    <t>febiolasaputri5@gmail.com</t>
  </si>
  <si>
    <t>085640112645</t>
  </si>
  <si>
    <t>051301028465502</t>
  </si>
  <si>
    <t>Ambarawa</t>
  </si>
  <si>
    <t>RT 16/RW 08, No. 31, Jalan Ayub, Kelurahan Bidara Cina, Kecamatan Jatinegara</t>
  </si>
  <si>
    <t>RT 003/RW 002, No.2, Jalan Panjang Lor, Kelurahan Panjang, Kecamatan Ambarawa</t>
  </si>
  <si>
    <t>3373 Kota Salatiga Provinsi Jawa Tengah</t>
  </si>
  <si>
    <t>3322 Kabupaten Semarang Provinsi Jawa Tengah</t>
  </si>
  <si>
    <t>3373 BPS Kota Salatiga</t>
  </si>
  <si>
    <t>3322 BPS Kabupaten Semarang</t>
  </si>
  <si>
    <t>222112332</t>
  </si>
  <si>
    <t>rizkyrahmadanierf@gmail.com</t>
  </si>
  <si>
    <t>089523809507</t>
  </si>
  <si>
    <t>328401038284532</t>
  </si>
  <si>
    <t>RIZKY RAHMADANI</t>
  </si>
  <si>
    <t>3284 BRI UNIT LINGKAR TIMUR</t>
  </si>
  <si>
    <t>Kos Biru Hj. Anang, Jalan Otista II, RT 6,RW 9,Bidara Cina, Jatinegara ,Kota Jakarta Timur, DKI Jakarta ,13330</t>
  </si>
  <si>
    <t>Gang Mandiri, Jalan Hibrida 15, RT 10,RW 04, Kelurahan Sidomulyo, Kecamatan Gading Cempaka, Kota Bengkulu, Provinsi Bengkulu, 38229</t>
  </si>
  <si>
    <t>1771 Kota Bengkulu Provinsi Bengkulu</t>
  </si>
  <si>
    <t>1709 Kabupaten Bengkulu Tengah Provinsi Bengkulu</t>
  </si>
  <si>
    <t>1771 BPS Kota Bengkulu</t>
  </si>
  <si>
    <t>1700 BPS Provinsi Bengkulu</t>
  </si>
  <si>
    <t>212112233</t>
  </si>
  <si>
    <t>NABILA FATMA PUTRI YUNARDI</t>
  </si>
  <si>
    <t>nabilafatma2002@gmail.com</t>
  </si>
  <si>
    <t>087883929325</t>
  </si>
  <si>
    <t>003301136939506</t>
  </si>
  <si>
    <t>NABILA FATMA PUTRI Y</t>
  </si>
  <si>
    <t>KC KEDIRI</t>
  </si>
  <si>
    <t>Jalan Mesjid No.4, RT.13/RW.9, Kelurahan Bidaracina, Jatinegara, KOTA JAKARTA TIMUR, JATINEGARA, DKI JAKARTA, ID, 13330</t>
  </si>
  <si>
    <t>Dusun Tlanak, RT001/RW004, Desa Ngampel, Kecamatan Papar, Kabupaten Kediri</t>
  </si>
  <si>
    <t>3571 Kota Kediri Provinsi Jawa Timur</t>
  </si>
  <si>
    <t>3506 BPS Kabupaten Kediri</t>
  </si>
  <si>
    <t>212112228</t>
  </si>
  <si>
    <t>muthiaulinnuha03@gmail.com</t>
  </si>
  <si>
    <t>085870054552</t>
  </si>
  <si>
    <t>1447027063</t>
  </si>
  <si>
    <t>MUTHIA ULINNUHA PRABANDARI</t>
  </si>
  <si>
    <t>BNI YOGYAKARTA JL.TRIKORA NO.1 YOGYAKARTA</t>
  </si>
  <si>
    <t>Jalan kebon nanas selatan I No.4, RT.06/RW.08, Cipinang Cempedak, Jatinegara, Kota Jakarta Timur, DKI Jakarta</t>
  </si>
  <si>
    <t>Jalan Nakula 50 Ketanggungan, Wirobrajan, Yogyakarta, DIY</t>
  </si>
  <si>
    <t>3402 Kabupaten Bantul Provinsi DI Yogyakarta</t>
  </si>
  <si>
    <t>3400 BPS Provinsi DI Yogyakarta</t>
  </si>
  <si>
    <t>212112314</t>
  </si>
  <si>
    <t>renydk13@gmail.com</t>
  </si>
  <si>
    <t>082135744087</t>
  </si>
  <si>
    <t>8610570829</t>
  </si>
  <si>
    <t>AGUS KURNIAWAN</t>
  </si>
  <si>
    <t>KCP KALIURANG</t>
  </si>
  <si>
    <t>Graha Fialdis, Jl Saabun No 6 RT 14/RW 2 Bidara Cina, Jatinegara, Jakarta Timur</t>
  </si>
  <si>
    <t>Cakran RT 03 RW 36 Wukirsari Cangkringan Sleman Yogyakarta</t>
  </si>
  <si>
    <t>212112264</t>
  </si>
  <si>
    <t>nisrinasekarharum@gmail.com</t>
  </si>
  <si>
    <t>089653392602</t>
  </si>
  <si>
    <t>014901082653504</t>
  </si>
  <si>
    <t xml:space="preserve">Nisrina Sekar Harum </t>
  </si>
  <si>
    <t xml:space="preserve">Karanganyar </t>
  </si>
  <si>
    <t xml:space="preserve">RT 06/RW 04, No.3, Jalan Sensus 3, Bidara Cina, Jatinegara </t>
  </si>
  <si>
    <t>RT 08/RW 01, No B7, Puri Taman Sari 2, Jati, Jaten</t>
  </si>
  <si>
    <t>3313 Kabupaten Karanganyar Provinsi Jawa Tengah</t>
  </si>
  <si>
    <t>3372 Kota Surakarta Provinsi Jawa Tengah</t>
  </si>
  <si>
    <t>3313 BPS Kabupaten Karanganyar</t>
  </si>
  <si>
    <t>3372 BPS Kota Surakarta</t>
  </si>
  <si>
    <t>212112411</t>
  </si>
  <si>
    <t>viayuanisaaulia30@gmail.com</t>
  </si>
  <si>
    <t>085856962195</t>
  </si>
  <si>
    <t>2981180633</t>
  </si>
  <si>
    <t>BCA KCU Kediri</t>
  </si>
  <si>
    <t>Jalan Ayub No.6B RT.15 RW.8 Kelurahan Bidaracina Kecamatan Jatinegara</t>
  </si>
  <si>
    <t>Perum Permata Hijau Blok M No. 20 RT.42 RW.10 Kelurahan Singonegaran Kecamatan Pesantren</t>
  </si>
  <si>
    <t>222112368</t>
  </si>
  <si>
    <t>ajeng397544@gmail.com</t>
  </si>
  <si>
    <t>085608826177</t>
  </si>
  <si>
    <t>1400824637</t>
  </si>
  <si>
    <t xml:space="preserve"> KCP PARE</t>
  </si>
  <si>
    <t>Jl. Sensus III No.3 RT.006 RW.004 Kelurahan Bidaracina, Kecamatan Jatinegara, Jakarta Timur, DKI Jakarta</t>
  </si>
  <si>
    <t>Jl. Pandan II Lk.1 RT.15/RW.04 No.32 Kelurahan Pare, Kecamatan Pare, Kabupaten Kediri, Jawa Timur</t>
  </si>
  <si>
    <t>212112119</t>
  </si>
  <si>
    <t>izumicitraa@gmail.com</t>
  </si>
  <si>
    <t>085848113768</t>
  </si>
  <si>
    <t>168201003640501</t>
  </si>
  <si>
    <t xml:space="preserve">Izumi Citra Amelia </t>
  </si>
  <si>
    <t>Klaten</t>
  </si>
  <si>
    <t>Jalan Mulia, RT 8,RW 8, No 20, Bidara Cina, Jatinegara</t>
  </si>
  <si>
    <t>Jonggrangan, RT 01, RW 03, Karanganom, Klaten Utara, Klaten</t>
  </si>
  <si>
    <t>222112076</t>
  </si>
  <si>
    <t>222112076@stis.ac.id</t>
  </si>
  <si>
    <t>089506608135</t>
  </si>
  <si>
    <t>5800434353</t>
  </si>
  <si>
    <t>KCP BCA UTAN KAYU UTARA</t>
  </si>
  <si>
    <t>Jalan Balai Rakyat No.13 RT.001/RW.010, Utan Kayu Utara, Matraman, Jakarta Timur, 13120</t>
  </si>
  <si>
    <t>Jl. Nurul Yaqin No.73, RT.03/RW02/RW.02, Tengah, Kec. Cibinong, Kabupaten Bogor, Jawa Barat 16914</t>
  </si>
  <si>
    <t>3201 Kabupaten Bogor Provinsi Jawa Barat</t>
  </si>
  <si>
    <t>3201 BPS Kabupaten Bogor</t>
  </si>
  <si>
    <t>212111957</t>
  </si>
  <si>
    <t>btajmala@gmail.com</t>
  </si>
  <si>
    <t>083845086536</t>
  </si>
  <si>
    <t>0620628352</t>
  </si>
  <si>
    <t>BCA KCP Kudusan</t>
  </si>
  <si>
    <t>Jalan Kebun Sayur I No 66A RT 8 RW 3 Kampung Melayu, Jatinegara</t>
  </si>
  <si>
    <t>Jalan Niaga Gang Cilung No 30 RT 11 RW 02, Kelurahan Ciptomulyo, Kecamatan Sukun, Kota Malang</t>
  </si>
  <si>
    <t>3573 Kota Malang Provinsi Jawa Timur</t>
  </si>
  <si>
    <t>3507 Kabupaten Malang Provinsi Jawa Timur</t>
  </si>
  <si>
    <t>3573 BPS Kota Malang</t>
  </si>
  <si>
    <t>3507 BPS Kabupaten Malang</t>
  </si>
  <si>
    <t>212112323</t>
  </si>
  <si>
    <t>rikalusiana03@gmail.com</t>
  </si>
  <si>
    <t>083803743522</t>
  </si>
  <si>
    <t>531901035633539</t>
  </si>
  <si>
    <t>KC 5319 BRI Unit Mandala</t>
  </si>
  <si>
    <t>RT 03/RW 07, 15B, Jalan Kebon Nanas Utara I, Kel. Cipinang Cempedak, Kec. Jatinegara</t>
  </si>
  <si>
    <t>RT 00/RW 00, No. 75, Jalan Tangguk Bongkar VIII, Kel. Tegal Sari Mandala II, Kec. Medan Denai</t>
  </si>
  <si>
    <t>112212463</t>
  </si>
  <si>
    <t>112212463@stis.ac.id</t>
  </si>
  <si>
    <t>085867150078</t>
  </si>
  <si>
    <t>684501005037501</t>
  </si>
  <si>
    <t>AHMAD RAMDANI</t>
  </si>
  <si>
    <t>BRI UNIT NGOMBOL</t>
  </si>
  <si>
    <t>Jalan Kebon Nanas Selatan 1 No 31 RT 008/RW 008, Kecamatan Jatinegara</t>
  </si>
  <si>
    <t>Desa Malang RT 001/RW 001, Kecamatan Ngombol, Kabupaten Purworejo</t>
  </si>
  <si>
    <t>3401 Kabupaten Kulon Progo Provinsi DI Yogyakarta</t>
  </si>
  <si>
    <t>3401 BPS Kabupaten Kulon Progo</t>
  </si>
  <si>
    <t>212112341</t>
  </si>
  <si>
    <t>rullyfsa3@gmail.com</t>
  </si>
  <si>
    <t>085740578076</t>
  </si>
  <si>
    <t>0617834914</t>
  </si>
  <si>
    <t>Nusukan</t>
  </si>
  <si>
    <t>Jl. Saleh Abud No. 3, RT 13/RW 8, Kampung Melayu, Jatinegara, Jakarta Timur, DKI Jakarta, 13330</t>
  </si>
  <si>
    <t>Bibis Baru RT 05/RW 24, Kelurahan Nusukan, Kecamatan Banjarsari, Kota Surakarta, 57135</t>
  </si>
  <si>
    <t>212112240</t>
  </si>
  <si>
    <t>nailurokhmah.13@gmail.com</t>
  </si>
  <si>
    <t>081395787976</t>
  </si>
  <si>
    <t>680001037476533</t>
  </si>
  <si>
    <t>NAILU ROKHMAH</t>
  </si>
  <si>
    <t>KC BRI Muntilan</t>
  </si>
  <si>
    <t>Jl. Sensus III No. 10B, RT. 06/RW. 04, Kelurahan Bidara Cina, Kecamatan Jatinegara</t>
  </si>
  <si>
    <t>Japun I, RT. 04/RW. 10, Desa Paremono, Kecamatan Mungkid</t>
  </si>
  <si>
    <t>212111985</t>
  </si>
  <si>
    <t>DEWI SITORESMI CAHYANINGTYAS</t>
  </si>
  <si>
    <t>dewisitoresmi88@gmail.com</t>
  </si>
  <si>
    <t>081390602828</t>
  </si>
  <si>
    <t>003201093151504</t>
  </si>
  <si>
    <t xml:space="preserve">Dewi Sitoresmi Cahyaningtyas </t>
  </si>
  <si>
    <t>Kebumen</t>
  </si>
  <si>
    <t xml:space="preserve">Jl. Kebon Nanas Selatan II no. 50, Cipinang Cempedak, Jatinegara, Jakarta Timur </t>
  </si>
  <si>
    <t>Desa Kebulusan RT 09 RW 03, Kecamatan Pejagoan, Kabupaten Kebumen</t>
  </si>
  <si>
    <t>212112202</t>
  </si>
  <si>
    <t>M.akbar2209@gmail.com</t>
  </si>
  <si>
    <t>081295808022</t>
  </si>
  <si>
    <t>7391377441</t>
  </si>
  <si>
    <t>Bank BCA KCP Juanda</t>
  </si>
  <si>
    <t>Jl. Kebon Nanas Selatan I No.6, RT.6/RW.8, Cipinang Cempedak (No.2 Samping laundry), KOTA JAKARTA TIMUR, JATINEGARA, DKI JAKARTA, ID, 13340</t>
  </si>
  <si>
    <t>Jl. Irida Barat XX Blok E1/10, RT 05 RW 14, Kel. Bekasi Jaya, Kec Bekasi Timur. Kota Bekasi</t>
  </si>
  <si>
    <t>3275 Kota Bekasi Provinsi Jawa Barat</t>
  </si>
  <si>
    <t>3275 BPS Kota Bekasi</t>
  </si>
  <si>
    <t>112212466</t>
  </si>
  <si>
    <t>Alisa Cantika Putri</t>
  </si>
  <si>
    <t>112212466@stis.ac.id</t>
  </si>
  <si>
    <t>089508696393</t>
  </si>
  <si>
    <t>5165275117</t>
  </si>
  <si>
    <t>BCA KCP Sungai Jawi</t>
  </si>
  <si>
    <t>004/011, Jl.Apel Gg.Cengkeh No.18, Sungai Jawi Luar, Pontianak Barat</t>
  </si>
  <si>
    <t>6171 Kota Pontianak Provinsi Kalimantan Barat</t>
  </si>
  <si>
    <t>6112 Kabupaten Kubu Raya Provinsi Kalimantan Barat</t>
  </si>
  <si>
    <t>6171 BPS Kota Pontianak</t>
  </si>
  <si>
    <t>6100 BPS Provinsi Kalimantan Barat</t>
  </si>
  <si>
    <t>212111946</t>
  </si>
  <si>
    <t>asharibagas11@gmail.com</t>
  </si>
  <si>
    <t>1297165239</t>
  </si>
  <si>
    <t>BAGAS ASHARI</t>
  </si>
  <si>
    <t>SUKARAME</t>
  </si>
  <si>
    <t>Jalan Otista II 67A RT 07 RW 09, Bidaracina, Jatinegara</t>
  </si>
  <si>
    <t>Perumahan Nusantara Permai Blok B6 Nomor 24 RT 002 RW 00, Nusantara Permai, Sukabumi</t>
  </si>
  <si>
    <t>1871 Kota Bandar Lampung Provinsi Lampung</t>
  </si>
  <si>
    <t>1809 Kabupaten Pesawaran Provinsi Lampung</t>
  </si>
  <si>
    <t>1800 BPS Provinsi Lampung</t>
  </si>
  <si>
    <t>1871 BPS Kota Bandar Lampung</t>
  </si>
  <si>
    <t>212112088</t>
  </si>
  <si>
    <t>HANNA SAJIDHA</t>
  </si>
  <si>
    <t>hannasajidha06@gmail.com</t>
  </si>
  <si>
    <t>082322701376</t>
  </si>
  <si>
    <t>675601020527530</t>
  </si>
  <si>
    <t>6756 BRI UNIT KETAWANGREJO</t>
  </si>
  <si>
    <t>Jalan Sensus III No.7 RT03/RW04 Bidara Cina, Jatinegara</t>
  </si>
  <si>
    <t>Jalan Harjobinangun RT02/RW03 No.42, Desa Harjobinangun, Kecamatan Grabag, Kabupaten Purworejo</t>
  </si>
  <si>
    <t>212112081</t>
  </si>
  <si>
    <t>guntur.faizal.majid@gmail.com</t>
  </si>
  <si>
    <t>083195862943</t>
  </si>
  <si>
    <t>698401004929507</t>
  </si>
  <si>
    <t>GUNTUR FAIZAL MAJID</t>
  </si>
  <si>
    <t>BRI Unit Playen</t>
  </si>
  <si>
    <t>Jl. Kb. Nanas Sel. No.25 9, RT.9/RW.8, Cipinang Cempedak, Kecamatan Jatinegara, Kota Jakarta Timur, Daerah Khusus Ibukota Jakarta 13340</t>
  </si>
  <si>
    <t>Banaran V, RT 23/RW 05, Banaran, Playen, Gunungkidul, DIY</t>
  </si>
  <si>
    <t>3403 Kabupaten Gunungkidul Provinsi DI Yogyakarta</t>
  </si>
  <si>
    <t>3403 BPS Kabupaten Gunungkidul</t>
  </si>
  <si>
    <t>222112173</t>
  </si>
  <si>
    <t>marettawidyantari@gmail.com</t>
  </si>
  <si>
    <t>0895323599605</t>
  </si>
  <si>
    <t>1225984195</t>
  </si>
  <si>
    <t>MARETTA TIARINDA WIDYANTARI</t>
  </si>
  <si>
    <t>Bank Negara Indonesia</t>
  </si>
  <si>
    <t>BNI SUTOYO</t>
  </si>
  <si>
    <t>Jl. Kebon Nanas Selatan I No.4, RT.6/RW.8, Cipinang Cempedak, Kecamatan Jatinegara</t>
  </si>
  <si>
    <t>Jogonalan Kidul RT 03, Tirtonirmolo, Kasihan, Bantul</t>
  </si>
  <si>
    <t>3402 BPS Kabupaten Bantul</t>
  </si>
  <si>
    <t>222111979</t>
  </si>
  <si>
    <t>deaniscamelia10@gmail.com</t>
  </si>
  <si>
    <t>089644034615</t>
  </si>
  <si>
    <t>093301017108539</t>
  </si>
  <si>
    <t>Bank Republik Indonesia</t>
  </si>
  <si>
    <t>BRI Cabang Ahmad Yani</t>
  </si>
  <si>
    <t>Jl Otista Raya Gang Masjid No 32 BidaraCina RT 14 RW 09 Jatinegara Jakarta Timur</t>
  </si>
  <si>
    <t>Jalan Prasetya Indah IV No 11 RT 009 RW 011 Kel. Pandean Lamper Kec. Gayamsari Kota Semarang Provinsi Jawa Tengah</t>
  </si>
  <si>
    <t>222112260</t>
  </si>
  <si>
    <t>nicholasrahardian2206@gmail.com</t>
  </si>
  <si>
    <t>081324495462</t>
  </si>
  <si>
    <t>359501048185533</t>
  </si>
  <si>
    <t>Purwantoro</t>
  </si>
  <si>
    <t>Kos Kartini, Otista 64a, GG Sensus 1 no 3b, RT004-RW015, Bidara Cina, Jatinegara, Jakarta Timur</t>
  </si>
  <si>
    <t>Jalan Sriwijaya, RT 01/RW 02, Desa Campursari, Kec. Sambit, Kab. Ponorogo</t>
  </si>
  <si>
    <t>3502 Kabupaten Ponorogo Provinsi Jawa Timur</t>
  </si>
  <si>
    <t>3312 Kabupaten Wonogiri Provinsi Jawa Tengah</t>
  </si>
  <si>
    <t>3502 BPS Kabupaten Ponorogo</t>
  </si>
  <si>
    <t>3312 BPS Kabupaten Wonogiri</t>
  </si>
  <si>
    <t>112212931</t>
  </si>
  <si>
    <t>zahrakhairunnisak18@gmail.com</t>
  </si>
  <si>
    <t>081365144760</t>
  </si>
  <si>
    <t>0900513464</t>
  </si>
  <si>
    <t>ZAHRA KHAIRUNNISAK</t>
  </si>
  <si>
    <t>55 BUKIT TINGGI</t>
  </si>
  <si>
    <t>Dekat Jl. Masjid No.29, RT.12/RW.9, Bidara Cina, Kecamatan Jatinegara</t>
  </si>
  <si>
    <t>Perumahan Pinang Agam Permai Blok G3, Kampung Pinang, Kecamatan Lubuk Basung, Kab. Agam, Sumatera Barat 26451</t>
  </si>
  <si>
    <t>1307 Kabupaten Agam Provinsi Sumatera Barat</t>
  </si>
  <si>
    <t>212112342</t>
  </si>
  <si>
    <t>rummanalabista@gmail.com</t>
  </si>
  <si>
    <t>081230960271</t>
  </si>
  <si>
    <t>350401033806533</t>
  </si>
  <si>
    <t>3504 Unit Maospati Magetan</t>
  </si>
  <si>
    <t>Jl.h.yahya no 271 rt 01 rw 010 bidaracina jatinegara</t>
  </si>
  <si>
    <t>Jl. Himalaya RT 19 RW 05 No. 584 Kel. Maospati Kec. Maospati</t>
  </si>
  <si>
    <t>3577 Kota Madiun Provinsi Jawa Timur</t>
  </si>
  <si>
    <t>3519 Kabupaten Madiun Provinsi Jawa Timur</t>
  </si>
  <si>
    <t>3577 BPS Kota Madiun</t>
  </si>
  <si>
    <t>3519 BPS Kabupaten Madiun</t>
  </si>
  <si>
    <t>222112311</t>
  </si>
  <si>
    <t>regitahadi17@gmail.com</t>
  </si>
  <si>
    <t>081226148869</t>
  </si>
  <si>
    <t>6700 0103 2254 530</t>
  </si>
  <si>
    <t>REGITA PRAMISWARI HA</t>
  </si>
  <si>
    <t>JUMANTONO</t>
  </si>
  <si>
    <t>Jl. Kb. Nanas Utara II Jl. H. Yahya No.1 7, RT.7/RW.7, Cipinang Cempedak, Kecamatan Jatinegara, Kota Jakarta Timur, Daerah Khusus Ibukota Jakarta 13340</t>
  </si>
  <si>
    <t>Blorong RT 3 RW 1 Ngunut, Jumantono, Karanganyar, Jawa Tengah</t>
  </si>
  <si>
    <t>222111956</t>
  </si>
  <si>
    <t>bimoadebudimanfikri@gmail.com</t>
  </si>
  <si>
    <t>082278841408</t>
  </si>
  <si>
    <t>2940762823</t>
  </si>
  <si>
    <t>BIMO ADE BUDIMAN FIKRI</t>
  </si>
  <si>
    <t>BCA KCP Pangeran Antasari, Jl. P. Antasari No.130, Tj. Baru, Kec. Kedamaian, Kota Bandar Lampung, Lampung (35131)</t>
  </si>
  <si>
    <t>Jl. H. Hasbi I, no.14, RT.10/RW.09, Bidara Cina, Jatinegara, Jakarta Timur, DKI Jakarta</t>
  </si>
  <si>
    <t>Perumahan Palmsville Residence, blok H2, Jl. Pulau Buton No.Dalam, Jagabaya II, Kec. Way Halim, Kota Bandar Lampung, Lampung 35122</t>
  </si>
  <si>
    <t>222111992</t>
  </si>
  <si>
    <t>dinayanti.nainggolan16@gmail.com</t>
  </si>
  <si>
    <t>539201019101534</t>
  </si>
  <si>
    <t>DINA YANTI NAINGGOLAN</t>
  </si>
  <si>
    <t>TARUTUNG</t>
  </si>
  <si>
    <t>Aek Botik Julu, Desa Nahornop Marsada, Kecamatan Pahae Jae</t>
  </si>
  <si>
    <t>1205 Kabupaten Tapanuli Utara Provinsi Sumatera Utara</t>
  </si>
  <si>
    <t>1271 Kota Sibolga Provinsi Sumatera Utara</t>
  </si>
  <si>
    <t>1205 BPS Kabupaten Tapanuli Utara</t>
  </si>
  <si>
    <t>1271 BPS Kota Sibolga</t>
  </si>
  <si>
    <t>212112136</t>
  </si>
  <si>
    <t>khrisnaajip@gmail.com</t>
  </si>
  <si>
    <t>089678011121</t>
  </si>
  <si>
    <t>673801013591532</t>
  </si>
  <si>
    <t>KHRISNA AJI PAMUNGKAS</t>
  </si>
  <si>
    <t>Karanganom</t>
  </si>
  <si>
    <t>Jalan H Yahya, No 266/22, RT 1 RW 9, Bidara Cina, Jatinegara</t>
  </si>
  <si>
    <t>Kanjengan RT 01/RW 02, Bareng, Klaten Tengah</t>
  </si>
  <si>
    <t>212112317</t>
  </si>
  <si>
    <t>RIA SEPTIANA</t>
  </si>
  <si>
    <t>aningria.new@gmail.com</t>
  </si>
  <si>
    <t>081325522342</t>
  </si>
  <si>
    <t>697101020455531</t>
  </si>
  <si>
    <t>BRI UNIT BALEHARJO WONOSARI GUNUNGKIDUL</t>
  </si>
  <si>
    <t xml:space="preserve"> Jalan Kebon Sayur I No.1C, RT.10/03, Kel. Bidaracina, Jatinegara (kos cantik, sebelah MI Al Ihsaniyah)</t>
  </si>
  <si>
    <t>Jl Baron Km 08, Karangasem Rt 06 Rw 09, Mulo, Wonosari, Gunungkidul, DI Yogyakarta</t>
  </si>
  <si>
    <t>222111937</t>
  </si>
  <si>
    <t>ayu28@g.mail.com</t>
  </si>
  <si>
    <t>089508582301</t>
  </si>
  <si>
    <t>024701086274506</t>
  </si>
  <si>
    <t>AYU WULAN SARI</t>
  </si>
  <si>
    <t>Sleman</t>
  </si>
  <si>
    <t>Jalan Mulia No 20 RT8/RW 8 Kelurahan Bidara Cina, Jatinegara</t>
  </si>
  <si>
    <t>RT 06/RW 28, Dusun Sidomulyo Trimulyo Sleman Kabupaten Sleman</t>
  </si>
  <si>
    <t>212112025</t>
  </si>
  <si>
    <t>212112025@stis.ac.id</t>
  </si>
  <si>
    <t>087846731942</t>
  </si>
  <si>
    <t>1490012626935</t>
  </si>
  <si>
    <t>Jl. Jenderal Sudirman No.71, Klandasan Ilir, Kec. Balikpapan Kota, Kota Balikpapan, Kalimantan Timur 76113</t>
  </si>
  <si>
    <t xml:space="preserve">Jalan Pembangunan RT 24 No 17 Blok A kelurahan Telaga Sari Kecamatan Balikpapan Kota </t>
  </si>
  <si>
    <t>6471 Kota Balikpapan Provinsi Kalimantan Timur</t>
  </si>
  <si>
    <t>6472 Kota Samarinda Provinsi Kalimantan Timur</t>
  </si>
  <si>
    <t>6471 BPS Kota Balikpapan</t>
  </si>
  <si>
    <t>222112280</t>
  </si>
  <si>
    <t>oktaperdana26@gmail.com</t>
  </si>
  <si>
    <t>089671721913</t>
  </si>
  <si>
    <t>767401011724532</t>
  </si>
  <si>
    <t>Sidoarum</t>
  </si>
  <si>
    <t>Gang Solihun No. 40 RT 14 RW 09, Bidara Cina, Jatinegara</t>
  </si>
  <si>
    <t>Nyamplung Lor RT 01 RW 07, Balecatur, Gamping</t>
  </si>
  <si>
    <t>222111926</t>
  </si>
  <si>
    <t>masobin817@gmail.com</t>
  </si>
  <si>
    <t>085226092657</t>
  </si>
  <si>
    <t>303901057236531</t>
  </si>
  <si>
    <t>ARZUDA QOLBIN MULYA</t>
  </si>
  <si>
    <t>BANK RAKYAT INDONESIA (BRI)</t>
  </si>
  <si>
    <t>BRI UNIT PEDURUNGAN</t>
  </si>
  <si>
    <t>Jalan Otista II, Gang Haji Dawel Atas No 19, RT 4/RW 9, Kelurahan Bidara Cina, Kecamatan Jatinegara</t>
  </si>
  <si>
    <t>Jalan Parangkusumo VIII No.17 RT 2/RW 3, Kelurahan Tlogosari Kulon, Kecamatan Pedurungan, Kota Semarang</t>
  </si>
  <si>
    <t>222112224</t>
  </si>
  <si>
    <t>sultanhafiz992@gmail.com</t>
  </si>
  <si>
    <t>088269715195</t>
  </si>
  <si>
    <t>1327244281</t>
  </si>
  <si>
    <t>Jl. Prof. Dr. Ir. Sumantri Brojonegoro No.1, Gedong Meneng, Kec. Rajabasa, Kota Bandar Lampung, Lampung 35145</t>
  </si>
  <si>
    <t>RT06/RW08, No. 2, Jl. Kebon Nanas Selatan I, Kel. Cipinang Cempedak, Kec. Jatinegara</t>
  </si>
  <si>
    <t>RT07/RW02, No. 80, Jl. Mawar Gg. Masjid, Kel. Hajimena, Kec. Natar</t>
  </si>
  <si>
    <t>1803 Kabupaten Lampung Selatan Provinsi Lampung</t>
  </si>
  <si>
    <t>222111886</t>
  </si>
  <si>
    <t>anangkhidayat711@gmail.com</t>
  </si>
  <si>
    <t>081391924272</t>
  </si>
  <si>
    <t>220001007312501</t>
  </si>
  <si>
    <t>ANANG KURNIA HIDAYAT</t>
  </si>
  <si>
    <t>Maguwoharjo</t>
  </si>
  <si>
    <t>Gg. Sholihun No.40, RT 14, RW.9, Bidara Cina, Kecamatan Jatinegara, Kota Jakarta Timur, Daerah Khusus Ibukota Jakarta, 13330</t>
  </si>
  <si>
    <t>Jl. Karangmojo RT 05 RW 03, Karanganom, Karangmojo, Purwomartani, Kalasan</t>
  </si>
  <si>
    <t>222112427</t>
  </si>
  <si>
    <t>yuliusrestukrisna58@gmail.com</t>
  </si>
  <si>
    <t>085726249142</t>
  </si>
  <si>
    <t>306901022335539</t>
  </si>
  <si>
    <t>YULIUS RESTU KRISNA ADI</t>
  </si>
  <si>
    <t>3069 BRI UNIT NGEMPLAK II</t>
  </si>
  <si>
    <t>Gang Sholihun No.40, RT.14/RW.9, Bidara Cina, Jatinegara</t>
  </si>
  <si>
    <t>Pondok, RT.02/RW.01, Selomartani, Kalasan</t>
  </si>
  <si>
    <t>112212441</t>
  </si>
  <si>
    <t>adeoctarinap@gmail.com</t>
  </si>
  <si>
    <t>081367217118</t>
  </si>
  <si>
    <t>1254479857</t>
  </si>
  <si>
    <t>KM 9 - Palembang</t>
  </si>
  <si>
    <t>Jl. Kebon Nanas Selatan 2 No. 3 RT 3 RW 8 Cipinang Cempedak Jatinegara</t>
  </si>
  <si>
    <t>Jalan Perindustrian 2 Komplek Victoria Park Blok B17 RT 59, RW 01, Kelurahan Kebun Bunga, Kecamatan Sukarami</t>
  </si>
  <si>
    <t>1671 Kota Palembang Provinsi Sumatera Selatan</t>
  </si>
  <si>
    <t>1607 Kabupaten Banyu Asin Provinsi Sumatera Selatan</t>
  </si>
  <si>
    <t>1600 BPS Provinsi Sumatera Selatan</t>
  </si>
  <si>
    <t>1671 BPS Kota Palembang</t>
  </si>
  <si>
    <t>222111871</t>
  </si>
  <si>
    <t>akmabatris15@gmail.com</t>
  </si>
  <si>
    <t>085772372655</t>
  </si>
  <si>
    <t>628501004586501</t>
  </si>
  <si>
    <t>AKMA BATRISYIA JAZIMA</t>
  </si>
  <si>
    <t>Bank BRI UNIT Sambi Kediri</t>
  </si>
  <si>
    <t>Jalan Mulia No. 21, RT.9/RW.8, Kelurahan Bidara Cina, Jatinegara, Kota Jakarta Timur</t>
  </si>
  <si>
    <t>Jalan Bromo RT 001 RW 003 Desa Sumberjo Kecamatan Kandat Kabupaten Kediri</t>
  </si>
  <si>
    <t>212111976</t>
  </si>
  <si>
    <t>danardanamuh@gmail.com</t>
  </si>
  <si>
    <t>082314844994</t>
  </si>
  <si>
    <t>697001003926507</t>
  </si>
  <si>
    <t>DANARDANA MUHAMMAD</t>
  </si>
  <si>
    <t>Bank BRI</t>
  </si>
  <si>
    <t>KC Wonogiri</t>
  </si>
  <si>
    <t>RT 8/RW 7, Nomor 34, Jalan Haji Yahya, Cipinang Cempedak, Jatinegara</t>
  </si>
  <si>
    <t>RT 4/RW 5, Lingkungan Pudak, Wuryantoro, Wuryantoro</t>
  </si>
  <si>
    <t>222112268</t>
  </si>
  <si>
    <t>amaliyaturnur@stis.ac.id</t>
  </si>
  <si>
    <t>085852580776</t>
  </si>
  <si>
    <t>005601060261502</t>
  </si>
  <si>
    <t>Nganjuk</t>
  </si>
  <si>
    <t>Jalan Masjid No.20, RT.14/RW.9, Bidara Cina, Jatinegara, Jakarta Timur</t>
  </si>
  <si>
    <t>Jalan Raya Guyangan No.14 RT.005/RW.001, Bagor, Nganjuk</t>
  </si>
  <si>
    <t>112212807</t>
  </si>
  <si>
    <t>Nur Qalbi. MR</t>
  </si>
  <si>
    <t>qalbimr@gmail.com</t>
  </si>
  <si>
    <t>1343152220</t>
  </si>
  <si>
    <t>NUR QALBI MR</t>
  </si>
  <si>
    <t>Barru</t>
  </si>
  <si>
    <t>RT 5/RW 15, No. 10A, Jalan Kebon Sayur I, Kelurahan Bidaracina, Kecamatan Jatinegara</t>
  </si>
  <si>
    <t>RT 01/RW 03, Desa Pao-pao, Kecamatan Tanete Rilau</t>
  </si>
  <si>
    <t>7310 Kabupaten Barru Provinsi Sulawesi Selatan</t>
  </si>
  <si>
    <t>7372 Kota Parepare Provinsi Sulawesi Selatan</t>
  </si>
  <si>
    <t>7310 BPS Kabupaten Barru</t>
  </si>
  <si>
    <t>112212790</t>
  </si>
  <si>
    <t>tini.pebriantini@gmail.com</t>
  </si>
  <si>
    <t>087861087606</t>
  </si>
  <si>
    <t>225301006506502</t>
  </si>
  <si>
    <t>NI KETUT PEBRIANTINI</t>
  </si>
  <si>
    <t xml:space="preserve">BRI </t>
  </si>
  <si>
    <t>Jl. Raya Sempidi No.43, Sempidi, Kec. Mengwi, Kab. Badung</t>
  </si>
  <si>
    <t>Jl. Kebon Nanas Selatan II No.03, RT.03/RW.08, Cipinang Cempedak, Jatinegara</t>
  </si>
  <si>
    <t>Jl. Katjong Seleman No.12, Br. Bersih, Ds. Darmasaba, Abiansemal</t>
  </si>
  <si>
    <t>5103 Kabupaten Badung Provinsi Bali</t>
  </si>
  <si>
    <t>5171 Kota Denpasar Provinsi Bali</t>
  </si>
  <si>
    <t>3171 BPS Kota Jakarta Selatan</t>
  </si>
  <si>
    <t>5103 BPS Kabupaten Badung</t>
  </si>
  <si>
    <t>212112036</t>
  </si>
  <si>
    <t>fajarhardiansyah003@gmail.com</t>
  </si>
  <si>
    <t>081575651899</t>
  </si>
  <si>
    <t>8023006471</t>
  </si>
  <si>
    <t>Gedong kuning</t>
  </si>
  <si>
    <t>Jl. Kebon nanas selatan II No.12, Rt.11/Rw.8, cipinang cempedak, jatinegara</t>
  </si>
  <si>
    <t>Jl. Ibu ruswo no 45, Rt.06/Rw.02, prawirodirjan, gondomanan</t>
  </si>
  <si>
    <t>222112074</t>
  </si>
  <si>
    <t>idhosakly@gmail.com</t>
  </si>
  <si>
    <t>081584234827</t>
  </si>
  <si>
    <t>655901040702530</t>
  </si>
  <si>
    <t>GHOLIDHO HERDA PRILASAKLY</t>
  </si>
  <si>
    <t>Gumelar, Gandusari, Kabupaten Trenggalek, Jawa Timur 66372, Indonesia</t>
  </si>
  <si>
    <t>Terusan Gang H. Dawel dan Abdurrahman, depan rumah nomor 33C, Bidara Cina, Jatinegara</t>
  </si>
  <si>
    <t xml:space="preserve">RT/RW 004/002 Jongke, Sukorame, Gandusari, Trenggalek, Jawa Timur 66372, </t>
  </si>
  <si>
    <t>222112262</t>
  </si>
  <si>
    <t>nisafatharani13@gmail.com</t>
  </si>
  <si>
    <t>0895403160100</t>
  </si>
  <si>
    <t>1850003115018</t>
  </si>
  <si>
    <t>KCP Purworejo</t>
  </si>
  <si>
    <t>Jalan Sensus I No.26, RT 03/RW 15, Kelurahan Bidara Cina, Jatinegara (Kos Cinta Kasih),  JATINEGARA, KOTA JAKARTA TIMUR, DKI JAKARTA, ID, 13330</t>
  </si>
  <si>
    <t>Doplang RT 06/ RW 03, No 21, Kelurahan Doplang, Kecamatan Purworejo, Kabupaten Purworejo, Jawa Tengah</t>
  </si>
  <si>
    <t>222112282</t>
  </si>
  <si>
    <t>farkhanudinpatrick@gmail.com</t>
  </si>
  <si>
    <t>081903220136</t>
  </si>
  <si>
    <t>683301023160531</t>
  </si>
  <si>
    <t>PATRICK FARKHANUDIN</t>
  </si>
  <si>
    <t>BRI Unit Karangsalam</t>
  </si>
  <si>
    <t>Jalan Kebon Nanas Selatan I No.31A, RT.8/RW.8, Cipinang Cempedak, Jatinegara (Kos bu Anis) JATINEGARA, KOTA JAKARTA TIMUR, DKI JAKARTA, ID, 13340</t>
  </si>
  <si>
    <t>RT.2/RW.6, Kel Beji, Kedung Banteng (Mushola wakafiyah) KEDUNG BANTENG, KAB. BANYUMAS, JAWA TENGAH, ID, 53152</t>
  </si>
  <si>
    <t>222111874</t>
  </si>
  <si>
    <t>aliffitriatulkhasanah@gmail.com</t>
  </si>
  <si>
    <t>085640182890</t>
  </si>
  <si>
    <t>389601035996537</t>
  </si>
  <si>
    <t>BRI KCP Prambanan</t>
  </si>
  <si>
    <t>Jl. Masjid no.23B  RT.11/RW.09, Bidaracina, Jatinegara</t>
  </si>
  <si>
    <t>Jl. Werkudoro, Kebondalem RT.03/RW.05, Kebondalem.Kidul, Prambanan</t>
  </si>
  <si>
    <t>212111959</t>
  </si>
  <si>
    <t>bintangauliapp356@gmail.com</t>
  </si>
  <si>
    <t>089502600176</t>
  </si>
  <si>
    <t>177901003188502</t>
  </si>
  <si>
    <t>BINTANG PUTRI AULIA</t>
  </si>
  <si>
    <t>Yogya Cik Ditiro</t>
  </si>
  <si>
    <t>Jl. Kelapa Mas No.1A RT.06/RW012 Utan Kayu Selatan, Matraman, Jakarta Timur 13120</t>
  </si>
  <si>
    <t>JL Mawar No. 12, Blotan, Wedomartani, Ngemplak, Sleman, Yogyakarta</t>
  </si>
  <si>
    <t>112212491</t>
  </si>
  <si>
    <t>ameliacalista17@gmail.com</t>
  </si>
  <si>
    <t>081226800336</t>
  </si>
  <si>
    <t>1433706380</t>
  </si>
  <si>
    <t xml:space="preserve">AMELIA CALISTA </t>
  </si>
  <si>
    <t>BNI Adi Soemarmo Colomadu</t>
  </si>
  <si>
    <t xml:space="preserve">Rumah No.35 Jalan Dermaga Raya RT 14/RW 11 Klender, Duren Sawit, Jakarta Timur </t>
  </si>
  <si>
    <t xml:space="preserve">Jalan Ledok 1 RT 2/RW 2 Sidorejo, Ngargorejo, Ngemplak, Boyolali, Jawa Tengah </t>
  </si>
  <si>
    <t>222112010</t>
  </si>
  <si>
    <t>Elgresia Egita Br Perangin-angin</t>
  </si>
  <si>
    <t>elgresiaegita11@gmail.com</t>
  </si>
  <si>
    <t>081375094322</t>
  </si>
  <si>
    <t>1050014131068</t>
  </si>
  <si>
    <t>ELGRESIA EGITA BR PERANGIN-ANGIN</t>
  </si>
  <si>
    <t>Bank Mandiri Cabang Citra Garden, Medan</t>
  </si>
  <si>
    <t>Jalan Sensus I No. 26, RT.3/RW.15, Bidara Cina, Jatinegara, Jakarta Timur, Jakarta 13330</t>
  </si>
  <si>
    <t>Jalan Bunga Cempaka No. 29G, Padang Bulan Selayang II, Kec. Medan Selayang, Kota Medan, Sumatera Utara 20156</t>
  </si>
  <si>
    <t>1211 Kabupaten Karo Provinsi Sumatera Utara</t>
  </si>
  <si>
    <t>112212848</t>
  </si>
  <si>
    <t>riaindriani021328@gmail.com</t>
  </si>
  <si>
    <t>089693868377</t>
  </si>
  <si>
    <t>304801038460534</t>
  </si>
  <si>
    <t>3048 BRI UNIT SIANTAN</t>
  </si>
  <si>
    <t>Jalan Kebon Sayur I No.10A, RT.5/RW.15, Bidara Cina, Jatinegara (Ggnya smpng mushola), KOTA JAKARTA TIMUR, JATINEGARA, DKI JAKARTA, ID, 13330</t>
  </si>
  <si>
    <t xml:space="preserve">JALAN BUDI UTOMO. Jl. Purnajaya 1 jalur 2 No. 81B RT/RW 04/06, Kelurahan Siantan Hilir, Kecamatan Pontianak Utara, Kota Pontianak </t>
  </si>
  <si>
    <t>112212637</t>
  </si>
  <si>
    <t>hanyfbr162@gmail.com</t>
  </si>
  <si>
    <t>087804114914</t>
  </si>
  <si>
    <t>093301017290530</t>
  </si>
  <si>
    <t xml:space="preserve">HANY FEBRIANTY </t>
  </si>
  <si>
    <t>UNIT OTISTA III JAKARTA</t>
  </si>
  <si>
    <t xml:space="preserve">Jl Walter Condrad gg. Firdaus no 123 RT 027 RW 008, Baamang Tengah, Baamang </t>
  </si>
  <si>
    <t>6202 Kabupaten Kotawaringin Timur Provinsi Kalimantan Tengah</t>
  </si>
  <si>
    <t>6271 Kota Palangka Raya Provinsi Kalimantan Tengah</t>
  </si>
  <si>
    <t>6202 BPS Kabupaten Kotawaringin Timur</t>
  </si>
  <si>
    <t>6271 BPS Kota Palangka Raya</t>
  </si>
  <si>
    <t>222112380</t>
  </si>
  <si>
    <t>STENISLAUS ANGGA APRIANTO</t>
  </si>
  <si>
    <t>stenislausangga@gmail.com</t>
  </si>
  <si>
    <t>085643622005</t>
  </si>
  <si>
    <t>684501023275531</t>
  </si>
  <si>
    <t>Kantor Cabang Ngombol</t>
  </si>
  <si>
    <t>Jl. Kebon Nanas Selatan I No 30B, RT01/RW08, Kel. Cipinang Cempedak, Kec. Jatinegara, Jakarta Timur (atas Indomaret Otista 3)</t>
  </si>
  <si>
    <t>Desa Ringgit, RT 003/ RW 001, Kecamatan Ngombol, Kabupaten Purworejo, Jawa Tengah</t>
  </si>
  <si>
    <t>222111840</t>
  </si>
  <si>
    <t>asmuammal@gmail.com</t>
  </si>
  <si>
    <t>085163513267</t>
  </si>
  <si>
    <t>7189163651</t>
  </si>
  <si>
    <t>Bank Syariah Indonesia</t>
  </si>
  <si>
    <t>KCP Klaten Pemuda 1</t>
  </si>
  <si>
    <t>Jl mulia rt11/8 no5, bidara cina, jatinegara</t>
  </si>
  <si>
    <t>Rt1/rw9, buntalan, buntalan, klaten tengah, klaten</t>
  </si>
  <si>
    <t>222111852</t>
  </si>
  <si>
    <t>aghniaamalia2207@gmail.com</t>
  </si>
  <si>
    <t>025101045440509</t>
  </si>
  <si>
    <t>AGHNIA AMALIA</t>
  </si>
  <si>
    <t>MUNTILAN</t>
  </si>
  <si>
    <t>Kos Pak Heri, Jalan Kebon Nanas Selatan 2 No. 1, RT. 06/RW. 05, Kelurahan Cipinang Cempedak, Kecamatan Jatinegara</t>
  </si>
  <si>
    <t>Dusun Bungasari, RT 02/RW 01, Desa Adikarto, Kecamatan Muntilan, Kabupaten Magelang</t>
  </si>
  <si>
    <t>112212527</t>
  </si>
  <si>
    <t>awangga.wichi@gmail.com</t>
  </si>
  <si>
    <t>085725160068</t>
  </si>
  <si>
    <t>093301017325539</t>
  </si>
  <si>
    <t>AWANGGA WISENA AJI</t>
  </si>
  <si>
    <t>BRI UNIT OTISTA III</t>
  </si>
  <si>
    <t>RT10/RW04, No.16B, Jalan Sensus II, Kelurahan Bidara Cina, Kecamatan Jatinegara</t>
  </si>
  <si>
    <t>RT03/RW03, Krajan Kidul, Desa Rowobayem, Kecamatan Kemiri</t>
  </si>
  <si>
    <t>222111841</t>
  </si>
  <si>
    <t>adienmutafaila@gmail.com</t>
  </si>
  <si>
    <t>085882664024</t>
  </si>
  <si>
    <t>024701087424502</t>
  </si>
  <si>
    <t>ADIEN ILMA MUTAFAILA</t>
  </si>
  <si>
    <t>Kos Pondok Sunda Bu Icah, Jalan Mulia No.20, RT.8/RW.8, Kelurahan Bidaracina, Jatinegara</t>
  </si>
  <si>
    <t xml:space="preserve">Glagahombo RT 01/ RW 08, Pondorejo, Tempel, Sleman. </t>
  </si>
  <si>
    <t>112212688</t>
  </si>
  <si>
    <t>Kamarereta@gmail.com</t>
  </si>
  <si>
    <t>1130015026473</t>
  </si>
  <si>
    <t>Bank Mandiri Jakarta Otto Iskandardinata</t>
  </si>
  <si>
    <t xml:space="preserve">Griya Firamita, Jalan H. Yahya No 6, RT 01 RW 09, Kecamatan Jatinegara, Kelurahan Bidara Cina. </t>
  </si>
  <si>
    <t>Perumnas Talang Kelapa, Jalan Kelapa Hijau III, Blok 7,RT 24, RW 06, No 349</t>
  </si>
  <si>
    <t>1608 Kabupaten Ogan Komering Ulu Selatan Provinsi Sumatera Selatan</t>
  </si>
  <si>
    <t>212112168</t>
  </si>
  <si>
    <t>muhammadabdulazizhabibi@gmail.com</t>
  </si>
  <si>
    <t>082279927227</t>
  </si>
  <si>
    <t>60011504150</t>
  </si>
  <si>
    <t>Mandiri Cabang Lahat</t>
  </si>
  <si>
    <t xml:space="preserve">Jalan Sensus I No.37, RT.6/RW.4, Kelurahan Bidaracina, Jatinegara </t>
  </si>
  <si>
    <t xml:space="preserve">Jl.H.Taslim Ibrahim, Jalan H.Taslim Ibrahim Blok c No.12A, RT.1/RW.1, Bandar Jaya, Lahat (Toko SRC Santoso) </t>
  </si>
  <si>
    <t>1604 Kabupaten Lahat Provinsi Sumatera Selatan</t>
  </si>
  <si>
    <t>1604 BPS Kabupaten Lahat</t>
  </si>
  <si>
    <t>222112379</t>
  </si>
  <si>
    <t>SRI NURMALA NINGSIH</t>
  </si>
  <si>
    <t>malaningsih.05@gmail.com</t>
  </si>
  <si>
    <t>087840662691</t>
  </si>
  <si>
    <t>015701075841501</t>
  </si>
  <si>
    <t>SELONG</t>
  </si>
  <si>
    <t>Jl. Masjid No.32, RT.14/RW.9, Bidara Cina, Kecamatan Jatinegara, Kota Jakarta Timur, Daerah Khusus Ibukota Jakarta 13330</t>
  </si>
  <si>
    <t>JALAN ADI SUCIPTO LINGKUNGAN JEMPONG WARENG KEC AMPENAN, KEL AMPENAN UTARA RT 003 RW 026</t>
  </si>
  <si>
    <t>5271 Kota Mataram Provinsi Nusa Tenggara Barat</t>
  </si>
  <si>
    <t>5201 Kabupaten Lombok Barat Provinsi Nusa Tenggara Barat</t>
  </si>
  <si>
    <t>5200 BPS Provinsi Nusa Tenggara Barat</t>
  </si>
  <si>
    <t>5271 BPS Kota Mataram</t>
  </si>
  <si>
    <t>222112241</t>
  </si>
  <si>
    <t>nasyazp28@gmail.com</t>
  </si>
  <si>
    <t>0895332925008</t>
  </si>
  <si>
    <t>7080491047</t>
  </si>
  <si>
    <t>KCP Pulogadung Trade Centre</t>
  </si>
  <si>
    <t>JL. Pegangsaan Dua No.13 RT 001/ RW 004, Pegangsaan Dua, Kelapa Gading, Jakarta Utara 14250</t>
  </si>
  <si>
    <t>Jakarta Utara</t>
  </si>
  <si>
    <t>3175 Kota Jakarta Utara Provinsi DKI Jakarta</t>
  </si>
  <si>
    <t>222112028</t>
  </si>
  <si>
    <t>ezrazia05@gmail.com</t>
  </si>
  <si>
    <t>087871413087</t>
  </si>
  <si>
    <t>1345584666</t>
  </si>
  <si>
    <t>Jakarta Barat</t>
  </si>
  <si>
    <t>Jalan Kemanggisan Ilir III No. 41, RT 07/RW 07, Kelurahan Kemanggisan, Kecamatan Palmerah</t>
  </si>
  <si>
    <t>3174 Kota Jakarta Barat Provinsi DKI Jakarta</t>
  </si>
  <si>
    <t>112212552</t>
  </si>
  <si>
    <t>dafariyandika400@gmail.com</t>
  </si>
  <si>
    <t>089528227268</t>
  </si>
  <si>
    <t>685701014392533</t>
  </si>
  <si>
    <t>Agus Dwi Kusworo</t>
  </si>
  <si>
    <t>Purworejo</t>
  </si>
  <si>
    <t>Jl. Kb. Nanas Utara II No.25, RT.5/RW.7, Cipinang, Kecamatan Jatinegara, Kota Jakarta Timur, Daerah Khusus Ibukota Jakarta</t>
  </si>
  <si>
    <t xml:space="preserve">Desa Sidorejo RT 01 RW 03 Kecamatan Purworejo Kabupaten Purworejo </t>
  </si>
  <si>
    <t>222111855</t>
  </si>
  <si>
    <t>222111855@stis.ac.id</t>
  </si>
  <si>
    <t>085161751071</t>
  </si>
  <si>
    <t>1112440121</t>
  </si>
  <si>
    <t>BNI Kebumen</t>
  </si>
  <si>
    <t>RT 8 RW 8, NO 31, Jalan Kebon Nanas Selatan 1, Cipinang Cempedak, Jatinegara</t>
  </si>
  <si>
    <t>RT 2 RW 1, Grujugan, Petanahan, Kebumen</t>
  </si>
  <si>
    <t>112212804</t>
  </si>
  <si>
    <t>wahyu130503@gmail.com</t>
  </si>
  <si>
    <t>085231162080</t>
  </si>
  <si>
    <t>8780449234</t>
  </si>
  <si>
    <t>BCA KCP Sentral Cikini</t>
  </si>
  <si>
    <t>Jl. Wedana No.27A Kelurahan Bali Mester Kecamatan Jatinegara</t>
  </si>
  <si>
    <t>RT. 12, No. 59, Jalan Raudah 3, Kelurahan Teluk Lerong Ilir, Kecamatan Samarinda Ulu</t>
  </si>
  <si>
    <t>6404 Kabupaten Kutai Timur Provinsi Kalimantan Timur</t>
  </si>
  <si>
    <t>112212866</t>
  </si>
  <si>
    <t>sadiyyahmahardika@gmail.com</t>
  </si>
  <si>
    <t>085831614568</t>
  </si>
  <si>
    <t>1710009991756</t>
  </si>
  <si>
    <t>Jl. Otto Iskandardinata No.64c 1, RT.1/RW.4, Bidara Cina, Kecamatan Jatinegara, Kota Jakarta Timur, Daerah Khusus Ibukota Jakarta 13330</t>
  </si>
  <si>
    <t>Jl. Masjid No.4 13, RT.13/RW.9, Bidara Cina, Kecamatan Jatinegara, Kota Jakarta Timur, Daerah Khusus Ibukota Jakarta 13330</t>
  </si>
  <si>
    <t>Perumahan Winanda 11, Jl. Dr. Murjani III Gg. Arrazak Blok D4, Gayam, Kec. Tj. Redeb, Kabupaten Berau, Kalimantan Timur 77315</t>
  </si>
  <si>
    <t>6405 Kabupaten Berau Provinsi Kalimantan Timur</t>
  </si>
  <si>
    <t>212111936</t>
  </si>
  <si>
    <t>awikayz@gmail.com</t>
  </si>
  <si>
    <t>085642571666</t>
  </si>
  <si>
    <t>1344595250</t>
  </si>
  <si>
    <t>Kwaon rt06 rw03, Jemawan, Jatinom, Klaten, Jawa Tengah</t>
  </si>
  <si>
    <t>222112372</t>
  </si>
  <si>
    <t>sisiliamanalu8@gmail.com</t>
  </si>
  <si>
    <t>081269155695</t>
  </si>
  <si>
    <t>109601033458501</t>
  </si>
  <si>
    <t>BRI KCP Dolok sanggul</t>
  </si>
  <si>
    <t>Jalan Sensus I No.26, RT.3/RW.15, Kelurahan Bidara Cina, Jatinegara (Kos Cinta Kasih lt 1), KOTA JAKARTA TIMUR, JATINEGARA, DKI JAKARTA, ID, 13330</t>
  </si>
  <si>
    <t xml:space="preserve">Jln Veteran Ujung Komplek Tanah Lapang, Pasaribu Kecamatan Dolok sanggul </t>
  </si>
  <si>
    <t>1215 Kabupaten Humbang Hasundutan Provinsi Sumatera Utara</t>
  </si>
  <si>
    <t>1215 BPS Kabupaten Humbang Hasundutan</t>
  </si>
  <si>
    <t>222112022</t>
  </si>
  <si>
    <t>erikaazizah.k@gmail.com</t>
  </si>
  <si>
    <t>082133673575</t>
  </si>
  <si>
    <t>592201039478536</t>
  </si>
  <si>
    <t>ERIKA AZIZAH KHOIRUNNISA</t>
  </si>
  <si>
    <t>DAWE KUDUS</t>
  </si>
  <si>
    <t>Kos Orange, gang H. Abdurrahman No 34A</t>
  </si>
  <si>
    <t>Jl. Durian utara 3 gang kebun anggrek no. 16, arah ke SDN Pedalangan 3, Kelurahan Pedalangan, Kecamatan Banyumanik, Semarang</t>
  </si>
  <si>
    <t>222112103</t>
  </si>
  <si>
    <t>ibnugata.27@gmail.com</t>
  </si>
  <si>
    <t>081215893327</t>
  </si>
  <si>
    <t>643101032109530</t>
  </si>
  <si>
    <t>Unit Karangjati Kantor Cabang Ngawi</t>
  </si>
  <si>
    <t>Jalan Kebon Nanas Utara No. 21, RT/RW 15/07, Kelurahan Cipinang Cempedak, Kecamatan Jatinegara</t>
  </si>
  <si>
    <t>Jalan Raya Ngawi Caruban, RT/RW 03/01, Desa Karangjati, Kecamatan Karangjati</t>
  </si>
  <si>
    <t>3521 Kabupaten Ngawi Provinsi Jawa Timur</t>
  </si>
  <si>
    <t>3521 BPS Kabupaten Ngawi</t>
  </si>
  <si>
    <t>212112346</t>
  </si>
  <si>
    <t>oppo3chaniago@gmail.com</t>
  </si>
  <si>
    <t>081260637147</t>
  </si>
  <si>
    <t>093301017171532</t>
  </si>
  <si>
    <t>SALMA NABILA ASRIZAL</t>
  </si>
  <si>
    <t>KCP sukaramai</t>
  </si>
  <si>
    <t>Kos Bening, Jalan Kebon Nanas Utara I No.15B, RT.3/RW.7, Cipinang Cempedak, Jatinegara (Kos Bening), KOTA JAKARTA TIMUR, JATINEGARA, DKI JAKARTA, ID, 13340</t>
  </si>
  <si>
    <t>Jalan Denai GG kumis 1 no 28, Kelurahan Tegal Sari Mandala III kecamatan Medan denai</t>
  </si>
  <si>
    <t>222111843</t>
  </si>
  <si>
    <t>adinda ayu pramesthi</t>
  </si>
  <si>
    <t>adindapramesthi710@gmail.com</t>
  </si>
  <si>
    <t>085884289366</t>
  </si>
  <si>
    <t>597101016363533</t>
  </si>
  <si>
    <t>Landung Sari</t>
  </si>
  <si>
    <t>Jalan Masjid No.23B, RT.11/RW.9, Bidaracina, Jatinegara (Tembok keramik pink), KOTA JAKARTA TIMUR, JATINEGARA, DKI JAKARTA, ID, 13330</t>
  </si>
  <si>
    <t>Kost Putri Wisma Tiga Dara
Jalan Sekaran Raya, Kelurahan Patemon, Gunungpati (gang sebelah trift baju dan toko buah)</t>
  </si>
  <si>
    <t>3375 Kota Pekalongan Provinsi Jawa Tengah</t>
  </si>
  <si>
    <t>3375 BPS Kota Pekalongan</t>
  </si>
  <si>
    <t>212111965</t>
  </si>
  <si>
    <t>celvinkeyla6969@gmail.com</t>
  </si>
  <si>
    <t>088233094155</t>
  </si>
  <si>
    <t>1239375563</t>
  </si>
  <si>
    <t>CELVIN KEYLA ALIDRA</t>
  </si>
  <si>
    <t>BANYUMANIK</t>
  </si>
  <si>
    <t>Jalan Kebon Nanas Selatan II No.10 RT05/RW05, Cipinang Cempedak, Jatinegara</t>
  </si>
  <si>
    <t>Jalan Taman Puri A4/29 RT03/RW16, Padangsari, Banyumanik</t>
  </si>
  <si>
    <t>222112365</t>
  </si>
  <si>
    <t>shelaalfi@gmail.com</t>
  </si>
  <si>
    <t>082322011055</t>
  </si>
  <si>
    <t>1149817197</t>
  </si>
  <si>
    <t>Wonosobo</t>
  </si>
  <si>
    <t>Jl. Saleh Abud No.14 B, RT.13/RW.8, Bidara Cina, Kecamatan Jatinegara, Kota Jakarta Timur, Daerah Khusus Ibukota Jakarta 13330</t>
  </si>
  <si>
    <t>Dsn. Krotok RT/RW : 03/02, Ds. Pakuncen, Kec. Selomerto, Kab. Wonosobo, Jawa Tengah</t>
  </si>
  <si>
    <t>3307 Kabupaten Wonosobo Provinsi Jawa Tengah</t>
  </si>
  <si>
    <t>3304 Kabupaten Banjarnegara Provinsi Jawa Tengah</t>
  </si>
  <si>
    <t>3307 BPS Kabupaten Wonosobo</t>
  </si>
  <si>
    <t>3304 BPS Kabupaten Banjarnegara</t>
  </si>
  <si>
    <t>212112064</t>
  </si>
  <si>
    <t xml:space="preserve">fitrisiataridipa@gmail.com </t>
  </si>
  <si>
    <t>088235998728</t>
  </si>
  <si>
    <t>0555-01-015122-53-9</t>
  </si>
  <si>
    <t xml:space="preserve">Fitrisia Taridipa </t>
  </si>
  <si>
    <t>Jalan Sensus III, RT.6/RW.4, Kel Bidaracina, Jatinegara (Nomor 3)</t>
  </si>
  <si>
    <t>Jl. Raflesia, RT.15/RW.22, Puhrejo, Tulungrejo, Kec. Pare, Kediri, Jawa Timur 64212</t>
  </si>
  <si>
    <t>212112108</t>
  </si>
  <si>
    <t>IMELLA MENDITA SANDI</t>
  </si>
  <si>
    <t>imellams2002@gmail.com</t>
  </si>
  <si>
    <t>082234261477</t>
  </si>
  <si>
    <t>0396090639</t>
  </si>
  <si>
    <t>Kantor Cabang Ponorogo</t>
  </si>
  <si>
    <t>Jl Sensus 1, No 26 RT 3 RW 15 Kecamatan Jatinegara, Jakarta Timur</t>
  </si>
  <si>
    <t>Jalan Puspowarno Perumahan Pusparaya B26, RT 006/ RW 001</t>
  </si>
  <si>
    <t>222112164</t>
  </si>
  <si>
    <t>khusenali19@gmail.com</t>
  </si>
  <si>
    <t>089655344065</t>
  </si>
  <si>
    <t>2381180371</t>
  </si>
  <si>
    <t>M KHUSEN ALI AL ANJABI</t>
  </si>
  <si>
    <t>Jl. Diponegoro No.27, Dukuh, Kec. Pekalongan Utara, Kota Pekalongan, Jawa Tengah 51116</t>
  </si>
  <si>
    <t>Jalan Otista II Gang H Dawel Atas No. 19, RT.4/RW.9, Kampung Melayu, Jatinegara</t>
  </si>
  <si>
    <t>Buaran Gang 2 No.30 RT.01/RW.02, Kelurahan Buaran Kradenan, Kecamatan Pekalongan Selatan, Kota Pekalongan</t>
  </si>
  <si>
    <t>3325 Kabupaten Batang Provinsi Jawa Tengah</t>
  </si>
  <si>
    <t>3325 BPS Kabupaten Batang</t>
  </si>
  <si>
    <t>222112272</t>
  </si>
  <si>
    <t>NUR SHIFA DANI</t>
  </si>
  <si>
    <t>nurshifadani23@gmail.com</t>
  </si>
  <si>
    <t>089663644305</t>
  </si>
  <si>
    <t>413501018784534</t>
  </si>
  <si>
    <t>4135 UNIT KEDAWUNG CIREBON</t>
  </si>
  <si>
    <t>JL PELDA SADEWI BLOK IRIGASI RT 006 RW 001 DESA KEDUNGDAWA KECAMATAN KEDAWUNG KABUPATEN CIREBON JAWA BARAT</t>
  </si>
  <si>
    <t>3274 Kota Cirebon Provinsi Jawa Barat</t>
  </si>
  <si>
    <t>3274 BPS Kota Cirebon</t>
  </si>
  <si>
    <t>3209 BPS Kabupaten Cirebon</t>
  </si>
  <si>
    <t>222111940</t>
  </si>
  <si>
    <t>azmi.zulfani@gmail.com</t>
  </si>
  <si>
    <t>0895339176777</t>
  </si>
  <si>
    <t>1207631854</t>
  </si>
  <si>
    <t>AZMI ZULFANI PUTRI</t>
  </si>
  <si>
    <t>BNI (BANK NEGARA INDONESIA)</t>
  </si>
  <si>
    <t>Sarinah, Banyumanik, Semarang</t>
  </si>
  <si>
    <t>Jl Saleh Abud no 14b, Jakarta Timur</t>
  </si>
  <si>
    <t>Jl Kepodang Barat VI Rt 1 Rw 10 blok c/122, PudakPayung, Banyumanik</t>
  </si>
  <si>
    <t>212112138</t>
  </si>
  <si>
    <t>212112138@stis.ac.id</t>
  </si>
  <si>
    <t>085875675414</t>
  </si>
  <si>
    <t>605401000957507</t>
  </si>
  <si>
    <t>KINTAN AYU RIZQI</t>
  </si>
  <si>
    <t>Penggaron</t>
  </si>
  <si>
    <t>JALAN SENSUS I NO 26 RT 3 RW 15 KECAMATAN JATINEGARA, JAKARTA TIMUR</t>
  </si>
  <si>
    <t>JL PANCAKARYA BLOK 53 NO 325</t>
  </si>
  <si>
    <t>112212547</t>
  </si>
  <si>
    <t>CICI NURHALIZA AMANAH</t>
  </si>
  <si>
    <t>cicinrhlza21@gmail.com</t>
  </si>
  <si>
    <t>082197043237</t>
  </si>
  <si>
    <t>750701015816538</t>
  </si>
  <si>
    <t>7507 UNIT TADULAKO PALU</t>
  </si>
  <si>
    <t>Jalan Otista Raya No 60A RT 3 RW 15,Kelurahan kampung melayu, kecamatan jatinegara</t>
  </si>
  <si>
    <t>perumahan budha tzu chi jl. simpotove timur VI blok V 01 RT 4 RW 17, kelurahan Tondo, kecamatan mantikulore, kota Palu, Provinsi Sulawesi Tengah</t>
  </si>
  <si>
    <t>7271 Kota Palu Provinsi Sulawesi Tengah</t>
  </si>
  <si>
    <t>7205 Kabupaten Donggala Provinsi Sulawesi Tengah</t>
  </si>
  <si>
    <t>7200 BPS Provinsi Sulawesi Tengah</t>
  </si>
  <si>
    <t>7271 BPS Kota Palu</t>
  </si>
  <si>
    <t>212112383</t>
  </si>
  <si>
    <t>sukmawardani521@gmail.com</t>
  </si>
  <si>
    <t>081225772439</t>
  </si>
  <si>
    <t>8545661761</t>
  </si>
  <si>
    <t>SUKMA AYU KUSUMAWARDANI</t>
  </si>
  <si>
    <t>BCA Cabang Pedurungan</t>
  </si>
  <si>
    <t>Laundry Balqis, Jl. Kebun Sayur I No. 12A, RT 3/RW 15, Kelurahan Bidara Cina, Kecamatan Jatinegara</t>
  </si>
  <si>
    <t>Perumahan Gardenia E1/19, RT 04/RW 09, Kelurahan Plamongan Sari, Kecamatan Pedurungan</t>
  </si>
  <si>
    <t>3672 Kota Cilegon Provinsi Banten</t>
  </si>
  <si>
    <t>212111906</t>
  </si>
  <si>
    <t>annisamuthi55@gmail.com</t>
  </si>
  <si>
    <t>085946501972</t>
  </si>
  <si>
    <t>341901055027534</t>
  </si>
  <si>
    <t xml:space="preserve">Annisa Muthi Zajidah </t>
  </si>
  <si>
    <t>Kost Bu Santi, Jalan Sensus I No. 2c, RT.1/RW.4, Bidaracina, Jatinegara (Lantai 2, kos merah), KOTA JAKARTA TIMUR, JATINEGARA, DKI JAKARTA</t>
  </si>
  <si>
    <t xml:space="preserve">BTP blok AD No. 442J, Jl Keberkahan 1 , Kota Makassar, Sulawesi Selatan </t>
  </si>
  <si>
    <t>7371 Kota Makassar Provinsi Sulawesi Selatan</t>
  </si>
  <si>
    <t>7311 Kabupaten Bone Provinsi Sulawesi Selatan</t>
  </si>
  <si>
    <t>222111988</t>
  </si>
  <si>
    <t>dhymasrayhan22@gmail.com</t>
  </si>
  <si>
    <t>081514649277</t>
  </si>
  <si>
    <t>7391391606</t>
  </si>
  <si>
    <t>Jl. Insinyur H. Juanda No.54, Margahayu, Kec. Bekasi Tim., Kota Bks, Jawa Barat 17113</t>
  </si>
  <si>
    <t>Jl. H. Yahya No.45, RT.1/RW.10, Kp. Melayu, Kecamatan Jatinegara, Kota Jakarta Timur, Daerah Khusus Ibukota Jakarta 13330</t>
  </si>
  <si>
    <t>Jl. Batu Ampar II No.25, RT.8/RW.3, Batu Ampar, Kec. Kramat jati, Kota Jakarta Timur, Daerah Khusus Ibukota Jakarta 13520</t>
  </si>
  <si>
    <t>212112053</t>
  </si>
  <si>
    <t>asmaraputra29@gmail.com</t>
  </si>
  <si>
    <t>081391721554</t>
  </si>
  <si>
    <t>689201016851535</t>
  </si>
  <si>
    <t>BRI Unit Baki Solo Kartasura</t>
  </si>
  <si>
    <t>Jalan Pedati Raya Kosan No 6 RT 15 RW 07, Kerurahan Cipinang Campedak, Kecamatan Jatinegara</t>
  </si>
  <si>
    <t>Manang, RT 01 RW 03, Kelurahan Manang, Kecamatan Grogol</t>
  </si>
  <si>
    <t>212112051</t>
  </si>
  <si>
    <t>fatimahrahmasari.sch@gmail.com</t>
  </si>
  <si>
    <t>085232629558</t>
  </si>
  <si>
    <t>625901009887535</t>
  </si>
  <si>
    <t>FATIMAH RAHMASARI</t>
  </si>
  <si>
    <t>5259 UNIT KETAWANG KEDIRI</t>
  </si>
  <si>
    <t>Jalan Sensus II No 9A, RT 2 RW 4, Bidara Cina, Jatinegara, Jakarta Timur</t>
  </si>
  <si>
    <t>Jalan Klampis Tengah RT 2 RW 6, Dusun Klampisan, Desa Mojokerep, Kecamatan Plemahan</t>
  </si>
  <si>
    <t>112212657</t>
  </si>
  <si>
    <t>ijazatullabibah@gmail.com</t>
  </si>
  <si>
    <t>0895393337092</t>
  </si>
  <si>
    <t>1360031046235</t>
  </si>
  <si>
    <t xml:space="preserve">Ijazatul Labibah Al Barizah </t>
  </si>
  <si>
    <t xml:space="preserve">Bank Mandiri </t>
  </si>
  <si>
    <t>KCP Semarang Ngaliyan</t>
  </si>
  <si>
    <t xml:space="preserve">Jl. Kebon sayur 1 No.8 RT.006 RW.015 Bidaracina, Jatinegara
</t>
  </si>
  <si>
    <t>Jl. Koveri Mega Permai VI / no. 140 ; RT: 02 ; RW: 12, Bringin , Ngaliyan</t>
  </si>
  <si>
    <t>3321 Kabupaten Demak Provinsi Jawa Tengah</t>
  </si>
  <si>
    <t>212111901</t>
  </si>
  <si>
    <t>ANINDITA AYU RAMADHANI</t>
  </si>
  <si>
    <t>aninditaayuramadhani27@gmail.com</t>
  </si>
  <si>
    <t>007701131480500</t>
  </si>
  <si>
    <t xml:space="preserve">ANINDITA AYU RAMADHANI </t>
  </si>
  <si>
    <t>Kost Ibu Kiki, Jalan Otista Raya Gang Solihun No. 10, RT.13/RW.9, Bidaracina, Jatinegara (Rumah Kos Bu Kiki), KOTA JAKARTA TIMUR, JATINEGARA, DKI JAKARTA, ID, 13330</t>
  </si>
  <si>
    <t>Jalan Ayani gang 4 no.18, rt3/7, kedungwuluh, purwokerto barat</t>
  </si>
  <si>
    <t>112212640</t>
  </si>
  <si>
    <t>112212640@stis.ac.id</t>
  </si>
  <si>
    <t>082157791693</t>
  </si>
  <si>
    <t>0839945382</t>
  </si>
  <si>
    <t>Kuala Dua</t>
  </si>
  <si>
    <t>Jl. Pedati 1 RT14/RW10, Bidara Cina, Jatinegara</t>
  </si>
  <si>
    <t>Jln. Adisucipto Gg. Hartani, RT001/RW002, Arang Limbung, Sungai Raya</t>
  </si>
  <si>
    <t>222111896</t>
  </si>
  <si>
    <t>anggafajarkurnia@gmail.com</t>
  </si>
  <si>
    <t>089665521700</t>
  </si>
  <si>
    <t>1800011043116</t>
  </si>
  <si>
    <t>ANGGA FAJAR KURNIA</t>
  </si>
  <si>
    <t>Cilacap</t>
  </si>
  <si>
    <t>Mabes Kmnu Stis, Jalan Otista II Gang H Dawel Atas No. 19, RT.4/RW.9, Kampung Melayu, Jatinegara</t>
  </si>
  <si>
    <t>Jalan Madukara No 57, RT 002/RW 003, Tritih Wetan, Jeruklegi</t>
  </si>
  <si>
    <t>3272 Kota Sukabumi Provinsi Jawa Barat</t>
  </si>
  <si>
    <t>3272 BPS Kota Sukabumi</t>
  </si>
  <si>
    <t>222112366</t>
  </si>
  <si>
    <t>shofiatul.0203@gmail.com</t>
  </si>
  <si>
    <t>085351573501</t>
  </si>
  <si>
    <t>003201091176508</t>
  </si>
  <si>
    <t>Jl. Asem No.14 14, RT.14/RW.2, Bidara Cina, Kecamatan Jatinegara, Kota Jakarta Timur, Daerah Khusus Ibukota Jakarta 13330</t>
  </si>
  <si>
    <t>RT 02/RW 02, Dukuh Jetis, Desa Tanjungsari, Kec. Buluspesantren, Kabupaten Kebumen, Jawa Tengah 54391</t>
  </si>
  <si>
    <t>112212549</t>
  </si>
  <si>
    <t>claradiva6828@gmail.com</t>
  </si>
  <si>
    <t>089672269833</t>
  </si>
  <si>
    <t>747601001211509</t>
  </si>
  <si>
    <t>CLARA DIVA VERIANINTA LAGUM</t>
  </si>
  <si>
    <t>Bank BRI Unit Akmil</t>
  </si>
  <si>
    <t>RT. 6/RW. 4, No. 45a, Jalan Sensus III, Bidara Cina, Jatinegara</t>
  </si>
  <si>
    <t>RT. 1/ RW. 11, No.18, Panca Arga I, Banyurojo, Mertoyudan</t>
  </si>
  <si>
    <t>222112042</t>
  </si>
  <si>
    <t>fardhiidzakwan@gmail.com</t>
  </si>
  <si>
    <t>081237492556</t>
  </si>
  <si>
    <t>1210780357</t>
  </si>
  <si>
    <t>FARDHI DZAKWAN FAUZAN</t>
  </si>
  <si>
    <t>MATARAM</t>
  </si>
  <si>
    <t>Jalan kebon Nanas Utara 1 RT. 002/RW. 07 No.4 Kel. Cipinang Cempedak,  Kec. Jatinegara, KOTA JAKARTA TIMUR, JATINEGARA, DKI JAKARTA, ID, 13340</t>
  </si>
  <si>
    <t>JALAN SWAKARSA III NO. D-4 GERISAK,RT 011/ RW 193, KELURAHAN KEKALIK JAYA, KECAMATAN SEKARBELA</t>
  </si>
  <si>
    <t>222111993</t>
  </si>
  <si>
    <t>raradinda483@gmail.com</t>
  </si>
  <si>
    <t>085727786950</t>
  </si>
  <si>
    <t>1343829236</t>
  </si>
  <si>
    <t xml:space="preserve">DINDA ALFIRA ILMAYANTI </t>
  </si>
  <si>
    <t>BNI KCP Palagan (JL. PALAGAN TENTARA PELAJAR KM 7,2 SLEMAN)</t>
  </si>
  <si>
    <t>Jalan Sensus I No. 8, RT.4/RW.15, Kelurahan Bidara Cina, Jatinegara</t>
  </si>
  <si>
    <t>Brengosan 03/08, Donoharjo, Ngaglik</t>
  </si>
  <si>
    <t>222111853</t>
  </si>
  <si>
    <t>agnesregitaberlianni@gmail.com</t>
  </si>
  <si>
    <t>082132371482</t>
  </si>
  <si>
    <t>375401034938538</t>
  </si>
  <si>
    <t>AGNES REGITA BERLIANNI</t>
  </si>
  <si>
    <t>3754 BRI UNIT NGANJUK KOTA</t>
  </si>
  <si>
    <t>Dusun Balongrejo, RT 4 RW 2, Desa Balongrejo, Kec Bagor, Kab Nganjuk. Jawa Timur</t>
  </si>
  <si>
    <t>222112089</t>
  </si>
  <si>
    <t>hans.tm.1+stism@outlook.com</t>
  </si>
  <si>
    <t>089605799016</t>
  </si>
  <si>
    <t>1660004742250</t>
  </si>
  <si>
    <t>HANS TIKYNARO MANURU</t>
  </si>
  <si>
    <t>KCP Jkt Perumnas Klender</t>
  </si>
  <si>
    <t>Rusun Klender Blok 63/3 No 15, RT/RW 07/01, Kel. Duren Sawit, Kec. Malaka Sari</t>
  </si>
  <si>
    <t>3174 BPS Kota Jakarta Barat</t>
  </si>
  <si>
    <t>212112395</t>
  </si>
  <si>
    <t>priharyantoteguh@gmail.com</t>
  </si>
  <si>
    <t>089665962566</t>
  </si>
  <si>
    <t>1065166146</t>
  </si>
  <si>
    <t>Gombong</t>
  </si>
  <si>
    <t>Jalan Kebon Nanas Selatan II No 25 Rt 10 Rw 08, Cipinang Cempedak, Jatinegara</t>
  </si>
  <si>
    <t>Jl. Irian Rt 04 Rw 01 Wonokriyo, Gombong</t>
  </si>
  <si>
    <t>222112376</t>
  </si>
  <si>
    <t>zamzanahsofi@gmail.com</t>
  </si>
  <si>
    <t>085694380943</t>
  </si>
  <si>
    <t>358501054637533</t>
  </si>
  <si>
    <t>Imogiri, Bantul</t>
  </si>
  <si>
    <t>Jl. Masjid No.20, RT.14/RW.9, Bidara Cina, Kecamatan Jatinegara, Kota Jakarta Timur, Daerah Khusus Ibukota Jakarta</t>
  </si>
  <si>
    <t>Pelemantung, Selopamioro, Imogiri, Bantul, Daerah Istimewa Yogyakarta</t>
  </si>
  <si>
    <t>222112137</t>
  </si>
  <si>
    <t>222112137@stis.ac.id</t>
  </si>
  <si>
    <t>087879107062</t>
  </si>
  <si>
    <t>322601012301500</t>
  </si>
  <si>
    <t>KHUZAIMAH PUTRI</t>
  </si>
  <si>
    <t>KRAMAT JAYA</t>
  </si>
  <si>
    <t>Jl. Palem No. 13, RT 13/10, Kel. Tugu Utara, Kec. Koja</t>
  </si>
  <si>
    <t>3175 BPS Kota Jakarta Utara</t>
  </si>
  <si>
    <t>212112148</t>
  </si>
  <si>
    <t>lailavania5@gmail.com</t>
  </si>
  <si>
    <t>085786979927</t>
  </si>
  <si>
    <t>358601002544500</t>
  </si>
  <si>
    <t>Unit Ngestiharjo Ygy Katamso</t>
  </si>
  <si>
    <t>RT 13/RW 09, Nomor 10, Gang Sholihun, Bidara Cina, Jatinegara</t>
  </si>
  <si>
    <t>RT 36/RW 00, E2 Nomor 3, Perumahan Griya Kencana Permai, Argorejo, Sedayu</t>
  </si>
  <si>
    <t>212112144</t>
  </si>
  <si>
    <t>KURNIANTY INDAH HAFSARI</t>
  </si>
  <si>
    <t>gitahafsari28@gmail.com</t>
  </si>
  <si>
    <t>082145321011</t>
  </si>
  <si>
    <t>009301024121532</t>
  </si>
  <si>
    <t>SUMBAWA BESAR</t>
  </si>
  <si>
    <t>BTN OLAT RARANG BLOK K-9 RT 001/RW 006, LABUHAN SUMBAWA, KECAMATAN LABUHAN BADAS</t>
  </si>
  <si>
    <t>5204 Kabupaten Sumbawa Provinsi Nusa Tenggara Barat</t>
  </si>
  <si>
    <t>5207 Kabupaten Sumbawa Barat Provinsi Nusa Tenggara Barat</t>
  </si>
  <si>
    <t>5204 BPS Kabupaten Sumbawa</t>
  </si>
  <si>
    <t>112212604</t>
  </si>
  <si>
    <t>imahzzuhra@gmail.com</t>
  </si>
  <si>
    <t>082322184884</t>
  </si>
  <si>
    <t>034001117507505</t>
  </si>
  <si>
    <t>FATIMATUZZUHRA</t>
  </si>
  <si>
    <t>0340 KC Jakarta Otista</t>
  </si>
  <si>
    <t>Jalan Gili Meno No. 19, BTN Griya Pagutan Indah, RT/RW: 002/100 Kelurahan Pagutan Barat, Kecamatan Mataram,  Kota Mataram.</t>
  </si>
  <si>
    <t>212112015</t>
  </si>
  <si>
    <t>elvikanurdiana@gmail.com</t>
  </si>
  <si>
    <t>085231183163</t>
  </si>
  <si>
    <t>655201028562532</t>
  </si>
  <si>
    <t>ELVIKA NANDA NURDIANA</t>
  </si>
  <si>
    <t>Unit Munjungan Trenggalek</t>
  </si>
  <si>
    <t>RT/RW. 04/09, No. 33, Gg. Abdurrahman, Jl. Otista II, Bidara Cina, Jatinegara</t>
  </si>
  <si>
    <t>RT. 30, RW. 08, Dusun Bungur, Desa Munjungan, Kec. Munjungan</t>
  </si>
  <si>
    <t>212112061</t>
  </si>
  <si>
    <t>firazz1933@gmail.com</t>
  </si>
  <si>
    <t>081326568324</t>
  </si>
  <si>
    <t>6070 0103 6715 533</t>
  </si>
  <si>
    <t xml:space="preserve">Firda Azzahrotun nisa </t>
  </si>
  <si>
    <t>BRI Unit Tonggara</t>
  </si>
  <si>
    <t>Jalan haji hasbi no.7 RT.10/RW.9, Bidara Cina, Kecamatan Jatinegara, Kota Jakarta Timur, Daerah Khusus Ibukota Jakarta</t>
  </si>
  <si>
    <t>Ds. Talok 09/02 Pangkah Kab. tegal jawa tengah</t>
  </si>
  <si>
    <t>222112114</t>
  </si>
  <si>
    <t>irgifz.16@gmail.com</t>
  </si>
  <si>
    <t>901361996448</t>
  </si>
  <si>
    <t>Seabank</t>
  </si>
  <si>
    <t>Jakarta</t>
  </si>
  <si>
    <t>Jl. Otista 2 no 20, Bidaracina, Jatinegara</t>
  </si>
  <si>
    <t>Jl. Untung Suropati no 16, Beringin Jaya, Kemiling, Bandar Lampung</t>
  </si>
  <si>
    <t>112212630</t>
  </si>
  <si>
    <t>shafahadisha@gmail.com</t>
  </si>
  <si>
    <t>08972019833</t>
  </si>
  <si>
    <t>0006601610009248</t>
  </si>
  <si>
    <t>Hadisya Shafa Anasya</t>
  </si>
  <si>
    <t>BTN</t>
  </si>
  <si>
    <t>Bank BTN Helvetia Medan, Jl. Melati Raya, Helvetia Tengah, Kec. Medan Helvetia, Kota Medan, Sumatera Utara 20124</t>
  </si>
  <si>
    <t>Apartemen Kalibata City Tower Ebony Lt. 5  No. E5/CV Jalan Raya Kalibata Kel. Rawajati Kec. Pancoran Jakarta Selatan - Jakarta</t>
  </si>
  <si>
    <t>3171 Kota Jakarta Selatan Provinsi DKI Jakarta</t>
  </si>
  <si>
    <t>3276 BPS Kota Depok</t>
  </si>
  <si>
    <t>112212482</t>
  </si>
  <si>
    <t>suhailaalifah@gmail.com</t>
  </si>
  <si>
    <t>081278979968</t>
  </si>
  <si>
    <t>7186190682</t>
  </si>
  <si>
    <t>Bank Syariah Mandiri</t>
  </si>
  <si>
    <t>MEDAN AKSARA</t>
  </si>
  <si>
    <t>Jalan Kebon Sayur I No. 8, RT.6/RW.15, Kampung Melayu, KOTA JAKARTA TIMUR, JATINEGARA, DKI JAKARTA, ID, 13330</t>
  </si>
  <si>
    <t>perumahan permata depok regency cluster diamond 2 C11/16, ratu jaya, cipayung</t>
  </si>
  <si>
    <t>3276 Kota Depok Provinsi Jawa Barat</t>
  </si>
  <si>
    <t>212111941</t>
  </si>
  <si>
    <t>AZMIRA CANDRA VIDIASARI</t>
  </si>
  <si>
    <t>mira.vidia@gmail.com</t>
  </si>
  <si>
    <t>081233649342</t>
  </si>
  <si>
    <t>0901114288</t>
  </si>
  <si>
    <t>SINGOSARI, MALANG</t>
  </si>
  <si>
    <t>Jalan Kebon Sayur I No.7, RT.3/RW.15, Kampung Melayu, Jatinegara</t>
  </si>
  <si>
    <t>Perum Singhasari Residence Blok A7 No 19, Singosari</t>
  </si>
  <si>
    <t>3579 Kota Batu Provinsi Jawa Timur</t>
  </si>
  <si>
    <t>3579 BPS Kota Batu</t>
  </si>
  <si>
    <t>212111839</t>
  </si>
  <si>
    <t>ADHILLAH AZIZ</t>
  </si>
  <si>
    <t>adhillahaziz01@gmail.com</t>
  </si>
  <si>
    <t>081215657171</t>
  </si>
  <si>
    <t>359301046489535</t>
  </si>
  <si>
    <t>SUKOHARJO</t>
  </si>
  <si>
    <t>RT.1/RW.4, No.13, Gang Sensus I, Bidaracina, Jatinegara</t>
  </si>
  <si>
    <t>RT 01/RW 01, Jalan Sutawijaya, Majasto, Tawangsari</t>
  </si>
  <si>
    <t>212111981</t>
  </si>
  <si>
    <t>212111981@stis.ac.id</t>
  </si>
  <si>
    <t>0895616179023</t>
  </si>
  <si>
    <t>1344459841</t>
  </si>
  <si>
    <t>Cileungsi</t>
  </si>
  <si>
    <t>Jl. Asem No. 26 RT 01 RW 03, Bidara Cina, Jatinegara, Jakarta Timur, 13330, KOTA JAKARTA TIMUR, JATINEGARA, DKI JAKARTA, ID, 13330</t>
  </si>
  <si>
    <t>Perum. Grand Kahuripan Cluster Semeru Blok HC 17,  RT. 11/RW. 10, Kecamatan Klapanunggal, Kab. Bogor</t>
  </si>
  <si>
    <t>212112257</t>
  </si>
  <si>
    <t>NI PUTU LIDYA PRAMESTY</t>
  </si>
  <si>
    <t>lidyapramesti46@gmail.com</t>
  </si>
  <si>
    <t>082146305988</t>
  </si>
  <si>
    <t>057301010505502</t>
  </si>
  <si>
    <t>KC TABANAN KEDIRI</t>
  </si>
  <si>
    <t>JL. OTISTA 3 NO. 23, BIDARA CINA, JATINEGARA, JAKARTA TIMUR</t>
  </si>
  <si>
    <t>JL. A YANI NO. 223, PEGUYANGAN, DENPASAR UTARA, BALI</t>
  </si>
  <si>
    <t>112212524</t>
  </si>
  <si>
    <t>112212524@stis.ac.id</t>
  </si>
  <si>
    <t>082313047247</t>
  </si>
  <si>
    <t>1370021773458</t>
  </si>
  <si>
    <t>KCP Gamping</t>
  </si>
  <si>
    <t>yuda salon lantai 2 (kos atas yuda salon) Jl Otista 3, RT1/RW4, Cipinang Cimpedak, Jatinegara, Jakarta Timur</t>
  </si>
  <si>
    <t>Perum Sedayu Permai Blok C-31, Sedayu Bantul, DI Yogyakarta</t>
  </si>
  <si>
    <t>112212765</t>
  </si>
  <si>
    <t>MUHAMMAD RAIHAN</t>
  </si>
  <si>
    <t>raihanmuhammad861.rn@gmail.com</t>
  </si>
  <si>
    <t>081351991445</t>
  </si>
  <si>
    <t>0310016794995</t>
  </si>
  <si>
    <t>BANK MANDIRI</t>
  </si>
  <si>
    <t>KCP BANJARBARU 03107</t>
  </si>
  <si>
    <t>Jalan Kebon Nanas Selatan II, RT.007/RW.08, No.11, Kelurahan Cipinang Cempedak, Kecamatan Jatinegara.</t>
  </si>
  <si>
    <t>Jl. Intan Raya Perum. Rismor Madani Blok A, Rt.005/Rw.02, No.13, Kelurahan Loktabat Utara, Kecamatan Banjarbaru Utara.</t>
  </si>
  <si>
    <t>212112361</t>
  </si>
  <si>
    <t>SHAFIRA HUSNA</t>
  </si>
  <si>
    <t>shafirahusna0807@gmail.com</t>
  </si>
  <si>
    <t>081511373210</t>
  </si>
  <si>
    <t>1171739378</t>
  </si>
  <si>
    <t>SEMARANG</t>
  </si>
  <si>
    <t>Jalan Sensus I No. 26 RT 03 RW 15 Kelurahan Bidara Cina Kecamatan Jatinegara</t>
  </si>
  <si>
    <t>Ngemplak Kaba Rt 02 Rw 12 Kelurahan Tandang Kecamatan Tembalang</t>
  </si>
  <si>
    <t>212111927</t>
  </si>
  <si>
    <t>asrulrazi.lucifer@gmail.com</t>
  </si>
  <si>
    <t>082216619487</t>
  </si>
  <si>
    <t>034001120090505</t>
  </si>
  <si>
    <t>ASRUL RAZI</t>
  </si>
  <si>
    <t>Gang Sholihun No. 11B, RT.15/RW.08, Kelurahan Bidara Cina, Kecamatan Jatinegara</t>
  </si>
  <si>
    <t>Dusun Kurnia, Desa Tengah Iboh, Kecamatan Labuhan Haji Barat</t>
  </si>
  <si>
    <t>1103 Kabupaten Aceh Selatan Provinsi Aceh</t>
  </si>
  <si>
    <t>1112 Kabupaten Aceh Barat Daya Provinsi Aceh</t>
  </si>
  <si>
    <t>1100 BPS Provinsi Aceh</t>
  </si>
  <si>
    <t>1112 BPS Kabupaten Aceh Barat Daya</t>
  </si>
  <si>
    <t>212112075</t>
  </si>
  <si>
    <t>ghulamnabalah@gmail.com</t>
  </si>
  <si>
    <t>085770289601</t>
  </si>
  <si>
    <t>2221211067</t>
  </si>
  <si>
    <t>GHULAM AN NABALAH BANI SYAFII</t>
  </si>
  <si>
    <t>KCP UNGARAN</t>
  </si>
  <si>
    <t xml:space="preserve">Otista III, No B.20, RT.01/RW.05, Cipinang Cempedak </t>
  </si>
  <si>
    <t>Perum Ungaran Baru, B.115, RT.03/RW.05, Leyangan</t>
  </si>
  <si>
    <t>212111837</t>
  </si>
  <si>
    <t>fiorenjati@gmail.com</t>
  </si>
  <si>
    <t>085336391647</t>
  </si>
  <si>
    <t>008601147617500</t>
  </si>
  <si>
    <t>ACHMAD FIOREN JATI GOLO</t>
  </si>
  <si>
    <t>KANTOR CABANG SIDOARJO</t>
  </si>
  <si>
    <t>Jalan Ayub No. 6a, RT.15/RW.8, Bidaracina, Jatinegara</t>
  </si>
  <si>
    <t>Perum Permata Candiloka RT 4 RW 4 Balonggabus Candi Sidoarjo</t>
  </si>
  <si>
    <t>222112246</t>
  </si>
  <si>
    <t>inaufal601@gmail.com</t>
  </si>
  <si>
    <t>082184179054</t>
  </si>
  <si>
    <t>167101002026537</t>
  </si>
  <si>
    <t>Kantor Kas RSU Tentara Bandar Lampung</t>
  </si>
  <si>
    <t>Jalan Haji Yahya No.45 RT.14/RW.10 Kelurahan Bidara Cina, Jatinegara</t>
  </si>
  <si>
    <t>Jalan Sultan Haji no.13 RT006/RW000 Kelurahan Kota Sepang, Kecamatan Labuhan Ratu Kode Pos : 35148</t>
  </si>
  <si>
    <t>212112104</t>
  </si>
  <si>
    <t>iftina.ir@gmail.com</t>
  </si>
  <si>
    <t>082324505145</t>
  </si>
  <si>
    <t>762296482200</t>
  </si>
  <si>
    <t>CIMB Niaga Syariah</t>
  </si>
  <si>
    <t>Jln. Pemuda No. 102-104, Kota Semarang</t>
  </si>
  <si>
    <t>Jln. Talangsari Raya No. 44C, RT 001/RW 001, Bendan Duwur, Kecamatan Gajahmungkur, Kota Semarang</t>
  </si>
  <si>
    <t>212112068</t>
  </si>
  <si>
    <t>galuhretnou15@gmail.com</t>
  </si>
  <si>
    <t>082243150124</t>
  </si>
  <si>
    <t>768401015986537</t>
  </si>
  <si>
    <t>GALUH RETNO UTAMI</t>
  </si>
  <si>
    <t>Bank BRI Sumberejo</t>
  </si>
  <si>
    <t>Jalan KH. Sabdalloh No. 10A, RT.2/RW.7, Cipinang Cempedak, Jatinegara</t>
  </si>
  <si>
    <t>Dusun Segiri, Desa Segiri, RT.08/RW02, Kecamatan Pabelan</t>
  </si>
  <si>
    <t>222112358</t>
  </si>
  <si>
    <t>setyahadinugroho3@gmail.com</t>
  </si>
  <si>
    <t>083105002928</t>
  </si>
  <si>
    <t>1370017769635</t>
  </si>
  <si>
    <t xml:space="preserve">Setya Hadi Nugroho </t>
  </si>
  <si>
    <t>Bank Mandiri Yogyakarta</t>
  </si>
  <si>
    <t>Jl. Dusun Jayan No.a1, Puspan, Blulukan, Kec. Colomadu, Kabupaten Karanganyar, Jawa Tengah 57174</t>
  </si>
  <si>
    <t>222112004</t>
  </si>
  <si>
    <t>eginawwar@gmail.com</t>
  </si>
  <si>
    <t>082273007522</t>
  </si>
  <si>
    <t>34001117016504</t>
  </si>
  <si>
    <t>KC Jakarta Otista</t>
  </si>
  <si>
    <t>Gang Sholihun No.11B, RT.15/RW.8, Bidara Cina, Jatinegara</t>
  </si>
  <si>
    <t>Jl. Pangraed Utama no.39, Ie Masen Kayee Adang, Kecamatan Syiah Kuala</t>
  </si>
  <si>
    <t>1171 Kota Banda Aceh Provinsi Aceh</t>
  </si>
  <si>
    <t>1172 Kota Sabang Provinsi Aceh</t>
  </si>
  <si>
    <t>1171 BPS Kota Banda Aceh</t>
  </si>
  <si>
    <t>222112245</t>
  </si>
  <si>
    <t>nf.muzakki22@gmail.com</t>
  </si>
  <si>
    <t>082335244145</t>
  </si>
  <si>
    <t>007001090700502</t>
  </si>
  <si>
    <t>NAUFAL FADLI MUZAKKI</t>
  </si>
  <si>
    <t>PONOROGO</t>
  </si>
  <si>
    <t>Kost PopCorn, Gang Sholihun No.103, RT.13/RW.9, Kelurahan Bidara Cina, Kecamatan Jatinegara, Kota Jakarta Timur, Daerah Khusus Ibukota Jakarta 13330</t>
  </si>
  <si>
    <t>Jalan Jaksa Agung Suprapto No.36, RT.02/RW.02, Kelurahan Mangkujayan, Kecamatan Ponorogo, Kabupaten Ponorogo, Jawa Timur 63411</t>
  </si>
  <si>
    <t>212111836</t>
  </si>
  <si>
    <t>abigailbrnd@gmail.com</t>
  </si>
  <si>
    <t>081393964349</t>
  </si>
  <si>
    <t>8465587179</t>
  </si>
  <si>
    <t>Abigail Brenda Pasorong Randa</t>
  </si>
  <si>
    <t>BCA KCP Kusumanegara</t>
  </si>
  <si>
    <t>Jln. Gayam, No.62D/25, RT/RW 005/002, Kelurahan Baciro, Kecamatan Gondokusuman</t>
  </si>
  <si>
    <t>222112261</t>
  </si>
  <si>
    <t>nindysetiawati25@gmail.com</t>
  </si>
  <si>
    <t>081222426409</t>
  </si>
  <si>
    <t>1300021002806</t>
  </si>
  <si>
    <t>NINDY NUR SETIAWATI</t>
  </si>
  <si>
    <t>KCP Bandung Banjaran</t>
  </si>
  <si>
    <t>Gang KH Sabdallah No.10A RT.2/RW.7, Kelurahan Cipinang Cempedak, Kecamatan Jatinegara, Kode Pos 13340, Kota Jakarta Timur, Provinsi DKI Jakarta</t>
  </si>
  <si>
    <t>KP.Cikupa Rt.004 RW.008, No.125, Desa Bojongmanggu, Kecamatan Pameungpeuk, Kabupaten Bandung, Provinsi Jawa Barat, Kode Pos 40376</t>
  </si>
  <si>
    <t>3204 Kabupaten Bandung Provinsi Jawa Barat</t>
  </si>
  <si>
    <t>3273 Kota Bandung Provinsi Jawa Barat</t>
  </si>
  <si>
    <t>3200 BPS Provinsi Jawa Barat</t>
  </si>
  <si>
    <t>3273 BPS Kota Bandung</t>
  </si>
  <si>
    <t>222111997</t>
  </si>
  <si>
    <t>DUTATAMA ROSEWIKA TAUFIQ HADIHARDAYA</t>
  </si>
  <si>
    <t>dutarosewika@gmail.com</t>
  </si>
  <si>
    <t>085802506025</t>
  </si>
  <si>
    <t>1345772456</t>
  </si>
  <si>
    <t>Kantor Cabang Semarang</t>
  </si>
  <si>
    <t>Jalan Kebon Nanas Selatan II No. 10, RT 5/RW 5, Cipinang Cempedak, Jatinegara, Jakarta Timur, 13340</t>
  </si>
  <si>
    <t>Jalan Damar Timur Dalam III No. 333, RT03/RW11, Padangsari, Banyumanik, Semarang, Jawa Tengah, 50267</t>
  </si>
  <si>
    <t>222112263</t>
  </si>
  <si>
    <t>nisawahidatul02@gmail.com</t>
  </si>
  <si>
    <t>081227518697</t>
  </si>
  <si>
    <t>672401006437502</t>
  </si>
  <si>
    <t>NISA WAHIDATUL HIDAYAH</t>
  </si>
  <si>
    <t>BRI UNIT KLIRONG</t>
  </si>
  <si>
    <t>RT 13/ RW 9, No 31A, Gang Sholihun, Kelurahan Bidaracina, Kecamatan Jatinegara</t>
  </si>
  <si>
    <t>RT 1/ RW 2, Jalan Soka-Petanahan, Desa Klegenwonosari, Kecamatan Klirong</t>
  </si>
  <si>
    <t>222112384</t>
  </si>
  <si>
    <t>prabowoshad@gmail.com</t>
  </si>
  <si>
    <t>081367838474</t>
  </si>
  <si>
    <t>579401023683536</t>
  </si>
  <si>
    <t>Kantor Unit BRI depan Umitra Bandar Lampung</t>
  </si>
  <si>
    <t>Jalan Otista II No.20, RT.6/RW.9, Bidara Cina, Jatinegara (Bangunan tingkat) kamar no 19 di lantai 3 (Depan SD krishna), KOTA JAKARTA TIMUR, DKI JAKARTA, ID, 13330</t>
  </si>
  <si>
    <t>Jl. Purnawirawan Gg. Swadaya VI LK 2, Gunung Terang, Langkapura, Kota Bandar Lampung, Provinsi Lampung</t>
  </si>
  <si>
    <t>112212860</t>
  </si>
  <si>
    <t>rizqe.rosalia@gmail.com</t>
  </si>
  <si>
    <t>085600044469</t>
  </si>
  <si>
    <t>089701039939530</t>
  </si>
  <si>
    <t>SURYANTI</t>
  </si>
  <si>
    <t>BRI UNIT SEMARANG BARAT</t>
  </si>
  <si>
    <t>RT 04/RW 03, 66 A, Jalan Kebun Sayur 1, Bidaracina, Jatinegara</t>
  </si>
  <si>
    <t>RT 01/RW 03, 508 I, Jalan Siliwangi, Kembangarum, Semarang Barat</t>
  </si>
  <si>
    <t>212112223</t>
  </si>
  <si>
    <t>mubata.rizqi@gmail.com</t>
  </si>
  <si>
    <t>088225209515</t>
  </si>
  <si>
    <t>023601057295504</t>
  </si>
  <si>
    <t>MUHAMMAD RIZQI ABDULQUDDUS</t>
  </si>
  <si>
    <t>BANTUL</t>
  </si>
  <si>
    <t>RT014/RW009, No. 40, Gang Sholihun, Kelurahan Bidara Cina, Kecamatan Jatinegara</t>
  </si>
  <si>
    <t>RT03, No. 51C, Jalan Parkit, Gempolan Kulon Dk. Klembon, Desa Trirenggo, Kecamatan Bantul</t>
  </si>
  <si>
    <t>212112189</t>
  </si>
  <si>
    <t>miraoctavia15@gmail.com</t>
  </si>
  <si>
    <t>006601055179501</t>
  </si>
  <si>
    <t>Bank BRI Pati</t>
  </si>
  <si>
    <t>Jln kebon nanas selatan 2 rt 06 rw 05,cipinang cempedak,jatinegara,jakarta timur. Depan SMP an-nuriyah. Kos lantai 2, diatas nomor 36, KOTA JAKARTA TIMUR, JATINEGARA, DKI JAKARTA</t>
  </si>
  <si>
    <t>Desa Tawangharjo, RT 02/RW 02, Kec. Wedarijaksa, Kab. Pati</t>
  </si>
  <si>
    <t>212112151</t>
  </si>
  <si>
    <t>landskyyy19@gmail.com</t>
  </si>
  <si>
    <t>089517569841</t>
  </si>
  <si>
    <t>081601045374534</t>
  </si>
  <si>
    <t xml:space="preserve">Landha Pratiwi Shaleh </t>
  </si>
  <si>
    <t xml:space="preserve">Cijantung </t>
  </si>
  <si>
    <t xml:space="preserve">Jln.Chandraqa 11 No.4, Komplek Kopassus, Cijantung, Jakarta Timur </t>
  </si>
  <si>
    <t>212111973</t>
  </si>
  <si>
    <t>azarineclarissa@gmail.com</t>
  </si>
  <si>
    <t>643901027327535</t>
  </si>
  <si>
    <t>CLARISSA AZARINE</t>
  </si>
  <si>
    <t>UNIT Ronggowarsito</t>
  </si>
  <si>
    <t>Graha Fialdis, Jalan Saabun No.6, RT.10/RW.2, Bidara Cina, Jatinegara</t>
  </si>
  <si>
    <t>Jl. Branjangan No. 1A RT01/RW01, Desa Beran</t>
  </si>
  <si>
    <t>212112146</t>
  </si>
  <si>
    <t>lailafakarisma2@gmail.com</t>
  </si>
  <si>
    <t>082330835930</t>
  </si>
  <si>
    <t>003301039242537</t>
  </si>
  <si>
    <t>BRI Kantor Cabang Kediri</t>
  </si>
  <si>
    <t>Kos Pondok Sunda Bu Icah, Jalan Mulia No.20, RT.8/RW.8, Kelurahan Bidaracina, Kecamatan Jatinegara</t>
  </si>
  <si>
    <t>Jalan Abusana No. 49 RT 11/RW 02, Kelurahan Ngampel, Kecamatan Mojoroto</t>
  </si>
  <si>
    <t>112212471</t>
  </si>
  <si>
    <t>akbarrullahyusman16@gmail.com</t>
  </si>
  <si>
    <t>081271303643</t>
  </si>
  <si>
    <t>032401038567507</t>
  </si>
  <si>
    <t>Sungailiat</t>
  </si>
  <si>
    <t>Jalan Kebon nanas utara 1, No. 35 A, RT 005/RW 07, Cipinang Cempedak, Jatinegara, Jakarta Timur, DKI Jakarta</t>
  </si>
  <si>
    <t>Jl. Raya Desa Jurung, RT.02, no.rumah 167, Kec. Merawang, Kab. Bangka, Prov. Kep. Bangka Belitung</t>
  </si>
  <si>
    <t>1901 Kabupaten Bangka Provinsi Kep. Bangka Belitung</t>
  </si>
  <si>
    <t>1971 Kota Pangkalpinang Provinsi Kep. Bangka Belitung</t>
  </si>
  <si>
    <t>112212837</t>
  </si>
  <si>
    <t>ratnajuwitasalensehe@gmail.com</t>
  </si>
  <si>
    <t>085243244885</t>
  </si>
  <si>
    <t>90360273475</t>
  </si>
  <si>
    <t xml:space="preserve">Ratna Juwita Salensehe </t>
  </si>
  <si>
    <t>BTPN Jenius</t>
  </si>
  <si>
    <t xml:space="preserve">BTPN Jenius Jakarta Selatan </t>
  </si>
  <si>
    <t xml:space="preserve">Gang Hj. Abdurrahman otista 3 , Bidara Cina </t>
  </si>
  <si>
    <t xml:space="preserve"> RT04/RW 05, jalan setia al-amin, kelurahan klamalu, distrik mariat, kab. Sorong</t>
  </si>
  <si>
    <t>9107 Kabupaten Sorong Provinsi Papua Barat</t>
  </si>
  <si>
    <t>9171 Kota Sorong Provinsi Papua Barat</t>
  </si>
  <si>
    <t>222112319</t>
  </si>
  <si>
    <t>akuridho220@gmail.com</t>
  </si>
  <si>
    <t>087827322655</t>
  </si>
  <si>
    <t>1233091485</t>
  </si>
  <si>
    <t xml:space="preserve">Ridho Pangestu </t>
  </si>
  <si>
    <t>RT 5/RW 7, Jalan Pondok Labu 1 Bawah, No. 46, Kelurahan Pondok Labu, Cilandak</t>
  </si>
  <si>
    <t xml:space="preserve">RT 1/RW 4, Truntung, Desa Kedungsari, Kecamatan Klirong </t>
  </si>
  <si>
    <t>222112258</t>
  </si>
  <si>
    <t>sancitarani@gmail.com</t>
  </si>
  <si>
    <t>081237097309</t>
  </si>
  <si>
    <t>7721071387</t>
  </si>
  <si>
    <t>BCA KCP By Pass Mumbul</t>
  </si>
  <si>
    <t>Kos Pak John, Jalan Sensus IV No.16, RT.1/RW.14, Kelurahan Bidaracina, Jatinegara (Gg. Sensus IV No. 16)
JATINEGARA, KOTA JAKARTA TIMUR, DKI JAKARTA, ID, 13330</t>
  </si>
  <si>
    <t>Jln. Taman Baruna Perum. Kosala Jimbaran Lestari E. 18 Jimbaran, Kuta Selatan</t>
  </si>
  <si>
    <t>5100 BPS Provinsi Bali</t>
  </si>
  <si>
    <t>5171 BPS Kota Denpasar</t>
  </si>
  <si>
    <t>112212886</t>
  </si>
  <si>
    <t>sittinurhasanasiha@gmail.com</t>
  </si>
  <si>
    <t>082232152547</t>
  </si>
  <si>
    <t>60012074856</t>
  </si>
  <si>
    <t xml:space="preserve">Sitti Nurhasana </t>
  </si>
  <si>
    <t>Bank Mandiri Jakarta, Otto Iskandar Dinata</t>
  </si>
  <si>
    <t>RT 004/RW 003, No. 31, Gang Mangga, Bidaracina, Jatinegara</t>
  </si>
  <si>
    <t>7405 Kabupaten Konawe Selatan Provinsi Sulawesi Tenggara</t>
  </si>
  <si>
    <t>7400 BPS Provinsi Sulawesi Tenggara</t>
  </si>
  <si>
    <t>212112214</t>
  </si>
  <si>
    <t>hafizalbab0202@gmail.com</t>
  </si>
  <si>
    <t>085609456717</t>
  </si>
  <si>
    <t>034201060924503</t>
  </si>
  <si>
    <t>MUHAMMAD HAFIZ ALBAB</t>
  </si>
  <si>
    <t>Kota Palembang</t>
  </si>
  <si>
    <t>Gang Mangga No.7, RT.7/RW.3, Bidara Cina, Jatinegara</t>
  </si>
  <si>
    <t>Kompleks Perumdam Garuda Putra III, Blok S No.5 RT 25 RW 05 Kel. Sukajaya, Kec. Sukarami</t>
  </si>
  <si>
    <t>1602 Kabupaten Ogan Komering Ilir Provinsi Sumatera Selatan</t>
  </si>
  <si>
    <t>222112225</t>
  </si>
  <si>
    <t>zabbarfalih@gmail.com</t>
  </si>
  <si>
    <t>082128460485</t>
  </si>
  <si>
    <t>003654002348</t>
  </si>
  <si>
    <t>MUHAMMAD ZABBAR FALIHIN</t>
  </si>
  <si>
    <t>Danamon Syariah</t>
  </si>
  <si>
    <t>822 BANDUNG OFFICE CHANELLING</t>
  </si>
  <si>
    <t>Jln. Sensus 3 RT 003/RW 004 No. 5, Kel Bidaracina, Kec. Jatinegara, Jakarta Timur, Kode Pos 13330</t>
  </si>
  <si>
    <t>Perum Puri Indah Cihampelas Blok E6 No. 2 RT 001/RW 005 Kp. Cinta Karya, Desa Citapen, Kec. Cihampelas, Kab. Bandung Barat, Jawa Barat 40562</t>
  </si>
  <si>
    <t>3217 Kabupaten Bandung Barat Provinsi Jawa Barat</t>
  </si>
  <si>
    <t>3277 Kota Cimahi Provinsi Jawa Barat</t>
  </si>
  <si>
    <t>112212492</t>
  </si>
  <si>
    <t>ameliarachel45@gmail.com</t>
  </si>
  <si>
    <t>0895332363261</t>
  </si>
  <si>
    <t>1730012378486</t>
  </si>
  <si>
    <t>Rismen Sigalingging</t>
  </si>
  <si>
    <t>Dawuan Cikampek</t>
  </si>
  <si>
    <t>Rt. Jl. Sensus IV D No.16 Rt. 001 Rw.016</t>
  </si>
  <si>
    <t>Perum Regency 2 blok i 11 No.40, rt.001/rw.019, cikampek utara, kotabaru</t>
  </si>
  <si>
    <t>3215 Kabupaten Karawang Provinsi Jawa Barat</t>
  </si>
  <si>
    <t>3214 Kabupaten Purwakarta Provinsi Jawa Barat</t>
  </si>
  <si>
    <t>3215 BPS Kabupaten Karawang</t>
  </si>
  <si>
    <t>112212561</t>
  </si>
  <si>
    <t>deffry.jkt04@gmail.com</t>
  </si>
  <si>
    <t>082123728235</t>
  </si>
  <si>
    <t>8990508705</t>
  </si>
  <si>
    <t>BCA KCP BSD Sektor I</t>
  </si>
  <si>
    <t>Jl. Kebon Sayur Selatan III No. 31, RT.05/RW.08, Cipinang Cempedak, Jatinegara</t>
  </si>
  <si>
    <t>Jl. Mentawai Blok T5/11, RT/RW 003/007, Nusa Loka XIV.5 BSD City, Kelurahan Rawamekar Jaya, Kecamatan Serpong, Banten 15310</t>
  </si>
  <si>
    <t>3674 Kota Tangerang Selatan Provinsi Banten</t>
  </si>
  <si>
    <t>3674 BPS Kota Tangerang Selatan</t>
  </si>
  <si>
    <t>222112066</t>
  </si>
  <si>
    <t>222112066@stis.ac.id</t>
  </si>
  <si>
    <t>085893177862</t>
  </si>
  <si>
    <t>593501041319537</t>
  </si>
  <si>
    <t>FRIDA OKTAFIANA ARIANTI</t>
  </si>
  <si>
    <t>BRI UNIT GABUS</t>
  </si>
  <si>
    <t>rt 5/rw6, Jalan  Kebon Nanas Selatan II, Kelurahan cipinang cempedak, Kecamatan jatinegara</t>
  </si>
  <si>
    <t>RT 4 / RW2, Jalan Pati gabus km 1, Desa Tambahmulyo, Kecamatan Gabus</t>
  </si>
  <si>
    <t>212112024</t>
  </si>
  <si>
    <t>212112024@stis.ac.id</t>
  </si>
  <si>
    <t>081230659429</t>
  </si>
  <si>
    <t>055201024986504</t>
  </si>
  <si>
    <t xml:space="preserve">ERIS GIRASTO </t>
  </si>
  <si>
    <t xml:space="preserve">Bank Rakyat Indonesia </t>
  </si>
  <si>
    <t xml:space="preserve">KCP Caruban </t>
  </si>
  <si>
    <t>Jl. Otista 2 No.14, RT.7/RW.9, Bidara Cina, Kecamatan Jatinegara, Kota Jakarta Timur, Daerah Khusus Ibukota Jakarta 13330</t>
  </si>
  <si>
    <t>Klecorejo, Jl. Caruban-Gemarang, RT.14/RW.4, Klecorejo, Kabupaten Madiun, Jawa Timur 63153</t>
  </si>
  <si>
    <t>222112417</t>
  </si>
  <si>
    <t>yahyaabdurrohman1@gmail.com</t>
  </si>
  <si>
    <t>0895388824978</t>
  </si>
  <si>
    <t>1800010879130</t>
  </si>
  <si>
    <t>YAHYA ABDURROHMAN</t>
  </si>
  <si>
    <t>KCP Purbalingga</t>
  </si>
  <si>
    <t>Kompleks Setneg Cidodol Baru B 8, Jalan Panjang, Grogol Selatan, Kebayoran Lama</t>
  </si>
  <si>
    <t>Karangbanjar RT/RW 17/07, Kec. Bojongsari</t>
  </si>
  <si>
    <t>212112140</t>
  </si>
  <si>
    <t>krisnaindera29@gmail.com</t>
  </si>
  <si>
    <t>081285998963</t>
  </si>
  <si>
    <t>018201048029501</t>
  </si>
  <si>
    <t>KRISNA INDERA WASPAD</t>
  </si>
  <si>
    <t>Bank BRI KC Solo Kartasura</t>
  </si>
  <si>
    <t>Jl. Kebon Nanas Selatan II No.12, RT.11/RW.8, Cipinang Cempedak, Kecamatan Jatinegara, Kota Jakarta Timur, Daerah Khusus Ibukota Jakarta 13340</t>
  </si>
  <si>
    <t>Jalan Salak Raya Gang Salak 9 Ringinharjo RT 05 RW 01 Gumpang, Kecamatan Kartasura</t>
  </si>
  <si>
    <t>212112352</t>
  </si>
  <si>
    <t>SARI INTAN LATIFAH BR. HUTAGAOL</t>
  </si>
  <si>
    <t>212112352@stis.ac.id</t>
  </si>
  <si>
    <t>544101017052534</t>
  </si>
  <si>
    <t>KECAMATAN PINGGIR</t>
  </si>
  <si>
    <t>JALAN SENSUS II NO 13 RT7/RW4, BIDARA CINA, JATINEGARA</t>
  </si>
  <si>
    <t>JALAN SIMPANG PKS PT. ADEI DIV II, RT4/RW5, DESA TENGGANAU, KECAMATAN PINGGIR</t>
  </si>
  <si>
    <t>1408 Kabupaten Bengkalis Provinsi Riau</t>
  </si>
  <si>
    <t>1471 Kota Pekanbaru Provinsi Riau</t>
  </si>
  <si>
    <t>212112331</t>
  </si>
  <si>
    <t>RIZKI HARDINATA</t>
  </si>
  <si>
    <t>Hardinata.rh@gmail.com</t>
  </si>
  <si>
    <t>324901015387537</t>
  </si>
  <si>
    <t>DUREN SAWIT</t>
  </si>
  <si>
    <t>Gang Haji Sayuti 1 nomor 9 14/08, Jatinegara, Cakung, Jakarta Timur, DKI Jakarta 13930</t>
  </si>
  <si>
    <t>Dusun Sentaan Tiga 002/006, Sumber Sari, Banyu Urip, Kabupaten Purworejo</t>
  </si>
  <si>
    <t>222112082</t>
  </si>
  <si>
    <t>guswanaadventus12345@gmail.com</t>
  </si>
  <si>
    <t>085275443598</t>
  </si>
  <si>
    <t>1344626100</t>
  </si>
  <si>
    <t xml:space="preserve">Guswana Adventus </t>
  </si>
  <si>
    <t>Jl. Setia Budi No.135B, Tj. Rejo, Kec. Medan Sunggal, Kota Medan, Sumatera Utara 20132</t>
  </si>
  <si>
    <t>Jalan Dawel Nomor 15, RT 005/RW 009, Kelurahan Bidaracina, Kecamatan Jatinegara</t>
  </si>
  <si>
    <t xml:space="preserve">Perumahan Tasbi I Blok F44, Tanjung Sari, Medan Selayang </t>
  </si>
  <si>
    <t>222112048</t>
  </si>
  <si>
    <t>mubinf004@gmail.com</t>
  </si>
  <si>
    <t>0895422929953</t>
  </si>
  <si>
    <t>124801003729509</t>
  </si>
  <si>
    <t xml:space="preserve">FATHUL MUBIN GUFRON </t>
  </si>
  <si>
    <t xml:space="preserve">0149 Kanca Karanganyar </t>
  </si>
  <si>
    <t>Jl. Sensus Gg. IV.A No.10 Rt.001/014 Kel.Bidaracina, Kec.Jatinegara, Jakarta Timur.</t>
  </si>
  <si>
    <t xml:space="preserve">Kalongan Kulon RT 03/15 Papahan Tasikmadu Karanganyar </t>
  </si>
  <si>
    <t>212111872</t>
  </si>
  <si>
    <t>aldillapramudita@gmail.com</t>
  </si>
  <si>
    <t>085738390347</t>
  </si>
  <si>
    <t>003301046654539</t>
  </si>
  <si>
    <t xml:space="preserve">Aldilla Pramudita Caesar </t>
  </si>
  <si>
    <t>KC KEDIRI (Jl K.J.P Slamet No. 35-37)</t>
  </si>
  <si>
    <t>Jalan Kebun Sayur I No.5, RT.5/RW.15, Kelurahan Bidara Cina, Jatinegara</t>
  </si>
  <si>
    <t>Jl KH Wahid Hasyim GG 2A No 30, Kelurahan Bandar Lor Kecamatan Mojoroto</t>
  </si>
  <si>
    <t>112212623</t>
  </si>
  <si>
    <t>bayudy21112003@gmail.com</t>
  </si>
  <si>
    <t>089628044027</t>
  </si>
  <si>
    <t>1130015999109</t>
  </si>
  <si>
    <t>GALANG BAYU DAMAR YUDHISTIRA</t>
  </si>
  <si>
    <t>KCP - Palembang Sukajadi</t>
  </si>
  <si>
    <t xml:space="preserve">Jalan Sensus no.17 RT/RW 04/04,  Kelurahan Bidaracina, Kec.Jatinegara, </t>
  </si>
  <si>
    <t>Jalan Agatis, Blok EG no. 08, Komplek Kehutanan II, RT/RW 46/03, Kelurahan Talang Kelapa, Kecamatan Alang-Alang Lebar</t>
  </si>
  <si>
    <t>222112430</t>
  </si>
  <si>
    <t>zahrasafira354@gmail.com</t>
  </si>
  <si>
    <t>081329870543</t>
  </si>
  <si>
    <t>687601029953538</t>
  </si>
  <si>
    <t>ZAHRA SAFIRA HARYONO</t>
  </si>
  <si>
    <t>UNIT MASARAN SRAGEN</t>
  </si>
  <si>
    <t>Jl. Masjid No.4, RT.13/RW.9, Bidara Cina, Kecamatan Jatinegara</t>
  </si>
  <si>
    <t>Sidomulyo, RT24 RW05, Kelurahan Krikilan, Kecamatan Masaran</t>
  </si>
  <si>
    <t>3314 Kabupaten Sragen Provinsi Jawa Tengah</t>
  </si>
  <si>
    <t>3314 BPS Kabupaten Sragen</t>
  </si>
  <si>
    <t>222112116</t>
  </si>
  <si>
    <t>irsyadfadhila17@gmail.com</t>
  </si>
  <si>
    <t>082177139621</t>
  </si>
  <si>
    <t>7149771047</t>
  </si>
  <si>
    <t>IRSYAD FADHIL ASYRAF</t>
  </si>
  <si>
    <t>BSI</t>
  </si>
  <si>
    <t>PALEMBANG</t>
  </si>
  <si>
    <t>Gang Mangga No.5, RT.7/RW.3, Bidara Cina, Jatinegara</t>
  </si>
  <si>
    <t>Jl. Putri Kembang Dadar, No.3860, RT.52/RW.16, Bukit Lama, Ilir Barat I</t>
  </si>
  <si>
    <t>1610 Kabupaten Ogan Ilir Provinsi Sumatera Selatan</t>
  </si>
  <si>
    <t>212112340</t>
  </si>
  <si>
    <t>roselinaputri09@gmail.com</t>
  </si>
  <si>
    <t>081332884123</t>
  </si>
  <si>
    <t>611501018471537</t>
  </si>
  <si>
    <t>ROSELINA PUTRI</t>
  </si>
  <si>
    <t>6115 BRI UNIT GLAGAHAGUNG</t>
  </si>
  <si>
    <t>Kos Pondok Sunda Bu Icah, Jalan Mulia No.20, RT.8/RW.8, Kelurahan Bidaracina, Jatinegara, KOTA JAKARTA TIMUR, JATINEGARA, DKI JAKARTA, ID, 13330</t>
  </si>
  <si>
    <t>RT 01 RW 01, Jatimulyo, Glagahagung, Purwoharjo, Banyuwangi, Jawa timur</t>
  </si>
  <si>
    <t>212111842</t>
  </si>
  <si>
    <t>adilla.khoirunnisa0903@gmail.con</t>
  </si>
  <si>
    <t>082137882798</t>
  </si>
  <si>
    <t>300401022016535</t>
  </si>
  <si>
    <t>3004 BRI UNIT KATAMSO</t>
  </si>
  <si>
    <t>RT. 14/ RW. 9, No.32, Jalan Masjid, Kel. Bidara Cina, Jatinegara</t>
  </si>
  <si>
    <t>RT 06, Payaman Utara, Girirejo, Imogiri</t>
  </si>
  <si>
    <t>212112080</t>
  </si>
  <si>
    <t>GRAHANI SWITAMY BR MANIK</t>
  </si>
  <si>
    <t>grahanimanik@gmail.com</t>
  </si>
  <si>
    <t>530801003370508</t>
  </si>
  <si>
    <t>5308 UNIT SUMBER NONGKO MEDAN</t>
  </si>
  <si>
    <t>Jalan Otista 3 No.23, RT.8/RW.9, Bidara Cina, Kecamatan Jatinegara, Kota Jakarta Timur, Daerah Khusus Ibukota Jakarta, Indonesia</t>
  </si>
  <si>
    <t>Jl. Pintu Air IV Komplek IDI No. 59, Kwala Bekala, Kecamatan Medan Johor, Kota Medan, Sumatera Utara 20142</t>
  </si>
  <si>
    <t>222112069</t>
  </si>
  <si>
    <t>wisesa.atha10@gmail.com</t>
  </si>
  <si>
    <t>087871958116</t>
  </si>
  <si>
    <t>7317010743</t>
  </si>
  <si>
    <t>KCP Kas Bantul (KBL)</t>
  </si>
  <si>
    <t>Gg. Sholihun No.40 RW9, RW.9, Bidara Cina, Kecamatan Jatinegara, Kota Jakarta Timur, Daerah Khusus Ibukota Jakarta 13330</t>
  </si>
  <si>
    <t>Jl, KH Hasyim Ashari No.127, Mandingan RT 5, Ringinharjo, Bantul, Bantul
https://maps.app.goo.gl/pXTBz77jkmPjxeiP8</t>
  </si>
  <si>
    <t>222112402</t>
  </si>
  <si>
    <t>tsabitsky3@gmail.com</t>
  </si>
  <si>
    <t>085156460949</t>
  </si>
  <si>
    <t>0903426761</t>
  </si>
  <si>
    <t>TSABIT BINTANG HERINDRA</t>
  </si>
  <si>
    <t>KRAMAT</t>
  </si>
  <si>
    <t>Jl. Marga Mulya No. 42, RT 007/RW 05,  Kel. Halim PK, Kec. Makasar, Jakarta Timur</t>
  </si>
  <si>
    <t>212112409</t>
  </si>
  <si>
    <t>vellicia2795@gmail.com</t>
  </si>
  <si>
    <t>08970207939</t>
  </si>
  <si>
    <t>1310017992076</t>
  </si>
  <si>
    <t>VELLICIA LAYLA QAMIRATS</t>
  </si>
  <si>
    <t>KCP Bandung Antapani</t>
  </si>
  <si>
    <t>Jl. Balikpapan No. 36 RT.01/RW.10, Kelurahan Antapani Kidul, Kecamatan Antapani</t>
  </si>
  <si>
    <t>212112198</t>
  </si>
  <si>
    <t>radityadanu0607@gmail.com</t>
  </si>
  <si>
    <t>087715167188</t>
  </si>
  <si>
    <t>1343479234</t>
  </si>
  <si>
    <t>MUHAMAD RADITYA DANU CARITA</t>
  </si>
  <si>
    <t>MUNGKID</t>
  </si>
  <si>
    <t>Gang Mangga, No. 9, RT.1/RW.3, Bidara Cina, Jatinegara, KOTA JAKARTA TIMUR, JATINEGARA, DKI JAKARTA, ID, 13340</t>
  </si>
  <si>
    <t>Congkrang, RT.7/RW.4, Congkrang, Muntilan, Kabupaten Magelang, Jawa Tengah</t>
  </si>
  <si>
    <t>222112156</t>
  </si>
  <si>
    <t>lindapuspita595@gmail.com</t>
  </si>
  <si>
    <t>089526668146</t>
  </si>
  <si>
    <t>0933 0100 6218 503</t>
  </si>
  <si>
    <t>LINDA PUSPITA SARI</t>
  </si>
  <si>
    <t>Unit Otista III Jakarta</t>
  </si>
  <si>
    <t>Kos Pak Heri, Kebon Nanas Selatan 2 No. 1 RT 06 RW 05, Kel. Cipinang Cempedak, Kec. Jatinegara</t>
  </si>
  <si>
    <t>Pasekan RT 006 RW 006, Kelurahan Gantiwarno, Kecamatan Matesih</t>
  </si>
  <si>
    <t>112212456</t>
  </si>
  <si>
    <t>agnessilalahi016@gmail.com</t>
  </si>
  <si>
    <t>082260558675</t>
  </si>
  <si>
    <t>353901040224535</t>
  </si>
  <si>
    <t>Agnes Rosihan Kristianti Silalahi</t>
  </si>
  <si>
    <t>Unit Porsea Balige</t>
  </si>
  <si>
    <t>Gang Kebon Sayur I, No.22, RT.4/RW.15, Kelurahan Bidara Cina, Jatinegara</t>
  </si>
  <si>
    <t>Jalan Siponggol Dolok, Desa Parparean I, Kecamatan Porsea</t>
  </si>
  <si>
    <t>1206 Kabupaten Toba Samosir Provinsi Sumatera Utara</t>
  </si>
  <si>
    <t>212112235</t>
  </si>
  <si>
    <t>nabilarandrika17@gmail.com</t>
  </si>
  <si>
    <t>082383696014</t>
  </si>
  <si>
    <t>543501040576534</t>
  </si>
  <si>
    <t>Bank BRI KCP UNIT Pasar Bawah</t>
  </si>
  <si>
    <t>Gang Sholihun No. 31a RT 13/RW 19, Kelurahan Bidara Cina, Kecamatan Jatinegara</t>
  </si>
  <si>
    <t xml:space="preserve">Jalan Patanangan No. 144 RT 001/RW 002, Kelurahan Kubu Gulai Bancah, Kecamatan Mandiangin Koto Selayan </t>
  </si>
  <si>
    <t>1376 Kota Payakumbuh Provinsi Sumatera Barat</t>
  </si>
  <si>
    <t>1376 BPS Kota Payakumbuh</t>
  </si>
  <si>
    <t>222112143</t>
  </si>
  <si>
    <t>kuntumkhairani4@gmail.com</t>
  </si>
  <si>
    <t>082388206019</t>
  </si>
  <si>
    <t>7149290798</t>
  </si>
  <si>
    <t>KUNTUM KHAIRANI ASELIA</t>
  </si>
  <si>
    <t>Bukittinggi 1</t>
  </si>
  <si>
    <t>Kosan login atta, No. 27 Jl. Masjid RT.12/RW.09 Otista 3 Kel. Bidara Cina, Kec. Jatinegara, Jakarta Timur  13330</t>
  </si>
  <si>
    <t>Lundang, Kenagarian Panampuang, Kecamatan Ampek Angkek</t>
  </si>
  <si>
    <t>212112428</t>
  </si>
  <si>
    <t>yudhitirana05@gmail.com</t>
  </si>
  <si>
    <t>089666269036</t>
  </si>
  <si>
    <t>0900579254</t>
  </si>
  <si>
    <t>YUNIAR YUDHI TIRANA</t>
  </si>
  <si>
    <t>UNDIP SEMARANG</t>
  </si>
  <si>
    <t>Jl. Otista 2 H. Minen No.16 6, RT.6/RW.9, Bidara Cina, Kecamatan Jatinegara</t>
  </si>
  <si>
    <t>Jalan Erlangga Barat VII No.7 RT 008 RW 004, Kel. Pleburan, Kec. Semarang Selatan</t>
  </si>
  <si>
    <t>222111925</t>
  </si>
  <si>
    <t>arsykalaila4103os@gmail.com</t>
  </si>
  <si>
    <t>082166739433</t>
  </si>
  <si>
    <t>1158728806</t>
  </si>
  <si>
    <t>ARSYKA LAILA OKTALIA</t>
  </si>
  <si>
    <t>Bank BNI KCP LUBUK PAKAM, Deli Serdang</t>
  </si>
  <si>
    <t>Jl. H.Hasbi No.6 RT.10/RT.9, Bidara Cina, Jatinegara</t>
  </si>
  <si>
    <t>Jln Pembangunan I No.224 Desa Sekip, Kecamatan Lubuk Pakam, Kabupaten Deli Serdang, Provinsi Sumatera Utara</t>
  </si>
  <si>
    <t>212111980</t>
  </si>
  <si>
    <t>debbycynthian14@gmail.com</t>
  </si>
  <si>
    <t>0895377191113</t>
  </si>
  <si>
    <t>003201027345531</t>
  </si>
  <si>
    <t xml:space="preserve">Debby Cynthia Ningrum </t>
  </si>
  <si>
    <t>KC Kebumen</t>
  </si>
  <si>
    <t>Jl Asem No. 14 RT 14 RW 02 Bidara Cina, Jatinegara</t>
  </si>
  <si>
    <t>Jl Telasih RT 01/2 Panjer, Kebumen</t>
  </si>
  <si>
    <t>112212437</t>
  </si>
  <si>
    <t>lagilagiwaty@gmail.com</t>
  </si>
  <si>
    <t>081248149125</t>
  </si>
  <si>
    <t>1860003237365</t>
  </si>
  <si>
    <t>ABDUROQY ALIMARWAN D</t>
  </si>
  <si>
    <t xml:space="preserve">Kota Ternate </t>
  </si>
  <si>
    <t>Kost bu ida yanti jln.otista 78 no.21 rt003 rw 05, sebrang mcd otista ada mesjid hidayatullah, rumahnya pagar beton hitam</t>
  </si>
  <si>
    <t xml:space="preserve">Kel. Kota baru , no.290 , lorong om desa, Ternate tengah, Kota Ternate </t>
  </si>
  <si>
    <t>8271 Kota Ternate Provinsi Maluku Utara</t>
  </si>
  <si>
    <t>212112298</t>
  </si>
  <si>
    <t>rfltrgn@gmail.com</t>
  </si>
  <si>
    <t>085270159483</t>
  </si>
  <si>
    <t>1050016853693</t>
  </si>
  <si>
    <t>RAFAEL AGINTHA TARIGAN</t>
  </si>
  <si>
    <t>Kantor Cabang Bank Mandiri (Jl. S. Parman No.207 Blok D-E, Babura, Medan Baru, Medan City, North Sumatra 20153)</t>
  </si>
  <si>
    <t>Jalan Kalisari III No. 72, RT.1/RW.10, Kalisari, Kecamatan Pasar Rebo</t>
  </si>
  <si>
    <t>3101 BPS Kabupaten Kepulauan Seribu</t>
  </si>
  <si>
    <t>212112330</t>
  </si>
  <si>
    <t>qirembulan@gmail.com</t>
  </si>
  <si>
    <t>081288318011</t>
  </si>
  <si>
    <t>7152594105</t>
  </si>
  <si>
    <t>Pangkalan Kerinci</t>
  </si>
  <si>
    <t>Kos Pak Chandra, Jl. Asem No. 26 RT 03 RW 01 Bidara cina, Jatinegara</t>
  </si>
  <si>
    <t>Komplek Perumahan PT. RAPP F.250 RT 007 RW 009, Pangkalan Kerinci Timur</t>
  </si>
  <si>
    <t>1404 Kabupaten Pelalawan Provinsi Riau</t>
  </si>
  <si>
    <t>1404 BPS Kabupaten Pelalawan</t>
  </si>
  <si>
    <t>222112243</t>
  </si>
  <si>
    <t>natalie.merry.angelina@mail.ugm.ac.id</t>
  </si>
  <si>
    <t>081213670308</t>
  </si>
  <si>
    <t>680101028182531</t>
  </si>
  <si>
    <t xml:space="preserve">NATALIE MERRY ANGELINA </t>
  </si>
  <si>
    <t xml:space="preserve">Muntilan </t>
  </si>
  <si>
    <t>Kossan Butar-Butar, Gang Sensus I No.8, RT.4/RW.15, Kel. Bidaracina, Kec. Jatinegara</t>
  </si>
  <si>
    <t xml:space="preserve">Gupit Kadirojo RT 06/RW 01, Kel. Muntilan, Kec. Muntilan </t>
  </si>
  <si>
    <t>212112208</t>
  </si>
  <si>
    <t>aswanaziz433@gmail.com</t>
  </si>
  <si>
    <t>081513645359</t>
  </si>
  <si>
    <t>0941738167</t>
  </si>
  <si>
    <t>MUHAMMAD ASWAN AZIZ</t>
  </si>
  <si>
    <t>Rawamangun</t>
  </si>
  <si>
    <t>JL Raya Bekasi Timur RT10/08, No.195B, Kelurahan Cipinang, Kecamatan Pulogadung</t>
  </si>
  <si>
    <t>112212928</t>
  </si>
  <si>
    <t>YULISMAH</t>
  </si>
  <si>
    <t>yulismah07@gmail.com</t>
  </si>
  <si>
    <t>081350397992</t>
  </si>
  <si>
    <t>024001009509534</t>
  </si>
  <si>
    <t>Kantor Cabang Jakarta, Jl. Otista Raya Jl. Otto Iskandardinata No.72, Kp. Melayu, Kecamatan Jatinegara, Kota Jakarta Timur</t>
  </si>
  <si>
    <t>Jalan Mulia No.21, RT.9/RW.8, Kel. Bidara Cina, Jatinegara</t>
  </si>
  <si>
    <t>212112041</t>
  </si>
  <si>
    <t>farahhusain2001@gmail.com</t>
  </si>
  <si>
    <t>179201002291538</t>
  </si>
  <si>
    <t>FARAH FADHILAH HUSAIN</t>
  </si>
  <si>
    <t>BRI KK UMP Purwokerto</t>
  </si>
  <si>
    <t xml:space="preserve"> RT03/RW07, No. 15B, Jl Kebon Nanas Utara I,  Cipinang Cempedak, Jatinegara</t>
  </si>
  <si>
    <t>RT 02 RW 02, JL. Sidamulya, Desa Kedungmalang, Kecamatan Sumbang</t>
  </si>
  <si>
    <t>222112071</t>
  </si>
  <si>
    <t>GHAFFAR ISMAIL</t>
  </si>
  <si>
    <t>ghaffarismail6@gmail.com</t>
  </si>
  <si>
    <t>0895384088597</t>
  </si>
  <si>
    <t>156901000593539</t>
  </si>
  <si>
    <t>1569 KK POLRES PURBALINGGA</t>
  </si>
  <si>
    <t>Rt. 10/Rw. 9, No.28, Jalan Masjid , Bidara Cina, Jatinegara</t>
  </si>
  <si>
    <t>Jalan maskoki no 85A, perumnas 2, kecamatan Kayuringin, Kota Bekasi, Jawa Barat</t>
  </si>
  <si>
    <t>212112256</t>
  </si>
  <si>
    <t>estibarsua@gmail.com</t>
  </si>
  <si>
    <t>0895330633793</t>
  </si>
  <si>
    <t>348601035359536</t>
  </si>
  <si>
    <t>Bank BRI UNIT Gianyar</t>
  </si>
  <si>
    <t>Jalan Otto Iskandardinata No.23, RT.8/RW.9, Bidara Cina, Jatinegara, Kota Jakarta Timur, DKI Jakarta, Kode Pos 13330</t>
  </si>
  <si>
    <t>Perumahan Sejahtera Land Blok i Gang 5 No 187, Kampung Oetalu, Desa Penfui Timur, Kec Kupang Tengah, Kab Kupang.</t>
  </si>
  <si>
    <t>222112423</t>
  </si>
  <si>
    <t>yuliarindahnardi@gmail.com</t>
  </si>
  <si>
    <t>082140922165</t>
  </si>
  <si>
    <t>632101003798507</t>
  </si>
  <si>
    <t>YULI ARINDAH</t>
  </si>
  <si>
    <t xml:space="preserve"> BRI UNIT YOSOWILANGUN</t>
  </si>
  <si>
    <t xml:space="preserve">Jalan Masjid No 20 RT14 RW 9, Kelurahan Bidara Cina, Kecamatan Jatinegara </t>
  </si>
  <si>
    <t xml:space="preserve">Jalan Mayjen Sukertiyo NO.59 RT 01 RW 01  Desa Yosowilangun Lor Kecamatan Yosowilangun </t>
  </si>
  <si>
    <t>3508 Kabupaten Lumajang Provinsi Jawa Timur</t>
  </si>
  <si>
    <t>3508 BPS Kabupaten Lumajang</t>
  </si>
  <si>
    <t>212112012</t>
  </si>
  <si>
    <t>ELISA NUR RAHMAWATI</t>
  </si>
  <si>
    <t>elisanur2003@gmail.com</t>
  </si>
  <si>
    <t>082257640258</t>
  </si>
  <si>
    <t>220401006233506</t>
  </si>
  <si>
    <t>BRI KCP PONOROGO</t>
  </si>
  <si>
    <t>RT 01 RW 09 No. 16 (Kost Sarah) Jalan Otista Raya Gang Abdurrahman, Bidara Cina, Jatinegara</t>
  </si>
  <si>
    <t>RT 02 RW 01 Dukuh Ngelo Desa Ngloning, Kecamatan Slahung</t>
  </si>
  <si>
    <t>222111864</t>
  </si>
  <si>
    <t>aifahmdah@gmail.com</t>
  </si>
  <si>
    <t>1263487224</t>
  </si>
  <si>
    <t>AIFA HAMIDAH</t>
  </si>
  <si>
    <t>SIDOARJO</t>
  </si>
  <si>
    <t>Jl. H. Yahya No.51H RT.14 RW.10 (Kost Bu Nur Aceh) Jatinegara, DKI Jakarta</t>
  </si>
  <si>
    <t>Magersari Permai Blok J-02 RT.23/RW.7 Kab. Sidoarjo</t>
  </si>
  <si>
    <t>3525 Kabupaten Gresik Provinsi Jawa Timur</t>
  </si>
  <si>
    <t>3525 BPS Kabupaten Gresik</t>
  </si>
  <si>
    <t>112212882</t>
  </si>
  <si>
    <t>sinaloiya20@gmail.com</t>
  </si>
  <si>
    <t>085695040481</t>
  </si>
  <si>
    <t>8430459971</t>
  </si>
  <si>
    <t>BCA Katamso Medan</t>
  </si>
  <si>
    <t>Jl sensus 3 no. 10B rt 006 rw 04  kel bidara cina, jati negara, jakarta timur</t>
  </si>
  <si>
    <t>Jl Otista Raya gg mangga,RT 2 RW 3 kelurahan bidaracina, kecamatan Jatinegara, Jakarta timur,kode pos 1333.</t>
  </si>
  <si>
    <t>212112363</t>
  </si>
  <si>
    <t>SHAVIRA RACHMAWATI</t>
  </si>
  <si>
    <t>shavirar1@gmail.com</t>
  </si>
  <si>
    <t>085225145458</t>
  </si>
  <si>
    <t>706595976300</t>
  </si>
  <si>
    <t>CIMB NIAGA</t>
  </si>
  <si>
    <t>CIMB NIAGA  Jl. Parangtritis No.115D, Brontokusuman, Kec. Mergangsan, Kota Yogyakarta, DIY</t>
  </si>
  <si>
    <t>Gang Solihun No. 17, RT.13/RW.9, Bidara Cina, Jatinegara, Kota Jakarta Timur, DKI Jakarta</t>
  </si>
  <si>
    <t>Minggiran MJ II No. 1369A RT63/RW17 Suryodiningratan, Mantrijeron, Kota Yogyakarta, DIY</t>
  </si>
  <si>
    <t>212112306</t>
  </si>
  <si>
    <t>randydaffaa@gmail.com</t>
  </si>
  <si>
    <t>083176290190</t>
  </si>
  <si>
    <t>350801003935504</t>
  </si>
  <si>
    <t xml:space="preserve">Randy Daffa Aditya </t>
  </si>
  <si>
    <t>Bank BRI Unit Diponegoro Madiun</t>
  </si>
  <si>
    <t>Jl. Otista 3 No B20 RT 001 RW 005 Cipinang Cempedak, Jatinegara</t>
  </si>
  <si>
    <t xml:space="preserve">Jl. Kusumasari No 3B RT 14 RW 5, Kelurahan Rejomulyo, Kecamatan Kartoharjo, Kota Madiun </t>
  </si>
  <si>
    <t>112212502</t>
  </si>
  <si>
    <t>itsme.giassiregar@gmail.com</t>
  </si>
  <si>
    <t>081264111240</t>
  </si>
  <si>
    <t>532301016379539</t>
  </si>
  <si>
    <t>Kantor Cabang Bank BRI Jalan Seksama Medan</t>
  </si>
  <si>
    <t>Jalan Masjid No.4 Jl. Masjid No.4 13, RT.13/RW.9, Bidara Cina, Kecamatan Jatinegara, Kota Jakarta Timur, Daerah Khusus Ibukota Jakarta 13330</t>
  </si>
  <si>
    <t>Jalan Selamat Ujung No. 165 B Kecamatan Medan Amplas Kelurahan Sitirejo III Kodepos 20219</t>
  </si>
  <si>
    <t>212111960</t>
  </si>
  <si>
    <t>BOB LOUIS MANURUNG</t>
  </si>
  <si>
    <t>boblouism@gmail.com</t>
  </si>
  <si>
    <t>088261386554</t>
  </si>
  <si>
    <t>5530714464</t>
  </si>
  <si>
    <t>BCA KCP OTISTA</t>
  </si>
  <si>
    <t>Jl. Otista II No. 15, RT 3/ RW 9, Kelurahan Bidara Cina, Jatinegara, Jakarta Timur</t>
  </si>
  <si>
    <t>Jalan Palapa No. 5B - Jl. Pertempuran,  Kelurahan Pulo Brayan Kota, Kecamatan Medan Barat</t>
  </si>
  <si>
    <t>212112391</t>
  </si>
  <si>
    <t>swiaw15677@gmail.com</t>
  </si>
  <si>
    <t>082152981315</t>
  </si>
  <si>
    <t>457601023904533</t>
  </si>
  <si>
    <t>SYAWALGI WAHYU IMANI</t>
  </si>
  <si>
    <t>4576 UNIT PASAR INPRES SAMPIT</t>
  </si>
  <si>
    <t>Jl. Asem No.9A, RT.13/RW.2, Bidara Cina, Kecamatan Jatinegara, Kota Jakarta Timur, Daerah Khusus Ibukota Jakarta 13330</t>
  </si>
  <si>
    <t>Jalan Pengadegan Bar II No. 18, RT.4/RW.6, Pengadegan, Pancoran, KOTA JAKARTA SELATAN, PANCORAN, DKI JAKARTA, ID, 12770</t>
  </si>
  <si>
    <t>112212513</t>
  </si>
  <si>
    <t>arikhzasaputri12@gmail.com</t>
  </si>
  <si>
    <t>081247883897</t>
  </si>
  <si>
    <t>1438853818</t>
  </si>
  <si>
    <t>KCP Waisai Raja Ampat</t>
  </si>
  <si>
    <t>Depot air isi ulang RajaRO jl.Dorowati Giwu km12, kel.klasaman, kec.sorong timur, kota sorong, papua barat 98417</t>
  </si>
  <si>
    <t>9108 Kabupaten Raja Ampat Provinsi Papua Barat</t>
  </si>
  <si>
    <t>212112073</t>
  </si>
  <si>
    <t>ghinaanandhia1612@gmail.com</t>
  </si>
  <si>
    <t>151801004107501</t>
  </si>
  <si>
    <t>Pasar Baru, Kota Padang</t>
  </si>
  <si>
    <t>Jl. Mesjid Rt.12/Rw.09 No 27 Otista 3 Kelurahan Bidaracina, Kecamatan Jatinegara, Jakarta Timur 13330</t>
  </si>
  <si>
    <t>Jl.Bariang Indah II No.67 RT 02/RW 01 Kelurahan Anduring Kecamatan Kuranji, Kota Padang, Sumatera Barat</t>
  </si>
  <si>
    <t>1371 Kota Padang Provinsi Sumatera Barat</t>
  </si>
  <si>
    <t>1306 Kabupaten Padang Pariaman Provinsi Sumatera Barat</t>
  </si>
  <si>
    <t>1371 BPS Kota Padang</t>
  </si>
  <si>
    <t>212112170</t>
  </si>
  <si>
    <t>mahiralubis1@gmail.com</t>
  </si>
  <si>
    <t>081270574806</t>
  </si>
  <si>
    <t>6995149358</t>
  </si>
  <si>
    <t>Medan Juanda</t>
  </si>
  <si>
    <t>JI. Masjid No.4, RT.13/RW.9, Bidara Cina, Kecamatan Jatinegara, Kota Jakarta Timur, Daerah Khusus Ibukota Jakarta</t>
  </si>
  <si>
    <t>Jalan Perumahan Menteng Indah Blok F9 Nomor 3, RT 00/RW/00, Kelurahan Medan Tenggara, Kecamatan Medan Denai</t>
  </si>
  <si>
    <t>212112130</t>
  </si>
  <si>
    <t>kayla.tsabitah21@gmail.com</t>
  </si>
  <si>
    <t>085712729930</t>
  </si>
  <si>
    <t>061001012918505</t>
  </si>
  <si>
    <t>KAYLA AZKA DHIYA TSABITHAH</t>
  </si>
  <si>
    <t>Bank BRI KCP Karangayu, Jalan Jend Sudirman No 174 Kota Semarang</t>
  </si>
  <si>
    <t>RT 14/RW 9, No 32, Jalan Masjid, Kel. Bidara Cina, Kec. Jatinegara</t>
  </si>
  <si>
    <t>RT 9, RW 1, No 14A, Jalan Puspanjolo Timur IV, Kel. Cabean, Kec. Semarang Barat</t>
  </si>
  <si>
    <t>222112162</t>
  </si>
  <si>
    <t>222112162@stis.ac.id</t>
  </si>
  <si>
    <t>082154653048</t>
  </si>
  <si>
    <t>178801005045505</t>
  </si>
  <si>
    <t>LUTHFIANI NUR AISYAH</t>
  </si>
  <si>
    <t>BRI KK JHONLIN BATULICIN</t>
  </si>
  <si>
    <t>Silver Kost, 5, Jl. Saabun No.24, RT.5/RW.2, Bidara Cina, Kecamatan Jatinegara</t>
  </si>
  <si>
    <t>Jl. Sampurna RT/RW .003/- Desa Hidayah Makmur, Kecamatan Simpang Empat</t>
  </si>
  <si>
    <t>6310 Kabupaten Tanah Bumbu Provinsi Kalimantan Selatan</t>
  </si>
  <si>
    <t>212112062</t>
  </si>
  <si>
    <t>firmanemmanuel142@gmail.com</t>
  </si>
  <si>
    <t>085643348363</t>
  </si>
  <si>
    <t>1360030171257</t>
  </si>
  <si>
    <t xml:space="preserve">FIRMAN EMMANUEL DECL </t>
  </si>
  <si>
    <t>Otto Iskandardinata II No. 14, Bidara Cina, Kecamatan Jatinegara, Kota Jakarta Timur, DKI Jakarta</t>
  </si>
  <si>
    <t>212111846</t>
  </si>
  <si>
    <t>adivaintann@gmail.com</t>
  </si>
  <si>
    <t>0895324074789</t>
  </si>
  <si>
    <t>032701053967506</t>
  </si>
  <si>
    <t>KC Ungaran</t>
  </si>
  <si>
    <t>RT 14/RW 09, No. 32, Jalan Masjid Otista, Kelurahan Bidara Cina, Kecamatan Jatinegara</t>
  </si>
  <si>
    <t>RT 01/RW 01, No. 5, Jalan Raya Plalangan, Kelurahan Plalangan, Kecamatan Gunung Pati</t>
  </si>
  <si>
    <t>222112016</t>
  </si>
  <si>
    <t>pinaaae@gmail.com</t>
  </si>
  <si>
    <t>0895399064906</t>
  </si>
  <si>
    <t>725901013237533</t>
  </si>
  <si>
    <t>Wendit</t>
  </si>
  <si>
    <t>Otista Raya, Jalan Asem No.4C, RT.1/RW.3, Kel. Bidara Cina, Jatinegara (pintu kanan), KOTA JAKARTA TIMUR, JATINEGARA, DKI JAKARTA, ID, 13330</t>
  </si>
  <si>
    <t>Perumahan Asrikaton Indah BLOK i2 No.20, RT 003, RW 009, Kec. Pakis, Kab. Malang, Jawa Timur</t>
  </si>
  <si>
    <t>222112111</t>
  </si>
  <si>
    <t>inggidutami08@gmail.com</t>
  </si>
  <si>
    <t>08953220262923</t>
  </si>
  <si>
    <t>100134338567</t>
  </si>
  <si>
    <t>INGGID UTAMI</t>
  </si>
  <si>
    <t>Jago/Artos</t>
  </si>
  <si>
    <t>PT Bank Jago Tbk</t>
  </si>
  <si>
    <t>Jl. Permata IV Blok I/13, RT.002/RW.016, Kel. Tugu Utara, Kec. Koja</t>
  </si>
  <si>
    <t>112212817</t>
  </si>
  <si>
    <t>cyborggenos128@gmail.com</t>
  </si>
  <si>
    <t>081324568185</t>
  </si>
  <si>
    <t>1770011480016</t>
  </si>
  <si>
    <t>PRATAMA RHOMDONI PUTRA ISMAIL</t>
  </si>
  <si>
    <t>KCP Tasikmalaya Sutisna</t>
  </si>
  <si>
    <t>Jalan Kebon Sayur 1, RT/RW 007/015 No. 3 Bidara Cina, Jatinegara</t>
  </si>
  <si>
    <t>Jalan Siluman No. 36, RT/RW 003/008 Setiaratu, Cibeureum</t>
  </si>
  <si>
    <t>3278 Kota Tasikmalaya Provinsi Jawa Barat</t>
  </si>
  <si>
    <t>3206 Kabupaten Tasikmalaya Provinsi Jawa Barat</t>
  </si>
  <si>
    <t>3278 BPS Kota Tasikmalaya</t>
  </si>
  <si>
    <t>3206 BPS Kabupaten Tasikmalaya</t>
  </si>
  <si>
    <t>112212672</t>
  </si>
  <si>
    <t>Isnatul Mu'anissah</t>
  </si>
  <si>
    <t>112212672@stis.ac.id</t>
  </si>
  <si>
    <t>089510376091</t>
  </si>
  <si>
    <t>034001117430504</t>
  </si>
  <si>
    <t>ISNATUL MUANISSAH</t>
  </si>
  <si>
    <t>Gang sensus 3 no 26 A Rt 003/14 Kelurahan Bidaracina, Kec. Jatinegara 13330</t>
  </si>
  <si>
    <t>Jalan Mangkudipuro, RT.2/RW.2, Desa Bakaran Wetan, Juwana</t>
  </si>
  <si>
    <t>112212667</t>
  </si>
  <si>
    <t>indiprilistiana123@gmail.com</t>
  </si>
  <si>
    <t>085700027486</t>
  </si>
  <si>
    <t>0038 0115 2422 503</t>
  </si>
  <si>
    <t>INDI PRILISTIANA</t>
  </si>
  <si>
    <t>0038 BRI Cabang Kudus (G0038)</t>
  </si>
  <si>
    <t>Otista 2, Gang H.Dawel Atas No.24C, RT 04 RW 09, Kel. Bidara Cina, Kec. Jatinegara</t>
  </si>
  <si>
    <t>Gang H. Muhammad Siroj, Ds. Tanjungrejo RT 01 RW 05, Kec. Jekulo, Kab. Kudus</t>
  </si>
  <si>
    <t>222112127</t>
  </si>
  <si>
    <t xml:space="preserve">kartikamandasari49@gmail.com </t>
  </si>
  <si>
    <t>085236584932</t>
  </si>
  <si>
    <t>646201016051532</t>
  </si>
  <si>
    <t>Otista</t>
  </si>
  <si>
    <t>Jl. Sensus III No 10B RT 06 RW 04, Bidaracina, Jatinegara, Jakarta Timur 13330</t>
  </si>
  <si>
    <t>Jl. H.Ramli Utara No 3A RT 007 RW 003, Menteng Dalam, Tebet</t>
  </si>
  <si>
    <t>112212661</t>
  </si>
  <si>
    <t>ilhamkhaliq108@gmail.com</t>
  </si>
  <si>
    <t>081373721260</t>
  </si>
  <si>
    <t>1289831664</t>
  </si>
  <si>
    <t>ILHAM KHALIQ</t>
  </si>
  <si>
    <t>BNI Jambi</t>
  </si>
  <si>
    <t xml:space="preserve">RT/RW 002/014 Gang Sensus IV D Kelurahan Bidara Cina Kecamatan Jatinegara </t>
  </si>
  <si>
    <t>Blok B2 No.16 RT.34 Jalan Sultan Hasanuddin Perum Permata Asri Kelurahan Bakung Jaya Kecamatan Paal Merah.</t>
  </si>
  <si>
    <t>1571 BPS Kota Jambi</t>
  </si>
  <si>
    <t>222111845</t>
  </si>
  <si>
    <t>adit.widi@gmail.com</t>
  </si>
  <si>
    <t>088210083303</t>
  </si>
  <si>
    <t>044401030691500</t>
  </si>
  <si>
    <t>BRI Tambun</t>
  </si>
  <si>
    <t>Jalan Asem, Gang Mangga RT2/RW3, Kosan Ibu Mila, di belakang rumah no.24A (masuk lewat samping rumah no.25A dan no.24, lantai 2), KOTA JAKARTA TIMUR, JATINEGARA, DKI JAKARTA, ID, 13330</t>
  </si>
  <si>
    <t>Perum. Mekarsari Permai Blok B8/38 RT 03 RW 09, Tambun Selatan, Kab. Bekasi, Jawa Barat, 17510</t>
  </si>
  <si>
    <t>3216 Kabupaten Bekasi Provinsi Jawa Barat</t>
  </si>
  <si>
    <t>3216 BPS Kabupaten Bekasi</t>
  </si>
  <si>
    <t>112212793</t>
  </si>
  <si>
    <t>nimadewidyap@gmail.com</t>
  </si>
  <si>
    <t>081936721959</t>
  </si>
  <si>
    <t>468801031081506</t>
  </si>
  <si>
    <t>NI MADE WIDYA PARAMITA</t>
  </si>
  <si>
    <t>Narmada</t>
  </si>
  <si>
    <t>RT 4/RW 15, Rumah No 22, Jl. Kebon Sayur I , Bidara Cina, Kecamatan Jatinegara</t>
  </si>
  <si>
    <t>Gang Rambutan, Gubuk Baru, Dusun Karang Taliwang, Desa Dasan Tereng, Kecamatan Narmada</t>
  </si>
  <si>
    <t>112212653</t>
  </si>
  <si>
    <t>iwayandivandra@gmail.com</t>
  </si>
  <si>
    <t>085393646687</t>
  </si>
  <si>
    <t>760001002689502</t>
  </si>
  <si>
    <t>I WAYAN DIVANDRA MAHARESANDYA SUKAJAYA</t>
  </si>
  <si>
    <t>Kantor Cabang Palangka Raya</t>
  </si>
  <si>
    <t>Gang Mangga No.24A RT.02/RW.03, Kel. Bidara Cina</t>
  </si>
  <si>
    <t>Jalan RTA Milono Km.6,5 Perumahan Sababilah Permai No. 19, Kel. Langkai, Kec. Pahandut, Kota Palangka Raya</t>
  </si>
  <si>
    <t>6203 Kabupaten Kapuas Provinsi Kalimantan Tengah</t>
  </si>
  <si>
    <t>6200 BPS Provinsi Kalimantan Tengah</t>
  </si>
  <si>
    <t>222112094</t>
  </si>
  <si>
    <t>himawanwahid12@gmail.com</t>
  </si>
  <si>
    <t>089527430981</t>
  </si>
  <si>
    <t>340101040254531</t>
  </si>
  <si>
    <t>HIMAWAN WAHID IKHWANSYAH</t>
  </si>
  <si>
    <t>3401 UNIT KLATEN KOTA</t>
  </si>
  <si>
    <t>Jl. H. Hasbi No. 21, RT.11/RW.09, Bidaracina, Jatinegara</t>
  </si>
  <si>
    <t>No Rumah 106, Damaran, RT.1/RW.3, Gayamprit, Klaten Selatan</t>
  </si>
  <si>
    <t>212112018</t>
  </si>
  <si>
    <t>emilyaziz.ea@gmail.com</t>
  </si>
  <si>
    <t>081249633732</t>
  </si>
  <si>
    <t>1710011733386</t>
  </si>
  <si>
    <t>EMILY AZIZAIDA BUDIK</t>
  </si>
  <si>
    <t>Ngawi</t>
  </si>
  <si>
    <t>Graha Fialdis, Jl. Saabun No.6, RT.14/RW.2, Bidara Cina, Kecamatan Jatinegara, Kota Jakarta Timur, Daerah Khusus Ibukota Jakarta 13330</t>
  </si>
  <si>
    <t>Perum Permata Rahayu Blok A1, RT 08 RW 01, jalan Podang, Beran, Ngawi</t>
  </si>
  <si>
    <t>222112386</t>
  </si>
  <si>
    <t>primaabdi45@yahoo.com</t>
  </si>
  <si>
    <t>085659930126</t>
  </si>
  <si>
    <t>2810616311</t>
  </si>
  <si>
    <t>BCA KCP Rajawali</t>
  </si>
  <si>
    <t>Jl. Saabun No.10 5A, RT.10/RW.2, Bidara Cina, Jatinegara, Jakarta Timur, Jakarta 13330</t>
  </si>
  <si>
    <t xml:space="preserve">Jalan Gempol Sari RT03/RW01 Kelurahan Gempol Sari, Kecamatan Bandung Kulon, Kota Bandung, Jawa Barat (Warung Abang Torang) </t>
  </si>
  <si>
    <t>212112284</t>
  </si>
  <si>
    <t>PEMBAYUN OTSU INDIANA</t>
  </si>
  <si>
    <t>Pembayunotsu01@gmail.com</t>
  </si>
  <si>
    <t>0895705502077</t>
  </si>
  <si>
    <t xml:space="preserve">7689 0100 3116 502 </t>
  </si>
  <si>
    <t>TROSOBO</t>
  </si>
  <si>
    <t>Jl. Otista 64 A Gg. Sensus I Rt.001/ 004 No. 13, KOTA JAKARTA TIMUR, JATINEGARA, DKI JAKARTA, ID, 13330</t>
  </si>
  <si>
    <t>Perumahan Citra Harmoni GV 03 no 25, ds. Sidodadi, kec. Taman, kab. Sidoarjo. Jawa Timur</t>
  </si>
  <si>
    <t>222111969</t>
  </si>
  <si>
    <t>CHELSEA AZISHIAH VICTORY</t>
  </si>
  <si>
    <t>chelseaavictory@gmail.com</t>
  </si>
  <si>
    <t>085876334338</t>
  </si>
  <si>
    <t>003501082227500</t>
  </si>
  <si>
    <t>CHEKSEA AZISHIAH VICTORY</t>
  </si>
  <si>
    <t>Jl. Pemuda Sel. No.67, Kelasman, Tonggalan, Kec. Klaten Tengah, Kabupaten Klaten, Jawa Tengah 57411</t>
  </si>
  <si>
    <t>Jalan Masjid no.23B, RT.11/RW.9, Bidara Cina, Kecamatan Jatinegara, Kota Jakarta Timur, Daerah Khusus Ibukota Jakarta 13330</t>
  </si>
  <si>
    <t>Perum Puri Hutama Blok M20, RT02/RW14, Danguran, Kec. Klaten Selatan</t>
  </si>
  <si>
    <t>222112047</t>
  </si>
  <si>
    <t>zahra.fathimah1501@gmail.com</t>
  </si>
  <si>
    <t>08127060818</t>
  </si>
  <si>
    <t>0590596680</t>
  </si>
  <si>
    <t>FATHIMAH AZ ZAHRA</t>
  </si>
  <si>
    <t>KCP A. YANI PEKANBARU</t>
  </si>
  <si>
    <t>Kost FayRa 2, Jl. Masjid No.26 14, RT.14/RW.9, Bidara Cina, Kecamatan Jatinegara</t>
  </si>
  <si>
    <t xml:space="preserve">Jalan Selais No. 52 RT002/RW002, Tangkerang Barat, Marpoyan Damai </t>
  </si>
  <si>
    <t>1406 Kabupaten Kampar Provinsi Riau</t>
  </si>
  <si>
    <t>1471 BPS Kota Pekanbaru</t>
  </si>
  <si>
    <t>1400 BPS Provinsi Riau</t>
  </si>
  <si>
    <t>222112296</t>
  </si>
  <si>
    <t>rajafaras08@gmail.com</t>
  </si>
  <si>
    <t>082162245394</t>
  </si>
  <si>
    <t>1132961194</t>
  </si>
  <si>
    <t>R FARAS ROIHAN ARMEL</t>
  </si>
  <si>
    <t>KC PEKANBARU 2</t>
  </si>
  <si>
    <t>Jl. Otista 3 No.19A, RT.2/RW.4, Kelurahan Cipinang Cempedak, Kecamatan Jatinegara, Kota Jakarta Timur, Daerah Khusus Ibukota Jakarta</t>
  </si>
  <si>
    <t>Jl. Karya III No.4, RT.4/RW.6, Kelurahan Air Dingin, Kecamatan Bukit Raya, Kota Pekanbaru, Provinsi Riau</t>
  </si>
  <si>
    <t>212112407</t>
  </si>
  <si>
    <t>vanessavidia30@gmail.com</t>
  </si>
  <si>
    <t>081717591802</t>
  </si>
  <si>
    <t>551201031350535</t>
  </si>
  <si>
    <t>VANESSA VIDIA MEYRISKA</t>
  </si>
  <si>
    <t>BRI UNIT TANGKERANG</t>
  </si>
  <si>
    <t>Jalan Masjid Nomor 26 RT 14/ RW 09, Kelurahan Bidara Cina, Kecamatan Jatinegara</t>
  </si>
  <si>
    <t>Jl.Gelugur Gang Gelugur I Nomor 14 RT 02/ RW 03, Kelurahan Tangkerang Utara, Kecamatan Bukit Raya</t>
  </si>
  <si>
    <t>112212725</t>
  </si>
  <si>
    <t>nainggolananna19@gmail.com</t>
  </si>
  <si>
    <t>081360006924</t>
  </si>
  <si>
    <t>014401036385501</t>
  </si>
  <si>
    <t>MAY ANNA LAURA NAINGGOLAN</t>
  </si>
  <si>
    <t>Kabanjahe</t>
  </si>
  <si>
    <t>RT 1/RW 14, No 16,Jalan Sensus IVD , Kelurahan Bidaracina, Kecamatan Jatinegara</t>
  </si>
  <si>
    <t>222111933</t>
  </si>
  <si>
    <t>aazzahra653@gmail.com</t>
  </si>
  <si>
    <t>081237770333</t>
  </si>
  <si>
    <t>9301057533504</t>
  </si>
  <si>
    <t xml:space="preserve"> AULIA AZZAHRA </t>
  </si>
  <si>
    <t xml:space="preserve"> BRI</t>
  </si>
  <si>
    <t xml:space="preserve"> Kantor Cabang Sumbawa Besar</t>
  </si>
  <si>
    <t>Gang Abdurrahman No 34A, Kecamatan Jatinegara, Jakarta Timur</t>
  </si>
  <si>
    <t>Jalan Tongkol No 26, Kelurahan Pekat, Kecamatan Sumbawa</t>
  </si>
  <si>
    <t>212112013</t>
  </si>
  <si>
    <t>elsaoktavia2110@gmail.com</t>
  </si>
  <si>
    <t>0895363837281</t>
  </si>
  <si>
    <t>729801014483533</t>
  </si>
  <si>
    <t>ELSA OKTAVIA</t>
  </si>
  <si>
    <t>Bank BRI Unit Daleman</t>
  </si>
  <si>
    <t>Kos Pondok Sunda Bu Cicah, Jl. Mulia No.20, RT.11/RW.8, Bidara Cina, Kecamatan Jatinegara, Kota Jakarta Timur, Daerah Khusus Ibukota Jakarta 13330</t>
  </si>
  <si>
    <t>Tambakan, RT.1/RW.8, Kelurahan Jetis, Kecamatan Baki, Kabupaten Sukoharjo, Jawa Tengah</t>
  </si>
  <si>
    <t>222111966</t>
  </si>
  <si>
    <t>archainur@gmail.com</t>
  </si>
  <si>
    <t>082167886169</t>
  </si>
  <si>
    <t>5530712968</t>
  </si>
  <si>
    <t>CHAINUR AR RASYID NASUTION</t>
  </si>
  <si>
    <t>Jl. Alpokat, LK. II, Kel. Pantai Johor, Kec. Datuk Bandar</t>
  </si>
  <si>
    <t>1272 Kota Tanjung Balai Provinsi Sumatera Utara</t>
  </si>
  <si>
    <t>1208 Kabupaten Asahan Provinsi Sumatera Utara</t>
  </si>
  <si>
    <t>1272 BPS Kota Tanjung Balai</t>
  </si>
  <si>
    <t>1208 BPS Kabupaten Asahan</t>
  </si>
  <si>
    <t>112212791</t>
  </si>
  <si>
    <t>divaamaliapn@gmail.com</t>
  </si>
  <si>
    <t>081803766871</t>
  </si>
  <si>
    <t>1610009899779</t>
  </si>
  <si>
    <t>NI KOMANG DIVA AMALIA PUTRI NANDITA</t>
  </si>
  <si>
    <t xml:space="preserve">KCP MMU Lombok Kediri </t>
  </si>
  <si>
    <t>Jalan Kebon Sayur 1, No 8,  RT 006 RW 015, Kelurahan Bidaracina, Kecamatan Jatinegara</t>
  </si>
  <si>
    <t>Desa Jagaraga Indah, Kecamatan Kediri</t>
  </si>
  <si>
    <t>212111899</t>
  </si>
  <si>
    <t>nugrahanggie48@gmail.com</t>
  </si>
  <si>
    <t>089691882361</t>
  </si>
  <si>
    <t>219701003632508</t>
  </si>
  <si>
    <t>ANGGIE DWI NUGRAHA</t>
  </si>
  <si>
    <t>Jalan Sensus II No. 2a, RT.3/RW.4, Bidara Cina, Jatinegara, KOTA JAKARTA TIMUR, JATINEGARA, DKI JAKARTA, ID, 13330</t>
  </si>
  <si>
    <t>Gayamprit RT 3 RW 1, Gayamprit, Klaten Selatan.</t>
  </si>
  <si>
    <t>212111880</t>
  </si>
  <si>
    <t>amaliawidiyasari@gmail.com</t>
  </si>
  <si>
    <t>085236243489</t>
  </si>
  <si>
    <t>645301032953535</t>
  </si>
  <si>
    <t>Bank BRI Unit Tulakan, Pacitan, Jawa Timur</t>
  </si>
  <si>
    <t>RT 3/RW 15, No.60A, Jl. Otista Raya, Bidara Cina, Jatinegara</t>
  </si>
  <si>
    <t>RT 01/RW 01, Dusun Krajan, Desa Bungur, Kecamatan Tulakan</t>
  </si>
  <si>
    <t>3501 Kabupaten Pacitan Provinsi Jawa Timur</t>
  </si>
  <si>
    <t>3501 BPS Kabupaten Pacitan</t>
  </si>
  <si>
    <t>212112113</t>
  </si>
  <si>
    <t>insandienuari06@gmail.com</t>
  </si>
  <si>
    <t>085730405955</t>
  </si>
  <si>
    <t>034001119292504</t>
  </si>
  <si>
    <t>INSAN DIENUARI</t>
  </si>
  <si>
    <t>BRI KC MADIUN</t>
  </si>
  <si>
    <t>Jl. Otista 64 A, Gg. Sensus I, RT.001/RW.004, No. 1, Kel. Bidaracina, Kec. Jatinegara</t>
  </si>
  <si>
    <t>Jl. Sri Jaya No.17, Kel. Rejomulyo, Kec. Kartoharjo</t>
  </si>
  <si>
    <t>222111912</t>
  </si>
  <si>
    <t>atmajasuryaanugerah@gmail.com</t>
  </si>
  <si>
    <t>081378266627</t>
  </si>
  <si>
    <t>027101033043503</t>
  </si>
  <si>
    <t>ANUGERAH SURYA ATMAJA</t>
  </si>
  <si>
    <t>Sijunjung</t>
  </si>
  <si>
    <t>Kos Pop Corn, RT.13/RW.9, Kelurahan Bidara Cina, Kecamatan Jatinegara</t>
  </si>
  <si>
    <t>Perumnas Karya Dharma Blok E No. 12, Muaro, Kec. Sijunjung</t>
  </si>
  <si>
    <t>1304 Kabupaten Sijunjung Provinsi Sumatera Barat</t>
  </si>
  <si>
    <t>1373 Kota Sawah Lunto Provinsi Sumatera Barat</t>
  </si>
  <si>
    <t>1304 BPS Kabupaten Sijunjung</t>
  </si>
  <si>
    <t>1373 BPS Kota Sawah Lunto</t>
  </si>
  <si>
    <t>222112286</t>
  </si>
  <si>
    <t>pratiwi110404@gmail.com</t>
  </si>
  <si>
    <t>088261651104</t>
  </si>
  <si>
    <t>1381784888</t>
  </si>
  <si>
    <t>PRATIWI</t>
  </si>
  <si>
    <t>Lubuk Pakam</t>
  </si>
  <si>
    <t>Jalan Haji Hasbi No.6, RT.10/RW.9, Kelurahan Bidara Cina, Jatinegara</t>
  </si>
  <si>
    <t>Jl. Pelak, Gg. Barokah No. 28, Desa Sekip, Kec. Lubuk Pakam</t>
  </si>
  <si>
    <t>222111873</t>
  </si>
  <si>
    <t>alieftazulvan@gmail.com</t>
  </si>
  <si>
    <t>081575382808</t>
  </si>
  <si>
    <t>6680 0103 0325 535</t>
  </si>
  <si>
    <t>ALIEFTA ZULVANSYAH BAHYPERDANA</t>
  </si>
  <si>
    <t>6680 Unit Siliwangi Cilacap</t>
  </si>
  <si>
    <t>Jalan Kebon Nanas Selatan No 25, RT 10 RW 08, Kelurahan Cipinang Cempedak, Jatinegara, Jakarta Timur, DKI Jakarta</t>
  </si>
  <si>
    <t>Jalan Diponegoro, RT 05, RW 04, Desa Karangkandri, Kecamatan Kesugihan</t>
  </si>
  <si>
    <t>212112254</t>
  </si>
  <si>
    <t>wulanp.d09@gmail.com</t>
  </si>
  <si>
    <t>081913144834</t>
  </si>
  <si>
    <t>461401027738538</t>
  </si>
  <si>
    <t>NI MADE WULAN PUSPITA DEWI</t>
  </si>
  <si>
    <t>BRI Unit Subagan</t>
  </si>
  <si>
    <t xml:space="preserve">Jalan Otista Raya Gang Sholihun No.10, RT.13/RW.9, Bidara Cina, Jatinegara </t>
  </si>
  <si>
    <t>Jalan Sudirman Gang Dahlia No. 6, Subagan, Karangasem</t>
  </si>
  <si>
    <t>5107 Kabupaten Karangasem Provinsi Bali</t>
  </si>
  <si>
    <t>5105 Kabupaten Klungkung Provinsi Bali</t>
  </si>
  <si>
    <t>5107 BPS Kabupaten Karangasem</t>
  </si>
  <si>
    <t>5105 BPS Kabupaten Klungkung</t>
  </si>
  <si>
    <t>222112364</t>
  </si>
  <si>
    <t>shawaazzahara@gmail.com</t>
  </si>
  <si>
    <t>087774015749</t>
  </si>
  <si>
    <t>11021545901</t>
  </si>
  <si>
    <t>SHAWA ZAHMA AZ ZAHARA</t>
  </si>
  <si>
    <t>LINE BANK</t>
  </si>
  <si>
    <t>KPO mangkuluhur</t>
  </si>
  <si>
    <t>Jalan H. Hasbi No.7, RT.10/RW.9, Kelurahan Bidaracina, Jatinegara, KOTA JAKARTA TIMUR, JATINEGARA, DKI JAKARTA, ID, 13330</t>
  </si>
  <si>
    <t>Gang Cempaka RT 9 RW 1 NO.27 PEGIRINGAN, BANTARBOLANG</t>
  </si>
  <si>
    <t>3327 Kabupaten Pemalang Provinsi Jawa Tengah</t>
  </si>
  <si>
    <t>3327 BPS Kabupaten Pemalang</t>
  </si>
  <si>
    <t>112212801</t>
  </si>
  <si>
    <t>nitosudinata20@gmail.com</t>
  </si>
  <si>
    <t>087761728524</t>
  </si>
  <si>
    <t>807301007693532</t>
  </si>
  <si>
    <t xml:space="preserve">NITO SUDINATA </t>
  </si>
  <si>
    <t>8073 BRI UNIT TEGAL KOTA IV</t>
  </si>
  <si>
    <t>RT.06/RW.05, No.26, Jalan Taman Indah, Kelurahan Bidara Cina, Kecamatan Jatinegara</t>
  </si>
  <si>
    <t>RT.005/RW.001,Jalan Mawar,DK. BONGKOK PADAMANGU,Kecamatan Kramat</t>
  </si>
  <si>
    <t>222111978</t>
  </si>
  <si>
    <t>222111978@stis.ac.id</t>
  </si>
  <si>
    <t>085643252905</t>
  </si>
  <si>
    <t>007401069439508</t>
  </si>
  <si>
    <t>DARADINANTI AULIA REVANADILLA</t>
  </si>
  <si>
    <t>Purbalingga</t>
  </si>
  <si>
    <t>Jl. Kebon Nanas Selatan II No.2, RT.6 RW.5, Cipinang Cempedak, Kecamatan Jatinegara, Kota Jakarta Timur, Daerah Khusus Ibukota Jakarta 13340</t>
  </si>
  <si>
    <t>Jalan Abdusyukur, Desa Penolih rt 1 rw 3, Kecamatan Kaligondang, Kabupaten Purbalingga</t>
  </si>
  <si>
    <t>212112054</t>
  </si>
  <si>
    <t>FAUZANA AFININNAS</t>
  </si>
  <si>
    <t>fauzanaafininnas26@gmail.com</t>
  </si>
  <si>
    <t>082329136712</t>
  </si>
  <si>
    <t>687101020940538</t>
  </si>
  <si>
    <t>KALIJAMBE</t>
  </si>
  <si>
    <t xml:space="preserve">Jalan Sensus I RT 001 RW.04 No.15 Kel. Bidaracina, Kec. Jatinegara, Jakarta Timur </t>
  </si>
  <si>
    <t>Tempel RT 01, Jetiskarangpung, Kalijambe, Sragen</t>
  </si>
  <si>
    <t>212112014</t>
  </si>
  <si>
    <t>elsasabila1909@gmail.com</t>
  </si>
  <si>
    <t>081233442723</t>
  </si>
  <si>
    <t>115701007723530</t>
  </si>
  <si>
    <t>ELSA SABILA</t>
  </si>
  <si>
    <t>1157 KK WIYUNG</t>
  </si>
  <si>
    <t>JL. MASJID NO. 20, RT 14 / RW 09, BIDARA CINA, KEC. JATINEGARA</t>
  </si>
  <si>
    <t>GUNUNGSARI INDAH Q-7, RT 02 / RW 07, KEDURUS, KEC. KARANG PILANG</t>
  </si>
  <si>
    <t>3500 BPS Provinsi Jawa Timur</t>
  </si>
  <si>
    <t>3578 BPS Kota Surabaya</t>
  </si>
  <si>
    <t>212112320</t>
  </si>
  <si>
    <t>RIDWAN NURFIRMAN KUNCORO</t>
  </si>
  <si>
    <t>koentjoro0108@gmail.com</t>
  </si>
  <si>
    <t>089685395458</t>
  </si>
  <si>
    <t>306201035704533</t>
  </si>
  <si>
    <t>Kantor Cabang Gamping</t>
  </si>
  <si>
    <t>Jl. Sensus I No. 3B RT 004 RW 015 Bidaracina, Jatinegara</t>
  </si>
  <si>
    <t>Jl. Wates Km 07 Pasekan Kidul RT 02 Balecatur, Gamping</t>
  </si>
  <si>
    <t>222111975</t>
  </si>
  <si>
    <t>wisnudanang86@stis.ac.id</t>
  </si>
  <si>
    <t>693301012376537</t>
  </si>
  <si>
    <t>DANANG WISNU PRABOWO</t>
  </si>
  <si>
    <t>LENDAH</t>
  </si>
  <si>
    <t>Gang Sholihun No 40, Bidara Cina, Jatinegara, Jakarta Timur</t>
  </si>
  <si>
    <t>Jl Ngrukem, Krandohan, Pendowoharjo, Sewon, Bantul, Daerah Istimewa Yogyakarta</t>
  </si>
  <si>
    <t>222112078</t>
  </si>
  <si>
    <t>GITA KIRANA APRILLIA</t>
  </si>
  <si>
    <t>gitakirana1604@gmail.com</t>
  </si>
  <si>
    <t>081556824352</t>
  </si>
  <si>
    <t>007301068277501</t>
  </si>
  <si>
    <t>Probolinggo</t>
  </si>
  <si>
    <t>Jl. Saleh Abud No.14 B, RT.13/RW.8, Bidara Cina, Kecamatan Jatinegara, Kota Jakarta Timur, Daerah Khusus Ibukota Jakarta 13330</t>
  </si>
  <si>
    <t>Perumahan Sumber Taman Indah Jl. Taman Tirta IV Blok DD No. 17, RT.05/RW.08, Sumber Taman, Kecamatan Wonoasih, Kota Probolinggo, Jawa Timur, 67237</t>
  </si>
  <si>
    <t>3574 Kota Probolinggo Provinsi Jawa Timur</t>
  </si>
  <si>
    <t>3513 Kabupaten Probolinggo Provinsi Jawa Timur</t>
  </si>
  <si>
    <t>3513 BPS Kabupaten Probolinggo</t>
  </si>
  <si>
    <t>3574 BPS Kota Probolinggo</t>
  </si>
  <si>
    <t>212112008</t>
  </si>
  <si>
    <t>auliyaeksis@gmail.com</t>
  </si>
  <si>
    <t>085748138648</t>
  </si>
  <si>
    <t>319301035771531</t>
  </si>
  <si>
    <t>EKSIS AULIYA</t>
  </si>
  <si>
    <t>3193 UNIT KAPAS KRAMPUNG</t>
  </si>
  <si>
    <t>RT 13/RW 09, No. 10, Jalan Otista Raya Gang Solihun, Bidaracina, Jatinegara</t>
  </si>
  <si>
    <t>KALIJUDAN 10 ABC/17-H, RT 001/RW 006, KELURAHAN KALIJUDAN, KECAMATAN MULYOREJO</t>
  </si>
  <si>
    <t>222112135</t>
  </si>
  <si>
    <t>khe010704@gmail.com</t>
  </si>
  <si>
    <t>081271581650</t>
  </si>
  <si>
    <t>7094 0100 5012 505</t>
  </si>
  <si>
    <t>KHESYA BELINDA MELA ISAPUTRI</t>
  </si>
  <si>
    <t>7094 BRI UNIT Waru Gunung</t>
  </si>
  <si>
    <t>Jl. Saabun No.24, RT.5/RW.2, Bidara Cina, Kecamatan Jatinegara, Kota Jakarta Timur</t>
  </si>
  <si>
    <t>RT 21/RW 06, Perum Bukit Bambe Blok Ai/2, Kelurahan Bambe, Kecamatan Driyorejo</t>
  </si>
  <si>
    <t>212112399</t>
  </si>
  <si>
    <t>tiaraaputrisetiaapuspita@gmail.com</t>
  </si>
  <si>
    <t>085868162996</t>
  </si>
  <si>
    <t>308001003169503</t>
  </si>
  <si>
    <t>BRI Unit Botton Magelang</t>
  </si>
  <si>
    <t>Jl Masjid No 32 RT 14/RW 09 Kelurahan Bidara Cina, Kecamatan Jatinegara</t>
  </si>
  <si>
    <t>Botton I No 17 RT 04/RW 05 Kelurahan Magelang, Kecamatan Magelang Tengah</t>
  </si>
  <si>
    <t>112212770</t>
  </si>
  <si>
    <t>Ruhulikhsan710@gmail.com</t>
  </si>
  <si>
    <t>085960203195</t>
  </si>
  <si>
    <t>1510016025717</t>
  </si>
  <si>
    <t>MUHAMMAD RUHUL IKHSAN</t>
  </si>
  <si>
    <t>Palu Hasanuddin 15102</t>
  </si>
  <si>
    <t>Gg. Saabun no. 5A Rt.10 Rw.02</t>
  </si>
  <si>
    <t>Jalan Cendrawasih lrg. Sawerigading IV no. 7C Tanamodindi, Mantikulore</t>
  </si>
  <si>
    <t>222112336</t>
  </si>
  <si>
    <t>rohmadafr20@gmail.com</t>
  </si>
  <si>
    <t>081231420561</t>
  </si>
  <si>
    <t>508331602612</t>
  </si>
  <si>
    <t>ROHMAD ALI FATUR RIZKI</t>
  </si>
  <si>
    <t>Bank Jago Syariah</t>
  </si>
  <si>
    <t>KCS BSD City, Bank Jago - UUS Kompleks Rukan Golden Boulevard, Blok D-1 Bumi Serpong Damai City, Serpong, Tangerang, Banten</t>
  </si>
  <si>
    <t>Gg KH. Sabdaloh No. 1, RT.3/RW.7, Cipinang Cempedak, Jatinegara</t>
  </si>
  <si>
    <t>RT.09/RW.03, Jalan Raya Ngrame, Desa Ngrame, Kecamatan Pungging</t>
  </si>
  <si>
    <t>3576 Kota Mojokerto Provinsi Jawa Timur</t>
  </si>
  <si>
    <t>3516 Kabupaten Mojokerto Provinsi Jawa Timur</t>
  </si>
  <si>
    <t>3576 BPS Kota Mojokerto</t>
  </si>
  <si>
    <t>3516 BPS Kabupaten Mojokerto</t>
  </si>
  <si>
    <t>222112370</t>
  </si>
  <si>
    <t>sindukyun@gmail.com</t>
  </si>
  <si>
    <t>081229665225</t>
  </si>
  <si>
    <t>0933 0101 7297 532</t>
  </si>
  <si>
    <t>SINDU DINAR BANGUN LEKSON</t>
  </si>
  <si>
    <t>0933 UNIT OTISTA III JAKARTA</t>
  </si>
  <si>
    <t>Jalan Masjid Nomor 31, RT.12/RW.9, Kelurahan Bidaracina, Kecamatan Jatinegara, Kota Jakarta Timur, DKI Jakarta</t>
  </si>
  <si>
    <t>Jalan Jendral Sudirman nomor 10, RT.03/RW.01, Kelurahan Bangkle, Kecamatan Blora, Kabupaten Blora, Jawa Tengah</t>
  </si>
  <si>
    <t>3316 Kabupaten Blora Provinsi Jawa Tengah</t>
  </si>
  <si>
    <t>3317 Kabupaten Rembang Provinsi Jawa Tengah</t>
  </si>
  <si>
    <t>3316 BPS Kabupaten Blora</t>
  </si>
  <si>
    <t>3317 BPS Kabupaten Rembang</t>
  </si>
  <si>
    <t>222112227</t>
  </si>
  <si>
    <t>mukhamaddinda@gmail.com</t>
  </si>
  <si>
    <t>0895616754979</t>
  </si>
  <si>
    <t>6140573271</t>
  </si>
  <si>
    <t>MUKHAMAD DINDA MANIS YULIANTO</t>
  </si>
  <si>
    <t>MOJOSARI</t>
  </si>
  <si>
    <t>No.11A, Jalan Pedati Raya, RT.2/RW.1, Kel. Bali Mester, Kec. Jatinegara</t>
  </si>
  <si>
    <t>RT 8/RW 2, No 23, DSN. CANDIREJO, DESA AWANG-AWANG , KECAMATAN MOJOSARI</t>
  </si>
  <si>
    <t>222111893</t>
  </si>
  <si>
    <t>andikarahmatsaifudin00@gmail.com</t>
  </si>
  <si>
    <t>0895331138629</t>
  </si>
  <si>
    <t>1233134067</t>
  </si>
  <si>
    <t>Mojokerto</t>
  </si>
  <si>
    <t>Jalan Kebon Nanas Utara 2 No. 21, RT.5/RW.7, Cipinang Cempedak, Jatinegara</t>
  </si>
  <si>
    <t>Jl. Kedungsari No.158, RT.1/RW.1, Gunung Gedangan, Magersari</t>
  </si>
  <si>
    <t>212112003</t>
  </si>
  <si>
    <t>dyahwdy22@gmail.com</t>
  </si>
  <si>
    <t>085820398349</t>
  </si>
  <si>
    <t>669701023198532</t>
  </si>
  <si>
    <t>DYAH WIDYASTUTI</t>
  </si>
  <si>
    <t>Balong, Karanganyar</t>
  </si>
  <si>
    <t xml:space="preserve">Jalan Otista 64 A Gg. Sensus I Rt.001/ 004 No. 13 Kel. Bidaracina, Kec. Jatinegara </t>
  </si>
  <si>
    <t>Plumbungan RT10/RW04, Plumbungan, Karangmalang</t>
  </si>
  <si>
    <t>112212438</t>
  </si>
  <si>
    <t>112212438@stis.ac.id</t>
  </si>
  <si>
    <t>0895616586070</t>
  </si>
  <si>
    <t>0367 0110 2731 503</t>
  </si>
  <si>
    <t xml:space="preserve">ABEDNEGO SILABAN </t>
  </si>
  <si>
    <t>0367 KC Medan Sisingamangaraja</t>
  </si>
  <si>
    <t>Jalan Taman Indah No. 26A RT.6/RW.5 Bidara Cina JATINEGARA, KOTA JAKARTA TIMUR</t>
  </si>
  <si>
    <t>Jalan Pintu Air Gg. Horas No. 30, Siti Rejo 1, Medan Kota, Kota Medan</t>
  </si>
  <si>
    <t>1218 Kabupaten Serdang Bedagai Provinsi Sumatera Utara</t>
  </si>
  <si>
    <t>222111910</t>
  </si>
  <si>
    <t>anselmusanwar@gmail.com</t>
  </si>
  <si>
    <t>081268301644</t>
  </si>
  <si>
    <t>061701012261508</t>
  </si>
  <si>
    <t>ANSELMUS ANWAR SITANGGANG</t>
  </si>
  <si>
    <t>Bank BRI KCP Aur Kuning</t>
  </si>
  <si>
    <t>Jalan Haji Asbi No.21, RT.11/RW.9, Bidara Cina</t>
  </si>
  <si>
    <t>RANAH JORONG BATANG BUO, BIARO GADANG, AMPEK ANGKEK</t>
  </si>
  <si>
    <t>112212607</t>
  </si>
  <si>
    <t>febitelupere@gmail.com</t>
  </si>
  <si>
    <t>082399293695</t>
  </si>
  <si>
    <t>1136264543</t>
  </si>
  <si>
    <t>BNI Jatinegara</t>
  </si>
  <si>
    <t>Jl.Asem,Gang Mangga No.11,RT.3/RW.3, Kel.Bidara Cina,Kec.Jatinegara, Kota Jakarta Timur,DKI Jakarta,13320</t>
  </si>
  <si>
    <t>Jln. Asem Gang Mangga No.11,RT.3/RW.3,Kelurahan Bidaracina, Kec.Jatinegara,Kota Jakarta Timur,DKI Jakarta,13320</t>
  </si>
  <si>
    <t>222112141</t>
  </si>
  <si>
    <t>Kristhyynepanjaitan@gmail.com</t>
  </si>
  <si>
    <t>082167116573</t>
  </si>
  <si>
    <t>031401031553504</t>
  </si>
  <si>
    <t xml:space="preserve">KRISTHYNE PANJAITAN </t>
  </si>
  <si>
    <t>BRI KANCA BALIGE</t>
  </si>
  <si>
    <t>Jalan Sensus I No. 26, RT.3/RW.15, Kelurahan Bidara Cina, KOTA JAKARTA TIMUR, JATINEGARA, DKI JAKARTA, ID, 13330</t>
  </si>
  <si>
    <t>Perumahan Medang Lestari blok b2/a1, Kecamatan Pagedangan, Tangerang</t>
  </si>
  <si>
    <t>3603 Kabupaten Tangerang Provinsi Banten</t>
  </si>
  <si>
    <t>112212450</t>
  </si>
  <si>
    <t>adwasawaliah@gmail.com</t>
  </si>
  <si>
    <t>085338499410</t>
  </si>
  <si>
    <t>005201168568501</t>
  </si>
  <si>
    <t xml:space="preserve">ADWA SAWALIAH </t>
  </si>
  <si>
    <t>0052 CABANG BRI MATARAM</t>
  </si>
  <si>
    <t>RT 001 /RW 003, No 15, Otista raya jl mangga, kelurahan bidara cina, kecamatan jatinegara</t>
  </si>
  <si>
    <t>RT 002/ RW 251, No 17 , Jl Dewi Sartika, Monjok Barat, Selaparang</t>
  </si>
  <si>
    <t>222112142</t>
  </si>
  <si>
    <t>ernala.kristi@gmail.com</t>
  </si>
  <si>
    <t>081260277186</t>
  </si>
  <si>
    <t>1344649650</t>
  </si>
  <si>
    <t xml:space="preserve">Kristian Ernala Wicaksono </t>
  </si>
  <si>
    <t xml:space="preserve">BNI Cabang Tanjung Morawa </t>
  </si>
  <si>
    <t>Jl. Otista 82 Rt 02/06 No 6 (polonia Camp. Kosan Ibu Nanda) Bidaracina, Jatinegara</t>
  </si>
  <si>
    <t xml:space="preserve">Jln. Limau mungkur, Gg. Saijo No.621, Desa Bangun Rejo, Kec. Tanjung Morawa </t>
  </si>
  <si>
    <t>1276 BPS Kota Binjai</t>
  </si>
  <si>
    <t>222112085</t>
  </si>
  <si>
    <t>222112085@stis.ac.id</t>
  </si>
  <si>
    <t>087865721443</t>
  </si>
  <si>
    <t>0561770921</t>
  </si>
  <si>
    <t xml:space="preserve">Cakranegara </t>
  </si>
  <si>
    <t>Jalan Kebon Nanas Selatan, No 39, RT 008/ RW 005, Cipinang Cempedak, Jatinegara</t>
  </si>
  <si>
    <t>Jalan TGH Ibrahim Al Khalidy, Dusun Terajon, Desa Montong Are, Kec. Kediri</t>
  </si>
  <si>
    <t>212111934</t>
  </si>
  <si>
    <t>khawla.aulia@gmail.com</t>
  </si>
  <si>
    <t>766501007932534</t>
  </si>
  <si>
    <t xml:space="preserve">Aulia Hayuningtyas </t>
  </si>
  <si>
    <t>Pontianak</t>
  </si>
  <si>
    <t>Jalan sensus 4D No 12B RT 2 RW14, Bidara Cina, Kecamatan Jatinegara, Kota Jakarta Timur, Daerah Khusus Ibukota Jakarta 13330 pagar abu samping masjid nurul huda</t>
  </si>
  <si>
    <t xml:space="preserve">Jalan Sepakat 2 ruko permata Royale no A48 RT1/RW7 Bansir Darat, Pontianak Tenggara, Kota Pontianak, Kalimantan Barat </t>
  </si>
  <si>
    <t>112212842</t>
  </si>
  <si>
    <t>resti180804@gmail.com</t>
  </si>
  <si>
    <t>082383109865</t>
  </si>
  <si>
    <t>1442701552</t>
  </si>
  <si>
    <t>RESTI YULIANDA PUTRI</t>
  </si>
  <si>
    <t>PADANG</t>
  </si>
  <si>
    <t>Rt 01/09, No 6, Jln. H. Yahya, Bidaracina, Jatinegara, Jakarta Timur</t>
  </si>
  <si>
    <t>No 195, Desa Pasa Balai, Nagari Parit Malintang,  Kecamatan Enam Lingkung</t>
  </si>
  <si>
    <t>1306 BPS Kabupaten Padang Pariaman</t>
  </si>
  <si>
    <t>1377 BPS Kota Pariaman</t>
  </si>
  <si>
    <t>222111987</t>
  </si>
  <si>
    <t>dhevrihutajulu07@gmail.com</t>
  </si>
  <si>
    <t>082176761882</t>
  </si>
  <si>
    <t>545401021034531</t>
  </si>
  <si>
    <t xml:space="preserve">Simpang Empat </t>
  </si>
  <si>
    <t>Jl. Kb. Sayur I No.26, RT.1/RW.15, Bidara Cina, Kecamatan Jatinegara, Kota Jakarta Timur, Daerah Khusus Ibukota Jakarta 13330</t>
  </si>
  <si>
    <t>Jalur V Barat Gang Tulip 5, Jorong Jambak, Nagari Koto Baru, Luhak Nan Duo, Pasaman Barat, Sumatera Barat</t>
  </si>
  <si>
    <t>1312 Kabupaten Pasaman Barat Provinsi Sumatera Barat</t>
  </si>
  <si>
    <t>1312 BPS Kabupaten Pasaman Barat</t>
  </si>
  <si>
    <t>222111858</t>
  </si>
  <si>
    <t>adhaykal@gmail.com</t>
  </si>
  <si>
    <t>081230948254</t>
  </si>
  <si>
    <t>312501008874501</t>
  </si>
  <si>
    <t>3125 Unit Singosari</t>
  </si>
  <si>
    <t>Gg. H. Abd Rahman (tertulis Kontrakan H Udin), RT04/RW09, Kelurahan Bidara Cina, Kecamatan Jatinegara</t>
  </si>
  <si>
    <t>Perum Bumi Mondoroko Raya Blok GN 3/56, RT003/RW015, Desa Watugede, Kecamatan Singosari</t>
  </si>
  <si>
    <t>112212883</t>
  </si>
  <si>
    <t>sintyairawan076@gmail.com</t>
  </si>
  <si>
    <t>081553620174</t>
  </si>
  <si>
    <t>207701013445507</t>
  </si>
  <si>
    <t>KCP Kedaton</t>
  </si>
  <si>
    <t>Jalan Asem No.25, RT.2/RW.3, Kel. Bidaracina, Jatinegara (No 25A (SJK Crayon)), KOTA JAKARTA TIMUR, JATINEGARA, DKI JAKARTA, ID, 13330</t>
  </si>
  <si>
    <t>Jalan Marga Nomor 006 (Baru) / 12 (Lama), RT 04, RW 00 Sinarbanten Kelurahan Sumberejo Kecamatan Kemiling, Kota Bandar Lampung 35153</t>
  </si>
  <si>
    <t>222111904</t>
  </si>
  <si>
    <t>anna.dewanta@gmail.com</t>
  </si>
  <si>
    <t>081280169326</t>
  </si>
  <si>
    <t>1440021695579</t>
  </si>
  <si>
    <t xml:space="preserve">ANNA ADELIA DEWANTA </t>
  </si>
  <si>
    <t>KCP MALANG SUTOYO</t>
  </si>
  <si>
    <t xml:space="preserve">Jl. Sensus III No.7 RT 3/RW 4, Kel. Bidara Cina, Kec. Jatinegara </t>
  </si>
  <si>
    <t xml:space="preserve">Jl. Puspo No.6, RT 4/RW 3, Kel. Lowokwaru, Kec. Lowokwaru </t>
  </si>
  <si>
    <t>222112090</t>
  </si>
  <si>
    <t>hanunnab@gmail.com</t>
  </si>
  <si>
    <t>081334938595</t>
  </si>
  <si>
    <t>0575074818</t>
  </si>
  <si>
    <t>Magelang</t>
  </si>
  <si>
    <t>RT 11 RW 10, No 16A, Jalan Penghulu, Bidara Cina, Jatinegara</t>
  </si>
  <si>
    <t>RT 03 RW 01, Kijingsari Wetan, Jogomulyo, Tempuran, Magelang</t>
  </si>
  <si>
    <t>222112350</t>
  </si>
  <si>
    <t>sandra.fatimahh@gmail.com</t>
  </si>
  <si>
    <t>085163201552</t>
  </si>
  <si>
    <t>1045408501</t>
  </si>
  <si>
    <t>SANDRA FATIMAH ICHWANI</t>
  </si>
  <si>
    <t>Jalan Tanjung Sanyang No. 9 RT 007 RW 08, Kelurahan Cawang, Kecamatan Kramat Jati</t>
  </si>
  <si>
    <t>212112159</t>
  </si>
  <si>
    <t>lismadina17@gmail.com</t>
  </si>
  <si>
    <t>088269209778</t>
  </si>
  <si>
    <t>563101019202536</t>
  </si>
  <si>
    <t>LISMA DINAYANTI</t>
  </si>
  <si>
    <t>5631 UNIT SIMPANG RIMBO JAMBI</t>
  </si>
  <si>
    <t>Otista Raya Jln.Asem No.4C,  Rt001/03 Kel. Bidara Cina,  Kec Jatinegara, Jakarta Timur (13330)</t>
  </si>
  <si>
    <t>Jln.Wali Songo, Lorong Semangka, Perum Aura Bimantara No.256, Rt.03, Kel.Aur Kenali, Kec.Telanaipura, Kota Jambi, Provinsi Jambi</t>
  </si>
  <si>
    <t>112212727</t>
  </si>
  <si>
    <t>maylinasafitri1@gmail.com</t>
  </si>
  <si>
    <t>082350651364</t>
  </si>
  <si>
    <t>1207948385</t>
  </si>
  <si>
    <t>Martapura</t>
  </si>
  <si>
    <t>Jalan Sensus 4 No. 45 RT 006 RW 04, Jatinegara, Jakarta Timur, DKI Jakarta 13330</t>
  </si>
  <si>
    <t>Gang Melati Nomor 73 RT 3/RW 0, Indrasari, Martapura, Kabupaten Banjar</t>
  </si>
  <si>
    <t>6303 Kabupaten Banjar Provinsi Kalimantan Selatan</t>
  </si>
  <si>
    <t>3671 Kota Tangerang Provinsi Banten</t>
  </si>
  <si>
    <t>222111844</t>
  </si>
  <si>
    <t>adindaspm88@gmail.com</t>
  </si>
  <si>
    <t>081311765907</t>
  </si>
  <si>
    <t>1290013209032</t>
  </si>
  <si>
    <t>KC Jakarta Pasar Rebo</t>
  </si>
  <si>
    <t>Jalan Sederhana VI No.98, RT 5, RW 6, Kelurahan Gedong, Kecamatan Pasar Rebo</t>
  </si>
  <si>
    <t>Jalan Sederhana VI No. 98, RT 5, RW 6, Kelurahan Gedong, Kecamatan Pasar Rebo</t>
  </si>
  <si>
    <t>112212521</t>
  </si>
  <si>
    <t>achoirunnisa7@gmail.com</t>
  </si>
  <si>
    <t>085878553231</t>
  </si>
  <si>
    <t>5010402362</t>
  </si>
  <si>
    <t>Herdyana Eka Yustanti</t>
  </si>
  <si>
    <t>KCP BINTARO VETERAN</t>
  </si>
  <si>
    <t>Jalan Otista Raya Gang Mangga No.15, RT.1/RW.3, Bidara Cina, Jatinegara, Kota Jakarta Timur, 13420</t>
  </si>
  <si>
    <t>Perum Griya Pesona Mandiri Blok A No. 11, RT.8/RW.1, Rendole, Kel.Muktiharjo, Kec.Margorejo, Kab.Pati</t>
  </si>
  <si>
    <t>222111967</t>
  </si>
  <si>
    <t>CHARINA HURUL FATHONAH</t>
  </si>
  <si>
    <t>charinafathonah724@gmail.com</t>
  </si>
  <si>
    <t>089628056556</t>
  </si>
  <si>
    <t>1304780170</t>
  </si>
  <si>
    <t>KC Jakarta BKKBN</t>
  </si>
  <si>
    <t>Jalan Jengki, Gang Delima No. 24 RT05/RW12, Kebon Pala, Makasar</t>
  </si>
  <si>
    <t>222112086</t>
  </si>
  <si>
    <t>hanifchoirunnisa@gmail.com</t>
  </si>
  <si>
    <t>085743509578</t>
  </si>
  <si>
    <t>204601009862502</t>
  </si>
  <si>
    <t>HANIF CHOIRUNNISA HIBATULLAH</t>
  </si>
  <si>
    <t>2046 KCP KOTA KASABLANKA</t>
  </si>
  <si>
    <t>Jl. H. Hasbi No. 7, RT.10/RW.09, Bidara Cina, Jatinegara</t>
  </si>
  <si>
    <t>Perum Griya Amarta No. B8, RT.04/RW.03, Jl. Iskandar, Sabrangan, Danurejo, Mertoyudan, Kab. Magelang, Jawa Tengah
56172</t>
  </si>
  <si>
    <t>112212519</t>
  </si>
  <si>
    <t>ARYA SAMUEL MANDY</t>
  </si>
  <si>
    <t>asamuelmandy@gmail.com</t>
  </si>
  <si>
    <t>081511799010</t>
  </si>
  <si>
    <t>1520031801349</t>
  </si>
  <si>
    <t>KCP Makassar Monginsidi</t>
  </si>
  <si>
    <t>Jl. Kb. Nanas Utara II No.25, RT.5/RW.7, Kelurahan Cipinang Cempedak, Kecamatan Jatinegara, Kota Jakarta Timur, Daerah Khusus Ibukota Jakarta 13340</t>
  </si>
  <si>
    <t>Perumahan Keyla Residence Blok C No.12, Desa Paccellekang, Kecamatan Pattallassang, Kabupaten Gowa, Provinsi Sulawesi Selatan</t>
  </si>
  <si>
    <t>7306 Kabupaten Gowa Provinsi Sulawesi Selatan</t>
  </si>
  <si>
    <t>222111907</t>
  </si>
  <si>
    <t>anisanurulazmi20@gmail.com</t>
  </si>
  <si>
    <t>083857139774</t>
  </si>
  <si>
    <t>632601027364534</t>
  </si>
  <si>
    <t>Bank Rakyat Indonesia</t>
  </si>
  <si>
    <t>Unit Panjaitan Lumajang</t>
  </si>
  <si>
    <t>Jalan Masjid No 20 RT 14 RW 9, Bidara Cina, Kec Jatinegara, Jakarta Timur.</t>
  </si>
  <si>
    <t>Gang Flamboyan, Dusun Perjuangan, RT 14 RW 03, Sumbersuko, Lumajang.</t>
  </si>
  <si>
    <t>212111962</t>
  </si>
  <si>
    <t>cahyavianti@gmail.com</t>
  </si>
  <si>
    <t>083102908979</t>
  </si>
  <si>
    <t>672501044632534</t>
  </si>
  <si>
    <t>CAHYA VIANTI</t>
  </si>
  <si>
    <t>6725 BRI UNIT KUTOWINANGUN</t>
  </si>
  <si>
    <t>Jalan Kebon Nanas Selatan I No. 2, RT. 13/ RW. 8, Cipinang Cempedak, Jatinegara</t>
  </si>
  <si>
    <t>Jl. R.Mangun Muka Raya, RT.11/RW.14, Rawamangun, Pulo Gadung</t>
  </si>
  <si>
    <t>222112265</t>
  </si>
  <si>
    <t>nisywazahrai.nzi@gmail.com</t>
  </si>
  <si>
    <t>082123190880</t>
  </si>
  <si>
    <t>1334449960</t>
  </si>
  <si>
    <t>BNI Rawalumbu</t>
  </si>
  <si>
    <t>Jl. Lumbu Tengah 1F No.74, RT 02/RW 27, Kel.Bojong Rawalumbu, Kec.Rawalumbu, Kota Bekasi</t>
  </si>
  <si>
    <t>112212841</t>
  </si>
  <si>
    <t>reskyamalia987@gmail.com</t>
  </si>
  <si>
    <t>085397250093</t>
  </si>
  <si>
    <t>093301006044506</t>
  </si>
  <si>
    <t>BRI Unit Otista 3 Jakarta</t>
  </si>
  <si>
    <t>RT.03/RW.08, No.3, Jalan Kebon Nanas Selatan, Cipinang Cempedak, Jatinegara</t>
  </si>
  <si>
    <t>000/000, Jalan Jendral Sudirman, Simboro, Simboro</t>
  </si>
  <si>
    <t>7604 Kabupaten Mamuju Provinsi Sulawesi Barat</t>
  </si>
  <si>
    <t>7601 Kabupaten Majene Provinsi Sulawesi Barat</t>
  </si>
  <si>
    <t>7600 BPS Provinsi Sulawesi Barat</t>
  </si>
  <si>
    <t>7604 BPS Kabupaten Mamuju</t>
  </si>
  <si>
    <t>222111964</t>
  </si>
  <si>
    <t>222111964@stis.ac.id</t>
  </si>
  <si>
    <t>089512528098</t>
  </si>
  <si>
    <t>103807875515</t>
  </si>
  <si>
    <t>CECILIA PUTRI DIANTI SAMOSIR</t>
  </si>
  <si>
    <t>Jago</t>
  </si>
  <si>
    <t>Jl. Mayjen Sutoyo Blok Mascot No.29, RT.6/RW.8, Cililitan, Kec. Kramat jati, Kota Jakarta Timur, Daerah Khusus Ibukota Jakarta 13640</t>
  </si>
  <si>
    <t>Jl. Telaga Sarangan G, No.162, RT/RW 05/008, Kel. Pengasinan, Kec. Rawalumbu</t>
  </si>
  <si>
    <t>112212611</t>
  </si>
  <si>
    <t>fikrisurahman2@gmail.com</t>
  </si>
  <si>
    <t>085289455949</t>
  </si>
  <si>
    <t>034001120407508</t>
  </si>
  <si>
    <t>Jalan H Hasbi No. 7, RT.9/RW.9, Bidara Cina, Jatinegara, KOTA JAKARTA TIMUR, JATINEGARA, DKI JAKARTA, ID, 13330</t>
  </si>
  <si>
    <t>Jl. Poros Toliamba</t>
  </si>
  <si>
    <t>7407 Kabupaten Wakatobi Provinsi Sulawesi Tenggara</t>
  </si>
  <si>
    <t>7471 Kota Kendari Provinsi Sulawesi Tenggara</t>
  </si>
  <si>
    <t>7407 BPS Kabupaten Wakatobi</t>
  </si>
  <si>
    <t>222112321</t>
  </si>
  <si>
    <t>rifkahumaira140@gmail.com</t>
  </si>
  <si>
    <t>085273250710</t>
  </si>
  <si>
    <t>7196728478</t>
  </si>
  <si>
    <t>BSI Cabang Pagar Dewa</t>
  </si>
  <si>
    <t>Gang Solihun No.31A RT.13/RW.9, Kelurahan Bidaracina, Jatinegara</t>
  </si>
  <si>
    <t>Jl. Adam Malik No.12, RT.2/RW.1, Kelurahan Pagar Dewa, Kecamatan Selebar</t>
  </si>
  <si>
    <t>1705 Kabupaten Seluma Provinsi Bengkulu</t>
  </si>
  <si>
    <t>212112157</t>
  </si>
  <si>
    <t>liniertiajeng123@gmail.com</t>
  </si>
  <si>
    <t>082299758962</t>
  </si>
  <si>
    <t>1403367158</t>
  </si>
  <si>
    <t>LINIERTI AJENG AULIA PUTRI</t>
  </si>
  <si>
    <t>BANK NEGARA INDONESIA (BNI)</t>
  </si>
  <si>
    <t>Kantor Cabang BNI 46, Jalan Overste Isdiman, Purwokerto</t>
  </si>
  <si>
    <t>Jalan Masjid No. 32, RT 14/RW 9, Bidara Cina, Jatinegara, Jakarta Timur</t>
  </si>
  <si>
    <t>Karangtengah, RT 1/RW 1, Baturraden, Banyumas, Jawa Tengah</t>
  </si>
  <si>
    <t>212112204</t>
  </si>
  <si>
    <t>anilaziz63@gmail.com</t>
  </si>
  <si>
    <t>081225559431</t>
  </si>
  <si>
    <t>0462502832</t>
  </si>
  <si>
    <t>Muhammad Anil Aziz</t>
  </si>
  <si>
    <t>BCA KCP Purwokerto</t>
  </si>
  <si>
    <t>RT 10/RW 02, Saabun no 5A, Jalan Otista Raya Gang Saabun, Kelurahan Bidara Cina, Kecamatan Jatinegara</t>
  </si>
  <si>
    <t>Jalan Bahagia, RT 06/RW 06, Desa Kedungwringin, Kecamatan Patikraja</t>
  </si>
  <si>
    <t>212112279</t>
  </si>
  <si>
    <t>okkyrizput20@gmail.com</t>
  </si>
  <si>
    <t>081542739801</t>
  </si>
  <si>
    <t>010901079326506</t>
  </si>
  <si>
    <t>OKKY RIZKY SAPUTRA</t>
  </si>
  <si>
    <t>Tuban, Jawa Timur</t>
  </si>
  <si>
    <t>jalan kebon nanas utara II nomor 21 RT5 RW7, cipinang cempedak, jatinegara</t>
  </si>
  <si>
    <t>dusun wotan, jalan masjid rt07 rw01 sumurgung kecamatan palang kabupaten tuban</t>
  </si>
  <si>
    <t>212112092</t>
  </si>
  <si>
    <t>arifah.hasna@gmail.com</t>
  </si>
  <si>
    <t>085284950954</t>
  </si>
  <si>
    <t>1800004227148</t>
  </si>
  <si>
    <t>HASNA ARIFAH NUR FATIH</t>
  </si>
  <si>
    <t>PURWOKERTO</t>
  </si>
  <si>
    <t>Jalan Masjid No.4, RT.13/RW.9, Kelurahan Bidaracina, Jatinegara</t>
  </si>
  <si>
    <t>Perum Griya Satria Bukit Permata blok Q/12 RT003 RW009 Sidabowa, Patikraja</t>
  </si>
  <si>
    <t>222112197</t>
  </si>
  <si>
    <t>IqbalPutra271@gmail.com</t>
  </si>
  <si>
    <t>085172487389</t>
  </si>
  <si>
    <t>307001009525500</t>
  </si>
  <si>
    <t>MUHAMAD IQBAL PUTRA PRATAMA</t>
  </si>
  <si>
    <t>BRI UNIT NGAGLIK</t>
  </si>
  <si>
    <t>Jl. H. Hasbi No.16, RT.10/RW.9, Bidara Cina, Kecamatan Jatinegara</t>
  </si>
  <si>
    <t>Ngebo RT 008/RW 023, Sukoharjo, Ngaglik</t>
  </si>
  <si>
    <t>212112248</t>
  </si>
  <si>
    <t>NAUFAL RAFFIE ABIOGA</t>
  </si>
  <si>
    <t>naufalra.sch@gmail.com</t>
  </si>
  <si>
    <t>081391460274</t>
  </si>
  <si>
    <t>1360030548926</t>
  </si>
  <si>
    <t>SALATIGA</t>
  </si>
  <si>
    <t>Gang Mangga No.9, RT.1/RW.3, Bidara Cina, Jatinegara</t>
  </si>
  <si>
    <t>BLAMBANGAN RT.002/RW.005, KAUMAN KIDUL, KECAMATAN SIDOREJO, KOTA SALATIGA</t>
  </si>
  <si>
    <t>222111943</t>
  </si>
  <si>
    <t>azzahraeror@gmail.com</t>
  </si>
  <si>
    <t>081217409819</t>
  </si>
  <si>
    <t>010901084202501</t>
  </si>
  <si>
    <t>AZZAHRA RAMADHANI WIDYANTI</t>
  </si>
  <si>
    <t>Tuban</t>
  </si>
  <si>
    <t>Graha Fialdis, Jalan Saabun No.6 RT.11/RW.2, Bidara Cina, Kecamatan Jatinegara, Jakarta Timur</t>
  </si>
  <si>
    <t>Jalan Pahlawan Gg. Guworejo 3 No. 786A RT.3/RW.5, Kelurahan Gedongombo, Kecamatan Semanding, Tuban, Jawa Timur</t>
  </si>
  <si>
    <t>3524 Kabupaten Lamongan Provinsi Jawa Timur</t>
  </si>
  <si>
    <t>3509 BPS Kabupaten Jember</t>
  </si>
  <si>
    <t>222112273</t>
  </si>
  <si>
    <t>nuryudhajatip@gmail.com</t>
  </si>
  <si>
    <t>085876780397</t>
  </si>
  <si>
    <t>683901011542505</t>
  </si>
  <si>
    <t>BRI Unit Sumbang</t>
  </si>
  <si>
    <t>RT01/RW02, Nomor 36 Blok B, Gang Pertama, Kelurahan Bidara Cina, Jatinegara</t>
  </si>
  <si>
    <t>RT07/RW07, Nomor 22, Jalan Raya Tengger Selatan, Kelurahan Gajahmungkur, Kecamatan Gajahmungkur, Kota Semarang</t>
  </si>
  <si>
    <t>112212821</t>
  </si>
  <si>
    <t>putridamanik26@gmail.com</t>
  </si>
  <si>
    <t>08981706014</t>
  </si>
  <si>
    <t>1376468837</t>
  </si>
  <si>
    <t>PUTRI REHULINA DAMANIK</t>
  </si>
  <si>
    <t>KETAPANG</t>
  </si>
  <si>
    <t>Jl. Otista Raya 60a, RT. 3/RW.15, Bidara Cina, Jatinegara, Jakarta Timur</t>
  </si>
  <si>
    <t>JL. K.H.MANSYUR, GG. MERAK NO.16,  RT.045/RW007, SAMPIT, DELTA PAWAN</t>
  </si>
  <si>
    <t>6106 Kabupaten Ketapang Provinsi Kalimantan Barat</t>
  </si>
  <si>
    <t>6111 Kabupaten Kayong Utara Provinsi Kalimantan Barat</t>
  </si>
  <si>
    <t>6106 BPS Kabupaten Ketapang</t>
  </si>
  <si>
    <t>212112027</t>
  </si>
  <si>
    <t>EZRA ERIC SANTOSO</t>
  </si>
  <si>
    <t>ezraeric2406@gmail.com</t>
  </si>
  <si>
    <t>0816600145</t>
  </si>
  <si>
    <t>0975977941</t>
  </si>
  <si>
    <t>RT.7/RW.1, No.27A 7, Jl. Wedana, Balimester, Jatinegara</t>
  </si>
  <si>
    <t>RT.4/RW.10, No.256, Jl. Pamujan Tengah II,  Teluk, Purwokerto Selatan</t>
  </si>
  <si>
    <t>222111929</t>
  </si>
  <si>
    <t>atanasiusalfandi@gmail.com</t>
  </si>
  <si>
    <t>081228054210</t>
  </si>
  <si>
    <t>1380018477856</t>
  </si>
  <si>
    <t>KCP Cawas</t>
  </si>
  <si>
    <t>Jl. Otista 3 No.19A, RT.2/RW.4, Cipinang Cempedak, Kecamatan Jatinegara, Kota Jakarta Timur, Daerah Khusus Ibukota Jakarta 13340</t>
  </si>
  <si>
    <t>Damaran RT 02/RW 02, Gayamprit, Klaten Selatan, Kabupaten Klaten, Jawa Tengah 57423</t>
  </si>
  <si>
    <t>222112385</t>
  </si>
  <si>
    <t>lubissulthon@gmail.com</t>
  </si>
  <si>
    <t>085726168156</t>
  </si>
  <si>
    <t>599501041243530</t>
  </si>
  <si>
    <t>SULTHON LUBIS ZIDAN</t>
  </si>
  <si>
    <t>BRI UNIT GUBUG</t>
  </si>
  <si>
    <t>RT 014/RW 009 jalan Masjid No 34, Kampung Melayu, Bidara Cina</t>
  </si>
  <si>
    <t>RT 04/RW 02 Dusun Jatimas, Desa Manggarmas, Kecamatan Godong</t>
  </si>
  <si>
    <t>3315 Kabupaten Grobogan Provinsi Jawa Tengah</t>
  </si>
  <si>
    <t>222111908</t>
  </si>
  <si>
    <t>annisarhhm1611@gmail.com</t>
  </si>
  <si>
    <t>081273649926</t>
  </si>
  <si>
    <t>0260709790</t>
  </si>
  <si>
    <t>BNI Taplus Muda jadi tidak ada buku tabungan</t>
  </si>
  <si>
    <t>Jalan Ayub No 1 RT 5/RW 8, Kelurahan Cipinang Cempedak, Jatinegara</t>
  </si>
  <si>
    <t>Jalan Veteran No 56, RT 032/ RW 005, Kelurahan Roban, Singkawang Tengah</t>
  </si>
  <si>
    <t>6172 Kota Singkawang Provinsi Kalimantan Barat</t>
  </si>
  <si>
    <t>6172 BPS Kota Singkawang</t>
  </si>
  <si>
    <t>212011431</t>
  </si>
  <si>
    <t>mfebrianti12@gmail.com</t>
  </si>
  <si>
    <t>088262323596</t>
  </si>
  <si>
    <t>338101046674531</t>
  </si>
  <si>
    <t xml:space="preserve">MiTA FEBRIANTI </t>
  </si>
  <si>
    <t xml:space="preserve">3381 BRI UNIT LAPANGAN SEGITIGA </t>
  </si>
  <si>
    <t>Jalan Cempaka no 034, Bakaran batu, Lubuk Pakam, Deli Serdang, Sumatera Utara. 20512</t>
  </si>
  <si>
    <t>212112158</t>
  </si>
  <si>
    <t>LISDA OKTAVIANA</t>
  </si>
  <si>
    <t>lisd.oktv@gmail.com</t>
  </si>
  <si>
    <t>691201045333532</t>
  </si>
  <si>
    <t>Karanganyar</t>
  </si>
  <si>
    <t>Jl. Asem no 4C, RT 1/ RW 3 , Bidara Cina, Jatinegara</t>
  </si>
  <si>
    <t>Kepoh RT 1/ RW 5, Cangkol, Kec. Mojolaban</t>
  </si>
  <si>
    <t>212111881</t>
  </si>
  <si>
    <t>amaraputri185@gmail.com</t>
  </si>
  <si>
    <t>081229412243</t>
  </si>
  <si>
    <t>389701033663530</t>
  </si>
  <si>
    <t xml:space="preserve">AMARA PUTRI SHABRINA </t>
  </si>
  <si>
    <t>BRI UNIT NGADIREJO PARAKAN</t>
  </si>
  <si>
    <t xml:space="preserve">Jalan Mulia No. 21, RT 09/RW 08 Bidara Cina, Jatinegara, Jakarta Timur </t>
  </si>
  <si>
    <t xml:space="preserve">RT 08/RW 05 Demangan, Ngadirejo, Temanggung </t>
  </si>
  <si>
    <t>3323 Kabupaten Temanggung Provinsi Jawa Tengah</t>
  </si>
  <si>
    <t>3323 BPS Kabupaten Temanggung</t>
  </si>
  <si>
    <t>222112112</t>
  </si>
  <si>
    <t>innaskhochi90@gmail.com</t>
  </si>
  <si>
    <t>0895392341274</t>
  </si>
  <si>
    <t>003501069687501</t>
  </si>
  <si>
    <t xml:space="preserve">INNAS KHOIRUN CHISAN </t>
  </si>
  <si>
    <t>Kos Pondok Sunda Bu Cicah, Jl. Mulia No. 20 RT 08 RW 08, Bidara Cina, Jatinegara, Jakarta Timur, DKI Jakarta, 13330, Indonesia</t>
  </si>
  <si>
    <t>Sobrah Gede,RT01 RW11, Buntalan, Kec. Klaten Tengah, Kabupaten Klaten</t>
  </si>
  <si>
    <t>112212503</t>
  </si>
  <si>
    <t>anggradwiprasetya04@gmail.com</t>
  </si>
  <si>
    <t>087789722564</t>
  </si>
  <si>
    <t>1182112357</t>
  </si>
  <si>
    <t>ANGGRA DWI PRASETYA</t>
  </si>
  <si>
    <t>BNI KCP EREKE</t>
  </si>
  <si>
    <t>RT.10/RW.4, No.16, Jalan Sensus 2D, Bidaracina, Jatinegara</t>
  </si>
  <si>
    <t>Jalan Moji Mohalo, Wandaka, Kulisusu</t>
  </si>
  <si>
    <t>7409 Kabupaten Buton Utara Provinsi Sulawesi Tenggara</t>
  </si>
  <si>
    <t>7409 BPS Kabupaten Buton Utara</t>
  </si>
  <si>
    <t>112212737</t>
  </si>
  <si>
    <t>muhdzulrian@gmail.com</t>
  </si>
  <si>
    <t>081243095692</t>
  </si>
  <si>
    <t>707601028022531</t>
  </si>
  <si>
    <t>MUH DZULRIAN</t>
  </si>
  <si>
    <t>BRI UNIT EREKE</t>
  </si>
  <si>
    <t>Jalan Sensus 2D No.16, RT.10/RW.4, Bidaracina, Jatinegara</t>
  </si>
  <si>
    <t>RT 01, Jln wengkonuku no 5, Desa Waode Buri, Kecamatan Kulisusu Utara</t>
  </si>
  <si>
    <t>212112026</t>
  </si>
  <si>
    <t>erwinagung75@gmail.com</t>
  </si>
  <si>
    <t>089638498752</t>
  </si>
  <si>
    <t>180-00-1103633-4</t>
  </si>
  <si>
    <t>ERWIN AGUNG NUR ROHMAT</t>
  </si>
  <si>
    <t>Kantor Cabang Purwokerto</t>
  </si>
  <si>
    <t>Jalan Otista II Gang H Dawel Atas No.19, RT.4/RW.9, Kampung Melayu, Jatinegara, Kota Jakarta Timur, DKI Jakarta, ID 13330</t>
  </si>
  <si>
    <t>Jalan Pancurawis Gang Karanganyar 1 RT.1/RW.6, Purwokerto Kidul, Purwokerto Selatan, Banyumas, Jawa Tengah, ID 53147</t>
  </si>
  <si>
    <t>222112217</t>
  </si>
  <si>
    <t>25julianfirdaus@gmail.com</t>
  </si>
  <si>
    <t>081278984640</t>
  </si>
  <si>
    <t>1490015399282</t>
  </si>
  <si>
    <t>Muhammad Julian Fird</t>
  </si>
  <si>
    <t>KCP Nunukan</t>
  </si>
  <si>
    <t>Jalan Otista 2 No. 20A RT. 4 RW. 9 Bidara Cina, Jatinegara</t>
  </si>
  <si>
    <t>Komp. Citra Palam Permai Blok P No. 10, Guntung Manggis, Landasan Ulin</t>
  </si>
  <si>
    <t>6300 BPS Provinsi Kalimantan Selatan</t>
  </si>
  <si>
    <t>222111850</t>
  </si>
  <si>
    <t>AFIED AKHMAD</t>
  </si>
  <si>
    <t>afiedakhmad@gmail.com</t>
  </si>
  <si>
    <t>025801019079532</t>
  </si>
  <si>
    <t>SINJAI</t>
  </si>
  <si>
    <t>Jl. Asem No.69, RT.3/RW.3, Bidara Cina, Kecamatan Jatinegara, Kota Jakarta Timur, Daerah Khusus Ibukota Jakarta 13330</t>
  </si>
  <si>
    <t>Jalan Stadion Mini, No. 34, 002/002, Kel. Bongki, Kec. Sinjai Utara, Kab. Sinjai</t>
  </si>
  <si>
    <t>7307 Kabupaten Sinjai Provinsi Sulawesi Selatan</t>
  </si>
  <si>
    <t>7307 BPS Kabupaten Sinjai</t>
  </si>
  <si>
    <t>7300 BPS Provinsi Sulawesi Selatan</t>
  </si>
  <si>
    <t>212112328</t>
  </si>
  <si>
    <t>rissaervianaa@gmail.com</t>
  </si>
  <si>
    <t>083833817490</t>
  </si>
  <si>
    <t>312501010725502</t>
  </si>
  <si>
    <t>BRI KCP Singosari (3125 BRI UNIT SINGOSARI)</t>
  </si>
  <si>
    <t>Jalan Kebon Sayur 1 No. 7 RT 3 RW 15, Kelurahan Bidara Cina, Kecamatan Jatinegara</t>
  </si>
  <si>
    <t>Jalan Suropati No. 7 RT 5 RW 5, Kelurahan Losari, Kecamatan Singosari</t>
  </si>
  <si>
    <t>222112118</t>
  </si>
  <si>
    <t>izharamalpra@gmail.com</t>
  </si>
  <si>
    <t>081806273373</t>
  </si>
  <si>
    <t>1180013536353</t>
  </si>
  <si>
    <t>KCP Jakarta Otto Iskandardinata</t>
  </si>
  <si>
    <t>Perumahan Kompleks Meruya Indah Blok E Nomor 3, RT 002 RW 007, Meruya Selatan, Kembangan, Jakarta Barat, DKI Jakarta</t>
  </si>
  <si>
    <t>212112049</t>
  </si>
  <si>
    <t>fatimabf9@gmail.com</t>
  </si>
  <si>
    <t>089686028898</t>
  </si>
  <si>
    <t>673401027309531</t>
  </si>
  <si>
    <t xml:space="preserve">FATIMA AZZAHRO BINTI </t>
  </si>
  <si>
    <t xml:space="preserve">Bank BRI Cabang Gantiwarno </t>
  </si>
  <si>
    <t>Jl. Masjid No.26 14, RT.14/RW.9, Bidara Cina, Kecamatan Jatinegara, Kota Jakarta Timur, Daerah Khusus Ibukota Jakarta 13330</t>
  </si>
  <si>
    <t>Mutihan, RT 13/RW 06, Mutihan, Gantiwarno, Klaten</t>
  </si>
  <si>
    <t>212112347</t>
  </si>
  <si>
    <t>SALSABILA RAHADATUL AISY</t>
  </si>
  <si>
    <t>salsabila458@gmail.com</t>
  </si>
  <si>
    <t>083850296323</t>
  </si>
  <si>
    <t>7136475473</t>
  </si>
  <si>
    <t>Bank Syariah Indonesia (BSI)</t>
  </si>
  <si>
    <t>BSI KCP Sampang (BSM)</t>
  </si>
  <si>
    <t>Jalan Otista Raya Gg. solihun No. 10, RT. 13/RW. 9, Kel. Bidara Cina, Kec. Jatinegara</t>
  </si>
  <si>
    <t>DSN KOLO BARAT, DESA APAAN, KECAMATAN PANGARENGAN</t>
  </si>
  <si>
    <t>3527 Kabupaten Sampang Provinsi Jawa Timur</t>
  </si>
  <si>
    <t>222112096</t>
  </si>
  <si>
    <t>agusswardana123@gmail.com</t>
  </si>
  <si>
    <t>082146153773</t>
  </si>
  <si>
    <t>0248768470</t>
  </si>
  <si>
    <t>I BAGUS PUTU SWARDANASUTA</t>
  </si>
  <si>
    <t>Renon Denpasar</t>
  </si>
  <si>
    <t>Jalan Kebon Nanas Selatan I No.18A, RT.6/RW.8, Kelurahan Cipinang Cempedak, Kecamatan Jatinegara</t>
  </si>
  <si>
    <t>Jalan Gunung Agung No.222, Kelurahan Padangsambian, Kecamatan Denpasar Barat</t>
  </si>
  <si>
    <t>222112404</t>
  </si>
  <si>
    <t>contact.umarhp@gmail.com</t>
  </si>
  <si>
    <t>085156069570</t>
  </si>
  <si>
    <t>1380019074868</t>
  </si>
  <si>
    <t>UMAR HADI PRANOTO</t>
  </si>
  <si>
    <t>Kantor Cabang Bank Mandiri Kecamatan Karangpandan, Kabupaten Karanganyar, Jawa Tengah 57791</t>
  </si>
  <si>
    <t>Jalan Gedangan Bulu RT 01 RW 01, Salam, Karangpandan, Karanganyar, Jawa Tengah 57791</t>
  </si>
  <si>
    <t>212112287</t>
  </si>
  <si>
    <t>pretty.melatipardede@gmail.com</t>
  </si>
  <si>
    <t>082230016280</t>
  </si>
  <si>
    <t>0190859827</t>
  </si>
  <si>
    <t>PRETTY MELATI PARDEDE</t>
  </si>
  <si>
    <t>BCA KCP Batu</t>
  </si>
  <si>
    <t>Jalan Sensus I No.26, RT.3/RW.15, Kelurahan Bidara Cina, Jatinegara (nada net ke kanan), KOTA JAKARTA TIMUR, JATINEGARA, DKI JAKARTA, ID, 13330</t>
  </si>
  <si>
    <t xml:space="preserve">Perum Taman Landung Sari Indah Blok D No.24 Malang dan Jl. KH Agus Salim No 105 Batu </t>
  </si>
  <si>
    <t>222112382</t>
  </si>
  <si>
    <t>suhendrawidi23@gmail.com</t>
  </si>
  <si>
    <t>085236018435</t>
  </si>
  <si>
    <t>6221-01-033362-53-0</t>
  </si>
  <si>
    <t>SUHENDRA WIDI PRAYOGA</t>
  </si>
  <si>
    <t>Bank BRI KC Jember</t>
  </si>
  <si>
    <t>RT.06/RW.8, No. 18A, Jl. Kebon Nanas Selatan I, Kel. Cipinang Cempedak, Kec. Jatinegara</t>
  </si>
  <si>
    <t>RT.006/RW.002, Jl. Madjid Baitussalam, Desa Karang Semanding, Kec. Balung</t>
  </si>
  <si>
    <t>212112084</t>
  </si>
  <si>
    <t>leemnur678@gmail.com</t>
  </si>
  <si>
    <t>081390258782</t>
  </si>
  <si>
    <t>687601031890530</t>
  </si>
  <si>
    <t>HALIM NUR JAMALUDDIN</t>
  </si>
  <si>
    <t>Bank BRI ATM - UNIT BRI MASARAN SRAGEN</t>
  </si>
  <si>
    <t>Jl. Otista 2 no.67a RT 07/RW 09, Bidaracina, Jatinegara, Jakarta Timur 13330</t>
  </si>
  <si>
    <t>Krikilan RT09/RW 02, Krikilan, Masaran, Sragen</t>
  </si>
  <si>
    <t>212112247</t>
  </si>
  <si>
    <t>iqbalbl.gshrhhd@gmail.com</t>
  </si>
  <si>
    <t>081246759468</t>
  </si>
  <si>
    <t>686601035863532</t>
  </si>
  <si>
    <t>NAUFAL MUHAMMAD IQBAL</t>
  </si>
  <si>
    <t>Bank BRI Unit Sragen Gabugan</t>
  </si>
  <si>
    <t>Jalan Kebon Nanas Utara 1 No 31, RT 3/ RW 7, Cipinang Cempedak, Kecamatan Jatinegara, Kota Jakarta Timur, DKI Jakarta</t>
  </si>
  <si>
    <t>Bugan RT 12, RW 3 , Slogo, Tanon, Sragen</t>
  </si>
  <si>
    <t>212112270</t>
  </si>
  <si>
    <t>nur.mita12@gmail.com</t>
  </si>
  <si>
    <t>085228886823</t>
  </si>
  <si>
    <t>663401034891539</t>
  </si>
  <si>
    <t>Unit Jetis Bantul</t>
  </si>
  <si>
    <t>Jalan Otista III No.44A, RT.1/RW.8, Kel. Cipinang Cempedak, Jatinegara</t>
  </si>
  <si>
    <t>Patalan RT.36, Patalan, Jetis, Bantul, DI Yogyakarta</t>
  </si>
  <si>
    <t>222112251</t>
  </si>
  <si>
    <t>nazwathoriqul.j@gmail.com</t>
  </si>
  <si>
    <t>082214121272</t>
  </si>
  <si>
    <t>1770000664539</t>
  </si>
  <si>
    <t>Tasikmalaya</t>
  </si>
  <si>
    <t xml:space="preserve">Jl. Otista 2 gang H Dawel NO 24C RT/RW 04/09, Kelurahan Bidaracina, Kecamatan Jatinegara, Kota Jakarta Timur </t>
  </si>
  <si>
    <t>Perum Pondok Tandala Jl. Kemuning 3 No 286 RT/RW 01/07 Kelurahan Gunung Tandala, Kecamatan Kawalu, Kota Tasikmalaya</t>
  </si>
  <si>
    <t>222112388</t>
  </si>
  <si>
    <t>syakirandin6690@gmail.com</t>
  </si>
  <si>
    <t>089616672682</t>
  </si>
  <si>
    <t>060601038206505</t>
  </si>
  <si>
    <t>KC Abunjani Sipin . Alamat: Jl. Kol. Abujani No. 41, Sipin, Kota Jambi, Jambi   Telp : 0741669830</t>
  </si>
  <si>
    <t>(Grey House/Kost Bu Zahra), Jalan Kebun Nanas Utara II No. 15 b, RT.5/RW.7, Cipinang Cempedak, Jatinegara, Jakarta Timur, DKI Jakarta, 13340</t>
  </si>
  <si>
    <t>Lrg. Siolo, Jl. Marsda Suryadharma RT.15, Kenali Asam Bawah, Kec. Kota Baru, Kota Jambi, Jambi</t>
  </si>
  <si>
    <t>222111995</t>
  </si>
  <si>
    <t>divaputra715@gmail.com</t>
  </si>
  <si>
    <t>081210710118</t>
  </si>
  <si>
    <t>1671566918</t>
  </si>
  <si>
    <t>Bank Central Asia</t>
  </si>
  <si>
    <t>Jalan H Yahya No 45 RT 014 RW 010 Kelurahan Bidaracina Kecamatan Jatinegara</t>
  </si>
  <si>
    <t>Jalan Puri Alam Kencana 1 Blok C no 1 RT 03 RW 07 Keluarahan Nanggewer Mekar Kecamatan Cibinong</t>
  </si>
  <si>
    <t>112212769</t>
  </si>
  <si>
    <t>roihanmuhammad780@gmail.com</t>
  </si>
  <si>
    <t>081378055108</t>
  </si>
  <si>
    <t>0500925299</t>
  </si>
  <si>
    <t>MUHAMMAD ROIHAN ABADI</t>
  </si>
  <si>
    <t xml:space="preserve">BCA (BANK CENTRAL ASIA) </t>
  </si>
  <si>
    <t>BCA KCU MOJOKERTO</t>
  </si>
  <si>
    <t>Jalan Kebon Nanas Selatan I No. 10, RT.16/RW.8, Cipinang Cempedak, Jatinegara</t>
  </si>
  <si>
    <t>Jalan Raya Pandan No 2,RT 006,RW 002, Wates, Magersari</t>
  </si>
  <si>
    <t>112212648</t>
  </si>
  <si>
    <t>hottonjs@gmail.com</t>
  </si>
  <si>
    <t>08561726205</t>
  </si>
  <si>
    <t>1854543765</t>
  </si>
  <si>
    <t>Jatinegara</t>
  </si>
  <si>
    <t>Villa Tomang Mas Baru No. 32 RT03/08, Duri Kepa, Kebon Jeruk</t>
  </si>
  <si>
    <t>222112154</t>
  </si>
  <si>
    <t>lilisdwyy@gmail.com</t>
  </si>
  <si>
    <t>082137284408</t>
  </si>
  <si>
    <t>1185759322</t>
  </si>
  <si>
    <t>LILIS DWIYANTI</t>
  </si>
  <si>
    <t>KCP Boyolali Pandanaran 2</t>
  </si>
  <si>
    <t>Jalan Sensus II No.16, RT 7/ RW 4, Kelurahan Bidaracina, Jatinegara</t>
  </si>
  <si>
    <t>Randusari, RT 3/ RW 1, Keposong, Tamansari</t>
  </si>
  <si>
    <t>222112434</t>
  </si>
  <si>
    <t>z_oktavian@yahoo.com</t>
  </si>
  <si>
    <t>081564754025</t>
  </si>
  <si>
    <t>428201006111500</t>
  </si>
  <si>
    <t>ZULFAA DWI OKTAVIAN</t>
  </si>
  <si>
    <t>Mandirancan</t>
  </si>
  <si>
    <t>RT 03/RW 04, No 5, Jl.Sensus III, Bidaracina, Jatinegara</t>
  </si>
  <si>
    <t>Dusun Karang Kancana RT 03/ RW 02 Desa Cimara Kecamatan Pasawahan</t>
  </si>
  <si>
    <t>3208 Kabupaten Kuningan Provinsi Jawa Barat</t>
  </si>
  <si>
    <t>222112099</t>
  </si>
  <si>
    <t>kadekpurna22@gmail.com</t>
  </si>
  <si>
    <t>085338373609</t>
  </si>
  <si>
    <t>024101030708503</t>
  </si>
  <si>
    <t>BRI Cabang Amlapura</t>
  </si>
  <si>
    <t>Jl. H. Yahya No.7, RT.9/RW.7, Cipinang Cempedak, Kecamatan Jatinegara, Kota Jakarta Timur, Daerah Khusus Ibukota Jakarta 13340</t>
  </si>
  <si>
    <t>Br. Dinas Geriana Kangin, Desa Duda Utara, Kecamatan Selat, Kabupaten Karangasem, Bali</t>
  </si>
  <si>
    <t>222112058</t>
  </si>
  <si>
    <t>fezaarnand@gmail.com</t>
  </si>
  <si>
    <t>081325462569</t>
  </si>
  <si>
    <t>471904731</t>
  </si>
  <si>
    <t>FEZA RAFFA ARNANDA</t>
  </si>
  <si>
    <t>KOTA TEGAL</t>
  </si>
  <si>
    <t>Jl H Yahya No 45 RT 10 RW 14 Kelurahan Bidara Cina Kecamatan Jatinegara</t>
  </si>
  <si>
    <t>Jalan Branjangan Gang Masjid No 12 RT 03 RW 06 Kelurahan Pekauman Kecamatan Tegal Barat</t>
  </si>
  <si>
    <t>222112290</t>
  </si>
  <si>
    <t>Putriaysyah432@gmail.com</t>
  </si>
  <si>
    <t>08984618417</t>
  </si>
  <si>
    <t>034001117583501</t>
  </si>
  <si>
    <t>BRI Otista</t>
  </si>
  <si>
    <t>Kosan Amanah, Jalan Ayub No. 24, RT.15/RW.8, Bidaracina, Jatinegara, KOTA JAKARTA TIMUR, JATINEGARA, DKI JAKARTA, ID, 13320</t>
  </si>
  <si>
    <t>Jln bypass loweh kecamatan Mandiangin koto selayan 04/02, KOTA BUKITTINGGI, MANDIANGIN KOTO SELAYAN, SUMATERA BARAT</t>
  </si>
  <si>
    <t>212111920</t>
  </si>
  <si>
    <t xml:space="preserve">arielpatar789@gmail.com </t>
  </si>
  <si>
    <t>081388836983</t>
  </si>
  <si>
    <t>1660003375672</t>
  </si>
  <si>
    <t xml:space="preserve">ARIEL PATAR JONATHAN </t>
  </si>
  <si>
    <t>KCP Jakarta Pondok Bambu</t>
  </si>
  <si>
    <t>Jalan Pangkalan Jati 1 No.11 RT.05/ RW.13 Kecamatan Makasar Kelurahan Cipinang Melayu</t>
  </si>
  <si>
    <t>222112210</t>
  </si>
  <si>
    <t>amrullah@riseup.net</t>
  </si>
  <si>
    <t>082324387402</t>
  </si>
  <si>
    <t>690401009452501</t>
  </si>
  <si>
    <t>6904 UNIT POLOKARTO SUKOHARJO</t>
  </si>
  <si>
    <t xml:space="preserve">
Jl. Kb. Nanas Utara II No. 21, RT 05/RW 07, Cipinang Cempedak, Jatinegara, Jakarta Timur, DKI Jakarta 13340</t>
  </si>
  <si>
    <t>Jengglong RT 01/RW 05, Jatisobo, Polokarto, Sukoharjo, Jawa Tengah</t>
  </si>
  <si>
    <t>222112171</t>
  </si>
  <si>
    <t>marchadhasantiwilda@gmail.com</t>
  </si>
  <si>
    <t>081330651078</t>
  </si>
  <si>
    <t>658101027448536</t>
  </si>
  <si>
    <t>MARCHADHA SANTI WILDA</t>
  </si>
  <si>
    <t>Bank BRI KCP UNIT BOYOLANGU</t>
  </si>
  <si>
    <t>Jalan Kebon Sayur I RT/RW 02/15 No. 1A, Kelurahan Bidara Cina, Kecamatan Jatinegara, Jakarta Timur
Kode pos 13330</t>
  </si>
  <si>
    <t>RT/RW 05/02 No. 2, Dusun Boyolangu, Desa Boyolangu, Kecamatan Boyolangu, Kabupaten Tulungagung, Jawa Timur</t>
  </si>
  <si>
    <t>222112219</t>
  </si>
  <si>
    <t>rafi98622@gmail.com</t>
  </si>
  <si>
    <t>082288991332</t>
  </si>
  <si>
    <t>027101026297501</t>
  </si>
  <si>
    <t>Gang Sholihun, No. 103, RT.13/RW.9, Bidaracina, Jatinegara</t>
  </si>
  <si>
    <t>Perumnas salasa indah Blok T/1, jorong batang salosah, Nagari Muaro,  Kec. Sijunjung, Kab. Sijunjung, Prov. Sumatera Barat</t>
  </si>
  <si>
    <t>112212654</t>
  </si>
  <si>
    <t>rendipratama1801@gmail.com</t>
  </si>
  <si>
    <t>087752982773</t>
  </si>
  <si>
    <t>4686 0101 4520 505</t>
  </si>
  <si>
    <t>I WAYAN RENDI PRATAMA</t>
  </si>
  <si>
    <t>Kediri Mataram</t>
  </si>
  <si>
    <t>Jl. Kebon Nanas Selatan III  No 5, RT. 8/RW.5, Cipinang Cempedak</t>
  </si>
  <si>
    <t>Rt002/Rw000, Jagaraga, Kuripan</t>
  </si>
  <si>
    <t>222112310</t>
  </si>
  <si>
    <t>rparini17@gmail.com</t>
  </si>
  <si>
    <t>0895807861040</t>
  </si>
  <si>
    <t>387001002283509</t>
  </si>
  <si>
    <t>RECHTIANA PUTRI ARINI</t>
  </si>
  <si>
    <t>BRI Unit Pacitan Kota</t>
  </si>
  <si>
    <t xml:space="preserve">RT 10/RW 02, No. 6, Jalan Saabun, Kelurahan Bidara Cina, Kecamatan Jatinegara </t>
  </si>
  <si>
    <t>RT 003/RW 001, No. 15, Jalan Imam Bonjol GG. I, Kelurahan Pacitan, Kecamatan Pacitan</t>
  </si>
  <si>
    <t>222112179</t>
  </si>
  <si>
    <t>marshelaa3@gmail.com</t>
  </si>
  <si>
    <t>087878656676</t>
  </si>
  <si>
    <t>1200013688606</t>
  </si>
  <si>
    <t>MARSHELA ALYA KUSUMA</t>
  </si>
  <si>
    <t>Komp. Dewa Kembar Jl. Wijayandanu No.A28 RT 001/001 Kec. Cilincing, Kel. Semper Timur, Jakarta Utara 14130</t>
  </si>
  <si>
    <t>222112378</t>
  </si>
  <si>
    <t>SORAYA AFKARINA MUMTAZAH</t>
  </si>
  <si>
    <t>sorayaafkarina30@gmail.com</t>
  </si>
  <si>
    <t>082228126072</t>
  </si>
  <si>
    <t>1650767876</t>
  </si>
  <si>
    <t>KCP KRAMAT JATI</t>
  </si>
  <si>
    <t>Jl Baret Biru IV Blok I/5, RT/RW 003/007, Kel. Kalisari, Kec. Pasar Rebo</t>
  </si>
  <si>
    <t>JL. GAJAH MADA XII/KAV.11 RT/RW 002/032 KEL. JEMBERKIDUL KEC. KALIWATES</t>
  </si>
  <si>
    <t>222111848</t>
  </si>
  <si>
    <t>achofidah@gmail.com</t>
  </si>
  <si>
    <t>081529906799</t>
  </si>
  <si>
    <t>1344935298</t>
  </si>
  <si>
    <t>AFDATUL CHOFIDAH</t>
  </si>
  <si>
    <t>BNI HR MUHAMMAD, SURABAYA</t>
  </si>
  <si>
    <t>Jalan Mulia No 21, RT 009/RW 008, Kelurahan Bidara Cina, Kecamatan Jatinegara</t>
  </si>
  <si>
    <t>Pradah Kalikendal Gg 12 No 117, RT 04 RW 1, Kelurahan Pradah Kalikendal, Kecamatan Dukuh Pakis</t>
  </si>
  <si>
    <t>212112424</t>
  </si>
  <si>
    <t>yuliaarizka@gmail.com</t>
  </si>
  <si>
    <t>082112538186</t>
  </si>
  <si>
    <t>742901011181539</t>
  </si>
  <si>
    <t>YULIA ARIZKA</t>
  </si>
  <si>
    <t>7429 BRI UNIT PAUS</t>
  </si>
  <si>
    <t>Jalan Sensus IIB No.16 RT008/RW04 Kelurahan Bidara Cina</t>
  </si>
  <si>
    <t>Jalan Ikan Mas, RT004/RW006, Kelurahan Tangkerang Barat, Kecamatan Marpoyan Damai, Pekanbaru, Riau</t>
  </si>
  <si>
    <t>112212443</t>
  </si>
  <si>
    <t>syifadha.0203@gmail.com</t>
  </si>
  <si>
    <t>089691111960</t>
  </si>
  <si>
    <t>034001121180507</t>
  </si>
  <si>
    <t>Kantor Cabang Jakarta, Jl. Otista Raya Jl. Otto Iskandardinata No.72, Kp. Melayu, Kecamatan Jatinegara, Kota Jakarta Timur, Daerah Khusus Ibukota Jakarta 13330</t>
  </si>
  <si>
    <t>RT.2/RW.4, No. 9A,Jalan Sensus II, Bidaracina, Jatinegara</t>
  </si>
  <si>
    <t>RT. 19/RW. 3, No. 19, Jalan Pemurus Luar, Komplek Amanah I, Kel. Kertak Hanyar I, Kec. Kertak Hanyar</t>
  </si>
  <si>
    <t>212111847</t>
  </si>
  <si>
    <t>lubisadrian06@gmail.com</t>
  </si>
  <si>
    <t>085763416405</t>
  </si>
  <si>
    <t>011301109754505</t>
  </si>
  <si>
    <t>ADRIAN KESAR PRATAMA</t>
  </si>
  <si>
    <t>Bank BRI Unit Sidamanik</t>
  </si>
  <si>
    <t>Jalan Kebon Nanas Selatan I No.31, RT.8/RW.8, Kel. Cipinang Cempedak, Jatinegara</t>
  </si>
  <si>
    <t>212112211</t>
  </si>
  <si>
    <t>muhmmadfajarsiddiq@gmail.com</t>
  </si>
  <si>
    <t>082241366483</t>
  </si>
  <si>
    <t>565901033188534</t>
  </si>
  <si>
    <t>5659 BRI UNIT KRUI</t>
  </si>
  <si>
    <t xml:space="preserve">Jl. Teratai Putih I, gang 5 No. 36 Block 19, RT 002 RW 004, Kel. Malaka Sari, Kec. Duren Sawit Prumnas Kelender, Jakarta Timur. </t>
  </si>
  <si>
    <t>112212858</t>
  </si>
  <si>
    <t>rizkyirsihombing27@gmail.com</t>
  </si>
  <si>
    <t>081214287836</t>
  </si>
  <si>
    <t>034001120956507</t>
  </si>
  <si>
    <t>RIZKY IR SIHOMBING</t>
  </si>
  <si>
    <t>RT.10/RW.3, No.28, Jalan Kebon Sayur I , Bidara Cina, Jatinegara.</t>
  </si>
  <si>
    <t>Jalan persada No.356, Desa Huta Rakyat, Sidikalang</t>
  </si>
  <si>
    <t>222112348</t>
  </si>
  <si>
    <t>samuelmarubamanik@gmail.com</t>
  </si>
  <si>
    <t>089616419735</t>
  </si>
  <si>
    <t>761501002312506</t>
  </si>
  <si>
    <t>SAMUEL MARUBA MANIK</t>
  </si>
  <si>
    <t>BRI pandugo, rungkut , surabaya</t>
  </si>
  <si>
    <t>Penjaringan Sari blok A no 104, Penjaringansari, Rungkut,Kota Surabaya, Provinsi Jawa Timur</t>
  </si>
  <si>
    <t>212112333</t>
  </si>
  <si>
    <t>rizqunarizko88@gmail.com</t>
  </si>
  <si>
    <t>082132724497</t>
  </si>
  <si>
    <t>055101022605506</t>
  </si>
  <si>
    <t>KCP Batu</t>
  </si>
  <si>
    <t>Jl. Kebon Nanas Selatan II No.12, RT.11/RW.8, Cipinang Cempedak, Kecamatan Jatinegara, Kota Jakarta Timur, Daerah Khusus Ibukota Jakarta 1334</t>
  </si>
  <si>
    <t>Perum Batu Permata Land Kav. 82, RT. 08 RW. 05, Kel. Sisir, Kec. Batu, Kota Batu, Jawa Timur, 65314</t>
  </si>
  <si>
    <t>112212494</t>
  </si>
  <si>
    <t>@amrisany84@gmail.com</t>
  </si>
  <si>
    <t>085246819353</t>
  </si>
  <si>
    <t>064601050953504</t>
  </si>
  <si>
    <t>AMRISANY SEKTORA DAUD</t>
  </si>
  <si>
    <t>0646 KANCA KENDARI BY PASS (P0646)</t>
  </si>
  <si>
    <t>RT. 005/RW. 015, No. 10A, Jl. Kebun Sayur 1, Kel. Bidaracina, Kec. Jatinegara</t>
  </si>
  <si>
    <t>RT. 007/RW. 003, Blok I No.5, BTN WAHANA PRIMA ASRI, Kel. Mokoau, Kec. Kambu</t>
  </si>
  <si>
    <t>7471 BPS Kota Kendari</t>
  </si>
  <si>
    <t>112212728</t>
  </si>
  <si>
    <t>melinaizzah@gmail.com</t>
  </si>
  <si>
    <t>085217712971</t>
  </si>
  <si>
    <t>651501026270537</t>
  </si>
  <si>
    <t>MELINA ZATI IZZAH</t>
  </si>
  <si>
    <t>6515 BRI UNIT GOTONG ROYONG</t>
  </si>
  <si>
    <t>Gang Sensus IV No. 16 RT.1/RW.14, Kelurahan Bidara Cina, Kecamatan Jatinegara</t>
  </si>
  <si>
    <t>Jalan M.T. Haryono Gang IV No. 20 RT.04/RW.05, Kelurahan Mangunharjo, Kecamatan Mayangan</t>
  </si>
  <si>
    <t>222112299</t>
  </si>
  <si>
    <t>rafivock@gmail.com</t>
  </si>
  <si>
    <t>089628690085</t>
  </si>
  <si>
    <t>7187295658</t>
  </si>
  <si>
    <t>RAFI RIZHA SYAKHARI</t>
  </si>
  <si>
    <t>BSI KC Metro A Yani</t>
  </si>
  <si>
    <t>Jl. Kb. Nanas Utara I No.31 3, RT.3/RW.7, Cipinang Cempedak, Kecamatan Jatinegara, Kota Jakarta Timur, Daerah Khusus Ibukota Jakarta 13340</t>
  </si>
  <si>
    <t>JL A YANI NO 32 RT/RW 002/001 KELURAHAN IRINGMULYO KECAMATAN METRO TIMUR KOTA METRO LAMPUNG</t>
  </si>
  <si>
    <t>1872 Kota Metro Provinsi Lampung</t>
  </si>
  <si>
    <t>1804 Kabupaten Lampung Timur Provinsi Lampung</t>
  </si>
  <si>
    <t>1872 BPS Kota Metro</t>
  </si>
  <si>
    <t>1804 BPS Kabupaten Lampung Timur</t>
  </si>
  <si>
    <t>112212643</t>
  </si>
  <si>
    <t>hesekielaritonang@gmail.com</t>
  </si>
  <si>
    <t>081275673701</t>
  </si>
  <si>
    <t>556801036667538</t>
  </si>
  <si>
    <t xml:space="preserve">HESEKIEL KRISTIADE RAJAGUKGUK </t>
  </si>
  <si>
    <t>5568 BRI UNIT PINANG KENCANA</t>
  </si>
  <si>
    <t>Jl otista Gg saabun rt 12 rw 02 no 17 jkt 13330</t>
  </si>
  <si>
    <t>RT 004/RW 001, Jln. Nusantara km 16 kijang no.23, Gunung lengkuas, Bintan Timur</t>
  </si>
  <si>
    <t>2102 Kabupaten Bintan Provinsi Kep. Riau</t>
  </si>
  <si>
    <t>2172 Kota Tanjung Pinang Provinsi Kep. Riau</t>
  </si>
  <si>
    <t>2172 BPS Kota Tanjung Pinang</t>
  </si>
  <si>
    <t>2100 BPS Provinsi Kep. Riau</t>
  </si>
  <si>
    <t>212111963</t>
  </si>
  <si>
    <t>cacalivikezia@gmail.com</t>
  </si>
  <si>
    <t>0474602904</t>
  </si>
  <si>
    <t xml:space="preserve">Calivi Kezia Laksmana Putri </t>
  </si>
  <si>
    <t>Jl. Sensus I, 001/ 004, No. 13, Kel. Bidaracina, Kec. Jatinegara</t>
  </si>
  <si>
    <t>Perumahan Wikarsa Blok F No. 38, RT/RW 006/012, Kenanten, Puri</t>
  </si>
  <si>
    <t>222112030</t>
  </si>
  <si>
    <t>fadiahfaradinah@gmail.com</t>
  </si>
  <si>
    <t>081241607257</t>
  </si>
  <si>
    <t>305401030117532</t>
  </si>
  <si>
    <t>FADIAH FARADINAH NASIR</t>
  </si>
  <si>
    <t>BRI UNIT UJUNG</t>
  </si>
  <si>
    <t>Jl. Sensus III No.23, RT.03/RW.04, Bidara Cina, Jatinegara</t>
  </si>
  <si>
    <t>Jl. Chalik No.15, RT.03/RW.01, Sumpang Minangae, Bacukiki Barat</t>
  </si>
  <si>
    <t>7314 Kabupaten Sidenreng Rappang Provinsi Sulawesi Selatan</t>
  </si>
  <si>
    <t>7372 BPS Kota Parepare</t>
  </si>
  <si>
    <t>7314 BPS Kabupaten Sidenreng Rappang</t>
  </si>
  <si>
    <t>212112072</t>
  </si>
  <si>
    <t>GHASSANI FATHIN 'ADANI</t>
  </si>
  <si>
    <t>ghassanifathin19@gmail.com</t>
  </si>
  <si>
    <t>085212556277</t>
  </si>
  <si>
    <t>0967668912</t>
  </si>
  <si>
    <t>GHASSANI FATHIN ADANI</t>
  </si>
  <si>
    <t>PATI</t>
  </si>
  <si>
    <t>Jl. Kebon Nanas Selatan I No.36, RT 06/RW 05, Cipinang Cempedak, Jatinegara, Jakarta Timur</t>
  </si>
  <si>
    <t>Ds. Tlogorejo RT 07/RW 01, Kec. Tlogowungu, Kab. Pati, Jawa Tengah</t>
  </si>
  <si>
    <t>222112045</t>
  </si>
  <si>
    <t>farisiqbalms15@gmail.com</t>
  </si>
  <si>
    <t>085325117510</t>
  </si>
  <si>
    <t>750101019493532</t>
  </si>
  <si>
    <t>FARIS IQBAL MAULANA SUSANTO</t>
  </si>
  <si>
    <t>Karangsari, Pemalang</t>
  </si>
  <si>
    <t>Dk. Krajan, RT 004 / RW 005, Jalan Moga-Karangsari, Desa Sima, Kecamatan Moga</t>
  </si>
  <si>
    <t>212111882</t>
  </si>
  <si>
    <t>amelia4843@gmail.com</t>
  </si>
  <si>
    <t>082313951923</t>
  </si>
  <si>
    <t>0158 0105 4989 508</t>
  </si>
  <si>
    <t>AMELIA DYAH SAFITRI</t>
  </si>
  <si>
    <t>Kancab BRI Wonogiri</t>
  </si>
  <si>
    <t>Jl. Otista 3 No.17, RT 08/RW 09, Bidara Cina</t>
  </si>
  <si>
    <t>Pule RT 02/RW 04, Selogiri, Wonogiri</t>
  </si>
  <si>
    <t>112212504</t>
  </si>
  <si>
    <t>ANI NGALEMISA SIMBOLON</t>
  </si>
  <si>
    <t>anisimbolonani@gmail.com</t>
  </si>
  <si>
    <t>089669280906</t>
  </si>
  <si>
    <t>065901047471500</t>
  </si>
  <si>
    <t xml:space="preserve">ANI NGALEMISA SIMBOLON </t>
  </si>
  <si>
    <t>Bank BRI CRM - KC JKT OTISTA</t>
  </si>
  <si>
    <t>Kav. A 1, Jl. Otista 3, RT.1/RW.4, Cipinang Cempedak, Kecamatan Jatinegara, Kota Jakarta Timur, Daerah Khusus Ibukota Jakarta 13330</t>
  </si>
  <si>
    <t xml:space="preserve">RISNAWATI SIPAYUNG </t>
  </si>
  <si>
    <t>2171 Kota B A T A M Provinsi Kep. Riau</t>
  </si>
  <si>
    <t>212112239</t>
  </si>
  <si>
    <t>nailakamiliaa28@gmail.com</t>
  </si>
  <si>
    <t>081282208163</t>
  </si>
  <si>
    <t>093301006225500</t>
  </si>
  <si>
    <t>NAILA KAMILIA HASNA SAFITRI</t>
  </si>
  <si>
    <t>0933 Unit Otista III Jakarta</t>
  </si>
  <si>
    <t>Jl. Depsos XI no. 47 RT 005/RW 002, Kelurahan Bintaro, Kecamatan Pesanggrahan</t>
  </si>
  <si>
    <t>222112266</t>
  </si>
  <si>
    <t>nurafifahifa21@gmail.com</t>
  </si>
  <si>
    <t>082278418521</t>
  </si>
  <si>
    <t>1315982539</t>
  </si>
  <si>
    <t>NUR AFIFAH</t>
  </si>
  <si>
    <t>Bank Negara Indonesia (BNI)</t>
  </si>
  <si>
    <t>Pagar Alam</t>
  </si>
  <si>
    <t>Griya Kartika, Jl. Otista III Kebon Nanas Selatan II RT. 01/08 No. 50, Kelurahan Bidara Cina, Kecamatan Jatinegara, Daerah Khusus Ibukota Jakarta 13340</t>
  </si>
  <si>
    <t>Griya Bangun Sejahtera, Jalan Mangga, RT 001/RW 005, Keluaharan Bangun Rejo, Kecamatan Pagar Alam Utara</t>
  </si>
  <si>
    <t>1673 Kota Pagar Alam Provinsi Sumatera Selatan</t>
  </si>
  <si>
    <t>1673 BPS Kota Pagar Alam</t>
  </si>
  <si>
    <t>112212699</t>
  </si>
  <si>
    <t>lailatul021002@gmail.com</t>
  </si>
  <si>
    <t>082285034322</t>
  </si>
  <si>
    <t>5534-01-024699-53-6</t>
  </si>
  <si>
    <t>LAILATUL AMRI</t>
  </si>
  <si>
    <t>BRI UNIT SAWAH LUNTO</t>
  </si>
  <si>
    <t>Jalan Sensus 4F No 27 Rt.8 Rw.14, Kelurahan Bidara Cina, Jatinegara.</t>
  </si>
  <si>
    <t>Air dingin,Dusun sawah tambang,Desa muaro kalaban,Kecamatan Silungkang,Kota Sawah lunto,Provinsi Sumatera barat</t>
  </si>
  <si>
    <t>1372 Kota Solok Provinsi Sumatera Barat</t>
  </si>
  <si>
    <t>1372 BPS Kota Solok</t>
  </si>
  <si>
    <t>212112244</t>
  </si>
  <si>
    <t>natasya.yp3@gmail.com</t>
  </si>
  <si>
    <t>089630595661</t>
  </si>
  <si>
    <t>060601035112503</t>
  </si>
  <si>
    <t>0606 KC ABUNJANI SIPIN (D0606)</t>
  </si>
  <si>
    <t>RT.11/RW.9, No. 23A, Jalan Masjid Otista Raya, Kel. Bidaracina, Kec. Jatinegara</t>
  </si>
  <si>
    <t>RT 18/RW -, No. 121, Jalan Jalak Raya, Kelurahan Andil Jaya, Kecamatan Jelutung</t>
  </si>
  <si>
    <t>222112167</t>
  </si>
  <si>
    <t>myandrefebrian@gmail.com</t>
  </si>
  <si>
    <t>089502526856</t>
  </si>
  <si>
    <t>1830003526125</t>
  </si>
  <si>
    <t>M YANDRE FEBRIAN</t>
  </si>
  <si>
    <t>Kota Tanjungbalai</t>
  </si>
  <si>
    <t>Jl H Yahya No. 45,  RT 014 /RW 010, Bidara Cina, Jatinegara, Jakarta Timur 13330</t>
  </si>
  <si>
    <t>JL. JUMPUL LK. VI Kelurahan Kapias Pulau Buaya, Kecamatan Teluk Nibung</t>
  </si>
  <si>
    <t>212111944</t>
  </si>
  <si>
    <t>fina.umami05@gmail.com</t>
  </si>
  <si>
    <t>081548236658</t>
  </si>
  <si>
    <t>658701059262536</t>
  </si>
  <si>
    <t>BAFINATUL UMAMI</t>
  </si>
  <si>
    <t>6587 BRI Unit Bandung, Kabupaten Tulungagung</t>
  </si>
  <si>
    <t>Jl. Otista Raya Gg. H. Abd. Rahman No. 16 RT. 1/RW. 9 Kelurahan Bidara Cina, Kecamatan Jatinegara</t>
  </si>
  <si>
    <t>Dusun Krajan RT. 01/RW. 02 Desa Talunkulon, Kecamatan Bandung</t>
  </si>
  <si>
    <t>222111888</t>
  </si>
  <si>
    <t>anastasyakd6@gmail.com</t>
  </si>
  <si>
    <t>085755356457</t>
  </si>
  <si>
    <t>1780003167836</t>
  </si>
  <si>
    <t>ANAS TASYA KUNSITA DEWI</t>
  </si>
  <si>
    <t>Bank Mandiri KCP Sumberrejo</t>
  </si>
  <si>
    <t xml:space="preserve">Rt 11/Rw 02 Dusun Botoputih, Desa Tlogohaji, Kec. Sumberejo, Kabupaten Bojonegoro, Jawa Timur 62191
</t>
  </si>
  <si>
    <t>112212835</t>
  </si>
  <si>
    <t>ranaisranaenii@gmail.com</t>
  </si>
  <si>
    <t>08114504100</t>
  </si>
  <si>
    <t>7136486319</t>
  </si>
  <si>
    <t>RANA ISRANAENI INHAR</t>
  </si>
  <si>
    <t>KCP PARIGI MOUTONG</t>
  </si>
  <si>
    <t>Rt.1/Rw.3, No.15, Jalan Mangga, Kelurahan Bidara Cina, Kecamatan Kampung Melayu</t>
  </si>
  <si>
    <t>Rt.29/Rw.6, No.23, BTN TINGGEDE PERMAI BLOK HH2, Kelurahan Tinggede, Kecamatan Marawola</t>
  </si>
  <si>
    <t>7210 Kabupaten Sigi Provinsi Sulawesi Tengah</t>
  </si>
  <si>
    <t>222112201</t>
  </si>
  <si>
    <t>afnan.02alf@gmail.com</t>
  </si>
  <si>
    <t>082154734819</t>
  </si>
  <si>
    <t>022301059553505</t>
  </si>
  <si>
    <t>MUHAMMAD AFNAN ALFIAN</t>
  </si>
  <si>
    <t>Kantor Cabang Pangkep</t>
  </si>
  <si>
    <t>Jalan gang H.Abdrahman RT 4/9, Kelurahan Bidara Cina, Kecamatan Jatinegara</t>
  </si>
  <si>
    <t>Jalan keadilan, RT/RW 001/001 Mattoanging, Kelurahan Pabundukang, Kecamatan Pangkajene</t>
  </si>
  <si>
    <t>7309 Kabupaten Pangkajene Dan Kepulauan Provinsi Sulawesi Selatan</t>
  </si>
  <si>
    <t>7308 Kabupaten Maros Provinsi Sulawesi Selatan</t>
  </si>
  <si>
    <t>7309 BPS Kabupaten Pangkajene Dan Kepulauan</t>
  </si>
  <si>
    <t>7308 BPS Kabupaten Maros</t>
  </si>
  <si>
    <t>222011335</t>
  </si>
  <si>
    <t>gibsongolan@gmail.com</t>
  </si>
  <si>
    <t>085776346532</t>
  </si>
  <si>
    <t>17011161820</t>
  </si>
  <si>
    <t>KEB Hana Bank</t>
  </si>
  <si>
    <t>KC Bandung Dago</t>
  </si>
  <si>
    <t>Gg. H. Abd Rahman No.33, RT.1/RW.9, Bidara Cina, Kecamatan Jatinegara, Kota Jakarta Timur, Daerah Khusus Ibukota Jakarta 13330</t>
  </si>
  <si>
    <t>Jl. Raya Soreang - Banjaran No.163, Cangkuang, RT002/RW012, Desa Cangkuang , Kecamatan Cangkuang</t>
  </si>
  <si>
    <t>3204 BPS Kabupaten Bandung</t>
  </si>
  <si>
    <t>112212933</t>
  </si>
  <si>
    <t>zahwazalsabila1@gmail.com</t>
  </si>
  <si>
    <t>087727584969</t>
  </si>
  <si>
    <t>034001117498502</t>
  </si>
  <si>
    <t>Kantor Cabang Jakarta Otista</t>
  </si>
  <si>
    <t>12/9, 29, Jalan Masjid, Bidara Cina, Jatinegara</t>
  </si>
  <si>
    <t>002/003, 25, Jalan Rehabilitasi Cacat, Sinrijala, Panakkukang</t>
  </si>
  <si>
    <t>7371 BPS Kota Makassar</t>
  </si>
  <si>
    <t>222111890</t>
  </si>
  <si>
    <t>ardiansyahnasir56@gmail.com</t>
  </si>
  <si>
    <t>082343757829</t>
  </si>
  <si>
    <t>501301007278503</t>
  </si>
  <si>
    <t>ANDI ARDIANSYAH NASIR</t>
  </si>
  <si>
    <t>Jalan Kebun Sayur I No.5, RT.9/RW.15,Bidara Cina, Jatinegara, Kota Jakarta Timur, DKI Jakarta</t>
  </si>
  <si>
    <t>Jalan Andi Caco Barat, Kecamatan Pangkajene dan Kepulauan, Provinsi Sulawesi Selatan</t>
  </si>
  <si>
    <t>112212906</t>
  </si>
  <si>
    <t>vendroot@gmail.com</t>
  </si>
  <si>
    <t>082247594261</t>
  </si>
  <si>
    <t>0339090252</t>
  </si>
  <si>
    <t>BNI Cabang Kupang</t>
  </si>
  <si>
    <t>Jl. Otista, Gang Saabun, RT.12/RW.2, No.17, Jatinegara, Kota Jakarta Timur</t>
  </si>
  <si>
    <t>Jl. El Tari, Km. 3 RT.48/ RW.5, Kelurahan Kefa Selatan, Kecamatan Kota Kefamenanu</t>
  </si>
  <si>
    <t>5305 Kabupaten Timor Tengah Utara Provinsi Nusa Tenggara Timur</t>
  </si>
  <si>
    <t>5306 Kabupaten Belu Provinsi Nusa Tenggara Timur</t>
  </si>
  <si>
    <t>5305 BPS Kabupaten Timor Tengah Utara</t>
  </si>
  <si>
    <t>112212875</t>
  </si>
  <si>
    <t>selidelimasari@gmail.com</t>
  </si>
  <si>
    <t>085267449565</t>
  </si>
  <si>
    <t>580201036106534</t>
  </si>
  <si>
    <t>SELI DELIMA SARI</t>
  </si>
  <si>
    <t>5802 Unit Way Halim Tanjung Karang</t>
  </si>
  <si>
    <t>Jalan H Hasbi 2 No.9, RT.10/RW.9, Kelurahan Bidara Cina, Jatinegara, Jakarta Timur, DKI Jakarta, ID, 13310</t>
  </si>
  <si>
    <t>Jalan Jendral Sudirman Km. 2 RT.002 /RW.009, Kelurahan Blambangan Umpu, Blambangan Umpu, Way Kanan, Lampung</t>
  </si>
  <si>
    <t>1807 Kabupaten Way Kanan Provinsi Lampung</t>
  </si>
  <si>
    <t>1812 Kabupaten Tulang Bawang Barat Provinsi Lampung</t>
  </si>
  <si>
    <t>1807 BPS Kabupaten Way Kanan</t>
  </si>
  <si>
    <t>1812 BPS Kabupaten Tulang Bawang Barat</t>
  </si>
  <si>
    <t>222112355</t>
  </si>
  <si>
    <t>seizraaulia@gmail.com</t>
  </si>
  <si>
    <t>085253607825</t>
  </si>
  <si>
    <t>349501042589537</t>
  </si>
  <si>
    <t>SEIZRA AULIA SALSABILA</t>
  </si>
  <si>
    <t>3495 BRI Unit Airlangga Mataram</t>
  </si>
  <si>
    <t>Jl. Saleh Abud No.14b, RT.14/RW.8, Bidara Cina, Jatinegara</t>
  </si>
  <si>
    <t>Jl. Sijuk Rt 26 RW 10 Paal satu, kecamatan Tanjung Pandan, Kabupaten Belitung</t>
  </si>
  <si>
    <t>1902 Kabupaten Belitung Provinsi Kep. Bangka Belitung</t>
  </si>
  <si>
    <t>1906 Kabupaten Belitung Timur Provinsi Kep. Bangka Belitung</t>
  </si>
  <si>
    <t>1902 BPS Kabupaten Belitung</t>
  </si>
  <si>
    <t>112212465</t>
  </si>
  <si>
    <t>Ahmad wahyu febrian</t>
  </si>
  <si>
    <t>Ahmadwahyu0436@gmail.com</t>
  </si>
  <si>
    <t>081775166266</t>
  </si>
  <si>
    <t>034001012876538</t>
  </si>
  <si>
    <t>KC Jakarta otista</t>
  </si>
  <si>
    <t>Jl. H. Hasbi No.16, RT.10/RW.9, Bidara Cina, Kecamatan Jatinegara, Kota Jakarta Timur, Daerah Khusus Ibukota Jakarta 13330</t>
  </si>
  <si>
    <t>Jl. Dakota, Rembiga, Kec. Selaparang, Kota Mataram, Nusa Tenggara Bar. 83124</t>
  </si>
  <si>
    <t>112212830</t>
  </si>
  <si>
    <t>ainurrahimraihan@gmail.com</t>
  </si>
  <si>
    <t>083138202104</t>
  </si>
  <si>
    <t>508301017284503</t>
  </si>
  <si>
    <t>RAIHAN AINURRAHIM FALAH</t>
  </si>
  <si>
    <t>5083 UNIT KALEBAJENG SUNGGUMINASA</t>
  </si>
  <si>
    <t>RT.2/RW.3, No.24a,  Gg. Mangga, Kelurahan Bidara Cina, Kecamatan Jatinegara.</t>
  </si>
  <si>
    <t>RT.01/RW.01, 01, Jalan Lapangan, Kelurahan Limbung, Kecamatan Bajeng</t>
  </si>
  <si>
    <t>7306 BPS Kabupaten Gowa</t>
  </si>
  <si>
    <t>112212819</t>
  </si>
  <si>
    <t>112212819@stis.ac.id</t>
  </si>
  <si>
    <t>085812031614</t>
  </si>
  <si>
    <t>712401003654536</t>
  </si>
  <si>
    <t>Lailatul Kudriyah</t>
  </si>
  <si>
    <t>7124 Unit Sekarmulya Sampang</t>
  </si>
  <si>
    <t>Jalan Kebon Nanas Selatan I No. 4, RT.6/RW.8, Cipinang Cempedak, Jatinegara</t>
  </si>
  <si>
    <t>Jalan Rajawli II, Karang Dalem, Sampang</t>
  </si>
  <si>
    <t>112212908</t>
  </si>
  <si>
    <t>112212908@stis.ac.id</t>
  </si>
  <si>
    <t>081369720493</t>
  </si>
  <si>
    <t>529601028760535</t>
  </si>
  <si>
    <t>VHANIA MUTIARA INDAH SINAGA</t>
  </si>
  <si>
    <t>BRI Kota Medan</t>
  </si>
  <si>
    <t>Jalan Sensus I, No.8a, RT.01/RW.04, Bidara Cina, Jatinegara</t>
  </si>
  <si>
    <t>Jalan Jati III, Gg. Ampera II, No.8a, Kel.Teladan Timur, Kec. Medan Kota</t>
  </si>
  <si>
    <t>222112303</t>
  </si>
  <si>
    <t>raihanrahmanda22@gmail.com</t>
  </si>
  <si>
    <t>085156570260</t>
  </si>
  <si>
    <t>1390021412881</t>
  </si>
  <si>
    <t>RAIHAN RAHMANDA JUNI</t>
  </si>
  <si>
    <t>Kota Pekalongan</t>
  </si>
  <si>
    <t>Jl. Kebon Nanas Utara 2 RT.5 RW.7 No 21, Cipinang Cempedak, Jakarta Timur.</t>
  </si>
  <si>
    <t xml:space="preserve">Jalan H. Sehab Bligo No. 27, Buaran, Pekalongan </t>
  </si>
  <si>
    <t>3326 Kabupaten Pekalongan Provinsi Jawa Tengah</t>
  </si>
  <si>
    <t>212112050</t>
  </si>
  <si>
    <t>leehana.cha@gmail.com</t>
  </si>
  <si>
    <t>082288462044</t>
  </si>
  <si>
    <t>034001118614509</t>
  </si>
  <si>
    <t>FATIMAH AZZAHRAH</t>
  </si>
  <si>
    <t>Kantor Cabang Otista</t>
  </si>
  <si>
    <t>Jalan Kebon Sayur 1 No.12A RT.3/RW.15, Kel. Bidara Cina, Kec. Jatinegara, Jakarta Timur, Jakarta 13330 (Laundry Balqis)</t>
  </si>
  <si>
    <t>Jl. Sao-Sao Lr. Damai No.30A Kec. Kadia, Kel. Bende, Kota Kendari, Sulawesi Tenggara</t>
  </si>
  <si>
    <t>212112405</t>
  </si>
  <si>
    <t>uusalifah2002@gmail.com</t>
  </si>
  <si>
    <t>085697747179</t>
  </si>
  <si>
    <t>602801054548535</t>
  </si>
  <si>
    <t>USWATUN ALIFAH</t>
  </si>
  <si>
    <t>BRI UNIT PAMOTAN</t>
  </si>
  <si>
    <t>jl. Abdul Rahman no 34A, RT 002 RW 009, Bidara Cina, Jatinegara</t>
  </si>
  <si>
    <t>RT 08/RW 03, Desa Kalitengah, Kecamatan Pancur, Kabupaten Rembang</t>
  </si>
  <si>
    <t>212111923</t>
  </si>
  <si>
    <t>firlanasariarlita@gmail.com</t>
  </si>
  <si>
    <t>0895329204245</t>
  </si>
  <si>
    <t>7186092079</t>
  </si>
  <si>
    <t>Jalan Otista Raya Gg. Masjid No. 32 RT 14 RW 09, Kelurahan Bidara Cina, Kecamatan Jatinegara</t>
  </si>
  <si>
    <t xml:space="preserve">Perum Bukit Karang Jl. Jamrud AH-3, RT 01 RW 06, Kelurahan Karang, Kecamatan Semanding </t>
  </si>
  <si>
    <t>222112325</t>
  </si>
  <si>
    <t>riskafazilla7@gmail.com</t>
  </si>
  <si>
    <t>082217552217</t>
  </si>
  <si>
    <t>7191251967</t>
  </si>
  <si>
    <t>KC Sigli 2</t>
  </si>
  <si>
    <t>RT15/RW8, No.6B, Jalan Ayub, Bidara cina, Jatinegara, Jakarta Timur, 13330</t>
  </si>
  <si>
    <t>RT00/RW00, Jalan KB, Baet, Kec.Baitussalam</t>
  </si>
  <si>
    <t>1109 Kabupaten Pidie Provinsi Aceh</t>
  </si>
  <si>
    <t>212112180</t>
  </si>
  <si>
    <t>Martha Mar'atu Mufida</t>
  </si>
  <si>
    <t>marthamufida20@gmail.com</t>
  </si>
  <si>
    <t>085784297763</t>
  </si>
  <si>
    <t>614901021013535</t>
  </si>
  <si>
    <t>MARTHA MAR'ATU MUFIDA</t>
  </si>
  <si>
    <t>6149 UNIT CEMARA BLITAR</t>
  </si>
  <si>
    <t>Jalan Sensus II No.16, RT.7/RW.4, Kelurahan Bidaracina, Jatinegara
Jakarta Timur, kode pos 13330</t>
  </si>
  <si>
    <t>RT 003/RW 003,NO 7, JL. KELENGKENG, KEL. KARANGSARI, KECAMATAN SUKOREJO, KOTA BLITAR</t>
  </si>
  <si>
    <t>3572 Kota Blitar Provinsi Jawa Timur</t>
  </si>
  <si>
    <t>3572 BPS Kota Blitar</t>
  </si>
  <si>
    <t>222112212</t>
  </si>
  <si>
    <t>muhammadfauzanazima01@gmail.com</t>
  </si>
  <si>
    <t>082169972608</t>
  </si>
  <si>
    <t>7189151572</t>
  </si>
  <si>
    <t>MUHAMMAD FAUZAN AZIMA A</t>
  </si>
  <si>
    <t>Bank Syariah Indonesia Kcp. Payakumbuh</t>
  </si>
  <si>
    <t>Jalan Kebon Nanas Utara 1 Otista 3 RT.002/RW 07, No.4, Kelurahan Cipinang Cempedak, Kecamatan Jatinegara, Kos Bu Ijah Sebelah Majelis Ta'lim Assalafy</t>
  </si>
  <si>
    <t>Samping SD 01 Nagari Batuhampar, Kecamatan Akabiluru</t>
  </si>
  <si>
    <t>1308 Kabupaten Lima Puluh Kota Provinsi Sumatera Barat</t>
  </si>
  <si>
    <t>222111938</t>
  </si>
  <si>
    <t>azhariacson2211@gmail.com</t>
  </si>
  <si>
    <t>088705712107</t>
  </si>
  <si>
    <t>485301030911535</t>
  </si>
  <si>
    <t>AZHARI</t>
  </si>
  <si>
    <t>BRI Unit Selakau Kantor Cabang Kab. Sambas</t>
  </si>
  <si>
    <t>Jl. Ayub 6A RT15/RW8 Jatinegara, Jakarta Timur, DKI Jakarta, JATINEGARA, KOTA JAKARTA TIMUR, DKI JAKARTA</t>
  </si>
  <si>
    <t>Dusun Polaria, Gang Manggis, RT.8/RW.4, Desa Sungai Rusa, Selakau (No. 65)
SELAKAU, KAB. SAMBAS, KALIMANTAN BARAT</t>
  </si>
  <si>
    <t>6101 Kabupaten Sambas Provinsi Kalimantan Barat</t>
  </si>
  <si>
    <t>6101 BPS Kabupaten Sambas</t>
  </si>
  <si>
    <t>112212563</t>
  </si>
  <si>
    <t>devinasalsabiila724@gmail.com</t>
  </si>
  <si>
    <t>085730002575</t>
  </si>
  <si>
    <t>615601029979532</t>
  </si>
  <si>
    <t>BRI Unit Kanigoro</t>
  </si>
  <si>
    <t>Jalan Otista 2 No. 4 RT 007/ RW 009, Kelurahan Bidaracina, Kecamatan Jatinegara, Jakarta Timur 13330</t>
  </si>
  <si>
    <t>Dusun Pakel RT 01/ RW 05, Desa Banggle, Kecamatan Kanigoro, Kabupaten Blitar, Jawa Timur</t>
  </si>
  <si>
    <t>212112293</t>
  </si>
  <si>
    <t>ptrsafirashalsa02@gmail.com</t>
  </si>
  <si>
    <t>082139877805</t>
  </si>
  <si>
    <t>1710011558098</t>
  </si>
  <si>
    <t>PUTRI SAFIRA SHALSABILA</t>
  </si>
  <si>
    <t>Tulungagung</t>
  </si>
  <si>
    <t>Jalan Kebon Sayur I No.12A, RT 3/RW 15, Kel. Bidara Cina, Kec. Jatinegara, Kota Jakarta Timur, DKI Jakarta, 13330</t>
  </si>
  <si>
    <t>Desa Tawangsari RT 5/RW 1, Kec. Kedungwaru, Kab. Tulungagung, Jawa Timur, 66227</t>
  </si>
  <si>
    <t>222112410</t>
  </si>
  <si>
    <t>venny.septia2809@gmail.com</t>
  </si>
  <si>
    <t>085334347296</t>
  </si>
  <si>
    <t>0901879027</t>
  </si>
  <si>
    <t>VENNY SEPTIA HARTONO</t>
  </si>
  <si>
    <t>Blitar</t>
  </si>
  <si>
    <t>Kos Pak Husen, Jalan Sensus II No.16 RT.7/RW.4, Kelurahan Bidara</t>
  </si>
  <si>
    <t>BTN Tlogo Blok H-2 Kec.Kanigoro Kab.Blitar</t>
  </si>
  <si>
    <t>212112425</t>
  </si>
  <si>
    <t>nawangyulia7@gmail.com</t>
  </si>
  <si>
    <t>0895702969523</t>
  </si>
  <si>
    <t>1140018591290</t>
  </si>
  <si>
    <t>Cut Meutia</t>
  </si>
  <si>
    <t>Jalan Kebon Nanas Utara I No 15B, Cipinang Cimpedak, Jatinegara</t>
  </si>
  <si>
    <t>Jalan Basuki Rahmat No 91, Pengajaran, Teluk Betung Utara, Bandar Lampung, Lampung</t>
  </si>
  <si>
    <t>212112181</t>
  </si>
  <si>
    <t>maulana.kusuma2014@gmail.com</t>
  </si>
  <si>
    <t>087828926742</t>
  </si>
  <si>
    <t>106401007990504</t>
  </si>
  <si>
    <t>MAULANA KUSUMA RAMADHAN</t>
  </si>
  <si>
    <t>1064 KCP PASAR KLIWON</t>
  </si>
  <si>
    <t>Mijen RT 001/RW 008, Sudiroprajan, Jebres</t>
  </si>
  <si>
    <t>112212823</t>
  </si>
  <si>
    <t>raddinaqilah@gmail.com</t>
  </si>
  <si>
    <t>085298519293</t>
  </si>
  <si>
    <t>034001117480509</t>
  </si>
  <si>
    <t>RADDIN AQILAH</t>
  </si>
  <si>
    <t>Jakarta Otista</t>
  </si>
  <si>
    <t>Gang. Sholihun, Kelurahan Bidara Cina, RT 15, RW 08, No.11A, Jatinegara, Jakarta Timur</t>
  </si>
  <si>
    <t>JL. IR. H. Juanda No.31 B, Kelurahan Mamunyu, Kecamatan Mamuju, Kabupaten Mamuju, Sulawesi Barat</t>
  </si>
  <si>
    <t>7606 Kabupaten Mamuju Tengah Provinsi Sulawesi Barat</t>
  </si>
  <si>
    <t>222112063</t>
  </si>
  <si>
    <t>rahmawatinoer30@gmail.com</t>
  </si>
  <si>
    <t>082133605665</t>
  </si>
  <si>
    <t>675101020356531</t>
  </si>
  <si>
    <t>FITRIA NUR RAHMAWATI</t>
  </si>
  <si>
    <t>KLATEN UTARA KLATEN</t>
  </si>
  <si>
    <t>Jalan Kebun Sayur 1 No.2, RT 006/RW 015, Bidara Cina, Jatinegara, Jakarta Timur</t>
  </si>
  <si>
    <t>Gading Tulung, RT 002/RW 008, Belang Wetan, Klaten Utara, Klaten</t>
  </si>
  <si>
    <t>222112169</t>
  </si>
  <si>
    <t>222112169@stis.ac.id</t>
  </si>
  <si>
    <t>093301017350534</t>
  </si>
  <si>
    <t>Unit Pandansari, Kec. Warungasem, Kab. Batang</t>
  </si>
  <si>
    <t>Jl. Hasbi no.7 RT 10 RW 9 Kelurahan Bidaracina, Kampung Melayu, Kec. Jatinegara, Kota Jakarta Timur, DKI Jakarta</t>
  </si>
  <si>
    <t>Dukuh Jemawu Timur Desa Sidore Kecamatan Warungasem Kab. Batang Kec. Warungasem Kab. Batang, Provinsi Jawa Tengah</t>
  </si>
  <si>
    <t>212112255</t>
  </si>
  <si>
    <t>ayudenisha17@gmail.com</t>
  </si>
  <si>
    <t>085729064213</t>
  </si>
  <si>
    <t>0987459290</t>
  </si>
  <si>
    <t>NI PUTU AYU DENISHA KARTIKA S</t>
  </si>
  <si>
    <t>Denpasar</t>
  </si>
  <si>
    <t>Gang Solihun, Jalan Otista Raya No.10, RT.13/RW.9, Kelurahan Bidara Cina, Jatinegara</t>
  </si>
  <si>
    <t>Perumahan Dewi Sri Blok IV No. 4, Jalan Raya Abianbase, Abianbase, Mengwi</t>
  </si>
  <si>
    <t>222111849</t>
  </si>
  <si>
    <t>afidwiam@gmail.com</t>
  </si>
  <si>
    <t>082231599128</t>
  </si>
  <si>
    <t>635501025442535</t>
  </si>
  <si>
    <t>Gang H Hasbi II No. 9, RT.10/RW.9, Kelurahan Bidaracina, Jatinegara</t>
  </si>
  <si>
    <t>Jalan Pulo Sirih Utara Dalam 5 DD No 190, RT 05 RW 14 perumahan Galaxy, Pekayon jaya , Bekasi Selatan.</t>
  </si>
  <si>
    <t>222112102</t>
  </si>
  <si>
    <t>I MADE YOGA ANDIKA PUTRA</t>
  </si>
  <si>
    <t>yogaandika2567@gmail.com</t>
  </si>
  <si>
    <t>08993959626</t>
  </si>
  <si>
    <t>7670668261</t>
  </si>
  <si>
    <t>KCP Sesetan</t>
  </si>
  <si>
    <t>Hj. SITI Rias Pengantin, Jalan Kebun Sayur I No. 6, RT 02 / RW 15, Kampung Melayu, Jatinegara, RT.2/RW.15, Bidara Cina, Kecamatan Jatinegara</t>
  </si>
  <si>
    <t>Jalan Mekar 2 Blok B4 no 36,Pemogan, Denpasar Selatan, Denpasar, Bali</t>
  </si>
  <si>
    <t>212112215</t>
  </si>
  <si>
    <t>MUHAMMAD HANIF PERMANA</t>
  </si>
  <si>
    <t>hannif1213@gmail.com</t>
  </si>
  <si>
    <t>081227577682</t>
  </si>
  <si>
    <t>691401030422530</t>
  </si>
  <si>
    <t>BRI UNIT SUKOHARJO KOTA</t>
  </si>
  <si>
    <t xml:space="preserve">Jl. Otista II 67A Rt 07 RW 09 Bidaracina, Jatinegara, Jakarta Timur. </t>
  </si>
  <si>
    <t>Bulusari RT4 RW6, Gayam, Sukoharjo</t>
  </si>
  <si>
    <t>212112221</t>
  </si>
  <si>
    <t>raihanabhirama17@gmail.com</t>
  </si>
  <si>
    <t>081226493370</t>
  </si>
  <si>
    <t>7167413848</t>
  </si>
  <si>
    <t>Godean 1</t>
  </si>
  <si>
    <t>Jl Wedana No 35B, RT 08/RW 01 Balimester, Jatinegara, Jakarta Timur</t>
  </si>
  <si>
    <t>kanoman 2, 0/04, Banjararum, Kalibawang, Kulon Progo</t>
  </si>
  <si>
    <t>222112009</t>
  </si>
  <si>
    <t>elfinadear29@gmail.com</t>
  </si>
  <si>
    <t>085776346743</t>
  </si>
  <si>
    <t>754801004268502</t>
  </si>
  <si>
    <t>Bumiaji</t>
  </si>
  <si>
    <t>RT.13/RW.2, Jl. Asem No.9, Bidara Cina, Jatinegara</t>
  </si>
  <si>
    <t>RT 6/RW 8, Jl. Joyo Darmo 3, Gunungsari, Bumiaji</t>
  </si>
  <si>
    <t>112212843</t>
  </si>
  <si>
    <t>revinasiregar215@gmail.com</t>
  </si>
  <si>
    <t>085270446536</t>
  </si>
  <si>
    <t>536701004220506</t>
  </si>
  <si>
    <t>KCP Silangkitang</t>
  </si>
  <si>
    <t>jln kebon nanas selatan 1, rt.6 rw.8 Cipidang cempedak</t>
  </si>
  <si>
    <t>Desa Aek Goti, Kec.Silangkitang, Kab.Labuhanbatu Selatan</t>
  </si>
  <si>
    <t>1222 Kabupaten Labuhan Batu Selatan Provinsi Sumatera Utara</t>
  </si>
  <si>
    <t>1207 Kabupaten Labuhan Batu Provinsi Sumatera Utara</t>
  </si>
  <si>
    <t>1207 BPS Kabupaten Labuhan Batu</t>
  </si>
  <si>
    <t>1222 BPS Kabupaten Labuhan Batu Selatan</t>
  </si>
  <si>
    <t>222112354</t>
  </si>
  <si>
    <t>danendra3671@gmail.com</t>
  </si>
  <si>
    <t>08977444754</t>
  </si>
  <si>
    <t>1850002951710</t>
  </si>
  <si>
    <t>KCP Magelang A. Yani</t>
  </si>
  <si>
    <t>Jl. H. Yahya 45, RT 014 / RW 010, Kelurahan Bidara Cina, Kecamatan Jatinegara</t>
  </si>
  <si>
    <t>Jl. Mahakam III 874 RT 002 / RW 008 Kelurahan Kedungsari, Kecamatan Magelang Utara</t>
  </si>
  <si>
    <t>212112046</t>
  </si>
  <si>
    <t>fathaniarh001@gmail.com</t>
  </si>
  <si>
    <t>081381254951</t>
  </si>
  <si>
    <t>014901026510530</t>
  </si>
  <si>
    <t>FATHANIA RUSMA HAMIDAH</t>
  </si>
  <si>
    <t>BRI KC Karanganyar</t>
  </si>
  <si>
    <t>Jalan Sensus I No. 15, Bidara Cina, Jatinegara</t>
  </si>
  <si>
    <t>Pandes RT 07/RW 13, Papahan, Tasikmadu, Karanganyar</t>
  </si>
  <si>
    <t>212112029</t>
  </si>
  <si>
    <t>fachrolmochti@gmail.com</t>
  </si>
  <si>
    <t>082268488779</t>
  </si>
  <si>
    <t>553201010366533</t>
  </si>
  <si>
    <t>FACHROL A. MOCHTI TANJUNG</t>
  </si>
  <si>
    <t>Bank BRI Unit Muaro Bodi, KC BRI Sijunjung</t>
  </si>
  <si>
    <t>Gang Sholihun No 11B, RT.15/RW.8, Bidaracina, Jatinegara</t>
  </si>
  <si>
    <t>Jorong Dusun Tuo, Nagari Muaro Bodi, Kecamatan IV Nagari</t>
  </si>
  <si>
    <t>222112129</t>
  </si>
  <si>
    <t>katrinalavenia.elvaretta@gmail.com</t>
  </si>
  <si>
    <t>082331341705</t>
  </si>
  <si>
    <t>004501089277509</t>
  </si>
  <si>
    <t>KATRINA LAVENIA ELVARETTA</t>
  </si>
  <si>
    <t>Madiun</t>
  </si>
  <si>
    <t>RT 003 / RW 014, No 6, Jalan Sensus III,
Kelurahan Bidaracina, Kecamatan Jatinegara</t>
  </si>
  <si>
    <t>RT 01 / RW 05, No 53, Jalan Rajekwesi Perumahan Rakyat (Perak), Kelurahan Ledok Kulon, Kecamatan Bojonegoro</t>
  </si>
  <si>
    <t>212112160</t>
  </si>
  <si>
    <t>lournamauboy14@gmail.com</t>
  </si>
  <si>
    <t>085333009580</t>
  </si>
  <si>
    <t>3141136303</t>
  </si>
  <si>
    <t xml:space="preserve">Lourna Mariska Mauboy </t>
  </si>
  <si>
    <t xml:space="preserve">Kota Kupang </t>
  </si>
  <si>
    <t xml:space="preserve">Gg Sensus IVD RT 001 RW 014 No 20 Kelurahan Bidara Cina Kecamatan Jatinegara </t>
  </si>
  <si>
    <t>Jl. Cak doko No 57 Kelurahan Oetete Kecamatan Oebobo</t>
  </si>
  <si>
    <t>112212454</t>
  </si>
  <si>
    <t>AFRI YADI</t>
  </si>
  <si>
    <t>yafri1304@gmail.com</t>
  </si>
  <si>
    <t>081261624618</t>
  </si>
  <si>
    <t>549201023969532</t>
  </si>
  <si>
    <t>5492 BRI UNIT NAN SABARIS</t>
  </si>
  <si>
    <t>Jalan Otista LXXVIII No.78 04, RT.3/RW.5, bidara cina, Jatinegara no rumah 25 
RT3/RW5, 25,Jalan otista LXXVIII, Bidaracina, Jatinegara</t>
  </si>
  <si>
    <t>0/0/065/Jalan raya lubuk alung/Toboh sawah mandi/Toboh gadang timur/Sintuk Toboh Gadang</t>
  </si>
  <si>
    <t>222112057</t>
  </si>
  <si>
    <t>FERLINDA NOVIA ARDHITASARI</t>
  </si>
  <si>
    <t>ferlindanoviaaa@gmail.com</t>
  </si>
  <si>
    <t>083133735144</t>
  </si>
  <si>
    <t>358501010476501</t>
  </si>
  <si>
    <t>BRI Unit Imogiri</t>
  </si>
  <si>
    <t>Jalan Masjid No.20, RT.14/RW.9, Keluran Bidara Cina, Jatinegara</t>
  </si>
  <si>
    <t>BUTUH RT/RW 02/00, SRIHARJO, IMOGIRI, BANTUL, DAERAH ISTIMEWA Yogyakarta</t>
  </si>
  <si>
    <t>222112083</t>
  </si>
  <si>
    <t>hallamp37@gmail.com</t>
  </si>
  <si>
    <t>085700866755</t>
  </si>
  <si>
    <t>817601011773536</t>
  </si>
  <si>
    <t>Unit Pandansari</t>
  </si>
  <si>
    <t>Jalan H. Hasbi No.7, RT.10/RW.9, Kelurahan Bidaracina, Jatinegara</t>
  </si>
  <si>
    <t>Kaliwareng RT 03 RW 02, Warungasem</t>
  </si>
  <si>
    <t>222111878</t>
  </si>
  <si>
    <t>ALVANDI SYUKUR RAHMAT ZEGA</t>
  </si>
  <si>
    <t>alvandizega342002@gmail.com</t>
  </si>
  <si>
    <t>081263486245</t>
  </si>
  <si>
    <t>173801019976507</t>
  </si>
  <si>
    <t>BRI KK LOTU</t>
  </si>
  <si>
    <t>RT 10/RW 9, No. 16, Jl. H. Hasbi, Bidara Cina, Kecamatan Jatinegara</t>
  </si>
  <si>
    <t>RT 2/RW 1, No. 47, Jl. Arah Tuhemberua KM 21, Desa Hilimbosi, Kecamatan Sitolu Ori</t>
  </si>
  <si>
    <t>1224 Kabupaten Nias Utara Provinsi Sumatera Utara</t>
  </si>
  <si>
    <t>1278 Kota Gunungsitoli Provinsi Sumatera Utara</t>
  </si>
  <si>
    <t>1224 BPS Kabupaten Nias Utara</t>
  </si>
  <si>
    <t>1278 BPS Kota Gunungsitoli</t>
  </si>
  <si>
    <t>222112300</t>
  </si>
  <si>
    <t>rahadianrinangku0711@gmail.com</t>
  </si>
  <si>
    <t>085608389667</t>
  </si>
  <si>
    <t>1840862255</t>
  </si>
  <si>
    <t>Rahadian Eka</t>
  </si>
  <si>
    <t>BCA KCP Krian</t>
  </si>
  <si>
    <t>RT15/RW8, No 6A, Jl Ayub, Bidara Cina, Jatinegara</t>
  </si>
  <si>
    <t>RT12/RW04, Jalan Kyai Mojo, Desa Sedenganmijen, Kecamatan Krian</t>
  </si>
  <si>
    <t>112212867</t>
  </si>
  <si>
    <t>salma.anida23@gmail.com</t>
  </si>
  <si>
    <t>085389426274</t>
  </si>
  <si>
    <t>448901030243535</t>
  </si>
  <si>
    <t>Bank BRI UNIT Pasar Lama Banjarmasin</t>
  </si>
  <si>
    <t xml:space="preserve">Jl. Sensus 3 No. 23 RT. 03 RW. 04 Kelurahan Bidara Cina Kecamatan </t>
  </si>
  <si>
    <t>Jl. Sultan Adam Gg. Famili RT. 03 RW. 04 No. 29 Kelurahan Surgi Mufti Kecamatan Banjarmasin Utara</t>
  </si>
  <si>
    <t>222112184</t>
  </si>
  <si>
    <t>meischazahra@gmail.com</t>
  </si>
  <si>
    <t>085742737301</t>
  </si>
  <si>
    <t>670601030535536</t>
  </si>
  <si>
    <t>MEISCHA ZAHRA NUR ADHELIA</t>
  </si>
  <si>
    <t>Bank BRI KCP UNIT MOJOGEDANG</t>
  </si>
  <si>
    <t>Jln. Sensus 2c nomer 6, rt 03/rw 04, Bidara Cina, Jatinegara, Jakarta Timur</t>
  </si>
  <si>
    <t>Mojoroto rt 01/rw 01, Mojoroto, Mojogedang, Karanganyar</t>
  </si>
  <si>
    <t>112212846</t>
  </si>
  <si>
    <t>rezkymaharani34@gmail.com</t>
  </si>
  <si>
    <t>082293341074</t>
  </si>
  <si>
    <t>030701121227509</t>
  </si>
  <si>
    <t>REZKY MAHARANI</t>
  </si>
  <si>
    <t>BRI Kantor Cabang Jayapura, Papua</t>
  </si>
  <si>
    <t>002/010, No.12, Jaya Asri Blok AH, Entrop, Jayapura Selatan</t>
  </si>
  <si>
    <t>9471 Kota Jayapura Provinsi Papua</t>
  </si>
  <si>
    <t>9400 BPS Provinsi Papua</t>
  </si>
  <si>
    <t>112212634</t>
  </si>
  <si>
    <t>hamidaami24@gmail.com</t>
  </si>
  <si>
    <t>083117212760</t>
  </si>
  <si>
    <t>14706000334</t>
  </si>
  <si>
    <t>HAMIDA</t>
  </si>
  <si>
    <t>BANK SUMSEL BABEL</t>
  </si>
  <si>
    <t>CABANG MUARA ENIM</t>
  </si>
  <si>
    <t>RT6/RW8, Jl Polonia Muka, Bidara Cina, Jatinegara</t>
  </si>
  <si>
    <t>Dusun 3 Desa Ujanmas Baru Kecamatan Ujanmas</t>
  </si>
  <si>
    <t>1603 Kabupaten Muara Enim Provinsi Sumatera Selatan</t>
  </si>
  <si>
    <t>1601 Kabupaten Ogan Komering Ulu Provinsi Sumatera Selatan</t>
  </si>
  <si>
    <t>1603 BPS Kabupaten Muara Enim</t>
  </si>
  <si>
    <t>1601 BPS Kabupaten Ogan Komering Ulu</t>
  </si>
  <si>
    <t>212112237</t>
  </si>
  <si>
    <t>nadaazhafarina06@gmail.com</t>
  </si>
  <si>
    <t>08976618870</t>
  </si>
  <si>
    <t>699301038800538</t>
  </si>
  <si>
    <t>Wadaslintang</t>
  </si>
  <si>
    <t>Jalan Sensus 1 Nomor 26, RT 3 RW 15, Bidara Cina, Jatinegara, Jakarta Timur</t>
  </si>
  <si>
    <t>RT 4 RW 5, Ngadisono, Kaliwiro, Wonosobo</t>
  </si>
  <si>
    <t>212112077</t>
  </si>
  <si>
    <t>mygina19@outlook.com</t>
  </si>
  <si>
    <t>082241588721</t>
  </si>
  <si>
    <t>696801018608533</t>
  </si>
  <si>
    <t>GINA AMALIA</t>
  </si>
  <si>
    <t>Nguntoronadi Wonogiri</t>
  </si>
  <si>
    <t>Jalan Sensus II No. 13, RT.7/RW.4, Kos MIFLUN, Bidaracina, Jatinegara, Kota Jakarta Timur, DKI Jakarta, 13330</t>
  </si>
  <si>
    <t>Lingkungan Pandan, RT 02/RW 08, Beji, Nguntoronadi, 57671</t>
  </si>
  <si>
    <t>222112229</t>
  </si>
  <si>
    <t>fmutiara.6@gmail.com</t>
  </si>
  <si>
    <t>089609920639</t>
  </si>
  <si>
    <t>051501021015508</t>
  </si>
  <si>
    <t>Watugong</t>
  </si>
  <si>
    <t>Jalan Masjid No 32 Kel. Bidara Cina, Kec. Jatinegara, Jakarta Timur</t>
  </si>
  <si>
    <t>Wiratama I K-38 No. 51 Kel. Pudakpayung, Kec. Banyumanik, Kota Semarang</t>
  </si>
  <si>
    <t>222112419</t>
  </si>
  <si>
    <t>amatarpagoy@gmail.com</t>
  </si>
  <si>
    <t>085798188591</t>
  </si>
  <si>
    <t>7141660785</t>
  </si>
  <si>
    <t>Cianjur</t>
  </si>
  <si>
    <t>Kost ibu latifah, Gang Mulya RT 11 RW 08 no 5 (belakang gor otista). Kelurahan Bidara Cina, Kecamatan Jatinegara</t>
  </si>
  <si>
    <t>Kp. Lembur Kaler, RT 04 RW 05 Desa Kademangan Kec Mande Kab Cianjur</t>
  </si>
  <si>
    <t>3203 Kabupaten Cianjur Provinsi Jawa Barat</t>
  </si>
  <si>
    <t>3203 BPS Kabupaten Cianjur</t>
  </si>
  <si>
    <t>222111862</t>
  </si>
  <si>
    <t>zeinhaddad02@gmail.com</t>
  </si>
  <si>
    <t>089655122370</t>
  </si>
  <si>
    <t>1570010881465</t>
  </si>
  <si>
    <t>AHMAD ZEIN HADDAD</t>
  </si>
  <si>
    <t>KCP Depok Jatijajar</t>
  </si>
  <si>
    <t>Jl. Hj. Abdul Ghani 1 Rt. 4 Rw. 2 No. 162 Kel. Kalibaru Kec. Cilodong, Kota Depok 16473</t>
  </si>
  <si>
    <t>222112305</t>
  </si>
  <si>
    <t>indarakaninda@gmail.com</t>
  </si>
  <si>
    <t>000401072646509</t>
  </si>
  <si>
    <t>Banjarnegara</t>
  </si>
  <si>
    <t>Jalan Mulia No. 2, /RW.8, Bidara Cina, Jatinegara, Jakarta Timur</t>
  </si>
  <si>
    <t>Jalan Gagak, RT 02/RW 09, Parakancanggah, Banjarnegara</t>
  </si>
  <si>
    <t>222112433</t>
  </si>
  <si>
    <t>zidanalazizi27@gmail.com</t>
  </si>
  <si>
    <t>0895336928670</t>
  </si>
  <si>
    <t>008601155850508</t>
  </si>
  <si>
    <t>ZIDAN AL AZIZI</t>
  </si>
  <si>
    <t>KC SIDOARJO</t>
  </si>
  <si>
    <t>Jl. Ayub 6A RT15/RW8, Bidaracina, Jatinegara</t>
  </si>
  <si>
    <t>Istana Candi Mas Regency, Cluster Brawijaya, Blok B4 No 1, Desa Ngampelsari, Kecamatan Candi</t>
  </si>
  <si>
    <t>212112134</t>
  </si>
  <si>
    <t>kevinrizkikasetiawan21@gmail.com</t>
  </si>
  <si>
    <t>088260406498</t>
  </si>
  <si>
    <t>7211667782</t>
  </si>
  <si>
    <t>KEVIN RIZKIKA SETIAWAN</t>
  </si>
  <si>
    <t>BANK SYARIAH INDONESIA</t>
  </si>
  <si>
    <t>KCP OTISTA</t>
  </si>
  <si>
    <t>Jl. Setia No.36, RT.6/RW.2, Bidara Cina, Kecamatan Jatinegara, Kota Jakarta Timur, Daerah Khusus Ibukota Jakarta 13330</t>
  </si>
  <si>
    <t>Jl. Gandhi No.187, Kelurahan Sei Rengas II, Kecamatan Medan Kota, Kota Medan, Sumatera Utara 20214</t>
  </si>
  <si>
    <t>222112177</t>
  </si>
  <si>
    <t>marsayfe@gmail.com</t>
  </si>
  <si>
    <t>089602499078</t>
  </si>
  <si>
    <t>60012889253</t>
  </si>
  <si>
    <t>MARSAY FEBRIANTO</t>
  </si>
  <si>
    <t xml:space="preserve">Jalan Asem no.27 RT 002 RW 003, Kelurahan Bidaracina, Jatinegara </t>
  </si>
  <si>
    <t xml:space="preserve">Perum Pakis Jalio blok B26, RT 02 RW 03, Kel. Sumberrejo, Kec. Banyuwangi </t>
  </si>
  <si>
    <t>3510 BPS Kabupaten Banyuwangi</t>
  </si>
  <si>
    <t>212112178</t>
  </si>
  <si>
    <t>marsharifany@gmail.com</t>
  </si>
  <si>
    <t>081239170252</t>
  </si>
  <si>
    <t>024101023786502</t>
  </si>
  <si>
    <t>BRI (KC) Amlapura Gajah Mada</t>
  </si>
  <si>
    <t>Kos Bu Kiki lorong A5-8, Jalan Otista Raya No.17, RT.13/RW.9, Kelurahan Bidara Cina, Kecamatan Jatinegara</t>
  </si>
  <si>
    <t>Jalan Nenas, No. 1027, Telagemas, Kelurahan Subagan, Kecamatan Karangasem</t>
  </si>
  <si>
    <t>212111876</t>
  </si>
  <si>
    <t>alifianwahyu2003@gmail.com</t>
  </si>
  <si>
    <t>088216676243</t>
  </si>
  <si>
    <t>671501031401535</t>
  </si>
  <si>
    <t>ALIFIAN WAHYU PRAKHOSO</t>
  </si>
  <si>
    <t>Bank BRI Unit Karanganyar</t>
  </si>
  <si>
    <t>Kost Pak Mul, Jalan Sensus 4 A No. 10, RT.1/RW.14, Kel. Bidaracina, Jatinegara (Kos Bapak Mulyono), KOTA JAKARTA TIMUR, JATINEGARA, DKI JAKARTA, ID, 13330</t>
  </si>
  <si>
    <t>Jalan Kanthil RT 12 RW 06, Desa Ngijo Kecamatan Tasikmadu, Kabupaten Karanganyar</t>
  </si>
  <si>
    <t>212112252</t>
  </si>
  <si>
    <t>Ni Komang Ayu MIta</t>
  </si>
  <si>
    <t>ayumitaa12@gmail.com</t>
  </si>
  <si>
    <t>081917917420</t>
  </si>
  <si>
    <t>0233 0103 5760 505</t>
  </si>
  <si>
    <t>NI KOMANG AYU MITA</t>
  </si>
  <si>
    <t>Komplek Terminal Loka Sarana, Jl. Lettu Anom No.3, Kawan, Bangli</t>
  </si>
  <si>
    <t>RT. 08/RW. 09, No. 23, Jl. Otista III, Bidara Cina, Jatinegara</t>
  </si>
  <si>
    <t>00/00, Jl. Putra Yudha, Banjar Penatahan, Susut</t>
  </si>
  <si>
    <t>5106 Kabupaten Bangli Provinsi Bali</t>
  </si>
  <si>
    <t>5104 Kabupaten Gianyar Provinsi Bali</t>
  </si>
  <si>
    <t>5106 BPS Kabupaten Bangli</t>
  </si>
  <si>
    <t>5104 BPS Kabupaten Gianyar</t>
  </si>
  <si>
    <t>212112187</t>
  </si>
  <si>
    <t>mifrotun.17@gmail.com</t>
  </si>
  <si>
    <t>085731775790</t>
  </si>
  <si>
    <t>624901017759537</t>
  </si>
  <si>
    <t>MIFROTUN AINI</t>
  </si>
  <si>
    <t>6249 BRI UNIT PLANDAAN</t>
  </si>
  <si>
    <t>RT.14 RW.10, No. 51H, Jl. Haji Yahya, Bidara Cina, Jatinegara</t>
  </si>
  <si>
    <t>RT.02 RW.01, No. 28, Jalan Sumberan, Desa Plandaan, Kelurahan Plandaan, Kecamatan Plandaan</t>
  </si>
  <si>
    <t>3517 Kabupaten Jombang Provinsi Jawa Timur</t>
  </si>
  <si>
    <t>3517 BPS Kabupaten Jombang</t>
  </si>
  <si>
    <t>222112207</t>
  </si>
  <si>
    <t>asfarwin3@gmail.com</t>
  </si>
  <si>
    <t>082259461981</t>
  </si>
  <si>
    <t>0722797436</t>
  </si>
  <si>
    <t>MUHAMMAD ASFAR ASWIN</t>
  </si>
  <si>
    <t>BAU-BAU</t>
  </si>
  <si>
    <t>RT 002/RW 007, No. 4, Jalan Kebon Nanas Utara 1,  Kelurahan Cipinang Cempedak, Kecamatan Jatinegara</t>
  </si>
  <si>
    <t>RT 002/RW 003, Jalan Kh. Syukur (Dekat Masjid Nur-Syarif), Kelurahan Tanganapada, Kecamatan Murhum</t>
  </si>
  <si>
    <t>7472 Kota Baubau Provinsi Sulawesi Tenggara</t>
  </si>
  <si>
    <t>7472 BPS Kota Baubau</t>
  </si>
  <si>
    <t>212112398</t>
  </si>
  <si>
    <t>tiaranisa910@gmail.com</t>
  </si>
  <si>
    <t>085803787313</t>
  </si>
  <si>
    <t>663201005847507</t>
  </si>
  <si>
    <t>TIARA CHAIRUNNISA</t>
  </si>
  <si>
    <t>BRI BATURETNO</t>
  </si>
  <si>
    <t xml:space="preserve">Jalan Otista Raya Gg. Sholihun No.17 RT 13/RW 9, Bidara Cina, Jatinegara, Jakarta Timur </t>
  </si>
  <si>
    <t>Perum. Banguntapan Permai D.20 Baturetno, Banguntapan, Bantul</t>
  </si>
  <si>
    <t>212112416</t>
  </si>
  <si>
    <t>gurusingauelsan@gmail.com</t>
  </si>
  <si>
    <t>081218659804</t>
  </si>
  <si>
    <t>033601118577504</t>
  </si>
  <si>
    <t>WIMBI UELSAN GURUSINGA</t>
  </si>
  <si>
    <t>Iskandar Muda Medan</t>
  </si>
  <si>
    <t>Wisma Kost Saabun, Jalan Otista Raya No.5A, RT.10/RW.2, Kelurahan Bidara Cina, Kecamatan Jatinegara</t>
  </si>
  <si>
    <t xml:space="preserve">Jl. Melati No. 79 RT.8/RW.7, Ragunan </t>
  </si>
  <si>
    <t>212112308</t>
  </si>
  <si>
    <t>RATIH RESTIANI</t>
  </si>
  <si>
    <t>ratihresti42@gmail.com</t>
  </si>
  <si>
    <t>1343190775</t>
  </si>
  <si>
    <t>Bank BNI Kantor Cabang Pembantu PRINGSEWU</t>
  </si>
  <si>
    <t xml:space="preserve">Jalan Ayub, RT.15/RW.08 no 6B Kel. Bidara Cina, Kec. Jatinegara </t>
  </si>
  <si>
    <t>Jalan Ki. Hajar. Dewantara No.25 RT.4/RW.4 Kel. Pringsewu Selatan, Kec.Pringsewu</t>
  </si>
  <si>
    <t>1810 Kabupaten Pringsewu Provinsi Lampung</t>
  </si>
  <si>
    <t>1810 BPS Kabupaten Pringsewu</t>
  </si>
  <si>
    <t>222112038</t>
  </si>
  <si>
    <t>falanarofako29@gmail.com</t>
  </si>
  <si>
    <t>085748103989</t>
  </si>
  <si>
    <t>7189224995</t>
  </si>
  <si>
    <t>FALANA ROFAKO HAKAM</t>
  </si>
  <si>
    <t>BANK SYARIAH INDONESIA (BSI)</t>
  </si>
  <si>
    <t>BANK SYARIAH INDONESIA KCP SIDOARJO GATEWAY</t>
  </si>
  <si>
    <t>Griya Permata Gedangan D4 no.23, Keboansikep, Gedangan</t>
  </si>
  <si>
    <t>212111974</t>
  </si>
  <si>
    <t>claudiaaastg@gmail.com</t>
  </si>
  <si>
    <t>081282369768</t>
  </si>
  <si>
    <t>479201014126534</t>
  </si>
  <si>
    <t>CLAUDIA JANEFER ROMORA SITANGGANG</t>
  </si>
  <si>
    <t>BRI UNIT JATISAMPURNA</t>
  </si>
  <si>
    <t>Jalan Otista III No 23, RT 8/RW 9, Bidara Cina, Jatinegara</t>
  </si>
  <si>
    <t>Jl. Kesatrian VC RT 21/RW 3 No.103, Kelurahan Kebon Manggis, Kecamatan Matraman</t>
  </si>
  <si>
    <t>212112152</t>
  </si>
  <si>
    <t>langkah9b@gmail.com</t>
  </si>
  <si>
    <t>089504990871</t>
  </si>
  <si>
    <t>388901037482533</t>
  </si>
  <si>
    <t>LANGKAH PRIYA KALOKA</t>
  </si>
  <si>
    <t>3889 WUNGU</t>
  </si>
  <si>
    <t>Jalan Kebon Sayur 1 No. 17, Bidara Cina, Jakarta Timur</t>
  </si>
  <si>
    <t>Jalan Ksatria Bakti No.8/III RT 28 RW 6, Kanigoro, Kartoharjo, Madiun</t>
  </si>
  <si>
    <t>222111991</t>
  </si>
  <si>
    <t>dleonyka13@gmail.com</t>
  </si>
  <si>
    <t>089682262658</t>
  </si>
  <si>
    <t>655401031134538</t>
  </si>
  <si>
    <t>DILLA LEONYKA PUTRI DEWAYANI</t>
  </si>
  <si>
    <t>Jl. Kb. Nanas Utara II No.6 5, RT.5/RW.7, Cipinang Cempedak, Kecamatan Jatinegara, Kota Jakarta Timur, Daerah Khusus Ibukota Jakarta 13340</t>
  </si>
  <si>
    <t>Jl. Prof. Dr. Hamka RT.18 RW.06, Gang Manikoro, Kauman, Kelurahan Ngantru, Kecamatan Trenggalek</t>
  </si>
  <si>
    <t>112212639</t>
  </si>
  <si>
    <t>gusthvi23@gmail.com</t>
  </si>
  <si>
    <t>082238129996</t>
  </si>
  <si>
    <t>164201007452500</t>
  </si>
  <si>
    <t>Merauke</t>
  </si>
  <si>
    <t>RT.7/RW.1, Bali Mester, Kecamatan Jatinegara, Kota Jakarta Timur, Daerah Khusus Ibukota Jakarta 13310</t>
  </si>
  <si>
    <t>RT.010/RW.002, JL.Pertanian, Kelurahan Rimba Jaya, Kecamatan Merauke</t>
  </si>
  <si>
    <t>9401 Kabupaten Merauke Provinsi Papua</t>
  </si>
  <si>
    <t>9403 Kabupaten Jayapura Provinsi Papua</t>
  </si>
  <si>
    <t>9401 BPS Kabupaten Merauke</t>
  </si>
  <si>
    <t>112212862</t>
  </si>
  <si>
    <t>8mancs@gmail.com</t>
  </si>
  <si>
    <t>082238214331</t>
  </si>
  <si>
    <t>1442677142</t>
  </si>
  <si>
    <t>ROMARIO DESOUZA DANIEL MANGIWA</t>
  </si>
  <si>
    <t>JAYAPURA</t>
  </si>
  <si>
    <t>kost(bonasut)</t>
  </si>
  <si>
    <t>Taman Calvaria, Jalan S Condronegoro, Angkasapura, Jayapura Utara, Kota Jayapura, Papua.</t>
  </si>
  <si>
    <t>9420 Kabupaten Keerom Provinsi Papua</t>
  </si>
  <si>
    <t>9471 BPS Kota Jayapura</t>
  </si>
  <si>
    <t>222111955</t>
  </si>
  <si>
    <t>laksajayadri@gmail.com</t>
  </si>
  <si>
    <t>694001002233504</t>
  </si>
  <si>
    <t>BERTOLOMEUS LAKSANA JAYADRI</t>
  </si>
  <si>
    <t>BRI KC Wates</t>
  </si>
  <si>
    <t>Jl. Kebon Nanas Selatan II No.10, RT.5/RW.5, Cipinang Cempedak, Kecamatan Jatinegara, Kota Jakarta Timur, Daerah Khusus Ibukota Jakarta 13340</t>
  </si>
  <si>
    <t>Kaliwinong Lor, RT 006 RW 003, Srikayangan, Sentolo, Kulon Progo, D I Yogyakarta 55664</t>
  </si>
  <si>
    <t>212112394</t>
  </si>
  <si>
    <t>sofmarlianisyahputri@gmail.com</t>
  </si>
  <si>
    <t>082145041142</t>
  </si>
  <si>
    <t>1060014127644</t>
  </si>
  <si>
    <t>SYOFMARLIANISYAH PUTRI</t>
  </si>
  <si>
    <t>KCP Medan Letda Sujono (10607)</t>
  </si>
  <si>
    <t>Jl. H. Hasbi no 7, Kelurahan Bidara Cina, Kecamatan Jatinegara.</t>
  </si>
  <si>
    <t xml:space="preserve">Jl. Letda Sujono gg pinang no 20 Medan, Kelurahan Bandar Selamat, Kecamatan Medan Tembung </t>
  </si>
  <si>
    <t>212111879</t>
  </si>
  <si>
    <t>alwannabil116@gmail.com</t>
  </si>
  <si>
    <t>085643242256</t>
  </si>
  <si>
    <t>306101048193531</t>
  </si>
  <si>
    <t>ALWAN NABIL HANIF</t>
  </si>
  <si>
    <t>Bank BRI Unit Godean</t>
  </si>
  <si>
    <t>RT004/RW015, Gg Sensus 1, Bidara Cina, Jatinegara</t>
  </si>
  <si>
    <t>RT04/RW15, Sanggrahan, Tirtoadi, Mlati</t>
  </si>
  <si>
    <t>212112327</t>
  </si>
  <si>
    <t>RISKI TOMMI MARDONI</t>
  </si>
  <si>
    <t>riskitommimardoni17@gmail.com</t>
  </si>
  <si>
    <t>082334757243</t>
  </si>
  <si>
    <t>642501016202531</t>
  </si>
  <si>
    <t>6425 BRI UNIT SUKOMORO, NGANJUK</t>
  </si>
  <si>
    <t>RT 09 / RW 09, Nomor 5, Jalan Haji Hasbi 1, Kelurahan Bidara Cina, Kecamatan Jatinegara</t>
  </si>
  <si>
    <t>RT 01 / RW 05, Kelurahan Kapas, Kecamatan Sukomoro, Kabupaten Nganjuk</t>
  </si>
  <si>
    <t>222112070</t>
  </si>
  <si>
    <t>grynstr17@gmail.com</t>
  </si>
  <si>
    <t>082377590790</t>
  </si>
  <si>
    <t>1140024097159</t>
  </si>
  <si>
    <t>GERY NASTIAR</t>
  </si>
  <si>
    <t>Kota Bumi</t>
  </si>
  <si>
    <t>RT.14/RW.10, No.45, Jalan Haji Yahya, Kelurahan Bidara cina, Kecamatan Jatinegara</t>
  </si>
  <si>
    <t>005/005, No. 253, Jl. Kapten Mustofa GG Merak 8, Kelurahan Tanjung Harapan, Kecamatan Kotabumi Selatan, Kabupaten Lampung Utara</t>
  </si>
  <si>
    <t>1806 Kabupaten Lampung Utara Provinsi Lampung</t>
  </si>
  <si>
    <t>1806 BPS Kabupaten Lampung Utara</t>
  </si>
  <si>
    <t>212112105</t>
  </si>
  <si>
    <t>IKHLASUL A'MAL</t>
  </si>
  <si>
    <t>ikhlasul0203@gmail.com</t>
  </si>
  <si>
    <t>081802257432</t>
  </si>
  <si>
    <t>662901038337534</t>
  </si>
  <si>
    <t>Unit Wanadadi, Cabang Banjarnegara</t>
  </si>
  <si>
    <t>Jl. H Hasbi I No. 14, RT.10/RW.09, Kelurahan Bidaracina, Kec. Jatinegara</t>
  </si>
  <si>
    <t>Dusun 3 RT. 004/RW. 001, Desa Gumingsir, Kec. Wanadadi</t>
  </si>
  <si>
    <t>222111900</t>
  </si>
  <si>
    <t>anggyydm31@gmail.com</t>
  </si>
  <si>
    <t>081260945709</t>
  </si>
  <si>
    <t>019401060949500</t>
  </si>
  <si>
    <t>ANGGY DISTRIA MANIK</t>
  </si>
  <si>
    <t>BRI SIDIKALANG</t>
  </si>
  <si>
    <t>Gang Mangga, RT 01/RW 03 No.54 B, Kelurahan Bidara Cina, Kecamatan Jatinegara, Jaktim.
Pos 13330</t>
  </si>
  <si>
    <t>222112369</t>
  </si>
  <si>
    <t>ardearistasilvie@gmail.com</t>
  </si>
  <si>
    <t>085812308580</t>
  </si>
  <si>
    <t>626601001883504</t>
  </si>
  <si>
    <t>SILVIE KRISTYA ARDEARISTA</t>
  </si>
  <si>
    <t>Bank BRI KCP UNIT PESANTREN</t>
  </si>
  <si>
    <t>Jalan Ayub No. 6, RT15/RW08, Bidara Cina, Jakarta Timur, 13330</t>
  </si>
  <si>
    <t>Ngletih RT02/RW01, Kec. Pesantren, Kota Kediri, Jawa Timur</t>
  </si>
  <si>
    <t>222112043</t>
  </si>
  <si>
    <t>farhxymaulana8@gmail.com</t>
  </si>
  <si>
    <t>081365287031</t>
  </si>
  <si>
    <t>548301030034531</t>
  </si>
  <si>
    <t>FARHAN MAULANA</t>
  </si>
  <si>
    <t>5483 BRI UNIT PAINAN KOTA</t>
  </si>
  <si>
    <t>Otista 78 RT.5/RW.5, Bidara Cina, Kecamatan Jatinegara, Kota Jakarta Timur, Daerah Khusus Ibukota Jakarta 13330, kos pak aan</t>
  </si>
  <si>
    <t xml:space="preserve">Rawang, Painan, Kabupaten Pesisir Selatan, Sumatera Barat </t>
  </si>
  <si>
    <t>1302 Kabupaten Pesisir Selatan Provinsi Sumatera Barat</t>
  </si>
  <si>
    <t>1302 BPS Kabupaten Pesisir Selatan</t>
  </si>
  <si>
    <t>212112318</t>
  </si>
  <si>
    <t>rickyardiyansahs@gmail.com</t>
  </si>
  <si>
    <t>085747592785</t>
  </si>
  <si>
    <t>1363 0100 5935 508</t>
  </si>
  <si>
    <t>Pasar Raya Salatiga</t>
  </si>
  <si>
    <t>Jalan Dewi Kunti I Grogol, RT 10 RW 04, Kelurahan Dukuh, Kecamatan Sidomukti, Kota Salatiga, Jawa Tengah</t>
  </si>
  <si>
    <t>212112186</t>
  </si>
  <si>
    <t>michaelboeaya2002@gmail.com</t>
  </si>
  <si>
    <t>085275448353</t>
  </si>
  <si>
    <t>0325 01 020925 53 7</t>
  </si>
  <si>
    <t>MICHAEL ANGANDOWA BOEAYA</t>
  </si>
  <si>
    <t>BRI Unit Gido</t>
  </si>
  <si>
    <t>Jl. Haji Misnen RT 08 RW 09 Kelurahan Bidaracina Kecamatan Jatinegara</t>
  </si>
  <si>
    <t>RT 01 RW 01 Desa Tulumbaho Kecamatan Sogaeadu</t>
  </si>
  <si>
    <t>1201 Kabupaten Nias Provinsi Sumatera Utara</t>
  </si>
  <si>
    <t>1201 BPS Kabupaten Nias</t>
  </si>
  <si>
    <t>212112403</t>
  </si>
  <si>
    <t>tyaskurniaw@gmail.com</t>
  </si>
  <si>
    <t>0895380276084</t>
  </si>
  <si>
    <t>006901062838504</t>
  </si>
  <si>
    <t>TYAS KURNIA WIJAYANTI</t>
  </si>
  <si>
    <t>Pemalang</t>
  </si>
  <si>
    <t>Jl. H. Hasbi No.7, RT.10/RW.9, Bidara Cina, Kecamatan Jatinegara, Kota Jakarta Timur, Daerah Khusus Ibukota Jakarta</t>
  </si>
  <si>
    <t>Perumahan Taman Mandiri Blok F.16 RT. 08/ RW.03, Kab. Pemalang, Taman, Jawa Tengah</t>
  </si>
  <si>
    <t>222112205</t>
  </si>
  <si>
    <t>m.anjataufani3012@gmail.com</t>
  </si>
  <si>
    <t>0895329400208</t>
  </si>
  <si>
    <t>659201040649532</t>
  </si>
  <si>
    <t>Jl. Otista 2 Blok Haji Dowel No.19, RT.4/RW.9, Bidara Cina, Kecamatan Jatinegara</t>
  </si>
  <si>
    <t>Jl. Bromo Gang Musholla Al Muslimun, RT.2/RW.2, Kauman, Kecamatan Kauman</t>
  </si>
  <si>
    <t>222112426</t>
  </si>
  <si>
    <t>agrestina01@gmail.com</t>
  </si>
  <si>
    <t>082336537480</t>
  </si>
  <si>
    <t>329801036533536</t>
  </si>
  <si>
    <t>YULINDA AGRESTINA</t>
  </si>
  <si>
    <t>3298 UNIT JAJAG</t>
  </si>
  <si>
    <t>RT12/RW10, No.39, Jalan Pedati 1, Bidara Cina, Jatinegara</t>
  </si>
  <si>
    <t>RT03/RW01, dsn.Krajan, desa Purwodadi, kec.Gambiran</t>
  </si>
  <si>
    <t>212111942</t>
  </si>
  <si>
    <t>muhtarazwar@gmail.com</t>
  </si>
  <si>
    <t>082194473333</t>
  </si>
  <si>
    <t>018701085262500</t>
  </si>
  <si>
    <t>Palopo</t>
  </si>
  <si>
    <t>Jalan asem no.14 RT14/RW2 kelurahan Bidara Cina Kecamatan Jatinegara</t>
  </si>
  <si>
    <t>Jalan garuda no 67 kelurahan taroada kecamatan turikle</t>
  </si>
  <si>
    <t>7373 Kota Palopo Provinsi Sulawesi Selatan</t>
  </si>
  <si>
    <t>7373 BPS Kota Palopo</t>
  </si>
  <si>
    <t>212112292</t>
  </si>
  <si>
    <t>putrifebiyanti14@gmail.com</t>
  </si>
  <si>
    <t>0895379061783</t>
  </si>
  <si>
    <t>379301043136537</t>
  </si>
  <si>
    <t>PUTRI FEBIYANTI</t>
  </si>
  <si>
    <t>Bank BRI KCP UNIT PETARUKAN</t>
  </si>
  <si>
    <t>Jalan Raya Petarukan, RT.003/RW.016, Dusun Kebonsari, Kec. Petarukan, Kab. Pemalang, Jawa Tengah 52363</t>
  </si>
  <si>
    <t>212112343</t>
  </si>
  <si>
    <t>ruthmaharanii@gmail.com</t>
  </si>
  <si>
    <t>082268447011</t>
  </si>
  <si>
    <t>161901006984503</t>
  </si>
  <si>
    <t>Bank BRI KK Chevron Rumbai</t>
  </si>
  <si>
    <t>Jalan Kebon Sayur 1, no 5, RT 005, RW 015, Bidara Cina, Jatinegara, Jakarta Timur</t>
  </si>
  <si>
    <t>Jalan Villa Sari no.1, Umban Sari Atas, Rumbai, Pekanbaru</t>
  </si>
  <si>
    <t>222112322</t>
  </si>
  <si>
    <t>rifky.mputra8@gmail.com</t>
  </si>
  <si>
    <t>089669235202</t>
  </si>
  <si>
    <t>554701024196533</t>
  </si>
  <si>
    <t>RIFKY MAULANA PUTRA</t>
  </si>
  <si>
    <t>BRI Cabang Solok</t>
  </si>
  <si>
    <t>Gang Solihun No. 11B, RT 15/RW 8, Kelurahan Bidara Cina, Kecamatan Jatinegara</t>
  </si>
  <si>
    <t>Komplek Perumahan Lembah Nan Indah, No. 29, RT/RW 002/005 Gang Upin Ipin, Kelurahan Tanah Garam, Kecamatan Lubuk Sikarah</t>
  </si>
  <si>
    <t>222112122</t>
  </si>
  <si>
    <t>222112122@stis.ac.id</t>
  </si>
  <si>
    <t>3741170106</t>
  </si>
  <si>
    <t>KCP Doktor Cipto Mangunkusomo</t>
  </si>
  <si>
    <t xml:space="preserve">Kost Fayra 2 Jalan Masjid No. 26, RT.14/RW.9, Bidara Cina, Jatinegara 1330 </t>
  </si>
  <si>
    <t>Jalan Mahoni Tengah I Blok F.33 Griya Sunyaragi Permai RT 04 RW 12 Kelurahan Karyamulya Kecamatan Kesambi Kota Cirebon 45131</t>
  </si>
  <si>
    <t>112212740</t>
  </si>
  <si>
    <t>112212740@stis.ac.id</t>
  </si>
  <si>
    <t>085323374595</t>
  </si>
  <si>
    <t>0562 01 038389 50 1</t>
  </si>
  <si>
    <t>MUHAMAD IZZAT MUTTAQIN</t>
  </si>
  <si>
    <t>0562 KCP WAIHAONG</t>
  </si>
  <si>
    <t>RT 12/ RW 02, No. 17, Gang Saabun, Kelurahan Bidara Cina, Kecamatan Jatinegara</t>
  </si>
  <si>
    <t>RT 001/ RW 018, Jln. Air Kuning, Lorong Sumatera, Desa Batu Merah, Kecamatan Sirimau</t>
  </si>
  <si>
    <t>8171 Kota Ambon Provinsi Maluku</t>
  </si>
  <si>
    <t>8103 Kabupaten Maluku Tengah Provinsi Maluku</t>
  </si>
  <si>
    <t>8171 BPS Kota Ambon</t>
  </si>
  <si>
    <t>222111877</t>
  </si>
  <si>
    <t>almira.utami08@gmail.com</t>
  </si>
  <si>
    <t>085270197067</t>
  </si>
  <si>
    <t>034001118447504</t>
  </si>
  <si>
    <t>ALMIRA UTAMI</t>
  </si>
  <si>
    <t>BRI Cabang Rantau Prapat</t>
  </si>
  <si>
    <t>RT.11/RW.8, No. 2, Jalan Mulia, Bidara Cina, Jatinegara</t>
  </si>
  <si>
    <t>No. 6, Jalan Suka Tani, Bakaran Batu, Rantau Selatan</t>
  </si>
  <si>
    <t>212111994</t>
  </si>
  <si>
    <t>maharanidiva2002@gmail.com</t>
  </si>
  <si>
    <t>082244082992</t>
  </si>
  <si>
    <t>375601026454530</t>
  </si>
  <si>
    <t>BRI UNIT REJOSO UTARA (NGANJUK)</t>
  </si>
  <si>
    <t>Jalan Haji Yahya No. 271 RW 10, Bidaracina,  Jatinegara, Jakarta Timur</t>
  </si>
  <si>
    <t>Desa Ngadiboyo RT 04 RW 03 Kec. Rejoso Kab. Nganjuk</t>
  </si>
  <si>
    <t>222111948</t>
  </si>
  <si>
    <t>bagindasng@gmail.com</t>
  </si>
  <si>
    <t>081272411939</t>
  </si>
  <si>
    <t>563101009811507</t>
  </si>
  <si>
    <t>BAGINDA SINAGA</t>
  </si>
  <si>
    <t>5631 UNIT SIMPANG RIMBO</t>
  </si>
  <si>
    <t>Jl. H. Hasbi I No.14, Rt. 010, Rw. 09</t>
  </si>
  <si>
    <t>Jl. Lingkar Barat II Griya Idaman, Rt.008, Kelurahan Pinang Merah, Kecamatan Alam Barajo</t>
  </si>
  <si>
    <t>212112203</t>
  </si>
  <si>
    <t>muhammadalfa0007@gmail.com</t>
  </si>
  <si>
    <t>081232892464</t>
  </si>
  <si>
    <t>688901020869533</t>
  </si>
  <si>
    <t>Wonokerso, Kedawung, Sragen</t>
  </si>
  <si>
    <t>Nglaban RT 6, Mojokerto, Kedawung, Sragen</t>
  </si>
  <si>
    <t>222111930</t>
  </si>
  <si>
    <t>athajuli@gmail.com</t>
  </si>
  <si>
    <t>081225245651</t>
  </si>
  <si>
    <t>0741829387</t>
  </si>
  <si>
    <t>Kav DPRD DKI blok A-2 RT. 06 RW. 05 Pulojahe Kel. Jatinegara, Cakung Jakarta Timur Kode Pos. 13930</t>
  </si>
  <si>
    <t>222112110</t>
  </si>
  <si>
    <t>INAFIANTI KLARISTANIA RILANO</t>
  </si>
  <si>
    <t>rista565@gmail.com</t>
  </si>
  <si>
    <t>081259860450</t>
  </si>
  <si>
    <t>320901032858533</t>
  </si>
  <si>
    <t xml:space="preserve">Tulungagung </t>
  </si>
  <si>
    <t>Jl. Saabun No.6, RT 14 RW 02, Kelurahan Bidara Cina, Kecamatan Jatinegara</t>
  </si>
  <si>
    <t>Dusun Dadapan RT 005 RW 002, Desa Boyolangu, Kecamatan Boyolangu</t>
  </si>
  <si>
    <t>212112017</t>
  </si>
  <si>
    <t>212112017@stis.ac.id</t>
  </si>
  <si>
    <t>081393114981</t>
  </si>
  <si>
    <t>9176280040</t>
  </si>
  <si>
    <t>Jepara</t>
  </si>
  <si>
    <t>Gang H. Abdurrahman, No 34A, Bidara Cina, Jatinegara</t>
  </si>
  <si>
    <t>Jl. Karonsih Timur Raya 2 Rt 2 Rw 5 Kelurahan Ngaliyan Kecamatan Ngaliyan Kota Semarang</t>
  </si>
  <si>
    <t>222112091</t>
  </si>
  <si>
    <t>hasanbahhab@gmail.com</t>
  </si>
  <si>
    <t>085831119419</t>
  </si>
  <si>
    <t>1046107273</t>
  </si>
  <si>
    <t>HASAN BAHTIAR HABIBI</t>
  </si>
  <si>
    <t>KARANGAYU</t>
  </si>
  <si>
    <t>Jl. Asem No. 69 RT 3/RW 3, Bidaracina, Kec. Jatinegara, Kota Jakarta Timur</t>
  </si>
  <si>
    <t>Jl. Bukit Leyangan Indah II No. 404, RT 03/RW 09, Perumnas Leyangan Damai, Kecamatan Ungaran Timur, Kabupaten Semarang</t>
  </si>
  <si>
    <t>212111915</t>
  </si>
  <si>
    <t>ardianpw00@gmail.com</t>
  </si>
  <si>
    <t>088802698618</t>
  </si>
  <si>
    <t>8020587556</t>
  </si>
  <si>
    <t>ARDIAN PUTRA WARDANA</t>
  </si>
  <si>
    <t>BCA KCP JL. GODEAN</t>
  </si>
  <si>
    <t>Jalan Godean km 6,5 Rt 05 Rw 11, Sidoarum, Godean, Sleman</t>
  </si>
  <si>
    <t>212112033</t>
  </si>
  <si>
    <t>fahrisibagariang09@gmail.com</t>
  </si>
  <si>
    <t>082165583400</t>
  </si>
  <si>
    <t>1070012565794</t>
  </si>
  <si>
    <t>Sibolga</t>
  </si>
  <si>
    <t>Jalan Kebon Nanas Selatan, No. 2, RT.6/RW.8, Kel. Cipinang Cempedak, Kec. Jatinegara</t>
  </si>
  <si>
    <t>Jl. Sibolga-Barus KM. 5, Desa Tapian Nauli I, Kec. Tapian Nauli</t>
  </si>
  <si>
    <t>212112295</t>
  </si>
  <si>
    <t>sofianarara1@gmail.com</t>
  </si>
  <si>
    <t>+6285643062265</t>
  </si>
  <si>
    <t>6751 0102 0115 537</t>
  </si>
  <si>
    <t>APRIANI SOFIANA</t>
  </si>
  <si>
    <t>6751 UNIT KLATEN UTARA</t>
  </si>
  <si>
    <t>Jl. Otista 3 No.23, RT.8/RW.9, Bidara Cina, Kecamatan Jatinegara, Kota Jakarta Timur, Daerah Khusus Ibukota Jakarta 13330</t>
  </si>
  <si>
    <t>Jl. Pajajaran Utara III No.24, Sumber, Kec. Banjarsari, Kota Surakarta, Jawa Tengah 57138</t>
  </si>
  <si>
    <t>212112166</t>
  </si>
  <si>
    <t>toriqal03@gmail.com</t>
  </si>
  <si>
    <t>081217167904</t>
  </si>
  <si>
    <t>662701025806538</t>
  </si>
  <si>
    <t xml:space="preserve">M. Toriq Al Hijrah </t>
  </si>
  <si>
    <t>BRI Unit Singamerta</t>
  </si>
  <si>
    <t xml:space="preserve">Jl. Desa Sawal, RT 04/01, Sawal, Sigaluh, Banjarnegara </t>
  </si>
  <si>
    <t>222111961</t>
  </si>
  <si>
    <t>putriaurelia228@gmail.com</t>
  </si>
  <si>
    <t>089513747024</t>
  </si>
  <si>
    <t>0500878053</t>
  </si>
  <si>
    <t>BRIGITTA AURELIA PUTRI SUHENDI</t>
  </si>
  <si>
    <t>Gang Padesin no.180B RT.16 RW.10, Kelurahan Bidara Cina, Kecamatan Jatinegara</t>
  </si>
  <si>
    <t>Desa Sumbergirang Dusun Kebogerang RT 03 RW 02 Kecamatan Puri Kabupaten Mojokerto</t>
  </si>
  <si>
    <t>222112418</t>
  </si>
  <si>
    <t>yanuarnhilal@gmail.com</t>
  </si>
  <si>
    <t>085325014275</t>
  </si>
  <si>
    <t>1112295252</t>
  </si>
  <si>
    <t xml:space="preserve">Yanuar Nurul Hilal </t>
  </si>
  <si>
    <t>Bank BNI</t>
  </si>
  <si>
    <t>Kabupaten Batang</t>
  </si>
  <si>
    <t>Jalan Otista II No. 20A, RT.4/RW.9, Kelurahan Bidaracina, Kecamatan Jatinegara, Kota Administrasi Jakarta Timur, DKI Jakarta, Kode Pos: 13330</t>
  </si>
  <si>
    <t>Jalan RE Martadinata No. 61, RT 05, RW 03, Kelurahan Proyonanggan Utara, Kecamatan Batang, Kabupaten Batang</t>
  </si>
  <si>
    <t>212112161</t>
  </si>
  <si>
    <t>luqmanawm@gmail.com</t>
  </si>
  <si>
    <t>082296442129</t>
  </si>
  <si>
    <t>7205369494</t>
  </si>
  <si>
    <t xml:space="preserve">LUQMAN ABDUL WAHID MUHAMMAD </t>
  </si>
  <si>
    <t>Parepare</t>
  </si>
  <si>
    <t>Jalan Kebun Sayur 1 RT 001/ RW 015 No. 17, Bidara Cina, Jatinegara</t>
  </si>
  <si>
    <t xml:space="preserve">RT 002/RW 005, nomor 96, Jalan Andi Sinta, Lakessi, Soreang, Parepare, Sulawesi Selatan </t>
  </si>
  <si>
    <t>212112100</t>
  </si>
  <si>
    <t>adicwgn@gmail.com</t>
  </si>
  <si>
    <t>081237399762</t>
  </si>
  <si>
    <t>1438461399</t>
  </si>
  <si>
    <t>BNI RENON</t>
  </si>
  <si>
    <t>Jalan H. Yahya no 7</t>
  </si>
  <si>
    <t>Br. Dinas Belong, Desa Ulakan, Kec. Manggis, Kab. Karangasem, Prov. Bali</t>
  </si>
  <si>
    <t>222112351</t>
  </si>
  <si>
    <t>saniyyah1103@gmail.com</t>
  </si>
  <si>
    <t>085323303770</t>
  </si>
  <si>
    <t>1770007044867</t>
  </si>
  <si>
    <t>SANIYYAH SRI NURHAYATI</t>
  </si>
  <si>
    <t>KCP Tasikmalaya Sutista</t>
  </si>
  <si>
    <t>RT08/RW08, Jalan Mulia No.20, Kelurahan Bidara Cina, Kecamatan Jatinegara</t>
  </si>
  <si>
    <t>RT03/RW14, Cihandiwung, Kelurahan Sukamaju Kaler, Kecamatan Indihiang, Kota Tasikmalaya</t>
  </si>
  <si>
    <t>212112200</t>
  </si>
  <si>
    <t>accmuhammad21@gmail.com</t>
  </si>
  <si>
    <t>081383372758</t>
  </si>
  <si>
    <t>695501017205531</t>
  </si>
  <si>
    <t>MUHAMMAD</t>
  </si>
  <si>
    <t>6955 BRI UNIT SINGODUTAN WONOGIRI</t>
  </si>
  <si>
    <t>Kos Kartini 3b, Otista 64a, Gg. Sensus 1 No.3 RT004/RW015, Kelurahan Bidara Cina, Kecamatan Jatinegara, Jakarta Timur 13330 (sebelah Bolonk Oblonk)</t>
  </si>
  <si>
    <t>Perumahan Pemurus Permai, Jalan Bima 4 Nomor 9, Kelurahan Pemurus Dalam, Kecamatan Banjarmasin Selatan, Kota Banjarmasin</t>
  </si>
  <si>
    <t>212112132</t>
  </si>
  <si>
    <t>kennymarsell1503@gmail.com</t>
  </si>
  <si>
    <t>0895323011310</t>
  </si>
  <si>
    <t>145101003255501</t>
  </si>
  <si>
    <t>KENNY MARSELL VENEZIA RAIQHAN</t>
  </si>
  <si>
    <t>Bank BRI Wolter Monginsidi</t>
  </si>
  <si>
    <t>Jalan Graha Mukti Utama No.128 Rt4/Rw7, Kel. Tlogomulyo, Kec. Pedurungan, 50195</t>
  </si>
  <si>
    <t>222112011</t>
  </si>
  <si>
    <t>elianamardiyaningtyas@gmail.com</t>
  </si>
  <si>
    <t>085786607237</t>
  </si>
  <si>
    <t>608601021378539</t>
  </si>
  <si>
    <t>Bank BRI UNIT Ambarawa I</t>
  </si>
  <si>
    <t>Jalan Penghulu No.16, RT.11/RW.10, Kel.Bidaracina, Jatinegara,
KOTA JAKARTA TIMUR, JATINEGARA, DKI JAKARTA, ID, 13330</t>
  </si>
  <si>
    <t>Jalan Flamboyan, Kupang Pete RT 06 / RW 02, Kelurahan Kupang, Kecamatan Ambarawa</t>
  </si>
  <si>
    <t>222111914</t>
  </si>
  <si>
    <t>renatapatricia656@gmail.com</t>
  </si>
  <si>
    <t>081328008403</t>
  </si>
  <si>
    <t>7835218414</t>
  </si>
  <si>
    <t>BCA KCP Rembang</t>
  </si>
  <si>
    <t>Jl. Panti Asuhan No.33b, Cipinang Cempedak, Kecamatan Jatinegara, Kota Jakarta Timur, Daerah Khusus Ibukota Jakarta 13340</t>
  </si>
  <si>
    <t>Jalan Kawis V Nomor 143, RT 5 RW 4, Perumahan Permata Hijau, Desa Ngotet, Kecamatan Rembang</t>
  </si>
  <si>
    <t>222112353</t>
  </si>
  <si>
    <t>sariyyantip@gmail.com</t>
  </si>
  <si>
    <t>0350307590</t>
  </si>
  <si>
    <t>Kayuagung</t>
  </si>
  <si>
    <t>Jalan Masjid No.23B, RT.11/RW.9, Bidaracina</t>
  </si>
  <si>
    <t>Jl Asrama Polisi No 45 RT 15 RW 04 Gunung Gajah</t>
  </si>
  <si>
    <t>1602 BPS Kabupaten Ogan Komering Ilir</t>
  </si>
  <si>
    <t>212111867</t>
  </si>
  <si>
    <t>aishaaranii167@gmail.com</t>
  </si>
  <si>
    <t>082137865418</t>
  </si>
  <si>
    <t>0552094069</t>
  </si>
  <si>
    <t>Rejowinangun</t>
  </si>
  <si>
    <t>Jl. Otista Raya, Gang Masjid, No 32, Bidara Cina, RT 14/RW09, Jatinegara, Jakarta Timur</t>
  </si>
  <si>
    <t>Bodongan, No 12, RT 3, RW 4, Jalan Nanas, Kel. Kramat Selatan, Kec. Magelang Utara, Kota Magelang, Jawa Tengah, 56115</t>
  </si>
  <si>
    <t>212112101</t>
  </si>
  <si>
    <t>I MADE JOEL JAYA DILAGA</t>
  </si>
  <si>
    <t>joelleo.pollock11@gmail.com</t>
  </si>
  <si>
    <t>0895630314988</t>
  </si>
  <si>
    <t>0620817358</t>
  </si>
  <si>
    <t>BNI CANGGU</t>
  </si>
  <si>
    <t>Jalan H. Yahya No.7, RT.9/RW.7, Cipinang Cempedak, Jatinegara (Al Zein Katering), KOTA JAKARTA TIMUR, JATINEGARA, DKI JAKARTA, ID, 13330</t>
  </si>
  <si>
    <t>Jl. Bambu Kuning I No.9, Canggu, Kec. Kuta Utara, Kabupaten Badung, Bali 80351</t>
  </si>
  <si>
    <t>212111996</t>
  </si>
  <si>
    <t>dollyfortunessianturi91@gmail.com</t>
  </si>
  <si>
    <t>081354945302</t>
  </si>
  <si>
    <t>034001120091501</t>
  </si>
  <si>
    <t>DOLLY FERNANDO</t>
  </si>
  <si>
    <t>BRI Kantor Cabang Otista</t>
  </si>
  <si>
    <t>Jalan Samudera Oxfor II No. 54 RT/RW 004/006 Kelurahan Rawa Badak Selatan Kecamatan Koja Jakarta Utara 14230</t>
  </si>
  <si>
    <t>222112195</t>
  </si>
  <si>
    <t>farhan082002@gmail.com</t>
  </si>
  <si>
    <t>496401033929532</t>
  </si>
  <si>
    <t>MUH FARHAN</t>
  </si>
  <si>
    <t>4964 UNIT BANTIMURUNG MAROS</t>
  </si>
  <si>
    <t>RT.10/RW.10, No.13, Jalan Penghulu, Kelurahan Bidara Cina, Kecamatan Jatinegara</t>
  </si>
  <si>
    <t xml:space="preserve">RT.002/RW.001, Jalan Teuku Umar, Kelurahan Matali, Kecamatan Kotamobagu Timur </t>
  </si>
  <si>
    <t>7174 Kota Kotamobagu Provinsi Sulawesi Utara</t>
  </si>
  <si>
    <t>7110 Kabupaten Bolaang Mongondow Selatan Provinsi Sulawesi Utara</t>
  </si>
  <si>
    <t>222112218</t>
  </si>
  <si>
    <t>alfianfurqon27@gmail.com</t>
  </si>
  <si>
    <t>088803246293</t>
  </si>
  <si>
    <t>010901072242507</t>
  </si>
  <si>
    <t>MUHAMMAD NUR ALFIAN SYARIF</t>
  </si>
  <si>
    <t xml:space="preserve">Jalan Kb Nanas Utara II No.21, RT.5/RW.7, Cipinang Cempedak, Jatinegara, Jakarta Timur. </t>
  </si>
  <si>
    <t>Jalan K.H. Agus Salim No. 145, RT.03 RW.02, Kelurahan Kingking, Kecamatan Tuban, Kabupaten Tuban.</t>
  </si>
  <si>
    <t>222112393</t>
  </si>
  <si>
    <t>syifasalsabila911@gmail.com</t>
  </si>
  <si>
    <t>6955 0102 0362 534</t>
  </si>
  <si>
    <t xml:space="preserve">Syifa Novdhy Salsabila </t>
  </si>
  <si>
    <t>BRI Unit Singodutan Selogiri</t>
  </si>
  <si>
    <t>Jalan Kayu Manis 8, Gang Salam 5, Rt 05/08, No 43, Matraman</t>
  </si>
  <si>
    <t>Nangger, Rt 05, Rw 05, Nambangan, Selogiri, Wonogiri</t>
  </si>
  <si>
    <t>212112191</t>
  </si>
  <si>
    <t>Anamwidhi@gmail.com</t>
  </si>
  <si>
    <t>08988766635</t>
  </si>
  <si>
    <t>594401018975533</t>
  </si>
  <si>
    <t>Pati</t>
  </si>
  <si>
    <t>Jl. Kb. Nanas Utara I No.31, RT.3/RW.7, Cipinang Cempedak, Kecamatan Jatinegara, Kota Jakarta Timur, Daerah Khusus Ibukota Jakarta</t>
  </si>
  <si>
    <t>Desa Sidokerto RT5/RW1, Kec Pati, Kab Pati, Jawa Tengah</t>
  </si>
  <si>
    <t>222111894</t>
  </si>
  <si>
    <t>andrewmarulitua2704@gmail.com</t>
  </si>
  <si>
    <t>082235189330</t>
  </si>
  <si>
    <t>334701039326539</t>
  </si>
  <si>
    <t>BRI Unit Diponegoro</t>
  </si>
  <si>
    <t>Kost Wisma Saabun, Jalan Saabun No. 5A, RT.10/RW.2, Kelurahan Bidara Cina, Kecamatan Jatinegara</t>
  </si>
  <si>
    <t>Perumnas Urung Kompas No. 189, Kelurahan Urung Kompas, Kecamatan Rantau Selatan</t>
  </si>
  <si>
    <t>212112414</t>
  </si>
  <si>
    <t>wahyuwiduri2015@gmail.com</t>
  </si>
  <si>
    <t>089674013303</t>
  </si>
  <si>
    <t>0967932274</t>
  </si>
  <si>
    <t>BNI KK Veteran</t>
  </si>
  <si>
    <t>Jalan Sensus 3/3 RT 006 RW 04 Bidaracina, Jatinegara</t>
  </si>
  <si>
    <t>Jalan Srinarendra 3 RT 02 RW 14 Tipes, Serengan, Surakarta, Jawa Tengah</t>
  </si>
  <si>
    <t>212111897</t>
  </si>
  <si>
    <t>anggaprayoga1019@gmail.com</t>
  </si>
  <si>
    <t>082249183260</t>
  </si>
  <si>
    <t>339301041662530</t>
  </si>
  <si>
    <t>ANGGA PRAYOGA</t>
  </si>
  <si>
    <t>3393 BRI UNIT PASAR LAMA</t>
  </si>
  <si>
    <t>Gang Mangga No. 3 RT 7/RW 3, Bidara Cina, Jatinegara</t>
  </si>
  <si>
    <t>Jalan Aswari RT 007/RW 003, Kota Negara, Kecamatan Lahat</t>
  </si>
  <si>
    <t>212111968</t>
  </si>
  <si>
    <t>CHARISA DYAH AYU KUSWARA</t>
  </si>
  <si>
    <t>charisadyah0244@gmail.com</t>
  </si>
  <si>
    <t>085329622928</t>
  </si>
  <si>
    <t>2040420047</t>
  </si>
  <si>
    <t>LIMPUNG</t>
  </si>
  <si>
    <t>Jl. Masjid No. 26, RT.14/RW.9, Bidara Cina, Jatinegara, Jakarta Timur</t>
  </si>
  <si>
    <t>Jl. Setia Budi 201 B, Srondol Kulon, Kec.Banyumanik, Kota Semarang, Jawa Tengah 50263</t>
  </si>
  <si>
    <t>212111922</t>
  </si>
  <si>
    <t>arizqashafas@gmail.com</t>
  </si>
  <si>
    <t>082223545878</t>
  </si>
  <si>
    <t>6455 0101 8840 538</t>
  </si>
  <si>
    <t>ARIZQA SHAFA SALSABILA</t>
  </si>
  <si>
    <t xml:space="preserve">Bank BRI Kantor Cabang Pacitan </t>
  </si>
  <si>
    <t>Dusun Pandan RT/RW 03/02, Desa Sukodono, Kecamatan Donorojo, Kabupaten Pacitan, Jawa Timur</t>
  </si>
  <si>
    <t>212112313</t>
  </si>
  <si>
    <t>212112313@stis.ac.id</t>
  </si>
  <si>
    <t>085235136177</t>
  </si>
  <si>
    <t>7205675412</t>
  </si>
  <si>
    <t>RT 10/RW 09, No. 23, Jalan Masjid, Bidara Cina, Jatinegara</t>
  </si>
  <si>
    <t>RT 02/RW 11, Dusun Sumber, Desa Ngadirejan, Kecamatan Pringkuku</t>
  </si>
  <si>
    <t>212111958</t>
  </si>
  <si>
    <t>bintang.aflah51@gmail.com</t>
  </si>
  <si>
    <t>08121371020</t>
  </si>
  <si>
    <t>015801060863504</t>
  </si>
  <si>
    <t>BINTANG AFLAH ADHIKA</t>
  </si>
  <si>
    <t>Wonogiri</t>
  </si>
  <si>
    <t>Jalan Kebon Sayur I No. 23, RT 1/RW 15, Bidaracina, Jatinegara</t>
  </si>
  <si>
    <t>Perum Emerald Regency 3 Blok B1, RT 3/RW 1, Purworejo, Wonogiri</t>
  </si>
  <si>
    <t>112212929</t>
  </si>
  <si>
    <t>yusitaoctinabudiyanti17@gmail.com</t>
  </si>
  <si>
    <t>082348855863</t>
  </si>
  <si>
    <t>034001117486505</t>
  </si>
  <si>
    <t>YUSITA OCTINA BUDIYANTI</t>
  </si>
  <si>
    <t>Jalan Sensus IVD no 16 RT 01 RW 14 Kelurahan Bidaracina Kecamatan Jatinegara, Jakarta Timur, Kode Pos 13330</t>
  </si>
  <si>
    <t>Jalan Letnan Sucipto RT 37 RW 06 Desa Banjarsari Kecamatan Trucuk Kabupaten Bojonegoro, Jawa Timur</t>
  </si>
  <si>
    <t>112212705</t>
  </si>
  <si>
    <t>lindarahma217@gmail.com</t>
  </si>
  <si>
    <t>082228980710</t>
  </si>
  <si>
    <t>004901072608503</t>
  </si>
  <si>
    <t>LINDA RAHMAWATI</t>
  </si>
  <si>
    <t>MAGETAN</t>
  </si>
  <si>
    <t>Jalan Kebon Nanas Selatan II Nomor 4a Kelurahan Cipinang Cempedak Kecamatan Jatinegara, Jakarta Timur</t>
  </si>
  <si>
    <t>Desa Kranggan RT 03 RW 01 Kecamatan Geger Kabupaten Madiun</t>
  </si>
  <si>
    <t>212112274</t>
  </si>
  <si>
    <t>salsabilanurin13@gmail.com</t>
  </si>
  <si>
    <t>081241588427</t>
  </si>
  <si>
    <t>021801020344538</t>
  </si>
  <si>
    <t>NURIN SALSABILA ISHAK</t>
  </si>
  <si>
    <t>KC Mamuju</t>
  </si>
  <si>
    <t>Jalan Sensus I No. 26, RT.3/RW.15, Kelurahan Bidara Cina, Jatinegara.</t>
  </si>
  <si>
    <t>Jl. Teuku Cik Ditiro No.77, Kelurahan Rimuku, Kecamatan Mamuju</t>
  </si>
  <si>
    <t>222112222</t>
  </si>
  <si>
    <t>irestu549@gmail.com</t>
  </si>
  <si>
    <t>081275160650</t>
  </si>
  <si>
    <t>066701023304506</t>
  </si>
  <si>
    <t>KCP Lubuk Basung</t>
  </si>
  <si>
    <t>Gang Solihun no. 11B, RT.15/ RW.09, Bidaracina, Jatinegara</t>
  </si>
  <si>
    <t>Jalan Siti Manggopoh No.21, Jorong Balai Satu, Nagari Manggopoh, Kecamatan Lubuk Basung</t>
  </si>
  <si>
    <t>222111883</t>
  </si>
  <si>
    <t>222111883@stis.ac.id</t>
  </si>
  <si>
    <t>085776121482</t>
  </si>
  <si>
    <t>484801033454539</t>
  </si>
  <si>
    <t>Kramatwatu, Kabupaten Serang</t>
  </si>
  <si>
    <t>Kos Pondok Sunda Bu Cicah, Jl. Mulia No.20 RT.08 RW.08, Bidara Cina, Jatinegara, Jakarta Timur, DKI Jakarta, 13330, Indonesia</t>
  </si>
  <si>
    <t>Bukit Pelamunan Permai Blok B6 No.04, RT.09 RW.03, Pelamunan, Kramatwatu, Serang, Banten</t>
  </si>
  <si>
    <t>3604 Kabupaten Serang Provinsi Banten</t>
  </si>
  <si>
    <t>3672 BPS Kota Cilegon</t>
  </si>
  <si>
    <t>3673 BPS Kota Serang</t>
  </si>
  <si>
    <t>212111868</t>
  </si>
  <si>
    <t>aisyahanjani2017@gmail.com</t>
  </si>
  <si>
    <t>0895322801856</t>
  </si>
  <si>
    <t>0600111517</t>
  </si>
  <si>
    <t>Aisyah Anjani Siregar</t>
  </si>
  <si>
    <t>Jl. Kebon Sayur I No. 12A, RT 003/RW 015</t>
  </si>
  <si>
    <t>Jl. Baja, Kel. Tebing Tinggi, Kec. Padang Hilir Kota Tebing Tinggi</t>
  </si>
  <si>
    <t>1274 Kota Tebing Tinggi Provinsi Sumatera Utara</t>
  </si>
  <si>
    <t>222112359</t>
  </si>
  <si>
    <t>shabrina.alfiranisa@gmail.com</t>
  </si>
  <si>
    <t>082125579191</t>
  </si>
  <si>
    <t>1340022209208</t>
  </si>
  <si>
    <t>SHABRINA ALFIRA NISA</t>
  </si>
  <si>
    <t>Bank Mandiri KCP Cirebon Perumnas</t>
  </si>
  <si>
    <t>Jalan H. Taiman Rt.004 Rw.02 No.09, Kelurahan Gedong, Kecamatan Pasar Rebo, Kota Administrasi Jakarta Timur, Provinsi DKI Jakarta 13760</t>
  </si>
  <si>
    <t>212112109</t>
  </si>
  <si>
    <t>immanuelsamosir9@gmail.com</t>
  </si>
  <si>
    <t>087769618550</t>
  </si>
  <si>
    <t>011301088769504</t>
  </si>
  <si>
    <t>IMMANUEL NICHOLAS FRANSEPTA SAMOSIR</t>
  </si>
  <si>
    <t xml:space="preserve">Sirup Sarangsari, Jl. Penghulu, RT.9, RW.10, Bidara cina, Jatinegara, Jakarta Timur, DKI Jakarta. </t>
  </si>
  <si>
    <t>Jl. Medan km 4,5 perumahan anugerah No.12, Siantar Martoba, Kota pematangsiantar, Sumatera Utara</t>
  </si>
  <si>
    <t>1209 Kabupaten Simalungun Provinsi Sumatera Utara</t>
  </si>
  <si>
    <t>212112124</t>
  </si>
  <si>
    <t>dwicandra0808@gmail.com</t>
  </si>
  <si>
    <t>081529927588</t>
  </si>
  <si>
    <t>7720991751</t>
  </si>
  <si>
    <t>jalan taman giri, perum griya nugraha blok c10 no 234, Kuta Selatan, Badung , Bali</t>
  </si>
  <si>
    <t>212112231</t>
  </si>
  <si>
    <t>mutiara9a18.sooko1@gmail.com</t>
  </si>
  <si>
    <t>085851072539</t>
  </si>
  <si>
    <t>371501030232534</t>
  </si>
  <si>
    <t xml:space="preserve">Mutiara Nur Tsani Helfiana </t>
  </si>
  <si>
    <t>Desa Brangkal Gang 5 RT 02 RW 01, Kec. Sooko, Kab. Mojokerto</t>
  </si>
  <si>
    <t>212112267</t>
  </si>
  <si>
    <t>aisya.aurellia@gmail.com</t>
  </si>
  <si>
    <t>085652242992</t>
  </si>
  <si>
    <t>454601023684532</t>
  </si>
  <si>
    <t>NUR AISYA AURELLIA</t>
  </si>
  <si>
    <t>4546 UNIT BUNDARAN PANCASILA PANGKALAN BUN</t>
  </si>
  <si>
    <t>Jl. Saleh Abud No.14b, RW. 8, Bidara Cina, Kecamatan Jatinegara, Kota Jakarta Timur, DKI Jakarta</t>
  </si>
  <si>
    <t>Jl. HM. Rafi'i, Perum. Beringin Rindang, Gg. Rindang IV, No. 70, RT. 006, Desa Pasir Panjang, Kecamatan Arut Selatan, Kabupaten Kotawaringin Barat, Kalimantan Tengah</t>
  </si>
  <si>
    <t>6201 Kabupaten Kotawaringin Barat Provinsi Kalimantan Tengah</t>
  </si>
  <si>
    <t>6201 BPS Kabupaten Kotawaringin Barat</t>
  </si>
  <si>
    <t>212111903</t>
  </si>
  <si>
    <t>anitatoktil@gmail.com</t>
  </si>
  <si>
    <t>082228055506</t>
  </si>
  <si>
    <t>593101044584533</t>
  </si>
  <si>
    <t>Kudus</t>
  </si>
  <si>
    <t xml:space="preserve"> RT 3/RW 7, No.15B, Jalan Kebon Nanas Utara I, Cipinang Cempedak, Jatinegara</t>
  </si>
  <si>
    <t>RT 3/ RW 2, Jalan BulungKulon, Desa BulungKulon, Kecamatan Jekulo</t>
  </si>
  <si>
    <t>222111869</t>
  </si>
  <si>
    <t>aisyahdevytam@gmail.com</t>
  </si>
  <si>
    <t>089666117279</t>
  </si>
  <si>
    <t>1400020181898</t>
  </si>
  <si>
    <t>AISYAH DEVYTA MAHARANI</t>
  </si>
  <si>
    <t>KCP SURABAYA PASAR ATOM 14038</t>
  </si>
  <si>
    <t>RT.5/RW.2, Nomor 24, Jalan Saabun, Bidara Cina, Kecamatan Jatinegara, Kota Jakarta Timur, Daerah Khusus Ibukota Jakarta 13330</t>
  </si>
  <si>
    <t>RT.8/RW.5, No.24, Jalan Bogangin Baru Blok F, Kedurus, Kecamatan Karangpilang, Surabaya, Jawa Timur 60222</t>
  </si>
  <si>
    <t>222112044</t>
  </si>
  <si>
    <t>faridakbararifandi@gmail.com</t>
  </si>
  <si>
    <t>085156910167</t>
  </si>
  <si>
    <t>026201037141508</t>
  </si>
  <si>
    <t>FARID AKBAR ARIFANDI</t>
  </si>
  <si>
    <t>BANK BRI KC PARAKAN</t>
  </si>
  <si>
    <t>Jl. H. Hasbi No. 21, RT.11/RW.09, Bidaracina, Jatinegara, Jakarta Timur, DKI Jakarta</t>
  </si>
  <si>
    <t>RT 002/RW 007 Sanggrahan, Mojotengah, Kedu, Temanggung, Jawa Tengah</t>
  </si>
  <si>
    <t>212112431</t>
  </si>
  <si>
    <t>zena.adz1234@gmail.com</t>
  </si>
  <si>
    <t>087886977536</t>
  </si>
  <si>
    <t>602701032211530</t>
  </si>
  <si>
    <t>ZENA AZZAHRA DZUNNURAIN</t>
  </si>
  <si>
    <t>BANK BRI UNIT LASEM</t>
  </si>
  <si>
    <t>Jalan D I Panjaitan Gg Remaja II No.29, RT.1/RW.6, Cipinang Besar Utara, Jatinegara</t>
  </si>
  <si>
    <t xml:space="preserve">Desa Soditan RT 02 RW 01 Kecamatan Lasem Kabupaten Rembang Provinsi Jawa Tengah </t>
  </si>
  <si>
    <t>212112192</t>
  </si>
  <si>
    <t>mohammadilham685@gmail.com</t>
  </si>
  <si>
    <t>087750033458</t>
  </si>
  <si>
    <t>388601035308537</t>
  </si>
  <si>
    <t>MOHAMMAD ILHAM MAHFUD</t>
  </si>
  <si>
    <t>Kost Perjuangan, Jalan Kebon Nanas Utara I No.31, RT.3, RW.7, Cipinang Cempedak, Bidara Cina</t>
  </si>
  <si>
    <t>Jl. Raya Medokan Sawah No.109, Medokan Ayu, Kec. Rungkut, Surabaya, Jawa Timur 60295</t>
  </si>
  <si>
    <t>222112281</t>
  </si>
  <si>
    <t>panduwahyu013@gmail.com</t>
  </si>
  <si>
    <t>089648760750</t>
  </si>
  <si>
    <t>1850001363172</t>
  </si>
  <si>
    <t>PANDU WAHYU AJI</t>
  </si>
  <si>
    <t>Kutoarjo</t>
  </si>
  <si>
    <t>Jl. Kebon Nanas Selatan 1 RT 01 / RW 08 No. 30B, Kelurahan Cipinang Cempedak, Kecamatan Jatinegara , Jakarta Timur 13340</t>
  </si>
  <si>
    <t>Dusun Sentaan I RT 01/RW 04, Desa Sumbersari, Kecamatan Banyu Urip, Kabupaten Purworejo, Provinsi Jawa Tengah</t>
  </si>
  <si>
    <t>222111971</t>
  </si>
  <si>
    <t>cindy.septia0919@gmail.com</t>
  </si>
  <si>
    <t>087793458573</t>
  </si>
  <si>
    <t>3713-01-001936-50-3</t>
  </si>
  <si>
    <t>CINDY SEPTIA TRIONITA</t>
  </si>
  <si>
    <t>3713 BRI UNIT PRAJURIT KULON</t>
  </si>
  <si>
    <t xml:space="preserve"> RT.9/RW.8,  No.21, Jalan Mulia, Bidara Cina, Jatinegara</t>
  </si>
  <si>
    <t xml:space="preserve">02/01, 32, Sinoman/8,MIJI, KRANGGAN </t>
  </si>
  <si>
    <t>212112040</t>
  </si>
  <si>
    <t>faradillachairinn@gmail.com</t>
  </si>
  <si>
    <t>082228024789</t>
  </si>
  <si>
    <t xml:space="preserve">FARADILLA CHAIRIN NINDA </t>
  </si>
  <si>
    <t>Ponorogo</t>
  </si>
  <si>
    <t>Jalan Sensus 1 No 26, Bidara Cina, Jatinegara</t>
  </si>
  <si>
    <t xml:space="preserve">Jalan Ternate No 65F Mangkujayan, Ponorogo </t>
  </si>
  <si>
    <t>212011264</t>
  </si>
  <si>
    <t>muhammadyusuf1709200105@gmail.com</t>
  </si>
  <si>
    <t>085261667890</t>
  </si>
  <si>
    <t xml:space="preserve">Kutacane </t>
  </si>
  <si>
    <t>RT 4/RW 1, no 85, jalan A Duri Tol Raya Gang Kecapi, Duri Kepa, Kebon Jeruk</t>
  </si>
  <si>
    <t>RT 0/RW 0, No 47, Jalan Iskandar Muda, Gang Indah, Desa Kutacane Lama, Kecamatan Babussalam</t>
  </si>
  <si>
    <t>1104 Kabupaten Aceh Tenggara Provinsi Aceh</t>
  </si>
  <si>
    <t>1113 Kabupaten Gayo Lues Provinsi Aceh</t>
  </si>
  <si>
    <t>212112412</t>
  </si>
  <si>
    <t>vilanata231@gmail.com</t>
  </si>
  <si>
    <t>083120374723</t>
  </si>
  <si>
    <t>Vilanata Tesalonika</t>
  </si>
  <si>
    <t>Kantor Mandiri Tamiang Layang</t>
  </si>
  <si>
    <t>Kost Pasaribu, Jalan Kebon Nanas Selatan I No.18A, RT.6, Cipinang Cempedak, Jatinegara, Kota Jakarta Timur, DKI Jakarta, 13420</t>
  </si>
  <si>
    <t>Jalan A Yani No 202, RT.3/RW.2, Taniran, Benua Lima, Kabupaten Barito Timur, Provinsi Kalimantan Tengah</t>
  </si>
  <si>
    <t>6212 Kabupaten Barito Timur Provinsi Kalimantan Tengah</t>
  </si>
  <si>
    <t>112212660</t>
  </si>
  <si>
    <t>ilhamdwik23@gmail.com</t>
  </si>
  <si>
    <t>082210297515</t>
  </si>
  <si>
    <t>000516114608</t>
  </si>
  <si>
    <t>BCA Digital</t>
  </si>
  <si>
    <t>Indonesia (Online)</t>
  </si>
  <si>
    <t>Jalan Otista 2, RT 3 RW 9 kamar No 31 Kos Biru Haji Anang, kelurahan Bidara Cina, kecamatan Jatinegara</t>
  </si>
  <si>
    <t>Jalan Wonorejo 3, RT 51 No 134 Blok C, kelurahan Gunung Samarinda, kecamatan Balikpapan Utara, Balikpapan</t>
  </si>
  <si>
    <t>222011407</t>
  </si>
  <si>
    <t>rafelfebrian7@gmail.com</t>
  </si>
  <si>
    <t>085329239596</t>
  </si>
  <si>
    <t>RAFEL ILHAM FEBRIAN</t>
  </si>
  <si>
    <t>BRI Cabang Wonogiri</t>
  </si>
  <si>
    <t xml:space="preserve">Gang Mangga, RT.7/RW.3, Bidara Cina, Kecamatan Jatinegara
</t>
  </si>
  <si>
    <t>RT3/RW6, Dusun Susukan, Desa Pare, Kecamatan Selogiri</t>
  </si>
  <si>
    <t>222011732</t>
  </si>
  <si>
    <t>hannynur281102@gmail.com</t>
  </si>
  <si>
    <t>085772428440</t>
  </si>
  <si>
    <t>HANNY NUR RAHMA</t>
  </si>
  <si>
    <t>Mandiri Perumnas Klender</t>
  </si>
  <si>
    <t>Gang Beringin 2 No. 242 Rt.03/10 Kel. Malaka Jaya Kec. Duren Sawit</t>
  </si>
  <si>
    <t>222011294</t>
  </si>
  <si>
    <t>222011294@stis.ac.id</t>
  </si>
  <si>
    <t>081277715291</t>
  </si>
  <si>
    <t>Kantor cabang UNP</t>
  </si>
  <si>
    <t>Jalan gajah 1 no 6  kelurahan air tawar barat, kecamatan Padang utara</t>
  </si>
  <si>
    <t>112112199</t>
  </si>
  <si>
    <t>Muhamad Taufik Ardiansyah</t>
  </si>
  <si>
    <t>ardi86487@gmail.com</t>
  </si>
  <si>
    <t>082352049029</t>
  </si>
  <si>
    <t>024301119198500</t>
  </si>
  <si>
    <t>0243 KC Palangka Raya</t>
  </si>
  <si>
    <t>Jalan Kebon Nanas Utara II No.4, RT.8/RW4,Cipinang Cempedak, Jatinegara</t>
  </si>
  <si>
    <t xml:space="preserve">Jalan Manunggal, No.3 RT.2/RW2, Kalampangan, Sabangau </t>
  </si>
  <si>
    <t>222011255</t>
  </si>
  <si>
    <t>Adrian Muhammad Rafi</t>
  </si>
  <si>
    <t>3320 BPS Kabupaten Jepara</t>
  </si>
  <si>
    <t>time</t>
  </si>
  <si>
    <t>niplama</t>
  </si>
  <si>
    <t>nim</t>
  </si>
  <si>
    <t>nama</t>
  </si>
  <si>
    <t>nama dari biodata</t>
  </si>
  <si>
    <t>Nim</t>
  </si>
  <si>
    <t>Nama Mahasiswa</t>
  </si>
  <si>
    <t>nip lama pemlap</t>
  </si>
  <si>
    <t>nama pemlap</t>
  </si>
  <si>
    <t>cek</t>
  </si>
  <si>
    <t>Aliefta Zulvansyah</t>
  </si>
  <si>
    <t>2</t>
  </si>
  <si>
    <t>Agnes R.K Silalahi</t>
  </si>
  <si>
    <t>Alisa cantika Putri</t>
  </si>
  <si>
    <t>Akbarullah Yusman</t>
  </si>
  <si>
    <t>Maulana Kusuma
Ramadhan</t>
  </si>
  <si>
    <t>Devina Salsabila</t>
  </si>
  <si>
    <t>Rully Firmansyah
Suryo Andriyanto</t>
  </si>
  <si>
    <t>Wahyu Widuri Andoko
Saputri</t>
  </si>
  <si>
    <t>Muhammad Fauzan Azima.A</t>
  </si>
  <si>
    <t>Had isha Shafa Anasya</t>
  </si>
  <si>
    <t>Hany Fabrianty</t>
  </si>
  <si>
    <t>I Wayan Rendi
Pratama</t>
  </si>
  <si>
    <t>Melina Zati lzzah</t>
  </si>
  <si>
    <t>Ni Komang Diva
Amalia Putri Nandita</t>
  </si>
  <si>
    <t>Ni Made Widya
Paramita</t>
  </si>
  <si>
    <t>Amara Putri Sabrina</t>
  </si>
  <si>
    <t>Ratna Juwita Salensche</t>
  </si>
  <si>
    <t>Rizge PUtri Rosalia</t>
  </si>
  <si>
    <t>Romario Desouza
Daniel Mangiwa</t>
  </si>
  <si>
    <t>Vhania Mutiara Sinaga</t>
  </si>
  <si>
    <t>Andrian Kesar Pratama Lubis</t>
  </si>
  <si>
    <t>desti fitriani</t>
  </si>
  <si>
    <t>diva putra pratama</t>
  </si>
  <si>
    <t>gilang abdul jabar</t>
  </si>
  <si>
    <t>tsabit bintang herindra</t>
  </si>
  <si>
    <t>Aritta Dwina Fitriana Sari</t>
  </si>
  <si>
    <t>Stenislaus Angga
Aprianto</t>
  </si>
  <si>
    <t>Cahaya vianti</t>
  </si>
  <si>
    <t>Muhammad llzam Fallahudin</t>
  </si>
  <si>
    <t>Fauziah Filda Muffarihati</t>
  </si>
  <si>
    <t>Yulius Restu Krisna Aji</t>
  </si>
  <si>
    <t>Firman Emmanuel</t>
  </si>
  <si>
    <t>Imelia Mendita Sandi</t>
  </si>
  <si>
    <t>Immanuel nicholas fransepta samosir</t>
  </si>
  <si>
    <t>Kenny</t>
  </si>
  <si>
    <t>Kevin rizki kami setiawan</t>
  </si>
  <si>
    <t>Sagas Setyawan</t>
  </si>
  <si>
    <t>Mohammad annam</t>
  </si>
  <si>
    <t>Rummana Labista Syahia Dewi</t>
  </si>
  <si>
    <t>Gholido Herda Prilasakly</t>
  </si>
  <si>
    <t>lbnu Gata</t>
  </si>
  <si>
    <t>lnafianti Klaristania Rilano</t>
  </si>
  <si>
    <t>Marehadha Santi Wilda</t>
  </si>
  <si>
    <t>ANNISA RAHMA</t>
  </si>
  <si>
    <t>Sari Intan Latifah Br.Hutagaol</t>
  </si>
  <si>
    <t>Azzahra Ramadhani WIdyanti</t>
  </si>
  <si>
    <t>Muhammad asfar aswin</t>
  </si>
  <si>
    <t>Muhammad Zabbar
Falihin</t>
  </si>
  <si>
    <t>Atha July Riekawaty</t>
  </si>
  <si>
    <t>Inggrid Utami</t>
  </si>
  <si>
    <t>Rafi Riza Syakhari</t>
  </si>
  <si>
    <t>Sandra Fatimah Ichwan</t>
  </si>
  <si>
    <t>Ni Putu Esti Utami Barsua,</t>
  </si>
  <si>
    <t>NIP Lama (Contoh: 340017039)</t>
  </si>
  <si>
    <t>Kode Satker (4 digit)  (Contoh:3100, 3171, .....)</t>
  </si>
  <si>
    <t>Nama Satker (Contoh: BPS Provinsi Jawa Tengah, BPS Kabupaten Batang,...)</t>
  </si>
  <si>
    <t>NIP (Contoh: 197907072003121001)</t>
  </si>
  <si>
    <t>Nama Lengkap (Tanpa Gelar) Contoh: Basuki Rahmat</t>
  </si>
  <si>
    <t>Gelar Depan (Contoh: Dr. , Ir., Drs, ...)</t>
  </si>
  <si>
    <t>Gelar Belakang (Contoh:S.ST., M.Si, ...)</t>
  </si>
  <si>
    <t>Jenis Kelamin</t>
  </si>
  <si>
    <t>Pangkat/Golongan</t>
  </si>
  <si>
    <t>Jabatan  (Jika lainnya, isikan jabatannya: contoh: Kasubag Umum)</t>
  </si>
  <si>
    <t>Pendidikan</t>
  </si>
  <si>
    <t>Email BPS (Contoh:putra@bps.go.id)</t>
  </si>
  <si>
    <t>Email lainnya (Contoh:putra@gmail.com)</t>
  </si>
  <si>
    <t>Nomor Handphone dan Whatsapp (Contoh:081211111111)</t>
  </si>
  <si>
    <t>34006302</t>
  </si>
  <si>
    <t>199011242013112001</t>
  </si>
  <si>
    <t>Hastanti Sukoco Putri</t>
  </si>
  <si>
    <t>S.ST, M.A.</t>
  </si>
  <si>
    <t>Perempuan</t>
  </si>
  <si>
    <t>Penata/(III/c)</t>
  </si>
  <si>
    <t>Statistisi Muda</t>
  </si>
  <si>
    <t>S2</t>
  </si>
  <si>
    <t>hastanti.sp@bps.go.id</t>
  </si>
  <si>
    <t>hastanti.sp@gmail.com</t>
  </si>
  <si>
    <t>Setuju</t>
  </si>
  <si>
    <t>320007100</t>
  </si>
  <si>
    <t>197711192002122005</t>
  </si>
  <si>
    <t>Heryanah</t>
  </si>
  <si>
    <t>Pembina/(IV/a)</t>
  </si>
  <si>
    <t>Statistisi Madya</t>
  </si>
  <si>
    <t>heryanah@bps.go.id</t>
  </si>
  <si>
    <t>heryanah@iuj.ac.jp</t>
  </si>
  <si>
    <t>340011838</t>
  </si>
  <si>
    <t>196603111988022001</t>
  </si>
  <si>
    <t>Rini Apsari</t>
  </si>
  <si>
    <t>S.Si, M.Si.</t>
  </si>
  <si>
    <t>Pembina Tk. I/(IV/b)</t>
  </si>
  <si>
    <t>riniapsari@bps.go.id</t>
  </si>
  <si>
    <t>rini3100@gmail.com</t>
  </si>
  <si>
    <t>340011998</t>
  </si>
  <si>
    <t>196904141988121001</t>
  </si>
  <si>
    <t>Dwino Daries</t>
  </si>
  <si>
    <t>B.Eng, MTI</t>
  </si>
  <si>
    <t>Laki-Laki</t>
  </si>
  <si>
    <t>Pranata Komputer Madya</t>
  </si>
  <si>
    <t>dwino@bps.go.id</t>
  </si>
  <si>
    <t>dwino.d@gmail.com</t>
  </si>
  <si>
    <t>340012242</t>
  </si>
  <si>
    <t>BPS Kota Payakumhuh</t>
  </si>
  <si>
    <t>196703261989031002</t>
  </si>
  <si>
    <t>Ismail</t>
  </si>
  <si>
    <t>S.ST</t>
  </si>
  <si>
    <t>Penata Tk. I/(III/d)</t>
  </si>
  <si>
    <t>DIV</t>
  </si>
  <si>
    <t>mail@bps.go.id</t>
  </si>
  <si>
    <t>ismailguci.0326@gmail.com</t>
  </si>
  <si>
    <t>340012812</t>
  </si>
  <si>
    <t>196810011991021001</t>
  </si>
  <si>
    <t>Yahya Ubed</t>
  </si>
  <si>
    <t>S.Si., M.M.</t>
  </si>
  <si>
    <t>yahyaubed@bps.go.id</t>
  </si>
  <si>
    <t>yahyaubed1@gmail.com</t>
  </si>
  <si>
    <t>340013074</t>
  </si>
  <si>
    <t>Bps Kabupaten Grobogan</t>
  </si>
  <si>
    <t>197112151992021001</t>
  </si>
  <si>
    <t>Aris khariri</t>
  </si>
  <si>
    <t>SST</t>
  </si>
  <si>
    <t>Pranata Komputer Muda</t>
  </si>
  <si>
    <t>ipds3315@bps.go.id</t>
  </si>
  <si>
    <t>ayah15aris@gmail.com</t>
  </si>
  <si>
    <t>340013127</t>
  </si>
  <si>
    <t>197108051992031002</t>
  </si>
  <si>
    <t>Elwan Heryanto</t>
  </si>
  <si>
    <t>elwan@bps.go.id</t>
  </si>
  <si>
    <t>elwanwolu@gmail.com</t>
  </si>
  <si>
    <t>340013352</t>
  </si>
  <si>
    <t>196901251992111001</t>
  </si>
  <si>
    <t>Samsul Bakhri</t>
  </si>
  <si>
    <t>S.Si</t>
  </si>
  <si>
    <t>S1</t>
  </si>
  <si>
    <t>samsulbakhri@bps.go.id</t>
  </si>
  <si>
    <t>samsulb.1969@bps.go.id</t>
  </si>
  <si>
    <t>340013455</t>
  </si>
  <si>
    <t>196610031992121001</t>
  </si>
  <si>
    <t>Dewa Made Suambara</t>
  </si>
  <si>
    <t>Ir</t>
  </si>
  <si>
    <t>M.M.A</t>
  </si>
  <si>
    <t>Kabag Umum</t>
  </si>
  <si>
    <t>suambara@bps.go.id</t>
  </si>
  <si>
    <t>340013546</t>
  </si>
  <si>
    <t>196611111993011002</t>
  </si>
  <si>
    <t>Dont Worry</t>
  </si>
  <si>
    <t>SE.</t>
  </si>
  <si>
    <t>dontworry@bps.go.id</t>
  </si>
  <si>
    <t>dontworry2000@gmail.com</t>
  </si>
  <si>
    <t>340013770</t>
  </si>
  <si>
    <t>197204281993121001</t>
  </si>
  <si>
    <t>Agus Sudaryadi</t>
  </si>
  <si>
    <t>S.Si., MM.</t>
  </si>
  <si>
    <t>agus_s@bps.go.id</t>
  </si>
  <si>
    <t>agussd.72@gmail.com</t>
  </si>
  <si>
    <t>340014135</t>
  </si>
  <si>
    <t>196807051994011001</t>
  </si>
  <si>
    <t>Zunadi</t>
  </si>
  <si>
    <t>Ir.</t>
  </si>
  <si>
    <t>M.NatResEcon</t>
  </si>
  <si>
    <t>zunadi@bps.go.id</t>
  </si>
  <si>
    <t>zunadipraptoutomo@gmail.com</t>
  </si>
  <si>
    <t>340014368</t>
  </si>
  <si>
    <t>196902181994011001</t>
  </si>
  <si>
    <t>Sriwiyana Teguh Ananto</t>
  </si>
  <si>
    <t>M.Si</t>
  </si>
  <si>
    <t>sriwiyana@bps.go.id</t>
  </si>
  <si>
    <t>teguhan2to@gmail.com</t>
  </si>
  <si>
    <t>340014586</t>
  </si>
  <si>
    <t>197410191994031003</t>
  </si>
  <si>
    <t>Aziz Kurniawan</t>
  </si>
  <si>
    <t>S.Kom</t>
  </si>
  <si>
    <t>Pengelola PBJ Muda</t>
  </si>
  <si>
    <t>azizk@bps.go.id</t>
  </si>
  <si>
    <t>wawanneo@gmail.com</t>
  </si>
  <si>
    <t>340014782</t>
  </si>
  <si>
    <t>197402231994031002</t>
  </si>
  <si>
    <t>Budi Darmawan</t>
  </si>
  <si>
    <t>budidarma@bps.go.id</t>
  </si>
  <si>
    <t>b.darma23@gmail.com</t>
  </si>
  <si>
    <t>340014877</t>
  </si>
  <si>
    <t>197306071994031002</t>
  </si>
  <si>
    <t>Munir</t>
  </si>
  <si>
    <t>S.ST., MP.</t>
  </si>
  <si>
    <t>mun@bps.go.id</t>
  </si>
  <si>
    <t>munir.c2829@gmail.com</t>
  </si>
  <si>
    <t>340015024</t>
  </si>
  <si>
    <t>197101091994121001</t>
  </si>
  <si>
    <t>Ahmad Yaskur</t>
  </si>
  <si>
    <t>S.Si, M.Si</t>
  </si>
  <si>
    <t>yaskur@bps.go.id</t>
  </si>
  <si>
    <t>yaskura6@gmail.com</t>
  </si>
  <si>
    <t>340015038</t>
  </si>
  <si>
    <t>197302091994122001</t>
  </si>
  <si>
    <t>Dyah Sari Prihantari</t>
  </si>
  <si>
    <t>S.ST, M.S.E</t>
  </si>
  <si>
    <t>dyah.sp@bps.go.id</t>
  </si>
  <si>
    <t>sdyah3501@gmail.com</t>
  </si>
  <si>
    <t>340015244</t>
  </si>
  <si>
    <t>197405091996031001</t>
  </si>
  <si>
    <t>I Wayan Pariarta</t>
  </si>
  <si>
    <t>pariartha@bps.go.id</t>
  </si>
  <si>
    <t>wpariartha@gmail.com</t>
  </si>
  <si>
    <t>340015338</t>
  </si>
  <si>
    <t>197209161996122001</t>
  </si>
  <si>
    <t>Endaryani</t>
  </si>
  <si>
    <t>S.ST, M.Si</t>
  </si>
  <si>
    <t>endar@bps.go.id</t>
  </si>
  <si>
    <t>endaryani35@gmail.com</t>
  </si>
  <si>
    <t>340015435</t>
  </si>
  <si>
    <t>197406111997032002</t>
  </si>
  <si>
    <t>Rini Sulistyowati</t>
  </si>
  <si>
    <t>rini.sulistyo@bps.go.id</t>
  </si>
  <si>
    <t>rinis1974@gmail.com</t>
  </si>
  <si>
    <t>340015482</t>
  </si>
  <si>
    <t>197702061997122001</t>
  </si>
  <si>
    <t>Widiastuti</t>
  </si>
  <si>
    <t>S.ST, M.M</t>
  </si>
  <si>
    <t>widiastuti3@bps.go.id</t>
  </si>
  <si>
    <t>widianara9999@gmail.com</t>
  </si>
  <si>
    <t>340015486</t>
  </si>
  <si>
    <t>197611291997122001</t>
  </si>
  <si>
    <t>Ari Andriani</t>
  </si>
  <si>
    <t>ariandri@bps.go.id</t>
  </si>
  <si>
    <t>ariandriani76@gmail.com</t>
  </si>
  <si>
    <t>340015618</t>
  </si>
  <si>
    <t>197606021998031003</t>
  </si>
  <si>
    <t>Chandra Wahyu Yuniar</t>
  </si>
  <si>
    <t>S.ST, MM</t>
  </si>
  <si>
    <t>APK APBN Muda</t>
  </si>
  <si>
    <t>chandra.wahyu@bps.go.id</t>
  </si>
  <si>
    <t>chandra.wahyu@gmail.com</t>
  </si>
  <si>
    <t>340015690</t>
  </si>
  <si>
    <t>197901251998031003</t>
  </si>
  <si>
    <t>Nur Yanuar</t>
  </si>
  <si>
    <t>nur.yanuar@bps.go.id</t>
  </si>
  <si>
    <t>nuryanuar15@gmail.com</t>
  </si>
  <si>
    <t>340015737</t>
  </si>
  <si>
    <t>BPS KOTA METRO</t>
  </si>
  <si>
    <t>197609141999011001</t>
  </si>
  <si>
    <t>YOSEP</t>
  </si>
  <si>
    <t>SST., MIDEC</t>
  </si>
  <si>
    <t>yosep@bps.go.id</t>
  </si>
  <si>
    <t>u4337580@anu.edu.au</t>
  </si>
  <si>
    <t>340015786</t>
  </si>
  <si>
    <t>197610121999011001</t>
  </si>
  <si>
    <t>Eko Sucahyono</t>
  </si>
  <si>
    <t>Kasubbag Umum</t>
  </si>
  <si>
    <t>sucahyono@bps.go.id</t>
  </si>
  <si>
    <t>ekobps99@gmail.com</t>
  </si>
  <si>
    <t>340015799</t>
  </si>
  <si>
    <t>197708061999012001</t>
  </si>
  <si>
    <t>Kunthi Wihatmi</t>
  </si>
  <si>
    <t>S.Si, M.A.P</t>
  </si>
  <si>
    <t>APK APBN Ahli Muda</t>
  </si>
  <si>
    <t>kunthi.wihatmi@bps.go.id</t>
  </si>
  <si>
    <t>kunthi3518@gmail.com</t>
  </si>
  <si>
    <t>340015886</t>
  </si>
  <si>
    <t>197612121999032001</t>
  </si>
  <si>
    <t>Heny Sucihati</t>
  </si>
  <si>
    <t>S.ST, M.E</t>
  </si>
  <si>
    <t>henysucihati@bps.go.id</t>
  </si>
  <si>
    <t>hn.fie1@gmail.com</t>
  </si>
  <si>
    <t>340015976</t>
  </si>
  <si>
    <t>197906061999122001</t>
  </si>
  <si>
    <t>Sri Kuncoro Damayanti</t>
  </si>
  <si>
    <t>S.ST, M.Ec.Dev.</t>
  </si>
  <si>
    <t>srikuncoro@bps.go.id</t>
  </si>
  <si>
    <t>skdeye79@gmail.com</t>
  </si>
  <si>
    <t>340015980</t>
  </si>
  <si>
    <t>197706201999121001</t>
  </si>
  <si>
    <t>Agung Prasetiyo</t>
  </si>
  <si>
    <t>S.ST., MM</t>
  </si>
  <si>
    <t>prasetiyo@bps.go.id</t>
  </si>
  <si>
    <t>apmunyah@gmail.com</t>
  </si>
  <si>
    <t>340015985</t>
  </si>
  <si>
    <t>197706261999121001</t>
  </si>
  <si>
    <t>Suzatmo Putro</t>
  </si>
  <si>
    <t>suzatmo@bps.go.id</t>
  </si>
  <si>
    <t>suzatmo@gmail.com</t>
  </si>
  <si>
    <t>340015991</t>
  </si>
  <si>
    <t>197808301999121001</t>
  </si>
  <si>
    <t>Edwin Erifiandi</t>
  </si>
  <si>
    <t>edwine@bps.go.id</t>
  </si>
  <si>
    <t>edwin.erifiandi@gmail.com</t>
  </si>
  <si>
    <t>340016082</t>
  </si>
  <si>
    <t>197502242000031001</t>
  </si>
  <si>
    <t>Heru Kusharjanto</t>
  </si>
  <si>
    <t>MA, M.Eng</t>
  </si>
  <si>
    <t>heru@bps.go.id</t>
  </si>
  <si>
    <t>herokoe306@gmail.com</t>
  </si>
  <si>
    <t>340016142</t>
  </si>
  <si>
    <t>bps kabupaten boyolali</t>
  </si>
  <si>
    <t>197812022000121006</t>
  </si>
  <si>
    <t>SUDARMADI</t>
  </si>
  <si>
    <t>darmadi@bps.go.id</t>
  </si>
  <si>
    <t>sudarboy.abu.anis.ibrohim@gmail.com</t>
  </si>
  <si>
    <t>340016157</t>
  </si>
  <si>
    <t>197811012000121004</t>
  </si>
  <si>
    <t>Bambang Trianto</t>
  </si>
  <si>
    <t>btrianto@bps.go.id</t>
  </si>
  <si>
    <t>bambangtrianto@gmail.com</t>
  </si>
  <si>
    <t>340016177</t>
  </si>
  <si>
    <t>19781207200012001</t>
  </si>
  <si>
    <t>Theresia Parwati</t>
  </si>
  <si>
    <t>S.ST, M.Ikom</t>
  </si>
  <si>
    <t>theres@bps.go.id</t>
  </si>
  <si>
    <t>theresiaparwati2@gmail.com</t>
  </si>
  <si>
    <t>340016189</t>
  </si>
  <si>
    <t>BPS KABUPATEN BOGOR</t>
  </si>
  <si>
    <t>197706052000121002</t>
  </si>
  <si>
    <t>Rohmana</t>
  </si>
  <si>
    <t>S.S.T</t>
  </si>
  <si>
    <t>rohmana@bps.go.id</t>
  </si>
  <si>
    <t>rohmana77@gmail.com</t>
  </si>
  <si>
    <t>340016252</t>
  </si>
  <si>
    <t>197806032000122002</t>
  </si>
  <si>
    <t>Yenita Mirawanti</t>
  </si>
  <si>
    <t>S.ST., M.Si</t>
  </si>
  <si>
    <t>yenita@bps.go.id</t>
  </si>
  <si>
    <t>yenitamirawanti@gmail.com</t>
  </si>
  <si>
    <t>340016268</t>
  </si>
  <si>
    <t>197805262000122001</t>
  </si>
  <si>
    <t>Rahayu Rachmawati</t>
  </si>
  <si>
    <t>SST, MSi</t>
  </si>
  <si>
    <t>yoekya@bps.go.id</t>
  </si>
  <si>
    <t>yoekya@gmail.com</t>
  </si>
  <si>
    <t>340016478</t>
  </si>
  <si>
    <t>198012222002122003</t>
  </si>
  <si>
    <t>Ida Sofiarini</t>
  </si>
  <si>
    <t>idasofiarini@bps.go.id</t>
  </si>
  <si>
    <t>idasofyarini@gmail.com</t>
  </si>
  <si>
    <t>340016561</t>
  </si>
  <si>
    <t>198005052002122006</t>
  </si>
  <si>
    <t>Dewi Sukmawati</t>
  </si>
  <si>
    <t>dsukmawati@bps.go.id</t>
  </si>
  <si>
    <t>dsukmawati55@gmail.com</t>
  </si>
  <si>
    <t>340016620</t>
  </si>
  <si>
    <t>197301102002121004</t>
  </si>
  <si>
    <t>Yudi Kurniawan</t>
  </si>
  <si>
    <t>SE., M.A.P</t>
  </si>
  <si>
    <t>kurniawan.yudi@bps.go.id</t>
  </si>
  <si>
    <t>kurniawanyudi973@gmail.com</t>
  </si>
  <si>
    <t>340016828</t>
  </si>
  <si>
    <t>197705222002122002</t>
  </si>
  <si>
    <t>Istanti</t>
  </si>
  <si>
    <t>S.Si, M.Ec.Dev</t>
  </si>
  <si>
    <t>istanti@bps.go.id</t>
  </si>
  <si>
    <t>03istanti@gmail.com</t>
  </si>
  <si>
    <t>340016879</t>
  </si>
  <si>
    <t>198010052002121005</t>
  </si>
  <si>
    <t>Chandra Sugiarso Lasambouw</t>
  </si>
  <si>
    <t>SST, MM</t>
  </si>
  <si>
    <t>chandras@bps.go.id</t>
  </si>
  <si>
    <t>chandrasugiarso@gmail.com</t>
  </si>
  <si>
    <t>340016909</t>
  </si>
  <si>
    <t>BPS Provinsi NTT</t>
  </si>
  <si>
    <t>197804032002122005</t>
  </si>
  <si>
    <t>Marlyn Jeanne Christine</t>
  </si>
  <si>
    <t>MRD, PhD</t>
  </si>
  <si>
    <t>S3</t>
  </si>
  <si>
    <t>marlynjeanne@bps.go.id</t>
  </si>
  <si>
    <t>christine.marlynjeanne@gmail.com</t>
  </si>
  <si>
    <t>340016936</t>
  </si>
  <si>
    <t>198103082003122003</t>
  </si>
  <si>
    <t>Linda Kusumawardani</t>
  </si>
  <si>
    <t>S.ST, ME</t>
  </si>
  <si>
    <t>Analis Anggaran</t>
  </si>
  <si>
    <t>lindakus@bps.go.id</t>
  </si>
  <si>
    <t>lindakus81@gmail.com</t>
  </si>
  <si>
    <t>340016941</t>
  </si>
  <si>
    <t>198109012003122001</t>
  </si>
  <si>
    <t>Yudiarti Septiana Triaswati</t>
  </si>
  <si>
    <t>yudiarti@bps.go.id</t>
  </si>
  <si>
    <t>3571ipds@gmail.com</t>
  </si>
  <si>
    <t>340016958</t>
  </si>
  <si>
    <t>198108042003122003</t>
  </si>
  <si>
    <t>Riza Ulfina</t>
  </si>
  <si>
    <t>S.ST, M.S.E.</t>
  </si>
  <si>
    <t>riza@bps.go.id</t>
  </si>
  <si>
    <t>riza.ulfina@gmail.com</t>
  </si>
  <si>
    <t>340016964</t>
  </si>
  <si>
    <t>198201072003121006</t>
  </si>
  <si>
    <t>Yanis Habibie</t>
  </si>
  <si>
    <t>SST, M.Stat</t>
  </si>
  <si>
    <t>yanis@bps.go.id</t>
  </si>
  <si>
    <t>bibe.chiex@gmail.com</t>
  </si>
  <si>
    <t>340016985</t>
  </si>
  <si>
    <t>198106142003121003</t>
  </si>
  <si>
    <t>Cahya Wisnu Wardana</t>
  </si>
  <si>
    <t>wardana@bps.go.id</t>
  </si>
  <si>
    <t>cahyawisnu@gmail.com</t>
  </si>
  <si>
    <t>340016991</t>
  </si>
  <si>
    <t>198105042003121004</t>
  </si>
  <si>
    <t>Catur Didi Wahyudi</t>
  </si>
  <si>
    <t>catur.didi@bps.go.id</t>
  </si>
  <si>
    <t>didiwahyudicatur@gmail.com</t>
  </si>
  <si>
    <t>340017054</t>
  </si>
  <si>
    <t>198108012003121004</t>
  </si>
  <si>
    <t>Farid Ma'ruf</t>
  </si>
  <si>
    <t>faridm@bps.go.id</t>
  </si>
  <si>
    <t>faridistimana81@gmail.com</t>
  </si>
  <si>
    <t>340017065</t>
  </si>
  <si>
    <t>BPS Provinsi NTB</t>
  </si>
  <si>
    <t>198110192003122002</t>
  </si>
  <si>
    <t>Hertina Yusnissa</t>
  </si>
  <si>
    <t>S. ST., MM</t>
  </si>
  <si>
    <t>hertina@bps.go.id</t>
  </si>
  <si>
    <t>hertinayusnissa10@gmail.com</t>
  </si>
  <si>
    <t>340017073</t>
  </si>
  <si>
    <t>198011272003122002</t>
  </si>
  <si>
    <t>Hentiek Puspitawati</t>
  </si>
  <si>
    <t>hentiek@bps.go.id</t>
  </si>
  <si>
    <t>jogjakota3471@gmail.com</t>
  </si>
  <si>
    <t>340017126</t>
  </si>
  <si>
    <t>198008062003121004</t>
  </si>
  <si>
    <t>Rizki Wahyudi</t>
  </si>
  <si>
    <t>SE</t>
  </si>
  <si>
    <t>rizkiw@bps.go.id</t>
  </si>
  <si>
    <t>rq17126@gmail.com</t>
  </si>
  <si>
    <t>340017127</t>
  </si>
  <si>
    <t>197905152003122006</t>
  </si>
  <si>
    <t>Yezi Ostanofa</t>
  </si>
  <si>
    <t>Kepala Sub Bagian Umum</t>
  </si>
  <si>
    <t>yezi.ostanofa@bps.go.id</t>
  </si>
  <si>
    <t>yezi.ostanofa@gmail.com</t>
  </si>
  <si>
    <t>340017189</t>
  </si>
  <si>
    <t>BPS Provinsi D.I. Yogyakarta</t>
  </si>
  <si>
    <t>197810042003121003</t>
  </si>
  <si>
    <t>Suriadi</t>
  </si>
  <si>
    <t>S.Hut</t>
  </si>
  <si>
    <t>Statistisi Pertama</t>
  </si>
  <si>
    <t>suriadi@bps.go.id</t>
  </si>
  <si>
    <t>suriadidhafa3@gmail.com</t>
  </si>
  <si>
    <t>340017287</t>
  </si>
  <si>
    <t>198211182004121001</t>
  </si>
  <si>
    <t>Yudi Purbosari</t>
  </si>
  <si>
    <t>SST, MT</t>
  </si>
  <si>
    <t>purbo@bps.go.id</t>
  </si>
  <si>
    <t>purbo82@gmail.com</t>
  </si>
  <si>
    <t>340017295</t>
  </si>
  <si>
    <t>198210212004122001</t>
  </si>
  <si>
    <t>Aan Budhi Willyana</t>
  </si>
  <si>
    <t>aan.willyana@bps.go.id</t>
  </si>
  <si>
    <t>aan.willyana@gmail.com</t>
  </si>
  <si>
    <t>340017354</t>
  </si>
  <si>
    <t>198203232004122001</t>
  </si>
  <si>
    <t>Neneng Marlina</t>
  </si>
  <si>
    <t>neneng@bps.go.id</t>
  </si>
  <si>
    <t>netwonk82@gmail.com</t>
  </si>
  <si>
    <t>340017363</t>
  </si>
  <si>
    <t>198303292004122001</t>
  </si>
  <si>
    <t>Elysa</t>
  </si>
  <si>
    <t>S. ST</t>
  </si>
  <si>
    <t>elysa@bps.go.id</t>
  </si>
  <si>
    <t>elygica2004@gmail.com</t>
  </si>
  <si>
    <t>340017406</t>
  </si>
  <si>
    <t>198205202004122001</t>
  </si>
  <si>
    <t>Budi Utami</t>
  </si>
  <si>
    <t>budiutami@bps.go.id</t>
  </si>
  <si>
    <t>340017821</t>
  </si>
  <si>
    <t>198305022006021001</t>
  </si>
  <si>
    <t>Wiji Nogroho</t>
  </si>
  <si>
    <t>wiji_nogroho@bps.go.id</t>
  </si>
  <si>
    <t>wijinogroho@gmail.com</t>
  </si>
  <si>
    <t>340017839</t>
  </si>
  <si>
    <t>198206172006021001</t>
  </si>
  <si>
    <t>Ibnu Mubarok</t>
  </si>
  <si>
    <t>ibnum@bps.go.id</t>
  </si>
  <si>
    <t>ibnum1706@gmail.com</t>
  </si>
  <si>
    <t>340017850</t>
  </si>
  <si>
    <t>198111272006022001</t>
  </si>
  <si>
    <t>Rizqi Elviah</t>
  </si>
  <si>
    <t>rizqie@bps.go.id</t>
  </si>
  <si>
    <t>evi.kipapp@gmail.com</t>
  </si>
  <si>
    <t>340017854</t>
  </si>
  <si>
    <t>198010242006021001</t>
  </si>
  <si>
    <t>Miyan Andi Irawan</t>
  </si>
  <si>
    <t>S.ST, MSE.</t>
  </si>
  <si>
    <t>mandiirawan@bps.go.id</t>
  </si>
  <si>
    <t>m.andiirawan@gmail.com</t>
  </si>
  <si>
    <t>340017893</t>
  </si>
  <si>
    <t>198205242006021001</t>
  </si>
  <si>
    <t>Adnan Puji Wahyudi</t>
  </si>
  <si>
    <t>M.T.</t>
  </si>
  <si>
    <t>adnan.puji@bps.go.id</t>
  </si>
  <si>
    <t>adnanpw@gmail.com</t>
  </si>
  <si>
    <t>340017904</t>
  </si>
  <si>
    <t>198309102006022001</t>
  </si>
  <si>
    <t>Tasmilah</t>
  </si>
  <si>
    <t>tasmilah@bps.go.id</t>
  </si>
  <si>
    <t>tasmilah.bps@gmail.com</t>
  </si>
  <si>
    <t>340017911</t>
  </si>
  <si>
    <t>198306252006021003</t>
  </si>
  <si>
    <t>Wisnu Nurdiyanto</t>
  </si>
  <si>
    <t>SST MT</t>
  </si>
  <si>
    <t>wisnurdi@bps.go.id</t>
  </si>
  <si>
    <t>wisnurdi@gmail.com</t>
  </si>
  <si>
    <t>340018175</t>
  </si>
  <si>
    <t>198701302006042003</t>
  </si>
  <si>
    <t>Herawati</t>
  </si>
  <si>
    <t>S.E, M.Ap</t>
  </si>
  <si>
    <t>Kasubag umum</t>
  </si>
  <si>
    <t>Herawati@bps.go.id</t>
  </si>
  <si>
    <t>Herawaty87@gmail.com</t>
  </si>
  <si>
    <t>340018515</t>
  </si>
  <si>
    <t>198201272006042019</t>
  </si>
  <si>
    <t>Wulaneka Dwisaptantri</t>
  </si>
  <si>
    <t>wulaneka@bps.go.id</t>
  </si>
  <si>
    <t>wulanekadwisaptantrii@gmail.com</t>
  </si>
  <si>
    <t>340019172</t>
  </si>
  <si>
    <t>198409252007012002</t>
  </si>
  <si>
    <t>Endah Saftarina Khairiyani</t>
  </si>
  <si>
    <t>endah.saftarina@bps.go.id</t>
  </si>
  <si>
    <t>endahsk@gmail.com</t>
  </si>
  <si>
    <t>340019181</t>
  </si>
  <si>
    <t>198506202007012005</t>
  </si>
  <si>
    <t>Fithriyah</t>
  </si>
  <si>
    <t>fitriyah@bps.go.id</t>
  </si>
  <si>
    <t>fithriyah61@gmail.com</t>
  </si>
  <si>
    <t>340019189</t>
  </si>
  <si>
    <t>198405112007012004</t>
  </si>
  <si>
    <t>Helida Nurcahayani</t>
  </si>
  <si>
    <t>helida.nur@bps.go.id</t>
  </si>
  <si>
    <t>helida.nur@gmail.com</t>
  </si>
  <si>
    <t>340019213</t>
  </si>
  <si>
    <t>198408222007012007</t>
  </si>
  <si>
    <t>Agustin Siti Aminah</t>
  </si>
  <si>
    <t>S.ST, M.Stat</t>
  </si>
  <si>
    <t>agustin.siti@bps.go.id</t>
  </si>
  <si>
    <t>asa.lilaken@gmail.com</t>
  </si>
  <si>
    <t>340019240</t>
  </si>
  <si>
    <t>198402252007011006</t>
  </si>
  <si>
    <t>M S Alim Sudiasto</t>
  </si>
  <si>
    <t>S.ST.,M.Med.Kom</t>
  </si>
  <si>
    <t>sudiasto@bps.go.id</t>
  </si>
  <si>
    <t>alimsudiasto@gmail.com</t>
  </si>
  <si>
    <t>340019243</t>
  </si>
  <si>
    <t>198312152007011010</t>
  </si>
  <si>
    <t>Muh. Mulyadi</t>
  </si>
  <si>
    <t>S.ST., ME</t>
  </si>
  <si>
    <t>muh.mulyadi@bps.go.id</t>
  </si>
  <si>
    <t>muh.mulyadi83@gmail.com</t>
  </si>
  <si>
    <t>340019246</t>
  </si>
  <si>
    <t>198402122007012006</t>
  </si>
  <si>
    <t>Rizkiani</t>
  </si>
  <si>
    <t>rizkiani@bps.go.id</t>
  </si>
  <si>
    <t>rizkianimulyadi2004@gmail.com</t>
  </si>
  <si>
    <t>340019258</t>
  </si>
  <si>
    <t>198205192007012003</t>
  </si>
  <si>
    <t>Emi Arifiliana</t>
  </si>
  <si>
    <t>SST. MStat</t>
  </si>
  <si>
    <t>emi.arifiliana@bps.go.id</t>
  </si>
  <si>
    <t>arifliana3@gmail.com</t>
  </si>
  <si>
    <t>340019279</t>
  </si>
  <si>
    <t>198403232007011005</t>
  </si>
  <si>
    <t>Kurniawan Dedy Cahyono</t>
  </si>
  <si>
    <t>SST, SE, M.Si</t>
  </si>
  <si>
    <t>k.dedy@bps.go.id</t>
  </si>
  <si>
    <t>abulfaruq.kurniawan@gmail.com</t>
  </si>
  <si>
    <t>340019969</t>
  </si>
  <si>
    <t>198411302008012005</t>
  </si>
  <si>
    <t>Anis Dyah Rahmawati</t>
  </si>
  <si>
    <t>anisdyah@bps.go.id</t>
  </si>
  <si>
    <t>niesdykipapp@gmail.com</t>
  </si>
  <si>
    <t>340020093</t>
  </si>
  <si>
    <t>198402112008011005</t>
  </si>
  <si>
    <t>Nurhidayat Adhi Nugroho</t>
  </si>
  <si>
    <t>dhimas@bps.go.id</t>
  </si>
  <si>
    <t>nurhidayat.an@gmail.com</t>
  </si>
  <si>
    <t>340020181</t>
  </si>
  <si>
    <t>198404032008012007</t>
  </si>
  <si>
    <t>Dian Eka Apriana Sulasih</t>
  </si>
  <si>
    <t>S.ST., M.Si.</t>
  </si>
  <si>
    <t>diansulasih@bps.go.id</t>
  </si>
  <si>
    <t>deasdian@gmail.com</t>
  </si>
  <si>
    <t>340020209</t>
  </si>
  <si>
    <t>19850411 200801 2 002</t>
  </si>
  <si>
    <t>Reni Puspitasari</t>
  </si>
  <si>
    <t>reni@bps.go.id</t>
  </si>
  <si>
    <t>reni.pramana@gmail.com</t>
  </si>
  <si>
    <t>340020283</t>
  </si>
  <si>
    <t>198602112008011002</t>
  </si>
  <si>
    <t>A.A. Ngr Aris Jayandrana</t>
  </si>
  <si>
    <t>S.ST., MT</t>
  </si>
  <si>
    <t>Analis Pengelola Keuangan APBN Muda</t>
  </si>
  <si>
    <t>jayandrana@bps.go.id</t>
  </si>
  <si>
    <t>jayandrana@gmail.com</t>
  </si>
  <si>
    <t>340020343</t>
  </si>
  <si>
    <t>198408102008012010</t>
  </si>
  <si>
    <t>Widia Puspitasari</t>
  </si>
  <si>
    <t>widia@bps.go.id</t>
  </si>
  <si>
    <t>340050022</t>
  </si>
  <si>
    <t>198504302009021004</t>
  </si>
  <si>
    <t>Andi Ahmad Mardinsyah</t>
  </si>
  <si>
    <t>S.ST., M.SE.</t>
  </si>
  <si>
    <t>andiahmad@bps.go.id</t>
  </si>
  <si>
    <t>andiahmadmardinsyah@gmail.com</t>
  </si>
  <si>
    <t>340050044</t>
  </si>
  <si>
    <t>198607092009021003</t>
  </si>
  <si>
    <t>Buyung Rimeto Wicaksono</t>
  </si>
  <si>
    <t>rimeto@bps.go.id</t>
  </si>
  <si>
    <t>rimeto3502@gmail.com</t>
  </si>
  <si>
    <t>340050113</t>
  </si>
  <si>
    <t>198606262009021005</t>
  </si>
  <si>
    <t>Heri Purnama</t>
  </si>
  <si>
    <t>S.ST.</t>
  </si>
  <si>
    <t>hpurnama@bps.go.id</t>
  </si>
  <si>
    <t>heripoenya@gmail.com</t>
  </si>
  <si>
    <t>340050133</t>
  </si>
  <si>
    <t>198608022009021002</t>
  </si>
  <si>
    <t>Josua Johan Pandapotan Sipayung</t>
  </si>
  <si>
    <t>S.ST, M.T.</t>
  </si>
  <si>
    <t>josuasipayung@bps.go.id</t>
  </si>
  <si>
    <t>josuasipayung@gmail.com</t>
  </si>
  <si>
    <t>340050152</t>
  </si>
  <si>
    <t>198605182009022007</t>
  </si>
  <si>
    <t>Meiliya Tri Cahyaningrum</t>
  </si>
  <si>
    <t>meiliya@bps.go.id</t>
  </si>
  <si>
    <t>meiliya.3574@gmail.com</t>
  </si>
  <si>
    <t>340050252</t>
  </si>
  <si>
    <t>198708252009021002</t>
  </si>
  <si>
    <t>Suratno</t>
  </si>
  <si>
    <t>suratdeangel@bps.go.id</t>
  </si>
  <si>
    <t>suratdeangel@gmail.com</t>
  </si>
  <si>
    <t>340050266</t>
  </si>
  <si>
    <t>198509292009022010</t>
  </si>
  <si>
    <t>Vivin Novita Dewi</t>
  </si>
  <si>
    <t>SST, M.Si</t>
  </si>
  <si>
    <t>vivinovita@bps.go.id</t>
  </si>
  <si>
    <t>vivin.novitadewi@gmail.com</t>
  </si>
  <si>
    <t>340051008</t>
  </si>
  <si>
    <t>198601252009022007</t>
  </si>
  <si>
    <t>Ade Ayu Rahmadani</t>
  </si>
  <si>
    <t>adeyu@bps.go.id</t>
  </si>
  <si>
    <t>adeayu2501@gmail.com</t>
  </si>
  <si>
    <t>340051157</t>
  </si>
  <si>
    <t>198408222009021003</t>
  </si>
  <si>
    <t>Hendra Eka Wahyudianto</t>
  </si>
  <si>
    <t>S.Si, M.E</t>
  </si>
  <si>
    <t>hendra.eka@bps.go.id</t>
  </si>
  <si>
    <t>hendraeka0123@gmail.com</t>
  </si>
  <si>
    <t>340051370</t>
  </si>
  <si>
    <t>198511112009021002</t>
  </si>
  <si>
    <t>Wahid Riyanto</t>
  </si>
  <si>
    <t>wahid@bps.go.id</t>
  </si>
  <si>
    <t>wahidbps@gmail.com</t>
  </si>
  <si>
    <t>340053256</t>
  </si>
  <si>
    <t>198804022009122002</t>
  </si>
  <si>
    <t>Paskah Ulina Hasugian</t>
  </si>
  <si>
    <t>paskahuh@bps.go.id</t>
  </si>
  <si>
    <t>paskahuh@gmail.com</t>
  </si>
  <si>
    <t>340053257</t>
  </si>
  <si>
    <t>BPS Kota SOlok</t>
  </si>
  <si>
    <t>198611042009121003</t>
  </si>
  <si>
    <t>Aan Subrata</t>
  </si>
  <si>
    <t>S.ST, M.T</t>
  </si>
  <si>
    <t>aansubrata@bps.go.id</t>
  </si>
  <si>
    <t>aan.subrata@gmail.com</t>
  </si>
  <si>
    <t>340053263</t>
  </si>
  <si>
    <t>198704212009121002</t>
  </si>
  <si>
    <t>Stivan Yuen</t>
  </si>
  <si>
    <t>S.ST., M.T.</t>
  </si>
  <si>
    <t>Kasubag Umum</t>
  </si>
  <si>
    <t>stiv@bps.go.id</t>
  </si>
  <si>
    <t>1304bps@gmail.com</t>
  </si>
  <si>
    <t>340053829</t>
  </si>
  <si>
    <t>198409122010031002</t>
  </si>
  <si>
    <t>eric ismail sudjito</t>
  </si>
  <si>
    <t>ericismail@bps.go.id</t>
  </si>
  <si>
    <t>ayaheric84@gmail.com</t>
  </si>
  <si>
    <t>340054173</t>
  </si>
  <si>
    <t>BPS KOta Tangerang Selatan</t>
  </si>
  <si>
    <t>198610012010122010</t>
  </si>
  <si>
    <t>Umi Salamah</t>
  </si>
  <si>
    <t>S.ST, M.E.K.K</t>
  </si>
  <si>
    <t>umi@bps.go.id</t>
  </si>
  <si>
    <t>umi.salamah.utomo@gmail.com</t>
  </si>
  <si>
    <t>340054216</t>
  </si>
  <si>
    <t>198801252010121007</t>
  </si>
  <si>
    <t>Sony Puji Triasmoro</t>
  </si>
  <si>
    <t>SST., M.Si.</t>
  </si>
  <si>
    <t>sony@bps.go.id</t>
  </si>
  <si>
    <t>sony.trias@gmail.com</t>
  </si>
  <si>
    <t>340054217</t>
  </si>
  <si>
    <t>1987081520101005</t>
  </si>
  <si>
    <t>Chairul Fatikhin Putra</t>
  </si>
  <si>
    <t>S.ST, M.M.</t>
  </si>
  <si>
    <t>cfatikhinp@bps.go.id</t>
  </si>
  <si>
    <t>cfatikhinp@gmail.com</t>
  </si>
  <si>
    <t>340054258</t>
  </si>
  <si>
    <t>198901122010122005</t>
  </si>
  <si>
    <t>Ratih Sari Dewi</t>
  </si>
  <si>
    <t>SST, MEKK</t>
  </si>
  <si>
    <t>rsdewi@bps.go.id</t>
  </si>
  <si>
    <t>ratihsd.12@gmail.com</t>
  </si>
  <si>
    <t>340054338</t>
  </si>
  <si>
    <t>198803272010121005</t>
  </si>
  <si>
    <t>Ajiwasesa Harumeka</t>
  </si>
  <si>
    <t>S.ST., M.Stat.</t>
  </si>
  <si>
    <t>ajiwasesa@bps.go.id</t>
  </si>
  <si>
    <t>aharumeka@gmail.com</t>
  </si>
  <si>
    <t>340054346</t>
  </si>
  <si>
    <t>198710262010122007</t>
  </si>
  <si>
    <t>Nova Dewi Oktasari</t>
  </si>
  <si>
    <t>novaoktasari@bps.go.id</t>
  </si>
  <si>
    <t>novaoktasari@gmail.com</t>
  </si>
  <si>
    <t>340054349</t>
  </si>
  <si>
    <t>198708262010122004</t>
  </si>
  <si>
    <t>Rina Nopita Manullang</t>
  </si>
  <si>
    <t>rinancmanullang@bps.go.id</t>
  </si>
  <si>
    <t>lacirina2010@gmail.com</t>
  </si>
  <si>
    <t>340054615</t>
  </si>
  <si>
    <t>197702032011011005</t>
  </si>
  <si>
    <t>Sigit Susanto</t>
  </si>
  <si>
    <t>S.Si.</t>
  </si>
  <si>
    <t>sigit_susanto@bps.go.id</t>
  </si>
  <si>
    <t>sigit.menroe@gmail.com</t>
  </si>
  <si>
    <t>340054848</t>
  </si>
  <si>
    <t>BPS Jakarta Pusat</t>
  </si>
  <si>
    <t>198209242011011010</t>
  </si>
  <si>
    <t>Mohamad Abdul Azis</t>
  </si>
  <si>
    <t>S. AP, M. Tr. AP</t>
  </si>
  <si>
    <t>abdul.aziz@bps.go.id</t>
  </si>
  <si>
    <t>340055038</t>
  </si>
  <si>
    <t>198711252011012019</t>
  </si>
  <si>
    <t>Kartikowati</t>
  </si>
  <si>
    <t>kartiko@bps.go.id</t>
  </si>
  <si>
    <t>littlescient@gmail.com</t>
  </si>
  <si>
    <t>340055104</t>
  </si>
  <si>
    <t>198809262011012012</t>
  </si>
  <si>
    <t>Dwi Esti Kurniasih</t>
  </si>
  <si>
    <t>S.Si, M.AP, M.PP</t>
  </si>
  <si>
    <t>dwi.kurniasih@bps.go.id</t>
  </si>
  <si>
    <t>dwiestikurniasih88@gmail.com</t>
  </si>
  <si>
    <t>340055282</t>
  </si>
  <si>
    <t>198207062011011009</t>
  </si>
  <si>
    <t>Hartanto</t>
  </si>
  <si>
    <t>hartanto3@bps.go.id</t>
  </si>
  <si>
    <t>hartantobpssanggau@gmail.com</t>
  </si>
  <si>
    <t>340055307</t>
  </si>
  <si>
    <t>198106062011012007</t>
  </si>
  <si>
    <t>Yunnie Savitri</t>
  </si>
  <si>
    <t>yunnie@bps.go.id</t>
  </si>
  <si>
    <t>yunniesvtr@gmail.com</t>
  </si>
  <si>
    <t>340055324</t>
  </si>
  <si>
    <t>197912152011012004</t>
  </si>
  <si>
    <t>Istiqomah Titien Rahmawati</t>
  </si>
  <si>
    <t>istiqomah@bps.go.id</t>
  </si>
  <si>
    <t>istiqomahbps@gmail.com</t>
  </si>
  <si>
    <t>340055497</t>
  </si>
  <si>
    <t>198706102011011013</t>
  </si>
  <si>
    <t>Idham</t>
  </si>
  <si>
    <t>S.Si., M.M</t>
  </si>
  <si>
    <t>idham@bps.go.id</t>
  </si>
  <si>
    <t>idham.7472@gmail.com</t>
  </si>
  <si>
    <t>340055507</t>
  </si>
  <si>
    <t>198507152011011013</t>
  </si>
  <si>
    <t>SUDARMINI</t>
  </si>
  <si>
    <t>S.Si, MM</t>
  </si>
  <si>
    <t>sudarmini@bps.go.id</t>
  </si>
  <si>
    <t>sudarminikonawe@gmail.com</t>
  </si>
  <si>
    <t>340055844</t>
  </si>
  <si>
    <t>198910262012112001</t>
  </si>
  <si>
    <t>Monica Oktavina</t>
  </si>
  <si>
    <t>monicaoktavina@bps.go.id</t>
  </si>
  <si>
    <t>moniceoktavina@gmail.com</t>
  </si>
  <si>
    <t>340055887</t>
  </si>
  <si>
    <t>198908272012111001</t>
  </si>
  <si>
    <t>Rafly Parenta Bano</t>
  </si>
  <si>
    <t>S.S.T., M.E.K.K</t>
  </si>
  <si>
    <t>rbano@bps.go.id</t>
  </si>
  <si>
    <t>raflypbano@gmail.com</t>
  </si>
  <si>
    <t>340055914</t>
  </si>
  <si>
    <t>198908232012111001</t>
  </si>
  <si>
    <t>Sabit Huraira</t>
  </si>
  <si>
    <t>sabit@bps.go.id</t>
  </si>
  <si>
    <t>sabitzhabit@gmail.com</t>
  </si>
  <si>
    <t>340056016</t>
  </si>
  <si>
    <t>198912012012122002</t>
  </si>
  <si>
    <t>Nafitalia</t>
  </si>
  <si>
    <t>nafitalia@bps.go.id</t>
  </si>
  <si>
    <t>fitanafitalia363@gmail.com</t>
  </si>
  <si>
    <t>340056117</t>
  </si>
  <si>
    <t>199003132012122001</t>
  </si>
  <si>
    <t>Farida Amina</t>
  </si>
  <si>
    <t>farida.amina@bps.go.id</t>
  </si>
  <si>
    <t>faridaamina.mtk07@gmail.com</t>
  </si>
  <si>
    <t>340056118</t>
  </si>
  <si>
    <t>198711122012121002</t>
  </si>
  <si>
    <t>Hidayat Ustadi</t>
  </si>
  <si>
    <t>hidayat.ustadi@bps.go.id</t>
  </si>
  <si>
    <t>hidayat.6302@gmail.com</t>
  </si>
  <si>
    <t>340056120</t>
  </si>
  <si>
    <t>BPS Kota Banjarbaru</t>
  </si>
  <si>
    <t>198502042012122001</t>
  </si>
  <si>
    <t>Tuti Nurhayati</t>
  </si>
  <si>
    <t>tuti.nurhayati@bps.go.id</t>
  </si>
  <si>
    <t>sensuspertanian6372@gmail.com</t>
  </si>
  <si>
    <t>340056203</t>
  </si>
  <si>
    <t>199004022013111001</t>
  </si>
  <si>
    <t>Ahmad Syahdi Hamid</t>
  </si>
  <si>
    <t>syahdi@bps.go.id</t>
  </si>
  <si>
    <t>syahdi2490@gmail.com</t>
  </si>
  <si>
    <t>340056217</t>
  </si>
  <si>
    <t>199008022013111001</t>
  </si>
  <si>
    <t>Arga Parama Yufinanda</t>
  </si>
  <si>
    <t>argaparama@bps.go.id</t>
  </si>
  <si>
    <t>argaparamay@gmail.com</t>
  </si>
  <si>
    <t>340056219</t>
  </si>
  <si>
    <t>199005242013111001</t>
  </si>
  <si>
    <t>Arif Kurnia Wicaksana</t>
  </si>
  <si>
    <t>SST., M.Ec.Dev</t>
  </si>
  <si>
    <t>wicaksana@bps.go.id</t>
  </si>
  <si>
    <t>wicaksana.arifk@gmail.com</t>
  </si>
  <si>
    <t>340056220</t>
  </si>
  <si>
    <t>199006082013111001</t>
  </si>
  <si>
    <t>Arif Wibowo</t>
  </si>
  <si>
    <t>arifwi@bps.go.id</t>
  </si>
  <si>
    <t>arv.gnv@gmail.com</t>
  </si>
  <si>
    <t>340056340</t>
  </si>
  <si>
    <t>198908112013112001</t>
  </si>
  <si>
    <t>Lely Agustining Ayu Kumala</t>
  </si>
  <si>
    <t>lelykumala@bps.go.id</t>
  </si>
  <si>
    <t>kumalalely@gmail.com</t>
  </si>
  <si>
    <t>340056448</t>
  </si>
  <si>
    <t>199012172013111001</t>
  </si>
  <si>
    <t>Saryono</t>
  </si>
  <si>
    <t>saryono@bps.go.id</t>
  </si>
  <si>
    <t>ryo.walcott@gmail.com</t>
  </si>
  <si>
    <t>340056676</t>
  </si>
  <si>
    <t>199105142014102001</t>
  </si>
  <si>
    <t>Mayanti Meylisa Toding</t>
  </si>
  <si>
    <t>S.ST, M.Sc</t>
  </si>
  <si>
    <t>mayanti.mt@bps.go.id</t>
  </si>
  <si>
    <t>maymeytoding@gmail.com</t>
  </si>
  <si>
    <t>340056736</t>
  </si>
  <si>
    <t>199006012014101001</t>
  </si>
  <si>
    <t>Muhammad Juni Andri Rahman</t>
  </si>
  <si>
    <t>juni.andri@bps.go.id</t>
  </si>
  <si>
    <t>jandri.maman@gmail.com</t>
  </si>
  <si>
    <t>340056759</t>
  </si>
  <si>
    <t>199107282014101001</t>
  </si>
  <si>
    <t>Dhoni Eko Wahyu Nugroho</t>
  </si>
  <si>
    <t>dhonieko@bps.go.id</t>
  </si>
  <si>
    <t>studiokoding@gmail.com</t>
  </si>
  <si>
    <t>340056809</t>
  </si>
  <si>
    <t>BPS Kota Tanjungpinang</t>
  </si>
  <si>
    <t>199204112014102001</t>
  </si>
  <si>
    <t>Dian Fitriana Arthati</t>
  </si>
  <si>
    <t>dian.fa@bps.go.id</t>
  </si>
  <si>
    <t>arthalw@gmail.com</t>
  </si>
  <si>
    <t>340056867</t>
  </si>
  <si>
    <t>198904262014101001</t>
  </si>
  <si>
    <t>Muhammad Nur Kamal</t>
  </si>
  <si>
    <t>nurkamal@bps.go.id</t>
  </si>
  <si>
    <t>noestis51@gmail.com</t>
  </si>
  <si>
    <t>340056882</t>
  </si>
  <si>
    <t>19910707214102003</t>
  </si>
  <si>
    <t>Rini Hapsari Cahyaningrum</t>
  </si>
  <si>
    <t>rini.hc@bps.go.id</t>
  </si>
  <si>
    <t>rinihapsaricah@gmail.com</t>
  </si>
  <si>
    <t>340056918</t>
  </si>
  <si>
    <t>199110312014101001</t>
  </si>
  <si>
    <t>Abdul Aliem Siddique</t>
  </si>
  <si>
    <t>S.ST., M.SE</t>
  </si>
  <si>
    <t>aliemsiddiq@bps.go.id</t>
  </si>
  <si>
    <t>abd.aliem.siddique@gmail.com</t>
  </si>
  <si>
    <t>340057016</t>
  </si>
  <si>
    <t>199310022014122001</t>
  </si>
  <si>
    <t>Chindy Saktias Pratiwi</t>
  </si>
  <si>
    <t>SST, MSE</t>
  </si>
  <si>
    <t>chindy.pratiwi@bps.go.id</t>
  </si>
  <si>
    <t>chindy21093@gmail.com</t>
  </si>
  <si>
    <t>340057200</t>
  </si>
  <si>
    <t>199106202014121001</t>
  </si>
  <si>
    <t>Risman</t>
  </si>
  <si>
    <t>risman3@bps.go.id</t>
  </si>
  <si>
    <t>rismonman@gmail.com</t>
  </si>
  <si>
    <t>340057201</t>
  </si>
  <si>
    <t>199106142014121001</t>
  </si>
  <si>
    <t>Rizki Hadiman</t>
  </si>
  <si>
    <t>rizki.hadiman@bps.go.id</t>
  </si>
  <si>
    <t>ryzqhdiman@gmail.com</t>
  </si>
  <si>
    <t>340057255</t>
  </si>
  <si>
    <t>199311132016021001</t>
  </si>
  <si>
    <t>Abdur Rasyid Karim Amrullah</t>
  </si>
  <si>
    <t>rasyidka@bps.go.id</t>
  </si>
  <si>
    <t>rasyidka@gmail.com</t>
  </si>
  <si>
    <t>340057405</t>
  </si>
  <si>
    <t>BPS Kota Swahlunto</t>
  </si>
  <si>
    <t>199401312016021001</t>
  </si>
  <si>
    <t>Hari Akhiardy Tofri</t>
  </si>
  <si>
    <t>akhiardy.tofri@bps.go.id</t>
  </si>
  <si>
    <t>akhiardy@gmail.com</t>
  </si>
  <si>
    <t>340057540</t>
  </si>
  <si>
    <t>199306172016022001</t>
  </si>
  <si>
    <t>Putu Purba Padma Pratiwi</t>
  </si>
  <si>
    <t>SST, M.Ec.Dev</t>
  </si>
  <si>
    <t>putu.purba@bps.go.id</t>
  </si>
  <si>
    <t>putupurbapp@gmail.com</t>
  </si>
  <si>
    <t>340057795</t>
  </si>
  <si>
    <t>199408082017012001</t>
  </si>
  <si>
    <t>Agustina Elisa Dyah Purwandari</t>
  </si>
  <si>
    <t>agustina.purwandari@bps.go.id</t>
  </si>
  <si>
    <t>agustinaelisa8@gmail.com</t>
  </si>
  <si>
    <t>340058269</t>
  </si>
  <si>
    <t>199511032018021001</t>
  </si>
  <si>
    <t>Giovanni Sandi Perdana Putra</t>
  </si>
  <si>
    <t>giovanni.sandi@bps.go.id</t>
  </si>
  <si>
    <t>giovannispputra@gmail.com</t>
  </si>
  <si>
    <t>340058432</t>
  </si>
  <si>
    <t>199507062018021001</t>
  </si>
  <si>
    <t>Putu Candra Pratama Subrata</t>
  </si>
  <si>
    <t>putu.subrata@bps.go.id</t>
  </si>
  <si>
    <t>candrabekerja@gmail.com</t>
  </si>
  <si>
    <t>340058514</t>
  </si>
  <si>
    <t>199506222018021001</t>
  </si>
  <si>
    <t>Ulul Azmi Afrizal Rizqi</t>
  </si>
  <si>
    <t>ulul.rizqi@bps.go.id</t>
  </si>
  <si>
    <t>ululterate@gmail.com</t>
  </si>
  <si>
    <t>340059119</t>
  </si>
  <si>
    <t>199619022019032001</t>
  </si>
  <si>
    <t>Geovani Ardi Safitri</t>
  </si>
  <si>
    <t>S.Stat</t>
  </si>
  <si>
    <t>geovani.safitri@bps.go.id</t>
  </si>
  <si>
    <t>ardigeovani@gmail.com</t>
  </si>
  <si>
    <t>350070050</t>
  </si>
  <si>
    <t>198601272009022003</t>
  </si>
  <si>
    <t>Dwi Wahyu T</t>
  </si>
  <si>
    <t>trisco@bps.go.id</t>
  </si>
  <si>
    <t>dwiwahyu.triscowati@gmail.com</t>
  </si>
  <si>
    <t>340012321</t>
  </si>
  <si>
    <t>196804071989031010</t>
  </si>
  <si>
    <t>Eman Sulaeman</t>
  </si>
  <si>
    <t>emans@bps.go.id</t>
  </si>
  <si>
    <t>egal.ronara@gmail.com</t>
  </si>
  <si>
    <t>Provinsi</t>
  </si>
  <si>
    <t>Satker</t>
  </si>
  <si>
    <t>Jumlah Mahasiswa</t>
  </si>
  <si>
    <t>samsulb.1969@gmail.com</t>
  </si>
  <si>
    <t>sudarmadi</t>
  </si>
  <si>
    <t>sudarboy.abu.anis@gmail.com</t>
  </si>
  <si>
    <t>BPS KABUPATEN BOYOLALI</t>
  </si>
  <si>
    <t>19781022000121006</t>
  </si>
  <si>
    <t>SE.,M.A.P</t>
  </si>
  <si>
    <t>kurniawan.yudi@bps.go id</t>
  </si>
  <si>
    <t>Analis Anggaran Ahli Muda</t>
  </si>
  <si>
    <t>rimeto3502@bps.go.id</t>
  </si>
  <si>
    <t>Nova dewi oktasari</t>
  </si>
  <si>
    <t>S. ST, M. E</t>
  </si>
  <si>
    <t>Mayanti Meylisa Toding,</t>
  </si>
  <si>
    <t>SST, M.Sc</t>
  </si>
  <si>
    <t>199602192019032001</t>
  </si>
  <si>
    <t>Statistisi ahli pertama</t>
  </si>
  <si>
    <t>Status (1 reguler, 2 mengulang, 3 didrop)</t>
  </si>
  <si>
    <t>Imalia Rosyida</t>
  </si>
  <si>
    <t>imaliarosidah@gmail.com</t>
  </si>
  <si>
    <t>082334907089</t>
  </si>
  <si>
    <t>656701017112533</t>
  </si>
  <si>
    <t>Parengan</t>
  </si>
  <si>
    <t>Jl. Usaha No. 17A RT. 001 RW. 005 Cawang III, Kramat Jati, Jakarta Timur</t>
  </si>
  <si>
    <t>Dsn. Alastuwo Rt.01 Rw.04 Desa Mojomalang Kec. Parengan Kab. Tuban, Jawa Timur</t>
  </si>
  <si>
    <t>Kevin Ananda Puspita</t>
  </si>
  <si>
    <t>Kevinananda281201@gmail.com</t>
  </si>
  <si>
    <t>082135659849</t>
  </si>
  <si>
    <t>1221592668</t>
  </si>
  <si>
    <t>BCA Otista Raya</t>
  </si>
  <si>
    <t>Wisma Saabun, Jalan Otista Raya No.5A,
RT.10/RW.2, Kel. Bidaracina,
Jatinegara,
JATINEGARA, KOTA JAKARTA TIMUR, DKI
JAKARTA</t>
  </si>
  <si>
    <t>Dusun Soka RT04/RW01, Mertoyudan, Kabupaten Magelang</t>
  </si>
  <si>
    <t>6271 BPS Kota Palangkaraya</t>
  </si>
  <si>
    <t>Kode Provinsi</t>
  </si>
  <si>
    <t>Nama Provinsi</t>
  </si>
  <si>
    <t>1100 Aceh</t>
  </si>
  <si>
    <t>BPS Provinsi</t>
  </si>
  <si>
    <t>Simeulue</t>
  </si>
  <si>
    <t>1101 Simeulue</t>
  </si>
  <si>
    <t>BPS Kabupaten</t>
  </si>
  <si>
    <t>1101 BPS Kabupaten Simeulue</t>
  </si>
  <si>
    <t>Aceh Singkil</t>
  </si>
  <si>
    <t>1102 Aceh Singkil</t>
  </si>
  <si>
    <t>1102 BPS Kabupaten Aceh Singkil</t>
  </si>
  <si>
    <t>Aceh Selatan</t>
  </si>
  <si>
    <t>1103 Aceh Selatan</t>
  </si>
  <si>
    <t>1103 BPS Kabupaten Aceh Selatan</t>
  </si>
  <si>
    <t>Aceh Tenggara</t>
  </si>
  <si>
    <t>1104 Aceh Tenggara</t>
  </si>
  <si>
    <t>1104 BPS Kabupaten Aceh Tenggara</t>
  </si>
  <si>
    <t>Aceh Timur</t>
  </si>
  <si>
    <t>1105 Aceh Timur</t>
  </si>
  <si>
    <t>1105 BPS Kabupaten Aceh Timur</t>
  </si>
  <si>
    <t>Aceh Tengah</t>
  </si>
  <si>
    <t>1106 Aceh Tengah</t>
  </si>
  <si>
    <t>1106 BPS Kabupaten Aceh Tengah</t>
  </si>
  <si>
    <t>Aceh Barat</t>
  </si>
  <si>
    <t>1107 Aceh Barat</t>
  </si>
  <si>
    <t>1107 BPS Kabupaten Aceh Barat</t>
  </si>
  <si>
    <t>Aceh Besar</t>
  </si>
  <si>
    <t>1108 Aceh Besar</t>
  </si>
  <si>
    <t>1108 BPS Kabupaten Aceh Besar</t>
  </si>
  <si>
    <t>Pidie</t>
  </si>
  <si>
    <t>1109 Pidie</t>
  </si>
  <si>
    <t>1109 BPS Kabupaten Pidie</t>
  </si>
  <si>
    <t>Bireuen</t>
  </si>
  <si>
    <t>1110 Bireuen</t>
  </si>
  <si>
    <t>1110 BPS Kabupaten Bireuen</t>
  </si>
  <si>
    <t>Aceh Utara</t>
  </si>
  <si>
    <t>1111 Aceh Utara</t>
  </si>
  <si>
    <t>1111 BPS Kabupaten Aceh Utara</t>
  </si>
  <si>
    <t>Aceh Barat Daya</t>
  </si>
  <si>
    <t>1112 Aceh Barat Daya</t>
  </si>
  <si>
    <t>Gayo Lues</t>
  </si>
  <si>
    <t>1113 Gayo Lues</t>
  </si>
  <si>
    <t>1113 BPS Kabupaten Gayo Lues</t>
  </si>
  <si>
    <t>Aceh Tamiang</t>
  </si>
  <si>
    <t>1114 Aceh Tamiang</t>
  </si>
  <si>
    <t>1114 BPS Kabupaten Aceh Tamiang</t>
  </si>
  <si>
    <t>Nagan Raya</t>
  </si>
  <si>
    <t>1115 Nagan Raya</t>
  </si>
  <si>
    <t>1115 BPS Kabupaten Nagan Raya</t>
  </si>
  <si>
    <t>Aceh Jaya</t>
  </si>
  <si>
    <t>1116 Aceh Jaya</t>
  </si>
  <si>
    <t>1116 BPS Kabupaten Aceh Jaya</t>
  </si>
  <si>
    <t>Bener Meriah</t>
  </si>
  <si>
    <t>1117 Bener Meriah</t>
  </si>
  <si>
    <t>1117 BPS Kabupaten Bener Meriah</t>
  </si>
  <si>
    <t>Pidie Jaya</t>
  </si>
  <si>
    <t>1118 Pidie Jaya</t>
  </si>
  <si>
    <t>1118 BPS Kabupaten Pidie Jaya</t>
  </si>
  <si>
    <t>Banda Aceh</t>
  </si>
  <si>
    <t>1171 Banda Aceh</t>
  </si>
  <si>
    <t>BPS Kota</t>
  </si>
  <si>
    <t>Sabang</t>
  </si>
  <si>
    <t>1172 Sabang</t>
  </si>
  <si>
    <t>1172 BPS Kota Sabang</t>
  </si>
  <si>
    <t>Langsa</t>
  </si>
  <si>
    <t>1173 Langsa</t>
  </si>
  <si>
    <t>1173 BPS Kota Langsa</t>
  </si>
  <si>
    <t>Lhokseumawe</t>
  </si>
  <si>
    <t>1174 Lhokseumawe</t>
  </si>
  <si>
    <t>1174 BPS Kota Lhokseumawe</t>
  </si>
  <si>
    <t>Subulussalam</t>
  </si>
  <si>
    <t>1175 Subulussalam</t>
  </si>
  <si>
    <t>65</t>
  </si>
  <si>
    <t>Kalimantan Utara</t>
  </si>
  <si>
    <t>1175 BPS Kota Subulussalam</t>
  </si>
  <si>
    <t>1200 Sumatera Utara</t>
  </si>
  <si>
    <t>71</t>
  </si>
  <si>
    <t>Sulawesi Utara</t>
  </si>
  <si>
    <t>Nias</t>
  </si>
  <si>
    <t>1201 Nias</t>
  </si>
  <si>
    <t>Mandailing Natal</t>
  </si>
  <si>
    <t>1202 Mandailing Natal</t>
  </si>
  <si>
    <t>1202 BPS Kabupaten Mandailing Natal</t>
  </si>
  <si>
    <t>Tapanuli Selatan</t>
  </si>
  <si>
    <t>1203 Tapanuli Selatan</t>
  </si>
  <si>
    <t>1203 BPS Kabupaten Tapanuli Selatan</t>
  </si>
  <si>
    <t>Tapanuli Tengah</t>
  </si>
  <si>
    <t>1204 Tapanuli Tengah</t>
  </si>
  <si>
    <t>75</t>
  </si>
  <si>
    <t>Gorontalo</t>
  </si>
  <si>
    <t>1204 BPS Kabupaten Tapanuli Tengah</t>
  </si>
  <si>
    <t>Tapanuli Utara</t>
  </si>
  <si>
    <t>1205 Tapanuli Utara</t>
  </si>
  <si>
    <t>Toba</t>
  </si>
  <si>
    <t>1206 Toba</t>
  </si>
  <si>
    <t>81</t>
  </si>
  <si>
    <t>Maluku</t>
  </si>
  <si>
    <t>1206 BPS Kabupaten Toba</t>
  </si>
  <si>
    <t>Labuhan Batu</t>
  </si>
  <si>
    <t>1207 Labuhan Batu</t>
  </si>
  <si>
    <t>82</t>
  </si>
  <si>
    <t>Maluku Utara</t>
  </si>
  <si>
    <t>Asahan</t>
  </si>
  <si>
    <t>1208 Asahan</t>
  </si>
  <si>
    <t>91</t>
  </si>
  <si>
    <t>Papua Barat</t>
  </si>
  <si>
    <t>Simalungun</t>
  </si>
  <si>
    <t>1209 Simalungun</t>
  </si>
  <si>
    <t>1209 BPS Kabupaten Simalungun</t>
  </si>
  <si>
    <t>Dairi</t>
  </si>
  <si>
    <t>1210 Dairi</t>
  </si>
  <si>
    <t>Karo</t>
  </si>
  <si>
    <t>1211 Karo</t>
  </si>
  <si>
    <t>1211 BPS Kabupaten Karo</t>
  </si>
  <si>
    <t>Deli Serdang</t>
  </si>
  <si>
    <t>1212 Deli Serdang</t>
  </si>
  <si>
    <t>Langkat</t>
  </si>
  <si>
    <t>1213 Langkat</t>
  </si>
  <si>
    <t>1213 BPS Kabupaten Langkat</t>
  </si>
  <si>
    <t>Nias Selatan</t>
  </si>
  <si>
    <t>1214 Nias Selatan</t>
  </si>
  <si>
    <t>1214 BPS Kabupaten Nias Selatan</t>
  </si>
  <si>
    <t>Humbang Hasundutan</t>
  </si>
  <si>
    <t>1215 Humbang Hasundutan</t>
  </si>
  <si>
    <t>Pakpak Bharat</t>
  </si>
  <si>
    <t>1216 Pakpak Bharat</t>
  </si>
  <si>
    <t>1216 BPS Kabupaten Pakpak Bharat</t>
  </si>
  <si>
    <t>Samosir</t>
  </si>
  <si>
    <t>1217 Samosir</t>
  </si>
  <si>
    <t>1217 BPS Kabupaten Samosir</t>
  </si>
  <si>
    <t>Serdang Bedagai</t>
  </si>
  <si>
    <t>1218 Serdang Bedagai</t>
  </si>
  <si>
    <t>1218 BPS Kabupaten Serdang Bedagai</t>
  </si>
  <si>
    <t>Batu Bara</t>
  </si>
  <si>
    <t>1219 Batu Bara</t>
  </si>
  <si>
    <t>1219 BPS Kabupaten Batu Bara</t>
  </si>
  <si>
    <t>Padang Lawas Utara</t>
  </si>
  <si>
    <t>1220 Padang Lawas Utara</t>
  </si>
  <si>
    <t>1220 BPS Kabupaten Padang Lawas Utara</t>
  </si>
  <si>
    <t>Padang Lawas</t>
  </si>
  <si>
    <t>1221 Padang Lawas</t>
  </si>
  <si>
    <t>1221 BPS Kabupaten Padang Lawas</t>
  </si>
  <si>
    <t>Labuhan Batu Selatan</t>
  </si>
  <si>
    <t>1222 Labuhan Batu Selatan</t>
  </si>
  <si>
    <t>Labuhan Batu Utara</t>
  </si>
  <si>
    <t>1223 Labuhan Batu Utara</t>
  </si>
  <si>
    <t>1223 BPS Kabupaten Labuhan Batu Utara</t>
  </si>
  <si>
    <t>Nias Utara</t>
  </si>
  <si>
    <t>1224 Nias Utara</t>
  </si>
  <si>
    <t>Nias Barat</t>
  </si>
  <si>
    <t>1225 Nias Barat</t>
  </si>
  <si>
    <t>1225 BPS Kabupaten Nias Barat</t>
  </si>
  <si>
    <t>1271 Sibolga</t>
  </si>
  <si>
    <t>Tanjung Balai</t>
  </si>
  <si>
    <t>1272 Tanjung Balai</t>
  </si>
  <si>
    <t>Pematang Siantar</t>
  </si>
  <si>
    <t>1273 Pematang Siantar</t>
  </si>
  <si>
    <t>1273 BPS Kota Pematang Siantar</t>
  </si>
  <si>
    <t>Tebing Tinggi</t>
  </si>
  <si>
    <t>1274 Tebing Tinggi</t>
  </si>
  <si>
    <t>1274 BPS Kota Tebing Tinggi</t>
  </si>
  <si>
    <t>Medan</t>
  </si>
  <si>
    <t>1275 Medan</t>
  </si>
  <si>
    <t>Binjai</t>
  </si>
  <si>
    <t>1276 Binjai</t>
  </si>
  <si>
    <t>Padangsidimpuan</t>
  </si>
  <si>
    <t>1277 Padangsidimpuan</t>
  </si>
  <si>
    <t>1277 BPS Kota Padangsidimpuan</t>
  </si>
  <si>
    <t>Gunungsitoli</t>
  </si>
  <si>
    <t>1278 Gunungsitoli</t>
  </si>
  <si>
    <t>1300 Sumatera Barat</t>
  </si>
  <si>
    <t>Kepulauan Mentawai</t>
  </si>
  <si>
    <t>1301 Kepulauan Mentawai</t>
  </si>
  <si>
    <t>1301 BPS Kabupaten Kepulauan Mentawai</t>
  </si>
  <si>
    <t>Pesisir Selatan</t>
  </si>
  <si>
    <t>1302 Pesisir Selatan</t>
  </si>
  <si>
    <t>Solok</t>
  </si>
  <si>
    <t>1303 Solok</t>
  </si>
  <si>
    <t>1303 BPS Kabupaten Solok</t>
  </si>
  <si>
    <t>1304 Sijunjung</t>
  </si>
  <si>
    <t>Tanah Datar</t>
  </si>
  <si>
    <t>1305 Tanah Datar</t>
  </si>
  <si>
    <t>1305 BPS Kabupaten Tanah Datar</t>
  </si>
  <si>
    <t>Padang Pariaman</t>
  </si>
  <si>
    <t>1306 Padang Pariaman</t>
  </si>
  <si>
    <t>Agam</t>
  </si>
  <si>
    <t>1307 Agam</t>
  </si>
  <si>
    <t>1307 BPS Kabupaten Agam</t>
  </si>
  <si>
    <t>Lima Puluh Kota</t>
  </si>
  <si>
    <t>1308 Lima Puluh Kota</t>
  </si>
  <si>
    <t>1308 BPS Kabupaten Lima Puluh Kota</t>
  </si>
  <si>
    <t>Pasaman</t>
  </si>
  <si>
    <t>1309 Pasaman</t>
  </si>
  <si>
    <t>1309 BPS Kabupaten Pasaman</t>
  </si>
  <si>
    <t>Solok Selatan</t>
  </si>
  <si>
    <t>1310 Solok Selatan</t>
  </si>
  <si>
    <t>1310 BPS Kabupaten Solok Selatan</t>
  </si>
  <si>
    <t>Dharmasraya</t>
  </si>
  <si>
    <t>1311 Dharmasraya</t>
  </si>
  <si>
    <t>1311 BPS Kabupaten Dharmasraya</t>
  </si>
  <si>
    <t>Pasaman Barat</t>
  </si>
  <si>
    <t>1312 Pasaman Barat</t>
  </si>
  <si>
    <t>Padang</t>
  </si>
  <si>
    <t>1371 Padang</t>
  </si>
  <si>
    <t>1372 Solok</t>
  </si>
  <si>
    <t>Sawah Lunto</t>
  </si>
  <si>
    <t>1373 Sawah Lunto</t>
  </si>
  <si>
    <t>Padang Panjang</t>
  </si>
  <si>
    <t>1374 Padang Panjang</t>
  </si>
  <si>
    <t>1374 BPS Kota Padang Panjang</t>
  </si>
  <si>
    <t>Bukittinggi</t>
  </si>
  <si>
    <t>1375 Bukittinggi</t>
  </si>
  <si>
    <t>Payakumbuh</t>
  </si>
  <si>
    <t>1376 Payakumbuh</t>
  </si>
  <si>
    <t>Pariaman</t>
  </si>
  <si>
    <t>1377 Pariaman</t>
  </si>
  <si>
    <t>1400 Riau</t>
  </si>
  <si>
    <t>Kuantan Singingi</t>
  </si>
  <si>
    <t>1401 Kuantan Singingi</t>
  </si>
  <si>
    <t>1401 BPS Kabupaten Kuantan Singingi</t>
  </si>
  <si>
    <t>Indragiri Hulu</t>
  </si>
  <si>
    <t>1402 Indragiri Hulu</t>
  </si>
  <si>
    <t>1402 BPS Kabupaten Indragiri Hulu</t>
  </si>
  <si>
    <t>Indragiri Hilir</t>
  </si>
  <si>
    <t>1403 Indragiri Hilir</t>
  </si>
  <si>
    <t>1403 BPS Kabupaten Indragiri Hilir</t>
  </si>
  <si>
    <t>Pelalawan</t>
  </si>
  <si>
    <t>1404 Pelalawan</t>
  </si>
  <si>
    <t>Siak</t>
  </si>
  <si>
    <t>1405 Siak</t>
  </si>
  <si>
    <t>1405 BPS Kabupaten Siak</t>
  </si>
  <si>
    <t>Kampar</t>
  </si>
  <si>
    <t>1406 Kampar</t>
  </si>
  <si>
    <t>1406 BPS Kabupaten Kampar</t>
  </si>
  <si>
    <t>Rokan Hulu</t>
  </si>
  <si>
    <t>1407 Rokan Hulu</t>
  </si>
  <si>
    <t>1407 BPS Kabupaten Rokan Hulu</t>
  </si>
  <si>
    <t>Bengkalis</t>
  </si>
  <si>
    <t>1408 Bengkalis</t>
  </si>
  <si>
    <t>1408 BPS Kabupaten Bengkalis</t>
  </si>
  <si>
    <t>Rokan Hilir</t>
  </si>
  <si>
    <t>1409 Rokan Hilir</t>
  </si>
  <si>
    <t>1409 BPS Kabupaten Rokan Hilir</t>
  </si>
  <si>
    <t>Kepulauan Meranti</t>
  </si>
  <si>
    <t>1410 Kepulauan Meranti</t>
  </si>
  <si>
    <t>1410 BPS Kabupaten Kepulauan Meranti</t>
  </si>
  <si>
    <t>Pekanbaru</t>
  </si>
  <si>
    <t>1471 Pekanbaru</t>
  </si>
  <si>
    <t>Dumai</t>
  </si>
  <si>
    <t>1473 Dumai</t>
  </si>
  <si>
    <t>1473 BPS Kota Dumai</t>
  </si>
  <si>
    <t>1500 Jambi</t>
  </si>
  <si>
    <t>Kerinci</t>
  </si>
  <si>
    <t>1501 Kerinci</t>
  </si>
  <si>
    <t>1501 BPS Kabupaten Kerinci</t>
  </si>
  <si>
    <t>Merangin</t>
  </si>
  <si>
    <t>1502 Merangin</t>
  </si>
  <si>
    <t>1502 BPS Kabupaten Merangin</t>
  </si>
  <si>
    <t>Sarolangun</t>
  </si>
  <si>
    <t>1503 Sarolangun</t>
  </si>
  <si>
    <t>1503 BPS Kabupaten Sarolangun</t>
  </si>
  <si>
    <t>Batang Hari</t>
  </si>
  <si>
    <t>1504 Batang Hari</t>
  </si>
  <si>
    <t>1504 BPS Kabupaten Batang Hari</t>
  </si>
  <si>
    <t>Muaro Jambi</t>
  </si>
  <si>
    <t>1505 Muaro Jambi</t>
  </si>
  <si>
    <t>1505 BPS Kabupaten Muaro Jambi</t>
  </si>
  <si>
    <t>Tanjung Jabung Timur</t>
  </si>
  <si>
    <t>1506 Tanjung Jabung Timur</t>
  </si>
  <si>
    <t>1506 BPS Kabupaten Tanjung Jabung Timur</t>
  </si>
  <si>
    <t>Tanjung Jabung Barat</t>
  </si>
  <si>
    <t>1507 Tanjung Jabung Barat</t>
  </si>
  <si>
    <t>1507 BPS Kabupaten Tanjung Jabung Barat</t>
  </si>
  <si>
    <t>Tebo</t>
  </si>
  <si>
    <t>1508 Tebo</t>
  </si>
  <si>
    <t>1508 BPS Kabupaten Tebo</t>
  </si>
  <si>
    <t>Bungo</t>
  </si>
  <si>
    <t>1509 Bungo</t>
  </si>
  <si>
    <t>1509 BPS Kabupaten Bungo</t>
  </si>
  <si>
    <t>1571 Jambi</t>
  </si>
  <si>
    <t>Sungai Penuh</t>
  </si>
  <si>
    <t>1572 Sungai Penuh</t>
  </si>
  <si>
    <t>1572 BPS Kota Sungai Penuh</t>
  </si>
  <si>
    <t>1600 Sumatera Selatan</t>
  </si>
  <si>
    <t>Ogan Komering Ulu</t>
  </si>
  <si>
    <t>1601 Ogan Komering Ulu</t>
  </si>
  <si>
    <t>Ogan Komering Ilir</t>
  </si>
  <si>
    <t>1602 Ogan Komering Ilir</t>
  </si>
  <si>
    <t>Muara Enim</t>
  </si>
  <si>
    <t>1603 Muara Enim</t>
  </si>
  <si>
    <t>Lahat</t>
  </si>
  <si>
    <t>1604 Lahat</t>
  </si>
  <si>
    <t>Musi Rawas</t>
  </si>
  <si>
    <t>1605 Musi Rawas</t>
  </si>
  <si>
    <t>1605 BPS Kabupaten Musi Rawas</t>
  </si>
  <si>
    <t>Musi Banyuasin</t>
  </si>
  <si>
    <t>1606 Musi Banyuasin</t>
  </si>
  <si>
    <t>1606 BPS Kabupaten Musi Banyuasin</t>
  </si>
  <si>
    <t>Banyu Asin</t>
  </si>
  <si>
    <t>1607 Banyu Asin</t>
  </si>
  <si>
    <t>1607 BPS Kabupaten Banyu Asin</t>
  </si>
  <si>
    <t>Ogan Komering Ulu Selatan</t>
  </si>
  <si>
    <t>1608 Ogan Komering Ulu Selatan</t>
  </si>
  <si>
    <t>1608 BPS Kabupaten Ogan Komering Ulu Selatan</t>
  </si>
  <si>
    <t>Ogan Komering Ulu Timur</t>
  </si>
  <si>
    <t>1609 Ogan Komering Ulu Timur</t>
  </si>
  <si>
    <t>1609 BPS Kabupaten Ogan Komering Ulu Timur</t>
  </si>
  <si>
    <t>Ogan Ilir</t>
  </si>
  <si>
    <t>1610 Ogan Ilir</t>
  </si>
  <si>
    <t>1610 BPS Kabupaten Ogan Ilir</t>
  </si>
  <si>
    <t>Empat Lawang</t>
  </si>
  <si>
    <t>1611 Empat Lawang</t>
  </si>
  <si>
    <t>1611 BPS Kabupaten Empat Lawang</t>
  </si>
  <si>
    <t>Penukal Abab Lematang Ilir</t>
  </si>
  <si>
    <t>1612 Penukal Abab Lematang Ilir</t>
  </si>
  <si>
    <t>1612 BPS Kabupaten Penukal Abab Lematang Ilir</t>
  </si>
  <si>
    <t>Musi Rawas Utara</t>
  </si>
  <si>
    <t>1613 Musi Rawas Utara</t>
  </si>
  <si>
    <t>1613 BPS Kabupaten Musi Rawas Utara</t>
  </si>
  <si>
    <t>Palembang</t>
  </si>
  <si>
    <t>1671 Palembang</t>
  </si>
  <si>
    <t>Prabumulih</t>
  </si>
  <si>
    <t>1672 Prabumulih</t>
  </si>
  <si>
    <t>1672 BPS Kota Prabumulih</t>
  </si>
  <si>
    <t>1673 Pagar Alam</t>
  </si>
  <si>
    <t>Lubuklinggau</t>
  </si>
  <si>
    <t>1674 Lubuklinggau</t>
  </si>
  <si>
    <t>1674 BPS Kota Lubuklinggau</t>
  </si>
  <si>
    <t>1700 Bengkulu</t>
  </si>
  <si>
    <t>Bengkulu Selatan</t>
  </si>
  <si>
    <t>1701 Bengkulu Selatan</t>
  </si>
  <si>
    <t>1701 BPS Kabupaten Bengkulu Selatan</t>
  </si>
  <si>
    <t>Rejang Lebong</t>
  </si>
  <si>
    <t>1702 Rejang Lebong</t>
  </si>
  <si>
    <t>1702 BPS Kabupaten Rejang Lebong</t>
  </si>
  <si>
    <t>Bengkulu Utara</t>
  </si>
  <si>
    <t>1703 Bengkulu Utara</t>
  </si>
  <si>
    <t>1703 BPS Kabupaten Bengkulu Utara</t>
  </si>
  <si>
    <t>Kaur</t>
  </si>
  <si>
    <t>1704 Kaur</t>
  </si>
  <si>
    <t>1704 BPS Kabupaten Kaur</t>
  </si>
  <si>
    <t>Seluma</t>
  </si>
  <si>
    <t>1705 Seluma</t>
  </si>
  <si>
    <t>1705 BPS Kabupaten Seluma</t>
  </si>
  <si>
    <t>Mukomuko</t>
  </si>
  <si>
    <t>1706 Mukomuko</t>
  </si>
  <si>
    <t>1706 BPS Kabupaten Mukomuko</t>
  </si>
  <si>
    <t>Lebong</t>
  </si>
  <si>
    <t>1707 Lebong</t>
  </si>
  <si>
    <t>1707 BPS Kabupaten Lebong</t>
  </si>
  <si>
    <t>Kepahiang</t>
  </si>
  <si>
    <t>1708 Kepahiang</t>
  </si>
  <si>
    <t>1708 BPS Kabupaten Kepahiang</t>
  </si>
  <si>
    <t>Bengkulu Tengah</t>
  </si>
  <si>
    <t>1709 Bengkulu Tengah</t>
  </si>
  <si>
    <t>1709 BPS Kabupaten Bengkulu Tengah</t>
  </si>
  <si>
    <t>1771 Bengkulu</t>
  </si>
  <si>
    <t>1800 Lampung</t>
  </si>
  <si>
    <t>Lampung Barat</t>
  </si>
  <si>
    <t>1801 Lampung Barat</t>
  </si>
  <si>
    <t>1801 BPS Kabupaten Lampung Barat</t>
  </si>
  <si>
    <t>Tanggamus</t>
  </si>
  <si>
    <t>1802 Tanggamus</t>
  </si>
  <si>
    <t>1802 BPS Kabupaten Tanggamus</t>
  </si>
  <si>
    <t>Lampung Selatan</t>
  </si>
  <si>
    <t>1803 Lampung Selatan</t>
  </si>
  <si>
    <t>1803 BPS Kabupaten Lampung Selatan</t>
  </si>
  <si>
    <t>Lampung Timur</t>
  </si>
  <si>
    <t>1804 Lampung Timur</t>
  </si>
  <si>
    <t>Lampung Tengah</t>
  </si>
  <si>
    <t>1805 Lampung Tengah</t>
  </si>
  <si>
    <t>1805 BPS Kabupaten Lampung Tengah</t>
  </si>
  <si>
    <t>Lampung Utara</t>
  </si>
  <si>
    <t>1806 Lampung Utara</t>
  </si>
  <si>
    <t>Way Kanan</t>
  </si>
  <si>
    <t>1807 Way Kanan</t>
  </si>
  <si>
    <t>Tulangbawang</t>
  </si>
  <si>
    <t>1808 Tulangbawang</t>
  </si>
  <si>
    <t>1808 BPS Kabupaten Tulangbawang</t>
  </si>
  <si>
    <t>Pesawaran</t>
  </si>
  <si>
    <t>1809 Pesawaran</t>
  </si>
  <si>
    <t>1809 BPS Kabupaten Pesawaran</t>
  </si>
  <si>
    <t>Pringsewu</t>
  </si>
  <si>
    <t>1810 Pringsewu</t>
  </si>
  <si>
    <t>Mesuji</t>
  </si>
  <si>
    <t>1811 Mesuji</t>
  </si>
  <si>
    <t>1811 BPS Kabupaten Mesuji</t>
  </si>
  <si>
    <t>Tulang Bawang Barat</t>
  </si>
  <si>
    <t>1812 Tulang Bawang Barat</t>
  </si>
  <si>
    <t>Pesisir Barat</t>
  </si>
  <si>
    <t>1813 Pesisir Barat</t>
  </si>
  <si>
    <t>1813 BPS Kabupaten Pesisir Barat</t>
  </si>
  <si>
    <t>Bandar Lampung</t>
  </si>
  <si>
    <t>1871 Bandar Lampung</t>
  </si>
  <si>
    <t>Metro</t>
  </si>
  <si>
    <t>1872 Metro</t>
  </si>
  <si>
    <t>1900 Kep. Bangka Belitung</t>
  </si>
  <si>
    <t>1900 BPS Provinsi Kep. Bangka Belitung</t>
  </si>
  <si>
    <t>Bangka</t>
  </si>
  <si>
    <t>1901 Bangka</t>
  </si>
  <si>
    <t>1901 BPS Kabupaten Bangka</t>
  </si>
  <si>
    <t>Belitung</t>
  </si>
  <si>
    <t>1902 Belitung</t>
  </si>
  <si>
    <t>Bangka Barat</t>
  </si>
  <si>
    <t>1903 Bangka Barat</t>
  </si>
  <si>
    <t>1903 BPS Kabupaten Bangka Barat</t>
  </si>
  <si>
    <t>Bangka Tengah</t>
  </si>
  <si>
    <t>1904 Bangka Tengah</t>
  </si>
  <si>
    <t>1904 BPS Kabupaten Bangka Tengah</t>
  </si>
  <si>
    <t>Bangka Selatan</t>
  </si>
  <si>
    <t>1905 Bangka Selatan</t>
  </si>
  <si>
    <t>1905 BPS Kabupaten Bangka Selatan</t>
  </si>
  <si>
    <t>Belitung Timur</t>
  </si>
  <si>
    <t>1906 Belitung Timur</t>
  </si>
  <si>
    <t>1906 BPS Kabupaten Belitung Timur</t>
  </si>
  <si>
    <t>Pangkalpinang</t>
  </si>
  <si>
    <t>1971 Pangkalpinang</t>
  </si>
  <si>
    <t>1971 BPS Kota Pangkalpinang</t>
  </si>
  <si>
    <t>2100 Kep. Riau</t>
  </si>
  <si>
    <t>Karimun</t>
  </si>
  <si>
    <t>2101 Karimun</t>
  </si>
  <si>
    <t>2101 BPS Kabupaten Karimun</t>
  </si>
  <si>
    <t>Bintan</t>
  </si>
  <si>
    <t>2102 Bintan</t>
  </si>
  <si>
    <t>2102 BPS Kabupaten Bintan</t>
  </si>
  <si>
    <t>Natuna</t>
  </si>
  <si>
    <t>2103 Natuna</t>
  </si>
  <si>
    <t>2103 BPS Kabupaten Natuna</t>
  </si>
  <si>
    <t>Lingga</t>
  </si>
  <si>
    <t>2104 Lingga</t>
  </si>
  <si>
    <t>2104 BPS Kabupaten Lingga</t>
  </si>
  <si>
    <t>Kepulauan Anambas</t>
  </si>
  <si>
    <t>2105 Kepulauan Anambas</t>
  </si>
  <si>
    <t>2105 BPS Kabupaten Kepulauan Anambas</t>
  </si>
  <si>
    <t>Batam</t>
  </si>
  <si>
    <t>2171 Batam</t>
  </si>
  <si>
    <t>2171 BPS Kota Batam</t>
  </si>
  <si>
    <t>Tanjung Pinang</t>
  </si>
  <si>
    <t>2172 Tanjung Pinang</t>
  </si>
  <si>
    <t>3100 DKI Jakarta</t>
  </si>
  <si>
    <t>Kepulauan Seribu</t>
  </si>
  <si>
    <t>3101 Kepulauan Seribu</t>
  </si>
  <si>
    <t>3171 Jakarta Selatan</t>
  </si>
  <si>
    <t>3172 Jakarta Timur</t>
  </si>
  <si>
    <t>Jakarta Pusat</t>
  </si>
  <si>
    <t>3173 Jakarta Pusat</t>
  </si>
  <si>
    <t>3174 Jakarta Barat</t>
  </si>
  <si>
    <t>3175 Jakarta Utara</t>
  </si>
  <si>
    <t>3200 Jawa Barat</t>
  </si>
  <si>
    <t>Bogor</t>
  </si>
  <si>
    <t>3201 Bogor</t>
  </si>
  <si>
    <t>Sukabumi</t>
  </si>
  <si>
    <t>3202 Sukabumi</t>
  </si>
  <si>
    <t>3202 BPS Kabupaten Sukabumi</t>
  </si>
  <si>
    <t>3203 Cianjur</t>
  </si>
  <si>
    <t>Bandung</t>
  </si>
  <si>
    <t>3204 Bandung</t>
  </si>
  <si>
    <t>Garut</t>
  </si>
  <si>
    <t>3205 Garut</t>
  </si>
  <si>
    <t>3205 BPS Kabupaten Garut</t>
  </si>
  <si>
    <t>3206 Tasikmalaya</t>
  </si>
  <si>
    <t>Ciamis</t>
  </si>
  <si>
    <t>3207 Ciamis</t>
  </si>
  <si>
    <t>3207 BPS Kabupaten Ciamis</t>
  </si>
  <si>
    <t>Kuningan</t>
  </si>
  <si>
    <t>3208 Kuningan</t>
  </si>
  <si>
    <t>3208 BPS Kabupaten Kuningan</t>
  </si>
  <si>
    <t>Cirebon</t>
  </si>
  <si>
    <t>3209 Cirebon</t>
  </si>
  <si>
    <t>Majalengka</t>
  </si>
  <si>
    <t>3210 Majalengka</t>
  </si>
  <si>
    <t>3210 BPS Kabupaten Majalengka</t>
  </si>
  <si>
    <t>Sumedang</t>
  </si>
  <si>
    <t>3211 Sumedang</t>
  </si>
  <si>
    <t>3211 BPS Kabupaten Sumedang</t>
  </si>
  <si>
    <t>Indramayu</t>
  </si>
  <si>
    <t>3212 Indramayu</t>
  </si>
  <si>
    <t>3212 BPS Kabupaten Indramayu</t>
  </si>
  <si>
    <t>Subang</t>
  </si>
  <si>
    <t>3213 Subang</t>
  </si>
  <si>
    <t>3213 BPS Kabupaten Subang</t>
  </si>
  <si>
    <t>Purwakarta</t>
  </si>
  <si>
    <t>3214 Purwakarta</t>
  </si>
  <si>
    <t>3214 BPS Kabupaten Purwakarta</t>
  </si>
  <si>
    <t>Karawang</t>
  </si>
  <si>
    <t>3215 Karawang</t>
  </si>
  <si>
    <t>Bekasi</t>
  </si>
  <si>
    <t>3216 Bekasi</t>
  </si>
  <si>
    <t>Bandung Barat</t>
  </si>
  <si>
    <t>3217 Bandung Barat</t>
  </si>
  <si>
    <t>3217 BPS Kabupaten Bandung Barat</t>
  </si>
  <si>
    <t>Pangandaran</t>
  </si>
  <si>
    <t>3218 Pangandaran</t>
  </si>
  <si>
    <t>3218 BPS Kabupaten Pangandaran</t>
  </si>
  <si>
    <t>3271 Bogor</t>
  </si>
  <si>
    <t>3271 BPS Kota Bogor</t>
  </si>
  <si>
    <t>3272 Sukabumi</t>
  </si>
  <si>
    <t>3273 Bandung</t>
  </si>
  <si>
    <t>3274 Cirebon</t>
  </si>
  <si>
    <t>3275 Bekasi</t>
  </si>
  <si>
    <t>Depok</t>
  </si>
  <si>
    <t>3276 Depok</t>
  </si>
  <si>
    <t>Cimahi</t>
  </si>
  <si>
    <t>3277 Cimahi</t>
  </si>
  <si>
    <t>3277 BPS Kota Cimahi</t>
  </si>
  <si>
    <t>3278 Tasikmalaya</t>
  </si>
  <si>
    <t>Banjar</t>
  </si>
  <si>
    <t>3279 Banjar</t>
  </si>
  <si>
    <t>3279 BPS Kota Banjar</t>
  </si>
  <si>
    <t>3300 Jawa Tengah</t>
  </si>
  <si>
    <t>3301 Cilacap</t>
  </si>
  <si>
    <t>Banyumas</t>
  </si>
  <si>
    <t>3302 Banyumas</t>
  </si>
  <si>
    <t>3303 Purbalingga</t>
  </si>
  <si>
    <t>3304 Banjarnegara</t>
  </si>
  <si>
    <t>3305 Kebumen</t>
  </si>
  <si>
    <t>3306 Purworejo</t>
  </si>
  <si>
    <t>3307 Wonosobo</t>
  </si>
  <si>
    <t>3308 Magelang</t>
  </si>
  <si>
    <t>Boyolali</t>
  </si>
  <si>
    <t>3309 Boyolali</t>
  </si>
  <si>
    <t>3310 Klaten</t>
  </si>
  <si>
    <t>Sukoharjo</t>
  </si>
  <si>
    <t>3311 Sukoharjo</t>
  </si>
  <si>
    <t>3312 Wonogiri</t>
  </si>
  <si>
    <t>3313 Karanganyar</t>
  </si>
  <si>
    <t>Sragen</t>
  </si>
  <si>
    <t>3314 Sragen</t>
  </si>
  <si>
    <t>Grobogan</t>
  </si>
  <si>
    <t>3315 Grobogan</t>
  </si>
  <si>
    <t>3315 BPS Kabupaten Grobogan</t>
  </si>
  <si>
    <t>Blora</t>
  </si>
  <si>
    <t>3316 Blora</t>
  </si>
  <si>
    <t>Rembang</t>
  </si>
  <si>
    <t>3317 Rembang</t>
  </si>
  <si>
    <t>3318 Pati</t>
  </si>
  <si>
    <t>3319 Kudus</t>
  </si>
  <si>
    <t>3320 Jepara</t>
  </si>
  <si>
    <t>Demak</t>
  </si>
  <si>
    <t>3321 Demak</t>
  </si>
  <si>
    <t>3321 BPS Kabupaten Demak</t>
  </si>
  <si>
    <t>Semarang</t>
  </si>
  <si>
    <t>3322 Semarang</t>
  </si>
  <si>
    <t>Temanggung</t>
  </si>
  <si>
    <t>3323 Temanggung</t>
  </si>
  <si>
    <t>Kendal</t>
  </si>
  <si>
    <t>3324 Kendal</t>
  </si>
  <si>
    <t>3324 BPS Kabupaten Kendal</t>
  </si>
  <si>
    <t>Batang</t>
  </si>
  <si>
    <t>3325 Batang</t>
  </si>
  <si>
    <t>Pekalongan</t>
  </si>
  <si>
    <t>3326 Pekalongan</t>
  </si>
  <si>
    <t>3326 BPS Kabupaten Pekalongan</t>
  </si>
  <si>
    <t>3327 Pemalang</t>
  </si>
  <si>
    <t>Tegal</t>
  </si>
  <si>
    <t>3328 Tegal</t>
  </si>
  <si>
    <t>Brebes</t>
  </si>
  <si>
    <t>3329 Brebes</t>
  </si>
  <si>
    <t>3329 BPS Kabupaten Brebes</t>
  </si>
  <si>
    <t>3371 Magelang</t>
  </si>
  <si>
    <t>Surakarta</t>
  </si>
  <si>
    <t>3372 Surakarta</t>
  </si>
  <si>
    <t>Salatiga</t>
  </si>
  <si>
    <t>3373 Salatiga</t>
  </si>
  <si>
    <t>3374 Semarang</t>
  </si>
  <si>
    <t>3375 Pekalongan</t>
  </si>
  <si>
    <t>3376 Tegal</t>
  </si>
  <si>
    <t>3400 DI Yogyakarta</t>
  </si>
  <si>
    <t>Kulon Progo</t>
  </si>
  <si>
    <t>3401 Kulon Progo</t>
  </si>
  <si>
    <t>Bantul</t>
  </si>
  <si>
    <t>3402 Bantul</t>
  </si>
  <si>
    <t>Gunungkidul</t>
  </si>
  <si>
    <t>3403 Gunungkidul</t>
  </si>
  <si>
    <t>3404 Sleman</t>
  </si>
  <si>
    <t>Yogyakarta</t>
  </si>
  <si>
    <t>3471 Yogyakarta</t>
  </si>
  <si>
    <t>3500 Jawa Timur</t>
  </si>
  <si>
    <t>Pacitan</t>
  </si>
  <si>
    <t>3501 Pacitan</t>
  </si>
  <si>
    <t>3502 Ponorogo</t>
  </si>
  <si>
    <t>3503 Trenggalek</t>
  </si>
  <si>
    <t>3504 Tulungagung</t>
  </si>
  <si>
    <t>3505 Blitar</t>
  </si>
  <si>
    <t>Kediri</t>
  </si>
  <si>
    <t>3506 Kediri</t>
  </si>
  <si>
    <t>3507 Malang</t>
  </si>
  <si>
    <t>Lumajang</t>
  </si>
  <si>
    <t>3508 Lumajang</t>
  </si>
  <si>
    <t>Jember</t>
  </si>
  <si>
    <t>3509 Jember</t>
  </si>
  <si>
    <t>3510 Banyuwangi</t>
  </si>
  <si>
    <t>Bondowoso</t>
  </si>
  <si>
    <t>3511 Bondowoso</t>
  </si>
  <si>
    <t>3511 BPS Kabupaten Bondowoso</t>
  </si>
  <si>
    <t>Situbondo</t>
  </si>
  <si>
    <t>3512 Situbondo</t>
  </si>
  <si>
    <t>3512 BPS Kabupaten Situbondo</t>
  </si>
  <si>
    <t>3513 Probolinggo</t>
  </si>
  <si>
    <t>Pasuruan</t>
  </si>
  <si>
    <t>3514 Pasuruan</t>
  </si>
  <si>
    <t>3514 BPS Kabupaten Pasuruan</t>
  </si>
  <si>
    <t>3515 Sidoarjo</t>
  </si>
  <si>
    <t>3516 Mojokerto</t>
  </si>
  <si>
    <t>Jombang</t>
  </si>
  <si>
    <t>3517 Jombang</t>
  </si>
  <si>
    <t>3518 Nganjuk</t>
  </si>
  <si>
    <t>3519 Madiun</t>
  </si>
  <si>
    <t>Magetan</t>
  </si>
  <si>
    <t>3520 Magetan</t>
  </si>
  <si>
    <t>3520 BPS Kabupaten Magetan</t>
  </si>
  <si>
    <t>3521 Ngawi</t>
  </si>
  <si>
    <t>3522 Bojonegoro</t>
  </si>
  <si>
    <t>3523 Tuban</t>
  </si>
  <si>
    <t>Lamongan</t>
  </si>
  <si>
    <t>3524 Lamongan</t>
  </si>
  <si>
    <t>3524 BPS Kabupaten Lamongan</t>
  </si>
  <si>
    <t>Gresik</t>
  </si>
  <si>
    <t>3525 Gresik</t>
  </si>
  <si>
    <t>Bangkalan</t>
  </si>
  <si>
    <t>3526 Bangkalan</t>
  </si>
  <si>
    <t>3526 BPS Kabupaten Bangkalan</t>
  </si>
  <si>
    <t>Sampang</t>
  </si>
  <si>
    <t>3527 Sampang</t>
  </si>
  <si>
    <t>3527 BPS Kabupaten Sampang</t>
  </si>
  <si>
    <t>Pamekasan</t>
  </si>
  <si>
    <t>3528 Pamekasan</t>
  </si>
  <si>
    <t>3528 BPS Kabupaten Pamekasan</t>
  </si>
  <si>
    <t>Sumenep</t>
  </si>
  <si>
    <t>3529 Sumenep</t>
  </si>
  <si>
    <t>3529 BPS Kabupaten Sumenep</t>
  </si>
  <si>
    <t>3571 Kediri</t>
  </si>
  <si>
    <t>3572 Blitar</t>
  </si>
  <si>
    <t>3573 Malang</t>
  </si>
  <si>
    <t>3574 Probolinggo</t>
  </si>
  <si>
    <t>3575 Pasuruan</t>
  </si>
  <si>
    <t>3575 BPS Kota Pasuruan</t>
  </si>
  <si>
    <t>3576 Mojokerto</t>
  </si>
  <si>
    <t>3577 Madiun</t>
  </si>
  <si>
    <t>Surabaya</t>
  </si>
  <si>
    <t>3578 Surabaya</t>
  </si>
  <si>
    <t>Batu</t>
  </si>
  <si>
    <t>3579 Batu</t>
  </si>
  <si>
    <t>3600 Banten</t>
  </si>
  <si>
    <t>3600 BPS Provinsi Banten</t>
  </si>
  <si>
    <t>Pandeglang</t>
  </si>
  <si>
    <t>3601 Pandeglang</t>
  </si>
  <si>
    <t>3601 BPS Kabupaten Pandeglang</t>
  </si>
  <si>
    <t>Lebak</t>
  </si>
  <si>
    <t>3602 Lebak</t>
  </si>
  <si>
    <t>3602 BPS Kabupaten Lebak</t>
  </si>
  <si>
    <t>Tangerang</t>
  </si>
  <si>
    <t>3603 Tangerang</t>
  </si>
  <si>
    <t>3603 BPS Kabupaten Tangerang</t>
  </si>
  <si>
    <t>Serang</t>
  </si>
  <si>
    <t>3604 Serang</t>
  </si>
  <si>
    <t>3604 BPS Kabupaten Serang</t>
  </si>
  <si>
    <t>3671 Tangerang</t>
  </si>
  <si>
    <t>3671 BPS Kota Tangerang</t>
  </si>
  <si>
    <t>Cilegon</t>
  </si>
  <si>
    <t>3672 Cilegon</t>
  </si>
  <si>
    <t>3673 Serang</t>
  </si>
  <si>
    <t>Tangerang Selatan</t>
  </si>
  <si>
    <t>3674 Tangerang Selatan</t>
  </si>
  <si>
    <t>5100 Bali</t>
  </si>
  <si>
    <t>Jembrana</t>
  </si>
  <si>
    <t>5101 Jembrana</t>
  </si>
  <si>
    <t>5101 BPS Kabupaten Jembrana</t>
  </si>
  <si>
    <t>Tabanan</t>
  </si>
  <si>
    <t>5102 Tabanan</t>
  </si>
  <si>
    <t>5102 BPS Kabupaten Tabanan</t>
  </si>
  <si>
    <t>Badung</t>
  </si>
  <si>
    <t>5103 Badung</t>
  </si>
  <si>
    <t>Gianyar</t>
  </si>
  <si>
    <t>5104 Gianyar</t>
  </si>
  <si>
    <t>Klungkung</t>
  </si>
  <si>
    <t>5105 Klungkung</t>
  </si>
  <si>
    <t>Bangli</t>
  </si>
  <si>
    <t>5106 Bangli</t>
  </si>
  <si>
    <t>Karangasem</t>
  </si>
  <si>
    <t>5107 Karangasem</t>
  </si>
  <si>
    <t>Buleleng</t>
  </si>
  <si>
    <t>5108 Buleleng</t>
  </si>
  <si>
    <t>5108 BPS Kabupaten Buleleng</t>
  </si>
  <si>
    <t>5171 Denpasar</t>
  </si>
  <si>
    <t>5200 Nusa Tenggara Barat</t>
  </si>
  <si>
    <t>Lombok Barat</t>
  </si>
  <si>
    <t>5201 Lombok Barat</t>
  </si>
  <si>
    <t>5201 BPS Kabupaten Lombok Barat</t>
  </si>
  <si>
    <t>Lombok Tengah</t>
  </si>
  <si>
    <t>5202 Lombok Tengah</t>
  </si>
  <si>
    <t>5202 BPS Kabupaten Lombok Tengah</t>
  </si>
  <si>
    <t>Lombok Timur</t>
  </si>
  <si>
    <t>5203 Lombok Timur</t>
  </si>
  <si>
    <t>5203 BPS Kabupaten Lombok Timur</t>
  </si>
  <si>
    <t>Sumbawa</t>
  </si>
  <si>
    <t>5204 Sumbawa</t>
  </si>
  <si>
    <t>Dompu</t>
  </si>
  <si>
    <t>5205 Dompu</t>
  </si>
  <si>
    <t>5205 BPS Kabupaten Dompu</t>
  </si>
  <si>
    <t>Bima</t>
  </si>
  <si>
    <t>5206 Bima</t>
  </si>
  <si>
    <t>5206 BPS Kabupaten Bima</t>
  </si>
  <si>
    <t>Sumbawa Barat</t>
  </si>
  <si>
    <t>5207 Sumbawa Barat</t>
  </si>
  <si>
    <t>5207 BPS Kabupaten Sumbawa Barat</t>
  </si>
  <si>
    <t>Lombok Utara</t>
  </si>
  <si>
    <t>5208 Lombok Utara</t>
  </si>
  <si>
    <t>5208 BPS Kabupaten Lombok Utara</t>
  </si>
  <si>
    <t>Mataram</t>
  </si>
  <si>
    <t>5271 Mataram</t>
  </si>
  <si>
    <t>5272 Bima</t>
  </si>
  <si>
    <t>5272 BPS Kota Bima</t>
  </si>
  <si>
    <t>5300 Nusa Tenggara Timur</t>
  </si>
  <si>
    <t>Sumba Barat</t>
  </si>
  <si>
    <t>5301 Sumba Barat</t>
  </si>
  <si>
    <t>5301 BPS Kabupaten Sumba Barat</t>
  </si>
  <si>
    <t>Sumba Timur</t>
  </si>
  <si>
    <t>5302 Sumba Timur</t>
  </si>
  <si>
    <t>5302 BPS Kabupaten Sumba Timur</t>
  </si>
  <si>
    <t>Kupang</t>
  </si>
  <si>
    <t>5303 Kupang</t>
  </si>
  <si>
    <t>5303 BPS Kabupaten Kupang</t>
  </si>
  <si>
    <t>Timor Tengah Selatan</t>
  </si>
  <si>
    <t>5304 Timor Tengah Selatan</t>
  </si>
  <si>
    <t>5304 BPS Kabupaten Timor Tengah Selatan</t>
  </si>
  <si>
    <t>Timor Tengah Utara</t>
  </si>
  <si>
    <t>5305 Timor Tengah Utara</t>
  </si>
  <si>
    <t>Belu</t>
  </si>
  <si>
    <t>5306 Belu</t>
  </si>
  <si>
    <t>5306 BPS Kabupaten Belu</t>
  </si>
  <si>
    <t>Alor</t>
  </si>
  <si>
    <t>5307 Alor</t>
  </si>
  <si>
    <t>5307 BPS Kabupaten Alor</t>
  </si>
  <si>
    <t>Lembata</t>
  </si>
  <si>
    <t>5308 Lembata</t>
  </si>
  <si>
    <t>5308 BPS Kabupaten Lembata</t>
  </si>
  <si>
    <t>Flores Timur</t>
  </si>
  <si>
    <t>5309 Flores Timur</t>
  </si>
  <si>
    <t>5309 BPS Kabupaten Flores Timur</t>
  </si>
  <si>
    <t>Sikka</t>
  </si>
  <si>
    <t>5310 Sikka</t>
  </si>
  <si>
    <t>5310 BPS Kabupaten Sikka</t>
  </si>
  <si>
    <t>Ende</t>
  </si>
  <si>
    <t>5311 Ende</t>
  </si>
  <si>
    <t>5311 BPS Kabupaten Ende</t>
  </si>
  <si>
    <t>Ngada</t>
  </si>
  <si>
    <t>5312 Ngada</t>
  </si>
  <si>
    <t>5312 BPS Kabupaten Ngada</t>
  </si>
  <si>
    <t>Manggarai</t>
  </si>
  <si>
    <t>5313 Manggarai</t>
  </si>
  <si>
    <t>5313 BPS Kabupaten Manggarai</t>
  </si>
  <si>
    <t>Rote Ndao</t>
  </si>
  <si>
    <t>5314 Rote Ndao</t>
  </si>
  <si>
    <t>5314 BPS Kabupaten Rote Ndao</t>
  </si>
  <si>
    <t>Manggarai Barat</t>
  </si>
  <si>
    <t>5315 Manggarai Barat</t>
  </si>
  <si>
    <t>5315 BPS Kabupaten Manggarai Barat</t>
  </si>
  <si>
    <t>Sumba Tengah</t>
  </si>
  <si>
    <t>5316 Sumba Tengah</t>
  </si>
  <si>
    <t>5316 BPS Kabupaten Sumba Tengah</t>
  </si>
  <si>
    <t>Sumba Barat Daya</t>
  </si>
  <si>
    <t>5317 Sumba Barat Daya</t>
  </si>
  <si>
    <t>5317 BPS Kabupaten Sumba Barat Daya</t>
  </si>
  <si>
    <t>Nagekeo</t>
  </si>
  <si>
    <t>5318 Nagekeo</t>
  </si>
  <si>
    <t>5318 BPS Kabupaten Nagekeo</t>
  </si>
  <si>
    <t>Manggarai Timur</t>
  </si>
  <si>
    <t>5319 Manggarai Timur</t>
  </si>
  <si>
    <t>5319 BPS Kabupaten Manggarai Timur</t>
  </si>
  <si>
    <t>Sabu Raijua</t>
  </si>
  <si>
    <t>5320 Sabu Raijua</t>
  </si>
  <si>
    <t>5320 BPS Kabupaten Sabu Raijua</t>
  </si>
  <si>
    <t>Malaka</t>
  </si>
  <si>
    <t>5321 Malaka</t>
  </si>
  <si>
    <t>5321 BPS Kabupaten Malaka</t>
  </si>
  <si>
    <t>5371 Kupang</t>
  </si>
  <si>
    <t>6100 Kalimantan Barat</t>
  </si>
  <si>
    <t>Sambas</t>
  </si>
  <si>
    <t>6101 Sambas</t>
  </si>
  <si>
    <t>Bengkayang</t>
  </si>
  <si>
    <t>6102 Bengkayang</t>
  </si>
  <si>
    <t>6102 BPS Kabupaten Bengkayang</t>
  </si>
  <si>
    <t>Landak</t>
  </si>
  <si>
    <t>6103 Landak</t>
  </si>
  <si>
    <t>6103 BPS Kabupaten Landak</t>
  </si>
  <si>
    <t>Mempawah</t>
  </si>
  <si>
    <t>6104 Mempawah</t>
  </si>
  <si>
    <t>6104 BPS Kabupaten Mempawah</t>
  </si>
  <si>
    <t>Sanggau</t>
  </si>
  <si>
    <t>6105 Sanggau</t>
  </si>
  <si>
    <t>6105 BPS Kabupaten Sanggau</t>
  </si>
  <si>
    <t>Ketapang</t>
  </si>
  <si>
    <t>6106 Ketapang</t>
  </si>
  <si>
    <t>Sintang</t>
  </si>
  <si>
    <t>6107 Sintang</t>
  </si>
  <si>
    <t>6107 BPS Kabupaten Sintang</t>
  </si>
  <si>
    <t>Kapuas Hulu</t>
  </si>
  <si>
    <t>6108 Kapuas Hulu</t>
  </si>
  <si>
    <t>6108 BPS Kabupaten Kapuas Hulu</t>
  </si>
  <si>
    <t>Sekadau</t>
  </si>
  <si>
    <t>6109 Sekadau</t>
  </si>
  <si>
    <t>6109 BPS Kabupaten Sekadau</t>
  </si>
  <si>
    <t>Melawi</t>
  </si>
  <si>
    <t>6110 Melawi</t>
  </si>
  <si>
    <t>6110 BPS Kabupaten Melawi</t>
  </si>
  <si>
    <t>Kayong Utara</t>
  </si>
  <si>
    <t>6111 Kayong Utara</t>
  </si>
  <si>
    <t>6111 BPS Kabupaten Kayong Utara</t>
  </si>
  <si>
    <t>Kubu Raya</t>
  </si>
  <si>
    <t>6112 Kubu Raya</t>
  </si>
  <si>
    <t>6112 BPS Kabupaten Kubu Raya</t>
  </si>
  <si>
    <t>6171 Pontianak</t>
  </si>
  <si>
    <t>Singkawang</t>
  </si>
  <si>
    <t>6172 Singkawang</t>
  </si>
  <si>
    <t>6200 Kalimantan Tengah</t>
  </si>
  <si>
    <t>Kotawaringin Barat</t>
  </si>
  <si>
    <t>6201 Kotawaringin Barat</t>
  </si>
  <si>
    <t>Kotawaringin Timur</t>
  </si>
  <si>
    <t>6202 Kotawaringin Timur</t>
  </si>
  <si>
    <t>Kapuas</t>
  </si>
  <si>
    <t>6203 Kapuas</t>
  </si>
  <si>
    <t>6203 BPS Kabupaten Kapuas</t>
  </si>
  <si>
    <t>Barito Selatan</t>
  </si>
  <si>
    <t>6204 Barito Selatan</t>
  </si>
  <si>
    <t>6204 BPS Kabupaten Barito Selatan</t>
  </si>
  <si>
    <t>Barito Utara</t>
  </si>
  <si>
    <t>6205 Barito Utara</t>
  </si>
  <si>
    <t>6205 BPS Kabupaten Barito Utara</t>
  </si>
  <si>
    <t>Sukamara</t>
  </si>
  <si>
    <t>6206 Sukamara</t>
  </si>
  <si>
    <t>6206 BPS Kabupaten Sukamara</t>
  </si>
  <si>
    <t>Lamandau</t>
  </si>
  <si>
    <t>6207 Lamandau</t>
  </si>
  <si>
    <t>6207 BPS Kabupaten Lamandau</t>
  </si>
  <si>
    <t>Seruyan</t>
  </si>
  <si>
    <t>6208 Seruyan</t>
  </si>
  <si>
    <t>6208 BPS Kabupaten Seruyan</t>
  </si>
  <si>
    <t>Katingan</t>
  </si>
  <si>
    <t>6209 Katingan</t>
  </si>
  <si>
    <t>6209 BPS Kabupaten Katingan</t>
  </si>
  <si>
    <t>Pulang Pisau</t>
  </si>
  <si>
    <t>6210 Pulang Pisau</t>
  </si>
  <si>
    <t>6210 BPS Kabupaten Pulang Pisau</t>
  </si>
  <si>
    <t>Gunung Mas</t>
  </si>
  <si>
    <t>6211 Gunung Mas</t>
  </si>
  <si>
    <t>6211 BPS Kabupaten Gunung Mas</t>
  </si>
  <si>
    <t>Barito Timur</t>
  </si>
  <si>
    <t>6212 Barito Timur</t>
  </si>
  <si>
    <t>6212 BPS Kabupaten Barito Timur</t>
  </si>
  <si>
    <t>Murung Raya</t>
  </si>
  <si>
    <t>6213 Murung Raya</t>
  </si>
  <si>
    <t>6213 BPS Kabupaten Murung Raya</t>
  </si>
  <si>
    <t>Palangka Raya</t>
  </si>
  <si>
    <t>6271 Palangka Raya</t>
  </si>
  <si>
    <t>6300 Kalimantan Selatan</t>
  </si>
  <si>
    <t>Tanah Laut</t>
  </si>
  <si>
    <t>6301 Tanah Laut</t>
  </si>
  <si>
    <t>6301 BPS Kabupaten Tanah Laut</t>
  </si>
  <si>
    <t>Kotabaru</t>
  </si>
  <si>
    <t>6302 Kotabaru</t>
  </si>
  <si>
    <t>6302 BPS Kabupaten Kotabaru</t>
  </si>
  <si>
    <t>6303 Banjar</t>
  </si>
  <si>
    <t>6303 BPS Kabupaten Banjar</t>
  </si>
  <si>
    <t>Barito Kuala</t>
  </si>
  <si>
    <t>6304 Barito Kuala</t>
  </si>
  <si>
    <t>6304 BPS Kabupaten Barito Kuala</t>
  </si>
  <si>
    <t>Tapin</t>
  </si>
  <si>
    <t>6305 Tapin</t>
  </si>
  <si>
    <t>6305 BPS Kabupaten Tapin</t>
  </si>
  <si>
    <t>Hulu Sungai Selatan</t>
  </si>
  <si>
    <t>6306 Hulu Sungai Selatan</t>
  </si>
  <si>
    <t>6306 BPS Kabupaten Hulu Sungai Selatan</t>
  </si>
  <si>
    <t>Hulu Sungai Tengah</t>
  </si>
  <si>
    <t>6307 Hulu Sungai Tengah</t>
  </si>
  <si>
    <t>6307 BPS Kabupaten Hulu Sungai Tengah</t>
  </si>
  <si>
    <t>Hulu Sungai Utara</t>
  </si>
  <si>
    <t>6308 Hulu Sungai Utara</t>
  </si>
  <si>
    <t>6308 BPS Kabupaten Hulu Sungai Utara</t>
  </si>
  <si>
    <t>Tabalong</t>
  </si>
  <si>
    <t>6309 Tabalong</t>
  </si>
  <si>
    <t>6309 BPS Kabupaten Tabalong</t>
  </si>
  <si>
    <t>Tanah Bumbu</t>
  </si>
  <si>
    <t>6310 Tanah Bumbu</t>
  </si>
  <si>
    <t>6310 BPS Kabupaten Tanah Bumbu</t>
  </si>
  <si>
    <t>Balangan</t>
  </si>
  <si>
    <t>6311 Balangan</t>
  </si>
  <si>
    <t>6311 BPS Kabupaten Balangan</t>
  </si>
  <si>
    <t>Banjarmasin</t>
  </si>
  <si>
    <t>6371 Banjarmasin</t>
  </si>
  <si>
    <t>Banjar Baru</t>
  </si>
  <si>
    <t>6372 Banjar Baru</t>
  </si>
  <si>
    <t>6400 Kalimantan Timur</t>
  </si>
  <si>
    <t>6400 BPS Provinsi Kalimantan Timur</t>
  </si>
  <si>
    <t>Paser</t>
  </si>
  <si>
    <t>6401 Paser</t>
  </si>
  <si>
    <t>6401 BPS Kabupaten Paser</t>
  </si>
  <si>
    <t>Kutai Barat</t>
  </si>
  <si>
    <t>6402 Kutai Barat</t>
  </si>
  <si>
    <t>6402 BPS Kabupaten Kutai Barat</t>
  </si>
  <si>
    <t>Kutai Kartanegara</t>
  </si>
  <si>
    <t>6403 Kutai Kartanegara</t>
  </si>
  <si>
    <t>6403 BPS Kabupaten Kutai Kartanegara</t>
  </si>
  <si>
    <t>Kutai Timur</t>
  </si>
  <si>
    <t>6404 Kutai Timur</t>
  </si>
  <si>
    <t>6404 BPS Kabupaten Kutai Timur</t>
  </si>
  <si>
    <t>Berau</t>
  </si>
  <si>
    <t>6405 Berau</t>
  </si>
  <si>
    <t>6405 BPS Kabupaten Berau</t>
  </si>
  <si>
    <t>Penajam Paser Utara</t>
  </si>
  <si>
    <t>6409 Penajam Paser Utara</t>
  </si>
  <si>
    <t>6409 BPS Kabupaten Penajam Paser Utara</t>
  </si>
  <si>
    <t>Mahakam Hulu</t>
  </si>
  <si>
    <t>6411 Mahakam Hulu</t>
  </si>
  <si>
    <t>6411 BPS Kabupaten Mahakam Hulu</t>
  </si>
  <si>
    <t>Balikpapan</t>
  </si>
  <si>
    <t>6471 Balikpapan</t>
  </si>
  <si>
    <t>Samarinda</t>
  </si>
  <si>
    <t>6472 Samarinda</t>
  </si>
  <si>
    <t>6472 BPS Kota Samarinda</t>
  </si>
  <si>
    <t>Bontang</t>
  </si>
  <si>
    <t>6474 Bontang</t>
  </si>
  <si>
    <t>6474 BPS Kota Bontang</t>
  </si>
  <si>
    <t>6500 Kalimantan Utara</t>
  </si>
  <si>
    <t>6500 BPS Provinsi Kalimantan Utara</t>
  </si>
  <si>
    <t>Malinau</t>
  </si>
  <si>
    <t>6501 Malinau</t>
  </si>
  <si>
    <t>6501 BPS Kabupaten Malinau</t>
  </si>
  <si>
    <t>Bulungan</t>
  </si>
  <si>
    <t>6502 Bulungan</t>
  </si>
  <si>
    <t>6502 BPS Kabupaten Bulungan</t>
  </si>
  <si>
    <t>Tana Tidung</t>
  </si>
  <si>
    <t>6503 Tana Tidung</t>
  </si>
  <si>
    <t>6503 BPS Kabupaten Tana Tidung</t>
  </si>
  <si>
    <t>Nunukan</t>
  </si>
  <si>
    <t>6504 Nunukan</t>
  </si>
  <si>
    <t>6504 BPS Kabupaten Nunukan</t>
  </si>
  <si>
    <t>Tarakan</t>
  </si>
  <si>
    <t>6571 Tarakan</t>
  </si>
  <si>
    <t>6571 BPS Kota Tarakan</t>
  </si>
  <si>
    <t>7100 Sulawesi Utara</t>
  </si>
  <si>
    <t>7100 BPS Provinsi Sulawesi Utara</t>
  </si>
  <si>
    <t>Bolaang Mongondow</t>
  </si>
  <si>
    <t>7101 Bolaang Mongondow</t>
  </si>
  <si>
    <t>7101 BPS Kabupaten Bolaang Mongondow</t>
  </si>
  <si>
    <t>Minahasa</t>
  </si>
  <si>
    <t>7102 Minahasa</t>
  </si>
  <si>
    <t>7102 BPS Kabupaten Minahasa</t>
  </si>
  <si>
    <t>Kepulauan Sangihe</t>
  </si>
  <si>
    <t>7103 Kepulauan Sangihe</t>
  </si>
  <si>
    <t>7103 BPS Kabupaten Kepulauan Sangihe</t>
  </si>
  <si>
    <t>Kepulauan Talaud</t>
  </si>
  <si>
    <t>7104 Kepulauan Talaud</t>
  </si>
  <si>
    <t>7104 BPS Kabupaten Kepulauan Talaud</t>
  </si>
  <si>
    <t>Minahasa Selatan</t>
  </si>
  <si>
    <t>7105 Minahasa Selatan</t>
  </si>
  <si>
    <t>7105 BPS Kabupaten Minahasa Selatan</t>
  </si>
  <si>
    <t>Minahasa Utara</t>
  </si>
  <si>
    <t>7106 Minahasa Utara</t>
  </si>
  <si>
    <t>7106 BPS Kabupaten Minahasa Utara</t>
  </si>
  <si>
    <t>Bolaang Mongondow Utara</t>
  </si>
  <si>
    <t>7107 Bolaang Mongondow Utara</t>
  </si>
  <si>
    <t>7107 BPS Kabupaten Bolaang Mongondow Utara</t>
  </si>
  <si>
    <t>Siau Tagulandang Biaro</t>
  </si>
  <si>
    <t>7108 Siau Tagulandang Biaro</t>
  </si>
  <si>
    <t>7108 BPS Kabupaten Siau Tagulandang Biaro</t>
  </si>
  <si>
    <t>Minahasa Tenggara</t>
  </si>
  <si>
    <t>7109 Minahasa Tenggara</t>
  </si>
  <si>
    <t>7109 BPS Kabupaten Minahasa Tenggara</t>
  </si>
  <si>
    <t>Bolaang Mongondow Selatan</t>
  </si>
  <si>
    <t>7110 Bolaang Mongondow Selatan</t>
  </si>
  <si>
    <t>7110 BPS Kabupaten Bolaang Mongondow Selatan</t>
  </si>
  <si>
    <t>Bolaang Mongondow Timur</t>
  </si>
  <si>
    <t>7111 Bolaang Mongondow Timur</t>
  </si>
  <si>
    <t>7111 BPS Kabupaten Bolaang Mongondow Timur</t>
  </si>
  <si>
    <t>Manado</t>
  </si>
  <si>
    <t>7171 Manado</t>
  </si>
  <si>
    <t>7171 BPS Kota Manado</t>
  </si>
  <si>
    <t>Bitung</t>
  </si>
  <si>
    <t>7172 Bitung</t>
  </si>
  <si>
    <t>7172 BPS Kota Bitung</t>
  </si>
  <si>
    <t>Tomohon</t>
  </si>
  <si>
    <t>7173 Tomohon</t>
  </si>
  <si>
    <t>7173 BPS Kota Tomohon</t>
  </si>
  <si>
    <t>Kotamobagu</t>
  </si>
  <si>
    <t>7174 Kotamobagu</t>
  </si>
  <si>
    <t>7174 BPS Kota Kotamobagu</t>
  </si>
  <si>
    <t>7200 Sulawesi Tengah</t>
  </si>
  <si>
    <t>Banggai Kepulauan</t>
  </si>
  <si>
    <t>7201 Banggai Kepulauan</t>
  </si>
  <si>
    <t>7201 BPS Kabupaten Banggai Kepulauan</t>
  </si>
  <si>
    <t>Banggai</t>
  </si>
  <si>
    <t>7202 Banggai</t>
  </si>
  <si>
    <t>7202 BPS Kabupaten Banggai</t>
  </si>
  <si>
    <t>Morowali</t>
  </si>
  <si>
    <t>7203 Morowali</t>
  </si>
  <si>
    <t>7203 BPS Kabupaten Morowali</t>
  </si>
  <si>
    <t>Poso</t>
  </si>
  <si>
    <t>7204 Poso</t>
  </si>
  <si>
    <t>7204 BPS Kabupaten Poso</t>
  </si>
  <si>
    <t>Donggala</t>
  </si>
  <si>
    <t>7205 Donggala</t>
  </si>
  <si>
    <t>7205 BPS Kabupaten Donggala</t>
  </si>
  <si>
    <t>Toli-toli</t>
  </si>
  <si>
    <t>7206 Toli-toli</t>
  </si>
  <si>
    <t>7206 BPS Kabupaten Toli-toli</t>
  </si>
  <si>
    <t>Buol</t>
  </si>
  <si>
    <t>7207 Buol</t>
  </si>
  <si>
    <t>7207 BPS Kabupaten Buol</t>
  </si>
  <si>
    <t>Parigi Moutong</t>
  </si>
  <si>
    <t>7208 Parigi Moutong</t>
  </si>
  <si>
    <t>7208 BPS Kabupaten Parigi Moutong</t>
  </si>
  <si>
    <t>Tojo Una-una</t>
  </si>
  <si>
    <t>7209 Tojo Una-una</t>
  </si>
  <si>
    <t>7209 BPS Kabupaten Tojo Una-una</t>
  </si>
  <si>
    <t>Sigi</t>
  </si>
  <si>
    <t>7210 Sigi</t>
  </si>
  <si>
    <t>7210 BPS Kabupaten Sigi</t>
  </si>
  <si>
    <t>Banggai Laut</t>
  </si>
  <si>
    <t>7211 Banggai Laut</t>
  </si>
  <si>
    <t>7211 BPS Kabupaten Banggai Laut</t>
  </si>
  <si>
    <t>Morowali Utara</t>
  </si>
  <si>
    <t>7212 Morowali Utara</t>
  </si>
  <si>
    <t>7212 BPS Kabupaten Morowali Utara</t>
  </si>
  <si>
    <t>Palu</t>
  </si>
  <si>
    <t>7271 Palu</t>
  </si>
  <si>
    <t>7300 Sulawesi Selatan</t>
  </si>
  <si>
    <t>Kepulauan Selayar</t>
  </si>
  <si>
    <t>7301 Kepulauan Selayar</t>
  </si>
  <si>
    <t>7301 BPS Kabupaten Kepulauan Selayar</t>
  </si>
  <si>
    <t>Bulukumba</t>
  </si>
  <si>
    <t>7302 Bulukumba</t>
  </si>
  <si>
    <t>7302 BPS Kabupaten Bulukumba</t>
  </si>
  <si>
    <t>Bantaeng</t>
  </si>
  <si>
    <t>7303 Bantaeng</t>
  </si>
  <si>
    <t>7303 BPS Kabupaten Bantaeng</t>
  </si>
  <si>
    <t>Jeneponto</t>
  </si>
  <si>
    <t>7304 Jeneponto</t>
  </si>
  <si>
    <t>7304 BPS Kabupaten Jeneponto</t>
  </si>
  <si>
    <t>Takalar</t>
  </si>
  <si>
    <t>7305 Takalar</t>
  </si>
  <si>
    <t>7305 BPS Kabupaten Takalar</t>
  </si>
  <si>
    <t>Gowa</t>
  </si>
  <si>
    <t>7306 Gowa</t>
  </si>
  <si>
    <t>Sinjai</t>
  </si>
  <si>
    <t>7307 Sinjai</t>
  </si>
  <si>
    <t>Maros</t>
  </si>
  <si>
    <t>7308 Maros</t>
  </si>
  <si>
    <t>Pangkajene Dan Kepulauan</t>
  </si>
  <si>
    <t>7309 Pangkajene Dan Kepulauan</t>
  </si>
  <si>
    <t>7310 Barru</t>
  </si>
  <si>
    <t>Bone</t>
  </si>
  <si>
    <t>7311 Bone</t>
  </si>
  <si>
    <t>7311 BPS Kabupaten Bone</t>
  </si>
  <si>
    <t>Soppeng</t>
  </si>
  <si>
    <t>7312 Soppeng</t>
  </si>
  <si>
    <t>7312 BPS Kabupaten Soppeng</t>
  </si>
  <si>
    <t>Wajo</t>
  </si>
  <si>
    <t>7313 Wajo</t>
  </si>
  <si>
    <t>7313 BPS Kabupaten Wajo</t>
  </si>
  <si>
    <t>Sidenreng Rappang</t>
  </si>
  <si>
    <t>7314 Sidenreng Rappang</t>
  </si>
  <si>
    <t>Pinrang</t>
  </si>
  <si>
    <t>7315 Pinrang</t>
  </si>
  <si>
    <t>7315 BPS Kabupaten Pinrang</t>
  </si>
  <si>
    <t>Enrekang</t>
  </si>
  <si>
    <t>7316 Enrekang</t>
  </si>
  <si>
    <t>7316 BPS Kabupaten Enrekang</t>
  </si>
  <si>
    <t>Luwu</t>
  </si>
  <si>
    <t>7317 Luwu</t>
  </si>
  <si>
    <t>7317 BPS Kabupaten Luwu</t>
  </si>
  <si>
    <t>Tana Toraja</t>
  </si>
  <si>
    <t>7318 Tana Toraja</t>
  </si>
  <si>
    <t>7318 BPS Kabupaten Tana Toraja</t>
  </si>
  <si>
    <t>Luwu Utara</t>
  </si>
  <si>
    <t>7322 Luwu Utara</t>
  </si>
  <si>
    <t>7322 BPS Kabupaten Luwu Utara</t>
  </si>
  <si>
    <t>Luwu Timur</t>
  </si>
  <si>
    <t>7325 Luwu Timur</t>
  </si>
  <si>
    <t>7325 BPS Kabupaten Luwu Timur</t>
  </si>
  <si>
    <t>Toraja Utara</t>
  </si>
  <si>
    <t>7326 Toraja Utara</t>
  </si>
  <si>
    <t>7326 BPS Kabupaten Toraja Utara</t>
  </si>
  <si>
    <t>Makassar</t>
  </si>
  <si>
    <t>7371 Makassar</t>
  </si>
  <si>
    <t>7372 Parepare</t>
  </si>
  <si>
    <t>7373 Palopo</t>
  </si>
  <si>
    <t>7400 Sulawesi Tenggara</t>
  </si>
  <si>
    <t>Buton</t>
  </si>
  <si>
    <t>7401 Buton</t>
  </si>
  <si>
    <t>7401 BPS Kabupaten Buton</t>
  </si>
  <si>
    <t>Muna</t>
  </si>
  <si>
    <t>7402 Muna</t>
  </si>
  <si>
    <t>7402 BPS Kabupaten Muna</t>
  </si>
  <si>
    <t>Konawe</t>
  </si>
  <si>
    <t>7403 Konawe</t>
  </si>
  <si>
    <t>7403 BPS Kabupaten Konawe</t>
  </si>
  <si>
    <t>Kolaka</t>
  </si>
  <si>
    <t>7404 Kolaka</t>
  </si>
  <si>
    <t>7404 BPS Kabupaten Kolaka</t>
  </si>
  <si>
    <t>Konawe Selatan</t>
  </si>
  <si>
    <t>7405 Konawe Selatan</t>
  </si>
  <si>
    <t>7405 BPS Kabupaten Konawe Selatan</t>
  </si>
  <si>
    <t>Bombana</t>
  </si>
  <si>
    <t>7406 Bombana</t>
  </si>
  <si>
    <t>7406 BPS Kabupaten Bombana</t>
  </si>
  <si>
    <t>Wakatobi</t>
  </si>
  <si>
    <t>7407 Wakatobi</t>
  </si>
  <si>
    <t>Kolaka Utara</t>
  </si>
  <si>
    <t>7408 Kolaka Utara</t>
  </si>
  <si>
    <t>7408 BPS Kabupaten Kolaka Utara</t>
  </si>
  <si>
    <t>Buton Utara</t>
  </si>
  <si>
    <t>7409 Buton Utara</t>
  </si>
  <si>
    <t>Konawe Utara</t>
  </si>
  <si>
    <t>7410 Konawe Utara</t>
  </si>
  <si>
    <t>7410 BPS Kabupaten Konawe Utara</t>
  </si>
  <si>
    <t>Kolaka Timur</t>
  </si>
  <si>
    <t>7411 Kolaka Timur</t>
  </si>
  <si>
    <t>7411 BPS Kabupaten Kolaka Timur</t>
  </si>
  <si>
    <t>Konawe Kepulauan</t>
  </si>
  <si>
    <t>7412 Konawe Kepulauan</t>
  </si>
  <si>
    <t>7412 BPS Kabupaten Konawe Kepulauan</t>
  </si>
  <si>
    <t>Muna Barat</t>
  </si>
  <si>
    <t>7413 Muna Barat</t>
  </si>
  <si>
    <t>7413 BPS Kabupaten Muna Barat</t>
  </si>
  <si>
    <t>Buton Tengah</t>
  </si>
  <si>
    <t>7414 Buton Tengah</t>
  </si>
  <si>
    <t>7414 BPS Kabupaten Buton Tengah</t>
  </si>
  <si>
    <t>Buton Selatan</t>
  </si>
  <si>
    <t>7415 Buton Selatan</t>
  </si>
  <si>
    <t>7415 BPS Kabupaten Buton Selatan</t>
  </si>
  <si>
    <t>Kendari</t>
  </si>
  <si>
    <t>7471 Kendari</t>
  </si>
  <si>
    <t>Baubau</t>
  </si>
  <si>
    <t>7472 Baubau</t>
  </si>
  <si>
    <t>7500 Gorontalo</t>
  </si>
  <si>
    <t>7500 BPS Provinsi Gorontalo</t>
  </si>
  <si>
    <t>Boalemo</t>
  </si>
  <si>
    <t>7501 Boalemo</t>
  </si>
  <si>
    <t>7501 BPS Kabupaten Boalemo</t>
  </si>
  <si>
    <t>7502 Gorontalo</t>
  </si>
  <si>
    <t>7502 BPS Kabupaten Gorontalo</t>
  </si>
  <si>
    <t>Pohuwato</t>
  </si>
  <si>
    <t>7503 Pohuwato</t>
  </si>
  <si>
    <t>7503 BPS Kabupaten Pohuwato</t>
  </si>
  <si>
    <t>Bone Bolango</t>
  </si>
  <si>
    <t>7504 Bone Bolango</t>
  </si>
  <si>
    <t>7504 BPS Kabupaten Bone Bolango</t>
  </si>
  <si>
    <t>Gorontalo Utara</t>
  </si>
  <si>
    <t>7505 Gorontalo Utara</t>
  </si>
  <si>
    <t>7505 BPS Kabupaten Gorontalo Utara</t>
  </si>
  <si>
    <t>7571 Gorontalo</t>
  </si>
  <si>
    <t>7571 BPS Kota Gorontalo</t>
  </si>
  <si>
    <t>7600 Sulawesi Barat</t>
  </si>
  <si>
    <t>Majene</t>
  </si>
  <si>
    <t>7601 Majene</t>
  </si>
  <si>
    <t>7601 BPS Kabupaten Majene</t>
  </si>
  <si>
    <t>Polewali Mandar</t>
  </si>
  <si>
    <t>7602 Polewali Mandar</t>
  </si>
  <si>
    <t>7602 BPS Kabupaten Polewali Mandar</t>
  </si>
  <si>
    <t>Mamasa</t>
  </si>
  <si>
    <t>7603 Mamasa</t>
  </si>
  <si>
    <t>7603 BPS Kabupaten Mamasa</t>
  </si>
  <si>
    <t>Mamuju</t>
  </si>
  <si>
    <t>7604 Mamuju</t>
  </si>
  <si>
    <t>Pasangkayu</t>
  </si>
  <si>
    <t>7605 Pasangkayu</t>
  </si>
  <si>
    <t>7605 BPS Kabupaten Pasangkayu</t>
  </si>
  <si>
    <t>Mamuju Tengah</t>
  </si>
  <si>
    <t>7606 Mamuju Tengah</t>
  </si>
  <si>
    <t>7606 BPS Kabupaten Mamuju Tengah</t>
  </si>
  <si>
    <t>8100 Maluku</t>
  </si>
  <si>
    <t>8100 BPS Provinsi Maluku</t>
  </si>
  <si>
    <t>Kepulauan Tanimbar</t>
  </si>
  <si>
    <t>8101 Kepulauan Tanimbar</t>
  </si>
  <si>
    <t>8101 BPS Kabupaten Kepulauan Tanimbar</t>
  </si>
  <si>
    <t>Maluku Tenggara</t>
  </si>
  <si>
    <t>8102 Maluku Tenggara</t>
  </si>
  <si>
    <t>8102 BPS Kabupaten Maluku Tenggara</t>
  </si>
  <si>
    <t>Maluku Tengah</t>
  </si>
  <si>
    <t>8103 Maluku Tengah</t>
  </si>
  <si>
    <t>8103 BPS Kabupaten Maluku Tengah</t>
  </si>
  <si>
    <t>Buru</t>
  </si>
  <si>
    <t>8104 Buru</t>
  </si>
  <si>
    <t>8104 BPS Kabupaten Buru</t>
  </si>
  <si>
    <t>Kepulauan Aru</t>
  </si>
  <si>
    <t>8105 Kepulauan Aru</t>
  </si>
  <si>
    <t>8105 BPS Kabupaten Kepulauan Aru</t>
  </si>
  <si>
    <t>Seram Bagian Barat</t>
  </si>
  <si>
    <t>8106 Seram Bagian Barat</t>
  </si>
  <si>
    <t>8106 BPS Kabupaten Seram Bagian Barat</t>
  </si>
  <si>
    <t>Seram Bagian Timur</t>
  </si>
  <si>
    <t>8107 Seram Bagian Timur</t>
  </si>
  <si>
    <t>8107 BPS Kabupaten Seram Bagian Timur</t>
  </si>
  <si>
    <t>Maluku Barat Daya</t>
  </si>
  <si>
    <t>8108 Maluku Barat Daya</t>
  </si>
  <si>
    <t>8108 BPS Kabupaten Maluku Barat Daya</t>
  </si>
  <si>
    <t>Buru Selatan</t>
  </si>
  <si>
    <t>8109 Buru Selatan</t>
  </si>
  <si>
    <t>8109 BPS Kabupaten Buru Selatan</t>
  </si>
  <si>
    <t>Ambon</t>
  </si>
  <si>
    <t>8171 Ambon</t>
  </si>
  <si>
    <t>Tual</t>
  </si>
  <si>
    <t>8172 Tual</t>
  </si>
  <si>
    <t>8172 BPS Kota Tual</t>
  </si>
  <si>
    <t>8200 Maluku Utara</t>
  </si>
  <si>
    <t>8200 BPS Provinsi Maluku Utara</t>
  </si>
  <si>
    <t>Halmahera Barat</t>
  </si>
  <si>
    <t>8201 Halmahera Barat</t>
  </si>
  <si>
    <t>8201 BPS Kabupaten Halmahera Barat</t>
  </si>
  <si>
    <t>Halmahera Tengah</t>
  </si>
  <si>
    <t>8202 Halmahera Tengah</t>
  </si>
  <si>
    <t>8202 BPS Kabupaten Halmahera Tengah</t>
  </si>
  <si>
    <t>Kepulauan Sula</t>
  </si>
  <si>
    <t>8203 Kepulauan Sula</t>
  </si>
  <si>
    <t>8203 BPS Kabupaten Kepulauan Sula</t>
  </si>
  <si>
    <t>Halmahera Selatan</t>
  </si>
  <si>
    <t>8204 Halmahera Selatan</t>
  </si>
  <si>
    <t>8204 BPS Kabupaten Halmahera Selatan</t>
  </si>
  <si>
    <t>Halmahera Utara</t>
  </si>
  <si>
    <t>8205 Halmahera Utara</t>
  </si>
  <si>
    <t>8205 BPS Kabupaten Halmahera Utara</t>
  </si>
  <si>
    <t>Halmahera Timur</t>
  </si>
  <si>
    <t>8206 Halmahera Timur</t>
  </si>
  <si>
    <t>8206 BPS Kabupaten Halmahera Timur</t>
  </si>
  <si>
    <t>Pulau Morotai</t>
  </si>
  <si>
    <t>8207 Pulau Morotai</t>
  </si>
  <si>
    <t>8207 BPS Kabupaten Pulau Morotai</t>
  </si>
  <si>
    <t>Pulau Taliabu</t>
  </si>
  <si>
    <t>8208 Pulau Taliabu</t>
  </si>
  <si>
    <t>8208 BPS Kabupaten Pulau Taliabu</t>
  </si>
  <si>
    <t>Ternate</t>
  </si>
  <si>
    <t>8271 Ternate</t>
  </si>
  <si>
    <t>8271 BPS Kota Ternate</t>
  </si>
  <si>
    <t>Tidore Kepulauan</t>
  </si>
  <si>
    <t>8272 Tidore Kepulauan</t>
  </si>
  <si>
    <t>8272 BPS Kota Tidore Kepulauan</t>
  </si>
  <si>
    <t>9100 Papua Barat</t>
  </si>
  <si>
    <t>9100 BPS Provinsi Papua Barat</t>
  </si>
  <si>
    <t>Fakfak</t>
  </si>
  <si>
    <t>9101 Fakfak</t>
  </si>
  <si>
    <t>9101 BPS Kabupaten Fakfak</t>
  </si>
  <si>
    <t>Kaimana</t>
  </si>
  <si>
    <t>9102 Kaimana</t>
  </si>
  <si>
    <t>9102 BPS Kabupaten Kaimana</t>
  </si>
  <si>
    <t>Teluk Wondama</t>
  </si>
  <si>
    <t>9103 Teluk Wondama</t>
  </si>
  <si>
    <t>9103 BPS Kabupaten Teluk Wondama</t>
  </si>
  <si>
    <t>Teluk Bintuni</t>
  </si>
  <si>
    <t>9104 Teluk Bintuni</t>
  </si>
  <si>
    <t>9104 BPS Kabupaten Teluk Bintuni</t>
  </si>
  <si>
    <t>Manokwari</t>
  </si>
  <si>
    <t>9105 Manokwari</t>
  </si>
  <si>
    <t>9105 BPS Kabupaten Manokwari</t>
  </si>
  <si>
    <t>Sorong Selatan</t>
  </si>
  <si>
    <t>9106 Sorong Selatan</t>
  </si>
  <si>
    <t>9106 BPS Kabupaten Sorong Selatan</t>
  </si>
  <si>
    <t>Sorong</t>
  </si>
  <si>
    <t>9107 Sorong</t>
  </si>
  <si>
    <t>9107 BPS Kabupaten Sorong</t>
  </si>
  <si>
    <t>Raja Ampat</t>
  </si>
  <si>
    <t>9108 Raja Ampat</t>
  </si>
  <si>
    <t>9108 BPS Kabupaten Raja Ampat</t>
  </si>
  <si>
    <t>Tambrauw</t>
  </si>
  <si>
    <t>9109 Tambrauw</t>
  </si>
  <si>
    <t>9109 BPS Kabupaten Tambrauw</t>
  </si>
  <si>
    <t>Maybrat</t>
  </si>
  <si>
    <t>9110 Maybrat</t>
  </si>
  <si>
    <t>9110 BPS Kabupaten Maybrat</t>
  </si>
  <si>
    <t>Manokwari Selatan</t>
  </si>
  <si>
    <t>9111 Manokwari Selatan</t>
  </si>
  <si>
    <t>9111 BPS Kabupaten Manokwari Selatan</t>
  </si>
  <si>
    <t>Pegunungan Arfak</t>
  </si>
  <si>
    <t>9112 Pegunungan Arfak</t>
  </si>
  <si>
    <t>9112 BPS Kabupaten Pegunungan Arfak</t>
  </si>
  <si>
    <t>9171 Sorong</t>
  </si>
  <si>
    <t>9171 BPS Kota Sorong</t>
  </si>
  <si>
    <t>9400 Papua</t>
  </si>
  <si>
    <t>9401 Merauke</t>
  </si>
  <si>
    <t>Jayawijaya</t>
  </si>
  <si>
    <t>9402 Jayawijaya</t>
  </si>
  <si>
    <t>9402 BPS Kabupaten Jayawijaya</t>
  </si>
  <si>
    <t>Jayapura</t>
  </si>
  <si>
    <t>9403 Jayapura</t>
  </si>
  <si>
    <t>9403 BPS Kabupaten Jayapura</t>
  </si>
  <si>
    <t>Nabire</t>
  </si>
  <si>
    <t>9404 Nabire</t>
  </si>
  <si>
    <t>9404 BPS Kabupaten Nabire</t>
  </si>
  <si>
    <t>Kepulauan Yapen</t>
  </si>
  <si>
    <t>9408 Kepulauan Yapen</t>
  </si>
  <si>
    <t>9408 BPS Kabupaten Kepulauan Yapen</t>
  </si>
  <si>
    <t>Biak Numfor</t>
  </si>
  <si>
    <t>9409 Biak Numfor</t>
  </si>
  <si>
    <t>9409 BPS Kabupaten Biak Numfor</t>
  </si>
  <si>
    <t>Paniai</t>
  </si>
  <si>
    <t>9410 Paniai</t>
  </si>
  <si>
    <t>9410 BPS Kabupaten Paniai</t>
  </si>
  <si>
    <t>Puncak Jaya</t>
  </si>
  <si>
    <t>9411 Puncak Jaya</t>
  </si>
  <si>
    <t>9411 BPS Kabupaten Puncak Jaya</t>
  </si>
  <si>
    <t>Mimika</t>
  </si>
  <si>
    <t>9412 Mimika</t>
  </si>
  <si>
    <t>9412 BPS Kabupaten Mimika</t>
  </si>
  <si>
    <t>Boven Digoel</t>
  </si>
  <si>
    <t>9413 Boven Digoel</t>
  </si>
  <si>
    <t>9413 BPS Kabupaten Boven Digoel</t>
  </si>
  <si>
    <t>Mappi</t>
  </si>
  <si>
    <t>9414 Mappi</t>
  </si>
  <si>
    <t>9414 BPS Kabupaten Mappi</t>
  </si>
  <si>
    <t>Asmat</t>
  </si>
  <si>
    <t>9415 Asmat</t>
  </si>
  <si>
    <t>9415 BPS Kabupaten Asmat</t>
  </si>
  <si>
    <t>Yahukimo</t>
  </si>
  <si>
    <t>9416 Yahukimo</t>
  </si>
  <si>
    <t>9416 BPS Kabupaten Yahukimo</t>
  </si>
  <si>
    <t>Pegunungan Bintang</t>
  </si>
  <si>
    <t>9417 Pegunungan Bintang</t>
  </si>
  <si>
    <t>9417 BPS Kabupaten Pegunungan Bintang</t>
  </si>
  <si>
    <t>Tolikara</t>
  </si>
  <si>
    <t>9418 Tolikara</t>
  </si>
  <si>
    <t>9418 BPS Kabupaten Tolikara</t>
  </si>
  <si>
    <t>Sarmi</t>
  </si>
  <si>
    <t>9419 Sarmi</t>
  </si>
  <si>
    <t>9419 BPS Kabupaten Sarmi</t>
  </si>
  <si>
    <t>Keerom</t>
  </si>
  <si>
    <t>9420 Keerom</t>
  </si>
  <si>
    <t>9420 BPS Kabupaten Keerom</t>
  </si>
  <si>
    <t>Waropen</t>
  </si>
  <si>
    <t>9426 Waropen</t>
  </si>
  <si>
    <t>9426 BPS Kabupaten Waropen</t>
  </si>
  <si>
    <t>Supiori</t>
  </si>
  <si>
    <t>9427 Supiori</t>
  </si>
  <si>
    <t>9427 BPS Kabupaten Supiori</t>
  </si>
  <si>
    <t>Mamberamo Raya</t>
  </si>
  <si>
    <t>9428 Mamberamo Raya</t>
  </si>
  <si>
    <t>9428 BPS Kabupaten Mamberamo Raya</t>
  </si>
  <si>
    <t>Nduga</t>
  </si>
  <si>
    <t>9429 Nduga</t>
  </si>
  <si>
    <t>9429 BPS Kabupaten Nduga</t>
  </si>
  <si>
    <t>Lanny Jaya</t>
  </si>
  <si>
    <t>9430 Lanny Jaya</t>
  </si>
  <si>
    <t>9430 BPS Kabupaten Lanny Jaya</t>
  </si>
  <si>
    <t>Mamberamo Tengah</t>
  </si>
  <si>
    <t>9431 Mamberamo Tengah</t>
  </si>
  <si>
    <t>9431 BPS Kabupaten Mamberamo Tengah</t>
  </si>
  <si>
    <t>Yalimo</t>
  </si>
  <si>
    <t>9432 Yalimo</t>
  </si>
  <si>
    <t>9432 BPS Kabupaten Yalimo</t>
  </si>
  <si>
    <t>Puncak</t>
  </si>
  <si>
    <t>9433 Puncak</t>
  </si>
  <si>
    <t>9433 BPS Kabupaten Puncak</t>
  </si>
  <si>
    <t>Dogiyai</t>
  </si>
  <si>
    <t>9434 Dogiyai</t>
  </si>
  <si>
    <t>9434 BPS Kabupaten Dogiyai</t>
  </si>
  <si>
    <t>Intan Jaya</t>
  </si>
  <si>
    <t>9435 Intan Jaya</t>
  </si>
  <si>
    <t>9435 BPS Kabupaten Intan Jaya</t>
  </si>
  <si>
    <t>Deiyai</t>
  </si>
  <si>
    <t>9436 Deiyai</t>
  </si>
  <si>
    <t>9436 BPS Kabupaten Deiyai</t>
  </si>
  <si>
    <t>9471 Jayapura</t>
  </si>
  <si>
    <t>provinsi</t>
  </si>
  <si>
    <t>COUNTUNIQUE of Tempat Magang Final</t>
  </si>
  <si>
    <t>Jumlah Tempat Magang</t>
  </si>
  <si>
    <t>Row Labels</t>
  </si>
  <si>
    <t>Count of Tempat Magang Final</t>
  </si>
  <si>
    <t>Revisi kode final</t>
  </si>
  <si>
    <t xml:space="preserve"> BPS Provinsi Aceh</t>
  </si>
  <si>
    <t xml:space="preserve"> BPS Provinsi Sumatera Utara</t>
  </si>
  <si>
    <t xml:space="preserve"> BPS Kabupaten Tapanuli Utara</t>
  </si>
  <si>
    <t xml:space="preserve"> BPS Kabupaten Labuhan Batu</t>
  </si>
  <si>
    <t xml:space="preserve"> BPS Kabupaten Dairi</t>
  </si>
  <si>
    <t xml:space="preserve"> BPS Kabupaten Deli Serdang</t>
  </si>
  <si>
    <t xml:space="preserve"> BPS Kabupaten Humbang Hasundutan</t>
  </si>
  <si>
    <t xml:space="preserve"> BPS Kabupaten Nias Utara</t>
  </si>
  <si>
    <t xml:space="preserve"> BPS Kota Sibolga</t>
  </si>
  <si>
    <t xml:space="preserve"> BPS Kota Tanjung Balai</t>
  </si>
  <si>
    <t xml:space="preserve"> BPS Kota Medan</t>
  </si>
  <si>
    <t xml:space="preserve"> BPS Kota Gunungsitoli</t>
  </si>
  <si>
    <t xml:space="preserve"> BPS Provinsi Sumatera Barat</t>
  </si>
  <si>
    <t xml:space="preserve"> BPS Kabupaten Pesisir Selatan</t>
  </si>
  <si>
    <t xml:space="preserve"> BPS Kabupaten Sijunjung</t>
  </si>
  <si>
    <t xml:space="preserve"> BPS Kabupaten Padang Pariaman</t>
  </si>
  <si>
    <t>1307</t>
  </si>
  <si>
    <t xml:space="preserve"> BPS Kabupaten Pasaman Barat</t>
  </si>
  <si>
    <t xml:space="preserve"> BPS Kota Solok</t>
  </si>
  <si>
    <t xml:space="preserve"> BPS Kota Sawah Lunto</t>
  </si>
  <si>
    <t>1374</t>
  </si>
  <si>
    <t xml:space="preserve"> BPS Kota Bukittinggi</t>
  </si>
  <si>
    <t xml:space="preserve"> BPS Kota Payakumbuh</t>
  </si>
  <si>
    <t>1400</t>
  </si>
  <si>
    <t xml:space="preserve"> BPS Kabupaten Pelalawan</t>
  </si>
  <si>
    <t xml:space="preserve"> BPS Kota Pekanbaru</t>
  </si>
  <si>
    <t xml:space="preserve"> BPS Provinsi Jambi</t>
  </si>
  <si>
    <t xml:space="preserve"> BPS Kota Jambi</t>
  </si>
  <si>
    <t xml:space="preserve"> BPS Provinsi Sumatera Selatan</t>
  </si>
  <si>
    <t xml:space="preserve"> BPS Kabupaten Muara Enim</t>
  </si>
  <si>
    <t xml:space="preserve"> BPS Kabupaten Lahat</t>
  </si>
  <si>
    <t xml:space="preserve"> BPS Kota Pagar Alam</t>
  </si>
  <si>
    <t>1700</t>
  </si>
  <si>
    <t xml:space="preserve"> BPS Kota Bengkulu</t>
  </si>
  <si>
    <t xml:space="preserve"> BPS Provinsi Lampung</t>
  </si>
  <si>
    <t xml:space="preserve"> BPS Kabupaten Lampung Utara</t>
  </si>
  <si>
    <t xml:space="preserve"> BPS Kabupaten Way Kanan</t>
  </si>
  <si>
    <t xml:space="preserve"> BPS Kabupaten Pringsewu</t>
  </si>
  <si>
    <t xml:space="preserve"> BPS Kota Bandar Lampung</t>
  </si>
  <si>
    <t xml:space="preserve"> BPS Kota Metro</t>
  </si>
  <si>
    <t xml:space="preserve"> BPS Kabupaten Belitung</t>
  </si>
  <si>
    <t xml:space="preserve"> BPS Kota Tanjung Pinang</t>
  </si>
  <si>
    <t xml:space="preserve"> BPS Provinsi DKI Jakarta</t>
  </si>
  <si>
    <t xml:space="preserve"> BPS Kabupaten Kepulauan Seribu</t>
  </si>
  <si>
    <t xml:space="preserve"> BPS Kota Jakarta Selatan</t>
  </si>
  <si>
    <t xml:space="preserve"> BPS Kota Jakarta Timur</t>
  </si>
  <si>
    <t xml:space="preserve"> BPS Kota Jakarta Pusat</t>
  </si>
  <si>
    <t xml:space="preserve"> BPS Kota Jakarta Barat</t>
  </si>
  <si>
    <t xml:space="preserve"> BPS Kota Jakarta Utara</t>
  </si>
  <si>
    <t xml:space="preserve"> BPS Provinsi Jawa Barat</t>
  </si>
  <si>
    <t xml:space="preserve"> BPS Kabupaten Bogor</t>
  </si>
  <si>
    <t xml:space="preserve"> BPS Kabupaten Cianjur</t>
  </si>
  <si>
    <t xml:space="preserve"> BPS Kabupaten Bandung</t>
  </si>
  <si>
    <t xml:space="preserve"> BPS Kabupaten Karawang</t>
  </si>
  <si>
    <t xml:space="preserve"> BPS Kota Cirebon</t>
  </si>
  <si>
    <t xml:space="preserve"> BPS Kota Bekasi</t>
  </si>
  <si>
    <t xml:space="preserve"> BPS Kota Depok</t>
  </si>
  <si>
    <t xml:space="preserve"> BPS Kota Tasikmalaya</t>
  </si>
  <si>
    <t xml:space="preserve"> BPS Provinsi Jawa Tengah</t>
  </si>
  <si>
    <t xml:space="preserve"> BPS Kabupaten Cilacap</t>
  </si>
  <si>
    <t xml:space="preserve"> BPS Kabupaten Banyumas</t>
  </si>
  <si>
    <t xml:space="preserve"> BPS Kabupaten Purbalingga</t>
  </si>
  <si>
    <t xml:space="preserve"> BPS Kabupaten Banjarnegara</t>
  </si>
  <si>
    <t xml:space="preserve"> BPS Kabupaten Kebumen</t>
  </si>
  <si>
    <t xml:space="preserve"> BPS Kabupaten Purworejo</t>
  </si>
  <si>
    <t xml:space="preserve"> BPS Kabupaten Wonosobo</t>
  </si>
  <si>
    <t xml:space="preserve"> BPS Kabupaten Magelang</t>
  </si>
  <si>
    <t xml:space="preserve"> BPS Kabupaten Boyolali</t>
  </si>
  <si>
    <t xml:space="preserve"> BPS Kabupaten Klaten</t>
  </si>
  <si>
    <t xml:space="preserve"> BPS Kabupaten Sukoharjo</t>
  </si>
  <si>
    <t xml:space="preserve"> BPS Kabupaten Wonogiri</t>
  </si>
  <si>
    <t xml:space="preserve"> BPS Kabupaten Karanganyar</t>
  </si>
  <si>
    <t xml:space="preserve"> BPS Kabupaten Sragen</t>
  </si>
  <si>
    <t>3315</t>
  </si>
  <si>
    <t xml:space="preserve"> BPS Kabupaten Blora</t>
  </si>
  <si>
    <t xml:space="preserve"> BPS Kabupaten Rembang</t>
  </si>
  <si>
    <t xml:space="preserve"> BPS Kabupaten Pati</t>
  </si>
  <si>
    <t xml:space="preserve"> BPS Kabupaten Kudus</t>
  </si>
  <si>
    <t xml:space="preserve"> BPS Kabupaten Jepara</t>
  </si>
  <si>
    <t>3321</t>
  </si>
  <si>
    <t xml:space="preserve"> BPS Kabupaten Semarang</t>
  </si>
  <si>
    <t xml:space="preserve"> BPS Kabupaten Temanggung</t>
  </si>
  <si>
    <t>3324</t>
  </si>
  <si>
    <t xml:space="preserve"> BPS Kabupaten Batang</t>
  </si>
  <si>
    <t xml:space="preserve"> BPS Kabupaten Pemalang</t>
  </si>
  <si>
    <t xml:space="preserve"> BPS Kabupaten Tegal</t>
  </si>
  <si>
    <t xml:space="preserve"> BPS Kota Magelang</t>
  </si>
  <si>
    <t xml:space="preserve"> BPS Kota Surakarta</t>
  </si>
  <si>
    <t xml:space="preserve"> BPS Kota Salatiga</t>
  </si>
  <si>
    <t xml:space="preserve"> BPS Kota Semarang</t>
  </si>
  <si>
    <t xml:space="preserve"> BPS Kota Pekalongan</t>
  </si>
  <si>
    <t xml:space="preserve"> BPS Provinsi DI Yogyakarta</t>
  </si>
  <si>
    <t xml:space="preserve"> BPS Kabupaten Kulon Progo</t>
  </si>
  <si>
    <t xml:space="preserve"> BPS Kabupaten Bantul</t>
  </si>
  <si>
    <t xml:space="preserve"> BPS Kabupaten Gunungkidul</t>
  </si>
  <si>
    <t xml:space="preserve"> BPS Kabupaten Sleman</t>
  </si>
  <si>
    <t xml:space="preserve"> BPS Kota Yogyakarta</t>
  </si>
  <si>
    <t xml:space="preserve"> BPS Provinsi Jawa Timur</t>
  </si>
  <si>
    <t xml:space="preserve"> BPS Kabupaten Pacitan</t>
  </si>
  <si>
    <t xml:space="preserve"> BPS Kabupaten Ponorogo</t>
  </si>
  <si>
    <t xml:space="preserve"> BPS Kabupaten Trenggalek</t>
  </si>
  <si>
    <t xml:space="preserve"> BPS Kabupaten Tulungagung</t>
  </si>
  <si>
    <t>3505</t>
  </si>
  <si>
    <t xml:space="preserve"> BPS Kabupaten Kediri</t>
  </si>
  <si>
    <t xml:space="preserve"> BPS Kabupaten Lumajang</t>
  </si>
  <si>
    <t xml:space="preserve"> BPS Kabupaten Jember</t>
  </si>
  <si>
    <t xml:space="preserve"> BPS Kabupaten Banyuwangi</t>
  </si>
  <si>
    <t xml:space="preserve"> BPS Kabupaten Probolinggo</t>
  </si>
  <si>
    <t xml:space="preserve"> BPS Kabupaten Sidoarjo</t>
  </si>
  <si>
    <t xml:space="preserve"> BPS Kabupaten Mojokerto</t>
  </si>
  <si>
    <t xml:space="preserve"> BPS Kabupaten Jombang</t>
  </si>
  <si>
    <t xml:space="preserve"> BPS Kabupaten Nganjuk</t>
  </si>
  <si>
    <t>3519</t>
  </si>
  <si>
    <t xml:space="preserve"> BPS Kabupaten Ngawi</t>
  </si>
  <si>
    <t xml:space="preserve"> BPS Kabupaten Bojonegoro</t>
  </si>
  <si>
    <t xml:space="preserve"> BPS Kabupaten Tuban</t>
  </si>
  <si>
    <t>3527</t>
  </si>
  <si>
    <t xml:space="preserve"> BPS Kota Kediri</t>
  </si>
  <si>
    <t xml:space="preserve"> BPS Kota Blitar</t>
  </si>
  <si>
    <t xml:space="preserve"> BPS Kota Malang</t>
  </si>
  <si>
    <t>3574</t>
  </si>
  <si>
    <t xml:space="preserve"> BPS Kota Mojokerto</t>
  </si>
  <si>
    <t xml:space="preserve"> BPS Kota Madiun</t>
  </si>
  <si>
    <t xml:space="preserve"> BPS Kota Surabaya</t>
  </si>
  <si>
    <t xml:space="preserve"> BPS Kota Batu</t>
  </si>
  <si>
    <t xml:space="preserve"> BPS Kota Cilegon</t>
  </si>
  <si>
    <t xml:space="preserve"> BPS Kota Tangerang Selatan</t>
  </si>
  <si>
    <t xml:space="preserve"> BPS Provinsi Bali</t>
  </si>
  <si>
    <t xml:space="preserve"> BPS Kabupaten Badung</t>
  </si>
  <si>
    <t xml:space="preserve"> BPS Kabupaten Bangli</t>
  </si>
  <si>
    <t xml:space="preserve"> BPS Kabupaten Karangasem</t>
  </si>
  <si>
    <t xml:space="preserve"> BPS Kota Denpasar</t>
  </si>
  <si>
    <t xml:space="preserve"> BPS Provinsi Nusa Tenggara Barat</t>
  </si>
  <si>
    <t xml:space="preserve"> BPS Kabupaten Sumbawa</t>
  </si>
  <si>
    <t xml:space="preserve"> BPS Provinsi Nusa Tenggara Timur</t>
  </si>
  <si>
    <t xml:space="preserve"> BPS Kabupaten Timor Tengah Utara</t>
  </si>
  <si>
    <t>6100</t>
  </si>
  <si>
    <t xml:space="preserve"> BPS Kabupaten Ketapang</t>
  </si>
  <si>
    <t xml:space="preserve"> BPS Kota Pontianak</t>
  </si>
  <si>
    <t xml:space="preserve"> BPS Kota Singkawang</t>
  </si>
  <si>
    <t xml:space="preserve"> BPS Kabupaten Kotawaringin Barat</t>
  </si>
  <si>
    <t xml:space="preserve"> BPS Kabupaten Kotawaringin Timur</t>
  </si>
  <si>
    <t xml:space="preserve"> BPS Kota Palangkaraya</t>
  </si>
  <si>
    <t xml:space="preserve"> BPS Kota Palangka Raya</t>
  </si>
  <si>
    <t xml:space="preserve"> BPS Kota Banjarmasin</t>
  </si>
  <si>
    <t>6372</t>
  </si>
  <si>
    <t xml:space="preserve"> BPS Kota Balikpapan</t>
  </si>
  <si>
    <t xml:space="preserve"> BPS Provinsi Sulawesi Tengah</t>
  </si>
  <si>
    <t xml:space="preserve"> BPS Kabupaten Sinjai</t>
  </si>
  <si>
    <t xml:space="preserve"> BPS Kabupaten Maros</t>
  </si>
  <si>
    <t xml:space="preserve"> BPS Kabupaten Pangkajene Dan Kepulauan</t>
  </si>
  <si>
    <t xml:space="preserve"> BPS Kabupaten Barru</t>
  </si>
  <si>
    <t xml:space="preserve"> BPS Kota Makassar</t>
  </si>
  <si>
    <t xml:space="preserve"> BPS Kota Parepare</t>
  </si>
  <si>
    <t xml:space="preserve"> BPS Provinsi Sulawesi Tenggara</t>
  </si>
  <si>
    <t xml:space="preserve"> BPS Kabupaten Wakatobi</t>
  </si>
  <si>
    <t xml:space="preserve"> BPS Kabupaten Buton Utara</t>
  </si>
  <si>
    <t xml:space="preserve"> BPS Kota Baubau</t>
  </si>
  <si>
    <t xml:space="preserve"> BPS Provinsi Sulawesi Barat</t>
  </si>
  <si>
    <t xml:space="preserve"> BPS Kabupaten Mamuju</t>
  </si>
  <si>
    <t xml:space="preserve"> BPS Provinsi Papua</t>
  </si>
  <si>
    <t xml:space="preserve"> BPS Kabupaten Merauke</t>
  </si>
  <si>
    <t>Total</t>
  </si>
  <si>
    <t>Jumlah</t>
  </si>
  <si>
    <t>No</t>
  </si>
  <si>
    <t>Alamat Domisili</t>
  </si>
  <si>
    <t>BPS Tempat Magang</t>
  </si>
  <si>
    <t>Kode provinsi</t>
  </si>
  <si>
    <t xml:space="preserve"> Kepulauan Seribu</t>
  </si>
  <si>
    <t>COUNTUNIQUE of Draft Tempat Magang</t>
  </si>
  <si>
    <t>Semua Prodi</t>
  </si>
  <si>
    <t>Jumlah Satker</t>
  </si>
  <si>
    <t>KS dan ST</t>
  </si>
  <si>
    <t>Jumlah Kantor</t>
  </si>
  <si>
    <t xml:space="preserve"> BPS Kabupaten Kepulauan Serib</t>
  </si>
  <si>
    <t>kode prov</t>
  </si>
  <si>
    <t>Daftar Provinsi Tempat Magang Mahasiswa DIII Statistika (ST), DIV Staistika (ST)  dan DIV Komputasi Staistik(KS)</t>
  </si>
  <si>
    <t>Jl. Pangraed Utama No.39, Ie Masen Kayee Adang, Kecamatan Syiah Kuala</t>
  </si>
  <si>
    <t>Rt00/Rw00, Jalan Kb, Baet, Kec.Baitussalam</t>
  </si>
  <si>
    <t>Jalan Selamat Ujung No. 165 B Kecamatan Medan Amplas Kelurahan Sitirejo Iii Kodepos 20219</t>
  </si>
  <si>
    <t>Jl. Pintu Air Iv Komplek Idi No. 59, Kwala Bekala, Kecamatan Medan Johor, Kota Medan, Sumatera Utara 20142</t>
  </si>
  <si>
    <t>Jalan Perumahan Menteng Indah Blok F9 Nomor 3, Rt 00/Rw/00, Kelurahan Medan Tenggara, Kecamatan Medan Denai</t>
  </si>
  <si>
    <t>Rt 00/Rw 00, No. 75, Jalan Tangguk Bongkar Viii, Kel. Tegal Sari Mandala Ii, Kec. Medan Denai</t>
  </si>
  <si>
    <t>Jalan Denai Gg Kumis 1 No 28, Kelurahan Tegal Sari Mandala Iii Kecamatan Medan Denai</t>
  </si>
  <si>
    <t xml:space="preserve">Jl. Letda Sujono Gg Pinang No 20 Medan, Kelurahan Bandar Selamat, Kecamatan Medan Tembung </t>
  </si>
  <si>
    <t>Jalan Persada No.356, Desa Huta Rakyat, Sidikalang</t>
  </si>
  <si>
    <t>Gq2H+Q4J, Rorinata Residence, Tj. Morawa, Bandar Labuhan, Kec. Tj. Morawa, Kabupaten Deli Serdang, Sumatera Utara 20362</t>
  </si>
  <si>
    <t xml:space="preserve">Jln. Limau Mungkur, Gg. Saijo No.621, Desa Bangun Rejo, Kec. Tanjung Morawa </t>
  </si>
  <si>
    <t>Jalan Cempaka No 034, Bakaran Batu, Lubuk Pakam, Deli Serdang, Sumatera Utara. 20512</t>
  </si>
  <si>
    <t xml:space="preserve">Jln Veteran Ujung Komplek Tanah Lapang, Pasaribu Kecamatan Dolok Sanggul </t>
  </si>
  <si>
    <t>Rt 2/Rw 1, No. 47, Jl. Arah Tuhemberua Km 21, Desa Hilimbosi, Kecamatan Sitolu Ori</t>
  </si>
  <si>
    <t>Jl. Sibolga-Barus Km. 5, Desa Tapian Nauli I, Kec. Tapian Nauli</t>
  </si>
  <si>
    <t>Jl. Alpokat, Lk. Ii, Kel. Pantai Johor, Kec. Datuk Bandar</t>
  </si>
  <si>
    <t>Jl. Jumpul Lk. Vi Kelurahan Kapias Pulau Buaya, Kecamatan Teluk Nibung</t>
  </si>
  <si>
    <t>Jalan Jati Iii, Gg. Ampera Ii, No.8A, Kel.Teladan Timur, Kec. Medan Kota</t>
  </si>
  <si>
    <t>Jalan Jala Raya No.P-15 Blok 8 Griya Martubung 1, Rt/Rw 000/000, Kelurahan Besar, Kecamatan Medan Labuhan</t>
  </si>
  <si>
    <t>Jalan Bunga Cempaka No. 29G, Padang Bulan Selayang Ii, Kec. Medan Selayang, Kota Medan, Sumatera Utara 20156</t>
  </si>
  <si>
    <t>Jalan Pertahanan Patumbak Gang Jore, Marindal Ii, Medan</t>
  </si>
  <si>
    <t>Rt 01 Rw 01 Desa Tulumbaho Kecamatan Sogaeadu</t>
  </si>
  <si>
    <t>Jl.Bariang Indah Ii No.67 Rt 02/Rw 01 Kelurahan Anduring Kecamatan Kuranji, Kota Padang, Sumatera Barat</t>
  </si>
  <si>
    <t>Perumnas Salasa Indah Blok T/1, Jorong Batang Salosah, Nagari Muaro,  Kec. Sijunjung, Kab. Sijunjung, Prov. Sumatera Barat</t>
  </si>
  <si>
    <t>Jorong Dusun Tuo, Nagari Muaro Bodi, Kecamatan Iv Nagari</t>
  </si>
  <si>
    <t>0/0/065/Jalan Raya Lubuk Alung/Toboh Sawah Mandi/Toboh Gadang Timur/Sintuk Toboh Gadang</t>
  </si>
  <si>
    <t>Komplek Perumahan Lembah Nan Indah, No. 29, Rt/Rw 002/005 Gang Upin Ipin, Kelurahan Tanah Garam, Kecamatan Lubuk Sikarah</t>
  </si>
  <si>
    <t>Air Dingin,Dusun Sawah Tambang,Desa Muaro Kalaban,Kecamatan Silungkang,Kota Sawah Lunto,Provinsi Sumatera Barat</t>
  </si>
  <si>
    <t xml:space="preserve">Asrama Kodim 0304 Agam Bukittinggi Sumatrra Barat </t>
  </si>
  <si>
    <t>Ranah Jorong Batang Buo, Biaro Gadang, Ampek Angkek</t>
  </si>
  <si>
    <t>Jln Bypass Loweh Kecamatan Mandiangin Koto Selayan 04/02, Kota Bukittinggi, Mandiangin Koto Selayan, Sumatera Barat</t>
  </si>
  <si>
    <t xml:space="preserve">Jalan Patanangan No. 144 Rt 001/Rw 002, Kelurahan Kubu Gulai Bancah, Kecamatan Mandiangin Koto Selayan </t>
  </si>
  <si>
    <t>Samping Sd 01 Nagari Batuhampar, Kecamatan Akabiluru</t>
  </si>
  <si>
    <t>Komplek Perumahan Pt. Rapp F.250 Rt 007 Rw 009, Pangkalan Kerinci Timur</t>
  </si>
  <si>
    <t xml:space="preserve">Jalan Selais No. 52 Rt002/Rw002, Tangkerang Barat, Marpoyan Damai </t>
  </si>
  <si>
    <t>Jl. Karya Iii No.4, Rt.4/Rw.6, Kelurahan Air Dingin, Kecamatan Bukit Raya, Kota Pekanbaru, Provinsi Riau</t>
  </si>
  <si>
    <t>Jalan Villa Sari No.1, Umban Sari Atas, Rumbai, Pekanbaru</t>
  </si>
  <si>
    <t>Jl.Gelugur Gang Gelugur I Nomor 14 Rt 02/ Rw 03, Kelurahan Tangkerang Utara, Kecamatan Bukit Raya</t>
  </si>
  <si>
    <t>Jalan Ikan Mas, Rt004/Rw006, Kelurahan Tangkerang Barat, Kecamatan Marpoyan Damai, Pekanbaru, Riau</t>
  </si>
  <si>
    <t>Jl. Lingkar Barat Ii Griya Idaman, Rt.008, Kelurahan Pinang Merah, Kecamatan Alam Barajo</t>
  </si>
  <si>
    <t>Lrg. Siolo, Jl. Marsda Suryadharma Rt.15, Kenali Asam Bawah, Kec. Kota Baru, Kota Jambi, Jambi</t>
  </si>
  <si>
    <t>Rt 18/Rw -, No. 121, Jalan Jalak Raya, Kelurahan Andil Jaya, Kecamatan Jelutung</t>
  </si>
  <si>
    <t>Blok B2 No.16 Rt.34 Jalan Sultan Hasanuddin Perum Permata Asri Kelurahan Bakung Jaya Kecamatan Paal Merah.</t>
  </si>
  <si>
    <t>Jalan Perindustrian 2 Komplek Victoria Park Blok B17 Rt 59, Rw 01, Kelurahan Kebun Bunga, Kecamatan Sukarami</t>
  </si>
  <si>
    <t>Jalan Agatis, Blok Eg No. 08, Komplek Kehutanan Ii, Rt/Rw 46/03, Kelurahan Talang Kelapa, Kecamatan Alang-Alang Lebar</t>
  </si>
  <si>
    <t>Jl. Putri Kembang Dadar, No.3860, Rt.52/Rw.16, Bukit Lama, Ilir Barat I</t>
  </si>
  <si>
    <t>Kompleks Perumdam Garuda Putra Iii, Blok S No.5 Rt 25 Rw 05 Kel. Sukajaya, Kec. Sukarami</t>
  </si>
  <si>
    <t>Jl Asrama Polisi No 45 Rt 15 Rw 04 Gunung Gajah</t>
  </si>
  <si>
    <t>Jalan Aswari Rt 007/Rw 003, Kota Negara, Kecamatan Lahat</t>
  </si>
  <si>
    <t xml:space="preserve">Jl.H.Taslim Ibrahim, Jalan H.Taslim Ibrahim Blok C No.12A, Rt.1/Rw.1, Bandar Jaya, Lahat (Toko Src Santoso) </t>
  </si>
  <si>
    <t>Griya Bangun Sejahtera, Jalan Mangga, Rt 001/Rw 005, Keluaharan Bangun Rejo, Kecamatan Pagar Alam Utara</t>
  </si>
  <si>
    <t>Jl. Adam Malik No.12, Rt.2/Rw.1, Kelurahan Pagar Dewa, Kecamatan Selebar</t>
  </si>
  <si>
    <t>Gang Mandiri, Jalan Hibrida 15, Rt 10,Rw 04, Kelurahan Sidomulyo, Kecamatan Gading Cempaka, Kota Bengkulu, Provinsi Bengkulu, 38229</t>
  </si>
  <si>
    <t>Jalan Marga Nomor 006 (Baru) / 12 (Lama), Rt 04, Rw 00 Sinarbanten Kelurahan Sumberejo Kecamatan Kemiling, Kota Bandar Lampung 35153</t>
  </si>
  <si>
    <t>Rt07/Rw02, No. 80, Jl. Mawar Gg. Masjid, Kel. Hajimena, Kec. Natar</t>
  </si>
  <si>
    <t>Jalan Sultan Haji No.13 Rt006/Rw000 Kelurahan Kota Sepang, Kecamatan Labuhan Ratu Kode Pos : 35148</t>
  </si>
  <si>
    <t>Perumahan Nusantara Permai Blok B6 Nomor 24 Rt 002 Rw 00, Nusantara Permai, Sukabumi</t>
  </si>
  <si>
    <t>005/005, No. 253, Jl. Kapten Mustofa Gg Merak 8, Kelurahan Tanjung Harapan, Kecamatan Kotabumi Selatan, Kabupaten Lampung Utara</t>
  </si>
  <si>
    <t>Jalan Jendral Sudirman Km. 2 Rt.002 /Rw.009, Kelurahan Blambangan Umpu, Blambangan Umpu, Way Kanan, Lampung</t>
  </si>
  <si>
    <t>Jalan Ki. Hajar. Dewantara No.25 Rt.4/Rw.4 Kel. Pringsewu Selatan, Kec.Pringsewu</t>
  </si>
  <si>
    <t>Perumahan Palmsville Residence, Blok H2, Jl. Pulau Buton No.Dalam, Jagabaya Ii, Kec. Way Halim, Kota Bandar Lampung, Lampung 35122</t>
  </si>
  <si>
    <t>Jl. Untung Suropati No 16, Beringin Jaya, Kemiling, Bandar Lampung</t>
  </si>
  <si>
    <t>Jl. Purnawirawan Gg. Swadaya Vi Lk 2, Gunung Terang, Langkapura, Kota Bandar Lampung, Provinsi Lampung</t>
  </si>
  <si>
    <t>Jl A Yani No 32 Rt/Rw 002/001 Kelurahan Iringmulyo Kecamatan Metro Timur Kota Metro Lampung</t>
  </si>
  <si>
    <t>Jl. Sijuk Rt 26 Rw 10 Paal Satu, Kecamatan Tanjung Pandan, Kabupaten Belitung</t>
  </si>
  <si>
    <t>Rt 004/Rw 001, Jln. Nusantara Km 16 Kijang No.23, Gunung Lengkuas, Bintan Timur</t>
  </si>
  <si>
    <t>Kost Bu Ida Yanti Jln.Otista 78 No.21 Rt003 Rw 05, Sebrang Mcd Otista Ada Mesjid Hidayatullah, Rumahnya Pagar Beton Hitam</t>
  </si>
  <si>
    <t>Rt.2/Rw.4, No. 9A,Jalan Sensus Ii, Bidaracina, Jatinegara</t>
  </si>
  <si>
    <t>Jl.Asem,Gang Mangga No.11,Rt.3/Rw.3, Kel.Bidara Cina,Kec.Jatinegara, Kota Jakarta Timur,Dki Jakarta,13320</t>
  </si>
  <si>
    <t>Rt 1/Rw 14, No 16,Jalan Sensus Ivd , Kelurahan Bidaracina, Kecamatan Jatinegara</t>
  </si>
  <si>
    <t>Jl Sensus 3 No. 10B Rt 006 Rw 04  Kel Bidara Cina, Jati Negara, Jakarta Timur</t>
  </si>
  <si>
    <t>Jl. H. Yahya No.45, Rt.1/Rw.10, Kp. Melayu, Kecamatan Jatinegara, Kota Jakarta Timur, Daerah Khusus Ibukota Jakarta 13330</t>
  </si>
  <si>
    <t>Jalan Kemanggisan Ilir Iii No. 41, Rt 07/Rw 07, Kelurahan Kemanggisan, Kecamatan Palmerah</t>
  </si>
  <si>
    <t>Jalan Kebon Nanas Selatan, No 39, Rt 008/ Rw 005, Cipinang Cempedak, Jatinegara</t>
  </si>
  <si>
    <t>Jl. Permata Iv Blok I/13, Rt.002/Rw.016, Kel. Tugu Utara, Kec. Koja</t>
  </si>
  <si>
    <t>Wisma Saabun, Jalan Otista Raya No.5A,
Rt.10/Rw.2, Kel. Bidaracina,
Jatinegara,
Jatinegara, Kota Jakarta Timur, Dki
Jakarta</t>
  </si>
  <si>
    <t>Jl. Palem No. 13, Rt 13/10, Kel. Tugu Utara, Kec. Koja</t>
  </si>
  <si>
    <t>Jalan Sensus I No. 26, Rt.3/Rw.15, Kelurahan Bidara Cina, Kota Jakarta Timur, Jatinegara, Dki Jakarta, Id, 13330</t>
  </si>
  <si>
    <t>Rt.10/Rw.10, No.13, Jalan Penghulu, Kelurahan Bidara Cina, Kecamatan Jatinegara</t>
  </si>
  <si>
    <t>Sentra Timur Residence No.K0721D, Pulo Gebang, Cakung, Jakarta Timur</t>
  </si>
  <si>
    <t>Jl. Pegangsaan Dua No.13 Rt 001/ Rw 004, Pegangsaan Dua, Kelapa Gading, Jakarta Utara 14250</t>
  </si>
  <si>
    <t xml:space="preserve">Jalan Otista 3 Kav A1 Cipinang Cempedak </t>
  </si>
  <si>
    <t>Jalan Tanjung Sanyang No. 9 Rt 007 Rw 08, Kelurahan Cawang, Kecamatan Kramat Jati</t>
  </si>
  <si>
    <t>Jl. Asem No.14 14, Rt.14/Rw.2, Bidara Cina, Kecamatan Jatinegara, Kota Jakarta Timur, Daerah Khusus Ibukota Jakarta 13330</t>
  </si>
  <si>
    <t>Kost Bu Santi, Jalan Sensus I No. 2C, Rt.1/Rw.4, Bidaracina, Jatinegara (Lantai 2, Kos Merah), Kota Jakarta Timur, Jatinegara, Dki Jakarta</t>
  </si>
  <si>
    <t>Jalan Pangkalan Jati 1 No.11 Rt.05/ Rw.13 Kecamatan Makasar Kelurahan Cipinang Melayu</t>
  </si>
  <si>
    <t>Jalan Otista Iii No 23, Rt 8/Rw 9, Bidara Cina, Jatinegara</t>
  </si>
  <si>
    <t>Jl. Otista 2 No.14, Rt.7/Rw.9, Bidara Cina, Kecamatan Jatinegara, Kota Jakarta Timur, Daerah Khusus Ibukota Jakarta 13330</t>
  </si>
  <si>
    <t>Otto Iskandardinata Ii No. 14, Bidara Cina, Kecamatan Jatinegara, Kota Jakarta Timur, Dki Jakarta</t>
  </si>
  <si>
    <t>Jl. Asem No.9A, Rt.13/Rw.2, Bidara Cina, Kecamatan Jatinegara, Kota Jakarta Timur, Daerah Khusus Ibukota Jakarta 13330</t>
  </si>
  <si>
    <t xml:space="preserve">Gg Sensus Ivd Rt 001 Rw 014 No 20 Kelurahan Bidara Cina Kecamatan Jatinegara </t>
  </si>
  <si>
    <t>Kos Kartini 3B, Otista 64A, Gg. Sensus 1 No.3 Rt004/Rw015, Kelurahan Bidara Cina, Kecamatan Jatinegara, Jakarta Timur 13330 (Sebelah Bolonk Oblonk)</t>
  </si>
  <si>
    <t>Jl. Kebon Nanas Selatan I No.6, Rt.6/Rw.8, Cipinang Cempedak (No.2 Samping Laundry), Kota Jakarta Timur, Jatinegara, Dki Jakarta, Id, 13340</t>
  </si>
  <si>
    <t xml:space="preserve">Jl. Teratai Putih I, Gang 5 No. 36 Block 19, Rt 002 Rw 004, Kel. Malaka Sari, Kec. Duren Sawit Prumnas Kelender, Jakarta Timur. </t>
  </si>
  <si>
    <t>Jl. Otista 3 No. 23, Bidara Cina, Jatinegara, Jakarta Timur</t>
  </si>
  <si>
    <t>Jl. Otista 64 A Gg. Sensus I Rt.001/ 004 No. 13, Kota Jakarta Timur, Jatinegara, Dki Jakarta, Id, 13330</t>
  </si>
  <si>
    <t>Jl. Kebon Nanas Selatan I No.17, Rt.7/Rw.8, Cipinang Cempedak, Kecamatan Jatinegara, Kota Jakarta Timur, Daerah Khusus Ibukota Jakarta 13340</t>
  </si>
  <si>
    <t>Kost Pasaribu, Jalan Kebon Nanas Selatan I No.18A, Rt.6, Cipinang Cempedak, Jatinegara, Kota Jakarta Timur, Dki Jakarta, 13420</t>
  </si>
  <si>
    <t>Kav Dprd Dki Blok A-2 Rt. 06 Rw. 05 Pulojahe Kel. Jatinegara, Cakung Jakarta Timur Kode Pos. 13930</t>
  </si>
  <si>
    <t>Jl. Sensus Iii No 10B Rt 06 Rw 04, Bidaracina, Jatinegara, Jakarta Timur 13330</t>
  </si>
  <si>
    <t>Jalan Kebon Nanas Selatan I No.31, Rt.8/Rw.8, Kel. Cipinang Cempedak, Jatinegara</t>
  </si>
  <si>
    <t>Jalan Dawel Nomor 15, Rt 005/Rw 009, Kelurahan Bidaracina, Kecamatan Jatinegara</t>
  </si>
  <si>
    <t>Wisma Kost Saabun, Jalan Otista Raya No.5A, Rt.10/Rw.2, Kelurahan Bidara Cina, Kecamatan Jatinegara</t>
  </si>
  <si>
    <t>Apartemen Kalibata City Tower Ebony Lt. 5  No. E5/Cv Jalan Raya Kalibata Kel. Rawajati Kec. Pancoran Jakarta Selatan - Jakarta</t>
  </si>
  <si>
    <t>Jl. Kebon Nanas Selatan Ii No.03, Rt.03/Rw.08, Cipinang Cempedak, Jatinegara</t>
  </si>
  <si>
    <t>Rt 004/Rw 003, No. 31, Gang Mangga, Bidaracina, Jatinegara</t>
  </si>
  <si>
    <t>Jalan Jengki, Gang Delima No. 24 Rt05/Rw12, Kebon Pala, Makasar</t>
  </si>
  <si>
    <t>Jalan H. Taiman Rt.004 Rw.02 No.09, Kelurahan Gedong, Kecamatan Pasar Rebo, Kota Administrasi Jakarta Timur, Provinsi Dki Jakarta 13760</t>
  </si>
  <si>
    <t>Kos Pondok Sunda Bu Icah, Jalan Mulia No.20, Rt.8/Rw.8, Kelurahan Bidaracina, Jatinegara, Kota Jakarta Timur, Jatinegara, Dki Jakarta, Id, 13330</t>
  </si>
  <si>
    <t>Jl. Hasbi 1 No. 16 Rt 10/Rw 09, Kelurahan Bidaracina, Kecamatan Jatinegara, 13330</t>
  </si>
  <si>
    <t xml:space="preserve">Griya Firamita, Jalan H. Yahya No 6, Rt 01 Rw 09, Kecamatan Jatinegara, Kelurahan Bidara Cina. </t>
  </si>
  <si>
    <t>Jalan Sensus 4 No. 45 Rt 006 Rw 04, Jatinegara, Jakarta Timur, Dki Jakarta 13330</t>
  </si>
  <si>
    <t>Tifa House Syariah, Jalan Otista Ii No.14, Rt.7/Rw.9, Kel.Bidaracina, Jatinegara</t>
  </si>
  <si>
    <t>Rt.7/Rw.1, No.27A 7, Jl. Wedana, Balimester, Jatinegara</t>
  </si>
  <si>
    <t>Kost Perjuangan, Jalan Kebon Nanas Utara I No.31, Rt.3, Rw.7, Cipinang Cempedak, Bidara Cina</t>
  </si>
  <si>
    <t>Gang Haji Sayuti 1 Nomor 9 14/08, Jatinegara, Cakung, Jakarta Timur, Dki Jakarta 13930</t>
  </si>
  <si>
    <t>Jl. Kb. Nanas Utara Ii No.25, Rt.5/Rw.7, Kelurahan Cipinang Cempedak, Kecamatan Jatinegara, Kota Jakarta Timur, Daerah Khusus Ibukota Jakarta 13340</t>
  </si>
  <si>
    <t>Gang Mangga, Rt 01/Rw 03 No.54 B, Kelurahan Bidara Cina, Kecamatan Jatinegara, Jaktim.
Pos 13330</t>
  </si>
  <si>
    <t>Jl. Kebon Nanas Selatan Ii No.10, Rt.5/Rw.5, Cipinang Cempedak, Kecamatan Jatinegara, Kota Jakarta Timur, Daerah Khusus Ibukota Jakarta 13340</t>
  </si>
  <si>
    <t>Jalan Otista 2 No. 20A Rt. 4 Rw. 9 Bidara Cina, Jatinegara</t>
  </si>
  <si>
    <t>Jalan Kebon Nanas Selatan I No. 2, Rt. 13/ Rw. 8, Cipinang Cempedak, Jatinegara</t>
  </si>
  <si>
    <t xml:space="preserve">Sirup Sarangsari, Jl. Penghulu, Rt.9, Rw.10, Bidara Cina, Jatinegara, Jakarta Timur, Dki Jakarta. </t>
  </si>
  <si>
    <t>Jl. Setia No.36, Rt.6/Rw.2, Bidara Cina, Kecamatan Jatinegara, Kota Jakarta Timur, Daerah Khusus Ibukota Jakarta 13330</t>
  </si>
  <si>
    <t>Jl. Kb. Nanas Utara I No.31, Rt.3/Rw.7, Cipinang Cempedak, Kecamatan Jatinegara, Kota Jakarta Timur, Daerah Khusus Ibukota Jakarta</t>
  </si>
  <si>
    <t>Villa Tomang Mas Baru No. 32 Rt03/08, Duri Kepa, Kebon Jeruk</t>
  </si>
  <si>
    <t>Rt 12/ Rw 02, No. 17, Gang Saabun, Kelurahan Bidara Cina, Kecamatan Jatinegara</t>
  </si>
  <si>
    <t>Jalan Sederhana Vi No.98, Rt 5, Rw 6, Kelurahan Gedong, Kecamatan Pasar Rebo</t>
  </si>
  <si>
    <t>Rusun Klender Blok 63/3 No 15, Rt/Rw 07/01, Kel. Duren Sawit, Kec. Malaka Sari</t>
  </si>
  <si>
    <t>Perumahan Kompleks Meruya Indah Blok E Nomor 3, Rt 002 Rw 007, Meruya Selatan, Kembangan, Jakarta Barat, Dki Jakarta</t>
  </si>
  <si>
    <t>Rt 4/Rw 1, No 85, Jalan A Duri Tol Raya Gang Kecapi, Duri Kepa, Kebon Jeruk</t>
  </si>
  <si>
    <t>Jl Raya Bekasi Timur Rt10/08, No.195B, Kelurahan Cipinang, Kecamatan Pulogadung</t>
  </si>
  <si>
    <t>Jl. Depsos Xi No. 47 Rt 005/Rw 002, Kelurahan Bintaro, Kecamatan Pesanggrahan</t>
  </si>
  <si>
    <t>Gang Kebon Sayur I, No.22, Rt.4/Rw.15, Kelurahan Bidara Cina, Jatinegara</t>
  </si>
  <si>
    <t>Kav. A 1, Jl. Otista 3, Rt.1/Rw.4, Cipinang Cempedak, Kecamatan Jatinegara, Kota Jakarta Timur, Daerah Khusus Ibukota Jakarta 13330</t>
  </si>
  <si>
    <t>Jalan Mulia No.21, Rt.9/Rw.8, Kel. Bidara Cina, Jatinegara</t>
  </si>
  <si>
    <t>Silver Kost, 5, Jl. Saabun No.24, Rt.5/Rw.2, Bidara Cina, Kecamatan Jatinegara</t>
  </si>
  <si>
    <t>Komp. Dewa Kembar Jl. Wijayandanu No.A28 Rt 001/001 Kec. Cilincing, Kel. Semper Timur, Jakarta Utara 14130</t>
  </si>
  <si>
    <t xml:space="preserve"> Rt 3/Rw 7, No.15B, Jalan Kebon Nanas Utara I, Cipinang Cempedak, Jatinegara</t>
  </si>
  <si>
    <t>Jalan Samudera Oxfor Ii No. 54 Rt/Rw 004/006 Kelurahan Rawa Badak Selatan Kecamatan Koja Jakarta Utara 14230</t>
  </si>
  <si>
    <t>Jalan Sensus Ii No 13 Rt7/Rw4, Bidara Cina, Jatinegara</t>
  </si>
  <si>
    <t>Perum Puri Indah Cihampelas Blok E6 No. 2 Rt 001/Rw 005 Kp. Cinta Karya, Desa Citapen, Kec. Cihampelas, Kab. Bandung Barat, Jawa Barat 40562</t>
  </si>
  <si>
    <t>Kp.Cikupa Rt.004 Rw.008, No.125, Desa Bojongmanggu, Kecamatan Pameungpeuk, Kabupaten Bandung, Provinsi Jawa Barat, Kode Pos 40376</t>
  </si>
  <si>
    <t xml:space="preserve">Jalan Gempol Sari Rt03/Rw01 Kelurahan Gempol Sari, Kecamatan Bandung Kulon, Kota Bandung, Jawa Barat (Warung Abang Torang) </t>
  </si>
  <si>
    <t>Jl. Balikpapan No. 36 Rt.01/Rw.10, Kelurahan Antapani Kidul, Kecamatan Antapani</t>
  </si>
  <si>
    <t>Jalan Pulo Sirih Utara Dalam 5 Dd No 190, Rt 05 Rw 14 Perumahan Galaxy, Pekayon Jaya , Bekasi Selatan.</t>
  </si>
  <si>
    <t>Jalan Puri Alam Kencana 1 Blok C No 1 Rt 03 Rw 07 Keluarahan Nanggewer Mekar Kecamatan Cibinong</t>
  </si>
  <si>
    <t>Jl. Nurul Yaqin No.73, Rt.03/Rw02/Rw.02, Tengah, Kec. Cibinong, Kabupaten Bogor, Jawa Barat 16914</t>
  </si>
  <si>
    <t>Jl. Marga Mulya No. 42, Rt 007/Rw 05,  Kel. Halim Pk, Kec. Makasar, Jakarta Timur</t>
  </si>
  <si>
    <t>Perum. Grand Kahuripan Cluster Semeru Blok Hc 17,  Rt. 11/Rw. 10, Kecamatan Klapanunggal, Kab. Bogor</t>
  </si>
  <si>
    <t>Kp. Lembur Kaler, Rt 04 Rw 05 Desa Kademangan Kec Mande Kab Cianjur</t>
  </si>
  <si>
    <t>Jl. Raya Soreang - Banjaran No.163, Cangkuang, Rt002/Rw012, Desa Cangkuang , Kecamatan Cangkuang</t>
  </si>
  <si>
    <t>Perum Regency 2 Blok I 11 No.40, Rt.001/Rw.019, Cikampek Utara, Kotabaru</t>
  </si>
  <si>
    <t>Jalan Mahoni Tengah I Blok F.33 Griya Sunyaragi Permai Rt 04 Rw 12 Kelurahan Karyamulya Kecamatan Kesambi Kota Cirebon 45131</t>
  </si>
  <si>
    <t>Jl Pelda Sadewi Blok Irigasi Rt 006 Rw 001 Desa Kedungdawa Kecamatan Kedawung Kabupaten Cirebon Jawa Barat</t>
  </si>
  <si>
    <t>Dusun Karang Kancana Rt 03/ Rw 02 Desa Cimara Kecamatan Pasawahan</t>
  </si>
  <si>
    <t>Jl. Raya Desa Jurung, Rt.02, No.Rumah 167, Kec. Merawang, Kab. Bangka, Prov. Kep. Bangka Belitung</t>
  </si>
  <si>
    <t>Rt. 12, No. 59, Jalan Raudah 3, Kelurahan Teluk Lerong Ilir, Kecamatan Samarinda Ulu</t>
  </si>
  <si>
    <t xml:space="preserve"> Rt04/Rw 05, Jalan Setia Al-Amin, Kelurahan Klamalu, Distrik Mariat, Kab. Sorong</t>
  </si>
  <si>
    <t>Perumahan Winanda 11, Jl. Dr. Murjani Iii Gg. Arrazak Blok D4, Gayam, Kec. Tj. Redeb, Kabupaten Berau, Kalimantan Timur 77315</t>
  </si>
  <si>
    <t>Perum. Mekarsari Permai Blok B8/38 Rt 03 Rw 09, Tambun Selatan, Kab. Bekasi, Jawa Barat, 17510</t>
  </si>
  <si>
    <t>Jl. Telaga Sarangan G, No.162, Rt/Rw 05/008, Kel. Pengasinan, Kec. Rawalumbu</t>
  </si>
  <si>
    <t>Jalan Maskoki No 85A, Perumnas 2, Kecamatan Kayuringin, Kota Bekasi, Jawa Barat</t>
  </si>
  <si>
    <t>Jl. Lumbu Tengah 1F No.74, Rt 02/Rw 27, Kel.Bojong Rawalumbu, Kec.Rawalumbu, Kota Bekasi</t>
  </si>
  <si>
    <t>Perumahan Permata Depok Regency Cluster Diamond 2 C11/16, Ratu Jaya, Cipayung</t>
  </si>
  <si>
    <t xml:space="preserve">Perum Pakis Jalio Blok B26, Rt 02 Rw 03, Kel. Sumberrejo, Kec. Banyuwangi </t>
  </si>
  <si>
    <t>Jalan Siluman No. 36, Rt/Rw 003/008 Setiaratu, Cibeureum</t>
  </si>
  <si>
    <t>Perum Pondok Tandala Jl. Kemuning 3 No 286 Rt/Rw 01/07 Kelurahan Gunung Tandala, Kecamatan Kawalu, Kota Tasikmalaya</t>
  </si>
  <si>
    <t>Rt03/Rw14, Cihandiwung, Kelurahan Sukamaju Kaler, Kecamatan Indihiang, Kota Tasikmalaya</t>
  </si>
  <si>
    <t>Jl. Koveri Mega Permai Vi / No. 140 ; Rt: 02 ; Rw: 12, Bringin , Ngaliyan</t>
  </si>
  <si>
    <t>Rt 01/Rw 03, 508 I, Jalan Siliwangi, Kembangarum, Semarang Barat</t>
  </si>
  <si>
    <t>Jl Kepodang Barat Vi Rt 1 Rw 10 Blok C/122, Pudakpayung, Banyumanik</t>
  </si>
  <si>
    <t>Jalan Damar Timur Dalam Iii No. 333, Rt03/Rw11, Padangsari, Banyumanik, Semarang, Jawa Tengah, 50267</t>
  </si>
  <si>
    <t>Rt 04/Rw 02 Dusun Jatimas, Desa Manggarmas, Kecamatan Godong</t>
  </si>
  <si>
    <t>Jl. Syuhada Timur Raya No. 2 Rt 02 / Wr 02 Kelurahan Tlogosari Wetan, Kecamatan Pedurungan, Kota Semarang</t>
  </si>
  <si>
    <t>Jl Pancakarya Blok 53 No 325</t>
  </si>
  <si>
    <t xml:space="preserve">Jl. Kusumasari No 3B Rt 14 Rw 5, Kelurahan Rejomulyo, Kecamatan Kartoharjo, Kota Madiun </t>
  </si>
  <si>
    <t>Perumahan Gardenia E1/19, Rt 04/Rw 09, Kelurahan Plamongan Sari, Kecamatan Pedurungan</t>
  </si>
  <si>
    <t>Jalan Diponegoro, Rt 05, Rw 04, Desa Karangkandri, Kecamatan Kesugihan</t>
  </si>
  <si>
    <t>Jalan Madukara No 57, Rt 002/Rw 003, Tritih Wetan, Jeruklegi</t>
  </si>
  <si>
    <t>Jalan Gerilya No.110 Rt 02/04 Desa Sampang, Kecamatan Sampang</t>
  </si>
  <si>
    <t>Rt07/Rw07, Nomor 22, Jalan Raya Tengger Selatan, Kelurahan Gajahmungkur, Kecamatan Gajahmungkur, Kota Semarang</t>
  </si>
  <si>
    <t>Rt.2/Rw.6, Kel Beji, Kedung Banteng (Mushola Wakafiyah) Kedung Banteng, Kab. Banyumas, Jawa Tengah, Id, 53152</t>
  </si>
  <si>
    <t>Jalan Pancurawis Gang Karanganyar 1 Rt.1/Rw.6, Purwokerto Kidul, Purwokerto Selatan, Banyumas, Jawa Tengah, Id 53147</t>
  </si>
  <si>
    <t>Rt 02 Rw 02, Jl. Sidamulya, Desa Kedungmalang, Kecamatan Sumbang</t>
  </si>
  <si>
    <t>Perum Griya Satria Bukit Permata Blok Q/12 Rt003 Rw009 Sidabowa, Patikraja</t>
  </si>
  <si>
    <t>Jalan Bahagia, Rt 06/Rw 06, Desa Kedungwringin, Kecamatan Patikraja</t>
  </si>
  <si>
    <t>Jalan Abdusyukur, Desa Penolih Rt 1 Rw 3, Kecamatan Kaligondang, Kabupaten Purbalingga</t>
  </si>
  <si>
    <t>Karangbanjar Rt/Rw 17/07, Kec. Bojongsari</t>
  </si>
  <si>
    <t>Jalan Ayani Gang 4 No.18, Rt3/7, Kedungwuluh, Purwokerto Barat</t>
  </si>
  <si>
    <t>Karangtengah, Rt 1/Rw 1, Baturraden, Banyumas, Jawa Tengah</t>
  </si>
  <si>
    <t>Rt 12/04, Desa Krenceng, Kecamatan Kejobong</t>
  </si>
  <si>
    <t>Jalan Gagak, Rt 02/Rw 09, Parakancanggah, Banjarnegara</t>
  </si>
  <si>
    <t>Dusun 3 Rt. 004/Rw. 001, Desa Gumingsir, Kec. Wanadadi</t>
  </si>
  <si>
    <t xml:space="preserve">Jl. Desa Sawal, Rt 04/01, Sawal, Sigaluh, Banjarnegara </t>
  </si>
  <si>
    <t>Tambaksari Rt 02/04, Kuwarasan, Kebumen,</t>
  </si>
  <si>
    <t>Rt 2 Rw 1, Grujugan, Petanahan, Kebumen</t>
  </si>
  <si>
    <t>Rt 1/ Rw 2, Jalan Soka-Petanahan, Desa Klegenwonosari, Kecamatan Klirong</t>
  </si>
  <si>
    <t xml:space="preserve">Rt 1/Rw 4, Truntung, Desa Kedungsari, Kecamatan Klirong </t>
  </si>
  <si>
    <t>Jl Telasih Rt 01/2 Panjer, Kebumen</t>
  </si>
  <si>
    <t>Desa Kebulusan Rt 09 Rw 03, Kecamatan Pejagoan, Kabupaten Kebumen</t>
  </si>
  <si>
    <t>Rowopasar Rt 005/Rw 002, Rowo, Mirit, Kebumen, Jawa Tengah</t>
  </si>
  <si>
    <t>Desa Malang Rt 001/Rw 001, Kecamatan Ngombol, Kabupaten Purworejo</t>
  </si>
  <si>
    <t xml:space="preserve">Desa Sidorejo Rt 01 Rw 03 Kecamatan Purworejo Kabupaten Purworejo </t>
  </si>
  <si>
    <t>Doplang Rt 06/ Rw 03, No 21, Kelurahan Doplang, Kecamatan Purworejo, Kabupaten Purworejo, Jawa Tengah</t>
  </si>
  <si>
    <t>Dusun Sentaan I Rt 01/Rw 04, Desa Sumbersari, Kecamatan Banyu Urip, Kabupaten Purworejo, Provinsi Jawa Tengah</t>
  </si>
  <si>
    <t>Desa Ringgit, Rt 003/ Rw 001, Kecamatan Ngombol, Kabupaten Purworejo, Jawa Tengah</t>
  </si>
  <si>
    <t>Jalan Harjobinangun Rt02/Rw03 No.42, Desa Harjobinangun, Kecamatan Grabag, Kabupaten Purworejo</t>
  </si>
  <si>
    <t>Dsn. Krotok Rt/Rw : 03/02, Ds. Pakuncen, Kec. Selomerto, Kab. Wonosobo, Jawa Tengah</t>
  </si>
  <si>
    <t>Rt 4 Rw 5, Ngadisono, Kaliwiro, Wonosobo</t>
  </si>
  <si>
    <t>Dusun Bungasari, Rt 02/Rw 01, Desa Adikarto, Kecamatan Muntilan, Kabupaten Magelang</t>
  </si>
  <si>
    <t xml:space="preserve">Gupit Kadirojo Rt 06/Rw 01, Kel. Muntilan, Kec. Muntilan </t>
  </si>
  <si>
    <t>Congkrang, Rt.7/Rw.4, Congkrang, Muntilan, Kabupaten Magelang, Jawa Tengah</t>
  </si>
  <si>
    <t>Japun I, Rt. 04/Rw. 10, Desa Paremono, Kecamatan Mungkid</t>
  </si>
  <si>
    <t>Sempol Bimo, Kiringan Rt2/Rw2, Tulung</t>
  </si>
  <si>
    <t>Glagah Rt:10,Rw:05,Birit,Wedi,Klaten</t>
  </si>
  <si>
    <t>Rt1/Rw9, Buntalan, Buntalan, Klaten Tengah, Klaten</t>
  </si>
  <si>
    <t>No Rumah 106, Damaran, Rt.1/Rw.3, Gayamprit, Klaten Selatan</t>
  </si>
  <si>
    <t>Randusari, Rt 3/ Rw 1, Keposong, Tamansari</t>
  </si>
  <si>
    <t>Jl. Dusun Jayan No.A1, Puspan, Blulukan, Kec. Colomadu, Kabupaten Karanganyar, Jawa Tengah 57174</t>
  </si>
  <si>
    <t>Jl. Werkudoro, Kebondalem Rt.03/Rw.05, Kebondalem.Kidul, Prambanan</t>
  </si>
  <si>
    <t>Damaran Rt 02/Rw 02, Gayamprit, Klaten Selatan, Kabupaten Klaten, Jawa Tengah 57423</t>
  </si>
  <si>
    <t>Perum Puri Hutama Blok M20, Rt02/Rw14, Danguran, Kec. Klaten Selatan</t>
  </si>
  <si>
    <t>Gading Tulung, Rt 002/Rw 008, Belang Wetan, Klaten Utara, Klaten</t>
  </si>
  <si>
    <t>Sobrah Gede,Rt01 Rw11, Buntalan, Kec. Klaten Tengah, Kabupaten Klaten</t>
  </si>
  <si>
    <t>Kwaon Rt06 Rw03, Jemawan, Jatinom, Klaten, Jawa Tengah</t>
  </si>
  <si>
    <t>Kanjengan Rt 01/Rw 02, Bareng, Klaten Tengah</t>
  </si>
  <si>
    <t>Jengglong Rt 01/Rw 05, Jatisobo, Polokarto, Sukoharjo, Jawa Tengah</t>
  </si>
  <si>
    <t>Rt 01/Rw 01, Jalan Sutawijaya, Majasto, Tawangsari</t>
  </si>
  <si>
    <t>Tambakan, Rt.1/Rw.8, Kelurahan Jetis, Kecamatan Baki, Kabupaten Sukoharjo, Jawa Tengah</t>
  </si>
  <si>
    <t>Manang, Rt 01 Rw 03, Kelurahan Manang, Kecamatan Grogol</t>
  </si>
  <si>
    <t>Kepoh Rt 1/ Rw 5, Cangkol, Kec. Mojolaban</t>
  </si>
  <si>
    <t>Bulusari Rt4 Rw6, Gayam, Sukoharjo</t>
  </si>
  <si>
    <t>Pule Rt 02/Rw 04, Selogiri, Wonogiri</t>
  </si>
  <si>
    <t>Perum Emerald Regency 3 Blok B1, Rt 3/Rw 1, Purworejo, Wonogiri</t>
  </si>
  <si>
    <t>Rt 4/Rw 5, Lingkungan Pudak, Wuryantoro, Wuryantoro</t>
  </si>
  <si>
    <t>Lingkungan Pandan, Rt 02/Rw 08, Beji, Nguntoronadi, 57671</t>
  </si>
  <si>
    <t xml:space="preserve">Kalongan Kulon Rt 03/15 Papahan Tasikmadu Karanganyar </t>
  </si>
  <si>
    <t>Pasekan Rt 006 Rw 006, Kelurahan Gantiwarno, Kecamatan Matesih</t>
  </si>
  <si>
    <t>Mojoroto Rt 01/Rw 01, Mojoroto, Mojogedang, Karanganyar</t>
  </si>
  <si>
    <t>Blorong Rt 3 Rw 1 Ngunut, Jumantono, Karanganyar, Jawa Tengah</t>
  </si>
  <si>
    <t>Jalan Gedangan Bulu Rt 01 Rw 01, Salam, Karangpandan, Karanganyar, Jawa Tengah 57791</t>
  </si>
  <si>
    <t>Jalan Kanthil Rt 12 Rw 06, Desa Ngijo Kecamatan Tasikmadu, Kabupaten Karanganyar</t>
  </si>
  <si>
    <t>Pandes Rt 07/Rw 13, Papahan, Tasikmadu, Karanganyar</t>
  </si>
  <si>
    <t>Rt 08/Rw 01, No B7, Puri Taman Sari 2, Jati, Jaten</t>
  </si>
  <si>
    <t>Sidomulyo, Rt24 Rw05, Kelurahan Krikilan, Kecamatan Masaran</t>
  </si>
  <si>
    <t>Plumbungan Rt10/Rw04, Plumbungan, Karangmalang</t>
  </si>
  <si>
    <t>Tempel Rt 01, Jetiskarangpung, Kalijambe, Sragen</t>
  </si>
  <si>
    <t>Krikilan Rt09/Rw 02, Krikilan, Masaran, Sragen</t>
  </si>
  <si>
    <t>Nglaban Rt 6, Mojokerto, Kedawung, Sragen</t>
  </si>
  <si>
    <t>Bugan Rt 12, Rw 3 , Slogo, Tanon, Sragen</t>
  </si>
  <si>
    <t>Jalan Jendral Sudirman Nomor 10, Rt.03/Rw.01, Kelurahan Bangkle, Kecamatan Blora, Kabupaten Blora, Jawa Tengah</t>
  </si>
  <si>
    <t>Jalan Kawis V Nomor 143, Rt 5 Rw 4, Perumahan Permata Hijau, Desa Ngotet, Kecamatan Rembang</t>
  </si>
  <si>
    <t>Rt 08/Rw 03, Desa Kalitengah, Kecamatan Pancur, Kabupaten Rembang</t>
  </si>
  <si>
    <t xml:space="preserve">Desa Soditan Rt 02 Rw 01 Kecamatan Lasem Kabupaten Rembang Provinsi Jawa Tengah </t>
  </si>
  <si>
    <t>Perum Griya Pesona Mandiri Blok A No. 11, Rt.8/Rw.1, Rendole, Kel.Muktiharjo, Kec.Margorejo, Kab.Pati</t>
  </si>
  <si>
    <t>Gang H. Muhammad Siroj, Ds. Tanjungrejo Rt 01 Rw 05, Kec. Jekulo, Kab. Kudus</t>
  </si>
  <si>
    <t>Rt 4 / Rw2, Jalan Pati Gabus Km 1, Desa Tambahmulyo, Kecamatan Gabus</t>
  </si>
  <si>
    <t xml:space="preserve">Desa Randukuning Rt 5/Rw 3, No. 025, Jalan Jalak, Kelurahan Pati Lor, Kecamatan Pati </t>
  </si>
  <si>
    <t>Ds. Tlogorejo Rt 07/Rw 01, Kec. Tlogowungu, Kab. Pati, Jawa Tengah</t>
  </si>
  <si>
    <t>Jalan Mangkudipuro, Rt.2/Rw.2, Desa Bakaran Wetan, Juwana</t>
  </si>
  <si>
    <t>Jl. Durian Utara 3 Gang Kebun Anggrek No. 16, Arah Ke Sdn Pedalangan 3, Kelurahan Pedalangan, Kecamatan Banyumanik, Semarang</t>
  </si>
  <si>
    <t>Jl. Bukit Leyangan Indah Ii No. 404, Rt 03/Rw 09, Perumnas Leyangan Damai, Kecamatan Ungaran Timur, Kabupaten Semarang</t>
  </si>
  <si>
    <t>Rt 01/Rw 01, No. 5, Jalan Raya Plalangan, Kelurahan Plalangan, Kecamatan Gunung Pati</t>
  </si>
  <si>
    <t>Perum Ungaran Baru, B.115, Rt.03/Rw.05, Leyangan</t>
  </si>
  <si>
    <t>Rt 002/Rw 007 Sanggrahan, Mojotengah, Kedu, Temanggung, Jawa Tengah</t>
  </si>
  <si>
    <t xml:space="preserve">Rt 08/Rw 05 Demangan, Ngadirejo, Temanggung </t>
  </si>
  <si>
    <t>Kaliwareng Rt 03 Rw 02, Warungasem</t>
  </si>
  <si>
    <t>Jalan Re Martadinata No. 61, Rt 05, Rw 03, Kelurahan Proyonanggan Utara, Kecamatan Batang, Kabupaten Batang</t>
  </si>
  <si>
    <t>Dk. Krajan, Rt 004 / Rw 005, Jalan Moga-Karangsari, Desa Sima, Kecamatan Moga</t>
  </si>
  <si>
    <t>Gang Cempaka Rt 9 Rw 1 No.27 Pegiringan, Bantarbolang</t>
  </si>
  <si>
    <t>Jalan Raya Petarukan, Rt.003/Rw.016, Dusun Kebonsari, Kec. Petarukan, Kab. Pemalang, Jawa Tengah 52363</t>
  </si>
  <si>
    <t>Perumahan Taman Mandiri Blok F.16 Rt. 08/ Rw.03, Kab. Pemalang, Taman, Jawa Tengah</t>
  </si>
  <si>
    <t>Rt.005/Rw.001,Jalan Mawar,Dk. Bongkok Padamangu,Kecamatan Kramat</t>
  </si>
  <si>
    <t>Jl. Raya Kedungbanteng, Rt.17 Rw.07, Desa Tonggara, Kec. Kedungbanteng, Kab. Tegal</t>
  </si>
  <si>
    <t>Jalan Branjangan Gang Masjid No 12 Rt 03 Rw 06 Kelurahan Pekauman Kecamatan Tegal Barat</t>
  </si>
  <si>
    <t>Ds. Talok 09/02 Pangkah Kab. Tegal Jawa Tengah</t>
  </si>
  <si>
    <t>Rt. 1/ Rw. 11, No.18, Panca Arga I, Banyurojo, Mertoyudan</t>
  </si>
  <si>
    <t>Demesan Rt07 Rw03, Girirejo, Tempuran, Magelang</t>
  </si>
  <si>
    <t>Perum Griya Amarta No. B8, Rt.04/Rw.03, Jl. Iskandar, Sabrangan, Danurejo, Mertoyudan, Kab. Magelang, Jawa Tengah
56172</t>
  </si>
  <si>
    <t>Rt 03 Rw 01, Kijingsari Wetan, Jogomulyo, Tempuran, Magelang</t>
  </si>
  <si>
    <t>Jl. Mahakam Iii 874 Rt 002 / Rw 008 Kelurahan Kedungsari, Kecamatan Magelang Utara</t>
  </si>
  <si>
    <t>Bodongan, No 12, Rt 3, Rw 4, Jalan Nanas, Kel. Kramat Selatan, Kec. Magelang Utara, Kota Magelang, Jawa Tengah, 56115</t>
  </si>
  <si>
    <t>Botton I No 17 Rt 04/Rw 05 Kelurahan Magelang, Kecamatan Magelang Tengah</t>
  </si>
  <si>
    <t xml:space="preserve">Jalan Ledok 1 Rt 2/Rw 2 Sidorejo, Ngargorejo, Ngemplak, Boyolali, Jawa Tengah </t>
  </si>
  <si>
    <t>Jalan Salak Raya Gang Salak 9 Ringinharjo Rt 05 Rw 01 Gumpang, Kecamatan Kartasura</t>
  </si>
  <si>
    <t>Mijen Rt 001/Rw 008, Sudiroprajan, Jebres</t>
  </si>
  <si>
    <t>Jl. Pajajaran Utara Iii No.24, Sumber, Kec. Banjarsari, Kota Surakarta, Jawa Tengah 57138</t>
  </si>
  <si>
    <t>Bibis Baru Rt 05/Rw 24, Kelurahan Nusukan, Kecamatan Banjarsari, Kota Surakarta, 57135</t>
  </si>
  <si>
    <t>Jalan Srinarendra 3 Rt 02 Rw 14 Tipes, Serengan, Surakarta, Jawa Tengah</t>
  </si>
  <si>
    <t>Rt 003/Rw 002, No.2, Jalan Panjang Lor, Kelurahan Panjang, Kecamatan Ambarawa</t>
  </si>
  <si>
    <t>Jalan Flamboyan, Kupang Pete Rt 06 / Rw 02, Kelurahan Kupang, Kecamatan Ambarawa</t>
  </si>
  <si>
    <t>Dusun Segiri, Desa Segiri, Rt.08/Rw02, Kecamatan Pabelan</t>
  </si>
  <si>
    <t>Blambangan Rt.002/Rw.005, Kauman Kidul, Kecamatan Sidorejo, Kota Salatiga</t>
  </si>
  <si>
    <t>Jalan Dewi Kunti I Grogol, Rt 10 Rw 04, Kelurahan Dukuh, Kecamatan Sidomukti, Kota Salatiga, Jawa Tengah</t>
  </si>
  <si>
    <t>Jalan Parangkusumo Viii No.17 Rt 2/Rw 3, Kelurahan Tlogosari Kulon, Kecamatan Pedurungan, Kota Semarang</t>
  </si>
  <si>
    <t>Jalan Prasetya Indah Iv No 11 Rt 009 Rw 011 Kel. Pandean Lamper Kec. Gayamsari Kota Semarang Provinsi Jawa Tengah</t>
  </si>
  <si>
    <t>Jalan Taman Puri A4/29 Rt03/Rw16, Padangsari, Banyumanik</t>
  </si>
  <si>
    <t>Jln. Talangsari Raya No. 44C, Rt 001/Rw 001, Bendan Duwur, Kecamatan Gajahmungkur, Kota Semarang</t>
  </si>
  <si>
    <t>Rt 9, Rw 1, No 14A, Jalan Puspanjolo Timur Iv, Kel. Cabean, Kec. Semarang Barat</t>
  </si>
  <si>
    <t>Desa Tawangharjo, Rt 02/Rw 02, Kec. Wedarijaksa, Kab. Pati</t>
  </si>
  <si>
    <t>Jalan Erlangga Barat Vii No.7 Rt 008 Rw 004, Kel. Pleburan, Kec. Semarang Selatan</t>
  </si>
  <si>
    <t>Kost Putri Wisma Tiga Dara
Jalan Sekaran Raya, Kelurahan Patemon, Gunungpati (Gang Sebelah Trift Baju Dan Toko Buah)</t>
  </si>
  <si>
    <t>Buaran Gang 2 No.30 Rt.01/Rw.02, Kelurahan Buaran Kradenan, Kecamatan Pekalongan Selatan, Kota Pekalongan</t>
  </si>
  <si>
    <t>Perum Sedayu Permai Blok C-31, Sedayu Bantul, Di Yogyakarta</t>
  </si>
  <si>
    <t>Rt03/Rw03, Krajan Kidul, Desa Rowobayem, Kecamatan Kemiri</t>
  </si>
  <si>
    <t>Rt 06/Rw 28, Dusun Sidomulyo Trimulyo Sleman Kabupaten Sleman</t>
  </si>
  <si>
    <t>Nyamplung Lor Rt 01 Rw 07, Balecatur, Gamping</t>
  </si>
  <si>
    <t>Gayamprit Rt 3 Rw 1, Gayamprit, Klaten Selatan.</t>
  </si>
  <si>
    <t>Jonggrangan, Rt 01, Rw 03, Karanganom, Klaten Utara, Klaten</t>
  </si>
  <si>
    <t>Rt04/Rw15, Sanggrahan, Tirtoadi, Mlati</t>
  </si>
  <si>
    <t>Kanoman 2, 0/04, Banjararum, Kalibawang, Kulon Progo</t>
  </si>
  <si>
    <t>Jl. Wates Km 07 Pasekan Kidul Rt 02 Balecatur, Gamping</t>
  </si>
  <si>
    <t>Butuh Rt/Rw 02/00, Sriharjo, Imogiri, Bantul, Daerah Istimewa Yogyakarta</t>
  </si>
  <si>
    <t>Jl, Kh Hasyim Ashari No.127, Mandingan Rt 5, Ringinharjo, Bantul, Bantul
Https://Maps.App.Goo.Gl/Pxtbz77Jkmpjxeip8</t>
  </si>
  <si>
    <t>Rt 06, Payaman Utara, Girirejo, Imogiri</t>
  </si>
  <si>
    <t>Rt 36/Rw 00, E2 Nomor 3, Perumahan Griya Kencana Permai, Argorejo, Sedayu</t>
  </si>
  <si>
    <t>Rt03, No. 51C, Jalan Parkit, Gempolan Kulon Dk. Klembon, Desa Trirenggo, Kecamatan Bantul</t>
  </si>
  <si>
    <t>Patalan Rt.36, Patalan, Jetis, Bantul, Di Yogyakarta</t>
  </si>
  <si>
    <t>Mutihan, Rt 13/Rw 06, Mutihan, Gantiwarno, Klaten</t>
  </si>
  <si>
    <t>Banaran V, Rt 23/Rw 05, Banaran, Playen, Gunungkidul, Diy</t>
  </si>
  <si>
    <t>Jl Baron Km 08, Karangasem Rt 06 Rw 09, Mulo, Wonosari, Gunungkidul, Di Yogyakarta</t>
  </si>
  <si>
    <t xml:space="preserve">Glagahombo Rt 01/ Rw 08, Pondorejo, Tempel, Sleman. </t>
  </si>
  <si>
    <t>Jl. Karangmojo Rt 05 Rw 03, Karanganom, Karangmojo, Purwomartani, Kalasan</t>
  </si>
  <si>
    <t>Jl. Palagan Tentara Pelajar, Rejodani I, Rt/Rw 04/02, Saruharjo, Ngaglik, Sleman</t>
  </si>
  <si>
    <t>Pondok, Rt.02/Rw.01, Selomartani, Kalasan</t>
  </si>
  <si>
    <t>Potrowangsan Rt 01 Rw 24, Candibinangun, Pakem</t>
  </si>
  <si>
    <t>Jalan Godean Km 6,5 Rt 05 Rw 11, Sidoarum, Godean, Sleman</t>
  </si>
  <si>
    <t>Cakran Rt 03 Rw 36 Wukirsari Cangkringan Sleman Yogyakarta</t>
  </si>
  <si>
    <t>Jogonalan Kidul Rt 03, Tirtonirmolo, Kasihan, Bantul</t>
  </si>
  <si>
    <t>Ngebo Rt 008/Rw 023, Sukoharjo, Ngaglik</t>
  </si>
  <si>
    <t>Jln. Gayam, No.62D/25, Rt/Rw 005/002, Kelurahan Baciro, Kecamatan Gondokusuman</t>
  </si>
  <si>
    <t>Jl Mawar No. 12, Blotan, Wedomartani, Ngemplak, Sleman, Yogyakarta</t>
  </si>
  <si>
    <t>Jl. Ibu Ruswo No 45, Rt.06/Rw.02, Prawirodirjan, Gondomanan</t>
  </si>
  <si>
    <t>Jalan Nakula 50 Ketanggungan, Wirobrajan, Yogyakarta, Diy</t>
  </si>
  <si>
    <t>Minggiran Mj Ii No. 1369A Rt63/Rw17 Suryodiningratan, Mantrijeron, Kota Yogyakarta, Diy</t>
  </si>
  <si>
    <t>Rt.8/Rw.5, No.24, Jalan Bogangin Baru Blok F, Kedurus, Kecamatan Karangpilang, Surabaya, Jawa Timur 60222</t>
  </si>
  <si>
    <t>Rt 21/Rw 06, Perum Bukit Bambe Blok Ai/2, Kelurahan Bambe, Kecamatan Driyorejo</t>
  </si>
  <si>
    <t>Penjaringan Sari Blok A No 104, Penjaringansari, Rungkut,Kota Surabaya, Provinsi Jawa Timur</t>
  </si>
  <si>
    <t>Kalijudan 10 Abc/17-H, Rt 001/Rw 006, Kelurahan Kalijudan, Kecamatan Mulyorejo</t>
  </si>
  <si>
    <t>Gunungsari Indah Q-7, Rt 02 / Rw 07, Kedurus, Kec. Karang Pilang</t>
  </si>
  <si>
    <t>Dsn Kolo Barat, Desa Apaan, Kecamatan Pangarengan</t>
  </si>
  <si>
    <t>Rt 003/Rw 001, No. 15, Jalan Imam Bonjol Gg. I, Kelurahan Pacitan, Kecamatan Pacitan</t>
  </si>
  <si>
    <t>Rt 01/Rw 01, Dusun Krajan, Desa Bungur, Kecamatan Tulakan</t>
  </si>
  <si>
    <t>Dusun Pandan Rt/Rw 03/02, Desa Sukodono, Kecamatan Donorojo, Kabupaten Pacitan, Jawa Timur</t>
  </si>
  <si>
    <t>Rt 02/Rw 11, Dusun Sumber, Desa Ngadirejan, Kecamatan Pringkuku</t>
  </si>
  <si>
    <t>Jalan Jaksa Agung Suprapto No.36, Rt.02/Rw.02, Kelurahan Mangkujayan, Kecamatan Ponorogo, Kabupaten Ponorogo, Jawa Timur 63411</t>
  </si>
  <si>
    <t>Jalan Sriwijaya, Rt 01/Rw 02, Desa Campursari, Kec. Sambit, Kab. Ponorogo</t>
  </si>
  <si>
    <t>Rt 02 Rw 01 Dukuh Ngelo Desa Ngloning, Kecamatan Slahung</t>
  </si>
  <si>
    <t>Jalan Puspowarno Perumahan Pusparaya B26, Rt 006/ Rw 001</t>
  </si>
  <si>
    <t>Jl. Prof. Dr. Hamka Rt.18 Rw.06, Gang Manikoro, Kauman, Kelurahan Ngantru, Kecamatan Trenggalek</t>
  </si>
  <si>
    <t>Rt. 02 Rw. 01 Dusun Brongkah, Desa Kedunglurah, Kecamatan Pogalan, Kabupaten Trenggalek</t>
  </si>
  <si>
    <t xml:space="preserve">Rt/Rw 004/002 Jongke, Sukorame, Gandusari, Trenggalek, Jawa Timur 66372, </t>
  </si>
  <si>
    <t>Rt. 30, Rw. 08, Dusun Bungur, Desa Munjungan, Kec. Munjungan</t>
  </si>
  <si>
    <t>Rt 07 Rw 04 Desa Senden Kecamatan Kampak Kabupaten Trenggalek Jawa Timur</t>
  </si>
  <si>
    <t>Rt 2 Rw 1 Dusun Kademangan, Desa Bendoagung, Kecamatan Kampak</t>
  </si>
  <si>
    <t>Dusun Dadapan Rt 005 Rw 002, Desa Boyolangu, Kecamatan Boyolangu</t>
  </si>
  <si>
    <t>Rt/Rw 05/02 No. 2, Dusun Boyolangu, Desa Boyolangu, Kecamatan Boyolangu, Kabupaten Tulungagung, Jawa Timur</t>
  </si>
  <si>
    <t>Jl. Bromo Gang Musholla Al Muslimun, Rt.2/Rw.2, Kauman, Kecamatan Kauman</t>
  </si>
  <si>
    <t>Dusun Krajan Rt. 01/Rw. 02 Desa Talunkulon, Kecamatan Bandung</t>
  </si>
  <si>
    <t>Desa Tawangsari Rt 5/Rw 1, Kec. Kedungwaru, Kab. Tulungagung, Jawa Timur, 66227</t>
  </si>
  <si>
    <t>Jalan Bromo Rt 001 Rw 003 Desa Sumberjo Kecamatan Kandat Kabupaten Kediri</t>
  </si>
  <si>
    <t>Jl. Pandan Ii Lk.1 Rt.15/Rw.04 No.32 Kelurahan Pare, Kecamatan Pare, Kabupaten Kediri, Jawa Timur</t>
  </si>
  <si>
    <t>Ngletih Rt02/Rw01, Kec. Pesantren, Kota Kediri, Jawa Timur</t>
  </si>
  <si>
    <t>Jl Kh Wahid Hasyim Gg 2A No 30, Kelurahan Bandar Lor Kecamatan Mojoroto</t>
  </si>
  <si>
    <t>Jalan Klampis Tengah Rt 2 Rw 6, Dusun Klampisan, Desa Mojokerep, Kecamatan Plemahan</t>
  </si>
  <si>
    <t>Jl. Raflesia, Rt.15/Rw.22, Puhrejo, Tulungrejo, Kec. Pare, Kediri, Jawa Timur 64212</t>
  </si>
  <si>
    <t>Dusun Tlanak, Rt001/Rw004, Desa Ngampel, Kecamatan Papar, Kabupaten Kediri</t>
  </si>
  <si>
    <t>Gang Flamboyan, Dusun Perjuangan, Rt 14 Rw 03, Sumbersuko, Lumajang.</t>
  </si>
  <si>
    <t xml:space="preserve">Jalan Mayjen Sukertiyo No.59 Rt 01 Rw 01  Desa Yosowilangun Lor Kecamatan Yosowilangun </t>
  </si>
  <si>
    <t>Jl. Gajah Mada Xii/Kav.11 Rt/Rw 002/032 Kel. Jemberkidul Kec. Kaliwates</t>
  </si>
  <si>
    <t>Rt.006/Rw.002, Jl. Madjid Baitussalam, Desa Karang Semanding, Kec. Balung</t>
  </si>
  <si>
    <t>Rt03/Rw01, Dsn.Krajan, Desa Purwodadi, Kec.Gambiran</t>
  </si>
  <si>
    <t>Jalan M.T. Haryono Gang Iv No. 20 Rt.04/Rw.05, Kelurahan Mangunharjo, Kecamatan Mayangan</t>
  </si>
  <si>
    <t>Perumahan Sumber Taman Indah Jl. Taman Tirta Iv Blok Dd No. 17, Rt.05/Rw.08, Sumber Taman, Kecamatan Wonoasih, Kota Probolinggo, Jawa Timur, 67237</t>
  </si>
  <si>
    <t>Magersari Permai Blok J-02 Rt.23/Rw.7 Kab. Sidoarjo</t>
  </si>
  <si>
    <t>Griya Permata Gedangan D4 No.23, Keboansikep, Gedangan</t>
  </si>
  <si>
    <t>Rt12/Rw04, Jalan Kyai Mojo, Desa Sedenganmijen, Kecamatan Krian</t>
  </si>
  <si>
    <t xml:space="preserve">Alamat Utama (Orang Tua): Perumtas 3 Blok J6/09, Grabagan, Tulangan, Sidoarjo, Jawa Timur. </t>
  </si>
  <si>
    <t>Perum Permata Candiloka Rt 4 Rw 4 Balonggabus Candi Sidoarjo</t>
  </si>
  <si>
    <t>Desa Kalisampurno Rt 02 Rw 01 Nomor 10, Kec. Tanggulangin</t>
  </si>
  <si>
    <t>Jl. Kedungsari No.158, Rt.1/Rw.1, Gunung Gedangan, Magersari</t>
  </si>
  <si>
    <t xml:space="preserve">02/01, 32, Sinoman/8,Miji, Kranggan </t>
  </si>
  <si>
    <t>Rt.09/Rw.03, Jalan Raya Ngrame, Desa Ngrame, Kecamatan Pungging</t>
  </si>
  <si>
    <t>Perumahan Wikarsa Blok F No. 38, Rt/Rw 006/012, Kenanten, Puri</t>
  </si>
  <si>
    <t>Rt.02 Rw.01, No. 28, Jalan Sumberan, Desa Plandaan, Kelurahan Plandaan, Kecamatan Plandaan</t>
  </si>
  <si>
    <t>Dusun Balongrejo, Rt 4 Rw 2, Desa Balongrejo, Kec Bagor, Kab Nganjuk. Jawa Timur</t>
  </si>
  <si>
    <t>Dusun Jajar Rt/Rw 006/013, Desa Sumberkepuh, Kecamatan Tanjunganom</t>
  </si>
  <si>
    <t>Jalan Raya Guyangan No.14 Rt.005/Rw.001, Bagor, Nganjuk</t>
  </si>
  <si>
    <t>Desa Ngadiboyo Rt 04 Rw 03 Kec. Rejoso Kab. Nganjuk</t>
  </si>
  <si>
    <t>Rt 01 / Rw 05, Kelurahan Kapas, Kecamatan Sukomoro, Kabupaten Nganjuk</t>
  </si>
  <si>
    <t>Jalan Raya Ngawi Caruban, Rt/Rw 03/01, Desa Karangjati, Kecamatan Karangjati</t>
  </si>
  <si>
    <t>Jl. Branjangan No. 1A Rt01/Rw01, Desa Beran</t>
  </si>
  <si>
    <t>Jalan Letnan Sucipto Rt 37 Rw 06 Desa Banjarsari Kecamatan Trucuk Kabupaten Bojonegoro, Jawa Timur</t>
  </si>
  <si>
    <t>Jalan Masjid Rt 04/Rw 01 Desa Brangkal Kecamatan Parengan</t>
  </si>
  <si>
    <t>Rt 01 / Rw 05, No 53, Jalan Rajekwesi Perumahan Rakyat (Perak), Kelurahan Ledok Kulon, Kecamatan Bojonegoro</t>
  </si>
  <si>
    <t>Jalan Pahlawan Gg. Guworejo 3 No. 786A Rt.3/Rw.5, Kelurahan Gedongombo, Kecamatan Semanding, Tuban, Jawa Timur</t>
  </si>
  <si>
    <t>Jalan K.H. Agus Salim No. 145, Rt.03 Rw.02, Kelurahan Kingking, Kecamatan Tuban, Kabupaten Tuban.</t>
  </si>
  <si>
    <t xml:space="preserve">Perum Bukit Karang Jl. Jamrud Ah-3, Rt 01 Rw 06, Kelurahan Karang, Kecamatan Semanding </t>
  </si>
  <si>
    <t>Dusun Wotan, Jalan Masjid Rt07 Rw01 Sumurgung Kecamatan Palang Kabupaten Tuban</t>
  </si>
  <si>
    <t>Jalan Abusana No. 49 Rt 11/Rw 02, Kelurahan Ngampel, Kecamatan Mojoroto</t>
  </si>
  <si>
    <t>Perum Permata Hijau Blok M No. 20 Rt.42 Rw.10 Kelurahan Singonegaran Kecamatan Pesantren</t>
  </si>
  <si>
    <t>Dusun Pakel Rt 01/ Rw 05, Desa Banggle, Kecamatan Kanigoro, Kabupaten Blitar, Jawa Timur</t>
  </si>
  <si>
    <t>Btn Tlogo Blok H-2 Kec.Kanigoro Kab.Blitar</t>
  </si>
  <si>
    <t>Rt 003/Rw 003,No 7, Jl. Kelengkeng, Kel. Karangsari, Kecamatan Sukorejo, Kota Blitar</t>
  </si>
  <si>
    <t xml:space="preserve">Jl. Puspo No.6, Rt 4/Rw 3, Kel. Lowokwaru, Kec. Lowokwaru </t>
  </si>
  <si>
    <t>Perumahan Asrikaton Indah Blok I2 No.20, Rt 003, Rw 009, Kec. Pakis, Kab. Malang, Jawa Timur</t>
  </si>
  <si>
    <t>Jalan Niaga Gang Cilung No 30 Rt 11 Rw 02, Kelurahan Ciptomulyo, Kecamatan Sukun, Kota Malang</t>
  </si>
  <si>
    <t xml:space="preserve">Perum Taman Landung Sari Indah Blok D No.24 Malang Dan Jl. Kh Agus Salim No 105 Batu </t>
  </si>
  <si>
    <t>Jalan Suropati No. 7 Rt 5 Rw 5, Kelurahan Losari, Kecamatan Singosari</t>
  </si>
  <si>
    <t>Jalan Raya Pandan No 2,Rt 006,Rw 002, Wates, Magersari</t>
  </si>
  <si>
    <t>Desa Sumbergirang Dusun Kebogerang Rt 03 Rw 02 Kecamatan Puri Kabupaten Mojokerto</t>
  </si>
  <si>
    <t>Rt 8/Rw 2, No 23, Dsn. Candirejo, Desa Awang-Awang , Kecamatan Mojosari</t>
  </si>
  <si>
    <t>Desa Brangkal Gang 5 Rt 02 Rw 01, Kec. Sooko, Kab. Mojokerto</t>
  </si>
  <si>
    <t>Depot Air Isi Ulang Rajaro Jl.Dorowati Giwu Km12, Kel.Klasaman, Kec.Sorong Timur, Kota Sorong, Papua Barat 98417</t>
  </si>
  <si>
    <t>Desa Kranggan Rt 03 Rw 01 Kecamatan Geger Kabupaten Madiun</t>
  </si>
  <si>
    <t>Perum Permata Rahayu Blok A1, Rt 08 Rw 01, Jalan Podang, Beran, Ngawi</t>
  </si>
  <si>
    <t>Jalan Ksatria Bakti No.8/Iii Rt 28 Rw 6, Kanigoro, Kartoharjo, Madiun</t>
  </si>
  <si>
    <t>Jl. Himalaya Rt 19 Rw 05 No. 584 Kel. Maospati Kec. Maospati</t>
  </si>
  <si>
    <t>Jalan Rajawli Ii, Karang Dalem, Sampang</t>
  </si>
  <si>
    <t>Pradah Kalikendal Gg 12 No 117, Rt 04 Rw 1, Kelurahan Pradah Kalikendal, Kecamatan Dukuh Pakis</t>
  </si>
  <si>
    <t>Perum Bumi Mondoroko Raya Blok Gn 3/56, Rt003/Rw015, Desa Watugede, Kecamatan Singosari</t>
  </si>
  <si>
    <t>Rt 6/Rw 8, Jl. Joyo Darmo 3, Gunungsari, Bumiaji</t>
  </si>
  <si>
    <t>Perum Batu Permata Land Kav. 82, Rt. 08 Rw. 05, Kel. Sisir, Kec. Batu, Kota Batu, Jawa Timur, 65314</t>
  </si>
  <si>
    <t>Bukit Pelamunan Permai Blok B6 No.04, Rt.09 Rw.03, Pelamunan, Kramatwatu, Serang, Banten</t>
  </si>
  <si>
    <t>Jl. Mentawai Blok T5/11, Rt/Rw 003/007, Nusa Loka Xiv.5 Bsd City, Kelurahan Rawamekar Jaya, Kecamatan Serpong, Banten 15310</t>
  </si>
  <si>
    <t>Jalan Mekar 2 Blok B4 No 36,Pemogan, Denpasar Selatan, Denpasar, Bali</t>
  </si>
  <si>
    <t>Perumahan Dewi Sri Blok Iv No. 4, Jalan Raya Abianbase, Abianbase, Mengwi</t>
  </si>
  <si>
    <t>Jalan Taman Giri, Perum Griya Nugraha Blok C10 No 234, Kuta Selatan, Badung , Bali</t>
  </si>
  <si>
    <t>Rt 002/ Rw 251, No 17 , Jl Dewi Sartika, Monjok Barat, Selaparang</t>
  </si>
  <si>
    <t>Jalan Gili Meno No. 19, Btn Griya Pagutan Indah, Rt/Rw: 002/100 Kelurahan Pagutan Barat, Kecamatan Mataram,  Kota Mataram.</t>
  </si>
  <si>
    <t>Jalan Swakarsa Iii No. D-4 Gerisak,Rt 011/ Rw 193, Kelurahan Kekalik Jaya, Kecamatan Sekarbela</t>
  </si>
  <si>
    <t>Jalan Adi Sucipto Lingkungan Jempong Wareng Kec Ampenan, Kel Ampenan Utara Rt 003 Rw 026</t>
  </si>
  <si>
    <t>Btn Olat Rarang Blok K-9 Rt 001/Rw 006, Labuhan Sumbawa, Kecamatan Labuhan Badas</t>
  </si>
  <si>
    <t>Jalan Gua Lourdes, Rt 15/Rw 05, Kelurahan Oetete, Kecamatan Oebobo, Kota Kupang</t>
  </si>
  <si>
    <t>Perumahan Sejahtera Land Blok I Gang 5 No 187, Kampung Oetalu, Desa Penfui Timur, Kec Kupang Tengah, Kab Kupang.</t>
  </si>
  <si>
    <t>Jl. El Tari, Km. 3 Rt.48/ Rw.5, Kelurahan Kefa Selatan, Kecamatan Kota Kefamenanu</t>
  </si>
  <si>
    <t>Jl. K.H.Mansyur, Gg. Merak No.16,  Rt.045/Rw007, Sampit, Delta Pawan</t>
  </si>
  <si>
    <t>Jln. Adisucipto Gg. Hartani, Rt001/Rw002, Arang Limbung, Sungai Raya</t>
  </si>
  <si>
    <t xml:space="preserve">Jalan Budi Utomo. Jl. Purnajaya 1 Jalur 2 No. 81B Rt/Rw 04/06, Kelurahan Siantan Hilir, Kecamatan Pontianak Utara, Kota Pontianak </t>
  </si>
  <si>
    <t xml:space="preserve">Jalan Sepakat 2 Ruko Permata Royale No A48 Rt1/Rw7 Bansir Darat, Pontianak Tenggara, Kota Pontianak, Kalimantan Barat </t>
  </si>
  <si>
    <t>Jalan Veteran No 56, Rt 032/ Rw 005, Kelurahan Roban, Singkawang Tengah</t>
  </si>
  <si>
    <t>Dusun Polaria, Gang Manggis, Rt.8/Rw.4, Desa Sungai Rusa, Selakau (No. 65)
Selakau, Kab. Sambas, Kalimantan Barat</t>
  </si>
  <si>
    <t>Jl. Hm. Rafi'I, Perum. Beringin Rindang, Gg. Rindang Iv, No. 70, Rt. 006, Desa Pasir Panjang, Kecamatan Arut Selatan, Kabupaten Kotawaringin Barat, Kalimantan Tengah</t>
  </si>
  <si>
    <t xml:space="preserve">Jl Walter Condrad Gg. Firdaus No 123 Rt 027 Rw 008, Baamang Tengah, Baamang </t>
  </si>
  <si>
    <t>Jalan Rta Milono Km.6,5 Perumahan Sababilah Permai No. 19, Kel. Langkai, Kec. Pahandut, Kota Palangka Raya</t>
  </si>
  <si>
    <t>Jl. Sultan Adam Gg. Famili Rt. 03 Rw. 04 No. 29 Kelurahan Surgi Mufti Kecamatan Banjarmasin Utara</t>
  </si>
  <si>
    <t>Jl. Perdagangan Komplek Hksn Permai Blok 8A No. 412 Rt 28 Rw 002 Kelurahan Alalak Utara, Kecamatan Banjarmasin Utara, Kota Banjarmasin</t>
  </si>
  <si>
    <t>Jl Hksn Komp Hksn Permai Blok 3B No 75, Rt/Rw 26/02, Alalak Utara, Banjarmasin Utara, Kota Banjarmasin, Kalimantan Selatan</t>
  </si>
  <si>
    <t>Jalan Wonorejo 3, Rt 51 No 134 Blok C, Kelurahan Gunung Samarinda, Kecamatan Balikpapan Utara, Balikpapan</t>
  </si>
  <si>
    <t xml:space="preserve">Jalan Pembangunan Rt 24 No 17 Blok A Kelurahan Telaga Sari Kecamatan Balikpapan Kota </t>
  </si>
  <si>
    <t>Perumahan Budha Tzu Chi Jl. Simpotove Timur Vi Blok V 01 Rt 4 Rw 17, Kelurahan Tondo, Kecamatan Mantikulore, Kota Palu, Provinsi Sulawesi Tengah</t>
  </si>
  <si>
    <t>Jalan Cendrawasih Lrg. Sawerigading Iv No. 7C Tanamodindi, Mantikulore</t>
  </si>
  <si>
    <t>Jalan Garuda No 67 Kelurahan Taroada Kecamatan Turikle</t>
  </si>
  <si>
    <t>Jalan Andi Caco Barat, Kecamatan Pangkajene Dan Kepulauan, Provinsi Sulawesi Selatan</t>
  </si>
  <si>
    <t>Jalan Keadilan, Rt/Rw 001/001 Mattoanging, Kelurahan Pabundukang, Kecamatan Pangkajene</t>
  </si>
  <si>
    <t>Rt 01/Rw 03, Desa Pao-Pao, Kecamatan Tanete Rilau</t>
  </si>
  <si>
    <t>Rt.01/Rw.01, 01, Jalan Lapangan, Kelurahan Limbung, Kecamatan Bajeng</t>
  </si>
  <si>
    <t>Jl. Chalik No.15, Rt.03/Rw.01, Sumpang Minangae, Bacukiki Barat</t>
  </si>
  <si>
    <t xml:space="preserve">Rt 002/Rw 005, Nomor 96, Jalan Andi Sinta, Lakessi, Soreang, Parepare, Sulawesi Selatan </t>
  </si>
  <si>
    <t>Rt. 007/Rw. 003, Blok I No.5, Btn Wahana Prima Asri, Kel. Mokoau, Kec. Kambu</t>
  </si>
  <si>
    <t>Rt 01, Jln Wengkonuku No 5, Desa Waode Buri, Kecamatan Kulisusu Utara</t>
  </si>
  <si>
    <t>Rt 002/Rw 003, Jalan Kh. Syukur (Dekat Masjid Nur-Syarif), Kelurahan Tanganapada, Kecamatan Murhum</t>
  </si>
  <si>
    <t>Jl. Ir. H. Juanda No.31 B, Kelurahan Mamunyu, Kecamatan Mamuju, Kabupaten Mamuju, Sulawesi Barat</t>
  </si>
  <si>
    <t>002/010, No.12, Jaya Asri Blok Ah, Entrop, Jayapura Selatan</t>
  </si>
  <si>
    <t>Rt.010/Rw.002, Jl.Pertanian, Kelurahan Rimba Jaya, Kecamatan Merauke</t>
  </si>
  <si>
    <t>jumlah2</t>
  </si>
  <si>
    <t>jumlah 3</t>
  </si>
  <si>
    <t>jumlah 4</t>
  </si>
  <si>
    <t>Minimu</t>
  </si>
  <si>
    <t>Maximum</t>
  </si>
  <si>
    <t>rata-rata</t>
  </si>
  <si>
    <t>1</t>
  </si>
  <si>
    <t>Air dingin
Dusun sawah tambang
Desa muaro kalaban
Kecamatan Silungkang
Kota Sawah lunto
Provinsi Sumatera barat</t>
  </si>
  <si>
    <t>nama proper</t>
  </si>
  <si>
    <t>check yg belum</t>
  </si>
  <si>
    <t>ABEDNEGO SILABAN</t>
  </si>
  <si>
    <t>ADHA ASY SYIFA</t>
  </si>
  <si>
    <t>AHMAD WAHYU FEBRIAN</t>
  </si>
  <si>
    <t>AKBARRULLAH YUSMAN</t>
  </si>
  <si>
    <t>ALIEF RADITIA ALI</t>
  </si>
  <si>
    <t>ALIFAH SUHAILA</t>
  </si>
  <si>
    <t>DEFFRY CHAIRUACHSA</t>
  </si>
  <si>
    <t>DEVINA SALSABIILA</t>
  </si>
  <si>
    <t>FEBI YULITA TELUPERE</t>
  </si>
  <si>
    <t>HESEKIEL KRISTIADE RAJAGUKGUK</t>
  </si>
  <si>
    <t>IJAZATUL LABIBAH AL BARIZAH</t>
  </si>
  <si>
    <t>ISNATUL MU'ANISSAH</t>
  </si>
  <si>
    <t>MAYLINA SAFITRI</t>
  </si>
  <si>
    <t>RATNA JUWITA SALENSEHE</t>
  </si>
  <si>
    <t>RIZKY IR.SIHOMBING</t>
  </si>
  <si>
    <t>RIZQE PUTRI ROSALIA</t>
  </si>
  <si>
    <t>SADIYYAH MAHARDIKA SETYO PUTRI</t>
  </si>
  <si>
    <t>VENDREDY P. LUCASIO SIAHAAN</t>
  </si>
  <si>
    <t>ADE OCTARINA PAKPAHAN</t>
  </si>
  <si>
    <t>AILSA CANTIKA PUTRI</t>
  </si>
  <si>
    <t>ANGGIA SARI SIREGAR</t>
  </si>
  <si>
    <t>ARIKHZA SAPUTRI</t>
  </si>
  <si>
    <t>HANY FEBRIANTY</t>
  </si>
  <si>
    <t>HENDRIKUS MOYA</t>
  </si>
  <si>
    <t>ILHAM DWI KUNCORO</t>
  </si>
  <si>
    <t>MIFTAH AULIA RAMADANTI</t>
  </si>
  <si>
    <t>NUR QALBI. MR</t>
  </si>
  <si>
    <t>PUTRI MOELINDA FITRIANI</t>
  </si>
  <si>
    <t>RIA INDRIANI</t>
  </si>
  <si>
    <t>SINDY ALOIYA BR MANULLANG</t>
  </si>
  <si>
    <t>SINTYA RIAGUSTY DZAKIYYAH IRAWAN</t>
  </si>
  <si>
    <t>SITTI NURHASANA</t>
  </si>
  <si>
    <t>VALENCIA FEBIOLA SAPUTRI</t>
  </si>
  <si>
    <t>ABDUROQY ALIMARWAN DUNDA</t>
  </si>
  <si>
    <t>ADWA SAWALIAH</t>
  </si>
  <si>
    <t>AGNES R.K. SILALAHI</t>
  </si>
  <si>
    <t>AMELIA CALISTA</t>
  </si>
  <si>
    <t>AMELIA RAHEL SIGALINGGING</t>
  </si>
  <si>
    <t>ASYIFA CHOIRUNNISA</t>
  </si>
  <si>
    <t>AULIA ZAHRA RAHMAH</t>
  </si>
  <si>
    <t>DAFA RIYANDIKA MAHENDRA</t>
  </si>
  <si>
    <t>FERDINANDUS BATA</t>
  </si>
  <si>
    <t>FIKRI SURAHMAN</t>
  </si>
  <si>
    <t>HADISHA SHAFA ANASYA</t>
  </si>
  <si>
    <t>HERSA MAULINA</t>
  </si>
  <si>
    <t>HOTTON JONATAN</t>
  </si>
  <si>
    <t>KAMARETA</t>
  </si>
  <si>
    <t>MUH. DZULRIAN</t>
  </si>
  <si>
    <t>NITO SUDINATA</t>
  </si>
  <si>
    <t>NUGRAHA WAHYU PUTRA SUPIADI</t>
  </si>
  <si>
    <t>RESKY AMALIA</t>
  </si>
  <si>
    <t>REVINA SIREGAR</t>
  </si>
  <si>
    <t>ROMARIO  DESOUZA DANIEL MANGIWA</t>
  </si>
  <si>
    <t>SALMA ANIDA</t>
  </si>
  <si>
    <t>ZAHWA ZALZABILA PARHAS</t>
  </si>
  <si>
    <t>AMALIA ISTI WIDIYASARI</t>
  </si>
  <si>
    <t>AWIKA YULIATI ZUKHRUFAH</t>
  </si>
  <si>
    <t>CALIVI KEZIA LAKSMANA PUTRI</t>
  </si>
  <si>
    <t>ERLITA REDINA PUTRI</t>
  </si>
  <si>
    <t>FATIMA AZZAHRO BINTI FATIHAH</t>
  </si>
  <si>
    <t>GHINA ANANDHIA</t>
  </si>
  <si>
    <t>GHULAM AN-NABALAH BANI SYAFII</t>
  </si>
  <si>
    <t>KADEK AGUS DWI CANDRA</t>
  </si>
  <si>
    <t>LAILA VANIA EVELYNA</t>
  </si>
  <si>
    <t>MIRA OCTAVIA</t>
  </si>
  <si>
    <t>MUHAMMAD ILZAM FALAHUDDIN</t>
  </si>
  <si>
    <t>R. RR APRIANI SOFIANA</t>
  </si>
  <si>
    <t>RIA DINI HANIFAH</t>
  </si>
  <si>
    <t>ROHIMMA ARISANTI</t>
  </si>
  <si>
    <t>WAHYU WIDURI ANDOKO SAPUTRI</t>
  </si>
  <si>
    <t>AISYAH ANJANI PUTRI SIREGAR</t>
  </si>
  <si>
    <t>AMARA PUTRI SHABRINA</t>
  </si>
  <si>
    <t>ANITA</t>
  </si>
  <si>
    <t>ANNISA MUTHI ZAJIDAH</t>
  </si>
  <si>
    <t>AULIA HAYUNINGTYAS</t>
  </si>
  <si>
    <t>FAHRI AZIS SIBAGARIANG</t>
  </si>
  <si>
    <t>FAUZAN BAYU HERA SUDIANTO</t>
  </si>
  <si>
    <t>FITRISIA TARIDIPA</t>
  </si>
  <si>
    <t>LUQMAN ABDUL WAHID MUHAMMAD</t>
  </si>
  <si>
    <t>MUHAMMAD ABDUL AZIZ HABIBI</t>
  </si>
  <si>
    <t>MAHIRA FACHRUNNISA LUBIS</t>
  </si>
  <si>
    <t>MOHAMMAD ANNAM</t>
  </si>
  <si>
    <t>MUHAMMAD ALFA RISXI</t>
  </si>
  <si>
    <t>PATRICK NOEL SIMAMORA</t>
  </si>
  <si>
    <t>RANDY DAFFA ADITYA</t>
  </si>
  <si>
    <t>RIZKA SABRINA</t>
  </si>
  <si>
    <t>VELLICIA LAYLA QAMIRAT SUBEKTI</t>
  </si>
  <si>
    <t>ABIGAIL BRENDA PADHANG PASORONG RANDA</t>
  </si>
  <si>
    <t>ADRIAN KESAR PRATAMA LUBIS</t>
  </si>
  <si>
    <t>ARLITA DWINA FIRLANA SARI</t>
  </si>
  <si>
    <t>EMILY AZIZAIDA BUDIKUSUMA</t>
  </si>
  <si>
    <t>ERIS GIRASTO</t>
  </si>
  <si>
    <t>Fachrol A. Mocht Tanjung</t>
  </si>
  <si>
    <t>FIRMAN EMMANUEL DECLARANTIUS PARULIAN</t>
  </si>
  <si>
    <t>LANDHA PRATIWI SHALEH</t>
  </si>
  <si>
    <t>NI PUTU ESTI UTAMI BARSUA</t>
  </si>
  <si>
    <t>NISRINA SEKAR HARUM</t>
  </si>
  <si>
    <t>RENY DYAH KURNIAWATI</t>
  </si>
  <si>
    <t>RIKA LUSIANA SIMBOLON</t>
  </si>
  <si>
    <t>RISKA MEYLIANA SARI</t>
  </si>
  <si>
    <t>RIZQUNA NAZALAL RIZAL PRIATNA</t>
  </si>
  <si>
    <t>RUMMANA LABISTA SYAHLA DEWI</t>
  </si>
  <si>
    <t>YULIA NAWANG WULANDARI</t>
  </si>
  <si>
    <t>ADIVA INTAN AULIA</t>
  </si>
  <si>
    <t>ALDILLA PRAMUDITA CAESAR</t>
  </si>
  <si>
    <t>ARIEL PATAR JONATHAN SIMANJUNTAK</t>
  </si>
  <si>
    <t>BINTANG AFLAH ADHIKA RAMADHAN</t>
  </si>
  <si>
    <t>DESTI FITRIANI</t>
  </si>
  <si>
    <t>FAJAR HARDIANSYAH</t>
  </si>
  <si>
    <t>FARADILLA CHAIRIN NINDA</t>
  </si>
  <si>
    <t>I KETUT ADI CHANDRA WIGUNA</t>
  </si>
  <si>
    <t>IZUMI CITRA AMELIA</t>
  </si>
  <si>
    <t>RICKY ARDIYANSAH SAPUTRA</t>
  </si>
  <si>
    <t>VIA YUANISA AULIA</t>
  </si>
  <si>
    <t>ADILLA KHOIRUNNISA</t>
  </si>
  <si>
    <t>AISHA MAHARANI</t>
  </si>
  <si>
    <t>AZWAR MUHTAR</t>
  </si>
  <si>
    <t>BINTANA TAJMALA</t>
  </si>
  <si>
    <t>BINTANG PUTRI AULIA</t>
  </si>
  <si>
    <t>DEBBY CYNTHIA NINGRUM</t>
  </si>
  <si>
    <t>ELYSIA PUTRI LINDA TRIANA</t>
  </si>
  <si>
    <t>FIRDA AZZAHROTUNNISA</t>
  </si>
  <si>
    <t>KRISNA INDERA WASPADA</t>
  </si>
  <si>
    <t>LOURNA MARISKA MAUBOY</t>
  </si>
  <si>
    <t>M. TORIQ AL HIJRAH</t>
  </si>
  <si>
    <t>MUHAMMAD AKBAR</t>
  </si>
  <si>
    <t>MUHAMMAD RAIHAN ABHIRAMA</t>
  </si>
  <si>
    <t>MUTIARA NUR TSANI HELFIANA</t>
  </si>
  <si>
    <t>NATASYA YUNITA PUTRI</t>
  </si>
  <si>
    <t>NUR HANIFAH MIFTAHUL JANNAH</t>
  </si>
  <si>
    <t>RUTH MAHARANI AQUILIA HUTAGAOL</t>
  </si>
  <si>
    <t>TIARA PUTRI SETIA PUSPITA</t>
  </si>
  <si>
    <t>VILANATA TESALONIKA LANA</t>
  </si>
  <si>
    <t>ANASTASIA LAURNT</t>
  </si>
  <si>
    <t>DIVA MAHARANI BASUKI</t>
  </si>
  <si>
    <t>IFTINA IKA RAHMAWATI</t>
  </si>
  <si>
    <t>LAILA FAKARISMA AGUSTIN</t>
  </si>
  <si>
    <t>MARSHA RIFANY</t>
  </si>
  <si>
    <t>MUHAMMAD 'ANIL 'AZIZ</t>
  </si>
  <si>
    <t>MUHAMMAD FAJAR SIDDIQ</t>
  </si>
  <si>
    <t>NABILA RANDRIKA PUTRI</t>
  </si>
  <si>
    <t>NADAA ZHAFARINA</t>
  </si>
  <si>
    <t>NI PUTU AYU DENISHA KARTIKA SARASWATI</t>
  </si>
  <si>
    <t>RENI PRATAMAWATI</t>
  </si>
  <si>
    <t>RISSA ERVIANA</t>
  </si>
  <si>
    <t>RULLY FIRMANSYAH SURYO ANDRIYANTO</t>
  </si>
  <si>
    <t>TEGUH PRIHARYANTO</t>
  </si>
  <si>
    <t>ADINDA AYU PRAMESTHI</t>
  </si>
  <si>
    <t>AFI DWI AMINURRAHMAH</t>
  </si>
  <si>
    <t>ALIF FITRIATUL KHASANAH</t>
  </si>
  <si>
    <t>DHEVRI LEONARDO HUTAJULU</t>
  </si>
  <si>
    <t>DHYMAS ADHYZA RAYHAN</t>
  </si>
  <si>
    <t>EZRA ZIA IZDIHARA</t>
  </si>
  <si>
    <t>HALA MUTIARA PUTRI</t>
  </si>
  <si>
    <t>MUHAMMAD RAFI TASRIF</t>
  </si>
  <si>
    <t>MUHAMMAD SULTAN HAFIZ</t>
  </si>
  <si>
    <t>NASYA ZAHIRA PUTRI</t>
  </si>
  <si>
    <t>NAZWA THORIQUL JANNAH</t>
  </si>
  <si>
    <t>NICHOLAS RAHARDIAN KURNIA SANDY</t>
  </si>
  <si>
    <t>NISA FATHARANI HASNA</t>
  </si>
  <si>
    <t>NUR AMALIYATUR ROHMAH</t>
  </si>
  <si>
    <t>RIO MANUPPAK SIAHAAN</t>
  </si>
  <si>
    <t>SISILIA AGUSTINA MANALU</t>
  </si>
  <si>
    <t>SURYA MARULI</t>
  </si>
  <si>
    <t>GIBSON DANIEL ANDRIANTO NAINGGOLAN</t>
  </si>
  <si>
    <t>ANDIKA RAHMAT SAIFUDIN</t>
  </si>
  <si>
    <t>CECILIA PUTRI DIANTI</t>
  </si>
  <si>
    <t>HAMDANI</t>
  </si>
  <si>
    <t>I KADEK PURNA WIDYARTA</t>
  </si>
  <si>
    <t>IBNU GATA</t>
  </si>
  <si>
    <t>IZHAR AMAL PRAMUDITYA</t>
  </si>
  <si>
    <t>M. YANDRE FEBRIAN</t>
  </si>
  <si>
    <t>MAFITROH PANGASTUTI</t>
  </si>
  <si>
    <t>MARSHELA ALYA KUSUMA WARDANI</t>
  </si>
  <si>
    <t>MUHAMMAD FARHAN</t>
  </si>
  <si>
    <t>MUHAMMAD FAUZAN AZIMA. A</t>
  </si>
  <si>
    <t>MUTIARA FRISKA AMALIA</t>
  </si>
  <si>
    <t>NABILA WIDYA PUTRI</t>
  </si>
  <si>
    <t>PUTRI AYSYAH</t>
  </si>
  <si>
    <t>R.FARAS ROIHAN ARMEL</t>
  </si>
  <si>
    <t>RAIHAN RAHMANDA JUNIANTO</t>
  </si>
  <si>
    <t>RAKANINDA INDAH KUSWARDANI</t>
  </si>
  <si>
    <t>SABILLA HAMDA SYAHPUTRI</t>
  </si>
  <si>
    <t>SILVI AJENG LARASATI</t>
  </si>
  <si>
    <t>YANUAR NURUL HILAL</t>
  </si>
  <si>
    <t>AMELIA RAHAYU</t>
  </si>
  <si>
    <t>ANDREW MARULI TUA TAMPUBOLON</t>
  </si>
  <si>
    <t>ANNISA NURUL AZMI</t>
  </si>
  <si>
    <t>ARSYKA LAILA OKTALIA SIREGAR</t>
  </si>
  <si>
    <t>ATANASIUS ALFANDI</t>
  </si>
  <si>
    <t>AULIA AZZAHRA</t>
  </si>
  <si>
    <t>DINDA ALFIRA ILMAYANTI</t>
  </si>
  <si>
    <t>DIVA PUTRA PRATAMA</t>
  </si>
  <si>
    <t>ELFINA DEA ROSALITA</t>
  </si>
  <si>
    <t>FAQIH INDRA LESMANA</t>
  </si>
  <si>
    <t>FATHIMAH AZ-ZAHRA</t>
  </si>
  <si>
    <t>FAT'HUL MUBIN GUFRON</t>
  </si>
  <si>
    <t>GILANG ABDUL JABBAR</t>
  </si>
  <si>
    <t>INNAS KHOIRUN CHISAN</t>
  </si>
  <si>
    <t>KEN REGAR RIDLO TAFSIROH</t>
  </si>
  <si>
    <t>KEVIN ANANDA PUSPITA</t>
  </si>
  <si>
    <t>KRISTIAN ERNALA WICAKSONO</t>
  </si>
  <si>
    <t>MUHAMMAD RESTU ILAHI</t>
  </si>
  <si>
    <t>NUR YUDHA JATI PRAKOSO</t>
  </si>
  <si>
    <t>RAHADIAN EKA BAGUS INDRA RINANGKU</t>
  </si>
  <si>
    <t>RISKA FAZILLA</t>
  </si>
  <si>
    <t>SOFI ZAMZANAH</t>
  </si>
  <si>
    <t>ADITYA WIDIYANTO NUGROHO</t>
  </si>
  <si>
    <t>ANASTASYA KUNSITA DEWI</t>
  </si>
  <si>
    <t>ARON ZYODE KAXANCA HASIBUAN</t>
  </si>
  <si>
    <t>AZKAS SALAM</t>
  </si>
  <si>
    <t>DEANIS CAMELIA ANUGRAH PUTRI</t>
  </si>
  <si>
    <t>ELVINA GAMAYANTI</t>
  </si>
  <si>
    <t>JIHAN MAISAROH</t>
  </si>
  <si>
    <t>KARTIKA AMANDASARI</t>
  </si>
  <si>
    <t>MUHAMMAD ANJA TAUFANI</t>
  </si>
  <si>
    <t>MUHAMMAD DIVA AMRULLAH</t>
  </si>
  <si>
    <t>MUHAMMAD JULIAN FIRDAUS</t>
  </si>
  <si>
    <t>NAUFAL IHSAN PUTRA MARLIN</t>
  </si>
  <si>
    <t>RIFKA HUMAIRA</t>
  </si>
  <si>
    <t>SHAWA ZAHMA AZ-ZAHARA</t>
  </si>
  <si>
    <t>YOGA PRATAMA</t>
  </si>
  <si>
    <t>ADINDA SHAKILLA PUTERI MUSLIMAH</t>
  </si>
  <si>
    <t>AGUS RIYANTO</t>
  </si>
  <si>
    <t>ANNA ADELIA DEWANTA</t>
  </si>
  <si>
    <t>ELIANA MARDIYANINGTYAS</t>
  </si>
  <si>
    <t>FAUZIAH FILDA MUFARRIHATI</t>
  </si>
  <si>
    <t>GAVIN ATHA WISESA</t>
  </si>
  <si>
    <t>GUSWANA ADVENTUS</t>
  </si>
  <si>
    <t>HANUN NABILA AZIS</t>
  </si>
  <si>
    <t>IMALIA ROSYIDA</t>
  </si>
  <si>
    <t>NATALIE MERRY ANGELINA</t>
  </si>
  <si>
    <t>NI PUTU SANCITA MAHARANI ARDANA</t>
  </si>
  <si>
    <t>SHELA ALFIYANI AMALIA</t>
  </si>
  <si>
    <t>SULTAN HADI PRABOWO</t>
  </si>
  <si>
    <t>SULTHON LUBIS ZIDAN KURNIAWAN</t>
  </si>
  <si>
    <t>SYAKIRA RIZKY ANDINI</t>
  </si>
  <si>
    <t>ADIB SULTHON MUAMMAL</t>
  </si>
  <si>
    <t>AHMAD DIAZ HAYKAL</t>
  </si>
  <si>
    <t>ARCHANGELA RENATA PATRICIA</t>
  </si>
  <si>
    <t>ATHA JULI RIEKAWATY</t>
  </si>
  <si>
    <t>EGI NAWWAR SUKMA</t>
  </si>
  <si>
    <t>HANS TIKYNARO MANURUNG</t>
  </si>
  <si>
    <t>IRGI FAHROZI</t>
  </si>
  <si>
    <t>KRISTHYNE PANJAITAN</t>
  </si>
  <si>
    <t>M. KHUSEN ALI AL ANJABI</t>
  </si>
  <si>
    <t>NISYWA ZAHRA INDRASIWI</t>
  </si>
  <si>
    <t>OKTAFIANTO ASSET PERDANA</t>
  </si>
  <si>
    <t>PUTRI SEKAR AYU</t>
  </si>
  <si>
    <t>REGITA PRAMISWARI HADI MAHARANI</t>
  </si>
  <si>
    <t>RIDHO PANGESTU</t>
  </si>
  <si>
    <t>ROSALIA KRISTANTY MANURUNG</t>
  </si>
  <si>
    <t>SARIYYANTI HIKMAH PAULUS</t>
  </si>
  <si>
    <t>SATRIO PUTYO DANENDRA</t>
  </si>
  <si>
    <t>SETYA HADI NUGROHO</t>
  </si>
  <si>
    <t>SHOFIATUL NAJMI</t>
  </si>
  <si>
    <t>SINDU DINAR BANGUN LEKSONO</t>
  </si>
  <si>
    <t>SYIFA NOVDHY SALSABILA</t>
  </si>
  <si>
    <t>Pilihan Kedua</t>
  </si>
  <si>
    <t>#ERROR!</t>
  </si>
  <si>
    <t>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</si>
</sst>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m/d/yyyy\ h:mm:ss"/>
    <numFmt numFmtId="165" formatCode="###0"/>
  </numFmts>
  <fonts count="21">
    <font>
      <sz val="10"/>
      <color rgb="FF000000"/>
      <name val="Calibri"/>
      <scheme val="minor"/>
    </font>
    <font>
      <sz val="10"/>
      <color theme="1"/>
      <name val="Calibri"/>
      <scheme val="minor"/>
    </font>
    <font>
      <sz val="10"/>
      <color rgb="FFFF0000"/>
      <name val="Arial"/>
    </font>
    <font>
      <sz val="10"/>
      <color rgb="FFFF0000"/>
      <name val="Calibri"/>
      <scheme val="minor"/>
    </font>
    <font>
      <sz val="11"/>
      <color rgb="FF000000"/>
      <name val="&quot;Aptos Narrow&quot;"/>
    </font>
    <font>
      <sz val="10"/>
      <color theme="1"/>
      <name val="Arial"/>
    </font>
    <font>
      <sz val="11"/>
      <color rgb="FF000000"/>
      <name val="Arial"/>
    </font>
    <font>
      <u/>
      <sz val="10"/>
      <color rgb="FF0000FF"/>
      <name val="Calibri"/>
    </font>
    <font>
      <u/>
      <sz val="11"/>
      <color rgb="FF467886"/>
      <name val="Arial"/>
    </font>
    <font>
      <u/>
      <sz val="11"/>
      <color rgb="FF467886"/>
      <name val="&quot;Aptos Narrow&quot;"/>
    </font>
    <font>
      <sz val="10"/>
      <color rgb="FFFF9900"/>
      <name val="Calibri"/>
      <scheme val="minor"/>
    </font>
    <font>
      <u/>
      <sz val="10"/>
      <color rgb="FF0000FF"/>
      <name val="Calibri"/>
    </font>
    <font>
      <sz val="11"/>
      <color rgb="FF1F1F1F"/>
      <name val="&quot;Google Sans&quot;"/>
    </font>
    <font>
      <sz val="11"/>
      <color rgb="FF1F1F1F"/>
      <name val="Google Sans"/>
    </font>
    <font>
      <u/>
      <sz val="10"/>
      <color rgb="FF0000FF"/>
      <name val="Calibri"/>
    </font>
    <font>
      <sz val="10"/>
      <color rgb="FF000000"/>
      <name val="Arial"/>
    </font>
    <font>
      <sz val="10"/>
      <name val="Calibri"/>
    </font>
    <font>
      <sz val="10"/>
      <color theme="1"/>
      <name val="Times New Roman"/>
    </font>
    <font>
      <sz val="10"/>
      <color rgb="FF000000"/>
      <name val="Calibri"/>
      <scheme val="minor"/>
    </font>
    <font>
      <b/>
      <sz val="10"/>
      <color rgb="FFFFFFFF"/>
      <name val="Calibri"/>
      <scheme val="minor"/>
    </font>
    <font>
      <u/>
      <sz val="10"/>
      <color rgb="FF0000FF"/>
      <name val="Calibri"/>
    </font>
  </fonts>
  <fills count="7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</fills>
  <borders count="2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/>
      <right/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/>
      <bottom/>
      <diagonal/>
    </border>
    <border>
      <left style="thin">
        <color rgb="FFABABAB"/>
      </left>
      <right style="thin">
        <color rgb="FFABABAB"/>
      </right>
      <top/>
      <bottom/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/>
      <right/>
      <top style="thin">
        <color rgb="FFABABAB"/>
      </top>
      <bottom style="thin">
        <color rgb="FFABABAB"/>
      </bottom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FFFFFF"/>
      </right>
      <top/>
      <bottom style="thin">
        <color rgb="FFA3B2CC"/>
      </bottom>
      <diagonal/>
    </border>
    <border>
      <left style="thin">
        <color rgb="FFFFFFFF"/>
      </left>
      <right style="thin">
        <color rgb="FFFFFFFF"/>
      </right>
      <top/>
      <bottom style="thin">
        <color rgb="FFA3B2CC"/>
      </bottom>
      <diagonal/>
    </border>
    <border>
      <left style="thin">
        <color rgb="FFFFFFFF"/>
      </left>
      <right/>
      <top/>
      <bottom style="thin">
        <color rgb="FFA3B2CC"/>
      </bottom>
      <diagonal/>
    </border>
    <border>
      <left/>
      <right style="thin">
        <color rgb="FFFFFFFF"/>
      </right>
      <top style="thin">
        <color rgb="FFA3B2CC"/>
      </top>
      <bottom style="thin">
        <color rgb="FFA3B2CC"/>
      </bottom>
      <diagonal/>
    </border>
    <border>
      <left style="thin">
        <color rgb="FFFFFFFF"/>
      </left>
      <right style="thin">
        <color rgb="FFFFFFFF"/>
      </right>
      <top style="thin">
        <color rgb="FFA3B2CC"/>
      </top>
      <bottom style="thin">
        <color rgb="FFA3B2CC"/>
      </bottom>
      <diagonal/>
    </border>
    <border>
      <left style="thin">
        <color rgb="FFFFFFFF"/>
      </left>
      <right/>
      <top style="thin">
        <color rgb="FFA3B2CC"/>
      </top>
      <bottom style="thin">
        <color rgb="FFA3B2CC"/>
      </bottom>
      <diagonal/>
    </border>
  </borders>
  <cellStyleXfs count="1">
    <xf numFmtId="0" fontId="0" fillId="0" borderId="0"/>
  </cellStyleXfs>
  <cellXfs count="115">
    <xf numFmtId="0" fontId="0" fillId="0" borderId="0" xfId="0"/>
    <xf numFmtId="0" fontId="1" fillId="0" borderId="0" xfId="0" applyFont="1"/>
    <xf numFmtId="0" fontId="1" fillId="2" borderId="0" xfId="0" applyFont="1" applyFill="1"/>
    <xf numFmtId="164" fontId="1" fillId="0" borderId="0" xfId="0" applyNumberFormat="1" applyFont="1"/>
    <xf numFmtId="165" fontId="1" fillId="2" borderId="0" xfId="0" applyNumberFormat="1" applyFont="1" applyFill="1"/>
    <xf numFmtId="49" fontId="1" fillId="2" borderId="0" xfId="0" applyNumberFormat="1" applyFont="1" applyFill="1"/>
    <xf numFmtId="165" fontId="1" fillId="0" borderId="0" xfId="0" applyNumberFormat="1" applyFont="1"/>
    <xf numFmtId="164" fontId="2" fillId="0" borderId="0" xfId="0" applyNumberFormat="1" applyFont="1" applyAlignment="1">
      <alignment horizontal="right"/>
    </xf>
    <xf numFmtId="0" fontId="2" fillId="0" borderId="0" xfId="0" applyFont="1"/>
    <xf numFmtId="165" fontId="3" fillId="2" borderId="0" xfId="0" applyNumberFormat="1" applyFont="1" applyFill="1"/>
    <xf numFmtId="0" fontId="2" fillId="2" borderId="0" xfId="0" applyFont="1" applyFill="1" applyAlignment="1">
      <alignment horizontal="right"/>
    </xf>
    <xf numFmtId="0" fontId="3" fillId="0" borderId="0" xfId="0" applyFont="1"/>
    <xf numFmtId="0" fontId="4" fillId="0" borderId="0" xfId="0" applyFont="1"/>
    <xf numFmtId="164" fontId="5" fillId="0" borderId="0" xfId="0" applyNumberFormat="1" applyFont="1" applyAlignment="1">
      <alignment horizontal="right"/>
    </xf>
    <xf numFmtId="0" fontId="5" fillId="0" borderId="0" xfId="0" applyFont="1"/>
    <xf numFmtId="0" fontId="5" fillId="2" borderId="0" xfId="0" applyFont="1" applyFill="1" applyAlignment="1">
      <alignment horizontal="right"/>
    </xf>
    <xf numFmtId="165" fontId="2" fillId="2" borderId="0" xfId="0" applyNumberFormat="1" applyFont="1" applyFill="1" applyAlignment="1">
      <alignment horizontal="right"/>
    </xf>
    <xf numFmtId="165" fontId="1" fillId="2" borderId="1" xfId="0" applyNumberFormat="1" applyFont="1" applyFill="1" applyBorder="1"/>
    <xf numFmtId="0" fontId="6" fillId="0" borderId="0" xfId="0" applyFont="1"/>
    <xf numFmtId="0" fontId="6" fillId="3" borderId="0" xfId="0" applyFont="1" applyFill="1" applyAlignment="1">
      <alignment horizontal="left"/>
    </xf>
    <xf numFmtId="0" fontId="7" fillId="0" borderId="0" xfId="0" applyFont="1"/>
    <xf numFmtId="0" fontId="8" fillId="0" borderId="0" xfId="0" applyFont="1"/>
    <xf numFmtId="0" fontId="9" fillId="0" borderId="0" xfId="0" applyFont="1"/>
    <xf numFmtId="49" fontId="1" fillId="0" borderId="0" xfId="0" applyNumberFormat="1" applyFont="1"/>
    <xf numFmtId="49" fontId="1" fillId="2" borderId="0" xfId="0" applyNumberFormat="1" applyFont="1" applyFill="1" applyAlignment="1">
      <alignment horizontal="left"/>
    </xf>
    <xf numFmtId="0" fontId="1" fillId="0" borderId="0" xfId="0" quotePrefix="1" applyFont="1"/>
    <xf numFmtId="49" fontId="1" fillId="0" borderId="0" xfId="0" quotePrefix="1" applyNumberFormat="1" applyFont="1"/>
    <xf numFmtId="0" fontId="10" fillId="2" borderId="0" xfId="0" applyFont="1" applyFill="1"/>
    <xf numFmtId="49" fontId="11" fillId="0" borderId="0" xfId="0" applyNumberFormat="1" applyFont="1"/>
    <xf numFmtId="0" fontId="1" fillId="4" borderId="0" xfId="0" applyFont="1" applyFill="1"/>
    <xf numFmtId="49" fontId="5" fillId="2" borderId="0" xfId="0" applyNumberFormat="1" applyFont="1" applyFill="1" applyAlignment="1">
      <alignment horizontal="left"/>
    </xf>
    <xf numFmtId="0" fontId="5" fillId="2" borderId="0" xfId="0" applyFont="1" applyFill="1"/>
    <xf numFmtId="0" fontId="5" fillId="0" borderId="0" xfId="0" quotePrefix="1" applyFont="1"/>
    <xf numFmtId="0" fontId="5" fillId="0" borderId="0" xfId="0" applyFont="1" applyAlignment="1">
      <alignment horizontal="right"/>
    </xf>
    <xf numFmtId="49" fontId="2" fillId="2" borderId="0" xfId="0" applyNumberFormat="1" applyFont="1" applyFill="1" applyAlignment="1">
      <alignment horizontal="left"/>
    </xf>
    <xf numFmtId="0" fontId="2" fillId="2" borderId="0" xfId="0" applyFont="1" applyFill="1"/>
    <xf numFmtId="0" fontId="2" fillId="0" borderId="0" xfId="0" quotePrefix="1" applyFont="1"/>
    <xf numFmtId="49" fontId="3" fillId="0" borderId="0" xfId="0" applyNumberFormat="1" applyFont="1"/>
    <xf numFmtId="0" fontId="2" fillId="0" borderId="0" xfId="0" applyFont="1" applyAlignment="1">
      <alignment horizontal="right"/>
    </xf>
    <xf numFmtId="49" fontId="2" fillId="2" borderId="1" xfId="0" applyNumberFormat="1" applyFont="1" applyFill="1" applyBorder="1" applyAlignment="1">
      <alignment horizontal="left"/>
    </xf>
    <xf numFmtId="0" fontId="2" fillId="2" borderId="2" xfId="0" applyFont="1" applyFill="1" applyBorder="1"/>
    <xf numFmtId="49" fontId="5" fillId="0" borderId="0" xfId="0" applyNumberFormat="1" applyFont="1"/>
    <xf numFmtId="49" fontId="5" fillId="0" borderId="0" xfId="0" applyNumberFormat="1" applyFont="1" applyAlignment="1">
      <alignment horizontal="right"/>
    </xf>
    <xf numFmtId="0" fontId="5" fillId="0" borderId="0" xfId="0" applyFont="1" applyAlignment="1">
      <alignment horizontal="left"/>
    </xf>
    <xf numFmtId="49" fontId="2" fillId="2" borderId="0" xfId="0" applyNumberFormat="1" applyFont="1" applyFill="1" applyAlignment="1">
      <alignment horizontal="right"/>
    </xf>
    <xf numFmtId="165" fontId="5" fillId="0" borderId="0" xfId="0" applyNumberFormat="1" applyFont="1" applyAlignment="1">
      <alignment horizontal="right"/>
    </xf>
    <xf numFmtId="49" fontId="5" fillId="2" borderId="0" xfId="0" applyNumberFormat="1" applyFont="1" applyFill="1" applyAlignment="1">
      <alignment horizontal="right"/>
    </xf>
    <xf numFmtId="49" fontId="5" fillId="4" borderId="0" xfId="0" applyNumberFormat="1" applyFont="1" applyFill="1" applyAlignment="1">
      <alignment horizontal="right"/>
    </xf>
    <xf numFmtId="0" fontId="5" fillId="4" borderId="0" xfId="0" applyFont="1" applyFill="1"/>
    <xf numFmtId="0" fontId="5" fillId="5" borderId="0" xfId="0" applyFont="1" applyFill="1"/>
    <xf numFmtId="0" fontId="5" fillId="4" borderId="0" xfId="0" applyFont="1" applyFill="1" applyAlignment="1">
      <alignment horizontal="right"/>
    </xf>
    <xf numFmtId="0" fontId="5" fillId="6" borderId="0" xfId="0" applyFont="1" applyFill="1" applyAlignment="1">
      <alignment horizontal="right"/>
    </xf>
    <xf numFmtId="49" fontId="1" fillId="2" borderId="0" xfId="0" applyNumberFormat="1" applyFont="1" applyFill="1" applyAlignment="1">
      <alignment horizontal="right"/>
    </xf>
    <xf numFmtId="49" fontId="5" fillId="0" borderId="0" xfId="0" applyNumberFormat="1" applyFont="1" applyAlignment="1">
      <alignment horizontal="left"/>
    </xf>
    <xf numFmtId="0" fontId="5" fillId="6" borderId="0" xfId="0" applyFont="1" applyFill="1"/>
    <xf numFmtId="49" fontId="5" fillId="6" borderId="0" xfId="0" applyNumberFormat="1" applyFont="1" applyFill="1" applyAlignment="1">
      <alignment horizontal="right"/>
    </xf>
    <xf numFmtId="165" fontId="5" fillId="6" borderId="0" xfId="0" applyNumberFormat="1" applyFont="1" applyFill="1" applyAlignment="1">
      <alignment horizontal="right"/>
    </xf>
    <xf numFmtId="49" fontId="5" fillId="2" borderId="0" xfId="0" applyNumberFormat="1" applyFont="1" applyFill="1"/>
    <xf numFmtId="0" fontId="12" fillId="3" borderId="0" xfId="0" applyFont="1" applyFill="1"/>
    <xf numFmtId="49" fontId="5" fillId="4" borderId="0" xfId="0" applyNumberFormat="1" applyFont="1" applyFill="1"/>
    <xf numFmtId="49" fontId="5" fillId="6" borderId="0" xfId="0" applyNumberFormat="1" applyFont="1" applyFill="1"/>
    <xf numFmtId="49" fontId="1" fillId="6" borderId="0" xfId="0" applyNumberFormat="1" applyFont="1" applyFill="1"/>
    <xf numFmtId="0" fontId="13" fillId="6" borderId="0" xfId="0" applyFont="1" applyFill="1"/>
    <xf numFmtId="49" fontId="1" fillId="2" borderId="1" xfId="0" applyNumberFormat="1" applyFont="1" applyFill="1" applyBorder="1"/>
    <xf numFmtId="0" fontId="1" fillId="2" borderId="2" xfId="0" applyFont="1" applyFill="1" applyBorder="1"/>
    <xf numFmtId="0" fontId="14" fillId="0" borderId="0" xfId="0" applyFont="1"/>
    <xf numFmtId="0" fontId="2" fillId="2" borderId="1" xfId="0" applyFont="1" applyFill="1" applyBorder="1" applyAlignment="1">
      <alignment horizontal="right"/>
    </xf>
    <xf numFmtId="0" fontId="15" fillId="0" borderId="3" xfId="0" applyFont="1" applyBorder="1"/>
    <xf numFmtId="0" fontId="15" fillId="0" borderId="4" xfId="0" applyFont="1" applyBorder="1"/>
    <xf numFmtId="0" fontId="15" fillId="0" borderId="5" xfId="0" applyFont="1" applyBorder="1"/>
    <xf numFmtId="0" fontId="15" fillId="0" borderId="3" xfId="0" applyFont="1" applyBorder="1" applyAlignment="1">
      <alignment horizontal="left"/>
    </xf>
    <xf numFmtId="0" fontId="15" fillId="0" borderId="4" xfId="0" applyFont="1" applyBorder="1" applyAlignment="1">
      <alignment horizontal="left"/>
    </xf>
    <xf numFmtId="0" fontId="15" fillId="0" borderId="5" xfId="0" applyFont="1" applyBorder="1" applyAlignment="1">
      <alignment horizontal="right"/>
    </xf>
    <xf numFmtId="0" fontId="15" fillId="0" borderId="6" xfId="0" applyFont="1" applyBorder="1" applyAlignment="1">
      <alignment horizontal="left"/>
    </xf>
    <xf numFmtId="0" fontId="15" fillId="0" borderId="0" xfId="0" applyFont="1" applyAlignment="1">
      <alignment horizontal="left"/>
    </xf>
    <xf numFmtId="0" fontId="15" fillId="0" borderId="7" xfId="0" applyFont="1" applyBorder="1" applyAlignment="1">
      <alignment horizontal="right"/>
    </xf>
    <xf numFmtId="0" fontId="15" fillId="0" borderId="8" xfId="0" applyFont="1" applyBorder="1" applyAlignment="1">
      <alignment horizontal="left"/>
    </xf>
    <xf numFmtId="0" fontId="15" fillId="0" borderId="9" xfId="0" applyFont="1" applyBorder="1"/>
    <xf numFmtId="0" fontId="15" fillId="0" borderId="10" xfId="0" applyFont="1" applyBorder="1" applyAlignment="1">
      <alignment horizontal="right"/>
    </xf>
    <xf numFmtId="0" fontId="1" fillId="0" borderId="1" xfId="0" applyFont="1" applyBorder="1" applyAlignment="1">
      <alignment horizontal="center"/>
    </xf>
    <xf numFmtId="165" fontId="1" fillId="0" borderId="1" xfId="0" applyNumberFormat="1" applyFont="1" applyBorder="1"/>
    <xf numFmtId="0" fontId="1" fillId="0" borderId="1" xfId="0" applyFont="1" applyBorder="1"/>
    <xf numFmtId="49" fontId="1" fillId="0" borderId="1" xfId="0" applyNumberFormat="1" applyFont="1" applyBorder="1"/>
    <xf numFmtId="0" fontId="1" fillId="0" borderId="11" xfId="0" applyFont="1" applyBorder="1"/>
    <xf numFmtId="165" fontId="1" fillId="0" borderId="12" xfId="0" applyNumberFormat="1" applyFont="1" applyBorder="1" applyAlignment="1">
      <alignment horizontal="center"/>
    </xf>
    <xf numFmtId="0" fontId="16" fillId="0" borderId="13" xfId="0" applyFont="1" applyBorder="1"/>
    <xf numFmtId="0" fontId="16" fillId="0" borderId="2" xfId="0" applyFont="1" applyBorder="1"/>
    <xf numFmtId="0" fontId="1" fillId="0" borderId="11" xfId="0" applyFont="1" applyBorder="1" applyAlignment="1">
      <alignment horizontal="center"/>
    </xf>
    <xf numFmtId="0" fontId="16" fillId="0" borderId="14" xfId="0" applyFont="1" applyBorder="1"/>
    <xf numFmtId="165" fontId="1" fillId="0" borderId="1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right"/>
    </xf>
    <xf numFmtId="0" fontId="2" fillId="0" borderId="1" xfId="0" applyFont="1" applyBorder="1" applyAlignment="1">
      <alignment horizontal="right"/>
    </xf>
    <xf numFmtId="0" fontId="2" fillId="0" borderId="2" xfId="0" applyFont="1" applyBorder="1"/>
    <xf numFmtId="0" fontId="1" fillId="0" borderId="11" xfId="0" applyFont="1" applyBorder="1" applyAlignment="1">
      <alignment wrapText="1"/>
    </xf>
    <xf numFmtId="0" fontId="1" fillId="0" borderId="12" xfId="0" applyFont="1" applyBorder="1" applyAlignment="1">
      <alignment horizontal="center" wrapText="1"/>
    </xf>
    <xf numFmtId="165" fontId="1" fillId="0" borderId="1" xfId="0" applyNumberFormat="1" applyFont="1" applyBorder="1" applyAlignment="1">
      <alignment wrapText="1"/>
    </xf>
    <xf numFmtId="0" fontId="2" fillId="0" borderId="1" xfId="0" applyFont="1" applyBorder="1"/>
    <xf numFmtId="0" fontId="3" fillId="0" borderId="1" xfId="0" applyFont="1" applyBorder="1"/>
    <xf numFmtId="165" fontId="2" fillId="0" borderId="1" xfId="0" applyNumberFormat="1" applyFont="1" applyBorder="1" applyAlignment="1">
      <alignment horizontal="right"/>
    </xf>
    <xf numFmtId="0" fontId="1" fillId="0" borderId="0" xfId="0" applyFont="1" applyAlignment="1">
      <alignment horizontal="left"/>
    </xf>
    <xf numFmtId="0" fontId="1" fillId="0" borderId="2" xfId="0" applyFont="1" applyBorder="1"/>
    <xf numFmtId="0" fontId="17" fillId="0" borderId="0" xfId="0" applyFont="1"/>
    <xf numFmtId="0" fontId="18" fillId="0" borderId="1" xfId="0" applyFont="1" applyBorder="1"/>
    <xf numFmtId="165" fontId="18" fillId="0" borderId="1" xfId="0" applyNumberFormat="1" applyFont="1" applyBorder="1"/>
    <xf numFmtId="0" fontId="15" fillId="0" borderId="1" xfId="0" applyFont="1" applyBorder="1" applyAlignment="1">
      <alignment horizontal="right"/>
    </xf>
    <xf numFmtId="0" fontId="15" fillId="0" borderId="1" xfId="0" applyFont="1" applyBorder="1"/>
    <xf numFmtId="165" fontId="15" fillId="0" borderId="1" xfId="0" applyNumberFormat="1" applyFont="1" applyBorder="1" applyAlignment="1">
      <alignment horizontal="right"/>
    </xf>
    <xf numFmtId="4" fontId="1" fillId="0" borderId="0" xfId="0" applyNumberFormat="1" applyFont="1"/>
    <xf numFmtId="0" fontId="19" fillId="0" borderId="15" xfId="0" applyFont="1" applyBorder="1" applyAlignment="1">
      <alignment horizontal="center"/>
    </xf>
    <xf numFmtId="0" fontId="19" fillId="0" borderId="16" xfId="0" applyFont="1" applyBorder="1" applyAlignment="1">
      <alignment horizontal="center"/>
    </xf>
    <xf numFmtId="0" fontId="19" fillId="0" borderId="17" xfId="0" applyFont="1" applyBorder="1" applyAlignment="1">
      <alignment horizontal="center"/>
    </xf>
    <xf numFmtId="0" fontId="1" fillId="0" borderId="18" xfId="0" applyFont="1" applyBorder="1"/>
    <xf numFmtId="0" fontId="1" fillId="0" borderId="19" xfId="0" applyFont="1" applyBorder="1"/>
    <xf numFmtId="0" fontId="1" fillId="0" borderId="20" xfId="0" applyFont="1" applyBorder="1"/>
    <xf numFmtId="0" fontId="20" fillId="0" borderId="0" xfId="0" applyFont="1"/>
  </cellXfs>
  <cellStyles count="1">
    <cellStyle name="Normal" xfId="0" builtinId="0"/>
  </cellStyles>
  <dxfs count="3">
    <dxf>
      <fill>
        <patternFill patternType="solid">
          <fgColor rgb="FFFFFFFF"/>
          <bgColor rgb="FFFFFFFF"/>
        </patternFill>
      </fill>
    </dxf>
    <dxf>
      <fill>
        <patternFill patternType="solid">
          <fgColor rgb="FFEBEFF1"/>
          <bgColor rgb="FFEBEFF1"/>
        </patternFill>
      </fill>
    </dxf>
    <dxf>
      <fill>
        <patternFill patternType="solid">
          <fgColor rgb="FF6C7687"/>
          <bgColor rgb="FF6C7687"/>
        </patternFill>
      </fill>
    </dxf>
  </dxfs>
  <tableStyles count="1">
    <tableStyle name="Detail1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29"/>
  <sheetViews>
    <sheetView workbookViewId="0">
      <selection activeCell="K8" sqref="K8"/>
    </sheetView>
  </sheetViews>
  <sheetFormatPr defaultRowHeight="15"/>
  <sheetData>
    <row r="1" spans="1:11" ht="12.75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1" t="s">
        <v>9</v>
      </c>
      <c r="K1" s="1" t="s">
        <v>10</v>
      </c>
    </row>
    <row r="2" spans="1:11" ht="12.75">
      <c r="A2" s="3">
        <v>45447.705190092587</v>
      </c>
      <c r="B2" s="1" t="s">
        <v>11</v>
      </c>
      <c r="C2" s="4" t="s">
        <v>12</v>
      </c>
      <c r="D2" s="4">
        <v>222112004</v>
      </c>
      <c r="E2" s="1" t="s">
        <v>13</v>
      </c>
      <c r="F2" s="1" t="s">
        <v>14</v>
      </c>
      <c r="G2" s="1" t="s">
        <v>15</v>
      </c>
      <c r="H2" s="5" t="s">
        <v>16</v>
      </c>
      <c r="I2" s="2" t="s">
        <v>17</v>
      </c>
      <c r="K2" s="6" t="str">
        <f t="shared" ref="K2:K256" si="0">C2</f>
        <v>DIV KS</v>
      </c>
    </row>
    <row r="3" spans="1:11" ht="12.75">
      <c r="A3" s="3">
        <v>45450.446525150459</v>
      </c>
      <c r="B3" s="1" t="s">
        <v>18</v>
      </c>
      <c r="C3" s="4" t="s">
        <v>12</v>
      </c>
      <c r="D3" s="4">
        <v>222112325</v>
      </c>
      <c r="E3" s="1" t="s">
        <v>19</v>
      </c>
      <c r="F3" s="1" t="s">
        <v>14</v>
      </c>
      <c r="G3" s="1" t="s">
        <v>15</v>
      </c>
      <c r="H3" s="5" t="s">
        <v>16</v>
      </c>
      <c r="I3" s="2" t="s">
        <v>17</v>
      </c>
      <c r="K3" s="6" t="str">
        <f t="shared" si="0"/>
        <v>DIV KS</v>
      </c>
    </row>
    <row r="4" spans="1:11" ht="12.75">
      <c r="A4" s="3">
        <v>45450.818321226849</v>
      </c>
      <c r="B4" s="1" t="s">
        <v>20</v>
      </c>
      <c r="C4" s="4" t="s">
        <v>21</v>
      </c>
      <c r="D4" s="4">
        <v>212111927</v>
      </c>
      <c r="E4" s="1" t="s">
        <v>22</v>
      </c>
      <c r="F4" s="1" t="s">
        <v>14</v>
      </c>
      <c r="G4" s="1" t="s">
        <v>15</v>
      </c>
      <c r="H4" s="5" t="s">
        <v>16</v>
      </c>
      <c r="I4" s="2" t="s">
        <v>17</v>
      </c>
      <c r="K4" s="6" t="str">
        <f t="shared" si="0"/>
        <v>DIV ST</v>
      </c>
    </row>
    <row r="5" spans="1:11" ht="12.75">
      <c r="A5" s="3">
        <v>45447.782763287032</v>
      </c>
      <c r="B5" s="1" t="s">
        <v>23</v>
      </c>
      <c r="C5" s="4" t="s">
        <v>24</v>
      </c>
      <c r="D5" s="4">
        <v>112212502</v>
      </c>
      <c r="E5" s="1" t="s">
        <v>25</v>
      </c>
      <c r="F5" s="1" t="s">
        <v>26</v>
      </c>
      <c r="G5" s="1" t="s">
        <v>27</v>
      </c>
      <c r="H5" s="5" t="s">
        <v>28</v>
      </c>
      <c r="I5" s="2" t="s">
        <v>29</v>
      </c>
      <c r="K5" s="6" t="str">
        <f t="shared" si="0"/>
        <v>DIII ST</v>
      </c>
    </row>
    <row r="6" spans="1:11" ht="12.75">
      <c r="A6" s="3">
        <v>45448.402522777775</v>
      </c>
      <c r="B6" s="1" t="s">
        <v>30</v>
      </c>
      <c r="C6" s="4" t="s">
        <v>24</v>
      </c>
      <c r="D6" s="4">
        <v>112212438</v>
      </c>
      <c r="E6" s="1" t="s">
        <v>31</v>
      </c>
      <c r="F6" s="1" t="s">
        <v>26</v>
      </c>
      <c r="G6" s="1" t="s">
        <v>27</v>
      </c>
      <c r="H6" s="5" t="s">
        <v>28</v>
      </c>
      <c r="I6" s="2" t="s">
        <v>29</v>
      </c>
      <c r="K6" s="6" t="str">
        <f t="shared" si="0"/>
        <v>DIII ST</v>
      </c>
    </row>
    <row r="7" spans="1:11" ht="12.75">
      <c r="A7" s="3">
        <v>45447.611176747683</v>
      </c>
      <c r="B7" s="1" t="s">
        <v>32</v>
      </c>
      <c r="C7" s="4" t="s">
        <v>12</v>
      </c>
      <c r="D7" s="4">
        <v>222112324</v>
      </c>
      <c r="E7" s="1" t="s">
        <v>33</v>
      </c>
      <c r="F7" s="1" t="s">
        <v>26</v>
      </c>
      <c r="G7" s="1" t="s">
        <v>27</v>
      </c>
      <c r="H7" s="5" t="s">
        <v>28</v>
      </c>
      <c r="I7" s="2" t="s">
        <v>29</v>
      </c>
      <c r="K7" s="6" t="str">
        <f t="shared" si="0"/>
        <v>DIV KS</v>
      </c>
    </row>
    <row r="8" spans="1:11" ht="12.75">
      <c r="A8" s="3">
        <v>45447.616127071757</v>
      </c>
      <c r="B8" s="1" t="s">
        <v>11</v>
      </c>
      <c r="C8" s="4" t="s">
        <v>12</v>
      </c>
      <c r="D8" s="4">
        <v>222112339</v>
      </c>
      <c r="E8" s="1" t="s">
        <v>34</v>
      </c>
      <c r="F8" s="1" t="s">
        <v>26</v>
      </c>
      <c r="G8" s="1" t="s">
        <v>27</v>
      </c>
      <c r="H8" s="5" t="s">
        <v>28</v>
      </c>
      <c r="I8" s="2" t="s">
        <v>29</v>
      </c>
      <c r="K8" s="6" t="str">
        <f t="shared" si="0"/>
        <v>DIV KS</v>
      </c>
    </row>
    <row r="9" spans="1:11" ht="12.75">
      <c r="A9" s="3">
        <v>45447.626145671296</v>
      </c>
      <c r="B9" s="1" t="s">
        <v>35</v>
      </c>
      <c r="C9" s="4" t="s">
        <v>21</v>
      </c>
      <c r="D9" s="4">
        <v>212112323</v>
      </c>
      <c r="E9" s="1" t="s">
        <v>36</v>
      </c>
      <c r="F9" s="1" t="s">
        <v>26</v>
      </c>
      <c r="G9" s="1" t="s">
        <v>27</v>
      </c>
      <c r="H9" s="5" t="s">
        <v>28</v>
      </c>
      <c r="I9" s="2" t="s">
        <v>29</v>
      </c>
      <c r="K9" s="6" t="str">
        <f t="shared" si="0"/>
        <v>DIV ST</v>
      </c>
    </row>
    <row r="10" spans="1:11" ht="12.75">
      <c r="A10" s="3">
        <v>45451.473564699074</v>
      </c>
      <c r="B10" s="1" t="s">
        <v>35</v>
      </c>
      <c r="C10" s="4" t="s">
        <v>21</v>
      </c>
      <c r="D10" s="4">
        <v>212112346</v>
      </c>
      <c r="E10" s="1" t="s">
        <v>37</v>
      </c>
      <c r="F10" s="1" t="s">
        <v>26</v>
      </c>
      <c r="G10" s="1" t="s">
        <v>27</v>
      </c>
      <c r="H10" s="5" t="s">
        <v>28</v>
      </c>
      <c r="I10" s="2" t="s">
        <v>29</v>
      </c>
      <c r="K10" s="6" t="str">
        <f t="shared" si="0"/>
        <v>DIV ST</v>
      </c>
    </row>
    <row r="11" spans="1:11" ht="12.75">
      <c r="A11" s="3">
        <v>45447.745335486106</v>
      </c>
      <c r="B11" s="1" t="s">
        <v>38</v>
      </c>
      <c r="C11" s="4" t="s">
        <v>21</v>
      </c>
      <c r="D11" s="4">
        <v>212112080</v>
      </c>
      <c r="E11" s="1" t="s">
        <v>39</v>
      </c>
      <c r="F11" s="1" t="s">
        <v>26</v>
      </c>
      <c r="G11" s="1" t="s">
        <v>27</v>
      </c>
      <c r="H11" s="5" t="s">
        <v>28</v>
      </c>
      <c r="I11" s="2" t="s">
        <v>29</v>
      </c>
      <c r="K11" s="6" t="str">
        <f t="shared" si="0"/>
        <v>DIV ST</v>
      </c>
    </row>
    <row r="12" spans="1:11" ht="12.75">
      <c r="A12" s="3">
        <v>45447.784151608794</v>
      </c>
      <c r="B12" s="1" t="s">
        <v>38</v>
      </c>
      <c r="C12" s="4" t="s">
        <v>21</v>
      </c>
      <c r="D12" s="4">
        <v>212111960</v>
      </c>
      <c r="E12" s="1" t="s">
        <v>40</v>
      </c>
      <c r="F12" s="1" t="s">
        <v>26</v>
      </c>
      <c r="G12" s="1" t="s">
        <v>27</v>
      </c>
      <c r="H12" s="5" t="s">
        <v>28</v>
      </c>
      <c r="I12" s="2" t="s">
        <v>29</v>
      </c>
      <c r="K12" s="6" t="str">
        <f t="shared" si="0"/>
        <v>DIV ST</v>
      </c>
    </row>
    <row r="13" spans="1:11" ht="12.75">
      <c r="A13" s="3">
        <v>45447.793350995373</v>
      </c>
      <c r="B13" s="1" t="s">
        <v>41</v>
      </c>
      <c r="C13" s="4" t="s">
        <v>21</v>
      </c>
      <c r="D13" s="4">
        <v>212112170</v>
      </c>
      <c r="E13" s="1" t="s">
        <v>42</v>
      </c>
      <c r="F13" s="1" t="s">
        <v>26</v>
      </c>
      <c r="G13" s="1" t="s">
        <v>27</v>
      </c>
      <c r="H13" s="5" t="s">
        <v>28</v>
      </c>
      <c r="I13" s="2" t="s">
        <v>29</v>
      </c>
      <c r="K13" s="6" t="str">
        <f t="shared" si="0"/>
        <v>DIV ST</v>
      </c>
    </row>
    <row r="14" spans="1:11" ht="12.75">
      <c r="A14" s="3">
        <v>45451.029652592595</v>
      </c>
      <c r="B14" s="1" t="s">
        <v>20</v>
      </c>
      <c r="C14" s="4" t="s">
        <v>21</v>
      </c>
      <c r="D14" s="4">
        <v>212112394</v>
      </c>
      <c r="E14" s="1" t="s">
        <v>43</v>
      </c>
      <c r="F14" s="1" t="s">
        <v>26</v>
      </c>
      <c r="G14" s="1" t="s">
        <v>27</v>
      </c>
      <c r="H14" s="5" t="s">
        <v>28</v>
      </c>
      <c r="I14" s="2" t="s">
        <v>29</v>
      </c>
      <c r="K14" s="6" t="str">
        <f t="shared" si="0"/>
        <v>DIV ST</v>
      </c>
    </row>
    <row r="15" spans="1:11" ht="12.75">
      <c r="A15" s="3">
        <v>45447.634086087965</v>
      </c>
      <c r="B15" s="1" t="s">
        <v>11</v>
      </c>
      <c r="C15" s="4" t="s">
        <v>12</v>
      </c>
      <c r="D15" s="4">
        <v>222111992</v>
      </c>
      <c r="E15" s="1" t="s">
        <v>44</v>
      </c>
      <c r="F15" s="1" t="s">
        <v>26</v>
      </c>
      <c r="G15" s="1" t="s">
        <v>27</v>
      </c>
      <c r="H15" s="5" t="s">
        <v>45</v>
      </c>
      <c r="I15" s="2" t="s">
        <v>46</v>
      </c>
      <c r="K15" s="6" t="str">
        <f t="shared" si="0"/>
        <v>DIV KS</v>
      </c>
    </row>
    <row r="16" spans="1:11" ht="12.75">
      <c r="A16" s="3">
        <v>45450.73165663195</v>
      </c>
      <c r="B16" s="1" t="s">
        <v>47</v>
      </c>
      <c r="C16" s="4" t="s">
        <v>24</v>
      </c>
      <c r="D16" s="4">
        <v>112212843</v>
      </c>
      <c r="E16" s="1" t="s">
        <v>48</v>
      </c>
      <c r="F16" s="1" t="s">
        <v>26</v>
      </c>
      <c r="G16" s="1" t="s">
        <v>27</v>
      </c>
      <c r="H16" s="5" t="s">
        <v>49</v>
      </c>
      <c r="I16" s="2" t="s">
        <v>50</v>
      </c>
      <c r="K16" s="6" t="str">
        <f t="shared" si="0"/>
        <v>DIII ST</v>
      </c>
    </row>
    <row r="17" spans="1:11" ht="12.75">
      <c r="A17" s="3">
        <v>45451.364983854168</v>
      </c>
      <c r="B17" s="1" t="s">
        <v>18</v>
      </c>
      <c r="C17" s="4" t="s">
        <v>12</v>
      </c>
      <c r="D17" s="4">
        <v>222111877</v>
      </c>
      <c r="E17" s="1" t="s">
        <v>51</v>
      </c>
      <c r="F17" s="1" t="s">
        <v>26</v>
      </c>
      <c r="G17" s="1" t="s">
        <v>27</v>
      </c>
      <c r="H17" s="5" t="s">
        <v>49</v>
      </c>
      <c r="I17" s="2" t="s">
        <v>50</v>
      </c>
      <c r="K17" s="6" t="str">
        <f t="shared" si="0"/>
        <v>DIV KS</v>
      </c>
    </row>
    <row r="18" spans="1:11" ht="12.75">
      <c r="A18" s="3">
        <v>45451.432460787037</v>
      </c>
      <c r="B18" s="1" t="s">
        <v>18</v>
      </c>
      <c r="C18" s="4" t="s">
        <v>12</v>
      </c>
      <c r="D18" s="4">
        <v>222111894</v>
      </c>
      <c r="E18" s="1" t="s">
        <v>52</v>
      </c>
      <c r="F18" s="1" t="s">
        <v>26</v>
      </c>
      <c r="G18" s="1" t="s">
        <v>27</v>
      </c>
      <c r="H18" s="5" t="s">
        <v>49</v>
      </c>
      <c r="I18" s="2" t="s">
        <v>50</v>
      </c>
      <c r="K18" s="6" t="str">
        <f t="shared" si="0"/>
        <v>DIV KS</v>
      </c>
    </row>
    <row r="19" spans="1:11" ht="12.75">
      <c r="A19" s="3">
        <v>45449.569709999996</v>
      </c>
      <c r="B19" s="1" t="s">
        <v>30</v>
      </c>
      <c r="C19" s="4" t="s">
        <v>24</v>
      </c>
      <c r="D19" s="4">
        <v>112212858</v>
      </c>
      <c r="E19" s="1" t="s">
        <v>53</v>
      </c>
      <c r="F19" s="1" t="s">
        <v>26</v>
      </c>
      <c r="G19" s="1" t="s">
        <v>27</v>
      </c>
      <c r="H19" s="5" t="s">
        <v>54</v>
      </c>
      <c r="I19" s="2" t="s">
        <v>55</v>
      </c>
      <c r="K19" s="6" t="str">
        <f t="shared" si="0"/>
        <v>DIII ST</v>
      </c>
    </row>
    <row r="20" spans="1:11" ht="12.75">
      <c r="A20" s="3">
        <v>45447.67690460648</v>
      </c>
      <c r="B20" s="1" t="s">
        <v>41</v>
      </c>
      <c r="C20" s="4" t="s">
        <v>21</v>
      </c>
      <c r="D20" s="4">
        <v>212112283</v>
      </c>
      <c r="E20" s="1" t="s">
        <v>56</v>
      </c>
      <c r="F20" s="1" t="s">
        <v>26</v>
      </c>
      <c r="G20" s="1" t="s">
        <v>27</v>
      </c>
      <c r="H20" s="5" t="s">
        <v>54</v>
      </c>
      <c r="I20" s="2" t="s">
        <v>55</v>
      </c>
      <c r="K20" s="6" t="str">
        <f t="shared" si="0"/>
        <v>DIV ST</v>
      </c>
    </row>
    <row r="21" spans="1:11" ht="12.75">
      <c r="A21" s="3">
        <v>45447.635491180554</v>
      </c>
      <c r="B21" s="1" t="s">
        <v>57</v>
      </c>
      <c r="C21" s="4" t="s">
        <v>12</v>
      </c>
      <c r="D21" s="4">
        <v>222111924</v>
      </c>
      <c r="E21" s="1" t="s">
        <v>58</v>
      </c>
      <c r="F21" s="1" t="s">
        <v>26</v>
      </c>
      <c r="G21" s="1" t="s">
        <v>27</v>
      </c>
      <c r="H21" s="5" t="s">
        <v>59</v>
      </c>
      <c r="I21" s="2" t="s">
        <v>60</v>
      </c>
      <c r="K21" s="6" t="str">
        <f t="shared" si="0"/>
        <v>DIV KS</v>
      </c>
    </row>
    <row r="22" spans="1:11" ht="12.75">
      <c r="A22" s="3">
        <v>45448.159018692131</v>
      </c>
      <c r="B22" s="1" t="s">
        <v>18</v>
      </c>
      <c r="C22" s="4" t="s">
        <v>12</v>
      </c>
      <c r="D22" s="4">
        <v>222111925</v>
      </c>
      <c r="E22" s="1" t="s">
        <v>61</v>
      </c>
      <c r="F22" s="1" t="s">
        <v>26</v>
      </c>
      <c r="G22" s="1" t="s">
        <v>27</v>
      </c>
      <c r="H22" s="5" t="s">
        <v>59</v>
      </c>
      <c r="I22" s="2" t="s">
        <v>60</v>
      </c>
      <c r="K22" s="6" t="str">
        <f t="shared" si="0"/>
        <v>DIV KS</v>
      </c>
    </row>
    <row r="23" spans="1:11" ht="12.75">
      <c r="A23" s="3">
        <v>45447.971724201387</v>
      </c>
      <c r="B23" s="1" t="s">
        <v>62</v>
      </c>
      <c r="C23" s="4" t="s">
        <v>12</v>
      </c>
      <c r="D23" s="4">
        <v>222112286</v>
      </c>
      <c r="E23" s="1" t="s">
        <v>63</v>
      </c>
      <c r="F23" s="1" t="s">
        <v>26</v>
      </c>
      <c r="G23" s="1" t="s">
        <v>27</v>
      </c>
      <c r="H23" s="5" t="s">
        <v>59</v>
      </c>
      <c r="I23" s="2" t="s">
        <v>60</v>
      </c>
      <c r="K23" s="6" t="str">
        <f t="shared" si="0"/>
        <v>DIV KS</v>
      </c>
    </row>
    <row r="24" spans="1:11" ht="12.75">
      <c r="A24" s="3">
        <v>45448.453162418984</v>
      </c>
      <c r="B24" s="1" t="s">
        <v>18</v>
      </c>
      <c r="C24" s="4" t="s">
        <v>12</v>
      </c>
      <c r="D24" s="4">
        <v>222112142</v>
      </c>
      <c r="E24" s="1" t="s">
        <v>64</v>
      </c>
      <c r="F24" s="1" t="s">
        <v>26</v>
      </c>
      <c r="G24" s="1" t="s">
        <v>27</v>
      </c>
      <c r="H24" s="5" t="s">
        <v>59</v>
      </c>
      <c r="I24" s="2" t="s">
        <v>60</v>
      </c>
      <c r="K24" s="6" t="str">
        <f t="shared" si="0"/>
        <v>DIV KS</v>
      </c>
    </row>
    <row r="25" spans="1:11" ht="12.75">
      <c r="A25" s="3">
        <v>45448.744833935183</v>
      </c>
      <c r="B25" s="1" t="s">
        <v>41</v>
      </c>
      <c r="C25" s="4" t="s">
        <v>21</v>
      </c>
      <c r="D25" s="4">
        <v>212011431</v>
      </c>
      <c r="E25" s="1" t="s">
        <v>65</v>
      </c>
      <c r="F25" s="1" t="s">
        <v>26</v>
      </c>
      <c r="G25" s="1" t="s">
        <v>27</v>
      </c>
      <c r="H25" s="5" t="s">
        <v>59</v>
      </c>
      <c r="I25" s="2" t="s">
        <v>60</v>
      </c>
      <c r="K25" s="6" t="str">
        <f t="shared" si="0"/>
        <v>DIV ST</v>
      </c>
    </row>
    <row r="26" spans="1:11" ht="12.75">
      <c r="A26" s="3">
        <v>45447.659499652778</v>
      </c>
      <c r="B26" s="1" t="s">
        <v>32</v>
      </c>
      <c r="C26" s="4" t="s">
        <v>12</v>
      </c>
      <c r="D26" s="4">
        <v>222112372</v>
      </c>
      <c r="E26" s="1" t="s">
        <v>66</v>
      </c>
      <c r="F26" s="1" t="s">
        <v>26</v>
      </c>
      <c r="G26" s="1" t="s">
        <v>27</v>
      </c>
      <c r="H26" s="5" t="s">
        <v>67</v>
      </c>
      <c r="I26" s="2" t="s">
        <v>68</v>
      </c>
      <c r="K26" s="6" t="str">
        <f t="shared" si="0"/>
        <v>DIV KS</v>
      </c>
    </row>
    <row r="27" spans="1:11" ht="12.75">
      <c r="A27" s="3">
        <v>45450.810844016203</v>
      </c>
      <c r="B27" s="1" t="s">
        <v>32</v>
      </c>
      <c r="C27" s="4" t="s">
        <v>12</v>
      </c>
      <c r="D27" s="4">
        <v>222111878</v>
      </c>
      <c r="E27" s="1" t="s">
        <v>69</v>
      </c>
      <c r="F27" s="1" t="s">
        <v>26</v>
      </c>
      <c r="G27" s="1" t="s">
        <v>27</v>
      </c>
      <c r="H27" s="5" t="s">
        <v>70</v>
      </c>
      <c r="I27" s="2" t="s">
        <v>71</v>
      </c>
      <c r="K27" s="6" t="str">
        <f t="shared" si="0"/>
        <v>DIV KS</v>
      </c>
    </row>
    <row r="28" spans="1:11" ht="12.75">
      <c r="A28" s="3">
        <v>45451.397892499997</v>
      </c>
      <c r="B28" s="1" t="s">
        <v>41</v>
      </c>
      <c r="C28" s="4" t="s">
        <v>21</v>
      </c>
      <c r="D28" s="4">
        <v>212112033</v>
      </c>
      <c r="E28" s="1" t="s">
        <v>72</v>
      </c>
      <c r="F28" s="1" t="s">
        <v>26</v>
      </c>
      <c r="G28" s="1" t="s">
        <v>27</v>
      </c>
      <c r="H28" s="5" t="s">
        <v>73</v>
      </c>
      <c r="I28" s="2" t="s">
        <v>74</v>
      </c>
      <c r="K28" s="6" t="str">
        <f t="shared" si="0"/>
        <v>DIV ST</v>
      </c>
    </row>
    <row r="29" spans="1:11" ht="12.75">
      <c r="A29" s="3">
        <v>45447.894096655087</v>
      </c>
      <c r="B29" s="1" t="s">
        <v>75</v>
      </c>
      <c r="C29" s="4" t="s">
        <v>12</v>
      </c>
      <c r="D29" s="4">
        <v>222111966</v>
      </c>
      <c r="E29" s="1" t="s">
        <v>76</v>
      </c>
      <c r="F29" s="1" t="s">
        <v>26</v>
      </c>
      <c r="G29" s="1" t="s">
        <v>27</v>
      </c>
      <c r="H29" s="5" t="s">
        <v>77</v>
      </c>
      <c r="I29" s="2" t="s">
        <v>78</v>
      </c>
      <c r="K29" s="6" t="str">
        <f t="shared" si="0"/>
        <v>DIV KS</v>
      </c>
    </row>
    <row r="30" spans="1:11" ht="12.75">
      <c r="A30" s="3">
        <v>45449.892849791664</v>
      </c>
      <c r="B30" s="1" t="s">
        <v>62</v>
      </c>
      <c r="C30" s="4" t="s">
        <v>12</v>
      </c>
      <c r="D30" s="4">
        <v>222112167</v>
      </c>
      <c r="E30" s="1" t="s">
        <v>79</v>
      </c>
      <c r="F30" s="1" t="s">
        <v>26</v>
      </c>
      <c r="G30" s="1" t="s">
        <v>27</v>
      </c>
      <c r="H30" s="5" t="s">
        <v>77</v>
      </c>
      <c r="I30" s="2" t="s">
        <v>78</v>
      </c>
      <c r="K30" s="6" t="str">
        <f t="shared" si="0"/>
        <v>DIV KS</v>
      </c>
    </row>
    <row r="31" spans="1:11" ht="12.75">
      <c r="A31" s="3">
        <v>45450.415354328703</v>
      </c>
      <c r="B31" s="1" t="s">
        <v>47</v>
      </c>
      <c r="C31" s="4" t="s">
        <v>24</v>
      </c>
      <c r="D31" s="4">
        <v>112212908</v>
      </c>
      <c r="E31" s="1" t="s">
        <v>80</v>
      </c>
      <c r="F31" s="1" t="s">
        <v>26</v>
      </c>
      <c r="G31" s="1" t="s">
        <v>27</v>
      </c>
      <c r="H31" s="5" t="s">
        <v>81</v>
      </c>
      <c r="I31" s="2" t="s">
        <v>82</v>
      </c>
      <c r="K31" s="6" t="str">
        <f t="shared" si="0"/>
        <v>DIII ST</v>
      </c>
    </row>
    <row r="32" spans="1:11" ht="12.75">
      <c r="A32" s="3">
        <v>45447.616651354168</v>
      </c>
      <c r="B32" s="1" t="s">
        <v>18</v>
      </c>
      <c r="C32" s="4" t="s">
        <v>12</v>
      </c>
      <c r="D32" s="4">
        <v>222112377</v>
      </c>
      <c r="E32" s="1" t="s">
        <v>83</v>
      </c>
      <c r="F32" s="1" t="s">
        <v>26</v>
      </c>
      <c r="G32" s="1" t="s">
        <v>27</v>
      </c>
      <c r="H32" s="5" t="s">
        <v>81</v>
      </c>
      <c r="I32" s="2" t="s">
        <v>82</v>
      </c>
      <c r="K32" s="6" t="str">
        <f t="shared" si="0"/>
        <v>DIV KS</v>
      </c>
    </row>
    <row r="33" spans="1:11" ht="12.75">
      <c r="A33" s="3">
        <v>45447.620098900465</v>
      </c>
      <c r="B33" s="1" t="s">
        <v>57</v>
      </c>
      <c r="C33" s="4" t="s">
        <v>12</v>
      </c>
      <c r="D33" s="4">
        <v>222111919</v>
      </c>
      <c r="E33" s="1" t="s">
        <v>84</v>
      </c>
      <c r="F33" s="1" t="s">
        <v>26</v>
      </c>
      <c r="G33" s="1" t="s">
        <v>27</v>
      </c>
      <c r="H33" s="5" t="s">
        <v>81</v>
      </c>
      <c r="I33" s="2" t="s">
        <v>82</v>
      </c>
      <c r="K33" s="6" t="str">
        <f t="shared" si="0"/>
        <v>DIV KS</v>
      </c>
    </row>
    <row r="34" spans="1:11" ht="12.75">
      <c r="A34" s="3">
        <v>45447.657024456013</v>
      </c>
      <c r="B34" s="1" t="s">
        <v>32</v>
      </c>
      <c r="C34" s="4" t="s">
        <v>12</v>
      </c>
      <c r="D34" s="4">
        <v>222112010</v>
      </c>
      <c r="E34" s="1" t="s">
        <v>85</v>
      </c>
      <c r="F34" s="1" t="s">
        <v>26</v>
      </c>
      <c r="G34" s="1" t="s">
        <v>27</v>
      </c>
      <c r="H34" s="5" t="s">
        <v>81</v>
      </c>
      <c r="I34" s="2" t="s">
        <v>82</v>
      </c>
      <c r="K34" s="6" t="str">
        <f t="shared" si="0"/>
        <v>DIV KS</v>
      </c>
    </row>
    <row r="35" spans="1:11" ht="12.75">
      <c r="A35" s="3">
        <v>45447.734460787033</v>
      </c>
      <c r="B35" s="1" t="s">
        <v>75</v>
      </c>
      <c r="C35" s="4" t="s">
        <v>12</v>
      </c>
      <c r="D35" s="4">
        <v>222112082</v>
      </c>
      <c r="E35" s="1" t="s">
        <v>86</v>
      </c>
      <c r="F35" s="1" t="s">
        <v>26</v>
      </c>
      <c r="G35" s="1" t="s">
        <v>27</v>
      </c>
      <c r="H35" s="5" t="s">
        <v>81</v>
      </c>
      <c r="I35" s="2" t="s">
        <v>82</v>
      </c>
      <c r="K35" s="6" t="str">
        <f t="shared" si="0"/>
        <v>DIV KS</v>
      </c>
    </row>
    <row r="36" spans="1:11" ht="12.75">
      <c r="A36" s="3">
        <v>45451.519584201393</v>
      </c>
      <c r="B36" s="1" t="s">
        <v>41</v>
      </c>
      <c r="C36" s="4" t="s">
        <v>21</v>
      </c>
      <c r="D36" s="4">
        <v>212111868</v>
      </c>
      <c r="E36" s="1" t="s">
        <v>87</v>
      </c>
      <c r="F36" s="1" t="s">
        <v>26</v>
      </c>
      <c r="G36" s="1" t="s">
        <v>27</v>
      </c>
      <c r="H36" s="5" t="s">
        <v>81</v>
      </c>
      <c r="I36" s="2" t="s">
        <v>82</v>
      </c>
      <c r="K36" s="6" t="str">
        <f t="shared" si="0"/>
        <v>DIV ST</v>
      </c>
    </row>
    <row r="37" spans="1:11" ht="12.75">
      <c r="A37" s="3">
        <v>45451.297151122686</v>
      </c>
      <c r="B37" s="1" t="s">
        <v>35</v>
      </c>
      <c r="C37" s="4" t="s">
        <v>21</v>
      </c>
      <c r="D37" s="4">
        <v>212112186</v>
      </c>
      <c r="E37" s="1" t="s">
        <v>88</v>
      </c>
      <c r="F37" s="1" t="s">
        <v>26</v>
      </c>
      <c r="G37" s="1" t="s">
        <v>27</v>
      </c>
      <c r="H37" s="5" t="s">
        <v>89</v>
      </c>
      <c r="I37" s="2" t="s">
        <v>90</v>
      </c>
      <c r="K37" s="6" t="str">
        <f t="shared" si="0"/>
        <v>DIV ST</v>
      </c>
    </row>
    <row r="38" spans="1:11" ht="12.75">
      <c r="A38" s="3">
        <v>45447.630658935188</v>
      </c>
      <c r="B38" s="1" t="s">
        <v>47</v>
      </c>
      <c r="C38" s="4" t="s">
        <v>24</v>
      </c>
      <c r="D38" s="4">
        <v>112212931</v>
      </c>
      <c r="E38" s="1" t="s">
        <v>91</v>
      </c>
      <c r="F38" s="1" t="s">
        <v>92</v>
      </c>
      <c r="G38" s="1" t="s">
        <v>93</v>
      </c>
      <c r="H38" s="5">
        <v>1307</v>
      </c>
      <c r="I38" s="2" t="s">
        <v>94</v>
      </c>
      <c r="K38" s="6" t="str">
        <f t="shared" si="0"/>
        <v>DIII ST</v>
      </c>
    </row>
    <row r="39" spans="1:11" ht="12.75">
      <c r="A39" s="3">
        <v>45451.459043287032</v>
      </c>
      <c r="B39" s="1" t="s">
        <v>18</v>
      </c>
      <c r="C39" s="4" t="s">
        <v>12</v>
      </c>
      <c r="D39" s="4">
        <v>222112222</v>
      </c>
      <c r="E39" s="1" t="s">
        <v>95</v>
      </c>
      <c r="F39" s="1" t="s">
        <v>92</v>
      </c>
      <c r="G39" s="1" t="s">
        <v>93</v>
      </c>
      <c r="H39" s="5">
        <v>1307</v>
      </c>
      <c r="I39" s="2" t="s">
        <v>94</v>
      </c>
      <c r="K39" s="6" t="str">
        <f t="shared" si="0"/>
        <v>DIV KS</v>
      </c>
    </row>
    <row r="40" spans="1:11" ht="12.75">
      <c r="A40" s="3">
        <v>45449.325606608792</v>
      </c>
      <c r="B40" s="1" t="s">
        <v>62</v>
      </c>
      <c r="C40" s="4" t="s">
        <v>12</v>
      </c>
      <c r="D40" s="4">
        <v>222112290</v>
      </c>
      <c r="E40" s="1" t="s">
        <v>96</v>
      </c>
      <c r="F40" s="1" t="s">
        <v>92</v>
      </c>
      <c r="G40" s="1" t="s">
        <v>93</v>
      </c>
      <c r="H40" s="5">
        <v>1374</v>
      </c>
      <c r="I40" s="2" t="s">
        <v>97</v>
      </c>
      <c r="K40" s="6" t="str">
        <f t="shared" si="0"/>
        <v>DIV KS</v>
      </c>
    </row>
    <row r="41" spans="1:11" ht="12.75">
      <c r="A41" s="3">
        <v>45448.669452152782</v>
      </c>
      <c r="B41" s="1" t="s">
        <v>38</v>
      </c>
      <c r="C41" s="4" t="s">
        <v>21</v>
      </c>
      <c r="D41" s="4">
        <v>212112235</v>
      </c>
      <c r="E41" s="1" t="s">
        <v>98</v>
      </c>
      <c r="F41" s="1" t="s">
        <v>92</v>
      </c>
      <c r="G41" s="1" t="s">
        <v>93</v>
      </c>
      <c r="H41" s="5">
        <v>1374</v>
      </c>
      <c r="I41" s="2" t="s">
        <v>97</v>
      </c>
      <c r="K41" s="6" t="str">
        <f t="shared" si="0"/>
        <v>DIV ST</v>
      </c>
    </row>
    <row r="42" spans="1:11" ht="12.75">
      <c r="A42" s="7">
        <v>45465.94278435185</v>
      </c>
      <c r="B42" s="8" t="s">
        <v>99</v>
      </c>
      <c r="C42" s="9" t="s">
        <v>12</v>
      </c>
      <c r="D42" s="10">
        <v>222011294</v>
      </c>
      <c r="E42" s="8" t="s">
        <v>100</v>
      </c>
      <c r="F42" s="1" t="s">
        <v>92</v>
      </c>
      <c r="G42" s="11" t="s">
        <v>93</v>
      </c>
      <c r="H42" s="5" t="s">
        <v>101</v>
      </c>
      <c r="I42" s="2" t="s">
        <v>102</v>
      </c>
      <c r="J42" s="11"/>
      <c r="K42" s="6" t="str">
        <f t="shared" si="0"/>
        <v>DIV KS</v>
      </c>
    </row>
    <row r="43" spans="1:11" ht="12.75">
      <c r="A43" s="3">
        <v>45447.793179675922</v>
      </c>
      <c r="B43" s="1" t="s">
        <v>103</v>
      </c>
      <c r="C43" s="4" t="s">
        <v>21</v>
      </c>
      <c r="D43" s="4">
        <v>212112073</v>
      </c>
      <c r="E43" s="1" t="s">
        <v>104</v>
      </c>
      <c r="F43" s="1" t="s">
        <v>92</v>
      </c>
      <c r="G43" s="1" t="s">
        <v>93</v>
      </c>
      <c r="H43" s="5" t="s">
        <v>101</v>
      </c>
      <c r="I43" s="2" t="s">
        <v>102</v>
      </c>
      <c r="K43" s="6" t="str">
        <f t="shared" si="0"/>
        <v>DIV ST</v>
      </c>
    </row>
    <row r="44" spans="1:11" ht="12.75">
      <c r="A44" s="3">
        <v>45451.442951539357</v>
      </c>
      <c r="B44" s="1" t="s">
        <v>18</v>
      </c>
      <c r="C44" s="4" t="s">
        <v>12</v>
      </c>
      <c r="D44" s="4">
        <v>222112043</v>
      </c>
      <c r="E44" s="1" t="s">
        <v>105</v>
      </c>
      <c r="F44" s="1" t="s">
        <v>92</v>
      </c>
      <c r="G44" s="1" t="s">
        <v>93</v>
      </c>
      <c r="H44" s="5" t="s">
        <v>106</v>
      </c>
      <c r="I44" s="2" t="s">
        <v>107</v>
      </c>
      <c r="K44" s="6" t="str">
        <f t="shared" si="0"/>
        <v>DIV KS</v>
      </c>
    </row>
    <row r="45" spans="1:11" ht="12.75">
      <c r="A45" s="3">
        <v>45447.961550902779</v>
      </c>
      <c r="B45" s="1" t="s">
        <v>18</v>
      </c>
      <c r="C45" s="4" t="s">
        <v>12</v>
      </c>
      <c r="D45" s="4">
        <v>222111912</v>
      </c>
      <c r="E45" s="1" t="s">
        <v>108</v>
      </c>
      <c r="F45" s="1" t="s">
        <v>92</v>
      </c>
      <c r="G45" s="1" t="s">
        <v>93</v>
      </c>
      <c r="H45" s="5" t="s">
        <v>109</v>
      </c>
      <c r="I45" s="2" t="s">
        <v>110</v>
      </c>
      <c r="K45" s="6" t="str">
        <f t="shared" si="0"/>
        <v>DIV KS</v>
      </c>
    </row>
    <row r="46" spans="1:11" ht="12.75">
      <c r="A46" s="3">
        <v>45449.424885520828</v>
      </c>
      <c r="B46" s="1" t="s">
        <v>32</v>
      </c>
      <c r="C46" s="4" t="s">
        <v>12</v>
      </c>
      <c r="D46" s="4">
        <v>222112219</v>
      </c>
      <c r="E46" s="1" t="s">
        <v>111</v>
      </c>
      <c r="F46" s="1" t="s">
        <v>92</v>
      </c>
      <c r="G46" s="1" t="s">
        <v>93</v>
      </c>
      <c r="H46" s="5" t="s">
        <v>109</v>
      </c>
      <c r="I46" s="2" t="s">
        <v>110</v>
      </c>
      <c r="K46" s="6" t="str">
        <f t="shared" si="0"/>
        <v>DIV KS</v>
      </c>
    </row>
    <row r="47" spans="1:11" ht="12.75">
      <c r="A47" s="3">
        <v>45450.791735081017</v>
      </c>
      <c r="B47" s="1" t="s">
        <v>35</v>
      </c>
      <c r="C47" s="4" t="s">
        <v>21</v>
      </c>
      <c r="D47" s="4">
        <v>212112029</v>
      </c>
      <c r="E47" s="1" t="s">
        <v>112</v>
      </c>
      <c r="F47" s="1" t="s">
        <v>92</v>
      </c>
      <c r="G47" s="1" t="s">
        <v>93</v>
      </c>
      <c r="H47" s="5" t="s">
        <v>109</v>
      </c>
      <c r="I47" s="2" t="s">
        <v>110</v>
      </c>
      <c r="K47" s="6" t="str">
        <f t="shared" si="0"/>
        <v>DIV ST</v>
      </c>
    </row>
    <row r="48" spans="1:11" ht="14.25">
      <c r="A48" s="3">
        <v>45448.475371562497</v>
      </c>
      <c r="B48" s="1" t="s">
        <v>47</v>
      </c>
      <c r="C48" s="4" t="s">
        <v>24</v>
      </c>
      <c r="D48" s="4">
        <v>112212842</v>
      </c>
      <c r="E48" s="1" t="s">
        <v>113</v>
      </c>
      <c r="F48" s="1" t="s">
        <v>92</v>
      </c>
      <c r="G48" s="1" t="s">
        <v>93</v>
      </c>
      <c r="H48" s="5" t="s">
        <v>114</v>
      </c>
      <c r="I48" s="2" t="s">
        <v>115</v>
      </c>
      <c r="J48" s="12" t="s">
        <v>116</v>
      </c>
      <c r="K48" s="6" t="str">
        <f t="shared" si="0"/>
        <v>DIII ST</v>
      </c>
    </row>
    <row r="49" spans="1:11" ht="14.25">
      <c r="A49" s="3">
        <v>45450.798797222218</v>
      </c>
      <c r="B49" s="1" t="s">
        <v>23</v>
      </c>
      <c r="C49" s="4" t="s">
        <v>24</v>
      </c>
      <c r="D49" s="4">
        <v>112212454</v>
      </c>
      <c r="E49" s="1" t="s">
        <v>117</v>
      </c>
      <c r="F49" s="1" t="s">
        <v>92</v>
      </c>
      <c r="G49" s="1" t="s">
        <v>93</v>
      </c>
      <c r="H49" s="5" t="s">
        <v>114</v>
      </c>
      <c r="I49" s="2" t="s">
        <v>115</v>
      </c>
      <c r="J49" s="12" t="s">
        <v>116</v>
      </c>
      <c r="K49" s="6" t="str">
        <f t="shared" si="0"/>
        <v>DIII ST</v>
      </c>
    </row>
    <row r="50" spans="1:11" ht="12.75">
      <c r="A50" s="3">
        <v>45448.477455335647</v>
      </c>
      <c r="B50" s="1" t="s">
        <v>32</v>
      </c>
      <c r="C50" s="4" t="s">
        <v>12</v>
      </c>
      <c r="D50" s="4">
        <v>222111987</v>
      </c>
      <c r="E50" s="1" t="s">
        <v>118</v>
      </c>
      <c r="F50" s="1" t="s">
        <v>92</v>
      </c>
      <c r="G50" s="1" t="s">
        <v>93</v>
      </c>
      <c r="H50" s="5" t="s">
        <v>119</v>
      </c>
      <c r="I50" s="2" t="s">
        <v>120</v>
      </c>
      <c r="K50" s="6" t="str">
        <f t="shared" si="0"/>
        <v>DIV KS</v>
      </c>
    </row>
    <row r="51" spans="1:11" ht="12.75">
      <c r="A51" s="3">
        <v>45451.341475104171</v>
      </c>
      <c r="B51" s="1" t="s">
        <v>57</v>
      </c>
      <c r="C51" s="4" t="s">
        <v>12</v>
      </c>
      <c r="D51" s="4">
        <v>222112322</v>
      </c>
      <c r="E51" s="1" t="s">
        <v>121</v>
      </c>
      <c r="F51" s="1" t="s">
        <v>92</v>
      </c>
      <c r="G51" s="1" t="s">
        <v>93</v>
      </c>
      <c r="H51" s="5" t="s">
        <v>122</v>
      </c>
      <c r="I51" s="2" t="s">
        <v>123</v>
      </c>
      <c r="K51" s="6" t="str">
        <f t="shared" si="0"/>
        <v>DIV KS</v>
      </c>
    </row>
    <row r="52" spans="1:11" ht="12.75">
      <c r="A52" s="3">
        <v>45449.848182685186</v>
      </c>
      <c r="B52" s="1" t="s">
        <v>30</v>
      </c>
      <c r="C52" s="4" t="s">
        <v>24</v>
      </c>
      <c r="D52" s="4">
        <v>112212699</v>
      </c>
      <c r="E52" s="1" t="s">
        <v>124</v>
      </c>
      <c r="F52" s="1" t="s">
        <v>92</v>
      </c>
      <c r="G52" s="1" t="s">
        <v>93</v>
      </c>
      <c r="H52" s="5" t="s">
        <v>125</v>
      </c>
      <c r="I52" s="2" t="s">
        <v>126</v>
      </c>
      <c r="K52" s="6" t="str">
        <f t="shared" si="0"/>
        <v>DIII ST</v>
      </c>
    </row>
    <row r="53" spans="1:11" ht="12.75">
      <c r="A53" s="3">
        <v>45447.629336041668</v>
      </c>
      <c r="B53" s="1" t="s">
        <v>23</v>
      </c>
      <c r="C53" s="4" t="s">
        <v>24</v>
      </c>
      <c r="D53" s="4">
        <v>112212731</v>
      </c>
      <c r="E53" s="1" t="s">
        <v>127</v>
      </c>
      <c r="F53" s="1" t="s">
        <v>92</v>
      </c>
      <c r="G53" s="1" t="s">
        <v>93</v>
      </c>
      <c r="H53" s="5" t="s">
        <v>128</v>
      </c>
      <c r="I53" s="2" t="s">
        <v>129</v>
      </c>
      <c r="K53" s="6" t="str">
        <f t="shared" si="0"/>
        <v>DIII ST</v>
      </c>
    </row>
    <row r="54" spans="1:11" ht="12.75">
      <c r="A54" s="3">
        <v>45447.752377650468</v>
      </c>
      <c r="B54" s="1" t="s">
        <v>62</v>
      </c>
      <c r="C54" s="4" t="s">
        <v>12</v>
      </c>
      <c r="D54" s="4">
        <v>222112143</v>
      </c>
      <c r="E54" s="1" t="s">
        <v>130</v>
      </c>
      <c r="F54" s="1" t="s">
        <v>92</v>
      </c>
      <c r="G54" s="1" t="s">
        <v>93</v>
      </c>
      <c r="H54" s="5" t="s">
        <v>128</v>
      </c>
      <c r="I54" s="2" t="s">
        <v>129</v>
      </c>
      <c r="K54" s="6" t="str">
        <f t="shared" si="0"/>
        <v>DIV KS</v>
      </c>
    </row>
    <row r="55" spans="1:11" ht="12.75">
      <c r="A55" s="3">
        <v>45448.411421875004</v>
      </c>
      <c r="B55" s="1" t="s">
        <v>75</v>
      </c>
      <c r="C55" s="4" t="s">
        <v>12</v>
      </c>
      <c r="D55" s="4">
        <v>222111910</v>
      </c>
      <c r="E55" s="1" t="s">
        <v>131</v>
      </c>
      <c r="F55" s="1" t="s">
        <v>92</v>
      </c>
      <c r="G55" s="1" t="s">
        <v>93</v>
      </c>
      <c r="H55" s="5" t="s">
        <v>128</v>
      </c>
      <c r="I55" s="2" t="s">
        <v>129</v>
      </c>
      <c r="K55" s="6" t="str">
        <f t="shared" si="0"/>
        <v>DIV KS</v>
      </c>
    </row>
    <row r="56" spans="1:11" ht="12.75">
      <c r="A56" s="3">
        <v>45450.459293043983</v>
      </c>
      <c r="B56" s="1" t="s">
        <v>62</v>
      </c>
      <c r="C56" s="4" t="s">
        <v>12</v>
      </c>
      <c r="D56" s="4">
        <v>222112212</v>
      </c>
      <c r="E56" s="1" t="s">
        <v>132</v>
      </c>
      <c r="F56" s="1" t="s">
        <v>92</v>
      </c>
      <c r="G56" s="1" t="s">
        <v>93</v>
      </c>
      <c r="H56" s="5" t="s">
        <v>133</v>
      </c>
      <c r="I56" s="2" t="s">
        <v>134</v>
      </c>
      <c r="K56" s="6" t="str">
        <f t="shared" si="0"/>
        <v>DIV KS</v>
      </c>
    </row>
    <row r="57" spans="1:11" ht="12.75">
      <c r="A57" s="3">
        <v>45447.852530682867</v>
      </c>
      <c r="B57" s="1" t="s">
        <v>62</v>
      </c>
      <c r="C57" s="4" t="s">
        <v>12</v>
      </c>
      <c r="D57" s="4">
        <v>222112296</v>
      </c>
      <c r="E57" s="1" t="s">
        <v>135</v>
      </c>
      <c r="F57" s="1" t="s">
        <v>136</v>
      </c>
      <c r="G57" s="1" t="s">
        <v>137</v>
      </c>
      <c r="H57" s="5">
        <v>1400</v>
      </c>
      <c r="I57" s="2" t="s">
        <v>138</v>
      </c>
      <c r="K57" s="6" t="str">
        <f t="shared" si="0"/>
        <v>DIV KS</v>
      </c>
    </row>
    <row r="58" spans="1:11" ht="12.75">
      <c r="A58" s="3">
        <v>45447.85564267361</v>
      </c>
      <c r="B58" s="1" t="s">
        <v>103</v>
      </c>
      <c r="C58" s="4" t="s">
        <v>21</v>
      </c>
      <c r="D58" s="4">
        <v>212112407</v>
      </c>
      <c r="E58" s="1" t="s">
        <v>139</v>
      </c>
      <c r="F58" s="1" t="s">
        <v>136</v>
      </c>
      <c r="G58" s="1" t="s">
        <v>137</v>
      </c>
      <c r="H58" s="5">
        <v>1400</v>
      </c>
      <c r="I58" s="2" t="s">
        <v>138</v>
      </c>
      <c r="K58" s="6" t="str">
        <f t="shared" si="0"/>
        <v>DIV ST</v>
      </c>
    </row>
    <row r="59" spans="1:11" ht="12.75">
      <c r="A59" s="3">
        <v>45449.490570497685</v>
      </c>
      <c r="B59" s="1" t="s">
        <v>20</v>
      </c>
      <c r="C59" s="4" t="s">
        <v>21</v>
      </c>
      <c r="D59" s="4">
        <v>212112424</v>
      </c>
      <c r="E59" s="1" t="s">
        <v>140</v>
      </c>
      <c r="F59" s="1" t="s">
        <v>136</v>
      </c>
      <c r="G59" s="1" t="s">
        <v>137</v>
      </c>
      <c r="H59" s="5">
        <v>1400</v>
      </c>
      <c r="I59" s="2" t="s">
        <v>138</v>
      </c>
      <c r="K59" s="6" t="str">
        <f t="shared" si="0"/>
        <v>DIV ST</v>
      </c>
    </row>
    <row r="60" spans="1:11" ht="12.75">
      <c r="A60" s="3">
        <v>45451.331475763887</v>
      </c>
      <c r="B60" s="1" t="s">
        <v>141</v>
      </c>
      <c r="C60" s="4" t="s">
        <v>21</v>
      </c>
      <c r="D60" s="4">
        <v>212112343</v>
      </c>
      <c r="E60" s="1" t="s">
        <v>142</v>
      </c>
      <c r="F60" s="1" t="s">
        <v>136</v>
      </c>
      <c r="G60" s="1" t="s">
        <v>137</v>
      </c>
      <c r="H60" s="5">
        <v>1400</v>
      </c>
      <c r="I60" s="2" t="s">
        <v>138</v>
      </c>
      <c r="K60" s="6" t="str">
        <f t="shared" si="0"/>
        <v>DIV ST</v>
      </c>
    </row>
    <row r="61" spans="1:11" ht="12.75">
      <c r="A61" s="3">
        <v>45447.764369328703</v>
      </c>
      <c r="B61" s="1" t="s">
        <v>41</v>
      </c>
      <c r="C61" s="4" t="s">
        <v>21</v>
      </c>
      <c r="D61" s="4">
        <v>212112330</v>
      </c>
      <c r="E61" s="1" t="s">
        <v>143</v>
      </c>
      <c r="F61" s="1" t="s">
        <v>136</v>
      </c>
      <c r="G61" s="1" t="s">
        <v>137</v>
      </c>
      <c r="H61" s="5" t="s">
        <v>144</v>
      </c>
      <c r="I61" s="2" t="s">
        <v>145</v>
      </c>
      <c r="K61" s="6" t="str">
        <f t="shared" si="0"/>
        <v>DIV ST</v>
      </c>
    </row>
    <row r="62" spans="1:11" ht="12.75">
      <c r="A62" s="3">
        <v>45447.850796747683</v>
      </c>
      <c r="B62" s="1" t="s">
        <v>18</v>
      </c>
      <c r="C62" s="4" t="s">
        <v>12</v>
      </c>
      <c r="D62" s="4">
        <v>222112047</v>
      </c>
      <c r="E62" s="1" t="s">
        <v>146</v>
      </c>
      <c r="F62" s="1" t="s">
        <v>136</v>
      </c>
      <c r="G62" s="1" t="s">
        <v>137</v>
      </c>
      <c r="H62" s="5" t="s">
        <v>147</v>
      </c>
      <c r="I62" s="2" t="s">
        <v>148</v>
      </c>
      <c r="K62" s="6" t="str">
        <f t="shared" si="0"/>
        <v>DIV KS</v>
      </c>
    </row>
    <row r="63" spans="1:11" ht="12.75">
      <c r="A63" s="3">
        <v>45448.968155358802</v>
      </c>
      <c r="B63" s="1" t="s">
        <v>75</v>
      </c>
      <c r="C63" s="4" t="s">
        <v>12</v>
      </c>
      <c r="D63" s="4">
        <v>222112388</v>
      </c>
      <c r="E63" s="1" t="s">
        <v>149</v>
      </c>
      <c r="F63" s="1" t="s">
        <v>150</v>
      </c>
      <c r="G63" s="1" t="s">
        <v>151</v>
      </c>
      <c r="H63" s="5" t="s">
        <v>152</v>
      </c>
      <c r="I63" s="2" t="s">
        <v>153</v>
      </c>
      <c r="K63" s="6" t="str">
        <f t="shared" si="0"/>
        <v>DIV KS</v>
      </c>
    </row>
    <row r="64" spans="1:11" ht="12.75">
      <c r="A64" s="3">
        <v>45451.381718136574</v>
      </c>
      <c r="B64" s="1" t="s">
        <v>11</v>
      </c>
      <c r="C64" s="4" t="s">
        <v>12</v>
      </c>
      <c r="D64" s="4">
        <v>222111948</v>
      </c>
      <c r="E64" s="1" t="s">
        <v>154</v>
      </c>
      <c r="F64" s="1" t="s">
        <v>150</v>
      </c>
      <c r="G64" s="1" t="s">
        <v>151</v>
      </c>
      <c r="H64" s="5" t="s">
        <v>152</v>
      </c>
      <c r="I64" s="2" t="s">
        <v>153</v>
      </c>
      <c r="K64" s="6" t="str">
        <f t="shared" si="0"/>
        <v>DIV KS</v>
      </c>
    </row>
    <row r="65" spans="1:12" ht="12.75">
      <c r="A65" s="3">
        <v>45448.563726527776</v>
      </c>
      <c r="B65" s="1" t="s">
        <v>20</v>
      </c>
      <c r="C65" s="4" t="s">
        <v>21</v>
      </c>
      <c r="D65" s="4">
        <v>212112159</v>
      </c>
      <c r="E65" s="1" t="s">
        <v>155</v>
      </c>
      <c r="F65" s="1" t="s">
        <v>150</v>
      </c>
      <c r="G65" s="1" t="s">
        <v>151</v>
      </c>
      <c r="H65" s="5" t="s">
        <v>152</v>
      </c>
      <c r="I65" s="2" t="s">
        <v>153</v>
      </c>
      <c r="K65" s="6" t="str">
        <f t="shared" si="0"/>
        <v>DIV ST</v>
      </c>
    </row>
    <row r="66" spans="1:12" ht="12.75">
      <c r="A66" s="3">
        <v>45449.883380208332</v>
      </c>
      <c r="B66" s="1" t="s">
        <v>141</v>
      </c>
      <c r="C66" s="4" t="s">
        <v>21</v>
      </c>
      <c r="D66" s="4">
        <v>212112244</v>
      </c>
      <c r="E66" s="1" t="s">
        <v>156</v>
      </c>
      <c r="F66" s="1" t="s">
        <v>150</v>
      </c>
      <c r="G66" s="1" t="s">
        <v>151</v>
      </c>
      <c r="H66" s="5" t="s">
        <v>152</v>
      </c>
      <c r="I66" s="2" t="s">
        <v>153</v>
      </c>
      <c r="K66" s="6" t="str">
        <f t="shared" si="0"/>
        <v>DIV ST</v>
      </c>
    </row>
    <row r="67" spans="1:12" ht="14.25">
      <c r="A67" s="3">
        <v>45447.829913692127</v>
      </c>
      <c r="B67" s="1" t="s">
        <v>30</v>
      </c>
      <c r="C67" s="4" t="s">
        <v>24</v>
      </c>
      <c r="D67" s="4">
        <v>112212661</v>
      </c>
      <c r="E67" s="1" t="s">
        <v>157</v>
      </c>
      <c r="F67" s="1" t="s">
        <v>150</v>
      </c>
      <c r="G67" s="1" t="s">
        <v>151</v>
      </c>
      <c r="H67" s="5" t="s">
        <v>158</v>
      </c>
      <c r="I67" s="2" t="s">
        <v>159</v>
      </c>
      <c r="J67" s="12"/>
      <c r="K67" s="6" t="str">
        <f t="shared" si="0"/>
        <v>DIII ST</v>
      </c>
      <c r="L67" s="12" t="s">
        <v>116</v>
      </c>
    </row>
    <row r="68" spans="1:12" ht="12.75">
      <c r="A68" s="3">
        <v>45447.642051087962</v>
      </c>
      <c r="B68" s="1" t="s">
        <v>23</v>
      </c>
      <c r="C68" s="4" t="s">
        <v>24</v>
      </c>
      <c r="D68" s="4">
        <v>112212441</v>
      </c>
      <c r="E68" s="1" t="s">
        <v>160</v>
      </c>
      <c r="F68" s="1" t="s">
        <v>161</v>
      </c>
      <c r="G68" s="1" t="s">
        <v>162</v>
      </c>
      <c r="H68" s="5" t="s">
        <v>163</v>
      </c>
      <c r="I68" s="2" t="s">
        <v>164</v>
      </c>
      <c r="K68" s="6" t="str">
        <f t="shared" si="0"/>
        <v>DIII ST</v>
      </c>
    </row>
    <row r="69" spans="1:12" ht="12.75">
      <c r="A69" s="3">
        <v>45447.751872430556</v>
      </c>
      <c r="B69" s="1" t="s">
        <v>23</v>
      </c>
      <c r="C69" s="4" t="s">
        <v>24</v>
      </c>
      <c r="D69" s="4">
        <v>112212623</v>
      </c>
      <c r="E69" s="1" t="s">
        <v>165</v>
      </c>
      <c r="F69" s="1" t="s">
        <v>161</v>
      </c>
      <c r="G69" s="1" t="s">
        <v>162</v>
      </c>
      <c r="H69" s="5" t="s">
        <v>163</v>
      </c>
      <c r="I69" s="2" t="s">
        <v>164</v>
      </c>
      <c r="K69" s="6" t="str">
        <f t="shared" si="0"/>
        <v>DIII ST</v>
      </c>
    </row>
    <row r="70" spans="1:12" ht="12.75">
      <c r="A70" s="3">
        <v>45447.897548402776</v>
      </c>
      <c r="B70" s="1" t="s">
        <v>57</v>
      </c>
      <c r="C70" s="4" t="s">
        <v>12</v>
      </c>
      <c r="D70" s="4">
        <v>222112116</v>
      </c>
      <c r="E70" s="1" t="s">
        <v>166</v>
      </c>
      <c r="F70" s="1" t="s">
        <v>161</v>
      </c>
      <c r="G70" s="1" t="s">
        <v>162</v>
      </c>
      <c r="H70" s="5" t="s">
        <v>163</v>
      </c>
      <c r="I70" s="2" t="s">
        <v>164</v>
      </c>
      <c r="K70" s="6" t="str">
        <f t="shared" si="0"/>
        <v>DIV KS</v>
      </c>
    </row>
    <row r="71" spans="1:12" ht="12.75">
      <c r="A71" s="3">
        <v>45447.719205173613</v>
      </c>
      <c r="B71" s="1" t="s">
        <v>35</v>
      </c>
      <c r="C71" s="4" t="s">
        <v>21</v>
      </c>
      <c r="D71" s="4">
        <v>212112214</v>
      </c>
      <c r="E71" s="1" t="s">
        <v>167</v>
      </c>
      <c r="F71" s="1" t="s">
        <v>161</v>
      </c>
      <c r="G71" s="1" t="s">
        <v>162</v>
      </c>
      <c r="H71" s="5" t="s">
        <v>163</v>
      </c>
      <c r="I71" s="2" t="s">
        <v>164</v>
      </c>
      <c r="K71" s="6" t="str">
        <f t="shared" si="0"/>
        <v>DIV ST</v>
      </c>
    </row>
    <row r="72" spans="1:12" ht="12.75">
      <c r="A72" s="3">
        <v>45450.849800856478</v>
      </c>
      <c r="B72" s="1" t="s">
        <v>23</v>
      </c>
      <c r="C72" s="4" t="s">
        <v>24</v>
      </c>
      <c r="D72" s="4">
        <v>112212634</v>
      </c>
      <c r="E72" s="1" t="s">
        <v>168</v>
      </c>
      <c r="F72" s="1" t="s">
        <v>161</v>
      </c>
      <c r="G72" s="1" t="s">
        <v>162</v>
      </c>
      <c r="H72" s="5" t="s">
        <v>169</v>
      </c>
      <c r="I72" s="2" t="s">
        <v>170</v>
      </c>
      <c r="K72" s="6" t="str">
        <f t="shared" si="0"/>
        <v>DIII ST</v>
      </c>
    </row>
    <row r="73" spans="1:12" ht="12.75">
      <c r="A73" s="3">
        <v>45451.410995717597</v>
      </c>
      <c r="B73" s="1" t="s">
        <v>11</v>
      </c>
      <c r="C73" s="4" t="s">
        <v>12</v>
      </c>
      <c r="D73" s="4">
        <v>222112353</v>
      </c>
      <c r="E73" s="1" t="s">
        <v>171</v>
      </c>
      <c r="F73" s="1" t="s">
        <v>161</v>
      </c>
      <c r="G73" s="1" t="s">
        <v>162</v>
      </c>
      <c r="H73" s="5" t="s">
        <v>172</v>
      </c>
      <c r="I73" s="2" t="s">
        <v>173</v>
      </c>
      <c r="K73" s="6" t="str">
        <f t="shared" si="0"/>
        <v>DIV KS</v>
      </c>
    </row>
    <row r="74" spans="1:12" ht="12.75">
      <c r="A74" s="3">
        <v>45447.650512604167</v>
      </c>
      <c r="B74" s="1" t="s">
        <v>41</v>
      </c>
      <c r="C74" s="4" t="s">
        <v>21</v>
      </c>
      <c r="D74" s="4">
        <v>212112168</v>
      </c>
      <c r="E74" s="1" t="s">
        <v>174</v>
      </c>
      <c r="F74" s="1" t="s">
        <v>161</v>
      </c>
      <c r="G74" s="1" t="s">
        <v>162</v>
      </c>
      <c r="H74" s="5" t="s">
        <v>172</v>
      </c>
      <c r="I74" s="2" t="s">
        <v>173</v>
      </c>
      <c r="K74" s="6" t="str">
        <f t="shared" si="0"/>
        <v>DIV ST</v>
      </c>
    </row>
    <row r="75" spans="1:12" ht="12.75">
      <c r="A75" s="3">
        <v>45451.438561365736</v>
      </c>
      <c r="B75" s="1" t="s">
        <v>103</v>
      </c>
      <c r="C75" s="4" t="s">
        <v>21</v>
      </c>
      <c r="D75" s="4">
        <v>212111897</v>
      </c>
      <c r="E75" s="1" t="s">
        <v>175</v>
      </c>
      <c r="F75" s="1" t="s">
        <v>161</v>
      </c>
      <c r="G75" s="1" t="s">
        <v>162</v>
      </c>
      <c r="H75" s="5" t="s">
        <v>172</v>
      </c>
      <c r="I75" s="2" t="s">
        <v>173</v>
      </c>
      <c r="K75" s="6" t="str">
        <f t="shared" si="0"/>
        <v>DIV ST</v>
      </c>
      <c r="L75" s="11"/>
    </row>
    <row r="76" spans="1:12" ht="12.75">
      <c r="A76" s="3">
        <v>45449.846877881944</v>
      </c>
      <c r="B76" s="1" t="s">
        <v>57</v>
      </c>
      <c r="C76" s="4" t="s">
        <v>12</v>
      </c>
      <c r="D76" s="4">
        <v>222112266</v>
      </c>
      <c r="E76" s="1" t="s">
        <v>176</v>
      </c>
      <c r="F76" s="1" t="s">
        <v>161</v>
      </c>
      <c r="G76" s="1" t="s">
        <v>162</v>
      </c>
      <c r="H76" s="5" t="s">
        <v>177</v>
      </c>
      <c r="I76" s="2" t="s">
        <v>178</v>
      </c>
      <c r="K76" s="6" t="str">
        <f t="shared" si="0"/>
        <v>DIV KS</v>
      </c>
    </row>
    <row r="77" spans="1:12" ht="12.75">
      <c r="A77" s="3">
        <v>45449.670195833329</v>
      </c>
      <c r="B77" s="1" t="s">
        <v>57</v>
      </c>
      <c r="C77" s="4" t="s">
        <v>12</v>
      </c>
      <c r="D77" s="4">
        <v>222112321</v>
      </c>
      <c r="E77" s="1" t="s">
        <v>179</v>
      </c>
      <c r="F77" s="1" t="s">
        <v>180</v>
      </c>
      <c r="G77" s="1" t="s">
        <v>181</v>
      </c>
      <c r="H77" s="5">
        <v>1700</v>
      </c>
      <c r="I77" s="2" t="s">
        <v>182</v>
      </c>
      <c r="K77" s="6" t="str">
        <f t="shared" si="0"/>
        <v>DIV KS</v>
      </c>
    </row>
    <row r="78" spans="1:12" ht="12.75">
      <c r="A78" s="3">
        <v>45449.664441747685</v>
      </c>
      <c r="B78" s="1" t="s">
        <v>62</v>
      </c>
      <c r="C78" s="4" t="s">
        <v>12</v>
      </c>
      <c r="D78" s="4">
        <v>222112332</v>
      </c>
      <c r="E78" s="1" t="s">
        <v>183</v>
      </c>
      <c r="F78" s="1" t="s">
        <v>180</v>
      </c>
      <c r="G78" s="1" t="s">
        <v>181</v>
      </c>
      <c r="H78" s="5" t="s">
        <v>184</v>
      </c>
      <c r="I78" s="2" t="s">
        <v>185</v>
      </c>
      <c r="K78" s="6" t="str">
        <f t="shared" si="0"/>
        <v>DIV KS</v>
      </c>
    </row>
    <row r="79" spans="1:12" ht="14.25">
      <c r="A79" s="3">
        <v>45448.510055694445</v>
      </c>
      <c r="B79" s="1" t="s">
        <v>23</v>
      </c>
      <c r="C79" s="4" t="s">
        <v>24</v>
      </c>
      <c r="D79" s="4">
        <v>112212883</v>
      </c>
      <c r="E79" s="1" t="s">
        <v>186</v>
      </c>
      <c r="F79" s="1" t="s">
        <v>187</v>
      </c>
      <c r="G79" s="1" t="s">
        <v>188</v>
      </c>
      <c r="H79" s="5" t="s">
        <v>189</v>
      </c>
      <c r="I79" s="2" t="s">
        <v>190</v>
      </c>
      <c r="J79" s="12" t="s">
        <v>116</v>
      </c>
      <c r="K79" s="6" t="str">
        <f t="shared" si="0"/>
        <v>DIII ST</v>
      </c>
      <c r="L79" s="12" t="s">
        <v>116</v>
      </c>
    </row>
    <row r="80" spans="1:12" ht="12.75">
      <c r="A80" s="3">
        <v>45447.636389560183</v>
      </c>
      <c r="B80" s="1" t="s">
        <v>32</v>
      </c>
      <c r="C80" s="4" t="s">
        <v>12</v>
      </c>
      <c r="D80" s="4">
        <v>222112224</v>
      </c>
      <c r="E80" s="1" t="s">
        <v>191</v>
      </c>
      <c r="F80" s="1" t="s">
        <v>187</v>
      </c>
      <c r="G80" s="1" t="s">
        <v>188</v>
      </c>
      <c r="H80" s="5" t="s">
        <v>189</v>
      </c>
      <c r="I80" s="2" t="s">
        <v>190</v>
      </c>
      <c r="K80" s="6" t="str">
        <f t="shared" si="0"/>
        <v>DIV KS</v>
      </c>
    </row>
    <row r="81" spans="1:12" ht="12.75">
      <c r="A81" s="3">
        <v>45447.701899768523</v>
      </c>
      <c r="B81" s="1" t="s">
        <v>57</v>
      </c>
      <c r="C81" s="4" t="s">
        <v>12</v>
      </c>
      <c r="D81" s="4">
        <v>222112246</v>
      </c>
      <c r="E81" s="1" t="s">
        <v>192</v>
      </c>
      <c r="F81" s="1" t="s">
        <v>187</v>
      </c>
      <c r="G81" s="1" t="s">
        <v>188</v>
      </c>
      <c r="H81" s="5" t="s">
        <v>189</v>
      </c>
      <c r="I81" s="2" t="s">
        <v>190</v>
      </c>
      <c r="K81" s="6" t="str">
        <f t="shared" si="0"/>
        <v>DIV KS</v>
      </c>
    </row>
    <row r="82" spans="1:12" ht="12.75">
      <c r="A82" s="3">
        <v>45447.633252268519</v>
      </c>
      <c r="B82" s="1" t="s">
        <v>103</v>
      </c>
      <c r="C82" s="4" t="s">
        <v>21</v>
      </c>
      <c r="D82" s="4">
        <v>212111946</v>
      </c>
      <c r="E82" s="1" t="s">
        <v>193</v>
      </c>
      <c r="F82" s="1" t="s">
        <v>187</v>
      </c>
      <c r="G82" s="1" t="s">
        <v>188</v>
      </c>
      <c r="H82" s="5" t="s">
        <v>189</v>
      </c>
      <c r="I82" s="2" t="s">
        <v>190</v>
      </c>
      <c r="K82" s="6" t="str">
        <f t="shared" si="0"/>
        <v>DIV ST</v>
      </c>
    </row>
    <row r="83" spans="1:12" ht="12.75">
      <c r="A83" s="3">
        <v>45450.589036238423</v>
      </c>
      <c r="B83" s="1" t="s">
        <v>35</v>
      </c>
      <c r="C83" s="4" t="s">
        <v>21</v>
      </c>
      <c r="D83" s="4">
        <v>212112425</v>
      </c>
      <c r="E83" s="1" t="s">
        <v>194</v>
      </c>
      <c r="F83" s="1" t="s">
        <v>187</v>
      </c>
      <c r="G83" s="1" t="s">
        <v>188</v>
      </c>
      <c r="H83" s="5" t="s">
        <v>189</v>
      </c>
      <c r="I83" s="2" t="s">
        <v>190</v>
      </c>
      <c r="K83" s="6" t="str">
        <f t="shared" si="0"/>
        <v>DIV ST</v>
      </c>
    </row>
    <row r="84" spans="1:12" ht="12.75">
      <c r="A84" s="3">
        <v>45451.112421759259</v>
      </c>
      <c r="B84" s="1" t="s">
        <v>57</v>
      </c>
      <c r="C84" s="4" t="s">
        <v>12</v>
      </c>
      <c r="D84" s="4">
        <v>222112070</v>
      </c>
      <c r="E84" s="1" t="s">
        <v>195</v>
      </c>
      <c r="F84" s="1" t="s">
        <v>187</v>
      </c>
      <c r="G84" s="1" t="s">
        <v>188</v>
      </c>
      <c r="H84" s="5" t="s">
        <v>196</v>
      </c>
      <c r="I84" s="2" t="s">
        <v>197</v>
      </c>
      <c r="K84" s="6" t="str">
        <f t="shared" si="0"/>
        <v>DIV KS</v>
      </c>
    </row>
    <row r="85" spans="1:12" ht="14.25">
      <c r="A85" s="3">
        <v>45450.29050938657</v>
      </c>
      <c r="B85" s="1" t="s">
        <v>47</v>
      </c>
      <c r="C85" s="4" t="s">
        <v>24</v>
      </c>
      <c r="D85" s="4">
        <v>112212875</v>
      </c>
      <c r="E85" s="1" t="s">
        <v>198</v>
      </c>
      <c r="F85" s="1" t="s">
        <v>187</v>
      </c>
      <c r="G85" s="1" t="s">
        <v>188</v>
      </c>
      <c r="H85" s="5" t="s">
        <v>199</v>
      </c>
      <c r="I85" s="2" t="s">
        <v>200</v>
      </c>
      <c r="J85" s="12" t="s">
        <v>116</v>
      </c>
      <c r="K85" s="6" t="str">
        <f t="shared" si="0"/>
        <v>DIII ST</v>
      </c>
      <c r="L85" s="12" t="s">
        <v>116</v>
      </c>
    </row>
    <row r="86" spans="1:12" ht="12.75">
      <c r="A86" s="3">
        <v>45450.992872858798</v>
      </c>
      <c r="B86" s="1" t="s">
        <v>141</v>
      </c>
      <c r="C86" s="4" t="s">
        <v>21</v>
      </c>
      <c r="D86" s="4">
        <v>212112308</v>
      </c>
      <c r="E86" s="1" t="s">
        <v>201</v>
      </c>
      <c r="F86" s="1" t="s">
        <v>187</v>
      </c>
      <c r="G86" s="1" t="s">
        <v>188</v>
      </c>
      <c r="H86" s="5" t="s">
        <v>202</v>
      </c>
      <c r="I86" s="2" t="s">
        <v>203</v>
      </c>
      <c r="K86" s="6" t="str">
        <f t="shared" si="0"/>
        <v>DIV ST</v>
      </c>
    </row>
    <row r="87" spans="1:12" ht="12.75">
      <c r="A87" s="3">
        <v>45447.632157581014</v>
      </c>
      <c r="B87" s="1" t="s">
        <v>57</v>
      </c>
      <c r="C87" s="4" t="s">
        <v>12</v>
      </c>
      <c r="D87" s="4">
        <v>222111956</v>
      </c>
      <c r="E87" s="1" t="s">
        <v>204</v>
      </c>
      <c r="F87" s="1" t="s">
        <v>187</v>
      </c>
      <c r="G87" s="1" t="s">
        <v>188</v>
      </c>
      <c r="H87" s="5" t="s">
        <v>205</v>
      </c>
      <c r="I87" s="2" t="s">
        <v>206</v>
      </c>
      <c r="K87" s="6" t="str">
        <f t="shared" si="0"/>
        <v>DIV KS</v>
      </c>
    </row>
    <row r="88" spans="1:12" ht="12.75">
      <c r="A88" s="3">
        <v>45447.692722743057</v>
      </c>
      <c r="B88" s="1" t="s">
        <v>11</v>
      </c>
      <c r="C88" s="4" t="s">
        <v>12</v>
      </c>
      <c r="D88" s="4">
        <v>222112114</v>
      </c>
      <c r="E88" s="1" t="s">
        <v>207</v>
      </c>
      <c r="F88" s="1" t="s">
        <v>187</v>
      </c>
      <c r="G88" s="1" t="s">
        <v>188</v>
      </c>
      <c r="H88" s="5" t="s">
        <v>205</v>
      </c>
      <c r="I88" s="2" t="s">
        <v>206</v>
      </c>
      <c r="K88" s="6" t="str">
        <f t="shared" si="0"/>
        <v>DIV KS</v>
      </c>
    </row>
    <row r="89" spans="1:12" ht="12.75">
      <c r="A89" s="3">
        <v>45447.709981157408</v>
      </c>
      <c r="B89" s="1" t="s">
        <v>75</v>
      </c>
      <c r="C89" s="4" t="s">
        <v>12</v>
      </c>
      <c r="D89" s="4">
        <v>222112384</v>
      </c>
      <c r="E89" s="1" t="s">
        <v>208</v>
      </c>
      <c r="F89" s="1" t="s">
        <v>187</v>
      </c>
      <c r="G89" s="1" t="s">
        <v>188</v>
      </c>
      <c r="H89" s="5" t="s">
        <v>205</v>
      </c>
      <c r="I89" s="2" t="s">
        <v>206</v>
      </c>
      <c r="K89" s="6" t="str">
        <f t="shared" si="0"/>
        <v>DIV KS</v>
      </c>
    </row>
    <row r="90" spans="1:12" ht="12.75">
      <c r="A90" s="3">
        <v>45451.470825289347</v>
      </c>
      <c r="B90" s="1" t="s">
        <v>57</v>
      </c>
      <c r="C90" s="4" t="s">
        <v>12</v>
      </c>
      <c r="D90" s="4">
        <v>222112299</v>
      </c>
      <c r="E90" s="1" t="s">
        <v>209</v>
      </c>
      <c r="F90" s="1" t="s">
        <v>187</v>
      </c>
      <c r="G90" s="1" t="s">
        <v>188</v>
      </c>
      <c r="H90" s="5" t="s">
        <v>210</v>
      </c>
      <c r="I90" s="2" t="s">
        <v>211</v>
      </c>
      <c r="K90" s="6" t="str">
        <f t="shared" si="0"/>
        <v>DIV KS</v>
      </c>
    </row>
    <row r="91" spans="1:12" ht="12.75">
      <c r="A91" s="3">
        <v>45450.317132395838</v>
      </c>
      <c r="B91" s="1" t="s">
        <v>57</v>
      </c>
      <c r="C91" s="4" t="s">
        <v>12</v>
      </c>
      <c r="D91" s="4">
        <v>222112355</v>
      </c>
      <c r="E91" s="1" t="s">
        <v>212</v>
      </c>
      <c r="F91" s="1" t="s">
        <v>213</v>
      </c>
      <c r="G91" s="1" t="s">
        <v>214</v>
      </c>
      <c r="H91" s="5" t="s">
        <v>215</v>
      </c>
      <c r="I91" s="2" t="s">
        <v>216</v>
      </c>
      <c r="K91" s="6" t="str">
        <f t="shared" si="0"/>
        <v>DIV KS</v>
      </c>
    </row>
    <row r="92" spans="1:12" ht="12.75">
      <c r="A92" s="3">
        <v>45449.718713344904</v>
      </c>
      <c r="B92" s="1" t="s">
        <v>30</v>
      </c>
      <c r="C92" s="4" t="s">
        <v>24</v>
      </c>
      <c r="D92" s="4">
        <v>112212643</v>
      </c>
      <c r="E92" s="1" t="s">
        <v>217</v>
      </c>
      <c r="F92" s="1" t="s">
        <v>218</v>
      </c>
      <c r="G92" s="1" t="s">
        <v>219</v>
      </c>
      <c r="H92" s="5" t="s">
        <v>220</v>
      </c>
      <c r="I92" s="2" t="s">
        <v>221</v>
      </c>
      <c r="K92" s="6" t="str">
        <f t="shared" si="0"/>
        <v>DIII ST</v>
      </c>
    </row>
    <row r="93" spans="1:12" ht="14.25">
      <c r="A93" s="3">
        <v>45451.415407118053</v>
      </c>
      <c r="B93" s="1" t="s">
        <v>47</v>
      </c>
      <c r="C93" s="4" t="s">
        <v>24</v>
      </c>
      <c r="D93" s="4">
        <v>112212437</v>
      </c>
      <c r="E93" s="1" t="s">
        <v>222</v>
      </c>
      <c r="F93" s="1" t="s">
        <v>223</v>
      </c>
      <c r="G93" s="1" t="s">
        <v>224</v>
      </c>
      <c r="H93" s="5" t="s">
        <v>225</v>
      </c>
      <c r="I93" s="2" t="s">
        <v>226</v>
      </c>
      <c r="J93" s="12" t="s">
        <v>116</v>
      </c>
      <c r="K93" s="6" t="str">
        <f t="shared" si="0"/>
        <v>DIII ST</v>
      </c>
      <c r="L93" s="12" t="s">
        <v>116</v>
      </c>
    </row>
    <row r="94" spans="1:12" ht="14.25">
      <c r="A94" s="3">
        <v>45451.496035081014</v>
      </c>
      <c r="B94" s="1" t="s">
        <v>23</v>
      </c>
      <c r="C94" s="4" t="s">
        <v>24</v>
      </c>
      <c r="D94" s="4">
        <v>112212882</v>
      </c>
      <c r="E94" s="1" t="s">
        <v>227</v>
      </c>
      <c r="F94" s="1" t="s">
        <v>223</v>
      </c>
      <c r="G94" s="1" t="s">
        <v>224</v>
      </c>
      <c r="H94" s="5" t="s">
        <v>225</v>
      </c>
      <c r="I94" s="2" t="s">
        <v>226</v>
      </c>
      <c r="J94" s="12" t="s">
        <v>116</v>
      </c>
      <c r="K94" s="6" t="str">
        <f t="shared" si="0"/>
        <v>DIII ST</v>
      </c>
      <c r="L94" s="12" t="s">
        <v>116</v>
      </c>
    </row>
    <row r="95" spans="1:12" ht="14.25">
      <c r="A95" s="3">
        <v>45447.941347291664</v>
      </c>
      <c r="B95" s="1" t="s">
        <v>30</v>
      </c>
      <c r="C95" s="4" t="s">
        <v>24</v>
      </c>
      <c r="D95" s="4">
        <v>112212725</v>
      </c>
      <c r="E95" s="1" t="s">
        <v>228</v>
      </c>
      <c r="F95" s="1" t="s">
        <v>223</v>
      </c>
      <c r="G95" s="1" t="s">
        <v>224</v>
      </c>
      <c r="H95" s="5" t="s">
        <v>225</v>
      </c>
      <c r="I95" s="2" t="s">
        <v>226</v>
      </c>
      <c r="J95" s="12" t="s">
        <v>116</v>
      </c>
      <c r="K95" s="6" t="str">
        <f t="shared" si="0"/>
        <v>DIII ST</v>
      </c>
      <c r="L95" s="12" t="s">
        <v>116</v>
      </c>
    </row>
    <row r="96" spans="1:12" ht="12.75">
      <c r="A96" s="3">
        <v>45448.428078055556</v>
      </c>
      <c r="B96" s="1" t="s">
        <v>30</v>
      </c>
      <c r="C96" s="4" t="s">
        <v>24</v>
      </c>
      <c r="D96" s="4">
        <v>112212607</v>
      </c>
      <c r="E96" s="1" t="s">
        <v>229</v>
      </c>
      <c r="F96" s="1" t="s">
        <v>223</v>
      </c>
      <c r="G96" s="1" t="s">
        <v>224</v>
      </c>
      <c r="H96" s="5" t="s">
        <v>225</v>
      </c>
      <c r="I96" s="2" t="s">
        <v>226</v>
      </c>
      <c r="K96" s="6" t="str">
        <f t="shared" si="0"/>
        <v>DIII ST</v>
      </c>
    </row>
    <row r="97" spans="1:11" ht="12.75">
      <c r="A97" s="3">
        <v>45449.512374328704</v>
      </c>
      <c r="B97" s="1" t="s">
        <v>30</v>
      </c>
      <c r="C97" s="4" t="s">
        <v>24</v>
      </c>
      <c r="D97" s="4">
        <v>112212443</v>
      </c>
      <c r="E97" s="1" t="s">
        <v>230</v>
      </c>
      <c r="F97" s="1" t="s">
        <v>223</v>
      </c>
      <c r="G97" s="1" t="s">
        <v>224</v>
      </c>
      <c r="H97" s="5" t="s">
        <v>225</v>
      </c>
      <c r="I97" s="2" t="s">
        <v>226</v>
      </c>
      <c r="K97" s="6" t="str">
        <f t="shared" si="0"/>
        <v>DIII ST</v>
      </c>
    </row>
    <row r="98" spans="1:11" ht="12.75">
      <c r="A98" s="3">
        <v>45447.61089596065</v>
      </c>
      <c r="B98" s="1" t="s">
        <v>62</v>
      </c>
      <c r="C98" s="4" t="s">
        <v>12</v>
      </c>
      <c r="D98" s="4">
        <v>222112236</v>
      </c>
      <c r="E98" s="1" t="s">
        <v>231</v>
      </c>
      <c r="F98" s="1" t="s">
        <v>223</v>
      </c>
      <c r="G98" s="1" t="s">
        <v>224</v>
      </c>
      <c r="H98" s="5" t="s">
        <v>225</v>
      </c>
      <c r="I98" s="2" t="s">
        <v>226</v>
      </c>
      <c r="K98" s="6" t="str">
        <f t="shared" si="0"/>
        <v>DIV KS</v>
      </c>
    </row>
    <row r="99" spans="1:11" ht="12.75">
      <c r="A99" s="3">
        <v>45447.619136956018</v>
      </c>
      <c r="B99" s="1" t="s">
        <v>11</v>
      </c>
      <c r="C99" s="4" t="s">
        <v>12</v>
      </c>
      <c r="D99" s="4">
        <v>222112294</v>
      </c>
      <c r="E99" s="1" t="s">
        <v>232</v>
      </c>
      <c r="F99" s="1" t="s">
        <v>223</v>
      </c>
      <c r="G99" s="1" t="s">
        <v>224</v>
      </c>
      <c r="H99" s="5" t="s">
        <v>225</v>
      </c>
      <c r="I99" s="2" t="s">
        <v>226</v>
      </c>
      <c r="K99" s="6" t="str">
        <f t="shared" si="0"/>
        <v>DIV KS</v>
      </c>
    </row>
    <row r="100" spans="1:11" ht="12.75">
      <c r="A100" s="3">
        <v>45447.653078912037</v>
      </c>
      <c r="B100" s="1" t="s">
        <v>32</v>
      </c>
      <c r="C100" s="4" t="s">
        <v>12</v>
      </c>
      <c r="D100" s="4">
        <v>222112241</v>
      </c>
      <c r="E100" s="1" t="s">
        <v>233</v>
      </c>
      <c r="F100" s="1" t="s">
        <v>223</v>
      </c>
      <c r="G100" s="1" t="s">
        <v>224</v>
      </c>
      <c r="H100" s="5" t="s">
        <v>225</v>
      </c>
      <c r="I100" s="2" t="s">
        <v>226</v>
      </c>
      <c r="K100" s="6" t="str">
        <f t="shared" si="0"/>
        <v>DIV KS</v>
      </c>
    </row>
    <row r="101" spans="1:11" ht="12.75">
      <c r="A101" s="3">
        <v>45447.653081886572</v>
      </c>
      <c r="B101" s="1" t="s">
        <v>32</v>
      </c>
      <c r="C101" s="4" t="s">
        <v>12</v>
      </c>
      <c r="D101" s="4">
        <v>222112028</v>
      </c>
      <c r="E101" s="1" t="s">
        <v>234</v>
      </c>
      <c r="F101" s="1" t="s">
        <v>223</v>
      </c>
      <c r="G101" s="1" t="s">
        <v>224</v>
      </c>
      <c r="H101" s="5" t="s">
        <v>225</v>
      </c>
      <c r="I101" s="2" t="s">
        <v>226</v>
      </c>
      <c r="K101" s="6" t="str">
        <f t="shared" si="0"/>
        <v>DIV KS</v>
      </c>
    </row>
    <row r="102" spans="1:11" ht="12.75">
      <c r="A102" s="3">
        <v>45449.996709155093</v>
      </c>
      <c r="B102" s="1" t="s">
        <v>32</v>
      </c>
      <c r="C102" s="4" t="s">
        <v>12</v>
      </c>
      <c r="D102" s="4">
        <v>222111988</v>
      </c>
      <c r="E102" s="1" t="s">
        <v>235</v>
      </c>
      <c r="F102" s="1" t="s">
        <v>223</v>
      </c>
      <c r="G102" s="1" t="s">
        <v>224</v>
      </c>
      <c r="H102" s="5" t="s">
        <v>225</v>
      </c>
      <c r="I102" s="2" t="s">
        <v>226</v>
      </c>
      <c r="K102" s="6" t="str">
        <f t="shared" si="0"/>
        <v>DIV KS</v>
      </c>
    </row>
    <row r="103" spans="1:11" ht="12.75">
      <c r="A103" s="3">
        <v>45447.73237518518</v>
      </c>
      <c r="B103" s="1" t="s">
        <v>11</v>
      </c>
      <c r="C103" s="4" t="s">
        <v>12</v>
      </c>
      <c r="D103" s="4">
        <v>222112366</v>
      </c>
      <c r="E103" s="1" t="s">
        <v>236</v>
      </c>
      <c r="F103" s="1" t="s">
        <v>223</v>
      </c>
      <c r="G103" s="1" t="s">
        <v>224</v>
      </c>
      <c r="H103" s="5" t="s">
        <v>225</v>
      </c>
      <c r="I103" s="2" t="s">
        <v>226</v>
      </c>
      <c r="K103" s="6" t="str">
        <f t="shared" si="0"/>
        <v>DIV KS</v>
      </c>
    </row>
    <row r="104" spans="1:11" ht="12.75">
      <c r="A104" s="3">
        <v>45447.688732442126</v>
      </c>
      <c r="B104" s="1" t="s">
        <v>18</v>
      </c>
      <c r="C104" s="4" t="s">
        <v>12</v>
      </c>
      <c r="D104" s="4">
        <v>222112137</v>
      </c>
      <c r="E104" s="1" t="s">
        <v>237</v>
      </c>
      <c r="F104" s="1" t="s">
        <v>223</v>
      </c>
      <c r="G104" s="1" t="s">
        <v>224</v>
      </c>
      <c r="H104" s="5" t="s">
        <v>225</v>
      </c>
      <c r="I104" s="2" t="s">
        <v>226</v>
      </c>
      <c r="K104" s="6" t="str">
        <f t="shared" si="0"/>
        <v>DIV KS</v>
      </c>
    </row>
    <row r="105" spans="1:11" ht="12.75">
      <c r="A105" s="3">
        <v>45447.811893865743</v>
      </c>
      <c r="B105" s="1" t="s">
        <v>57</v>
      </c>
      <c r="C105" s="4" t="s">
        <v>12</v>
      </c>
      <c r="D105" s="4">
        <v>222112111</v>
      </c>
      <c r="E105" s="1" t="s">
        <v>238</v>
      </c>
      <c r="F105" s="1" t="s">
        <v>223</v>
      </c>
      <c r="G105" s="1" t="s">
        <v>224</v>
      </c>
      <c r="H105" s="5" t="s">
        <v>225</v>
      </c>
      <c r="I105" s="2" t="s">
        <v>226</v>
      </c>
      <c r="K105" s="6" t="str">
        <f t="shared" si="0"/>
        <v>DIV KS</v>
      </c>
    </row>
    <row r="106" spans="1:11" ht="12.75">
      <c r="A106" s="3">
        <v>45448.444596724541</v>
      </c>
      <c r="B106" s="1" t="s">
        <v>11</v>
      </c>
      <c r="C106" s="4" t="s">
        <v>12</v>
      </c>
      <c r="D106" s="4">
        <v>222112141</v>
      </c>
      <c r="E106" s="1" t="s">
        <v>239</v>
      </c>
      <c r="F106" s="1" t="s">
        <v>223</v>
      </c>
      <c r="G106" s="1" t="s">
        <v>224</v>
      </c>
      <c r="H106" s="5" t="s">
        <v>225</v>
      </c>
      <c r="I106" s="2" t="s">
        <v>226</v>
      </c>
      <c r="K106" s="6" t="str">
        <f t="shared" si="0"/>
        <v>DIV KS</v>
      </c>
    </row>
    <row r="107" spans="1:11" ht="12.75">
      <c r="A107" s="3">
        <v>45448.457379479165</v>
      </c>
      <c r="B107" s="1" t="s">
        <v>62</v>
      </c>
      <c r="C107" s="4" t="s">
        <v>12</v>
      </c>
      <c r="D107" s="4">
        <v>222112085</v>
      </c>
      <c r="E107" s="1" t="s">
        <v>240</v>
      </c>
      <c r="F107" s="1" t="s">
        <v>223</v>
      </c>
      <c r="G107" s="1" t="s">
        <v>224</v>
      </c>
      <c r="H107" s="5" t="s">
        <v>225</v>
      </c>
      <c r="I107" s="2" t="s">
        <v>226</v>
      </c>
      <c r="K107" s="6" t="str">
        <f t="shared" si="0"/>
        <v>DIV KS</v>
      </c>
    </row>
    <row r="108" spans="1:11" ht="12.75">
      <c r="A108" s="3">
        <v>45448.559583854163</v>
      </c>
      <c r="B108" s="1" t="s">
        <v>11</v>
      </c>
      <c r="C108" s="4" t="s">
        <v>12</v>
      </c>
      <c r="D108" s="4">
        <v>222112350</v>
      </c>
      <c r="E108" s="1" t="s">
        <v>241</v>
      </c>
      <c r="F108" s="1" t="s">
        <v>223</v>
      </c>
      <c r="G108" s="1" t="s">
        <v>224</v>
      </c>
      <c r="H108" s="5" t="s">
        <v>225</v>
      </c>
      <c r="I108" s="2" t="s">
        <v>226</v>
      </c>
      <c r="K108" s="6" t="str">
        <f t="shared" si="0"/>
        <v>DIV KS</v>
      </c>
    </row>
    <row r="109" spans="1:11" ht="12.75">
      <c r="A109" s="3">
        <v>45451.423601342598</v>
      </c>
      <c r="B109" s="1" t="s">
        <v>62</v>
      </c>
      <c r="C109" s="4" t="s">
        <v>12</v>
      </c>
      <c r="D109" s="4">
        <v>222112195</v>
      </c>
      <c r="E109" s="1" t="s">
        <v>242</v>
      </c>
      <c r="F109" s="1" t="s">
        <v>223</v>
      </c>
      <c r="G109" s="1" t="s">
        <v>224</v>
      </c>
      <c r="H109" s="5" t="s">
        <v>225</v>
      </c>
      <c r="I109" s="2" t="s">
        <v>226</v>
      </c>
      <c r="K109" s="6" t="str">
        <f t="shared" si="0"/>
        <v>DIV KS</v>
      </c>
    </row>
    <row r="110" spans="1:11" ht="12.75">
      <c r="A110" s="3">
        <v>45447.61557086806</v>
      </c>
      <c r="B110" s="1" t="s">
        <v>103</v>
      </c>
      <c r="C110" s="4" t="s">
        <v>21</v>
      </c>
      <c r="D110" s="4">
        <v>212112316</v>
      </c>
      <c r="E110" s="1" t="s">
        <v>243</v>
      </c>
      <c r="F110" s="1" t="s">
        <v>223</v>
      </c>
      <c r="G110" s="1" t="s">
        <v>224</v>
      </c>
      <c r="H110" s="5" t="s">
        <v>225</v>
      </c>
      <c r="I110" s="2" t="s">
        <v>226</v>
      </c>
      <c r="K110" s="6" t="str">
        <f t="shared" si="0"/>
        <v>DIV ST</v>
      </c>
    </row>
    <row r="111" spans="1:11" ht="12.75">
      <c r="A111" s="3">
        <v>45451.437393125001</v>
      </c>
      <c r="B111" s="1" t="s">
        <v>141</v>
      </c>
      <c r="C111" s="4" t="s">
        <v>21</v>
      </c>
      <c r="D111" s="4">
        <v>212112202</v>
      </c>
      <c r="E111" s="1" t="s">
        <v>244</v>
      </c>
      <c r="F111" s="1" t="s">
        <v>223</v>
      </c>
      <c r="G111" s="1" t="s">
        <v>224</v>
      </c>
      <c r="H111" s="5" t="s">
        <v>225</v>
      </c>
      <c r="I111" s="2" t="s">
        <v>226</v>
      </c>
      <c r="K111" s="6" t="str">
        <f t="shared" si="0"/>
        <v>DIV ST</v>
      </c>
    </row>
    <row r="112" spans="1:11" ht="12.75">
      <c r="A112" s="3">
        <v>45447.683489224539</v>
      </c>
      <c r="B112" s="1" t="s">
        <v>41</v>
      </c>
      <c r="C112" s="4" t="s">
        <v>21</v>
      </c>
      <c r="D112" s="4">
        <v>212111906</v>
      </c>
      <c r="E112" s="1" t="s">
        <v>245</v>
      </c>
      <c r="F112" s="1" t="s">
        <v>223</v>
      </c>
      <c r="G112" s="1" t="s">
        <v>224</v>
      </c>
      <c r="H112" s="5" t="s">
        <v>225</v>
      </c>
      <c r="I112" s="2" t="s">
        <v>226</v>
      </c>
      <c r="K112" s="6" t="str">
        <f t="shared" si="0"/>
        <v>DIV ST</v>
      </c>
    </row>
    <row r="113" spans="1:11" ht="12.75">
      <c r="A113" s="3">
        <v>45447.697034826386</v>
      </c>
      <c r="B113" s="1" t="s">
        <v>35</v>
      </c>
      <c r="C113" s="4" t="s">
        <v>21</v>
      </c>
      <c r="D113" s="4">
        <v>212112257</v>
      </c>
      <c r="E113" s="1" t="s">
        <v>246</v>
      </c>
      <c r="F113" s="1" t="s">
        <v>223</v>
      </c>
      <c r="G113" s="1" t="s">
        <v>224</v>
      </c>
      <c r="H113" s="5" t="s">
        <v>225</v>
      </c>
      <c r="I113" s="2" t="s">
        <v>226</v>
      </c>
      <c r="K113" s="6" t="str">
        <f t="shared" si="0"/>
        <v>DIV ST</v>
      </c>
    </row>
    <row r="114" spans="1:11" ht="12.75">
      <c r="A114" s="3">
        <v>45447.726680752312</v>
      </c>
      <c r="B114" s="1" t="s">
        <v>35</v>
      </c>
      <c r="C114" s="4" t="s">
        <v>21</v>
      </c>
      <c r="D114" s="4">
        <v>212112024</v>
      </c>
      <c r="E114" s="1" t="s">
        <v>247</v>
      </c>
      <c r="F114" s="1" t="s">
        <v>223</v>
      </c>
      <c r="G114" s="1" t="s">
        <v>224</v>
      </c>
      <c r="H114" s="5" t="s">
        <v>225</v>
      </c>
      <c r="I114" s="2" t="s">
        <v>226</v>
      </c>
      <c r="K114" s="6" t="str">
        <f t="shared" si="0"/>
        <v>DIV ST</v>
      </c>
    </row>
    <row r="115" spans="1:11" ht="12.75">
      <c r="A115" s="3">
        <v>45449.185823831023</v>
      </c>
      <c r="B115" s="1" t="s">
        <v>35</v>
      </c>
      <c r="C115" s="4" t="s">
        <v>21</v>
      </c>
      <c r="D115" s="4">
        <v>212112062</v>
      </c>
      <c r="E115" s="1" t="s">
        <v>248</v>
      </c>
      <c r="F115" s="1" t="s">
        <v>223</v>
      </c>
      <c r="G115" s="1" t="s">
        <v>224</v>
      </c>
      <c r="H115" s="5" t="s">
        <v>225</v>
      </c>
      <c r="I115" s="2" t="s">
        <v>226</v>
      </c>
      <c r="K115" s="6" t="str">
        <f t="shared" si="0"/>
        <v>DIV ST</v>
      </c>
    </row>
    <row r="116" spans="1:11" ht="12.75">
      <c r="A116" s="3">
        <v>45448.434613773148</v>
      </c>
      <c r="B116" s="1" t="s">
        <v>103</v>
      </c>
      <c r="C116" s="4" t="s">
        <v>21</v>
      </c>
      <c r="D116" s="4">
        <v>212112284</v>
      </c>
      <c r="E116" s="1" t="s">
        <v>249</v>
      </c>
      <c r="F116" s="1" t="s">
        <v>223</v>
      </c>
      <c r="G116" s="1" t="s">
        <v>224</v>
      </c>
      <c r="H116" s="5" t="s">
        <v>225</v>
      </c>
      <c r="I116" s="2" t="s">
        <v>226</v>
      </c>
      <c r="K116" s="6" t="str">
        <f t="shared" si="0"/>
        <v>DIV ST</v>
      </c>
    </row>
    <row r="117" spans="1:11" ht="12.75">
      <c r="A117" s="3">
        <v>45449.366708391201</v>
      </c>
      <c r="B117" s="1" t="s">
        <v>20</v>
      </c>
      <c r="C117" s="4" t="s">
        <v>21</v>
      </c>
      <c r="D117" s="4">
        <v>212111920</v>
      </c>
      <c r="E117" s="1" t="s">
        <v>250</v>
      </c>
      <c r="F117" s="1" t="s">
        <v>223</v>
      </c>
      <c r="G117" s="1" t="s">
        <v>224</v>
      </c>
      <c r="H117" s="5" t="s">
        <v>225</v>
      </c>
      <c r="I117" s="2" t="s">
        <v>226</v>
      </c>
      <c r="K117" s="6" t="str">
        <f t="shared" si="0"/>
        <v>DIV ST</v>
      </c>
    </row>
    <row r="118" spans="1:11" ht="12.75">
      <c r="A118" s="3">
        <v>45449.567100532411</v>
      </c>
      <c r="B118" s="1" t="s">
        <v>38</v>
      </c>
      <c r="C118" s="4" t="s">
        <v>21</v>
      </c>
      <c r="D118" s="4">
        <v>212112211</v>
      </c>
      <c r="E118" s="1" t="s">
        <v>251</v>
      </c>
      <c r="F118" s="1" t="s">
        <v>223</v>
      </c>
      <c r="G118" s="1" t="s">
        <v>224</v>
      </c>
      <c r="H118" s="5" t="s">
        <v>225</v>
      </c>
      <c r="I118" s="2" t="s">
        <v>226</v>
      </c>
      <c r="K118" s="6" t="str">
        <f t="shared" si="0"/>
        <v>DIV ST</v>
      </c>
    </row>
    <row r="119" spans="1:11" ht="12.75">
      <c r="A119" s="3">
        <v>45450.798229664353</v>
      </c>
      <c r="B119" s="1" t="s">
        <v>141</v>
      </c>
      <c r="C119" s="4" t="s">
        <v>21</v>
      </c>
      <c r="D119" s="4">
        <v>212112160</v>
      </c>
      <c r="E119" s="1" t="s">
        <v>252</v>
      </c>
      <c r="F119" s="1" t="s">
        <v>223</v>
      </c>
      <c r="G119" s="1" t="s">
        <v>224</v>
      </c>
      <c r="H119" s="5" t="s">
        <v>225</v>
      </c>
      <c r="I119" s="2" t="s">
        <v>226</v>
      </c>
      <c r="K119" s="6" t="str">
        <f t="shared" si="0"/>
        <v>DIV ST</v>
      </c>
    </row>
    <row r="120" spans="1:11" ht="12.75">
      <c r="A120" s="3">
        <v>45451.13038037037</v>
      </c>
      <c r="B120" s="1" t="s">
        <v>103</v>
      </c>
      <c r="C120" s="4" t="s">
        <v>21</v>
      </c>
      <c r="D120" s="4">
        <v>212111974</v>
      </c>
      <c r="E120" s="1" t="s">
        <v>253</v>
      </c>
      <c r="F120" s="1" t="s">
        <v>223</v>
      </c>
      <c r="G120" s="1" t="s">
        <v>224</v>
      </c>
      <c r="H120" s="5" t="s">
        <v>225</v>
      </c>
      <c r="I120" s="2" t="s">
        <v>226</v>
      </c>
      <c r="K120" s="6" t="str">
        <f t="shared" si="0"/>
        <v>DIV ST</v>
      </c>
    </row>
    <row r="121" spans="1:11" ht="12.75">
      <c r="A121" s="3">
        <v>45451.405282870372</v>
      </c>
      <c r="B121" s="1" t="s">
        <v>38</v>
      </c>
      <c r="C121" s="4" t="s">
        <v>21</v>
      </c>
      <c r="D121" s="4">
        <v>212112200</v>
      </c>
      <c r="E121" s="1" t="s">
        <v>254</v>
      </c>
      <c r="F121" s="1" t="s">
        <v>223</v>
      </c>
      <c r="G121" s="1" t="s">
        <v>224</v>
      </c>
      <c r="H121" s="5" t="s">
        <v>225</v>
      </c>
      <c r="I121" s="2" t="s">
        <v>226</v>
      </c>
      <c r="K121" s="6" t="str">
        <f t="shared" si="0"/>
        <v>DIV ST</v>
      </c>
    </row>
    <row r="122" spans="1:11" ht="12.75">
      <c r="A122" s="3">
        <v>45451.496546724535</v>
      </c>
      <c r="B122" s="1" t="s">
        <v>141</v>
      </c>
      <c r="C122" s="4" t="s">
        <v>21</v>
      </c>
      <c r="D122" s="4">
        <v>212112132</v>
      </c>
      <c r="E122" s="1" t="s">
        <v>255</v>
      </c>
      <c r="F122" s="1" t="s">
        <v>223</v>
      </c>
      <c r="G122" s="1" t="s">
        <v>224</v>
      </c>
      <c r="H122" s="5" t="s">
        <v>225</v>
      </c>
      <c r="I122" s="2" t="s">
        <v>226</v>
      </c>
      <c r="K122" s="6" t="str">
        <f t="shared" si="0"/>
        <v>DIV ST</v>
      </c>
    </row>
    <row r="123" spans="1:11" ht="12.75">
      <c r="A123" s="13">
        <v>45452.371656215277</v>
      </c>
      <c r="B123" s="14" t="s">
        <v>141</v>
      </c>
      <c r="C123" s="4" t="s">
        <v>21</v>
      </c>
      <c r="D123" s="15">
        <v>212112412</v>
      </c>
      <c r="E123" s="1" t="s">
        <v>256</v>
      </c>
      <c r="F123" s="1" t="s">
        <v>223</v>
      </c>
      <c r="G123" s="1" t="s">
        <v>224</v>
      </c>
      <c r="H123" s="5" t="s">
        <v>225</v>
      </c>
      <c r="I123" s="2" t="s">
        <v>226</v>
      </c>
      <c r="K123" s="6" t="str">
        <f t="shared" si="0"/>
        <v>DIV ST</v>
      </c>
    </row>
    <row r="124" spans="1:11" ht="12.75">
      <c r="A124" s="3">
        <v>45451.407147430553</v>
      </c>
      <c r="B124" s="1" t="s">
        <v>57</v>
      </c>
      <c r="C124" s="4" t="s">
        <v>12</v>
      </c>
      <c r="D124" s="4">
        <v>222112127</v>
      </c>
      <c r="E124" s="1" t="s">
        <v>257</v>
      </c>
      <c r="F124" s="1" t="s">
        <v>223</v>
      </c>
      <c r="G124" s="1" t="s">
        <v>224</v>
      </c>
      <c r="H124" s="5" t="s">
        <v>258</v>
      </c>
      <c r="I124" s="2" t="s">
        <v>259</v>
      </c>
      <c r="K124" s="6" t="str">
        <f t="shared" si="0"/>
        <v>DIV KS</v>
      </c>
    </row>
    <row r="125" spans="1:11" ht="12.75">
      <c r="A125" s="3">
        <v>45451.38691306713</v>
      </c>
      <c r="B125" s="1" t="s">
        <v>11</v>
      </c>
      <c r="C125" s="4" t="s">
        <v>12</v>
      </c>
      <c r="D125" s="4">
        <v>222111930</v>
      </c>
      <c r="E125" s="1" t="s">
        <v>260</v>
      </c>
      <c r="F125" s="1" t="s">
        <v>223</v>
      </c>
      <c r="G125" s="1" t="s">
        <v>224</v>
      </c>
      <c r="H125" s="5" t="s">
        <v>258</v>
      </c>
      <c r="I125" s="2" t="s">
        <v>259</v>
      </c>
      <c r="K125" s="6" t="str">
        <f t="shared" si="0"/>
        <v>DIV KS</v>
      </c>
    </row>
    <row r="126" spans="1:11" ht="12.75">
      <c r="A126" s="7">
        <v>45463.367965648147</v>
      </c>
      <c r="B126" s="8" t="s">
        <v>11</v>
      </c>
      <c r="C126" s="9" t="s">
        <v>12</v>
      </c>
      <c r="D126" s="10">
        <v>222011407</v>
      </c>
      <c r="E126" s="8" t="s">
        <v>261</v>
      </c>
      <c r="F126" s="1" t="s">
        <v>223</v>
      </c>
      <c r="G126" s="11" t="s">
        <v>224</v>
      </c>
      <c r="H126" s="5" t="s">
        <v>258</v>
      </c>
      <c r="I126" s="2" t="s">
        <v>259</v>
      </c>
      <c r="J126" s="11"/>
      <c r="K126" s="6" t="str">
        <f t="shared" si="0"/>
        <v>DIV KS</v>
      </c>
    </row>
    <row r="127" spans="1:11" ht="12.75">
      <c r="A127" s="3">
        <v>45451.500950995367</v>
      </c>
      <c r="B127" s="1" t="s">
        <v>35</v>
      </c>
      <c r="C127" s="4" t="s">
        <v>21</v>
      </c>
      <c r="D127" s="4">
        <v>212112298</v>
      </c>
      <c r="E127" s="1" t="s">
        <v>262</v>
      </c>
      <c r="F127" s="1" t="s">
        <v>223</v>
      </c>
      <c r="G127" s="1" t="s">
        <v>224</v>
      </c>
      <c r="H127" s="5" t="s">
        <v>258</v>
      </c>
      <c r="I127" s="2" t="s">
        <v>259</v>
      </c>
      <c r="K127" s="6" t="str">
        <f t="shared" si="0"/>
        <v>DIV ST</v>
      </c>
    </row>
    <row r="128" spans="1:11" ht="12.75">
      <c r="A128" s="3">
        <v>45451.492302500003</v>
      </c>
      <c r="B128" s="1" t="s">
        <v>35</v>
      </c>
      <c r="C128" s="4" t="s">
        <v>21</v>
      </c>
      <c r="D128" s="4">
        <v>212111847</v>
      </c>
      <c r="E128" s="1" t="s">
        <v>263</v>
      </c>
      <c r="F128" s="1" t="s">
        <v>223</v>
      </c>
      <c r="G128" s="1" t="s">
        <v>224</v>
      </c>
      <c r="H128" s="5" t="s">
        <v>258</v>
      </c>
      <c r="I128" s="2" t="s">
        <v>259</v>
      </c>
      <c r="K128" s="6" t="str">
        <f t="shared" si="0"/>
        <v>DIV ST</v>
      </c>
    </row>
    <row r="129" spans="1:11" ht="12.75">
      <c r="A129" s="3">
        <v>45451.493456666663</v>
      </c>
      <c r="B129" s="1" t="s">
        <v>35</v>
      </c>
      <c r="C129" s="4" t="s">
        <v>21</v>
      </c>
      <c r="D129" s="4">
        <v>212112416</v>
      </c>
      <c r="E129" s="1" t="s">
        <v>264</v>
      </c>
      <c r="F129" s="1" t="s">
        <v>223</v>
      </c>
      <c r="G129" s="1" t="s">
        <v>224</v>
      </c>
      <c r="H129" s="5" t="s">
        <v>258</v>
      </c>
      <c r="I129" s="2" t="s">
        <v>259</v>
      </c>
      <c r="K129" s="6" t="str">
        <f t="shared" si="0"/>
        <v>DIV ST</v>
      </c>
    </row>
    <row r="130" spans="1:11" ht="12.75">
      <c r="A130" s="3">
        <v>45447.641637638888</v>
      </c>
      <c r="B130" s="1" t="s">
        <v>23</v>
      </c>
      <c r="C130" s="4" t="s">
        <v>24</v>
      </c>
      <c r="D130" s="4">
        <v>112212790</v>
      </c>
      <c r="E130" s="1" t="s">
        <v>265</v>
      </c>
      <c r="F130" s="1" t="s">
        <v>223</v>
      </c>
      <c r="G130" s="1" t="s">
        <v>224</v>
      </c>
      <c r="H130" s="5" t="s">
        <v>266</v>
      </c>
      <c r="I130" s="2" t="s">
        <v>267</v>
      </c>
      <c r="K130" s="6" t="str">
        <f t="shared" si="0"/>
        <v>DIII ST</v>
      </c>
    </row>
    <row r="131" spans="1:11" ht="12.75">
      <c r="A131" s="3">
        <v>45447.693969363427</v>
      </c>
      <c r="B131" s="1" t="s">
        <v>47</v>
      </c>
      <c r="C131" s="4" t="s">
        <v>24</v>
      </c>
      <c r="D131" s="4">
        <v>112212630</v>
      </c>
      <c r="E131" s="1" t="s">
        <v>268</v>
      </c>
      <c r="F131" s="1" t="s">
        <v>223</v>
      </c>
      <c r="G131" s="1" t="s">
        <v>224</v>
      </c>
      <c r="H131" s="5" t="s">
        <v>266</v>
      </c>
      <c r="I131" s="2" t="s">
        <v>267</v>
      </c>
      <c r="K131" s="6" t="str">
        <f t="shared" si="0"/>
        <v>DIII ST</v>
      </c>
    </row>
    <row r="132" spans="1:11" ht="12.75">
      <c r="A132" s="3">
        <v>45447.719059189811</v>
      </c>
      <c r="B132" s="1" t="s">
        <v>23</v>
      </c>
      <c r="C132" s="4" t="s">
        <v>24</v>
      </c>
      <c r="D132" s="4">
        <v>112212886</v>
      </c>
      <c r="E132" s="1" t="s">
        <v>269</v>
      </c>
      <c r="F132" s="1" t="s">
        <v>223</v>
      </c>
      <c r="G132" s="1" t="s">
        <v>224</v>
      </c>
      <c r="H132" s="5" t="s">
        <v>266</v>
      </c>
      <c r="I132" s="2" t="s">
        <v>267</v>
      </c>
      <c r="K132" s="6" t="str">
        <f t="shared" si="0"/>
        <v>DIII ST</v>
      </c>
    </row>
    <row r="133" spans="1:11" ht="12.75">
      <c r="A133" s="3">
        <v>45448.575534351854</v>
      </c>
      <c r="B133" s="1" t="s">
        <v>75</v>
      </c>
      <c r="C133" s="4" t="s">
        <v>12</v>
      </c>
      <c r="D133" s="4">
        <v>222111967</v>
      </c>
      <c r="E133" s="1" t="s">
        <v>270</v>
      </c>
      <c r="F133" s="1" t="s">
        <v>223</v>
      </c>
      <c r="G133" s="1" t="s">
        <v>224</v>
      </c>
      <c r="H133" s="5" t="s">
        <v>266</v>
      </c>
      <c r="I133" s="2" t="s">
        <v>267</v>
      </c>
      <c r="K133" s="6" t="str">
        <f t="shared" si="0"/>
        <v>DIV KS</v>
      </c>
    </row>
    <row r="134" spans="1:11" ht="12.75">
      <c r="A134" s="3">
        <v>45451.463687511576</v>
      </c>
      <c r="B134" s="1" t="s">
        <v>62</v>
      </c>
      <c r="C134" s="4" t="s">
        <v>12</v>
      </c>
      <c r="D134" s="4">
        <v>222112359</v>
      </c>
      <c r="E134" s="1" t="s">
        <v>271</v>
      </c>
      <c r="F134" s="1" t="s">
        <v>223</v>
      </c>
      <c r="G134" s="1" t="s">
        <v>224</v>
      </c>
      <c r="H134" s="5" t="s">
        <v>266</v>
      </c>
      <c r="I134" s="2" t="s">
        <v>267</v>
      </c>
      <c r="K134" s="6" t="str">
        <f t="shared" si="0"/>
        <v>DIV KS</v>
      </c>
    </row>
    <row r="135" spans="1:11" ht="12.75">
      <c r="A135" s="3">
        <v>45447.713212465278</v>
      </c>
      <c r="B135" s="1" t="s">
        <v>35</v>
      </c>
      <c r="C135" s="4" t="s">
        <v>21</v>
      </c>
      <c r="D135" s="4">
        <v>212112151</v>
      </c>
      <c r="E135" s="1" t="s">
        <v>272</v>
      </c>
      <c r="F135" s="1" t="s">
        <v>223</v>
      </c>
      <c r="G135" s="1" t="s">
        <v>224</v>
      </c>
      <c r="H135" s="5" t="s">
        <v>266</v>
      </c>
      <c r="I135" s="2" t="s">
        <v>267</v>
      </c>
      <c r="K135" s="6" t="str">
        <f t="shared" si="0"/>
        <v>DIV ST</v>
      </c>
    </row>
    <row r="136" spans="1:11" ht="12.75">
      <c r="A136" s="3">
        <v>45447.758874502309</v>
      </c>
      <c r="B136" s="1" t="s">
        <v>20</v>
      </c>
      <c r="C136" s="4" t="s">
        <v>21</v>
      </c>
      <c r="D136" s="4">
        <v>212112340</v>
      </c>
      <c r="E136" s="1" t="s">
        <v>273</v>
      </c>
      <c r="F136" s="1" t="s">
        <v>223</v>
      </c>
      <c r="G136" s="1" t="s">
        <v>224</v>
      </c>
      <c r="H136" s="5" t="s">
        <v>266</v>
      </c>
      <c r="I136" s="2" t="s">
        <v>267</v>
      </c>
      <c r="K136" s="6" t="str">
        <f t="shared" si="0"/>
        <v>DIV ST</v>
      </c>
    </row>
    <row r="137" spans="1:11" ht="12.75">
      <c r="A137" s="3">
        <v>45447.790222800926</v>
      </c>
      <c r="B137" s="1" t="s">
        <v>20</v>
      </c>
      <c r="C137" s="4" t="s">
        <v>21</v>
      </c>
      <c r="D137" s="4">
        <v>212112391</v>
      </c>
      <c r="E137" s="1" t="s">
        <v>274</v>
      </c>
      <c r="F137" s="1" t="s">
        <v>223</v>
      </c>
      <c r="G137" s="1" t="s">
        <v>224</v>
      </c>
      <c r="H137" s="5" t="s">
        <v>266</v>
      </c>
      <c r="I137" s="2" t="s">
        <v>267</v>
      </c>
      <c r="K137" s="6" t="str">
        <f t="shared" si="0"/>
        <v>DIV ST</v>
      </c>
    </row>
    <row r="138" spans="1:11" ht="12.75">
      <c r="A138" s="3">
        <v>45447.646696400465</v>
      </c>
      <c r="B138" s="1" t="s">
        <v>30</v>
      </c>
      <c r="C138" s="4" t="s">
        <v>24</v>
      </c>
      <c r="D138" s="4">
        <v>112212478</v>
      </c>
      <c r="E138" s="1" t="s">
        <v>275</v>
      </c>
      <c r="F138" s="1" t="s">
        <v>223</v>
      </c>
      <c r="G138" s="1" t="s">
        <v>224</v>
      </c>
      <c r="H138" s="5" t="s">
        <v>276</v>
      </c>
      <c r="I138" s="2" t="s">
        <v>277</v>
      </c>
      <c r="K138" s="6" t="str">
        <f t="shared" si="0"/>
        <v>DIII ST</v>
      </c>
    </row>
    <row r="139" spans="1:11" ht="12.75">
      <c r="A139" s="3">
        <v>45447.62084491898</v>
      </c>
      <c r="B139" s="1" t="s">
        <v>30</v>
      </c>
      <c r="C139" s="4" t="s">
        <v>24</v>
      </c>
      <c r="D139" s="4">
        <v>112212732</v>
      </c>
      <c r="E139" s="1" t="s">
        <v>278</v>
      </c>
      <c r="F139" s="1" t="s">
        <v>223</v>
      </c>
      <c r="G139" s="1" t="s">
        <v>224</v>
      </c>
      <c r="H139" s="5" t="s">
        <v>276</v>
      </c>
      <c r="I139" s="2" t="s">
        <v>277</v>
      </c>
      <c r="K139" s="6" t="str">
        <f t="shared" si="0"/>
        <v>DIII ST</v>
      </c>
    </row>
    <row r="140" spans="1:11" ht="12.75">
      <c r="A140" s="3">
        <v>45447.650394432872</v>
      </c>
      <c r="B140" s="1" t="s">
        <v>47</v>
      </c>
      <c r="C140" s="4" t="s">
        <v>24</v>
      </c>
      <c r="D140" s="4">
        <v>112212688</v>
      </c>
      <c r="E140" s="1" t="s">
        <v>279</v>
      </c>
      <c r="F140" s="1" t="s">
        <v>223</v>
      </c>
      <c r="G140" s="1" t="s">
        <v>224</v>
      </c>
      <c r="H140" s="5" t="s">
        <v>276</v>
      </c>
      <c r="I140" s="2" t="s">
        <v>277</v>
      </c>
      <c r="K140" s="6" t="str">
        <f t="shared" si="0"/>
        <v>DIII ST</v>
      </c>
    </row>
    <row r="141" spans="1:11" ht="12.75">
      <c r="A141" s="3">
        <v>45448.559785787038</v>
      </c>
      <c r="B141" s="1" t="s">
        <v>30</v>
      </c>
      <c r="C141" s="4" t="s">
        <v>24</v>
      </c>
      <c r="D141" s="4">
        <v>112212727</v>
      </c>
      <c r="E141" s="1" t="s">
        <v>280</v>
      </c>
      <c r="F141" s="1" t="s">
        <v>223</v>
      </c>
      <c r="G141" s="1" t="s">
        <v>224</v>
      </c>
      <c r="H141" s="5" t="s">
        <v>276</v>
      </c>
      <c r="I141" s="2" t="s">
        <v>277</v>
      </c>
      <c r="K141" s="6" t="str">
        <f t="shared" si="0"/>
        <v>DIII ST</v>
      </c>
    </row>
    <row r="142" spans="1:11" ht="12.75">
      <c r="A142" s="3">
        <v>45447.739573391205</v>
      </c>
      <c r="B142" s="1" t="s">
        <v>41</v>
      </c>
      <c r="C142" s="4" t="s">
        <v>21</v>
      </c>
      <c r="D142" s="4">
        <v>212112331</v>
      </c>
      <c r="E142" s="1" t="s">
        <v>281</v>
      </c>
      <c r="F142" s="1" t="s">
        <v>223</v>
      </c>
      <c r="G142" s="1" t="s">
        <v>224</v>
      </c>
      <c r="H142" s="5" t="s">
        <v>276</v>
      </c>
      <c r="I142" s="2" t="s">
        <v>277</v>
      </c>
      <c r="K142" s="6" t="str">
        <f t="shared" si="0"/>
        <v>DIV ST</v>
      </c>
    </row>
    <row r="143" spans="1:11" ht="12.75">
      <c r="A143" s="3">
        <v>45448.880544618056</v>
      </c>
      <c r="B143" s="1" t="s">
        <v>103</v>
      </c>
      <c r="C143" s="4" t="s">
        <v>21</v>
      </c>
      <c r="D143" s="4">
        <v>212112027</v>
      </c>
      <c r="E143" s="1" t="s">
        <v>282</v>
      </c>
      <c r="F143" s="1" t="s">
        <v>223</v>
      </c>
      <c r="G143" s="1" t="s">
        <v>224</v>
      </c>
      <c r="H143" s="5" t="s">
        <v>276</v>
      </c>
      <c r="I143" s="2" t="s">
        <v>277</v>
      </c>
      <c r="K143" s="6" t="str">
        <f t="shared" si="0"/>
        <v>DIV ST</v>
      </c>
    </row>
    <row r="144" spans="1:11" ht="12.75">
      <c r="A144" s="3">
        <v>45451.54346001157</v>
      </c>
      <c r="B144" s="1" t="s">
        <v>141</v>
      </c>
      <c r="C144" s="4" t="s">
        <v>21</v>
      </c>
      <c r="D144" s="4">
        <v>212112192</v>
      </c>
      <c r="E144" s="1" t="s">
        <v>283</v>
      </c>
      <c r="F144" s="1" t="s">
        <v>223</v>
      </c>
      <c r="G144" s="1" t="s">
        <v>224</v>
      </c>
      <c r="H144" s="5" t="s">
        <v>276</v>
      </c>
      <c r="I144" s="2" t="s">
        <v>277</v>
      </c>
      <c r="K144" s="6" t="str">
        <f t="shared" si="0"/>
        <v>DIV ST</v>
      </c>
    </row>
    <row r="145" spans="1:12" ht="12.75">
      <c r="A145" s="3">
        <v>45448.698592430555</v>
      </c>
      <c r="B145" s="1" t="s">
        <v>23</v>
      </c>
      <c r="C145" s="4" t="s">
        <v>24</v>
      </c>
      <c r="D145" s="4">
        <v>112212519</v>
      </c>
      <c r="E145" s="1" t="s">
        <v>284</v>
      </c>
      <c r="F145" s="1" t="s">
        <v>223</v>
      </c>
      <c r="G145" s="1" t="s">
        <v>224</v>
      </c>
      <c r="H145" s="5" t="s">
        <v>285</v>
      </c>
      <c r="I145" s="2" t="s">
        <v>286</v>
      </c>
      <c r="K145" s="6" t="str">
        <f t="shared" si="0"/>
        <v>DIII ST</v>
      </c>
    </row>
    <row r="146" spans="1:12" ht="12.75">
      <c r="A146" s="3">
        <v>45448.80308331018</v>
      </c>
      <c r="B146" s="1" t="s">
        <v>57</v>
      </c>
      <c r="C146" s="4" t="s">
        <v>12</v>
      </c>
      <c r="D146" s="4">
        <v>222112217</v>
      </c>
      <c r="E146" s="1" t="s">
        <v>287</v>
      </c>
      <c r="F146" s="1" t="s">
        <v>223</v>
      </c>
      <c r="G146" s="1" t="s">
        <v>224</v>
      </c>
      <c r="H146" s="5" t="s">
        <v>285</v>
      </c>
      <c r="I146" s="2" t="s">
        <v>286</v>
      </c>
      <c r="K146" s="6" t="str">
        <f t="shared" si="0"/>
        <v>DIV KS</v>
      </c>
    </row>
    <row r="147" spans="1:12" ht="12.75">
      <c r="A147" s="3">
        <v>45451.022314780093</v>
      </c>
      <c r="B147" s="1" t="s">
        <v>62</v>
      </c>
      <c r="C147" s="4" t="s">
        <v>12</v>
      </c>
      <c r="D147" s="4">
        <v>222111955</v>
      </c>
      <c r="E147" s="1" t="s">
        <v>288</v>
      </c>
      <c r="F147" s="1" t="s">
        <v>223</v>
      </c>
      <c r="G147" s="1" t="s">
        <v>224</v>
      </c>
      <c r="H147" s="5" t="s">
        <v>285</v>
      </c>
      <c r="I147" s="2" t="s">
        <v>286</v>
      </c>
      <c r="K147" s="6" t="str">
        <f t="shared" si="0"/>
        <v>DIV KS</v>
      </c>
    </row>
    <row r="148" spans="1:12" ht="12.75">
      <c r="A148" s="3">
        <v>45451.258492858797</v>
      </c>
      <c r="B148" s="1" t="s">
        <v>11</v>
      </c>
      <c r="C148" s="4" t="s">
        <v>12</v>
      </c>
      <c r="D148" s="4">
        <v>222111900</v>
      </c>
      <c r="E148" s="1" t="s">
        <v>289</v>
      </c>
      <c r="F148" s="1" t="s">
        <v>223</v>
      </c>
      <c r="G148" s="1" t="s">
        <v>224</v>
      </c>
      <c r="H148" s="5" t="s">
        <v>285</v>
      </c>
      <c r="I148" s="2" t="s">
        <v>286</v>
      </c>
      <c r="K148" s="6" t="str">
        <f t="shared" si="0"/>
        <v>DIV KS</v>
      </c>
    </row>
    <row r="149" spans="1:12" ht="12.75">
      <c r="A149" s="7">
        <v>45464.666222824075</v>
      </c>
      <c r="B149" s="8" t="s">
        <v>290</v>
      </c>
      <c r="C149" s="9" t="s">
        <v>12</v>
      </c>
      <c r="D149" s="10">
        <v>222011732</v>
      </c>
      <c r="E149" s="8" t="s">
        <v>291</v>
      </c>
      <c r="F149" s="1" t="s">
        <v>223</v>
      </c>
      <c r="G149" s="11" t="s">
        <v>224</v>
      </c>
      <c r="H149" s="5" t="s">
        <v>285</v>
      </c>
      <c r="I149" s="2" t="s">
        <v>286</v>
      </c>
      <c r="J149" s="11"/>
      <c r="K149" s="6" t="str">
        <f t="shared" si="0"/>
        <v>DIV KS</v>
      </c>
    </row>
    <row r="150" spans="1:12" ht="12.75">
      <c r="A150" s="3">
        <v>45448.602793287035</v>
      </c>
      <c r="B150" s="1" t="s">
        <v>20</v>
      </c>
      <c r="C150" s="4" t="s">
        <v>21</v>
      </c>
      <c r="D150" s="4">
        <v>212111962</v>
      </c>
      <c r="E150" s="1" t="s">
        <v>292</v>
      </c>
      <c r="F150" s="1" t="s">
        <v>223</v>
      </c>
      <c r="G150" s="1" t="s">
        <v>224</v>
      </c>
      <c r="H150" s="5" t="s">
        <v>285</v>
      </c>
      <c r="I150" s="2" t="s">
        <v>286</v>
      </c>
      <c r="K150" s="6" t="str">
        <f t="shared" si="0"/>
        <v>DIV ST</v>
      </c>
    </row>
    <row r="151" spans="1:12" ht="12.75">
      <c r="A151" s="3">
        <v>45450.914380254631</v>
      </c>
      <c r="B151" s="1" t="s">
        <v>41</v>
      </c>
      <c r="C151" s="4" t="s">
        <v>21</v>
      </c>
      <c r="D151" s="4">
        <v>212112134</v>
      </c>
      <c r="E151" s="1" t="s">
        <v>293</v>
      </c>
      <c r="F151" s="1" t="s">
        <v>223</v>
      </c>
      <c r="G151" s="1" t="s">
        <v>224</v>
      </c>
      <c r="H151" s="5" t="s">
        <v>285</v>
      </c>
      <c r="I151" s="2" t="s">
        <v>286</v>
      </c>
      <c r="K151" s="6" t="str">
        <f t="shared" si="0"/>
        <v>DIV ST</v>
      </c>
    </row>
    <row r="152" spans="1:12" ht="12.75">
      <c r="A152" s="3">
        <v>45451.431306724538</v>
      </c>
      <c r="B152" s="1" t="s">
        <v>41</v>
      </c>
      <c r="C152" s="4" t="s">
        <v>21</v>
      </c>
      <c r="D152" s="4">
        <v>212112191</v>
      </c>
      <c r="E152" s="1" t="s">
        <v>294</v>
      </c>
      <c r="F152" s="1" t="s">
        <v>223</v>
      </c>
      <c r="G152" s="1" t="s">
        <v>224</v>
      </c>
      <c r="H152" s="5" t="s">
        <v>285</v>
      </c>
      <c r="I152" s="2" t="s">
        <v>286</v>
      </c>
      <c r="K152" s="6" t="str">
        <f t="shared" si="0"/>
        <v>DIV ST</v>
      </c>
    </row>
    <row r="153" spans="1:12" ht="12.75">
      <c r="A153" s="3">
        <v>45451.466604016205</v>
      </c>
      <c r="B153" s="1" t="s">
        <v>41</v>
      </c>
      <c r="C153" s="4" t="s">
        <v>21</v>
      </c>
      <c r="D153" s="4">
        <v>212112109</v>
      </c>
      <c r="E153" s="1" t="s">
        <v>295</v>
      </c>
      <c r="F153" s="1" t="s">
        <v>223</v>
      </c>
      <c r="G153" s="1" t="s">
        <v>224</v>
      </c>
      <c r="H153" s="5" t="s">
        <v>285</v>
      </c>
      <c r="I153" s="2" t="s">
        <v>286</v>
      </c>
      <c r="K153" s="6" t="str">
        <f t="shared" si="0"/>
        <v>DIV ST</v>
      </c>
    </row>
    <row r="154" spans="1:12" ht="12.75">
      <c r="A154" s="3">
        <v>45449.265380254627</v>
      </c>
      <c r="B154" s="1" t="s">
        <v>47</v>
      </c>
      <c r="C154" s="4" t="s">
        <v>24</v>
      </c>
      <c r="D154" s="4">
        <v>112212648</v>
      </c>
      <c r="E154" s="1" t="s">
        <v>296</v>
      </c>
      <c r="F154" s="1" t="s">
        <v>223</v>
      </c>
      <c r="G154" s="1" t="s">
        <v>224</v>
      </c>
      <c r="H154" s="5" t="s">
        <v>297</v>
      </c>
      <c r="I154" s="2" t="s">
        <v>298</v>
      </c>
      <c r="K154" s="6" t="str">
        <f t="shared" si="0"/>
        <v>DIII ST</v>
      </c>
      <c r="L154" s="11"/>
    </row>
    <row r="155" spans="1:12" ht="12.75">
      <c r="A155" s="3">
        <v>45449.90565429398</v>
      </c>
      <c r="B155" s="1" t="s">
        <v>30</v>
      </c>
      <c r="C155" s="4" t="s">
        <v>24</v>
      </c>
      <c r="D155" s="4">
        <v>112212835</v>
      </c>
      <c r="E155" s="1" t="s">
        <v>299</v>
      </c>
      <c r="F155" s="1" t="s">
        <v>223</v>
      </c>
      <c r="G155" s="1" t="s">
        <v>224</v>
      </c>
      <c r="H155" s="5" t="s">
        <v>297</v>
      </c>
      <c r="I155" s="2" t="s">
        <v>298</v>
      </c>
      <c r="K155" s="6" t="str">
        <f t="shared" si="0"/>
        <v>DIII ST</v>
      </c>
    </row>
    <row r="156" spans="1:12" ht="12.75">
      <c r="A156" s="3">
        <v>45451.352838634259</v>
      </c>
      <c r="B156" s="1" t="s">
        <v>30</v>
      </c>
      <c r="C156" s="4" t="s">
        <v>24</v>
      </c>
      <c r="D156" s="4">
        <v>112212740</v>
      </c>
      <c r="E156" s="1" t="s">
        <v>300</v>
      </c>
      <c r="F156" s="1" t="s">
        <v>223</v>
      </c>
      <c r="G156" s="1" t="s">
        <v>224</v>
      </c>
      <c r="H156" s="5" t="s">
        <v>297</v>
      </c>
      <c r="I156" s="2" t="s">
        <v>298</v>
      </c>
      <c r="K156" s="6" t="str">
        <f t="shared" si="0"/>
        <v>DIII ST</v>
      </c>
    </row>
    <row r="157" spans="1:12" ht="12.75">
      <c r="A157" s="3">
        <v>45447.687416620371</v>
      </c>
      <c r="B157" s="1" t="s">
        <v>11</v>
      </c>
      <c r="C157" s="4" t="s">
        <v>12</v>
      </c>
      <c r="D157" s="4">
        <v>222112089</v>
      </c>
      <c r="E157" s="1" t="s">
        <v>301</v>
      </c>
      <c r="F157" s="1" t="s">
        <v>223</v>
      </c>
      <c r="G157" s="1" t="s">
        <v>224</v>
      </c>
      <c r="H157" s="5" t="s">
        <v>297</v>
      </c>
      <c r="I157" s="2" t="s">
        <v>298</v>
      </c>
      <c r="K157" s="6" t="str">
        <f t="shared" si="0"/>
        <v>DIV KS</v>
      </c>
    </row>
    <row r="158" spans="1:12" ht="12.75">
      <c r="A158" s="3">
        <v>45448.563018506946</v>
      </c>
      <c r="B158" s="1" t="s">
        <v>75</v>
      </c>
      <c r="C158" s="4" t="s">
        <v>12</v>
      </c>
      <c r="D158" s="4">
        <v>222111844</v>
      </c>
      <c r="E158" s="1" t="s">
        <v>302</v>
      </c>
      <c r="F158" s="1" t="s">
        <v>223</v>
      </c>
      <c r="G158" s="1" t="s">
        <v>224</v>
      </c>
      <c r="H158" s="5" t="s">
        <v>297</v>
      </c>
      <c r="I158" s="2" t="s">
        <v>298</v>
      </c>
      <c r="K158" s="6" t="str">
        <f t="shared" si="0"/>
        <v>DIV KS</v>
      </c>
    </row>
    <row r="159" spans="1:12" ht="12.75">
      <c r="A159" s="3">
        <v>45448.82212783565</v>
      </c>
      <c r="B159" s="1" t="s">
        <v>62</v>
      </c>
      <c r="C159" s="4" t="s">
        <v>12</v>
      </c>
      <c r="D159" s="4">
        <v>222112118</v>
      </c>
      <c r="E159" s="1" t="s">
        <v>303</v>
      </c>
      <c r="F159" s="1" t="s">
        <v>223</v>
      </c>
      <c r="G159" s="1" t="s">
        <v>224</v>
      </c>
      <c r="H159" s="5" t="s">
        <v>297</v>
      </c>
      <c r="I159" s="2" t="s">
        <v>298</v>
      </c>
      <c r="K159" s="6" t="str">
        <f t="shared" si="0"/>
        <v>DIV KS</v>
      </c>
    </row>
    <row r="160" spans="1:12" ht="12.75">
      <c r="A160" s="3">
        <v>45447.76450049768</v>
      </c>
      <c r="B160" s="1" t="s">
        <v>103</v>
      </c>
      <c r="C160" s="4" t="s">
        <v>21</v>
      </c>
      <c r="D160" s="4">
        <v>212112208</v>
      </c>
      <c r="E160" s="1" t="s">
        <v>304</v>
      </c>
      <c r="F160" s="1" t="s">
        <v>223</v>
      </c>
      <c r="G160" s="1" t="s">
        <v>224</v>
      </c>
      <c r="H160" s="5" t="s">
        <v>297</v>
      </c>
      <c r="I160" s="2" t="s">
        <v>298</v>
      </c>
      <c r="K160" s="6" t="str">
        <f t="shared" si="0"/>
        <v>DIV ST</v>
      </c>
    </row>
    <row r="161" spans="1:11" ht="12.75">
      <c r="A161" s="3">
        <v>45449.82865865741</v>
      </c>
      <c r="B161" s="1" t="s">
        <v>141</v>
      </c>
      <c r="C161" s="4" t="s">
        <v>21</v>
      </c>
      <c r="D161" s="4">
        <v>212112239</v>
      </c>
      <c r="E161" s="1" t="s">
        <v>305</v>
      </c>
      <c r="F161" s="1" t="s">
        <v>223</v>
      </c>
      <c r="G161" s="1" t="s">
        <v>224</v>
      </c>
      <c r="H161" s="5" t="s">
        <v>297</v>
      </c>
      <c r="I161" s="2" t="s">
        <v>298</v>
      </c>
      <c r="K161" s="6" t="str">
        <f t="shared" si="0"/>
        <v>DIV ST</v>
      </c>
    </row>
    <row r="162" spans="1:11" ht="12.75">
      <c r="A162" s="13">
        <v>45452.361307465282</v>
      </c>
      <c r="B162" s="14" t="s">
        <v>306</v>
      </c>
      <c r="C162" s="4" t="s">
        <v>21</v>
      </c>
      <c r="D162" s="15">
        <v>212011264</v>
      </c>
      <c r="E162" s="14" t="s">
        <v>307</v>
      </c>
      <c r="F162" s="1" t="s">
        <v>223</v>
      </c>
      <c r="G162" s="1" t="s">
        <v>224</v>
      </c>
      <c r="H162" s="5" t="s">
        <v>297</v>
      </c>
      <c r="I162" s="2" t="s">
        <v>298</v>
      </c>
      <c r="K162" s="6" t="str">
        <f t="shared" si="0"/>
        <v>DIV ST</v>
      </c>
    </row>
    <row r="163" spans="1:11" ht="12.75">
      <c r="A163" s="3">
        <v>45447.749414421298</v>
      </c>
      <c r="B163" s="1" t="s">
        <v>47</v>
      </c>
      <c r="C163" s="4" t="s">
        <v>24</v>
      </c>
      <c r="D163" s="4">
        <v>112212456</v>
      </c>
      <c r="E163" s="1" t="s">
        <v>308</v>
      </c>
      <c r="F163" s="1" t="s">
        <v>223</v>
      </c>
      <c r="G163" s="1" t="s">
        <v>224</v>
      </c>
      <c r="H163" s="5" t="s">
        <v>309</v>
      </c>
      <c r="I163" s="2" t="s">
        <v>310</v>
      </c>
      <c r="K163" s="6" t="str">
        <f t="shared" si="0"/>
        <v>DIII ST</v>
      </c>
    </row>
    <row r="164" spans="1:11" ht="12.75">
      <c r="A164" s="3">
        <v>45447.770775046301</v>
      </c>
      <c r="B164" s="1" t="s">
        <v>30</v>
      </c>
      <c r="C164" s="4" t="s">
        <v>24</v>
      </c>
      <c r="D164" s="4">
        <v>112212928</v>
      </c>
      <c r="E164" s="1" t="s">
        <v>311</v>
      </c>
      <c r="F164" s="1" t="s">
        <v>223</v>
      </c>
      <c r="G164" s="1" t="s">
        <v>224</v>
      </c>
      <c r="H164" s="5" t="s">
        <v>309</v>
      </c>
      <c r="I164" s="2" t="s">
        <v>310</v>
      </c>
      <c r="K164" s="6" t="str">
        <f t="shared" si="0"/>
        <v>DIII ST</v>
      </c>
    </row>
    <row r="165" spans="1:11" ht="12.75">
      <c r="A165" s="3">
        <v>45449.80829961806</v>
      </c>
      <c r="B165" s="1" t="s">
        <v>30</v>
      </c>
      <c r="C165" s="4" t="s">
        <v>24</v>
      </c>
      <c r="D165" s="4">
        <v>112212504</v>
      </c>
      <c r="E165" s="1" t="s">
        <v>312</v>
      </c>
      <c r="F165" s="1" t="s">
        <v>223</v>
      </c>
      <c r="G165" s="1" t="s">
        <v>224</v>
      </c>
      <c r="H165" s="5" t="s">
        <v>309</v>
      </c>
      <c r="I165" s="2" t="s">
        <v>310</v>
      </c>
      <c r="K165" s="6" t="str">
        <f t="shared" si="0"/>
        <v>DIII ST</v>
      </c>
    </row>
    <row r="166" spans="1:11" ht="12.75">
      <c r="A166" s="3">
        <v>45447.79588957176</v>
      </c>
      <c r="B166" s="1" t="s">
        <v>57</v>
      </c>
      <c r="C166" s="4" t="s">
        <v>12</v>
      </c>
      <c r="D166" s="4">
        <v>222112162</v>
      </c>
      <c r="E166" s="1" t="s">
        <v>313</v>
      </c>
      <c r="F166" s="1" t="s">
        <v>223</v>
      </c>
      <c r="G166" s="1" t="s">
        <v>224</v>
      </c>
      <c r="H166" s="5" t="s">
        <v>309</v>
      </c>
      <c r="I166" s="2" t="s">
        <v>310</v>
      </c>
      <c r="K166" s="6" t="str">
        <f t="shared" si="0"/>
        <v>DIV KS</v>
      </c>
    </row>
    <row r="167" spans="1:11" ht="12.75">
      <c r="A167" s="3">
        <v>45449.723091423613</v>
      </c>
      <c r="B167" s="1" t="s">
        <v>62</v>
      </c>
      <c r="C167" s="4" t="s">
        <v>12</v>
      </c>
      <c r="D167" s="4">
        <v>222112179</v>
      </c>
      <c r="E167" s="1" t="s">
        <v>314</v>
      </c>
      <c r="F167" s="1" t="s">
        <v>223</v>
      </c>
      <c r="G167" s="1" t="s">
        <v>224</v>
      </c>
      <c r="H167" s="5" t="s">
        <v>309</v>
      </c>
      <c r="I167" s="2" t="s">
        <v>310</v>
      </c>
      <c r="K167" s="6" t="str">
        <f t="shared" si="0"/>
        <v>DIV KS</v>
      </c>
    </row>
    <row r="168" spans="1:11" ht="12.75">
      <c r="A168" s="3">
        <v>45447.731251851852</v>
      </c>
      <c r="B168" s="1" t="s">
        <v>20</v>
      </c>
      <c r="C168" s="4" t="s">
        <v>21</v>
      </c>
      <c r="D168" s="4">
        <v>212112352</v>
      </c>
      <c r="E168" s="1" t="s">
        <v>315</v>
      </c>
      <c r="F168" s="1" t="s">
        <v>223</v>
      </c>
      <c r="G168" s="1" t="s">
        <v>224</v>
      </c>
      <c r="H168" s="5" t="s">
        <v>309</v>
      </c>
      <c r="I168" s="2" t="s">
        <v>310</v>
      </c>
      <c r="K168" s="6" t="str">
        <f t="shared" si="0"/>
        <v>DIV ST</v>
      </c>
    </row>
    <row r="169" spans="1:11" ht="12.75">
      <c r="A169" s="3">
        <v>45451.418370162035</v>
      </c>
      <c r="B169" s="1" t="s">
        <v>41</v>
      </c>
      <c r="C169" s="4" t="s">
        <v>21</v>
      </c>
      <c r="D169" s="4">
        <v>212111996</v>
      </c>
      <c r="E169" s="1" t="s">
        <v>316</v>
      </c>
      <c r="F169" s="1" t="s">
        <v>223</v>
      </c>
      <c r="G169" s="1" t="s">
        <v>224</v>
      </c>
      <c r="H169" s="5" t="s">
        <v>309</v>
      </c>
      <c r="I169" s="2" t="s">
        <v>310</v>
      </c>
      <c r="K169" s="6" t="str">
        <f t="shared" si="0"/>
        <v>DIV ST</v>
      </c>
    </row>
    <row r="170" spans="1:11" ht="12.75">
      <c r="A170" s="3">
        <v>45451.49463523148</v>
      </c>
      <c r="B170" s="1" t="s">
        <v>41</v>
      </c>
      <c r="C170" s="4" t="s">
        <v>21</v>
      </c>
      <c r="D170" s="4">
        <v>212111903</v>
      </c>
      <c r="E170" s="1" t="s">
        <v>317</v>
      </c>
      <c r="F170" s="1" t="s">
        <v>223</v>
      </c>
      <c r="G170" s="1" t="s">
        <v>224</v>
      </c>
      <c r="H170" s="5" t="s">
        <v>309</v>
      </c>
      <c r="I170" s="2" t="s">
        <v>310</v>
      </c>
      <c r="K170" s="6" t="str">
        <f t="shared" si="0"/>
        <v>DIV ST</v>
      </c>
    </row>
    <row r="171" spans="1:11" ht="12.75">
      <c r="A171" s="3">
        <v>45447.708168923607</v>
      </c>
      <c r="B171" s="1" t="s">
        <v>18</v>
      </c>
      <c r="C171" s="4" t="s">
        <v>12</v>
      </c>
      <c r="D171" s="4">
        <v>222112261</v>
      </c>
      <c r="E171" s="1" t="s">
        <v>318</v>
      </c>
      <c r="F171" s="1" t="s">
        <v>319</v>
      </c>
      <c r="G171" s="1" t="s">
        <v>320</v>
      </c>
      <c r="H171" s="5" t="s">
        <v>321</v>
      </c>
      <c r="I171" s="2" t="s">
        <v>322</v>
      </c>
      <c r="K171" s="6" t="str">
        <f t="shared" si="0"/>
        <v>DIV KS</v>
      </c>
    </row>
    <row r="172" spans="1:11" ht="12.75">
      <c r="A172" s="3">
        <v>45447.72060774306</v>
      </c>
      <c r="B172" s="1" t="s">
        <v>75</v>
      </c>
      <c r="C172" s="4" t="s">
        <v>12</v>
      </c>
      <c r="D172" s="4">
        <v>222112225</v>
      </c>
      <c r="E172" s="1" t="s">
        <v>323</v>
      </c>
      <c r="F172" s="1" t="s">
        <v>319</v>
      </c>
      <c r="G172" s="1" t="s">
        <v>320</v>
      </c>
      <c r="H172" s="5" t="s">
        <v>321</v>
      </c>
      <c r="I172" s="2" t="s">
        <v>322</v>
      </c>
      <c r="K172" s="6" t="str">
        <f t="shared" si="0"/>
        <v>DIV KS</v>
      </c>
    </row>
    <row r="173" spans="1:11" ht="12.75">
      <c r="A173" s="3">
        <v>45447.845202893513</v>
      </c>
      <c r="B173" s="1" t="s">
        <v>32</v>
      </c>
      <c r="C173" s="4" t="s">
        <v>12</v>
      </c>
      <c r="D173" s="4">
        <v>222112386</v>
      </c>
      <c r="E173" s="1" t="s">
        <v>324</v>
      </c>
      <c r="F173" s="1" t="s">
        <v>319</v>
      </c>
      <c r="G173" s="1" t="s">
        <v>320</v>
      </c>
      <c r="H173" s="5" t="s">
        <v>321</v>
      </c>
      <c r="I173" s="2" t="s">
        <v>322</v>
      </c>
      <c r="K173" s="6" t="str">
        <f t="shared" si="0"/>
        <v>DIV KS</v>
      </c>
    </row>
    <row r="174" spans="1:11" ht="12.75">
      <c r="A174" s="3">
        <v>45447.746906342596</v>
      </c>
      <c r="B174" s="1" t="s">
        <v>41</v>
      </c>
      <c r="C174" s="4" t="s">
        <v>21</v>
      </c>
      <c r="D174" s="4">
        <v>212112409</v>
      </c>
      <c r="E174" s="1" t="s">
        <v>325</v>
      </c>
      <c r="F174" s="1" t="s">
        <v>319</v>
      </c>
      <c r="G174" s="1" t="s">
        <v>320</v>
      </c>
      <c r="H174" s="5" t="s">
        <v>321</v>
      </c>
      <c r="I174" s="2" t="s">
        <v>322</v>
      </c>
      <c r="K174" s="6" t="str">
        <f t="shared" si="0"/>
        <v>DIV ST</v>
      </c>
    </row>
    <row r="175" spans="1:11" ht="12.75">
      <c r="A175" s="3">
        <v>45450.452458726853</v>
      </c>
      <c r="B175" s="1" t="s">
        <v>18</v>
      </c>
      <c r="C175" s="4" t="s">
        <v>12</v>
      </c>
      <c r="D175" s="4">
        <v>222112076</v>
      </c>
      <c r="E175" s="1" t="s">
        <v>326</v>
      </c>
      <c r="F175" s="1" t="s">
        <v>319</v>
      </c>
      <c r="G175" s="1" t="s">
        <v>320</v>
      </c>
      <c r="H175" s="5" t="s">
        <v>327</v>
      </c>
      <c r="I175" s="2" t="s">
        <v>328</v>
      </c>
      <c r="K175" s="6" t="str">
        <f t="shared" si="0"/>
        <v>DIV KS</v>
      </c>
    </row>
    <row r="176" spans="1:11" ht="12.75">
      <c r="A176" s="3">
        <v>45449.051372013884</v>
      </c>
      <c r="B176" s="1" t="s">
        <v>32</v>
      </c>
      <c r="C176" s="4" t="s">
        <v>12</v>
      </c>
      <c r="D176" s="4">
        <v>222112402</v>
      </c>
      <c r="E176" s="1" t="s">
        <v>329</v>
      </c>
      <c r="F176" s="1" t="s">
        <v>319</v>
      </c>
      <c r="G176" s="1" t="s">
        <v>320</v>
      </c>
      <c r="H176" s="5" t="s">
        <v>327</v>
      </c>
      <c r="I176" s="2" t="s">
        <v>328</v>
      </c>
      <c r="K176" s="6" t="str">
        <f t="shared" si="0"/>
        <v>DIV KS</v>
      </c>
    </row>
    <row r="177" spans="1:12" ht="12.75">
      <c r="A177" s="3">
        <v>45449.058177743056</v>
      </c>
      <c r="B177" s="1" t="s">
        <v>18</v>
      </c>
      <c r="C177" s="4" t="s">
        <v>12</v>
      </c>
      <c r="D177" s="4">
        <v>222111995</v>
      </c>
      <c r="E177" s="1" t="s">
        <v>330</v>
      </c>
      <c r="F177" s="1" t="s">
        <v>319</v>
      </c>
      <c r="G177" s="1" t="s">
        <v>320</v>
      </c>
      <c r="H177" s="5" t="s">
        <v>327</v>
      </c>
      <c r="I177" s="2" t="s">
        <v>328</v>
      </c>
      <c r="K177" s="6" t="str">
        <f t="shared" si="0"/>
        <v>DIV KS</v>
      </c>
      <c r="L177" s="11"/>
    </row>
    <row r="178" spans="1:12" ht="12.75">
      <c r="A178" s="3">
        <v>45450.683321828707</v>
      </c>
      <c r="B178" s="1" t="s">
        <v>32</v>
      </c>
      <c r="C178" s="4" t="s">
        <v>12</v>
      </c>
      <c r="D178" s="4">
        <v>222111849</v>
      </c>
      <c r="E178" s="1" t="s">
        <v>331</v>
      </c>
      <c r="F178" s="1" t="s">
        <v>319</v>
      </c>
      <c r="G178" s="1" t="s">
        <v>320</v>
      </c>
      <c r="H178" s="5" t="s">
        <v>327</v>
      </c>
      <c r="I178" s="2" t="s">
        <v>328</v>
      </c>
      <c r="K178" s="6" t="str">
        <f t="shared" si="0"/>
        <v>DIV KS</v>
      </c>
    </row>
    <row r="179" spans="1:12" ht="12.75">
      <c r="A179" s="3">
        <v>45447.695787210643</v>
      </c>
      <c r="B179" s="1" t="s">
        <v>20</v>
      </c>
      <c r="C179" s="4" t="s">
        <v>21</v>
      </c>
      <c r="D179" s="4">
        <v>212111981</v>
      </c>
      <c r="E179" s="1" t="s">
        <v>332</v>
      </c>
      <c r="F179" s="1" t="s">
        <v>319</v>
      </c>
      <c r="G179" s="1" t="s">
        <v>320</v>
      </c>
      <c r="H179" s="5" t="s">
        <v>327</v>
      </c>
      <c r="I179" s="2" t="s">
        <v>328</v>
      </c>
      <c r="K179" s="6" t="str">
        <f t="shared" si="0"/>
        <v>DIV ST</v>
      </c>
    </row>
    <row r="180" spans="1:12" ht="12.75">
      <c r="A180" s="3">
        <v>45450.856091701389</v>
      </c>
      <c r="B180" s="1" t="s">
        <v>57</v>
      </c>
      <c r="C180" s="4" t="s">
        <v>12</v>
      </c>
      <c r="D180" s="4">
        <v>222112419</v>
      </c>
      <c r="E180" s="1" t="s">
        <v>333</v>
      </c>
      <c r="F180" s="1" t="s">
        <v>319</v>
      </c>
      <c r="G180" s="1" t="s">
        <v>320</v>
      </c>
      <c r="H180" s="5" t="s">
        <v>334</v>
      </c>
      <c r="I180" s="2" t="s">
        <v>335</v>
      </c>
      <c r="K180" s="6" t="str">
        <f t="shared" si="0"/>
        <v>DIV KS</v>
      </c>
    </row>
    <row r="181" spans="1:12" ht="12.75">
      <c r="A181" s="3">
        <v>45450.214225046293</v>
      </c>
      <c r="B181" s="1" t="s">
        <v>62</v>
      </c>
      <c r="C181" s="4" t="s">
        <v>12</v>
      </c>
      <c r="D181" s="4">
        <v>222011335</v>
      </c>
      <c r="E181" s="1" t="s">
        <v>336</v>
      </c>
      <c r="F181" s="1" t="s">
        <v>319</v>
      </c>
      <c r="G181" s="1" t="s">
        <v>320</v>
      </c>
      <c r="H181" s="5" t="s">
        <v>337</v>
      </c>
      <c r="I181" s="2" t="s">
        <v>338</v>
      </c>
      <c r="K181" s="6" t="str">
        <f t="shared" si="0"/>
        <v>DIV KS</v>
      </c>
    </row>
    <row r="182" spans="1:12" ht="14.25">
      <c r="A182" s="3">
        <v>45447.722025590279</v>
      </c>
      <c r="B182" s="1" t="s">
        <v>47</v>
      </c>
      <c r="C182" s="4" t="s">
        <v>24</v>
      </c>
      <c r="D182" s="4">
        <v>112212492</v>
      </c>
      <c r="E182" s="1" t="s">
        <v>339</v>
      </c>
      <c r="F182" s="1" t="s">
        <v>319</v>
      </c>
      <c r="G182" s="1" t="s">
        <v>320</v>
      </c>
      <c r="H182" s="5" t="s">
        <v>340</v>
      </c>
      <c r="I182" s="2" t="s">
        <v>341</v>
      </c>
      <c r="J182" s="12" t="s">
        <v>116</v>
      </c>
      <c r="K182" s="6" t="str">
        <f t="shared" si="0"/>
        <v>DIII ST</v>
      </c>
      <c r="L182" s="12" t="s">
        <v>116</v>
      </c>
    </row>
    <row r="183" spans="1:12" ht="12.75">
      <c r="A183" s="3">
        <v>45447.675609317128</v>
      </c>
      <c r="B183" s="1" t="s">
        <v>75</v>
      </c>
      <c r="C183" s="4" t="s">
        <v>12</v>
      </c>
      <c r="D183" s="4">
        <v>222112272</v>
      </c>
      <c r="E183" s="1" t="s">
        <v>342</v>
      </c>
      <c r="F183" s="1" t="s">
        <v>319</v>
      </c>
      <c r="G183" s="1" t="s">
        <v>320</v>
      </c>
      <c r="H183" s="5" t="s">
        <v>343</v>
      </c>
      <c r="I183" s="2" t="s">
        <v>344</v>
      </c>
      <c r="K183" s="6" t="str">
        <f t="shared" si="0"/>
        <v>DIV KS</v>
      </c>
    </row>
    <row r="184" spans="1:12" ht="12.75">
      <c r="A184" s="3">
        <v>45449.429491076386</v>
      </c>
      <c r="B184" s="1" t="s">
        <v>18</v>
      </c>
      <c r="C184" s="4" t="s">
        <v>12</v>
      </c>
      <c r="D184" s="4">
        <v>222112434</v>
      </c>
      <c r="E184" s="1" t="s">
        <v>345</v>
      </c>
      <c r="F184" s="1" t="s">
        <v>319</v>
      </c>
      <c r="G184" s="1" t="s">
        <v>320</v>
      </c>
      <c r="H184" s="5" t="s">
        <v>343</v>
      </c>
      <c r="I184" s="2" t="s">
        <v>344</v>
      </c>
      <c r="K184" s="6" t="str">
        <f t="shared" si="0"/>
        <v>DIV KS</v>
      </c>
    </row>
    <row r="185" spans="1:12" ht="12.75">
      <c r="A185" s="3">
        <v>45451.341867361116</v>
      </c>
      <c r="B185" s="1" t="s">
        <v>57</v>
      </c>
      <c r="C185" s="4" t="s">
        <v>12</v>
      </c>
      <c r="D185" s="4">
        <v>222112122</v>
      </c>
      <c r="E185" s="1" t="s">
        <v>346</v>
      </c>
      <c r="F185" s="1" t="s">
        <v>319</v>
      </c>
      <c r="G185" s="1" t="s">
        <v>320</v>
      </c>
      <c r="H185" s="5" t="s">
        <v>343</v>
      </c>
      <c r="I185" s="2" t="s">
        <v>344</v>
      </c>
      <c r="K185" s="6" t="str">
        <f t="shared" si="0"/>
        <v>DIV KS</v>
      </c>
    </row>
    <row r="186" spans="1:12" ht="14.25">
      <c r="A186" s="3">
        <v>45447.679581446762</v>
      </c>
      <c r="B186" s="1" t="s">
        <v>47</v>
      </c>
      <c r="C186" s="4" t="s">
        <v>24</v>
      </c>
      <c r="D186" s="4">
        <v>112212804</v>
      </c>
      <c r="E186" s="1" t="s">
        <v>347</v>
      </c>
      <c r="F186" s="1" t="s">
        <v>319</v>
      </c>
      <c r="G186" s="1" t="s">
        <v>320</v>
      </c>
      <c r="H186" s="5" t="s">
        <v>348</v>
      </c>
      <c r="I186" s="2" t="s">
        <v>349</v>
      </c>
      <c r="J186" s="12" t="s">
        <v>116</v>
      </c>
      <c r="K186" s="6" t="str">
        <f t="shared" si="0"/>
        <v>DIII ST</v>
      </c>
      <c r="L186" s="12" t="s">
        <v>116</v>
      </c>
    </row>
    <row r="187" spans="1:12" ht="12.75">
      <c r="A187" s="3">
        <v>45447.679076608794</v>
      </c>
      <c r="B187" s="1" t="s">
        <v>30</v>
      </c>
      <c r="C187" s="4" t="s">
        <v>24</v>
      </c>
      <c r="D187" s="4">
        <v>112212866</v>
      </c>
      <c r="E187" s="1" t="s">
        <v>350</v>
      </c>
      <c r="F187" s="1" t="s">
        <v>319</v>
      </c>
      <c r="G187" s="1" t="s">
        <v>320</v>
      </c>
      <c r="H187" s="5" t="s">
        <v>348</v>
      </c>
      <c r="I187" s="2" t="s">
        <v>349</v>
      </c>
      <c r="K187" s="6" t="str">
        <f t="shared" si="0"/>
        <v>DIII ST</v>
      </c>
    </row>
    <row r="188" spans="1:12" ht="12.75">
      <c r="A188" s="3">
        <v>45447.713987685187</v>
      </c>
      <c r="B188" s="1" t="s">
        <v>30</v>
      </c>
      <c r="C188" s="4" t="s">
        <v>24</v>
      </c>
      <c r="D188" s="4">
        <v>112212471</v>
      </c>
      <c r="E188" s="1" t="s">
        <v>351</v>
      </c>
      <c r="F188" s="1" t="s">
        <v>319</v>
      </c>
      <c r="G188" s="1" t="s">
        <v>320</v>
      </c>
      <c r="H188" s="5" t="s">
        <v>348</v>
      </c>
      <c r="I188" s="2" t="s">
        <v>349</v>
      </c>
      <c r="K188" s="6" t="str">
        <f t="shared" si="0"/>
        <v>DIII ST</v>
      </c>
    </row>
    <row r="189" spans="1:12" ht="12.75">
      <c r="A189" s="3">
        <v>45447.714026400463</v>
      </c>
      <c r="B189" s="1" t="s">
        <v>30</v>
      </c>
      <c r="C189" s="4" t="s">
        <v>24</v>
      </c>
      <c r="D189" s="4">
        <v>112212837</v>
      </c>
      <c r="E189" s="1" t="s">
        <v>352</v>
      </c>
      <c r="F189" s="1" t="s">
        <v>319</v>
      </c>
      <c r="G189" s="1" t="s">
        <v>320</v>
      </c>
      <c r="H189" s="5" t="s">
        <v>348</v>
      </c>
      <c r="I189" s="2" t="s">
        <v>349</v>
      </c>
      <c r="K189" s="6" t="str">
        <f t="shared" si="0"/>
        <v>DIII ST</v>
      </c>
    </row>
    <row r="190" spans="1:12" ht="12.75">
      <c r="A190" s="3">
        <v>45448.723228680552</v>
      </c>
      <c r="B190" s="1" t="s">
        <v>32</v>
      </c>
      <c r="C190" s="4" t="s">
        <v>12</v>
      </c>
      <c r="D190" s="4">
        <v>222112071</v>
      </c>
      <c r="E190" s="1" t="s">
        <v>353</v>
      </c>
      <c r="F190" s="1" t="s">
        <v>319</v>
      </c>
      <c r="G190" s="1" t="s">
        <v>320</v>
      </c>
      <c r="H190" s="5" t="s">
        <v>348</v>
      </c>
      <c r="I190" s="2" t="s">
        <v>349</v>
      </c>
      <c r="K190" s="6" t="str">
        <f t="shared" si="0"/>
        <v>DIV KS</v>
      </c>
    </row>
    <row r="191" spans="1:12" ht="12.75">
      <c r="A191" s="3">
        <v>45447.827640706018</v>
      </c>
      <c r="B191" s="1" t="s">
        <v>57</v>
      </c>
      <c r="C191" s="4" t="s">
        <v>12</v>
      </c>
      <c r="D191" s="4">
        <v>222111845</v>
      </c>
      <c r="E191" s="1" t="s">
        <v>354</v>
      </c>
      <c r="F191" s="1" t="s">
        <v>319</v>
      </c>
      <c r="G191" s="1" t="s">
        <v>320</v>
      </c>
      <c r="H191" s="5" t="s">
        <v>348</v>
      </c>
      <c r="I191" s="2" t="s">
        <v>349</v>
      </c>
      <c r="K191" s="6" t="str">
        <f t="shared" si="0"/>
        <v>DIV KS</v>
      </c>
    </row>
    <row r="192" spans="1:12" ht="12.75">
      <c r="A192" s="3">
        <v>45448.603610844904</v>
      </c>
      <c r="B192" s="1" t="s">
        <v>11</v>
      </c>
      <c r="C192" s="4" t="s">
        <v>12</v>
      </c>
      <c r="D192" s="4">
        <v>222112265</v>
      </c>
      <c r="E192" s="1" t="s">
        <v>355</v>
      </c>
      <c r="F192" s="1" t="s">
        <v>319</v>
      </c>
      <c r="G192" s="1" t="s">
        <v>320</v>
      </c>
      <c r="H192" s="5" t="s">
        <v>348</v>
      </c>
      <c r="I192" s="2" t="s">
        <v>349</v>
      </c>
      <c r="K192" s="6" t="str">
        <f t="shared" si="0"/>
        <v>DIV KS</v>
      </c>
    </row>
    <row r="193" spans="1:11" ht="12.75">
      <c r="A193" s="3">
        <v>45451.390094282411</v>
      </c>
      <c r="B193" s="1" t="s">
        <v>62</v>
      </c>
      <c r="C193" s="4" t="s">
        <v>12</v>
      </c>
      <c r="D193" s="4">
        <v>222111964</v>
      </c>
      <c r="E193" s="1" t="s">
        <v>356</v>
      </c>
      <c r="F193" s="1" t="s">
        <v>319</v>
      </c>
      <c r="G193" s="1" t="s">
        <v>320</v>
      </c>
      <c r="H193" s="5" t="s">
        <v>348</v>
      </c>
      <c r="I193" s="2" t="s">
        <v>349</v>
      </c>
      <c r="K193" s="6" t="str">
        <f t="shared" si="0"/>
        <v>DIV KS</v>
      </c>
    </row>
    <row r="194" spans="1:11" ht="12.75">
      <c r="A194" s="3">
        <v>45447.694135277779</v>
      </c>
      <c r="B194" s="1" t="s">
        <v>30</v>
      </c>
      <c r="C194" s="4" t="s">
        <v>24</v>
      </c>
      <c r="D194" s="4">
        <v>112212482</v>
      </c>
      <c r="E194" s="1" t="s">
        <v>357</v>
      </c>
      <c r="F194" s="1" t="s">
        <v>319</v>
      </c>
      <c r="G194" s="1" t="s">
        <v>320</v>
      </c>
      <c r="H194" s="5" t="s">
        <v>358</v>
      </c>
      <c r="I194" s="2" t="s">
        <v>359</v>
      </c>
      <c r="K194" s="6" t="str">
        <f t="shared" si="0"/>
        <v>DIII ST</v>
      </c>
    </row>
    <row r="195" spans="1:11" ht="12.75">
      <c r="A195" s="3">
        <v>45450.862286111107</v>
      </c>
      <c r="B195" s="1" t="s">
        <v>57</v>
      </c>
      <c r="C195" s="4" t="s">
        <v>12</v>
      </c>
      <c r="D195" s="4">
        <v>222111862</v>
      </c>
      <c r="E195" s="1" t="s">
        <v>360</v>
      </c>
      <c r="F195" s="1" t="s">
        <v>319</v>
      </c>
      <c r="G195" s="1" t="s">
        <v>320</v>
      </c>
      <c r="H195" s="5" t="s">
        <v>358</v>
      </c>
      <c r="I195" s="2" t="s">
        <v>359</v>
      </c>
      <c r="K195" s="6" t="str">
        <f t="shared" si="0"/>
        <v>DIV KS</v>
      </c>
    </row>
    <row r="196" spans="1:11" ht="12.75">
      <c r="A196" s="3">
        <v>45451.474305231481</v>
      </c>
      <c r="B196" s="1" t="s">
        <v>11</v>
      </c>
      <c r="C196" s="4" t="s">
        <v>12</v>
      </c>
      <c r="D196" s="4">
        <v>222112177</v>
      </c>
      <c r="E196" s="1" t="s">
        <v>361</v>
      </c>
      <c r="F196" s="1" t="s">
        <v>319</v>
      </c>
      <c r="G196" s="1" t="s">
        <v>320</v>
      </c>
      <c r="H196" s="5" t="s">
        <v>358</v>
      </c>
      <c r="I196" s="2" t="s">
        <v>359</v>
      </c>
      <c r="K196" s="6" t="str">
        <f t="shared" si="0"/>
        <v>DIV KS</v>
      </c>
    </row>
    <row r="197" spans="1:11" ht="12.75">
      <c r="A197" s="3">
        <v>45447.814676319445</v>
      </c>
      <c r="B197" s="1" t="s">
        <v>30</v>
      </c>
      <c r="C197" s="4" t="s">
        <v>24</v>
      </c>
      <c r="D197" s="4">
        <v>112212817</v>
      </c>
      <c r="E197" s="1" t="s">
        <v>362</v>
      </c>
      <c r="F197" s="1" t="s">
        <v>319</v>
      </c>
      <c r="G197" s="1" t="s">
        <v>320</v>
      </c>
      <c r="H197" s="5" t="s">
        <v>363</v>
      </c>
      <c r="I197" s="2" t="s">
        <v>364</v>
      </c>
      <c r="K197" s="6" t="str">
        <f t="shared" si="0"/>
        <v>DIII ST</v>
      </c>
    </row>
    <row r="198" spans="1:11" ht="12.75">
      <c r="A198" s="3">
        <v>45448.946147361115</v>
      </c>
      <c r="B198" s="1" t="s">
        <v>32</v>
      </c>
      <c r="C198" s="4" t="s">
        <v>12</v>
      </c>
      <c r="D198" s="4">
        <v>222112251</v>
      </c>
      <c r="E198" s="1" t="s">
        <v>365</v>
      </c>
      <c r="F198" s="1" t="s">
        <v>319</v>
      </c>
      <c r="G198" s="1" t="s">
        <v>320</v>
      </c>
      <c r="H198" s="5" t="s">
        <v>363</v>
      </c>
      <c r="I198" s="2" t="s">
        <v>364</v>
      </c>
      <c r="K198" s="6" t="str">
        <f t="shared" si="0"/>
        <v>DIV KS</v>
      </c>
    </row>
    <row r="199" spans="1:11" ht="12.75">
      <c r="A199" s="3">
        <v>45451.405050254631</v>
      </c>
      <c r="B199" s="1" t="s">
        <v>32</v>
      </c>
      <c r="C199" s="4" t="s">
        <v>12</v>
      </c>
      <c r="D199" s="4">
        <v>222112351</v>
      </c>
      <c r="E199" s="1" t="s">
        <v>366</v>
      </c>
      <c r="F199" s="1" t="s">
        <v>319</v>
      </c>
      <c r="G199" s="1" t="s">
        <v>320</v>
      </c>
      <c r="H199" s="5" t="s">
        <v>363</v>
      </c>
      <c r="I199" s="2" t="s">
        <v>364</v>
      </c>
      <c r="K199" s="6" t="str">
        <f t="shared" si="0"/>
        <v>DIV KS</v>
      </c>
    </row>
    <row r="200" spans="1:11" ht="12.75">
      <c r="A200" s="3">
        <v>45447.703149409717</v>
      </c>
      <c r="B200" s="1" t="s">
        <v>35</v>
      </c>
      <c r="C200" s="4" t="s">
        <v>21</v>
      </c>
      <c r="D200" s="4">
        <v>212112361</v>
      </c>
      <c r="E200" s="1" t="s">
        <v>367</v>
      </c>
      <c r="F200" s="1" t="s">
        <v>368</v>
      </c>
      <c r="G200" s="1" t="s">
        <v>369</v>
      </c>
      <c r="H200" s="5">
        <v>3300</v>
      </c>
      <c r="I200" s="2" t="s">
        <v>370</v>
      </c>
      <c r="K200" s="6" t="str">
        <f t="shared" si="0"/>
        <v>DIV ST</v>
      </c>
    </row>
    <row r="201" spans="1:11" ht="12.75">
      <c r="A201" s="3">
        <v>45447.754925648143</v>
      </c>
      <c r="B201" s="1" t="s">
        <v>38</v>
      </c>
      <c r="C201" s="4" t="s">
        <v>21</v>
      </c>
      <c r="D201" s="4">
        <v>212112104</v>
      </c>
      <c r="E201" s="1" t="s">
        <v>371</v>
      </c>
      <c r="F201" s="1" t="s">
        <v>368</v>
      </c>
      <c r="G201" s="1" t="s">
        <v>369</v>
      </c>
      <c r="H201" s="5">
        <v>3300</v>
      </c>
      <c r="I201" s="2" t="s">
        <v>370</v>
      </c>
      <c r="K201" s="6" t="str">
        <f t="shared" si="0"/>
        <v>DIV ST</v>
      </c>
    </row>
    <row r="202" spans="1:11" ht="12.75">
      <c r="A202" s="3">
        <v>45447.682756817128</v>
      </c>
      <c r="B202" s="1" t="s">
        <v>41</v>
      </c>
      <c r="C202" s="4" t="s">
        <v>21</v>
      </c>
      <c r="D202" s="4">
        <v>212111901</v>
      </c>
      <c r="E202" s="1" t="s">
        <v>372</v>
      </c>
      <c r="F202" s="1" t="s">
        <v>368</v>
      </c>
      <c r="G202" s="1" t="s">
        <v>369</v>
      </c>
      <c r="H202" s="5">
        <v>3302</v>
      </c>
      <c r="I202" s="2" t="s">
        <v>373</v>
      </c>
      <c r="K202" s="6" t="str">
        <f t="shared" si="0"/>
        <v>DIV ST</v>
      </c>
    </row>
    <row r="203" spans="1:11" ht="12.75">
      <c r="A203" s="3">
        <v>45448.637528761574</v>
      </c>
      <c r="B203" s="1" t="s">
        <v>103</v>
      </c>
      <c r="C203" s="4" t="s">
        <v>21</v>
      </c>
      <c r="D203" s="4">
        <v>212112157</v>
      </c>
      <c r="E203" s="1" t="s">
        <v>374</v>
      </c>
      <c r="F203" s="1" t="s">
        <v>368</v>
      </c>
      <c r="G203" s="1" t="s">
        <v>369</v>
      </c>
      <c r="H203" s="5">
        <v>3302</v>
      </c>
      <c r="I203" s="2" t="s">
        <v>373</v>
      </c>
      <c r="K203" s="6" t="str">
        <f t="shared" si="0"/>
        <v>DIV ST</v>
      </c>
    </row>
    <row r="204" spans="1:11" ht="12.75">
      <c r="A204" s="3">
        <v>45447.690548171297</v>
      </c>
      <c r="B204" s="1" t="s">
        <v>47</v>
      </c>
      <c r="C204" s="4" t="s">
        <v>24</v>
      </c>
      <c r="D204" s="4">
        <v>112212491</v>
      </c>
      <c r="E204" s="1" t="s">
        <v>375</v>
      </c>
      <c r="F204" s="1" t="s">
        <v>368</v>
      </c>
      <c r="G204" s="1" t="s">
        <v>369</v>
      </c>
      <c r="H204" s="5">
        <v>3309</v>
      </c>
      <c r="I204" s="2" t="s">
        <v>376</v>
      </c>
      <c r="K204" s="6" t="str">
        <f t="shared" si="0"/>
        <v>DIII ST</v>
      </c>
    </row>
    <row r="205" spans="1:11" ht="12.75">
      <c r="A205" s="3">
        <v>45448.664903703699</v>
      </c>
      <c r="B205" s="1" t="s">
        <v>41</v>
      </c>
      <c r="C205" s="4" t="s">
        <v>21</v>
      </c>
      <c r="D205" s="4">
        <v>212112248</v>
      </c>
      <c r="E205" s="1" t="s">
        <v>377</v>
      </c>
      <c r="F205" s="1" t="s">
        <v>368</v>
      </c>
      <c r="G205" s="1" t="s">
        <v>369</v>
      </c>
      <c r="H205" s="5">
        <v>3309</v>
      </c>
      <c r="I205" s="2" t="s">
        <v>376</v>
      </c>
      <c r="K205" s="6" t="str">
        <f t="shared" si="0"/>
        <v>DIV ST</v>
      </c>
    </row>
    <row r="206" spans="1:11" ht="12.75">
      <c r="A206" s="3">
        <v>45451.291258969912</v>
      </c>
      <c r="B206" s="1" t="s">
        <v>20</v>
      </c>
      <c r="C206" s="4" t="s">
        <v>21</v>
      </c>
      <c r="D206" s="4">
        <v>212112318</v>
      </c>
      <c r="E206" s="1" t="s">
        <v>378</v>
      </c>
      <c r="F206" s="1" t="s">
        <v>368</v>
      </c>
      <c r="G206" s="1" t="s">
        <v>369</v>
      </c>
      <c r="H206" s="5">
        <v>3309</v>
      </c>
      <c r="I206" s="2" t="s">
        <v>376</v>
      </c>
      <c r="K206" s="6" t="str">
        <f t="shared" si="0"/>
        <v>DIV ST</v>
      </c>
    </row>
    <row r="207" spans="1:11" ht="12.75">
      <c r="A207" s="3">
        <v>45448.721891273148</v>
      </c>
      <c r="B207" s="1" t="s">
        <v>75</v>
      </c>
      <c r="C207" s="4" t="s">
        <v>12</v>
      </c>
      <c r="D207" s="4">
        <v>222112385</v>
      </c>
      <c r="E207" s="1" t="s">
        <v>379</v>
      </c>
      <c r="F207" s="1" t="s">
        <v>368</v>
      </c>
      <c r="G207" s="1" t="s">
        <v>369</v>
      </c>
      <c r="H207" s="5">
        <v>3315</v>
      </c>
      <c r="I207" s="2" t="s">
        <v>380</v>
      </c>
      <c r="K207" s="6" t="str">
        <f t="shared" si="0"/>
        <v>DIV KS</v>
      </c>
    </row>
    <row r="208" spans="1:11" ht="12.75">
      <c r="A208" s="3">
        <v>45447.818554178244</v>
      </c>
      <c r="B208" s="1" t="s">
        <v>30</v>
      </c>
      <c r="C208" s="4" t="s">
        <v>24</v>
      </c>
      <c r="D208" s="4">
        <v>112212672</v>
      </c>
      <c r="E208" s="1" t="s">
        <v>381</v>
      </c>
      <c r="F208" s="1" t="s">
        <v>368</v>
      </c>
      <c r="G208" s="1" t="s">
        <v>369</v>
      </c>
      <c r="H208" s="5">
        <v>3318</v>
      </c>
      <c r="I208" s="2" t="s">
        <v>382</v>
      </c>
      <c r="K208" s="6" t="str">
        <f t="shared" si="0"/>
        <v>DIII ST</v>
      </c>
    </row>
    <row r="209" spans="1:11" ht="12.75">
      <c r="A209" s="3">
        <v>45447.710381655095</v>
      </c>
      <c r="B209" s="1" t="s">
        <v>103</v>
      </c>
      <c r="C209" s="4" t="s">
        <v>21</v>
      </c>
      <c r="D209" s="4">
        <v>212112189</v>
      </c>
      <c r="E209" s="1" t="s">
        <v>383</v>
      </c>
      <c r="F209" s="1" t="s">
        <v>368</v>
      </c>
      <c r="G209" s="1" t="s">
        <v>369</v>
      </c>
      <c r="H209" s="5">
        <v>3318</v>
      </c>
      <c r="I209" s="2" t="s">
        <v>382</v>
      </c>
      <c r="K209" s="6" t="str">
        <f t="shared" si="0"/>
        <v>DIV ST</v>
      </c>
    </row>
    <row r="210" spans="1:11" ht="12.75">
      <c r="A210" s="3">
        <v>45447.818988854167</v>
      </c>
      <c r="B210" s="1" t="s">
        <v>30</v>
      </c>
      <c r="C210" s="4" t="s">
        <v>24</v>
      </c>
      <c r="D210" s="4">
        <v>112212667</v>
      </c>
      <c r="E210" s="1" t="s">
        <v>384</v>
      </c>
      <c r="F210" s="1" t="s">
        <v>368</v>
      </c>
      <c r="G210" s="1" t="s">
        <v>369</v>
      </c>
      <c r="H210" s="5">
        <v>3319</v>
      </c>
      <c r="I210" s="2" t="s">
        <v>385</v>
      </c>
      <c r="K210" s="6" t="str">
        <f t="shared" si="0"/>
        <v>DIII ST</v>
      </c>
    </row>
    <row r="211" spans="1:11" ht="12.75">
      <c r="A211" s="3">
        <v>45447.616294432868</v>
      </c>
      <c r="B211" s="1" t="s">
        <v>103</v>
      </c>
      <c r="C211" s="4" t="s">
        <v>21</v>
      </c>
      <c r="D211" s="4">
        <v>212111861</v>
      </c>
      <c r="E211" s="1" t="s">
        <v>386</v>
      </c>
      <c r="F211" s="1" t="s">
        <v>368</v>
      </c>
      <c r="G211" s="1" t="s">
        <v>369</v>
      </c>
      <c r="H211" s="5">
        <v>3321</v>
      </c>
      <c r="I211" s="2" t="s">
        <v>387</v>
      </c>
      <c r="K211" s="6" t="str">
        <f t="shared" si="0"/>
        <v>DIV ST</v>
      </c>
    </row>
    <row r="212" spans="1:11" ht="12.75">
      <c r="A212" s="3">
        <v>45447.66558241898</v>
      </c>
      <c r="B212" s="1" t="s">
        <v>103</v>
      </c>
      <c r="C212" s="4" t="s">
        <v>21</v>
      </c>
      <c r="D212" s="4">
        <v>212111965</v>
      </c>
      <c r="E212" s="1" t="s">
        <v>388</v>
      </c>
      <c r="F212" s="1" t="s">
        <v>368</v>
      </c>
      <c r="G212" s="1" t="s">
        <v>369</v>
      </c>
      <c r="H212" s="5">
        <v>3322</v>
      </c>
      <c r="I212" s="2" t="s">
        <v>389</v>
      </c>
      <c r="K212" s="6" t="str">
        <f t="shared" si="0"/>
        <v>DIV ST</v>
      </c>
    </row>
    <row r="213" spans="1:11" ht="12.75">
      <c r="A213" s="3">
        <v>45447.685468634256</v>
      </c>
      <c r="B213" s="1" t="s">
        <v>30</v>
      </c>
      <c r="C213" s="4" t="s">
        <v>24</v>
      </c>
      <c r="D213" s="4">
        <v>112212549</v>
      </c>
      <c r="E213" s="1" t="s">
        <v>390</v>
      </c>
      <c r="F213" s="1" t="s">
        <v>368</v>
      </c>
      <c r="G213" s="1" t="s">
        <v>369</v>
      </c>
      <c r="H213" s="5">
        <v>3323</v>
      </c>
      <c r="I213" s="2" t="s">
        <v>391</v>
      </c>
      <c r="K213" s="6" t="str">
        <f t="shared" si="0"/>
        <v>DIII ST</v>
      </c>
    </row>
    <row r="214" spans="1:11" ht="12.75">
      <c r="A214" s="3">
        <v>45448.577008009262</v>
      </c>
      <c r="B214" s="1" t="s">
        <v>18</v>
      </c>
      <c r="C214" s="4" t="s">
        <v>12</v>
      </c>
      <c r="D214" s="4">
        <v>222112086</v>
      </c>
      <c r="E214" s="1" t="s">
        <v>392</v>
      </c>
      <c r="F214" s="1" t="s">
        <v>368</v>
      </c>
      <c r="G214" s="1" t="s">
        <v>369</v>
      </c>
      <c r="H214" s="5">
        <v>3323</v>
      </c>
      <c r="I214" s="2" t="s">
        <v>391</v>
      </c>
      <c r="K214" s="6" t="str">
        <f t="shared" si="0"/>
        <v>DIV KS</v>
      </c>
    </row>
    <row r="215" spans="1:11" ht="12.75">
      <c r="A215" s="3">
        <v>45447.81611886574</v>
      </c>
      <c r="B215" s="1" t="s">
        <v>30</v>
      </c>
      <c r="C215" s="4" t="s">
        <v>24</v>
      </c>
      <c r="D215" s="4">
        <v>112212657</v>
      </c>
      <c r="E215" s="1" t="s">
        <v>393</v>
      </c>
      <c r="F215" s="1" t="s">
        <v>368</v>
      </c>
      <c r="G215" s="1" t="s">
        <v>369</v>
      </c>
      <c r="H215" s="5">
        <v>3324</v>
      </c>
      <c r="I215" s="2" t="s">
        <v>394</v>
      </c>
      <c r="K215" s="6" t="str">
        <f t="shared" si="0"/>
        <v>DIII ST</v>
      </c>
    </row>
    <row r="216" spans="1:11" ht="12.75">
      <c r="A216" s="3">
        <v>45447.653180185182</v>
      </c>
      <c r="B216" s="1" t="s">
        <v>11</v>
      </c>
      <c r="C216" s="4" t="s">
        <v>12</v>
      </c>
      <c r="D216" s="4">
        <v>222111926</v>
      </c>
      <c r="E216" s="1" t="s">
        <v>395</v>
      </c>
      <c r="F216" s="1" t="s">
        <v>368</v>
      </c>
      <c r="G216" s="1" t="s">
        <v>369</v>
      </c>
      <c r="H216" s="5">
        <v>3324</v>
      </c>
      <c r="I216" s="2" t="s">
        <v>394</v>
      </c>
      <c r="K216" s="6" t="str">
        <f t="shared" si="0"/>
        <v>DIV KS</v>
      </c>
    </row>
    <row r="217" spans="1:11" ht="12.75">
      <c r="A217" s="3">
        <v>45447.710143819444</v>
      </c>
      <c r="B217" s="1" t="s">
        <v>30</v>
      </c>
      <c r="C217" s="4" t="s">
        <v>24</v>
      </c>
      <c r="D217" s="4">
        <v>112212860</v>
      </c>
      <c r="E217" s="1" t="s">
        <v>396</v>
      </c>
      <c r="F217" s="1" t="s">
        <v>368</v>
      </c>
      <c r="G217" s="1" t="s">
        <v>369</v>
      </c>
      <c r="H217" s="5">
        <v>3374</v>
      </c>
      <c r="I217" s="2" t="s">
        <v>397</v>
      </c>
      <c r="K217" s="6" t="str">
        <f t="shared" si="0"/>
        <v>DIII ST</v>
      </c>
    </row>
    <row r="218" spans="1:11" ht="12.75">
      <c r="A218" s="3">
        <v>45447.677995740742</v>
      </c>
      <c r="B218" s="1" t="s">
        <v>32</v>
      </c>
      <c r="C218" s="4" t="s">
        <v>12</v>
      </c>
      <c r="D218" s="4">
        <v>222111940</v>
      </c>
      <c r="E218" s="1" t="s">
        <v>398</v>
      </c>
      <c r="F218" s="1" t="s">
        <v>368</v>
      </c>
      <c r="G218" s="1" t="s">
        <v>369</v>
      </c>
      <c r="H218" s="5" t="s">
        <v>399</v>
      </c>
      <c r="I218" s="2" t="s">
        <v>370</v>
      </c>
      <c r="K218" s="6" t="str">
        <f t="shared" si="0"/>
        <v>DIV KS</v>
      </c>
    </row>
    <row r="219" spans="1:11" ht="12.75">
      <c r="A219" s="3">
        <v>45447.709510601853</v>
      </c>
      <c r="B219" s="1" t="s">
        <v>62</v>
      </c>
      <c r="C219" s="4" t="s">
        <v>12</v>
      </c>
      <c r="D219" s="4">
        <v>222111997</v>
      </c>
      <c r="E219" s="1" t="s">
        <v>400</v>
      </c>
      <c r="F219" s="1" t="s">
        <v>368</v>
      </c>
      <c r="G219" s="1" t="s">
        <v>369</v>
      </c>
      <c r="H219" s="5" t="s">
        <v>399</v>
      </c>
      <c r="I219" s="2" t="s">
        <v>370</v>
      </c>
      <c r="K219" s="6" t="str">
        <f t="shared" si="0"/>
        <v>DIV KS</v>
      </c>
    </row>
    <row r="220" spans="1:11" ht="12.75">
      <c r="A220" s="3">
        <v>45447.677438171297</v>
      </c>
      <c r="B220" s="1" t="s">
        <v>41</v>
      </c>
      <c r="C220" s="4" t="s">
        <v>21</v>
      </c>
      <c r="D220" s="4">
        <v>212112138</v>
      </c>
      <c r="E220" s="1" t="s">
        <v>401</v>
      </c>
      <c r="F220" s="1" t="s">
        <v>368</v>
      </c>
      <c r="G220" s="1" t="s">
        <v>369</v>
      </c>
      <c r="H220" s="5" t="s">
        <v>399</v>
      </c>
      <c r="I220" s="2" t="s">
        <v>370</v>
      </c>
      <c r="K220" s="6" t="str">
        <f t="shared" si="0"/>
        <v>DIV ST</v>
      </c>
    </row>
    <row r="221" spans="1:11" ht="12.75">
      <c r="A221" s="3">
        <v>45447.678147986109</v>
      </c>
      <c r="B221" s="1" t="s">
        <v>41</v>
      </c>
      <c r="C221" s="4" t="s">
        <v>21</v>
      </c>
      <c r="D221" s="4">
        <v>212112383</v>
      </c>
      <c r="E221" s="1" t="s">
        <v>402</v>
      </c>
      <c r="F221" s="1" t="s">
        <v>368</v>
      </c>
      <c r="G221" s="1" t="s">
        <v>369</v>
      </c>
      <c r="H221" s="5" t="s">
        <v>399</v>
      </c>
      <c r="I221" s="2" t="s">
        <v>370</v>
      </c>
      <c r="K221" s="6" t="str">
        <f t="shared" si="0"/>
        <v>DIV ST</v>
      </c>
    </row>
    <row r="222" spans="1:11" ht="12.75">
      <c r="A222" s="3">
        <v>45447.782461817129</v>
      </c>
      <c r="B222" s="1" t="s">
        <v>41</v>
      </c>
      <c r="C222" s="4" t="s">
        <v>21</v>
      </c>
      <c r="D222" s="4">
        <v>212112306</v>
      </c>
      <c r="E222" s="1" t="s">
        <v>403</v>
      </c>
      <c r="F222" s="1" t="s">
        <v>368</v>
      </c>
      <c r="G222" s="1" t="s">
        <v>369</v>
      </c>
      <c r="H222" s="5" t="s">
        <v>399</v>
      </c>
      <c r="I222" s="2" t="s">
        <v>370</v>
      </c>
      <c r="K222" s="6" t="str">
        <f t="shared" si="0"/>
        <v>DIV ST</v>
      </c>
    </row>
    <row r="223" spans="1:11" ht="12.75">
      <c r="A223" s="3">
        <v>45447.685456446758</v>
      </c>
      <c r="B223" s="1" t="s">
        <v>62</v>
      </c>
      <c r="C223" s="4" t="s">
        <v>12</v>
      </c>
      <c r="D223" s="4">
        <v>222111928</v>
      </c>
      <c r="E223" s="1" t="s">
        <v>404</v>
      </c>
      <c r="F223" s="1" t="s">
        <v>368</v>
      </c>
      <c r="G223" s="1" t="s">
        <v>369</v>
      </c>
      <c r="H223" s="5" t="s">
        <v>405</v>
      </c>
      <c r="I223" s="2" t="s">
        <v>406</v>
      </c>
      <c r="K223" s="6" t="str">
        <f t="shared" si="0"/>
        <v>DIV KS</v>
      </c>
    </row>
    <row r="224" spans="1:11" ht="12.75">
      <c r="A224" s="3">
        <v>45447.684269293983</v>
      </c>
      <c r="B224" s="1" t="s">
        <v>32</v>
      </c>
      <c r="C224" s="4" t="s">
        <v>12</v>
      </c>
      <c r="D224" s="4">
        <v>222111896</v>
      </c>
      <c r="E224" s="1" t="s">
        <v>407</v>
      </c>
      <c r="F224" s="1" t="s">
        <v>368</v>
      </c>
      <c r="G224" s="1" t="s">
        <v>369</v>
      </c>
      <c r="H224" s="5" t="s">
        <v>405</v>
      </c>
      <c r="I224" s="2" t="s">
        <v>406</v>
      </c>
      <c r="K224" s="6" t="str">
        <f t="shared" si="0"/>
        <v>DIV KS</v>
      </c>
    </row>
    <row r="225" spans="1:11" ht="12.75">
      <c r="A225" s="3">
        <v>45451.32024724537</v>
      </c>
      <c r="B225" s="1" t="s">
        <v>57</v>
      </c>
      <c r="C225" s="4" t="s">
        <v>12</v>
      </c>
      <c r="D225" s="4">
        <v>222111873</v>
      </c>
      <c r="E225" s="1" t="s">
        <v>408</v>
      </c>
      <c r="F225" s="1" t="s">
        <v>368</v>
      </c>
      <c r="G225" s="1" t="s">
        <v>369</v>
      </c>
      <c r="H225" s="5" t="s">
        <v>405</v>
      </c>
      <c r="I225" s="2" t="s">
        <v>406</v>
      </c>
      <c r="K225" s="6" t="str">
        <f t="shared" si="0"/>
        <v>DIV KS</v>
      </c>
    </row>
    <row r="226" spans="1:11" ht="12.75">
      <c r="A226" s="3">
        <v>45447.693647581022</v>
      </c>
      <c r="B226" s="1" t="s">
        <v>38</v>
      </c>
      <c r="C226" s="4" t="s">
        <v>21</v>
      </c>
      <c r="D226" s="4">
        <v>212112395</v>
      </c>
      <c r="E226" s="1" t="s">
        <v>409</v>
      </c>
      <c r="F226" s="1" t="s">
        <v>368</v>
      </c>
      <c r="G226" s="1" t="s">
        <v>369</v>
      </c>
      <c r="H226" s="5" t="s">
        <v>405</v>
      </c>
      <c r="I226" s="2" t="s">
        <v>406</v>
      </c>
      <c r="K226" s="6" t="str">
        <f t="shared" si="0"/>
        <v>DIV ST</v>
      </c>
    </row>
    <row r="227" spans="1:11" ht="12.75">
      <c r="A227" s="3">
        <v>45447.642901400468</v>
      </c>
      <c r="B227" s="1" t="s">
        <v>75</v>
      </c>
      <c r="C227" s="4" t="s">
        <v>12</v>
      </c>
      <c r="D227" s="4">
        <v>222112282</v>
      </c>
      <c r="E227" s="1" t="s">
        <v>410</v>
      </c>
      <c r="F227" s="1" t="s">
        <v>368</v>
      </c>
      <c r="G227" s="1" t="s">
        <v>369</v>
      </c>
      <c r="H227" s="5" t="s">
        <v>411</v>
      </c>
      <c r="I227" s="2" t="s">
        <v>373</v>
      </c>
      <c r="K227" s="6" t="str">
        <f t="shared" si="0"/>
        <v>DIV KS</v>
      </c>
    </row>
    <row r="228" spans="1:11" ht="12.75">
      <c r="A228" s="3">
        <v>45451.689735763888</v>
      </c>
      <c r="B228" s="1" t="s">
        <v>18</v>
      </c>
      <c r="C228" s="4" t="s">
        <v>12</v>
      </c>
      <c r="D228" s="4">
        <v>222112273</v>
      </c>
      <c r="E228" s="1" t="s">
        <v>412</v>
      </c>
      <c r="F228" s="1" t="s">
        <v>368</v>
      </c>
      <c r="G228" s="1" t="s">
        <v>369</v>
      </c>
      <c r="H228" s="5" t="s">
        <v>411</v>
      </c>
      <c r="I228" s="2" t="s">
        <v>373</v>
      </c>
      <c r="K228" s="6" t="str">
        <f t="shared" si="0"/>
        <v>DIV KS</v>
      </c>
    </row>
    <row r="229" spans="1:11" ht="12.75">
      <c r="A229" s="3">
        <v>45447.771713148148</v>
      </c>
      <c r="B229" s="1" t="s">
        <v>20</v>
      </c>
      <c r="C229" s="4" t="s">
        <v>21</v>
      </c>
      <c r="D229" s="4">
        <v>212112041</v>
      </c>
      <c r="E229" s="1" t="s">
        <v>413</v>
      </c>
      <c r="F229" s="1" t="s">
        <v>368</v>
      </c>
      <c r="G229" s="1" t="s">
        <v>369</v>
      </c>
      <c r="H229" s="5" t="s">
        <v>411</v>
      </c>
      <c r="I229" s="2" t="s">
        <v>373</v>
      </c>
      <c r="K229" s="6" t="str">
        <f t="shared" si="0"/>
        <v>DIV ST</v>
      </c>
    </row>
    <row r="230" spans="1:11" ht="12.75">
      <c r="A230" s="3">
        <v>45448.64351577546</v>
      </c>
      <c r="B230" s="1" t="s">
        <v>38</v>
      </c>
      <c r="C230" s="4" t="s">
        <v>21</v>
      </c>
      <c r="D230" s="4">
        <v>212112204</v>
      </c>
      <c r="E230" s="1" t="s">
        <v>414</v>
      </c>
      <c r="F230" s="1" t="s">
        <v>368</v>
      </c>
      <c r="G230" s="1" t="s">
        <v>369</v>
      </c>
      <c r="H230" s="5" t="s">
        <v>411</v>
      </c>
      <c r="I230" s="2" t="s">
        <v>373</v>
      </c>
      <c r="K230" s="6" t="str">
        <f t="shared" si="0"/>
        <v>DIV ST</v>
      </c>
    </row>
    <row r="231" spans="1:11" ht="12.75">
      <c r="A231" s="3">
        <v>45448.649580092591</v>
      </c>
      <c r="B231" s="1" t="s">
        <v>35</v>
      </c>
      <c r="C231" s="4" t="s">
        <v>21</v>
      </c>
      <c r="D231" s="4">
        <v>212112092</v>
      </c>
      <c r="E231" s="1" t="s">
        <v>415</v>
      </c>
      <c r="F231" s="1" t="s">
        <v>368</v>
      </c>
      <c r="G231" s="1" t="s">
        <v>369</v>
      </c>
      <c r="H231" s="5" t="s">
        <v>411</v>
      </c>
      <c r="I231" s="2" t="s">
        <v>373</v>
      </c>
      <c r="K231" s="6" t="str">
        <f t="shared" si="0"/>
        <v>DIV ST</v>
      </c>
    </row>
    <row r="232" spans="1:11" ht="12.75">
      <c r="A232" s="3">
        <v>45448.790704270832</v>
      </c>
      <c r="B232" s="1" t="s">
        <v>35</v>
      </c>
      <c r="C232" s="4" t="s">
        <v>21</v>
      </c>
      <c r="D232" s="4">
        <v>212112026</v>
      </c>
      <c r="E232" s="1" t="s">
        <v>416</v>
      </c>
      <c r="F232" s="1" t="s">
        <v>368</v>
      </c>
      <c r="G232" s="1" t="s">
        <v>369</v>
      </c>
      <c r="H232" s="5" t="s">
        <v>411</v>
      </c>
      <c r="I232" s="2" t="s">
        <v>373</v>
      </c>
      <c r="K232" s="6" t="str">
        <f t="shared" si="0"/>
        <v>DIV ST</v>
      </c>
    </row>
    <row r="233" spans="1:11" ht="12.75">
      <c r="A233" s="3">
        <v>45448.713251516208</v>
      </c>
      <c r="B233" s="1" t="s">
        <v>75</v>
      </c>
      <c r="C233" s="4" t="s">
        <v>12</v>
      </c>
      <c r="D233" s="4">
        <v>222112417</v>
      </c>
      <c r="E233" s="1" t="s">
        <v>417</v>
      </c>
      <c r="F233" s="1" t="s">
        <v>368</v>
      </c>
      <c r="G233" s="1" t="s">
        <v>369</v>
      </c>
      <c r="H233" s="5" t="s">
        <v>418</v>
      </c>
      <c r="I233" s="2" t="s">
        <v>419</v>
      </c>
      <c r="K233" s="6" t="str">
        <f t="shared" si="0"/>
        <v>DIV KS</v>
      </c>
    </row>
    <row r="234" spans="1:11" ht="12.75">
      <c r="A234" s="3">
        <v>45448.274048645835</v>
      </c>
      <c r="B234" s="1" t="s">
        <v>32</v>
      </c>
      <c r="C234" s="4" t="s">
        <v>12</v>
      </c>
      <c r="D234" s="4">
        <v>222111978</v>
      </c>
      <c r="E234" s="1" t="s">
        <v>420</v>
      </c>
      <c r="F234" s="1" t="s">
        <v>368</v>
      </c>
      <c r="G234" s="1" t="s">
        <v>369</v>
      </c>
      <c r="H234" s="5" t="s">
        <v>418</v>
      </c>
      <c r="I234" s="2" t="s">
        <v>419</v>
      </c>
      <c r="K234" s="6" t="str">
        <f t="shared" si="0"/>
        <v>DIV KS</v>
      </c>
    </row>
    <row r="235" spans="1:11" ht="12.75">
      <c r="A235" s="3">
        <v>45447.621453958331</v>
      </c>
      <c r="B235" s="1" t="s">
        <v>35</v>
      </c>
      <c r="C235" s="4" t="s">
        <v>21</v>
      </c>
      <c r="D235" s="4">
        <v>212112326</v>
      </c>
      <c r="E235" s="1" t="s">
        <v>421</v>
      </c>
      <c r="F235" s="1" t="s">
        <v>368</v>
      </c>
      <c r="G235" s="1" t="s">
        <v>369</v>
      </c>
      <c r="H235" s="5" t="s">
        <v>418</v>
      </c>
      <c r="I235" s="2" t="s">
        <v>419</v>
      </c>
      <c r="K235" s="6" t="str">
        <f t="shared" si="0"/>
        <v>DIV ST</v>
      </c>
    </row>
    <row r="236" spans="1:11" ht="12.75">
      <c r="A236" s="3">
        <v>45450.880282349535</v>
      </c>
      <c r="B236" s="1" t="s">
        <v>62</v>
      </c>
      <c r="C236" s="4" t="s">
        <v>12</v>
      </c>
      <c r="D236" s="4">
        <v>222112305</v>
      </c>
      <c r="E236" s="1" t="s">
        <v>422</v>
      </c>
      <c r="F236" s="1" t="s">
        <v>368</v>
      </c>
      <c r="G236" s="1" t="s">
        <v>369</v>
      </c>
      <c r="H236" s="5" t="s">
        <v>423</v>
      </c>
      <c r="I236" s="2" t="s">
        <v>424</v>
      </c>
      <c r="K236" s="6" t="str">
        <f t="shared" si="0"/>
        <v>DIV KS</v>
      </c>
    </row>
    <row r="237" spans="1:11" ht="12.75">
      <c r="A237" s="3">
        <v>45451.162087800927</v>
      </c>
      <c r="B237" s="1" t="s">
        <v>35</v>
      </c>
      <c r="C237" s="4" t="s">
        <v>21</v>
      </c>
      <c r="D237" s="4">
        <v>212112105</v>
      </c>
      <c r="E237" s="1" t="s">
        <v>425</v>
      </c>
      <c r="F237" s="1" t="s">
        <v>368</v>
      </c>
      <c r="G237" s="1" t="s">
        <v>369</v>
      </c>
      <c r="H237" s="5" t="s">
        <v>423</v>
      </c>
      <c r="I237" s="2" t="s">
        <v>424</v>
      </c>
      <c r="K237" s="6" t="str">
        <f t="shared" si="0"/>
        <v>DIV ST</v>
      </c>
    </row>
    <row r="238" spans="1:11" ht="12.75">
      <c r="A238" s="3">
        <v>45451.400619270833</v>
      </c>
      <c r="B238" s="1" t="s">
        <v>141</v>
      </c>
      <c r="C238" s="4" t="s">
        <v>21</v>
      </c>
      <c r="D238" s="4">
        <v>212112166</v>
      </c>
      <c r="E238" s="1" t="s">
        <v>426</v>
      </c>
      <c r="F238" s="1" t="s">
        <v>368</v>
      </c>
      <c r="G238" s="1" t="s">
        <v>369</v>
      </c>
      <c r="H238" s="5" t="s">
        <v>423</v>
      </c>
      <c r="I238" s="2" t="s">
        <v>424</v>
      </c>
      <c r="K238" s="6" t="str">
        <f t="shared" si="0"/>
        <v>DIV ST</v>
      </c>
    </row>
    <row r="239" spans="1:11" ht="12.75">
      <c r="A239" s="3">
        <v>45447.614678414349</v>
      </c>
      <c r="B239" s="1" t="s">
        <v>23</v>
      </c>
      <c r="C239" s="4" t="s">
        <v>24</v>
      </c>
      <c r="D239" s="4">
        <v>112212475</v>
      </c>
      <c r="E239" s="1" t="s">
        <v>427</v>
      </c>
      <c r="F239" s="1" t="s">
        <v>368</v>
      </c>
      <c r="G239" s="1" t="s">
        <v>369</v>
      </c>
      <c r="H239" s="5" t="s">
        <v>428</v>
      </c>
      <c r="I239" s="2" t="s">
        <v>429</v>
      </c>
      <c r="K239" s="6" t="str">
        <f t="shared" si="0"/>
        <v>DIII ST</v>
      </c>
    </row>
    <row r="240" spans="1:11" ht="12.75">
      <c r="A240" s="3">
        <v>45447.655261655091</v>
      </c>
      <c r="B240" s="1" t="s">
        <v>75</v>
      </c>
      <c r="C240" s="4" t="s">
        <v>12</v>
      </c>
      <c r="D240" s="4">
        <v>222111855</v>
      </c>
      <c r="E240" s="1" t="s">
        <v>430</v>
      </c>
      <c r="F240" s="1" t="s">
        <v>368</v>
      </c>
      <c r="G240" s="1" t="s">
        <v>369</v>
      </c>
      <c r="H240" s="5" t="s">
        <v>428</v>
      </c>
      <c r="I240" s="2" t="s">
        <v>429</v>
      </c>
      <c r="K240" s="6" t="str">
        <f t="shared" si="0"/>
        <v>DIV KS</v>
      </c>
    </row>
    <row r="241" spans="1:11" ht="12.75">
      <c r="A241" s="3">
        <v>45448.584637789347</v>
      </c>
      <c r="B241" s="1" t="s">
        <v>11</v>
      </c>
      <c r="C241" s="4" t="s">
        <v>12</v>
      </c>
      <c r="D241" s="4">
        <v>222112263</v>
      </c>
      <c r="E241" s="1" t="s">
        <v>431</v>
      </c>
      <c r="F241" s="1" t="s">
        <v>368</v>
      </c>
      <c r="G241" s="1" t="s">
        <v>369</v>
      </c>
      <c r="H241" s="5" t="s">
        <v>428</v>
      </c>
      <c r="I241" s="2" t="s">
        <v>429</v>
      </c>
      <c r="K241" s="6" t="str">
        <f t="shared" si="0"/>
        <v>DIV KS</v>
      </c>
    </row>
    <row r="242" spans="1:11" ht="12.75">
      <c r="A242" s="3">
        <v>45447.714266539348</v>
      </c>
      <c r="B242" s="1" t="s">
        <v>11</v>
      </c>
      <c r="C242" s="4" t="s">
        <v>12</v>
      </c>
      <c r="D242" s="4">
        <v>222112319</v>
      </c>
      <c r="E242" s="1" t="s">
        <v>432</v>
      </c>
      <c r="F242" s="1" t="s">
        <v>368</v>
      </c>
      <c r="G242" s="1" t="s">
        <v>369</v>
      </c>
      <c r="H242" s="5" t="s">
        <v>428</v>
      </c>
      <c r="I242" s="2" t="s">
        <v>429</v>
      </c>
      <c r="K242" s="6" t="str">
        <f t="shared" si="0"/>
        <v>DIV KS</v>
      </c>
    </row>
    <row r="243" spans="1:11" ht="12.75">
      <c r="A243" s="3">
        <v>45447.614394189819</v>
      </c>
      <c r="B243" s="1" t="s">
        <v>20</v>
      </c>
      <c r="C243" s="4" t="s">
        <v>21</v>
      </c>
      <c r="D243" s="4">
        <v>212112381</v>
      </c>
      <c r="E243" s="1" t="s">
        <v>433</v>
      </c>
      <c r="F243" s="1" t="s">
        <v>368</v>
      </c>
      <c r="G243" s="1" t="s">
        <v>369</v>
      </c>
      <c r="H243" s="5" t="s">
        <v>428</v>
      </c>
      <c r="I243" s="2" t="s">
        <v>429</v>
      </c>
      <c r="K243" s="6" t="str">
        <f t="shared" si="0"/>
        <v>DIV ST</v>
      </c>
    </row>
    <row r="244" spans="1:11" ht="12.75">
      <c r="A244" s="3">
        <v>45447.630087534722</v>
      </c>
      <c r="B244" s="1" t="s">
        <v>41</v>
      </c>
      <c r="C244" s="4" t="s">
        <v>21</v>
      </c>
      <c r="D244" s="4">
        <v>212111985</v>
      </c>
      <c r="E244" s="1" t="s">
        <v>434</v>
      </c>
      <c r="F244" s="1" t="s">
        <v>368</v>
      </c>
      <c r="G244" s="1" t="s">
        <v>369</v>
      </c>
      <c r="H244" s="5" t="s">
        <v>428</v>
      </c>
      <c r="I244" s="2" t="s">
        <v>429</v>
      </c>
      <c r="K244" s="6" t="str">
        <f t="shared" si="0"/>
        <v>DIV ST</v>
      </c>
    </row>
    <row r="245" spans="1:11" ht="12.75">
      <c r="A245" s="3">
        <v>45447.756632418983</v>
      </c>
      <c r="B245" s="1" t="s">
        <v>141</v>
      </c>
      <c r="C245" s="4" t="s">
        <v>21</v>
      </c>
      <c r="D245" s="4">
        <v>212111980</v>
      </c>
      <c r="E245" s="1" t="s">
        <v>435</v>
      </c>
      <c r="F245" s="1" t="s">
        <v>368</v>
      </c>
      <c r="G245" s="1" t="s">
        <v>369</v>
      </c>
      <c r="H245" s="5" t="s">
        <v>428</v>
      </c>
      <c r="I245" s="2" t="s">
        <v>429</v>
      </c>
      <c r="K245" s="6" t="str">
        <f t="shared" si="0"/>
        <v>DIV ST</v>
      </c>
    </row>
    <row r="246" spans="1:11" ht="12.75">
      <c r="A246" s="3">
        <v>45447.776706979166</v>
      </c>
      <c r="B246" s="1" t="s">
        <v>23</v>
      </c>
      <c r="C246" s="4" t="s">
        <v>24</v>
      </c>
      <c r="D246" s="4">
        <v>112212463</v>
      </c>
      <c r="E246" s="1" t="s">
        <v>436</v>
      </c>
      <c r="F246" s="1" t="s">
        <v>368</v>
      </c>
      <c r="G246" s="1" t="s">
        <v>369</v>
      </c>
      <c r="H246" s="5" t="s">
        <v>437</v>
      </c>
      <c r="I246" s="2" t="s">
        <v>438</v>
      </c>
      <c r="K246" s="6" t="str">
        <f t="shared" si="0"/>
        <v>DIII ST</v>
      </c>
    </row>
    <row r="247" spans="1:11" ht="12.75">
      <c r="A247" s="3">
        <v>45447.653476967593</v>
      </c>
      <c r="B247" s="1" t="s">
        <v>47</v>
      </c>
      <c r="C247" s="4" t="s">
        <v>24</v>
      </c>
      <c r="D247" s="4">
        <v>112212552</v>
      </c>
      <c r="E247" s="1" t="s">
        <v>439</v>
      </c>
      <c r="F247" s="1" t="s">
        <v>368</v>
      </c>
      <c r="G247" s="1" t="s">
        <v>369</v>
      </c>
      <c r="H247" s="5" t="s">
        <v>437</v>
      </c>
      <c r="I247" s="2" t="s">
        <v>438</v>
      </c>
      <c r="K247" s="6" t="str">
        <f t="shared" si="0"/>
        <v>DIII ST</v>
      </c>
    </row>
    <row r="248" spans="1:11" ht="12.75">
      <c r="A248" s="3">
        <v>45447.642791226855</v>
      </c>
      <c r="B248" s="1" t="s">
        <v>32</v>
      </c>
      <c r="C248" s="4" t="s">
        <v>12</v>
      </c>
      <c r="D248" s="4">
        <v>222112262</v>
      </c>
      <c r="E248" s="1" t="s">
        <v>440</v>
      </c>
      <c r="F248" s="1" t="s">
        <v>368</v>
      </c>
      <c r="G248" s="1" t="s">
        <v>369</v>
      </c>
      <c r="H248" s="5" t="s">
        <v>437</v>
      </c>
      <c r="I248" s="2" t="s">
        <v>438</v>
      </c>
      <c r="K248" s="6" t="str">
        <f t="shared" si="0"/>
        <v>DIV KS</v>
      </c>
    </row>
    <row r="249" spans="1:11" ht="12.75">
      <c r="A249" s="3">
        <v>45447.646981215279</v>
      </c>
      <c r="B249" s="1" t="s">
        <v>18</v>
      </c>
      <c r="C249" s="4" t="s">
        <v>12</v>
      </c>
      <c r="D249" s="4">
        <v>222112380</v>
      </c>
      <c r="E249" s="1" t="s">
        <v>441</v>
      </c>
      <c r="F249" s="1" t="s">
        <v>368</v>
      </c>
      <c r="G249" s="1" t="s">
        <v>369</v>
      </c>
      <c r="H249" s="5" t="s">
        <v>437</v>
      </c>
      <c r="I249" s="2" t="s">
        <v>438</v>
      </c>
      <c r="K249" s="6" t="str">
        <f t="shared" si="0"/>
        <v>DIV KS</v>
      </c>
    </row>
    <row r="250" spans="1:11" ht="12.75">
      <c r="A250" s="3">
        <v>45451.601760937498</v>
      </c>
      <c r="B250" s="1" t="s">
        <v>75</v>
      </c>
      <c r="C250" s="4" t="s">
        <v>12</v>
      </c>
      <c r="D250" s="4">
        <v>222112281</v>
      </c>
      <c r="E250" s="1" t="s">
        <v>442</v>
      </c>
      <c r="F250" s="1" t="s">
        <v>368</v>
      </c>
      <c r="G250" s="1" t="s">
        <v>369</v>
      </c>
      <c r="H250" s="5" t="s">
        <v>437</v>
      </c>
      <c r="I250" s="2" t="s">
        <v>438</v>
      </c>
      <c r="K250" s="6" t="str">
        <f t="shared" si="0"/>
        <v>DIV KS</v>
      </c>
    </row>
    <row r="251" spans="1:11" ht="12.75">
      <c r="A251" s="3">
        <v>45447.629189571759</v>
      </c>
      <c r="B251" s="1" t="s">
        <v>20</v>
      </c>
      <c r="C251" s="4" t="s">
        <v>21</v>
      </c>
      <c r="D251" s="4">
        <v>212112088</v>
      </c>
      <c r="E251" s="1" t="s">
        <v>443</v>
      </c>
      <c r="F251" s="1" t="s">
        <v>368</v>
      </c>
      <c r="G251" s="1" t="s">
        <v>369</v>
      </c>
      <c r="H251" s="5" t="s">
        <v>437</v>
      </c>
      <c r="I251" s="2" t="s">
        <v>438</v>
      </c>
      <c r="K251" s="6" t="str">
        <f t="shared" si="0"/>
        <v>DIV ST</v>
      </c>
    </row>
    <row r="252" spans="1:11" ht="12.75">
      <c r="A252" s="3">
        <v>45447.720715856485</v>
      </c>
      <c r="B252" s="1" t="s">
        <v>75</v>
      </c>
      <c r="C252" s="4" t="s">
        <v>12</v>
      </c>
      <c r="D252" s="4">
        <v>222112365</v>
      </c>
      <c r="E252" s="1" t="s">
        <v>444</v>
      </c>
      <c r="F252" s="1" t="s">
        <v>368</v>
      </c>
      <c r="G252" s="1" t="s">
        <v>369</v>
      </c>
      <c r="H252" s="5" t="s">
        <v>445</v>
      </c>
      <c r="I252" s="2" t="s">
        <v>446</v>
      </c>
      <c r="K252" s="6" t="str">
        <f t="shared" si="0"/>
        <v>DIV KS</v>
      </c>
    </row>
    <row r="253" spans="1:11" ht="12.75">
      <c r="A253" s="3">
        <v>45450.846834675925</v>
      </c>
      <c r="B253" s="1" t="s">
        <v>38</v>
      </c>
      <c r="C253" s="4" t="s">
        <v>21</v>
      </c>
      <c r="D253" s="4">
        <v>212112237</v>
      </c>
      <c r="E253" s="1" t="s">
        <v>447</v>
      </c>
      <c r="F253" s="1" t="s">
        <v>368</v>
      </c>
      <c r="G253" s="1" t="s">
        <v>369</v>
      </c>
      <c r="H253" s="5" t="s">
        <v>445</v>
      </c>
      <c r="I253" s="2" t="s">
        <v>446</v>
      </c>
      <c r="K253" s="6" t="str">
        <f t="shared" si="0"/>
        <v>DIV ST</v>
      </c>
    </row>
    <row r="254" spans="1:11" ht="12.75">
      <c r="A254" s="3">
        <v>45447.648342673609</v>
      </c>
      <c r="B254" s="1" t="s">
        <v>11</v>
      </c>
      <c r="C254" s="4" t="s">
        <v>12</v>
      </c>
      <c r="D254" s="4">
        <v>222111852</v>
      </c>
      <c r="E254" s="1" t="s">
        <v>448</v>
      </c>
      <c r="F254" s="1" t="s">
        <v>368</v>
      </c>
      <c r="G254" s="1" t="s">
        <v>369</v>
      </c>
      <c r="H254" s="5" t="s">
        <v>449</v>
      </c>
      <c r="I254" s="2" t="s">
        <v>450</v>
      </c>
      <c r="K254" s="6" t="str">
        <f t="shared" si="0"/>
        <v>DIV KS</v>
      </c>
    </row>
    <row r="255" spans="1:11" ht="12.75">
      <c r="A255" s="3">
        <v>45447.764400729167</v>
      </c>
      <c r="B255" s="1" t="s">
        <v>75</v>
      </c>
      <c r="C255" s="4" t="s">
        <v>12</v>
      </c>
      <c r="D255" s="4">
        <v>222112243</v>
      </c>
      <c r="E255" s="1" t="s">
        <v>451</v>
      </c>
      <c r="F255" s="1" t="s">
        <v>368</v>
      </c>
      <c r="G255" s="1" t="s">
        <v>369</v>
      </c>
      <c r="H255" s="5" t="s">
        <v>449</v>
      </c>
      <c r="I255" s="2" t="s">
        <v>450</v>
      </c>
      <c r="K255" s="6" t="str">
        <f t="shared" si="0"/>
        <v>DIV KS</v>
      </c>
    </row>
    <row r="256" spans="1:11" ht="12.75">
      <c r="A256" s="3">
        <v>45448.492381620366</v>
      </c>
      <c r="B256" s="1" t="s">
        <v>38</v>
      </c>
      <c r="C256" s="4" t="s">
        <v>21</v>
      </c>
      <c r="D256" s="4">
        <v>212112240</v>
      </c>
      <c r="E256" s="1" t="s">
        <v>452</v>
      </c>
      <c r="F256" s="1" t="s">
        <v>368</v>
      </c>
      <c r="G256" s="1" t="s">
        <v>369</v>
      </c>
      <c r="H256" s="5" t="s">
        <v>449</v>
      </c>
      <c r="I256" s="2" t="s">
        <v>450</v>
      </c>
      <c r="K256" s="6" t="str">
        <f t="shared" si="0"/>
        <v>DIV ST</v>
      </c>
    </row>
    <row r="257" spans="1:11" ht="12.75">
      <c r="A257" s="3">
        <v>45447.748859479165</v>
      </c>
      <c r="B257" s="1" t="s">
        <v>20</v>
      </c>
      <c r="C257" s="4" t="s">
        <v>21</v>
      </c>
      <c r="D257" s="4">
        <v>212112198</v>
      </c>
      <c r="E257" s="1" t="s">
        <v>453</v>
      </c>
      <c r="F257" s="1" t="s">
        <v>368</v>
      </c>
      <c r="G257" s="1" t="s">
        <v>369</v>
      </c>
      <c r="H257" s="5" t="s">
        <v>449</v>
      </c>
      <c r="I257" s="2" t="s">
        <v>450</v>
      </c>
      <c r="K257" s="6" t="str">
        <f t="shared" ref="K257:K511" si="1">C257</f>
        <v>DIV ST</v>
      </c>
    </row>
    <row r="258" spans="1:11" ht="12.75">
      <c r="A258" s="3">
        <v>45447.611208761577</v>
      </c>
      <c r="B258" s="1" t="s">
        <v>23</v>
      </c>
      <c r="C258" s="4" t="s">
        <v>24</v>
      </c>
      <c r="D258" s="4">
        <v>112212891</v>
      </c>
      <c r="E258" s="1" t="s">
        <v>454</v>
      </c>
      <c r="F258" s="1" t="s">
        <v>368</v>
      </c>
      <c r="G258" s="1" t="s">
        <v>369</v>
      </c>
      <c r="H258" s="5" t="s">
        <v>455</v>
      </c>
      <c r="I258" s="2" t="s">
        <v>376</v>
      </c>
      <c r="K258" s="6" t="str">
        <f t="shared" si="1"/>
        <v>DIII ST</v>
      </c>
    </row>
    <row r="259" spans="1:11" ht="12.75">
      <c r="A259" s="3">
        <v>45447.709934398154</v>
      </c>
      <c r="B259" s="1" t="s">
        <v>23</v>
      </c>
      <c r="C259" s="4" t="s">
        <v>24</v>
      </c>
      <c r="D259" s="4">
        <v>112212496</v>
      </c>
      <c r="E259" s="1" t="s">
        <v>456</v>
      </c>
      <c r="F259" s="1" t="s">
        <v>368</v>
      </c>
      <c r="G259" s="1" t="s">
        <v>369</v>
      </c>
      <c r="H259" s="5" t="s">
        <v>455</v>
      </c>
      <c r="I259" s="2" t="s">
        <v>376</v>
      </c>
      <c r="K259" s="6" t="str">
        <f t="shared" si="1"/>
        <v>DIII ST</v>
      </c>
    </row>
    <row r="260" spans="1:11" ht="12.75">
      <c r="A260" s="3">
        <v>45447.64758232639</v>
      </c>
      <c r="B260" s="1" t="s">
        <v>11</v>
      </c>
      <c r="C260" s="4" t="s">
        <v>12</v>
      </c>
      <c r="D260" s="4">
        <v>222111840</v>
      </c>
      <c r="E260" s="1" t="s">
        <v>457</v>
      </c>
      <c r="F260" s="1" t="s">
        <v>368</v>
      </c>
      <c r="G260" s="1" t="s">
        <v>369</v>
      </c>
      <c r="H260" s="5" t="s">
        <v>455</v>
      </c>
      <c r="I260" s="2" t="s">
        <v>376</v>
      </c>
      <c r="K260" s="6" t="str">
        <f t="shared" si="1"/>
        <v>DIV KS</v>
      </c>
    </row>
    <row r="261" spans="1:11" ht="12.75">
      <c r="A261" s="3">
        <v>45451.673482245373</v>
      </c>
      <c r="B261" s="1" t="s">
        <v>11</v>
      </c>
      <c r="C261" s="4" t="s">
        <v>12</v>
      </c>
      <c r="D261" s="4">
        <v>222112358</v>
      </c>
      <c r="E261" s="1" t="s">
        <v>458</v>
      </c>
      <c r="F261" s="1" t="s">
        <v>368</v>
      </c>
      <c r="G261" s="1" t="s">
        <v>369</v>
      </c>
      <c r="H261" s="5" t="s">
        <v>455</v>
      </c>
      <c r="I261" s="2" t="s">
        <v>376</v>
      </c>
      <c r="K261" s="6" t="str">
        <f t="shared" si="1"/>
        <v>DIV KS</v>
      </c>
    </row>
    <row r="262" spans="1:11" ht="12.75">
      <c r="A262" s="3">
        <v>45447.840215115742</v>
      </c>
      <c r="B262" s="1" t="s">
        <v>57</v>
      </c>
      <c r="C262" s="4" t="s">
        <v>12</v>
      </c>
      <c r="D262" s="4">
        <v>222112094</v>
      </c>
      <c r="E262" s="1" t="s">
        <v>459</v>
      </c>
      <c r="F262" s="1" t="s">
        <v>368</v>
      </c>
      <c r="G262" s="1" t="s">
        <v>369</v>
      </c>
      <c r="H262" s="5" t="s">
        <v>455</v>
      </c>
      <c r="I262" s="2" t="s">
        <v>376</v>
      </c>
      <c r="K262" s="6" t="str">
        <f t="shared" si="1"/>
        <v>DIV KS</v>
      </c>
    </row>
    <row r="263" spans="1:11" ht="12.75">
      <c r="A263" s="3">
        <v>45449.289289768523</v>
      </c>
      <c r="B263" s="1" t="s">
        <v>75</v>
      </c>
      <c r="C263" s="4" t="s">
        <v>12</v>
      </c>
      <c r="D263" s="4">
        <v>222112154</v>
      </c>
      <c r="E263" s="1" t="s">
        <v>460</v>
      </c>
      <c r="F263" s="1" t="s">
        <v>368</v>
      </c>
      <c r="G263" s="1" t="s">
        <v>369</v>
      </c>
      <c r="H263" s="5" t="s">
        <v>455</v>
      </c>
      <c r="I263" s="2" t="s">
        <v>376</v>
      </c>
      <c r="K263" s="6" t="str">
        <f t="shared" si="1"/>
        <v>DIV KS</v>
      </c>
    </row>
    <row r="264" spans="1:11" ht="12.75">
      <c r="A264" s="3">
        <v>45447.642902337961</v>
      </c>
      <c r="B264" s="1" t="s">
        <v>32</v>
      </c>
      <c r="C264" s="4" t="s">
        <v>12</v>
      </c>
      <c r="D264" s="4">
        <v>222111874</v>
      </c>
      <c r="E264" s="1" t="s">
        <v>461</v>
      </c>
      <c r="F264" s="1" t="s">
        <v>368</v>
      </c>
      <c r="G264" s="1" t="s">
        <v>369</v>
      </c>
      <c r="H264" s="5" t="s">
        <v>462</v>
      </c>
      <c r="I264" s="2" t="s">
        <v>463</v>
      </c>
      <c r="K264" s="6" t="str">
        <f t="shared" si="1"/>
        <v>DIV KS</v>
      </c>
    </row>
    <row r="265" spans="1:11" ht="12.75">
      <c r="A265" s="3">
        <v>45447.847850034726</v>
      </c>
      <c r="B265" s="1" t="s">
        <v>57</v>
      </c>
      <c r="C265" s="4" t="s">
        <v>12</v>
      </c>
      <c r="D265" s="4">
        <v>222111969</v>
      </c>
      <c r="E265" s="1" t="s">
        <v>464</v>
      </c>
      <c r="F265" s="1" t="s">
        <v>368</v>
      </c>
      <c r="G265" s="1" t="s">
        <v>369</v>
      </c>
      <c r="H265" s="5" t="s">
        <v>462</v>
      </c>
      <c r="I265" s="2" t="s">
        <v>463</v>
      </c>
      <c r="K265" s="6" t="str">
        <f t="shared" si="1"/>
        <v>DIV KS</v>
      </c>
    </row>
    <row r="266" spans="1:11" ht="12.75">
      <c r="A266" s="3">
        <v>45448.720781631942</v>
      </c>
      <c r="B266" s="1" t="s">
        <v>18</v>
      </c>
      <c r="C266" s="4" t="s">
        <v>12</v>
      </c>
      <c r="D266" s="4">
        <v>222111929</v>
      </c>
      <c r="E266" s="1" t="s">
        <v>465</v>
      </c>
      <c r="F266" s="1" t="s">
        <v>368</v>
      </c>
      <c r="G266" s="1" t="s">
        <v>369</v>
      </c>
      <c r="H266" s="5" t="s">
        <v>462</v>
      </c>
      <c r="I266" s="2" t="s">
        <v>463</v>
      </c>
      <c r="K266" s="6" t="str">
        <f t="shared" si="1"/>
        <v>DIV KS</v>
      </c>
    </row>
    <row r="267" spans="1:11" ht="12.75">
      <c r="A267" s="3">
        <v>45448.765017569443</v>
      </c>
      <c r="B267" s="1" t="s">
        <v>18</v>
      </c>
      <c r="C267" s="4" t="s">
        <v>12</v>
      </c>
      <c r="D267" s="4">
        <v>222112112</v>
      </c>
      <c r="E267" s="1" t="s">
        <v>466</v>
      </c>
      <c r="F267" s="1" t="s">
        <v>368</v>
      </c>
      <c r="G267" s="1" t="s">
        <v>369</v>
      </c>
      <c r="H267" s="5" t="s">
        <v>462</v>
      </c>
      <c r="I267" s="2" t="s">
        <v>463</v>
      </c>
      <c r="K267" s="6" t="str">
        <f t="shared" si="1"/>
        <v>DIV KS</v>
      </c>
    </row>
    <row r="268" spans="1:11" ht="12.75">
      <c r="A268" s="3">
        <v>45450.630779155093</v>
      </c>
      <c r="B268" s="1" t="s">
        <v>75</v>
      </c>
      <c r="C268" s="4" t="s">
        <v>12</v>
      </c>
      <c r="D268" s="4">
        <v>222112063</v>
      </c>
      <c r="E268" s="1" t="s">
        <v>467</v>
      </c>
      <c r="F268" s="1" t="s">
        <v>368</v>
      </c>
      <c r="G268" s="1" t="s">
        <v>369</v>
      </c>
      <c r="H268" s="5" t="s">
        <v>462</v>
      </c>
      <c r="I268" s="2" t="s">
        <v>463</v>
      </c>
      <c r="K268" s="6" t="str">
        <f t="shared" si="1"/>
        <v>DIV KS</v>
      </c>
    </row>
    <row r="269" spans="1:11" ht="12.75">
      <c r="A269" s="3">
        <v>45447.836916446759</v>
      </c>
      <c r="B269" s="1" t="s">
        <v>141</v>
      </c>
      <c r="C269" s="4" t="s">
        <v>21</v>
      </c>
      <c r="D269" s="4">
        <v>212112136</v>
      </c>
      <c r="E269" s="1" t="s">
        <v>468</v>
      </c>
      <c r="F269" s="1" t="s">
        <v>368</v>
      </c>
      <c r="G269" s="1" t="s">
        <v>369</v>
      </c>
      <c r="H269" s="5" t="s">
        <v>462</v>
      </c>
      <c r="I269" s="2" t="s">
        <v>463</v>
      </c>
      <c r="K269" s="6" t="str">
        <f t="shared" si="1"/>
        <v>DIV ST</v>
      </c>
    </row>
    <row r="270" spans="1:11" ht="12.75">
      <c r="A270" s="3">
        <v>45447.659396701391</v>
      </c>
      <c r="B270" s="1" t="s">
        <v>103</v>
      </c>
      <c r="C270" s="4" t="s">
        <v>21</v>
      </c>
      <c r="D270" s="4">
        <v>212111936</v>
      </c>
      <c r="E270" s="1" t="s">
        <v>469</v>
      </c>
      <c r="F270" s="1" t="s">
        <v>368</v>
      </c>
      <c r="G270" s="1" t="s">
        <v>369</v>
      </c>
      <c r="H270" s="5" t="s">
        <v>462</v>
      </c>
      <c r="I270" s="2" t="s">
        <v>463</v>
      </c>
      <c r="K270" s="6" t="str">
        <f t="shared" si="1"/>
        <v>DIV ST</v>
      </c>
    </row>
    <row r="271" spans="1:11" ht="12.75">
      <c r="A271" s="3">
        <v>45449.844065289348</v>
      </c>
      <c r="B271" s="1" t="s">
        <v>57</v>
      </c>
      <c r="C271" s="4" t="s">
        <v>12</v>
      </c>
      <c r="D271" s="4">
        <v>222112210</v>
      </c>
      <c r="E271" s="1" t="s">
        <v>470</v>
      </c>
      <c r="F271" s="1" t="s">
        <v>368</v>
      </c>
      <c r="G271" s="1" t="s">
        <v>369</v>
      </c>
      <c r="H271" s="5" t="s">
        <v>471</v>
      </c>
      <c r="I271" s="2" t="s">
        <v>472</v>
      </c>
      <c r="K271" s="6" t="str">
        <f t="shared" si="1"/>
        <v>DIV KS</v>
      </c>
    </row>
    <row r="272" spans="1:11" ht="12.75">
      <c r="A272" s="3">
        <v>45447.616009675927</v>
      </c>
      <c r="B272" s="1" t="s">
        <v>103</v>
      </c>
      <c r="C272" s="4" t="s">
        <v>21</v>
      </c>
      <c r="D272" s="4">
        <v>212112432</v>
      </c>
      <c r="E272" s="1" t="s">
        <v>473</v>
      </c>
      <c r="F272" s="1" t="s">
        <v>368</v>
      </c>
      <c r="G272" s="1" t="s">
        <v>369</v>
      </c>
      <c r="H272" s="5" t="s">
        <v>471</v>
      </c>
      <c r="I272" s="2" t="s">
        <v>472</v>
      </c>
      <c r="K272" s="6" t="str">
        <f t="shared" si="1"/>
        <v>DIV ST</v>
      </c>
    </row>
    <row r="273" spans="1:11" ht="12.75">
      <c r="A273" s="3">
        <v>45447.681076689812</v>
      </c>
      <c r="B273" s="1" t="s">
        <v>41</v>
      </c>
      <c r="C273" s="4" t="s">
        <v>21</v>
      </c>
      <c r="D273" s="4">
        <v>212112053</v>
      </c>
      <c r="E273" s="1" t="s">
        <v>474</v>
      </c>
      <c r="F273" s="1" t="s">
        <v>368</v>
      </c>
      <c r="G273" s="1" t="s">
        <v>369</v>
      </c>
      <c r="H273" s="5" t="s">
        <v>471</v>
      </c>
      <c r="I273" s="2" t="s">
        <v>472</v>
      </c>
      <c r="K273" s="6" t="str">
        <f t="shared" si="1"/>
        <v>DIV ST</v>
      </c>
    </row>
    <row r="274" spans="1:11" ht="12.75">
      <c r="A274" s="3">
        <v>45447.695627199078</v>
      </c>
      <c r="B274" s="1" t="s">
        <v>20</v>
      </c>
      <c r="C274" s="4" t="s">
        <v>21</v>
      </c>
      <c r="D274" s="4">
        <v>212111839</v>
      </c>
      <c r="E274" s="1" t="s">
        <v>475</v>
      </c>
      <c r="F274" s="1" t="s">
        <v>368</v>
      </c>
      <c r="G274" s="1" t="s">
        <v>369</v>
      </c>
      <c r="H274" s="5" t="s">
        <v>471</v>
      </c>
      <c r="I274" s="2" t="s">
        <v>472</v>
      </c>
      <c r="K274" s="6" t="str">
        <f t="shared" si="1"/>
        <v>DIV ST</v>
      </c>
    </row>
    <row r="275" spans="1:11" ht="12.75">
      <c r="A275" s="3">
        <v>45447.886725150463</v>
      </c>
      <c r="B275" s="1" t="s">
        <v>38</v>
      </c>
      <c r="C275" s="4" t="s">
        <v>21</v>
      </c>
      <c r="D275" s="4">
        <v>212112013</v>
      </c>
      <c r="E275" s="1" t="s">
        <v>476</v>
      </c>
      <c r="F275" s="1" t="s">
        <v>368</v>
      </c>
      <c r="G275" s="1" t="s">
        <v>369</v>
      </c>
      <c r="H275" s="5" t="s">
        <v>471</v>
      </c>
      <c r="I275" s="2" t="s">
        <v>472</v>
      </c>
      <c r="K275" s="6" t="str">
        <f t="shared" si="1"/>
        <v>DIV ST</v>
      </c>
    </row>
    <row r="276" spans="1:11" ht="12.75">
      <c r="A276" s="3">
        <v>45448.745980127314</v>
      </c>
      <c r="B276" s="1" t="s">
        <v>35</v>
      </c>
      <c r="C276" s="4" t="s">
        <v>21</v>
      </c>
      <c r="D276" s="4">
        <v>212112158</v>
      </c>
      <c r="E276" s="1" t="s">
        <v>477</v>
      </c>
      <c r="F276" s="1" t="s">
        <v>368</v>
      </c>
      <c r="G276" s="1" t="s">
        <v>369</v>
      </c>
      <c r="H276" s="5" t="s">
        <v>471</v>
      </c>
      <c r="I276" s="2" t="s">
        <v>472</v>
      </c>
      <c r="K276" s="6" t="str">
        <f t="shared" si="1"/>
        <v>DIV ST</v>
      </c>
    </row>
    <row r="277" spans="1:11" ht="12.75">
      <c r="A277" s="3">
        <v>45450.694491076385</v>
      </c>
      <c r="B277" s="1" t="s">
        <v>141</v>
      </c>
      <c r="C277" s="4" t="s">
        <v>21</v>
      </c>
      <c r="D277" s="4">
        <v>212112215</v>
      </c>
      <c r="E277" s="1" t="s">
        <v>478</v>
      </c>
      <c r="F277" s="1" t="s">
        <v>368</v>
      </c>
      <c r="G277" s="1" t="s">
        <v>369</v>
      </c>
      <c r="H277" s="5" t="s">
        <v>471</v>
      </c>
      <c r="I277" s="2" t="s">
        <v>472</v>
      </c>
      <c r="K277" s="6" t="str">
        <f t="shared" si="1"/>
        <v>DIV ST</v>
      </c>
    </row>
    <row r="278" spans="1:11" ht="12.75">
      <c r="A278" s="3">
        <v>45451.424711192129</v>
      </c>
      <c r="B278" s="1" t="s">
        <v>11</v>
      </c>
      <c r="C278" s="4" t="s">
        <v>12</v>
      </c>
      <c r="D278" s="4">
        <v>222112393</v>
      </c>
      <c r="E278" s="1" t="s">
        <v>479</v>
      </c>
      <c r="F278" s="1" t="s">
        <v>368</v>
      </c>
      <c r="G278" s="1" t="s">
        <v>369</v>
      </c>
      <c r="H278" s="5" t="s">
        <v>480</v>
      </c>
      <c r="I278" s="2" t="s">
        <v>481</v>
      </c>
      <c r="K278" s="6" t="str">
        <f t="shared" si="1"/>
        <v>DIV KS</v>
      </c>
    </row>
    <row r="279" spans="1:11" ht="12.75">
      <c r="A279" s="3">
        <v>45447.638658761571</v>
      </c>
      <c r="B279" s="1" t="s">
        <v>35</v>
      </c>
      <c r="C279" s="4" t="s">
        <v>21</v>
      </c>
      <c r="D279" s="4">
        <v>212111976</v>
      </c>
      <c r="E279" s="1" t="s">
        <v>482</v>
      </c>
      <c r="F279" s="1" t="s">
        <v>368</v>
      </c>
      <c r="G279" s="1" t="s">
        <v>369</v>
      </c>
      <c r="H279" s="5" t="s">
        <v>480</v>
      </c>
      <c r="I279" s="2" t="s">
        <v>481</v>
      </c>
      <c r="K279" s="6" t="str">
        <f t="shared" si="1"/>
        <v>DIV ST</v>
      </c>
    </row>
    <row r="280" spans="1:11" ht="12.75">
      <c r="A280" s="3">
        <v>45449.803020752312</v>
      </c>
      <c r="B280" s="1" t="s">
        <v>20</v>
      </c>
      <c r="C280" s="4" t="s">
        <v>21</v>
      </c>
      <c r="D280" s="4">
        <v>212111882</v>
      </c>
      <c r="E280" s="1" t="s">
        <v>483</v>
      </c>
      <c r="F280" s="1" t="s">
        <v>368</v>
      </c>
      <c r="G280" s="1" t="s">
        <v>369</v>
      </c>
      <c r="H280" s="5" t="s">
        <v>480</v>
      </c>
      <c r="I280" s="2" t="s">
        <v>481</v>
      </c>
      <c r="K280" s="6" t="str">
        <f t="shared" si="1"/>
        <v>DIV ST</v>
      </c>
    </row>
    <row r="281" spans="1:11" ht="12.75">
      <c r="A281" s="3">
        <v>45450.849087754628</v>
      </c>
      <c r="B281" s="1" t="s">
        <v>38</v>
      </c>
      <c r="C281" s="4" t="s">
        <v>21</v>
      </c>
      <c r="D281" s="4">
        <v>212112077</v>
      </c>
      <c r="E281" s="1" t="s">
        <v>484</v>
      </c>
      <c r="F281" s="1" t="s">
        <v>368</v>
      </c>
      <c r="G281" s="1" t="s">
        <v>369</v>
      </c>
      <c r="H281" s="5" t="s">
        <v>480</v>
      </c>
      <c r="I281" s="2" t="s">
        <v>481</v>
      </c>
      <c r="K281" s="6" t="str">
        <f t="shared" si="1"/>
        <v>DIV ST</v>
      </c>
    </row>
    <row r="282" spans="1:11" ht="12.75">
      <c r="A282" s="3">
        <v>45451.448748101851</v>
      </c>
      <c r="B282" s="1" t="s">
        <v>20</v>
      </c>
      <c r="C282" s="4" t="s">
        <v>21</v>
      </c>
      <c r="D282" s="4">
        <v>212111958</v>
      </c>
      <c r="E282" s="1" t="s">
        <v>485</v>
      </c>
      <c r="F282" s="1" t="s">
        <v>368</v>
      </c>
      <c r="G282" s="1" t="s">
        <v>369</v>
      </c>
      <c r="H282" s="5" t="s">
        <v>480</v>
      </c>
      <c r="I282" s="2" t="s">
        <v>481</v>
      </c>
      <c r="K282" s="6" t="str">
        <f t="shared" si="1"/>
        <v>DIV ST</v>
      </c>
    </row>
    <row r="283" spans="1:11" ht="12.75">
      <c r="A283" s="3">
        <v>45447.632114305554</v>
      </c>
      <c r="B283" s="1" t="s">
        <v>11</v>
      </c>
      <c r="C283" s="4" t="s">
        <v>12</v>
      </c>
      <c r="D283" s="4">
        <v>222112311</v>
      </c>
      <c r="E283" s="1" t="s">
        <v>486</v>
      </c>
      <c r="F283" s="1" t="s">
        <v>368</v>
      </c>
      <c r="G283" s="1" t="s">
        <v>369</v>
      </c>
      <c r="H283" s="5" t="s">
        <v>487</v>
      </c>
      <c r="I283" s="2" t="s">
        <v>488</v>
      </c>
      <c r="K283" s="6" t="str">
        <f t="shared" si="1"/>
        <v>DIV KS</v>
      </c>
    </row>
    <row r="284" spans="1:11" ht="12.75">
      <c r="A284" s="3">
        <v>45447.812239525461</v>
      </c>
      <c r="B284" s="1" t="s">
        <v>18</v>
      </c>
      <c r="C284" s="4" t="s">
        <v>12</v>
      </c>
      <c r="D284" s="4">
        <v>222112048</v>
      </c>
      <c r="E284" s="1" t="s">
        <v>489</v>
      </c>
      <c r="F284" s="1" t="s">
        <v>368</v>
      </c>
      <c r="G284" s="1" t="s">
        <v>369</v>
      </c>
      <c r="H284" s="5" t="s">
        <v>487</v>
      </c>
      <c r="I284" s="2" t="s">
        <v>488</v>
      </c>
      <c r="K284" s="6" t="str">
        <f t="shared" si="1"/>
        <v>DIV KS</v>
      </c>
    </row>
    <row r="285" spans="1:11" ht="12.75">
      <c r="A285" s="3">
        <v>45447.749329247687</v>
      </c>
      <c r="B285" s="1" t="s">
        <v>75</v>
      </c>
      <c r="C285" s="4" t="s">
        <v>12</v>
      </c>
      <c r="D285" s="4">
        <v>222112156</v>
      </c>
      <c r="E285" s="1" t="s">
        <v>490</v>
      </c>
      <c r="F285" s="1" t="s">
        <v>368</v>
      </c>
      <c r="G285" s="1" t="s">
        <v>369</v>
      </c>
      <c r="H285" s="5" t="s">
        <v>487</v>
      </c>
      <c r="I285" s="2" t="s">
        <v>488</v>
      </c>
      <c r="K285" s="6" t="str">
        <f t="shared" si="1"/>
        <v>DIV KS</v>
      </c>
    </row>
    <row r="286" spans="1:11" ht="12.75">
      <c r="A286" s="3">
        <v>45448.854217002314</v>
      </c>
      <c r="B286" s="1" t="s">
        <v>75</v>
      </c>
      <c r="C286" s="4" t="s">
        <v>12</v>
      </c>
      <c r="D286" s="4">
        <v>222112404</v>
      </c>
      <c r="E286" s="1" t="s">
        <v>491</v>
      </c>
      <c r="F286" s="1" t="s">
        <v>368</v>
      </c>
      <c r="G286" s="1" t="s">
        <v>369</v>
      </c>
      <c r="H286" s="5" t="s">
        <v>487</v>
      </c>
      <c r="I286" s="2" t="s">
        <v>488</v>
      </c>
      <c r="K286" s="6" t="str">
        <f t="shared" si="1"/>
        <v>DIV KS</v>
      </c>
    </row>
    <row r="287" spans="1:11" ht="12.75">
      <c r="A287" s="3">
        <v>45450.839888171293</v>
      </c>
      <c r="B287" s="1" t="s">
        <v>75</v>
      </c>
      <c r="C287" s="4" t="s">
        <v>12</v>
      </c>
      <c r="D287" s="4">
        <v>222112184</v>
      </c>
      <c r="E287" s="1" t="s">
        <v>492</v>
      </c>
      <c r="F287" s="1" t="s">
        <v>368</v>
      </c>
      <c r="G287" s="1" t="s">
        <v>369</v>
      </c>
      <c r="H287" s="5" t="s">
        <v>487</v>
      </c>
      <c r="I287" s="2" t="s">
        <v>488</v>
      </c>
      <c r="K287" s="6" t="str">
        <f t="shared" si="1"/>
        <v>DIV KS</v>
      </c>
    </row>
    <row r="288" spans="1:11" ht="12.75">
      <c r="A288" s="3">
        <v>45448.524373761575</v>
      </c>
      <c r="B288" s="1" t="s">
        <v>35</v>
      </c>
      <c r="C288" s="4" t="s">
        <v>21</v>
      </c>
      <c r="D288" s="4">
        <v>212112264</v>
      </c>
      <c r="E288" s="1" t="s">
        <v>493</v>
      </c>
      <c r="F288" s="1" t="s">
        <v>368</v>
      </c>
      <c r="G288" s="1" t="s">
        <v>369</v>
      </c>
      <c r="H288" s="5" t="s">
        <v>487</v>
      </c>
      <c r="I288" s="2" t="s">
        <v>488</v>
      </c>
      <c r="K288" s="6" t="str">
        <f t="shared" si="1"/>
        <v>DIV ST</v>
      </c>
    </row>
    <row r="289" spans="1:11" ht="12.75">
      <c r="A289" s="3">
        <v>45450.768053101856</v>
      </c>
      <c r="B289" s="1" t="s">
        <v>20</v>
      </c>
      <c r="C289" s="4" t="s">
        <v>21</v>
      </c>
      <c r="D289" s="4">
        <v>212112046</v>
      </c>
      <c r="E289" s="1" t="s">
        <v>494</v>
      </c>
      <c r="F289" s="1" t="s">
        <v>368</v>
      </c>
      <c r="G289" s="1" t="s">
        <v>369</v>
      </c>
      <c r="H289" s="5" t="s">
        <v>487</v>
      </c>
      <c r="I289" s="2" t="s">
        <v>488</v>
      </c>
      <c r="K289" s="6" t="str">
        <f t="shared" si="1"/>
        <v>DIV ST</v>
      </c>
    </row>
    <row r="290" spans="1:11" ht="12.75">
      <c r="A290" s="3">
        <v>45450.948097581015</v>
      </c>
      <c r="B290" s="1" t="s">
        <v>38</v>
      </c>
      <c r="C290" s="4" t="s">
        <v>21</v>
      </c>
      <c r="D290" s="4">
        <v>212111876</v>
      </c>
      <c r="E290" s="1" t="s">
        <v>495</v>
      </c>
      <c r="F290" s="1" t="s">
        <v>368</v>
      </c>
      <c r="G290" s="1" t="s">
        <v>369</v>
      </c>
      <c r="H290" s="5" t="s">
        <v>487</v>
      </c>
      <c r="I290" s="2" t="s">
        <v>488</v>
      </c>
      <c r="K290" s="6" t="str">
        <f t="shared" si="1"/>
        <v>DIV ST</v>
      </c>
    </row>
    <row r="291" spans="1:11" ht="12.75">
      <c r="A291" s="3">
        <v>45447.739014259263</v>
      </c>
      <c r="B291" s="1" t="s">
        <v>57</v>
      </c>
      <c r="C291" s="4" t="s">
        <v>12</v>
      </c>
      <c r="D291" s="4">
        <v>222112430</v>
      </c>
      <c r="E291" s="1" t="s">
        <v>496</v>
      </c>
      <c r="F291" s="1" t="s">
        <v>368</v>
      </c>
      <c r="G291" s="1" t="s">
        <v>369</v>
      </c>
      <c r="H291" s="5" t="s">
        <v>497</v>
      </c>
      <c r="I291" s="2" t="s">
        <v>498</v>
      </c>
      <c r="K291" s="6" t="str">
        <f t="shared" si="1"/>
        <v>DIV KS</v>
      </c>
    </row>
    <row r="292" spans="1:11" ht="12.75">
      <c r="A292" s="3">
        <v>45448.308297349533</v>
      </c>
      <c r="B292" s="1" t="s">
        <v>35</v>
      </c>
      <c r="C292" s="4" t="s">
        <v>21</v>
      </c>
      <c r="D292" s="4">
        <v>212112054</v>
      </c>
      <c r="E292" s="1" t="s">
        <v>499</v>
      </c>
      <c r="F292" s="1" t="s">
        <v>368</v>
      </c>
      <c r="G292" s="1" t="s">
        <v>369</v>
      </c>
      <c r="H292" s="5" t="s">
        <v>497</v>
      </c>
      <c r="I292" s="2" t="s">
        <v>498</v>
      </c>
      <c r="K292" s="6" t="str">
        <f t="shared" si="1"/>
        <v>DIV ST</v>
      </c>
    </row>
    <row r="293" spans="1:11" ht="12.75">
      <c r="A293" s="3">
        <v>45448.395035787034</v>
      </c>
      <c r="B293" s="1" t="s">
        <v>41</v>
      </c>
      <c r="C293" s="4" t="s">
        <v>21</v>
      </c>
      <c r="D293" s="4">
        <v>212112003</v>
      </c>
      <c r="E293" s="1" t="s">
        <v>500</v>
      </c>
      <c r="F293" s="1" t="s">
        <v>368</v>
      </c>
      <c r="G293" s="1" t="s">
        <v>369</v>
      </c>
      <c r="H293" s="5" t="s">
        <v>497</v>
      </c>
      <c r="I293" s="2" t="s">
        <v>498</v>
      </c>
      <c r="K293" s="6" t="str">
        <f t="shared" si="1"/>
        <v>DIV ST</v>
      </c>
    </row>
    <row r="294" spans="1:11" ht="12.75">
      <c r="A294" s="3">
        <v>45448.88923601852</v>
      </c>
      <c r="B294" s="1" t="s">
        <v>103</v>
      </c>
      <c r="C294" s="4" t="s">
        <v>21</v>
      </c>
      <c r="D294" s="4">
        <v>212112084</v>
      </c>
      <c r="E294" s="1" t="s">
        <v>501</v>
      </c>
      <c r="F294" s="1" t="s">
        <v>368</v>
      </c>
      <c r="G294" s="1" t="s">
        <v>369</v>
      </c>
      <c r="H294" s="5" t="s">
        <v>497</v>
      </c>
      <c r="I294" s="2" t="s">
        <v>498</v>
      </c>
      <c r="K294" s="6" t="str">
        <f t="shared" si="1"/>
        <v>DIV ST</v>
      </c>
    </row>
    <row r="295" spans="1:11" ht="12.75">
      <c r="A295" s="3">
        <v>45448.889241990742</v>
      </c>
      <c r="B295" s="1" t="s">
        <v>103</v>
      </c>
      <c r="C295" s="4" t="s">
        <v>21</v>
      </c>
      <c r="D295" s="4">
        <v>212112247</v>
      </c>
      <c r="E295" s="1" t="s">
        <v>502</v>
      </c>
      <c r="F295" s="1" t="s">
        <v>368</v>
      </c>
      <c r="G295" s="1" t="s">
        <v>369</v>
      </c>
      <c r="H295" s="5" t="s">
        <v>497</v>
      </c>
      <c r="I295" s="2" t="s">
        <v>498</v>
      </c>
      <c r="K295" s="6" t="str">
        <f t="shared" si="1"/>
        <v>DIV ST</v>
      </c>
    </row>
    <row r="296" spans="1:11" ht="12.75">
      <c r="A296" s="3">
        <v>45451.392200451388</v>
      </c>
      <c r="B296" s="1" t="s">
        <v>41</v>
      </c>
      <c r="C296" s="4" t="s">
        <v>21</v>
      </c>
      <c r="D296" s="4">
        <v>212112203</v>
      </c>
      <c r="E296" s="1" t="s">
        <v>503</v>
      </c>
      <c r="F296" s="1" t="s">
        <v>368</v>
      </c>
      <c r="G296" s="1" t="s">
        <v>369</v>
      </c>
      <c r="H296" s="5" t="s">
        <v>497</v>
      </c>
      <c r="I296" s="2" t="s">
        <v>498</v>
      </c>
      <c r="K296" s="6" t="str">
        <f t="shared" si="1"/>
        <v>DIV ST</v>
      </c>
    </row>
    <row r="297" spans="1:11" ht="12.75">
      <c r="A297" s="3">
        <v>45448.380387349534</v>
      </c>
      <c r="B297" s="1" t="s">
        <v>11</v>
      </c>
      <c r="C297" s="4" t="s">
        <v>12</v>
      </c>
      <c r="D297" s="4">
        <v>222112370</v>
      </c>
      <c r="E297" s="1" t="s">
        <v>504</v>
      </c>
      <c r="F297" s="1" t="s">
        <v>368</v>
      </c>
      <c r="G297" s="1" t="s">
        <v>369</v>
      </c>
      <c r="H297" s="5" t="s">
        <v>505</v>
      </c>
      <c r="I297" s="2" t="s">
        <v>506</v>
      </c>
      <c r="K297" s="6" t="str">
        <f t="shared" si="1"/>
        <v>DIV KS</v>
      </c>
    </row>
    <row r="298" spans="1:11" ht="12.75">
      <c r="A298" s="3">
        <v>45451.410550659726</v>
      </c>
      <c r="B298" s="1" t="s">
        <v>11</v>
      </c>
      <c r="C298" s="4" t="s">
        <v>12</v>
      </c>
      <c r="D298" s="4">
        <v>222111914</v>
      </c>
      <c r="E298" s="1" t="s">
        <v>507</v>
      </c>
      <c r="F298" s="1" t="s">
        <v>368</v>
      </c>
      <c r="G298" s="1" t="s">
        <v>369</v>
      </c>
      <c r="H298" s="5" t="s">
        <v>508</v>
      </c>
      <c r="I298" s="2" t="s">
        <v>509</v>
      </c>
      <c r="K298" s="6" t="str">
        <f t="shared" si="1"/>
        <v>DIV KS</v>
      </c>
    </row>
    <row r="299" spans="1:11" ht="12.75">
      <c r="A299" s="3">
        <v>45450.436637905092</v>
      </c>
      <c r="B299" s="1" t="s">
        <v>38</v>
      </c>
      <c r="C299" s="4" t="s">
        <v>21</v>
      </c>
      <c r="D299" s="4">
        <v>212112405</v>
      </c>
      <c r="E299" s="1" t="s">
        <v>510</v>
      </c>
      <c r="F299" s="1" t="s">
        <v>368</v>
      </c>
      <c r="G299" s="1" t="s">
        <v>369</v>
      </c>
      <c r="H299" s="5" t="s">
        <v>508</v>
      </c>
      <c r="I299" s="2" t="s">
        <v>509</v>
      </c>
      <c r="K299" s="6" t="str">
        <f t="shared" si="1"/>
        <v>DIV ST</v>
      </c>
    </row>
    <row r="300" spans="1:11" ht="12.75">
      <c r="A300" s="3">
        <v>45451.53867613426</v>
      </c>
      <c r="B300" s="1" t="s">
        <v>141</v>
      </c>
      <c r="C300" s="4" t="s">
        <v>21</v>
      </c>
      <c r="D300" s="4">
        <v>212112431</v>
      </c>
      <c r="E300" s="1" t="s">
        <v>511</v>
      </c>
      <c r="F300" s="1" t="s">
        <v>368</v>
      </c>
      <c r="G300" s="1" t="s">
        <v>369</v>
      </c>
      <c r="H300" s="5" t="s">
        <v>508</v>
      </c>
      <c r="I300" s="2" t="s">
        <v>509</v>
      </c>
      <c r="K300" s="6" t="str">
        <f t="shared" si="1"/>
        <v>DIV ST</v>
      </c>
    </row>
    <row r="301" spans="1:11" ht="12.75">
      <c r="A301" s="3">
        <v>45448.575338865739</v>
      </c>
      <c r="B301" s="1" t="s">
        <v>47</v>
      </c>
      <c r="C301" s="4" t="s">
        <v>24</v>
      </c>
      <c r="D301" s="4">
        <v>112212521</v>
      </c>
      <c r="E301" s="1" t="s">
        <v>512</v>
      </c>
      <c r="F301" s="1" t="s">
        <v>368</v>
      </c>
      <c r="G301" s="1" t="s">
        <v>369</v>
      </c>
      <c r="H301" s="5" t="s">
        <v>513</v>
      </c>
      <c r="I301" s="2" t="s">
        <v>382</v>
      </c>
      <c r="K301" s="6" t="str">
        <f t="shared" si="1"/>
        <v>DIII ST</v>
      </c>
    </row>
    <row r="302" spans="1:11" ht="12.75">
      <c r="A302" s="3">
        <v>45447.612705428241</v>
      </c>
      <c r="B302" s="1" t="s">
        <v>62</v>
      </c>
      <c r="C302" s="4" t="s">
        <v>12</v>
      </c>
      <c r="D302" s="4">
        <v>222112155</v>
      </c>
      <c r="E302" s="1" t="s">
        <v>514</v>
      </c>
      <c r="F302" s="1" t="s">
        <v>368</v>
      </c>
      <c r="G302" s="1" t="s">
        <v>369</v>
      </c>
      <c r="H302" s="5" t="s">
        <v>513</v>
      </c>
      <c r="I302" s="2" t="s">
        <v>382</v>
      </c>
      <c r="K302" s="6" t="str">
        <f t="shared" si="1"/>
        <v>DIV KS</v>
      </c>
    </row>
    <row r="303" spans="1:11" ht="12.75">
      <c r="A303" s="3">
        <v>45447.727938252312</v>
      </c>
      <c r="B303" s="1" t="s">
        <v>75</v>
      </c>
      <c r="C303" s="4" t="s">
        <v>12</v>
      </c>
      <c r="D303" s="4">
        <v>222112066</v>
      </c>
      <c r="E303" s="1" t="s">
        <v>515</v>
      </c>
      <c r="F303" s="1" t="s">
        <v>368</v>
      </c>
      <c r="G303" s="1" t="s">
        <v>369</v>
      </c>
      <c r="H303" s="5" t="s">
        <v>513</v>
      </c>
      <c r="I303" s="2" t="s">
        <v>382</v>
      </c>
      <c r="K303" s="6" t="str">
        <f t="shared" si="1"/>
        <v>DIV KS</v>
      </c>
    </row>
    <row r="304" spans="1:11" ht="12.75">
      <c r="A304" s="3">
        <v>45449.797017303237</v>
      </c>
      <c r="B304" s="1" t="s">
        <v>38</v>
      </c>
      <c r="C304" s="4" t="s">
        <v>21</v>
      </c>
      <c r="D304" s="4">
        <v>212112072</v>
      </c>
      <c r="E304" s="1" t="s">
        <v>516</v>
      </c>
      <c r="F304" s="1" t="s">
        <v>368</v>
      </c>
      <c r="G304" s="1" t="s">
        <v>369</v>
      </c>
      <c r="H304" s="5" t="s">
        <v>513</v>
      </c>
      <c r="I304" s="2" t="s">
        <v>382</v>
      </c>
      <c r="K304" s="6" t="str">
        <f t="shared" si="1"/>
        <v>DIV ST</v>
      </c>
    </row>
    <row r="305" spans="1:11" ht="12.75">
      <c r="A305" s="3">
        <v>45451.400753009264</v>
      </c>
      <c r="B305" s="1" t="s">
        <v>141</v>
      </c>
      <c r="C305" s="4" t="s">
        <v>21</v>
      </c>
      <c r="D305" s="4">
        <v>212112017</v>
      </c>
      <c r="E305" s="1" t="s">
        <v>517</v>
      </c>
      <c r="F305" s="1" t="s">
        <v>368</v>
      </c>
      <c r="G305" s="1" t="s">
        <v>369</v>
      </c>
      <c r="H305" s="5" t="s">
        <v>513</v>
      </c>
      <c r="I305" s="2" t="s">
        <v>382</v>
      </c>
      <c r="K305" s="6" t="str">
        <f t="shared" si="1"/>
        <v>DIV ST</v>
      </c>
    </row>
    <row r="306" spans="1:11" ht="12.75">
      <c r="A306" s="3">
        <v>45447.726249791667</v>
      </c>
      <c r="B306" s="1" t="s">
        <v>32</v>
      </c>
      <c r="C306" s="4" t="s">
        <v>12</v>
      </c>
      <c r="D306" s="4">
        <v>222112022</v>
      </c>
      <c r="E306" s="1" t="s">
        <v>518</v>
      </c>
      <c r="F306" s="1" t="s">
        <v>368</v>
      </c>
      <c r="G306" s="1" t="s">
        <v>369</v>
      </c>
      <c r="H306" s="5" t="s">
        <v>519</v>
      </c>
      <c r="I306" s="2" t="s">
        <v>385</v>
      </c>
      <c r="K306" s="6" t="str">
        <f t="shared" si="1"/>
        <v>DIV KS</v>
      </c>
    </row>
    <row r="307" spans="1:11" ht="12.75">
      <c r="A307" s="11"/>
      <c r="B307" s="8" t="s">
        <v>99</v>
      </c>
      <c r="C307" s="9" t="s">
        <v>12</v>
      </c>
      <c r="D307" s="10">
        <v>222011255</v>
      </c>
      <c r="E307" s="11"/>
      <c r="F307" s="1" t="s">
        <v>368</v>
      </c>
      <c r="G307" s="11" t="s">
        <v>369</v>
      </c>
      <c r="H307" s="5" t="s">
        <v>520</v>
      </c>
      <c r="I307" s="2" t="s">
        <v>521</v>
      </c>
      <c r="K307" s="6" t="str">
        <f t="shared" si="1"/>
        <v>DIV KS</v>
      </c>
    </row>
    <row r="308" spans="1:11" ht="12.75">
      <c r="A308" s="3">
        <v>45450.854983101854</v>
      </c>
      <c r="B308" s="1" t="s">
        <v>62</v>
      </c>
      <c r="C308" s="4" t="s">
        <v>12</v>
      </c>
      <c r="D308" s="4">
        <v>222112229</v>
      </c>
      <c r="E308" s="1" t="s">
        <v>522</v>
      </c>
      <c r="F308" s="1" t="s">
        <v>368</v>
      </c>
      <c r="G308" s="1" t="s">
        <v>369</v>
      </c>
      <c r="H308" s="5" t="s">
        <v>523</v>
      </c>
      <c r="I308" s="2" t="s">
        <v>389</v>
      </c>
      <c r="K308" s="6" t="str">
        <f t="shared" si="1"/>
        <v>DIV KS</v>
      </c>
    </row>
    <row r="309" spans="1:11" ht="12.75">
      <c r="A309" s="3">
        <v>45451.433405416668</v>
      </c>
      <c r="B309" s="1" t="s">
        <v>32</v>
      </c>
      <c r="C309" s="4" t="s">
        <v>12</v>
      </c>
      <c r="D309" s="4">
        <v>222112091</v>
      </c>
      <c r="E309" s="1" t="s">
        <v>524</v>
      </c>
      <c r="F309" s="1" t="s">
        <v>368</v>
      </c>
      <c r="G309" s="1" t="s">
        <v>369</v>
      </c>
      <c r="H309" s="5" t="s">
        <v>523</v>
      </c>
      <c r="I309" s="2" t="s">
        <v>389</v>
      </c>
      <c r="K309" s="6" t="str">
        <f t="shared" si="1"/>
        <v>DIV KS</v>
      </c>
    </row>
    <row r="310" spans="1:11" ht="12.75">
      <c r="A310" s="3">
        <v>45447.701484467594</v>
      </c>
      <c r="B310" s="1" t="s">
        <v>103</v>
      </c>
      <c r="C310" s="4" t="s">
        <v>21</v>
      </c>
      <c r="D310" s="4">
        <v>212112075</v>
      </c>
      <c r="E310" s="1" t="s">
        <v>525</v>
      </c>
      <c r="F310" s="1" t="s">
        <v>368</v>
      </c>
      <c r="G310" s="1" t="s">
        <v>369</v>
      </c>
      <c r="H310" s="5" t="s">
        <v>523</v>
      </c>
      <c r="I310" s="2" t="s">
        <v>389</v>
      </c>
      <c r="K310" s="6" t="str">
        <f t="shared" si="1"/>
        <v>DIV ST</v>
      </c>
    </row>
    <row r="311" spans="1:11" ht="12.75">
      <c r="A311" s="3">
        <v>45447.809455532406</v>
      </c>
      <c r="B311" s="1" t="s">
        <v>20</v>
      </c>
      <c r="C311" s="4" t="s">
        <v>21</v>
      </c>
      <c r="D311" s="4">
        <v>212111846</v>
      </c>
      <c r="E311" s="1" t="s">
        <v>526</v>
      </c>
      <c r="F311" s="1" t="s">
        <v>368</v>
      </c>
      <c r="G311" s="1" t="s">
        <v>369</v>
      </c>
      <c r="H311" s="5" t="s">
        <v>523</v>
      </c>
      <c r="I311" s="2" t="s">
        <v>389</v>
      </c>
      <c r="K311" s="6" t="str">
        <f t="shared" si="1"/>
        <v>DIV ST</v>
      </c>
    </row>
    <row r="312" spans="1:11" ht="12.75">
      <c r="A312" s="3">
        <v>45451.498388020831</v>
      </c>
      <c r="B312" s="1" t="s">
        <v>11</v>
      </c>
      <c r="C312" s="4" t="s">
        <v>12</v>
      </c>
      <c r="D312" s="4">
        <v>222112044</v>
      </c>
      <c r="E312" s="1" t="s">
        <v>527</v>
      </c>
      <c r="F312" s="1" t="s">
        <v>368</v>
      </c>
      <c r="G312" s="1" t="s">
        <v>369</v>
      </c>
      <c r="H312" s="5" t="s">
        <v>528</v>
      </c>
      <c r="I312" s="2" t="s">
        <v>391</v>
      </c>
      <c r="K312" s="6" t="str">
        <f t="shared" si="1"/>
        <v>DIV KS</v>
      </c>
    </row>
    <row r="313" spans="1:11" ht="12.75">
      <c r="A313" s="3">
        <v>45449.751094479172</v>
      </c>
      <c r="B313" s="1" t="s">
        <v>41</v>
      </c>
      <c r="C313" s="4" t="s">
        <v>21</v>
      </c>
      <c r="D313" s="4">
        <v>212111881</v>
      </c>
      <c r="E313" s="1" t="s">
        <v>529</v>
      </c>
      <c r="F313" s="1" t="s">
        <v>368</v>
      </c>
      <c r="G313" s="1" t="s">
        <v>369</v>
      </c>
      <c r="H313" s="5" t="s">
        <v>528</v>
      </c>
      <c r="I313" s="2" t="s">
        <v>391</v>
      </c>
      <c r="K313" s="6" t="str">
        <f t="shared" si="1"/>
        <v>DIV ST</v>
      </c>
    </row>
    <row r="314" spans="1:11" ht="12.75">
      <c r="A314" s="3">
        <v>45450.652208888889</v>
      </c>
      <c r="B314" s="1" t="s">
        <v>62</v>
      </c>
      <c r="C314" s="4" t="s">
        <v>12</v>
      </c>
      <c r="D314" s="4">
        <v>222112169</v>
      </c>
      <c r="E314" s="1" t="s">
        <v>530</v>
      </c>
      <c r="F314" s="1" t="s">
        <v>368</v>
      </c>
      <c r="G314" s="1" t="s">
        <v>369</v>
      </c>
      <c r="H314" s="5" t="s">
        <v>531</v>
      </c>
      <c r="I314" s="2" t="s">
        <v>532</v>
      </c>
      <c r="K314" s="6" t="str">
        <f t="shared" si="1"/>
        <v>DIV KS</v>
      </c>
    </row>
    <row r="315" spans="1:11" ht="12.75">
      <c r="A315" s="3">
        <v>45450.803521828704</v>
      </c>
      <c r="B315" s="1" t="s">
        <v>32</v>
      </c>
      <c r="C315" s="4" t="s">
        <v>12</v>
      </c>
      <c r="D315" s="4">
        <v>222112083</v>
      </c>
      <c r="E315" s="1" t="s">
        <v>533</v>
      </c>
      <c r="F315" s="1" t="s">
        <v>368</v>
      </c>
      <c r="G315" s="1" t="s">
        <v>369</v>
      </c>
      <c r="H315" s="5" t="s">
        <v>531</v>
      </c>
      <c r="I315" s="2" t="s">
        <v>532</v>
      </c>
      <c r="K315" s="6" t="str">
        <f t="shared" si="1"/>
        <v>DIV KS</v>
      </c>
    </row>
    <row r="316" spans="1:11" ht="12.75">
      <c r="A316" s="3">
        <v>45451.40355797454</v>
      </c>
      <c r="B316" s="1" t="s">
        <v>62</v>
      </c>
      <c r="C316" s="4" t="s">
        <v>12</v>
      </c>
      <c r="D316" s="4">
        <v>222112418</v>
      </c>
      <c r="E316" s="1" t="s">
        <v>534</v>
      </c>
      <c r="F316" s="1" t="s">
        <v>368</v>
      </c>
      <c r="G316" s="1" t="s">
        <v>369</v>
      </c>
      <c r="H316" s="5" t="s">
        <v>531</v>
      </c>
      <c r="I316" s="2" t="s">
        <v>532</v>
      </c>
      <c r="K316" s="6" t="str">
        <f t="shared" si="1"/>
        <v>DIV KS</v>
      </c>
    </row>
    <row r="317" spans="1:11" ht="12.75">
      <c r="A317" s="3">
        <v>45451.444263819445</v>
      </c>
      <c r="B317" s="1" t="s">
        <v>41</v>
      </c>
      <c r="C317" s="4" t="s">
        <v>21</v>
      </c>
      <c r="D317" s="4">
        <v>212111968</v>
      </c>
      <c r="E317" s="1" t="s">
        <v>535</v>
      </c>
      <c r="F317" s="1" t="s">
        <v>368</v>
      </c>
      <c r="G317" s="1" t="s">
        <v>369</v>
      </c>
      <c r="H317" s="5" t="s">
        <v>531</v>
      </c>
      <c r="I317" s="2" t="s">
        <v>532</v>
      </c>
      <c r="K317" s="6" t="str">
        <f t="shared" si="1"/>
        <v>DIV ST</v>
      </c>
    </row>
    <row r="318" spans="1:11" ht="12.75">
      <c r="A318" s="3">
        <v>45448.144527407407</v>
      </c>
      <c r="B318" s="1" t="s">
        <v>57</v>
      </c>
      <c r="C318" s="4" t="s">
        <v>12</v>
      </c>
      <c r="D318" s="4">
        <v>222112364</v>
      </c>
      <c r="E318" s="1" t="s">
        <v>536</v>
      </c>
      <c r="F318" s="1" t="s">
        <v>368</v>
      </c>
      <c r="G318" s="1" t="s">
        <v>369</v>
      </c>
      <c r="H318" s="5" t="s">
        <v>537</v>
      </c>
      <c r="I318" s="2" t="s">
        <v>538</v>
      </c>
      <c r="K318" s="6" t="str">
        <f t="shared" si="1"/>
        <v>DIV KS</v>
      </c>
    </row>
    <row r="319" spans="1:11" ht="12.75">
      <c r="A319" s="3">
        <v>45449.796974525467</v>
      </c>
      <c r="B319" s="1" t="s">
        <v>11</v>
      </c>
      <c r="C319" s="4" t="s">
        <v>12</v>
      </c>
      <c r="D319" s="4">
        <v>222112045</v>
      </c>
      <c r="E319" s="1" t="s">
        <v>539</v>
      </c>
      <c r="F319" s="1" t="s">
        <v>368</v>
      </c>
      <c r="G319" s="1" t="s">
        <v>369</v>
      </c>
      <c r="H319" s="5" t="s">
        <v>537</v>
      </c>
      <c r="I319" s="2" t="s">
        <v>538</v>
      </c>
      <c r="K319" s="6" t="str">
        <f t="shared" si="1"/>
        <v>DIV KS</v>
      </c>
    </row>
    <row r="320" spans="1:11" ht="12.75">
      <c r="A320" s="3">
        <v>45451.298297384259</v>
      </c>
      <c r="B320" s="1" t="s">
        <v>141</v>
      </c>
      <c r="C320" s="4" t="s">
        <v>21</v>
      </c>
      <c r="D320" s="4">
        <v>212112403</v>
      </c>
      <c r="E320" s="1" t="s">
        <v>540</v>
      </c>
      <c r="F320" s="1" t="s">
        <v>368</v>
      </c>
      <c r="G320" s="1" t="s">
        <v>369</v>
      </c>
      <c r="H320" s="5" t="s">
        <v>537</v>
      </c>
      <c r="I320" s="2" t="s">
        <v>538</v>
      </c>
      <c r="K320" s="6" t="str">
        <f t="shared" si="1"/>
        <v>DIV ST</v>
      </c>
    </row>
    <row r="321" spans="1:11" ht="12.75">
      <c r="A321" s="3">
        <v>45451.32901991898</v>
      </c>
      <c r="B321" s="1" t="s">
        <v>141</v>
      </c>
      <c r="C321" s="4" t="s">
        <v>21</v>
      </c>
      <c r="D321" s="4">
        <v>212112292</v>
      </c>
      <c r="E321" s="1" t="s">
        <v>541</v>
      </c>
      <c r="F321" s="1" t="s">
        <v>368</v>
      </c>
      <c r="G321" s="1" t="s">
        <v>369</v>
      </c>
      <c r="H321" s="5" t="s">
        <v>537</v>
      </c>
      <c r="I321" s="2" t="s">
        <v>538</v>
      </c>
      <c r="K321" s="6" t="str">
        <f t="shared" si="1"/>
        <v>DIV ST</v>
      </c>
    </row>
    <row r="322" spans="1:11" ht="12.75">
      <c r="A322" s="3">
        <v>45448.270800416663</v>
      </c>
      <c r="B322" s="1" t="s">
        <v>47</v>
      </c>
      <c r="C322" s="4" t="s">
        <v>24</v>
      </c>
      <c r="D322" s="4">
        <v>112212801</v>
      </c>
      <c r="E322" s="1" t="s">
        <v>542</v>
      </c>
      <c r="F322" s="1" t="s">
        <v>368</v>
      </c>
      <c r="G322" s="1" t="s">
        <v>369</v>
      </c>
      <c r="H322" s="5" t="s">
        <v>543</v>
      </c>
      <c r="I322" s="2" t="s">
        <v>544</v>
      </c>
      <c r="K322" s="6" t="str">
        <f t="shared" si="1"/>
        <v>DIII ST</v>
      </c>
    </row>
    <row r="323" spans="1:11" ht="12.75">
      <c r="A323" s="3">
        <v>45447.613149965277</v>
      </c>
      <c r="B323" s="1" t="s">
        <v>18</v>
      </c>
      <c r="C323" s="4" t="s">
        <v>12</v>
      </c>
      <c r="D323" s="4">
        <v>222112039</v>
      </c>
      <c r="E323" s="1" t="s">
        <v>545</v>
      </c>
      <c r="F323" s="1" t="s">
        <v>368</v>
      </c>
      <c r="G323" s="1" t="s">
        <v>369</v>
      </c>
      <c r="H323" s="5" t="s">
        <v>543</v>
      </c>
      <c r="I323" s="2" t="s">
        <v>544</v>
      </c>
      <c r="K323" s="6" t="str">
        <f t="shared" si="1"/>
        <v>DIV KS</v>
      </c>
    </row>
    <row r="324" spans="1:11" ht="12.75">
      <c r="A324" s="3">
        <v>45449.318238425927</v>
      </c>
      <c r="B324" s="1" t="s">
        <v>62</v>
      </c>
      <c r="C324" s="4" t="s">
        <v>12</v>
      </c>
      <c r="D324" s="4">
        <v>222112058</v>
      </c>
      <c r="E324" s="1" t="s">
        <v>546</v>
      </c>
      <c r="F324" s="1" t="s">
        <v>368</v>
      </c>
      <c r="G324" s="1" t="s">
        <v>369</v>
      </c>
      <c r="H324" s="5" t="s">
        <v>543</v>
      </c>
      <c r="I324" s="2" t="s">
        <v>544</v>
      </c>
      <c r="K324" s="6" t="str">
        <f t="shared" si="1"/>
        <v>DIV KS</v>
      </c>
    </row>
    <row r="325" spans="1:11" ht="12.75">
      <c r="A325" s="3">
        <v>45447.693258796295</v>
      </c>
      <c r="B325" s="1" t="s">
        <v>141</v>
      </c>
      <c r="C325" s="4" t="s">
        <v>21</v>
      </c>
      <c r="D325" s="4">
        <v>212112061</v>
      </c>
      <c r="E325" s="1" t="s">
        <v>547</v>
      </c>
      <c r="F325" s="1" t="s">
        <v>368</v>
      </c>
      <c r="G325" s="1" t="s">
        <v>369</v>
      </c>
      <c r="H325" s="5" t="s">
        <v>543</v>
      </c>
      <c r="I325" s="2" t="s">
        <v>544</v>
      </c>
      <c r="K325" s="6" t="str">
        <f t="shared" si="1"/>
        <v>DIV ST</v>
      </c>
    </row>
    <row r="326" spans="1:11" ht="12.75">
      <c r="A326" s="3">
        <v>45448.486025150458</v>
      </c>
      <c r="B326" s="1" t="s">
        <v>57</v>
      </c>
      <c r="C326" s="4" t="s">
        <v>12</v>
      </c>
      <c r="D326" s="4">
        <v>222111939</v>
      </c>
      <c r="E326" s="1" t="s">
        <v>548</v>
      </c>
      <c r="F326" s="1" t="s">
        <v>368</v>
      </c>
      <c r="G326" s="1" t="s">
        <v>369</v>
      </c>
      <c r="H326" s="5" t="s">
        <v>549</v>
      </c>
      <c r="I326" s="2" t="s">
        <v>550</v>
      </c>
      <c r="K326" s="6" t="str">
        <f t="shared" si="1"/>
        <v>DIV KS</v>
      </c>
    </row>
    <row r="327" spans="1:11" ht="12.75">
      <c r="A327" s="3">
        <v>45448.549552905097</v>
      </c>
      <c r="B327" s="1" t="s">
        <v>75</v>
      </c>
      <c r="C327" s="4" t="s">
        <v>12</v>
      </c>
      <c r="D327" s="4">
        <v>222112090</v>
      </c>
      <c r="E327" s="1" t="s">
        <v>551</v>
      </c>
      <c r="F327" s="1" t="s">
        <v>368</v>
      </c>
      <c r="G327" s="1" t="s">
        <v>369</v>
      </c>
      <c r="H327" s="5" t="s">
        <v>549</v>
      </c>
      <c r="I327" s="2" t="s">
        <v>550</v>
      </c>
      <c r="K327" s="6" t="str">
        <f t="shared" si="1"/>
        <v>DIV KS</v>
      </c>
    </row>
    <row r="328" spans="1:11" ht="12.75">
      <c r="A328" s="3">
        <v>45450.763164652773</v>
      </c>
      <c r="B328" s="1" t="s">
        <v>11</v>
      </c>
      <c r="C328" s="4" t="s">
        <v>12</v>
      </c>
      <c r="D328" s="4">
        <v>222112354</v>
      </c>
      <c r="E328" s="1" t="s">
        <v>552</v>
      </c>
      <c r="F328" s="1" t="s">
        <v>368</v>
      </c>
      <c r="G328" s="1" t="s">
        <v>369</v>
      </c>
      <c r="H328" s="5" t="s">
        <v>549</v>
      </c>
      <c r="I328" s="2" t="s">
        <v>550</v>
      </c>
      <c r="K328" s="6" t="str">
        <f t="shared" si="1"/>
        <v>DIV KS</v>
      </c>
    </row>
    <row r="329" spans="1:11" ht="12.75">
      <c r="A329" s="3">
        <v>45448.364353831013</v>
      </c>
      <c r="B329" s="1" t="s">
        <v>141</v>
      </c>
      <c r="C329" s="4" t="s">
        <v>21</v>
      </c>
      <c r="D329" s="4">
        <v>212112399</v>
      </c>
      <c r="E329" s="1" t="s">
        <v>553</v>
      </c>
      <c r="F329" s="1" t="s">
        <v>368</v>
      </c>
      <c r="G329" s="1" t="s">
        <v>369</v>
      </c>
      <c r="H329" s="5" t="s">
        <v>549</v>
      </c>
      <c r="I329" s="2" t="s">
        <v>550</v>
      </c>
      <c r="K329" s="6" t="str">
        <f t="shared" si="1"/>
        <v>DIV ST</v>
      </c>
    </row>
    <row r="330" spans="1:11" ht="12.75">
      <c r="A330" s="3">
        <v>45451.414693888888</v>
      </c>
      <c r="B330" s="1" t="s">
        <v>141</v>
      </c>
      <c r="C330" s="4" t="s">
        <v>21</v>
      </c>
      <c r="D330" s="4">
        <v>212111867</v>
      </c>
      <c r="E330" s="1" t="s">
        <v>554</v>
      </c>
      <c r="F330" s="1" t="s">
        <v>368</v>
      </c>
      <c r="G330" s="1" t="s">
        <v>369</v>
      </c>
      <c r="H330" s="5" t="s">
        <v>549</v>
      </c>
      <c r="I330" s="2" t="s">
        <v>550</v>
      </c>
      <c r="K330" s="6" t="str">
        <f t="shared" si="1"/>
        <v>DIV ST</v>
      </c>
    </row>
    <row r="331" spans="1:11" ht="12.75">
      <c r="A331" s="3">
        <v>45447.62694234954</v>
      </c>
      <c r="B331" s="1" t="s">
        <v>38</v>
      </c>
      <c r="C331" s="4" t="s">
        <v>21</v>
      </c>
      <c r="D331" s="4">
        <v>212112341</v>
      </c>
      <c r="E331" s="1" t="s">
        <v>555</v>
      </c>
      <c r="F331" s="1" t="s">
        <v>368</v>
      </c>
      <c r="G331" s="1" t="s">
        <v>369</v>
      </c>
      <c r="H331" s="5" t="s">
        <v>556</v>
      </c>
      <c r="I331" s="2" t="s">
        <v>557</v>
      </c>
      <c r="K331" s="6" t="str">
        <f t="shared" si="1"/>
        <v>DIV ST</v>
      </c>
    </row>
    <row r="332" spans="1:11" ht="12.75">
      <c r="A332" s="3">
        <v>45447.729783668983</v>
      </c>
      <c r="B332" s="1" t="s">
        <v>141</v>
      </c>
      <c r="C332" s="4" t="s">
        <v>21</v>
      </c>
      <c r="D332" s="4">
        <v>212112140</v>
      </c>
      <c r="E332" s="1" t="s">
        <v>558</v>
      </c>
      <c r="F332" s="1" t="s">
        <v>368</v>
      </c>
      <c r="G332" s="1" t="s">
        <v>369</v>
      </c>
      <c r="H332" s="5" t="s">
        <v>556</v>
      </c>
      <c r="I332" s="2" t="s">
        <v>557</v>
      </c>
      <c r="K332" s="6" t="str">
        <f t="shared" si="1"/>
        <v>DIV ST</v>
      </c>
    </row>
    <row r="333" spans="1:11" ht="12.75">
      <c r="A333" s="3">
        <v>45450.604879016202</v>
      </c>
      <c r="B333" s="1" t="s">
        <v>38</v>
      </c>
      <c r="C333" s="4" t="s">
        <v>21</v>
      </c>
      <c r="D333" s="4">
        <v>212112181</v>
      </c>
      <c r="E333" s="1" t="s">
        <v>559</v>
      </c>
      <c r="F333" s="1" t="s">
        <v>368</v>
      </c>
      <c r="G333" s="1" t="s">
        <v>369</v>
      </c>
      <c r="H333" s="5" t="s">
        <v>556</v>
      </c>
      <c r="I333" s="2" t="s">
        <v>557</v>
      </c>
      <c r="K333" s="6" t="str">
        <f t="shared" si="1"/>
        <v>DIV ST</v>
      </c>
    </row>
    <row r="334" spans="1:11" ht="12.75">
      <c r="A334" s="3">
        <v>45451.398164791666</v>
      </c>
      <c r="B334" s="1" t="s">
        <v>103</v>
      </c>
      <c r="C334" s="4" t="s">
        <v>21</v>
      </c>
      <c r="D334" s="4">
        <v>212112295</v>
      </c>
      <c r="E334" s="1" t="s">
        <v>560</v>
      </c>
      <c r="F334" s="1" t="s">
        <v>368</v>
      </c>
      <c r="G334" s="1" t="s">
        <v>369</v>
      </c>
      <c r="H334" s="5" t="s">
        <v>556</v>
      </c>
      <c r="I334" s="2" t="s">
        <v>557</v>
      </c>
      <c r="K334" s="6" t="str">
        <f t="shared" si="1"/>
        <v>DIV ST</v>
      </c>
    </row>
    <row r="335" spans="1:11" ht="12.75">
      <c r="A335" s="3">
        <v>45451.432925520829</v>
      </c>
      <c r="B335" s="1" t="s">
        <v>103</v>
      </c>
      <c r="C335" s="4" t="s">
        <v>21</v>
      </c>
      <c r="D335" s="4">
        <v>212112414</v>
      </c>
      <c r="E335" s="1" t="s">
        <v>561</v>
      </c>
      <c r="F335" s="1" t="s">
        <v>368</v>
      </c>
      <c r="G335" s="1" t="s">
        <v>369</v>
      </c>
      <c r="H335" s="5" t="s">
        <v>556</v>
      </c>
      <c r="I335" s="2" t="s">
        <v>557</v>
      </c>
      <c r="K335" s="6" t="str">
        <f t="shared" si="1"/>
        <v>DIV ST</v>
      </c>
    </row>
    <row r="336" spans="1:11" ht="12.75">
      <c r="A336" s="3">
        <v>45447.625855775463</v>
      </c>
      <c r="B336" s="1" t="s">
        <v>23</v>
      </c>
      <c r="C336" s="4" t="s">
        <v>24</v>
      </c>
      <c r="D336" s="4">
        <v>112212903</v>
      </c>
      <c r="E336" s="1" t="s">
        <v>562</v>
      </c>
      <c r="F336" s="1" t="s">
        <v>368</v>
      </c>
      <c r="G336" s="1" t="s">
        <v>369</v>
      </c>
      <c r="H336" s="5" t="s">
        <v>563</v>
      </c>
      <c r="I336" s="2" t="s">
        <v>564</v>
      </c>
      <c r="K336" s="6" t="str">
        <f t="shared" si="1"/>
        <v>DIII ST</v>
      </c>
    </row>
    <row r="337" spans="1:11" ht="12.75">
      <c r="A337" s="3">
        <v>45451.408279745374</v>
      </c>
      <c r="B337" s="1" t="s">
        <v>75</v>
      </c>
      <c r="C337" s="4" t="s">
        <v>12</v>
      </c>
      <c r="D337" s="4">
        <v>222112011</v>
      </c>
      <c r="E337" s="1" t="s">
        <v>565</v>
      </c>
      <c r="F337" s="1" t="s">
        <v>368</v>
      </c>
      <c r="G337" s="1" t="s">
        <v>369</v>
      </c>
      <c r="H337" s="5" t="s">
        <v>563</v>
      </c>
      <c r="I337" s="2" t="s">
        <v>564</v>
      </c>
      <c r="K337" s="6" t="str">
        <f t="shared" si="1"/>
        <v>DIV KS</v>
      </c>
    </row>
    <row r="338" spans="1:11" ht="12.75">
      <c r="A338" s="3">
        <v>45447.703121446757</v>
      </c>
      <c r="B338" s="1" t="s">
        <v>141</v>
      </c>
      <c r="C338" s="4" t="s">
        <v>21</v>
      </c>
      <c r="D338" s="4">
        <v>212112068</v>
      </c>
      <c r="E338" s="1" t="s">
        <v>566</v>
      </c>
      <c r="F338" s="1" t="s">
        <v>368</v>
      </c>
      <c r="G338" s="1" t="s">
        <v>369</v>
      </c>
      <c r="H338" s="5" t="s">
        <v>563</v>
      </c>
      <c r="I338" s="2" t="s">
        <v>564</v>
      </c>
      <c r="K338" s="6" t="str">
        <f t="shared" si="1"/>
        <v>DIV ST</v>
      </c>
    </row>
    <row r="339" spans="1:11" ht="12.75">
      <c r="A339" s="3">
        <v>45447.630075231486</v>
      </c>
      <c r="B339" s="1" t="s">
        <v>57</v>
      </c>
      <c r="C339" s="4" t="s">
        <v>12</v>
      </c>
      <c r="D339" s="4">
        <v>222111979</v>
      </c>
      <c r="E339" s="1" t="s">
        <v>567</v>
      </c>
      <c r="F339" s="1" t="s">
        <v>368</v>
      </c>
      <c r="G339" s="1" t="s">
        <v>369</v>
      </c>
      <c r="H339" s="5" t="s">
        <v>568</v>
      </c>
      <c r="I339" s="2" t="s">
        <v>397</v>
      </c>
      <c r="K339" s="6" t="str">
        <f t="shared" si="1"/>
        <v>DIV KS</v>
      </c>
    </row>
    <row r="340" spans="1:11" ht="12.75">
      <c r="A340" s="3">
        <v>45449.299826655093</v>
      </c>
      <c r="B340" s="1" t="s">
        <v>35</v>
      </c>
      <c r="C340" s="4" t="s">
        <v>21</v>
      </c>
      <c r="D340" s="4">
        <v>212112428</v>
      </c>
      <c r="E340" s="1" t="s">
        <v>569</v>
      </c>
      <c r="F340" s="1" t="s">
        <v>368</v>
      </c>
      <c r="G340" s="1" t="s">
        <v>369</v>
      </c>
      <c r="H340" s="5" t="s">
        <v>568</v>
      </c>
      <c r="I340" s="2" t="s">
        <v>397</v>
      </c>
      <c r="K340" s="6" t="str">
        <f t="shared" si="1"/>
        <v>DIV ST</v>
      </c>
    </row>
    <row r="341" spans="1:11" ht="12.75">
      <c r="A341" s="3">
        <v>45451.398629155097</v>
      </c>
      <c r="B341" s="1" t="s">
        <v>38</v>
      </c>
      <c r="C341" s="4" t="s">
        <v>21</v>
      </c>
      <c r="D341" s="4">
        <v>212112130</v>
      </c>
      <c r="E341" s="1" t="s">
        <v>570</v>
      </c>
      <c r="F341" s="1" t="s">
        <v>368</v>
      </c>
      <c r="G341" s="1" t="s">
        <v>369</v>
      </c>
      <c r="H341" s="5" t="s">
        <v>568</v>
      </c>
      <c r="I341" s="2" t="s">
        <v>397</v>
      </c>
      <c r="K341" s="6" t="str">
        <f t="shared" si="1"/>
        <v>DIV ST</v>
      </c>
    </row>
    <row r="342" spans="1:11" ht="12.75">
      <c r="A342" s="3">
        <v>45447.738596527779</v>
      </c>
      <c r="B342" s="1" t="s">
        <v>32</v>
      </c>
      <c r="C342" s="4" t="s">
        <v>12</v>
      </c>
      <c r="D342" s="4">
        <v>222111843</v>
      </c>
      <c r="E342" s="1" t="s">
        <v>571</v>
      </c>
      <c r="F342" s="1" t="s">
        <v>368</v>
      </c>
      <c r="G342" s="1" t="s">
        <v>369</v>
      </c>
      <c r="H342" s="5" t="s">
        <v>572</v>
      </c>
      <c r="I342" s="2" t="s">
        <v>573</v>
      </c>
      <c r="K342" s="6" t="str">
        <f t="shared" si="1"/>
        <v>DIV KS</v>
      </c>
    </row>
    <row r="343" spans="1:11" ht="12.75">
      <c r="A343" s="3">
        <v>45447.673913657403</v>
      </c>
      <c r="B343" s="1" t="s">
        <v>11</v>
      </c>
      <c r="C343" s="4" t="s">
        <v>12</v>
      </c>
      <c r="D343" s="4">
        <v>222112164</v>
      </c>
      <c r="E343" s="1" t="s">
        <v>574</v>
      </c>
      <c r="F343" s="1" t="s">
        <v>368</v>
      </c>
      <c r="G343" s="1" t="s">
        <v>369</v>
      </c>
      <c r="H343" s="5" t="s">
        <v>572</v>
      </c>
      <c r="I343" s="2" t="s">
        <v>573</v>
      </c>
      <c r="K343" s="6" t="str">
        <f t="shared" si="1"/>
        <v>DIV KS</v>
      </c>
    </row>
    <row r="344" spans="1:11" ht="12.75">
      <c r="A344" s="3">
        <v>45450.41747537037</v>
      </c>
      <c r="B344" s="1" t="s">
        <v>62</v>
      </c>
      <c r="C344" s="4" t="s">
        <v>12</v>
      </c>
      <c r="D344" s="4">
        <v>222112303</v>
      </c>
      <c r="E344" s="1" t="s">
        <v>575</v>
      </c>
      <c r="F344" s="1" t="s">
        <v>368</v>
      </c>
      <c r="G344" s="1" t="s">
        <v>369</v>
      </c>
      <c r="H344" s="5" t="s">
        <v>572</v>
      </c>
      <c r="I344" s="2" t="s">
        <v>573</v>
      </c>
      <c r="K344" s="6" t="str">
        <f t="shared" si="1"/>
        <v>DIV KS</v>
      </c>
    </row>
    <row r="345" spans="1:11" ht="12.75">
      <c r="A345" s="3">
        <v>45447.64902434028</v>
      </c>
      <c r="B345" s="1" t="s">
        <v>23</v>
      </c>
      <c r="C345" s="4" t="s">
        <v>24</v>
      </c>
      <c r="D345" s="4">
        <v>112212527</v>
      </c>
      <c r="E345" s="1" t="s">
        <v>576</v>
      </c>
      <c r="F345" s="1" t="s">
        <v>577</v>
      </c>
      <c r="G345" s="1" t="s">
        <v>578</v>
      </c>
      <c r="H345" s="5" t="s">
        <v>579</v>
      </c>
      <c r="I345" s="2" t="s">
        <v>580</v>
      </c>
      <c r="K345" s="6" t="str">
        <f t="shared" si="1"/>
        <v>DIII ST</v>
      </c>
    </row>
    <row r="346" spans="1:11" ht="12.75">
      <c r="A346" s="3">
        <v>45449.498875370366</v>
      </c>
      <c r="B346" s="1" t="s">
        <v>47</v>
      </c>
      <c r="C346" s="4" t="s">
        <v>24</v>
      </c>
      <c r="D346" s="4">
        <v>112212524</v>
      </c>
      <c r="E346" s="1" t="s">
        <v>581</v>
      </c>
      <c r="F346" s="1" t="s">
        <v>577</v>
      </c>
      <c r="G346" s="1" t="s">
        <v>578</v>
      </c>
      <c r="H346" s="5" t="s">
        <v>579</v>
      </c>
      <c r="I346" s="2" t="s">
        <v>580</v>
      </c>
      <c r="K346" s="6" t="str">
        <f t="shared" si="1"/>
        <v>DIII ST</v>
      </c>
    </row>
    <row r="347" spans="1:11" ht="12.75">
      <c r="A347" s="3">
        <v>45447.634578796293</v>
      </c>
      <c r="B347" s="1" t="s">
        <v>57</v>
      </c>
      <c r="C347" s="4" t="s">
        <v>12</v>
      </c>
      <c r="D347" s="4">
        <v>222111937</v>
      </c>
      <c r="E347" s="1" t="s">
        <v>582</v>
      </c>
      <c r="F347" s="1" t="s">
        <v>577</v>
      </c>
      <c r="G347" s="1" t="s">
        <v>578</v>
      </c>
      <c r="H347" s="5" t="s">
        <v>579</v>
      </c>
      <c r="I347" s="2" t="s">
        <v>580</v>
      </c>
      <c r="K347" s="6" t="str">
        <f t="shared" si="1"/>
        <v>DIV KS</v>
      </c>
    </row>
    <row r="348" spans="1:11" ht="12.75">
      <c r="A348" s="3">
        <v>45451.408997974533</v>
      </c>
      <c r="B348" s="1" t="s">
        <v>11</v>
      </c>
      <c r="C348" s="4" t="s">
        <v>12</v>
      </c>
      <c r="D348" s="4">
        <v>222112280</v>
      </c>
      <c r="E348" s="1" t="s">
        <v>583</v>
      </c>
      <c r="F348" s="1" t="s">
        <v>577</v>
      </c>
      <c r="G348" s="1" t="s">
        <v>578</v>
      </c>
      <c r="H348" s="5" t="s">
        <v>579</v>
      </c>
      <c r="I348" s="2" t="s">
        <v>580</v>
      </c>
      <c r="K348" s="6" t="str">
        <f t="shared" si="1"/>
        <v>DIV KS</v>
      </c>
    </row>
    <row r="349" spans="1:11" ht="12.75">
      <c r="A349" s="3">
        <v>45447.629899537038</v>
      </c>
      <c r="B349" s="1" t="s">
        <v>20</v>
      </c>
      <c r="C349" s="4" t="s">
        <v>21</v>
      </c>
      <c r="D349" s="4">
        <v>212112119</v>
      </c>
      <c r="E349" s="1" t="s">
        <v>584</v>
      </c>
      <c r="F349" s="1" t="s">
        <v>577</v>
      </c>
      <c r="G349" s="1" t="s">
        <v>578</v>
      </c>
      <c r="H349" s="5" t="s">
        <v>579</v>
      </c>
      <c r="I349" s="2" t="s">
        <v>580</v>
      </c>
      <c r="K349" s="6" t="str">
        <f t="shared" si="1"/>
        <v>DIV ST</v>
      </c>
    </row>
    <row r="350" spans="1:11" ht="12.75">
      <c r="A350" s="3">
        <v>45447.914434733801</v>
      </c>
      <c r="B350" s="1" t="s">
        <v>103</v>
      </c>
      <c r="C350" s="4" t="s">
        <v>21</v>
      </c>
      <c r="D350" s="4">
        <v>212111899</v>
      </c>
      <c r="E350" s="1" t="s">
        <v>585</v>
      </c>
      <c r="F350" s="1" t="s">
        <v>577</v>
      </c>
      <c r="G350" s="1" t="s">
        <v>578</v>
      </c>
      <c r="H350" s="5" t="s">
        <v>579</v>
      </c>
      <c r="I350" s="2" t="s">
        <v>580</v>
      </c>
      <c r="K350" s="6" t="str">
        <f t="shared" si="1"/>
        <v>DIV ST</v>
      </c>
    </row>
    <row r="351" spans="1:11" ht="12.75">
      <c r="A351" s="3">
        <v>45448.320715729162</v>
      </c>
      <c r="B351" s="1" t="s">
        <v>35</v>
      </c>
      <c r="C351" s="4" t="s">
        <v>21</v>
      </c>
      <c r="D351" s="4">
        <v>212112320</v>
      </c>
      <c r="E351" s="1" t="s">
        <v>586</v>
      </c>
      <c r="F351" s="1" t="s">
        <v>577</v>
      </c>
      <c r="G351" s="1" t="s">
        <v>578</v>
      </c>
      <c r="H351" s="5" t="s">
        <v>587</v>
      </c>
      <c r="I351" s="2" t="s">
        <v>588</v>
      </c>
      <c r="K351" s="6" t="str">
        <f t="shared" si="1"/>
        <v>DIV ST</v>
      </c>
    </row>
    <row r="352" spans="1:11" ht="12.75">
      <c r="A352" s="3">
        <v>45450.69515049769</v>
      </c>
      <c r="B352" s="1" t="s">
        <v>141</v>
      </c>
      <c r="C352" s="4" t="s">
        <v>21</v>
      </c>
      <c r="D352" s="4">
        <v>212112221</v>
      </c>
      <c r="E352" s="1" t="s">
        <v>589</v>
      </c>
      <c r="F352" s="1" t="s">
        <v>577</v>
      </c>
      <c r="G352" s="1" t="s">
        <v>578</v>
      </c>
      <c r="H352" s="5" t="s">
        <v>587</v>
      </c>
      <c r="I352" s="2" t="s">
        <v>588</v>
      </c>
      <c r="K352" s="6" t="str">
        <f t="shared" si="1"/>
        <v>DIV ST</v>
      </c>
    </row>
    <row r="353" spans="1:11" ht="12.75">
      <c r="A353" s="3">
        <v>45451.035763356485</v>
      </c>
      <c r="B353" s="1" t="s">
        <v>20</v>
      </c>
      <c r="C353" s="4" t="s">
        <v>21</v>
      </c>
      <c r="D353" s="4">
        <v>212111879</v>
      </c>
      <c r="E353" s="1" t="s">
        <v>590</v>
      </c>
      <c r="F353" s="1" t="s">
        <v>577</v>
      </c>
      <c r="G353" s="1" t="s">
        <v>578</v>
      </c>
      <c r="H353" s="5" t="s">
        <v>587</v>
      </c>
      <c r="I353" s="2" t="s">
        <v>588</v>
      </c>
      <c r="K353" s="6" t="str">
        <f t="shared" si="1"/>
        <v>DIV ST</v>
      </c>
    </row>
    <row r="354" spans="1:11" ht="12.75">
      <c r="A354" s="3">
        <v>45447.690051469908</v>
      </c>
      <c r="B354" s="1" t="s">
        <v>18</v>
      </c>
      <c r="C354" s="4" t="s">
        <v>12</v>
      </c>
      <c r="D354" s="4">
        <v>222112376</v>
      </c>
      <c r="E354" s="1" t="s">
        <v>591</v>
      </c>
      <c r="F354" s="1" t="s">
        <v>577</v>
      </c>
      <c r="G354" s="1" t="s">
        <v>578</v>
      </c>
      <c r="H354" s="5" t="s">
        <v>592</v>
      </c>
      <c r="I354" s="2" t="s">
        <v>593</v>
      </c>
      <c r="K354" s="6" t="str">
        <f t="shared" si="1"/>
        <v>DIV KS</v>
      </c>
    </row>
    <row r="355" spans="1:11" ht="12.75">
      <c r="A355" s="3">
        <v>45447.746716828704</v>
      </c>
      <c r="B355" s="1" t="s">
        <v>75</v>
      </c>
      <c r="C355" s="4" t="s">
        <v>12</v>
      </c>
      <c r="D355" s="4">
        <v>222112069</v>
      </c>
      <c r="E355" s="1" t="s">
        <v>594</v>
      </c>
      <c r="F355" s="1" t="s">
        <v>577</v>
      </c>
      <c r="G355" s="1" t="s">
        <v>578</v>
      </c>
      <c r="H355" s="5" t="s">
        <v>592</v>
      </c>
      <c r="I355" s="2" t="s">
        <v>593</v>
      </c>
      <c r="K355" s="6" t="str">
        <f t="shared" si="1"/>
        <v>DIV KS</v>
      </c>
    </row>
    <row r="356" spans="1:11" ht="12.75">
      <c r="A356" s="3">
        <v>45448.327237013887</v>
      </c>
      <c r="B356" s="1" t="s">
        <v>75</v>
      </c>
      <c r="C356" s="4" t="s">
        <v>12</v>
      </c>
      <c r="D356" s="4">
        <v>222111975</v>
      </c>
      <c r="E356" s="1" t="s">
        <v>595</v>
      </c>
      <c r="F356" s="1" t="s">
        <v>577</v>
      </c>
      <c r="G356" s="1" t="s">
        <v>578</v>
      </c>
      <c r="H356" s="5" t="s">
        <v>592</v>
      </c>
      <c r="I356" s="2" t="s">
        <v>593</v>
      </c>
      <c r="K356" s="6" t="str">
        <f t="shared" si="1"/>
        <v>DIV KS</v>
      </c>
    </row>
    <row r="357" spans="1:11" ht="12.75">
      <c r="A357" s="3">
        <v>45450.803379699079</v>
      </c>
      <c r="B357" s="1" t="s">
        <v>57</v>
      </c>
      <c r="C357" s="4" t="s">
        <v>12</v>
      </c>
      <c r="D357" s="4">
        <v>222112057</v>
      </c>
      <c r="E357" s="1" t="s">
        <v>596</v>
      </c>
      <c r="F357" s="1" t="s">
        <v>577</v>
      </c>
      <c r="G357" s="1" t="s">
        <v>578</v>
      </c>
      <c r="H357" s="5" t="s">
        <v>592</v>
      </c>
      <c r="I357" s="2" t="s">
        <v>593</v>
      </c>
      <c r="K357" s="6" t="str">
        <f t="shared" si="1"/>
        <v>DIV KS</v>
      </c>
    </row>
    <row r="358" spans="1:11" ht="12.75">
      <c r="A358" s="3">
        <v>45447.691431446758</v>
      </c>
      <c r="B358" s="1" t="s">
        <v>103</v>
      </c>
      <c r="C358" s="4" t="s">
        <v>21</v>
      </c>
      <c r="D358" s="4">
        <v>212112148</v>
      </c>
      <c r="E358" s="1" t="s">
        <v>597</v>
      </c>
      <c r="F358" s="1" t="s">
        <v>577</v>
      </c>
      <c r="G358" s="1" t="s">
        <v>578</v>
      </c>
      <c r="H358" s="5" t="s">
        <v>592</v>
      </c>
      <c r="I358" s="2" t="s">
        <v>593</v>
      </c>
      <c r="K358" s="6" t="str">
        <f t="shared" si="1"/>
        <v>DIV ST</v>
      </c>
    </row>
    <row r="359" spans="1:11" ht="12.75">
      <c r="A359" s="3">
        <v>45447.710297627316</v>
      </c>
      <c r="B359" s="1" t="s">
        <v>41</v>
      </c>
      <c r="C359" s="4" t="s">
        <v>21</v>
      </c>
      <c r="D359" s="4">
        <v>212112223</v>
      </c>
      <c r="E359" s="1" t="s">
        <v>598</v>
      </c>
      <c r="F359" s="1" t="s">
        <v>577</v>
      </c>
      <c r="G359" s="1" t="s">
        <v>578</v>
      </c>
      <c r="H359" s="5" t="s">
        <v>592</v>
      </c>
      <c r="I359" s="2" t="s">
        <v>593</v>
      </c>
      <c r="K359" s="6" t="str">
        <f t="shared" si="1"/>
        <v>DIV ST</v>
      </c>
    </row>
    <row r="360" spans="1:11" ht="12.75">
      <c r="A360" s="3">
        <v>45447.746903194449</v>
      </c>
      <c r="B360" s="1" t="s">
        <v>141</v>
      </c>
      <c r="C360" s="4" t="s">
        <v>21</v>
      </c>
      <c r="D360" s="4">
        <v>212111842</v>
      </c>
      <c r="E360" s="1" t="s">
        <v>599</v>
      </c>
      <c r="F360" s="1" t="s">
        <v>577</v>
      </c>
      <c r="G360" s="1" t="s">
        <v>578</v>
      </c>
      <c r="H360" s="5" t="s">
        <v>592</v>
      </c>
      <c r="I360" s="2" t="s">
        <v>593</v>
      </c>
      <c r="K360" s="6" t="str">
        <f t="shared" si="1"/>
        <v>DIV ST</v>
      </c>
    </row>
    <row r="361" spans="1:11" ht="12.75">
      <c r="A361" s="3">
        <v>45448.937851030088</v>
      </c>
      <c r="B361" s="1" t="s">
        <v>141</v>
      </c>
      <c r="C361" s="4" t="s">
        <v>21</v>
      </c>
      <c r="D361" s="4">
        <v>212112270</v>
      </c>
      <c r="E361" s="1" t="s">
        <v>600</v>
      </c>
      <c r="F361" s="1" t="s">
        <v>577</v>
      </c>
      <c r="G361" s="1" t="s">
        <v>578</v>
      </c>
      <c r="H361" s="5" t="s">
        <v>592</v>
      </c>
      <c r="I361" s="2" t="s">
        <v>593</v>
      </c>
      <c r="K361" s="6" t="str">
        <f t="shared" si="1"/>
        <v>DIV ST</v>
      </c>
    </row>
    <row r="362" spans="1:11" ht="12.75">
      <c r="A362" s="3">
        <v>45447.629414722222</v>
      </c>
      <c r="B362" s="1" t="s">
        <v>103</v>
      </c>
      <c r="C362" s="4" t="s">
        <v>21</v>
      </c>
      <c r="D362" s="4">
        <v>212112081</v>
      </c>
      <c r="E362" s="1" t="s">
        <v>601</v>
      </c>
      <c r="F362" s="1" t="s">
        <v>577</v>
      </c>
      <c r="G362" s="1" t="s">
        <v>578</v>
      </c>
      <c r="H362" s="5" t="s">
        <v>602</v>
      </c>
      <c r="I362" s="2" t="s">
        <v>603</v>
      </c>
      <c r="K362" s="6" t="str">
        <f t="shared" si="1"/>
        <v>DIV ST</v>
      </c>
    </row>
    <row r="363" spans="1:11" ht="12.75">
      <c r="A363" s="3">
        <v>45447.634394826389</v>
      </c>
      <c r="B363" s="1" t="s">
        <v>20</v>
      </c>
      <c r="C363" s="4" t="s">
        <v>21</v>
      </c>
      <c r="D363" s="4">
        <v>212112317</v>
      </c>
      <c r="E363" s="1" t="s">
        <v>604</v>
      </c>
      <c r="F363" s="1" t="s">
        <v>577</v>
      </c>
      <c r="G363" s="1" t="s">
        <v>578</v>
      </c>
      <c r="H363" s="5" t="s">
        <v>602</v>
      </c>
      <c r="I363" s="2" t="s">
        <v>603</v>
      </c>
      <c r="K363" s="6" t="str">
        <f t="shared" si="1"/>
        <v>DIV ST</v>
      </c>
    </row>
    <row r="364" spans="1:11" ht="12.75">
      <c r="A364" s="3">
        <v>45448.825024456019</v>
      </c>
      <c r="B364" s="1" t="s">
        <v>103</v>
      </c>
      <c r="C364" s="4" t="s">
        <v>21</v>
      </c>
      <c r="D364" s="4">
        <v>212112049</v>
      </c>
      <c r="E364" s="1" t="s">
        <v>605</v>
      </c>
      <c r="F364" s="1" t="s">
        <v>577</v>
      </c>
      <c r="G364" s="1" t="s">
        <v>578</v>
      </c>
      <c r="H364" s="5" t="s">
        <v>602</v>
      </c>
      <c r="I364" s="2" t="s">
        <v>603</v>
      </c>
      <c r="K364" s="6" t="str">
        <f t="shared" si="1"/>
        <v>DIV ST</v>
      </c>
    </row>
    <row r="365" spans="1:11" ht="12.75">
      <c r="A365" s="3">
        <v>45447.616502939811</v>
      </c>
      <c r="B365" s="1" t="s">
        <v>75</v>
      </c>
      <c r="C365" s="4" t="s">
        <v>12</v>
      </c>
      <c r="D365" s="4">
        <v>222112055</v>
      </c>
      <c r="E365" s="1" t="s">
        <v>606</v>
      </c>
      <c r="F365" s="1" t="s">
        <v>577</v>
      </c>
      <c r="G365" s="1" t="s">
        <v>578</v>
      </c>
      <c r="H365" s="5" t="s">
        <v>607</v>
      </c>
      <c r="I365" s="2" t="s">
        <v>608</v>
      </c>
      <c r="K365" s="6" t="str">
        <f t="shared" si="1"/>
        <v>DIV KS</v>
      </c>
    </row>
    <row r="366" spans="1:11" ht="12.75">
      <c r="A366" s="3">
        <v>45447.636891493057</v>
      </c>
      <c r="B366" s="1" t="s">
        <v>32</v>
      </c>
      <c r="C366" s="4" t="s">
        <v>12</v>
      </c>
      <c r="D366" s="4">
        <v>222111886</v>
      </c>
      <c r="E366" s="1" t="s">
        <v>609</v>
      </c>
      <c r="F366" s="1" t="s">
        <v>577</v>
      </c>
      <c r="G366" s="1" t="s">
        <v>578</v>
      </c>
      <c r="H366" s="5" t="s">
        <v>607</v>
      </c>
      <c r="I366" s="2" t="s">
        <v>608</v>
      </c>
      <c r="K366" s="6" t="str">
        <f t="shared" si="1"/>
        <v>DIV KS</v>
      </c>
    </row>
    <row r="367" spans="1:11" ht="12.75">
      <c r="A367" s="3">
        <v>45447.637678217594</v>
      </c>
      <c r="B367" s="1" t="s">
        <v>11</v>
      </c>
      <c r="C367" s="4" t="s">
        <v>12</v>
      </c>
      <c r="D367" s="4">
        <v>222112427</v>
      </c>
      <c r="E367" s="1" t="s">
        <v>610</v>
      </c>
      <c r="F367" s="1" t="s">
        <v>577</v>
      </c>
      <c r="G367" s="1" t="s">
        <v>578</v>
      </c>
      <c r="H367" s="5" t="s">
        <v>607</v>
      </c>
      <c r="I367" s="2" t="s">
        <v>608</v>
      </c>
      <c r="K367" s="6" t="str">
        <f t="shared" si="1"/>
        <v>DIV KS</v>
      </c>
    </row>
    <row r="368" spans="1:11" ht="12.75">
      <c r="A368" s="3">
        <v>45447.650389699076</v>
      </c>
      <c r="B368" s="1" t="s">
        <v>75</v>
      </c>
      <c r="C368" s="4" t="s">
        <v>12</v>
      </c>
      <c r="D368" s="4">
        <v>222111841</v>
      </c>
      <c r="E368" s="1" t="s">
        <v>611</v>
      </c>
      <c r="F368" s="1" t="s">
        <v>577</v>
      </c>
      <c r="G368" s="1" t="s">
        <v>578</v>
      </c>
      <c r="H368" s="5" t="s">
        <v>607</v>
      </c>
      <c r="I368" s="2" t="s">
        <v>608</v>
      </c>
      <c r="K368" s="6" t="str">
        <f t="shared" si="1"/>
        <v>DIV KS</v>
      </c>
    </row>
    <row r="369" spans="1:11" ht="12.75">
      <c r="A369" s="3">
        <v>45447.686453437505</v>
      </c>
      <c r="B369" s="1" t="s">
        <v>18</v>
      </c>
      <c r="C369" s="4" t="s">
        <v>12</v>
      </c>
      <c r="D369" s="4">
        <v>222111993</v>
      </c>
      <c r="E369" s="1" t="s">
        <v>612</v>
      </c>
      <c r="F369" s="1" t="s">
        <v>577</v>
      </c>
      <c r="G369" s="1" t="s">
        <v>578</v>
      </c>
      <c r="H369" s="5" t="s">
        <v>607</v>
      </c>
      <c r="I369" s="2" t="s">
        <v>608</v>
      </c>
      <c r="K369" s="6" t="str">
        <f t="shared" si="1"/>
        <v>DIV KS</v>
      </c>
    </row>
    <row r="370" spans="1:11" ht="12.75">
      <c r="A370" s="3">
        <v>45447.611491782409</v>
      </c>
      <c r="B370" s="1" t="s">
        <v>38</v>
      </c>
      <c r="C370" s="4" t="s">
        <v>21</v>
      </c>
      <c r="D370" s="4">
        <v>212111887</v>
      </c>
      <c r="E370" s="1" t="s">
        <v>613</v>
      </c>
      <c r="F370" s="1" t="s">
        <v>577</v>
      </c>
      <c r="G370" s="1" t="s">
        <v>578</v>
      </c>
      <c r="H370" s="5" t="s">
        <v>607</v>
      </c>
      <c r="I370" s="2" t="s">
        <v>608</v>
      </c>
      <c r="K370" s="6" t="str">
        <f t="shared" si="1"/>
        <v>DIV ST</v>
      </c>
    </row>
    <row r="371" spans="1:11" ht="12.75">
      <c r="A371" s="3">
        <v>45447.623514907405</v>
      </c>
      <c r="B371" s="1" t="s">
        <v>35</v>
      </c>
      <c r="C371" s="4" t="s">
        <v>21</v>
      </c>
      <c r="D371" s="4">
        <v>212112314</v>
      </c>
      <c r="E371" s="1" t="s">
        <v>614</v>
      </c>
      <c r="F371" s="1" t="s">
        <v>577</v>
      </c>
      <c r="G371" s="1" t="s">
        <v>578</v>
      </c>
      <c r="H371" s="5" t="s">
        <v>607</v>
      </c>
      <c r="I371" s="2" t="s">
        <v>608</v>
      </c>
      <c r="K371" s="6" t="str">
        <f t="shared" si="1"/>
        <v>DIV ST</v>
      </c>
    </row>
    <row r="372" spans="1:11" ht="12.75">
      <c r="A372" s="3">
        <v>45451.397494895835</v>
      </c>
      <c r="B372" s="1" t="s">
        <v>103</v>
      </c>
      <c r="C372" s="4" t="s">
        <v>21</v>
      </c>
      <c r="D372" s="4">
        <v>212111915</v>
      </c>
      <c r="E372" s="1" t="s">
        <v>615</v>
      </c>
      <c r="F372" s="1" t="s">
        <v>577</v>
      </c>
      <c r="G372" s="1" t="s">
        <v>578</v>
      </c>
      <c r="H372" s="5" t="s">
        <v>607</v>
      </c>
      <c r="I372" s="2" t="s">
        <v>608</v>
      </c>
      <c r="K372" s="6" t="str">
        <f t="shared" si="1"/>
        <v>DIV ST</v>
      </c>
    </row>
    <row r="373" spans="1:11" ht="12.75">
      <c r="A373" s="3">
        <v>45447.629810127313</v>
      </c>
      <c r="B373" s="1" t="s">
        <v>57</v>
      </c>
      <c r="C373" s="4" t="s">
        <v>12</v>
      </c>
      <c r="D373" s="4">
        <v>222112173</v>
      </c>
      <c r="E373" s="1" t="s">
        <v>616</v>
      </c>
      <c r="F373" s="1" t="s">
        <v>577</v>
      </c>
      <c r="G373" s="1" t="s">
        <v>578</v>
      </c>
      <c r="H373" s="5" t="s">
        <v>617</v>
      </c>
      <c r="I373" s="2" t="s">
        <v>618</v>
      </c>
      <c r="K373" s="6" t="str">
        <f t="shared" si="1"/>
        <v>DIV KS</v>
      </c>
    </row>
    <row r="374" spans="1:11" ht="12.75">
      <c r="A374" s="3">
        <v>45448.659778368055</v>
      </c>
      <c r="B374" s="1" t="s">
        <v>75</v>
      </c>
      <c r="C374" s="4" t="s">
        <v>12</v>
      </c>
      <c r="D374" s="4">
        <v>222112197</v>
      </c>
      <c r="E374" s="1" t="s">
        <v>619</v>
      </c>
      <c r="F374" s="1" t="s">
        <v>577</v>
      </c>
      <c r="G374" s="1" t="s">
        <v>578</v>
      </c>
      <c r="H374" s="5" t="s">
        <v>617</v>
      </c>
      <c r="I374" s="2" t="s">
        <v>618</v>
      </c>
      <c r="K374" s="6" t="str">
        <f t="shared" si="1"/>
        <v>DIV KS</v>
      </c>
    </row>
    <row r="375" spans="1:11" ht="12.75">
      <c r="A375" s="3">
        <v>45447.768721527777</v>
      </c>
      <c r="B375" s="1" t="s">
        <v>103</v>
      </c>
      <c r="C375" s="4" t="s">
        <v>21</v>
      </c>
      <c r="D375" s="4">
        <v>212112228</v>
      </c>
      <c r="E375" s="1" t="s">
        <v>620</v>
      </c>
      <c r="F375" s="1" t="s">
        <v>577</v>
      </c>
      <c r="G375" s="1" t="s">
        <v>578</v>
      </c>
      <c r="H375" s="5" t="s">
        <v>617</v>
      </c>
      <c r="I375" s="2" t="s">
        <v>618</v>
      </c>
      <c r="K375" s="6" t="str">
        <f t="shared" si="1"/>
        <v>DIV ST</v>
      </c>
    </row>
    <row r="376" spans="1:11" ht="12.75">
      <c r="A376" s="3">
        <v>45447.642008773153</v>
      </c>
      <c r="B376" s="1" t="s">
        <v>20</v>
      </c>
      <c r="C376" s="4" t="s">
        <v>21</v>
      </c>
      <c r="D376" s="4">
        <v>212112036</v>
      </c>
      <c r="E376" s="1" t="s">
        <v>621</v>
      </c>
      <c r="F376" s="1" t="s">
        <v>577</v>
      </c>
      <c r="G376" s="1" t="s">
        <v>578</v>
      </c>
      <c r="H376" s="5" t="s">
        <v>617</v>
      </c>
      <c r="I376" s="2" t="s">
        <v>618</v>
      </c>
      <c r="K376" s="6" t="str">
        <f t="shared" si="1"/>
        <v>DIV ST</v>
      </c>
    </row>
    <row r="377" spans="1:11" ht="12.75">
      <c r="A377" s="3">
        <v>45447.642941388884</v>
      </c>
      <c r="B377" s="1" t="s">
        <v>141</v>
      </c>
      <c r="C377" s="4" t="s">
        <v>21</v>
      </c>
      <c r="D377" s="4">
        <v>212111959</v>
      </c>
      <c r="E377" s="1" t="s">
        <v>622</v>
      </c>
      <c r="F377" s="1" t="s">
        <v>577</v>
      </c>
      <c r="G377" s="1" t="s">
        <v>578</v>
      </c>
      <c r="H377" s="5" t="s">
        <v>617</v>
      </c>
      <c r="I377" s="2" t="s">
        <v>618</v>
      </c>
      <c r="K377" s="6" t="str">
        <f t="shared" si="1"/>
        <v>DIV ST</v>
      </c>
    </row>
    <row r="378" spans="1:11" ht="12.75">
      <c r="A378" s="3">
        <v>45447.70681935185</v>
      </c>
      <c r="B378" s="1" t="s">
        <v>35</v>
      </c>
      <c r="C378" s="4" t="s">
        <v>21</v>
      </c>
      <c r="D378" s="4">
        <v>212111836</v>
      </c>
      <c r="E378" s="1" t="s">
        <v>623</v>
      </c>
      <c r="F378" s="1" t="s">
        <v>577</v>
      </c>
      <c r="G378" s="1" t="s">
        <v>578</v>
      </c>
      <c r="H378" s="5" t="s">
        <v>617</v>
      </c>
      <c r="I378" s="2" t="s">
        <v>618</v>
      </c>
      <c r="K378" s="6" t="str">
        <f t="shared" si="1"/>
        <v>DIV ST</v>
      </c>
    </row>
    <row r="379" spans="1:11" ht="12.75">
      <c r="A379" s="3">
        <v>45449.556290474538</v>
      </c>
      <c r="B379" s="1" t="s">
        <v>38</v>
      </c>
      <c r="C379" s="4" t="s">
        <v>21</v>
      </c>
      <c r="D379" s="4">
        <v>212112363</v>
      </c>
      <c r="E379" s="1" t="s">
        <v>624</v>
      </c>
      <c r="F379" s="1" t="s">
        <v>577</v>
      </c>
      <c r="G379" s="1" t="s">
        <v>578</v>
      </c>
      <c r="H379" s="5" t="s">
        <v>617</v>
      </c>
      <c r="I379" s="2" t="s">
        <v>618</v>
      </c>
      <c r="K379" s="6" t="str">
        <f t="shared" si="1"/>
        <v>DIV ST</v>
      </c>
    </row>
    <row r="380" spans="1:11" ht="12.75">
      <c r="A380" s="3">
        <v>45450.973821134263</v>
      </c>
      <c r="B380" s="1" t="s">
        <v>38</v>
      </c>
      <c r="C380" s="4" t="s">
        <v>21</v>
      </c>
      <c r="D380" s="4">
        <v>212112398</v>
      </c>
      <c r="E380" s="1" t="s">
        <v>625</v>
      </c>
      <c r="F380" s="1" t="s">
        <v>577</v>
      </c>
      <c r="G380" s="1" t="s">
        <v>578</v>
      </c>
      <c r="H380" s="5" t="s">
        <v>617</v>
      </c>
      <c r="I380" s="2" t="s">
        <v>618</v>
      </c>
      <c r="K380" s="6" t="str">
        <f t="shared" si="1"/>
        <v>DIV ST</v>
      </c>
    </row>
    <row r="381" spans="1:11" ht="12.75">
      <c r="A381" s="3">
        <v>45450.567820694443</v>
      </c>
      <c r="B381" s="1" t="s">
        <v>30</v>
      </c>
      <c r="C381" s="4" t="s">
        <v>24</v>
      </c>
      <c r="D381" s="4">
        <v>112212563</v>
      </c>
      <c r="E381" s="1" t="s">
        <v>626</v>
      </c>
      <c r="F381" s="1" t="s">
        <v>627</v>
      </c>
      <c r="G381" s="1" t="s">
        <v>628</v>
      </c>
      <c r="H381" s="5">
        <v>3505</v>
      </c>
      <c r="I381" s="2" t="s">
        <v>629</v>
      </c>
      <c r="K381" s="6" t="str">
        <f t="shared" si="1"/>
        <v>DIII ST</v>
      </c>
    </row>
    <row r="382" spans="1:11" ht="12.75">
      <c r="A382" s="3">
        <v>45450.571332673615</v>
      </c>
      <c r="B382" s="1" t="s">
        <v>57</v>
      </c>
      <c r="C382" s="4" t="s">
        <v>12</v>
      </c>
      <c r="D382" s="4">
        <v>222112410</v>
      </c>
      <c r="E382" s="1" t="s">
        <v>630</v>
      </c>
      <c r="F382" s="1" t="s">
        <v>627</v>
      </c>
      <c r="G382" s="1" t="s">
        <v>628</v>
      </c>
      <c r="H382" s="5">
        <v>3505</v>
      </c>
      <c r="I382" s="2" t="s">
        <v>629</v>
      </c>
      <c r="K382" s="6" t="str">
        <f t="shared" si="1"/>
        <v>DIV KS</v>
      </c>
    </row>
    <row r="383" spans="1:11" ht="12.75">
      <c r="A383" s="3">
        <v>45447.631219618052</v>
      </c>
      <c r="B383" s="1" t="s">
        <v>35</v>
      </c>
      <c r="C383" s="4" t="s">
        <v>21</v>
      </c>
      <c r="D383" s="4">
        <v>212112342</v>
      </c>
      <c r="E383" s="1" t="s">
        <v>631</v>
      </c>
      <c r="F383" s="1" t="s">
        <v>627</v>
      </c>
      <c r="G383" s="1" t="s">
        <v>628</v>
      </c>
      <c r="H383" s="5">
        <v>3519</v>
      </c>
      <c r="I383" s="2" t="s">
        <v>632</v>
      </c>
      <c r="K383" s="6" t="str">
        <f t="shared" si="1"/>
        <v>DIV ST</v>
      </c>
    </row>
    <row r="384" spans="1:11" ht="12.75">
      <c r="A384" s="3">
        <v>45451.017332835647</v>
      </c>
      <c r="B384" s="1" t="s">
        <v>20</v>
      </c>
      <c r="C384" s="4" t="s">
        <v>21</v>
      </c>
      <c r="D384" s="4">
        <v>212112152</v>
      </c>
      <c r="E384" s="1" t="s">
        <v>633</v>
      </c>
      <c r="F384" s="1" t="s">
        <v>627</v>
      </c>
      <c r="G384" s="1" t="s">
        <v>628</v>
      </c>
      <c r="H384" s="5">
        <v>3519</v>
      </c>
      <c r="I384" s="2" t="s">
        <v>632</v>
      </c>
      <c r="K384" s="6" t="str">
        <f t="shared" si="1"/>
        <v>DIV ST</v>
      </c>
    </row>
    <row r="385" spans="1:11" ht="12.75">
      <c r="A385" s="3">
        <v>45450.386761516202</v>
      </c>
      <c r="B385" s="1" t="s">
        <v>23</v>
      </c>
      <c r="C385" s="4" t="s">
        <v>24</v>
      </c>
      <c r="D385" s="4">
        <v>112212819</v>
      </c>
      <c r="E385" s="1" t="s">
        <v>634</v>
      </c>
      <c r="F385" s="1" t="s">
        <v>627</v>
      </c>
      <c r="G385" s="1" t="s">
        <v>628</v>
      </c>
      <c r="H385" s="5">
        <v>3527</v>
      </c>
      <c r="I385" s="2" t="s">
        <v>635</v>
      </c>
      <c r="K385" s="6" t="str">
        <f t="shared" si="1"/>
        <v>DIII ST</v>
      </c>
    </row>
    <row r="386" spans="1:11" ht="12.75">
      <c r="A386" s="3">
        <v>45448.846099745366</v>
      </c>
      <c r="B386" s="1" t="s">
        <v>38</v>
      </c>
      <c r="C386" s="4" t="s">
        <v>21</v>
      </c>
      <c r="D386" s="4">
        <v>212112347</v>
      </c>
      <c r="E386" s="1" t="s">
        <v>636</v>
      </c>
      <c r="F386" s="1" t="s">
        <v>627</v>
      </c>
      <c r="G386" s="1" t="s">
        <v>628</v>
      </c>
      <c r="H386" s="5">
        <v>3527</v>
      </c>
      <c r="I386" s="2" t="s">
        <v>635</v>
      </c>
      <c r="K386" s="6" t="str">
        <f t="shared" si="1"/>
        <v>DIV ST</v>
      </c>
    </row>
    <row r="387" spans="1:11" ht="12.75">
      <c r="A387" s="3">
        <v>45449.692533472218</v>
      </c>
      <c r="B387" s="1" t="s">
        <v>30</v>
      </c>
      <c r="C387" s="4" t="s">
        <v>24</v>
      </c>
      <c r="D387" s="4">
        <v>112212728</v>
      </c>
      <c r="E387" s="1" t="s">
        <v>637</v>
      </c>
      <c r="F387" s="1" t="s">
        <v>627</v>
      </c>
      <c r="G387" s="1" t="s">
        <v>628</v>
      </c>
      <c r="H387" s="5">
        <v>3574</v>
      </c>
      <c r="I387" s="2" t="s">
        <v>638</v>
      </c>
      <c r="K387" s="6" t="str">
        <f t="shared" si="1"/>
        <v>DIII ST</v>
      </c>
    </row>
    <row r="388" spans="1:11" ht="12.75">
      <c r="A388" s="3">
        <v>45448.361320671298</v>
      </c>
      <c r="B388" s="1" t="s">
        <v>62</v>
      </c>
      <c r="C388" s="4" t="s">
        <v>12</v>
      </c>
      <c r="D388" s="4">
        <v>222112135</v>
      </c>
      <c r="E388" s="1" t="s">
        <v>639</v>
      </c>
      <c r="F388" s="1" t="s">
        <v>627</v>
      </c>
      <c r="G388" s="1" t="s">
        <v>628</v>
      </c>
      <c r="H388" s="5" t="s">
        <v>640</v>
      </c>
      <c r="I388" s="2" t="s">
        <v>641</v>
      </c>
      <c r="K388" s="6" t="str">
        <f t="shared" si="1"/>
        <v>DIV KS</v>
      </c>
    </row>
    <row r="389" spans="1:11" ht="12.75">
      <c r="A389" s="3">
        <v>45449.576026111114</v>
      </c>
      <c r="B389" s="1" t="s">
        <v>57</v>
      </c>
      <c r="C389" s="4" t="s">
        <v>12</v>
      </c>
      <c r="D389" s="4">
        <v>222112348</v>
      </c>
      <c r="E389" s="1" t="s">
        <v>642</v>
      </c>
      <c r="F389" s="1" t="s">
        <v>627</v>
      </c>
      <c r="G389" s="1" t="s">
        <v>628</v>
      </c>
      <c r="H389" s="5" t="s">
        <v>640</v>
      </c>
      <c r="I389" s="2" t="s">
        <v>641</v>
      </c>
      <c r="K389" s="6" t="str">
        <f t="shared" si="1"/>
        <v>DIV KS</v>
      </c>
    </row>
    <row r="390" spans="1:11" ht="12.75">
      <c r="A390" s="3">
        <v>45451.497645405092</v>
      </c>
      <c r="B390" s="1" t="s">
        <v>57</v>
      </c>
      <c r="C390" s="4" t="s">
        <v>12</v>
      </c>
      <c r="D390" s="4">
        <v>222111869</v>
      </c>
      <c r="E390" s="1" t="s">
        <v>643</v>
      </c>
      <c r="F390" s="1" t="s">
        <v>627</v>
      </c>
      <c r="G390" s="1" t="s">
        <v>628</v>
      </c>
      <c r="H390" s="5" t="s">
        <v>640</v>
      </c>
      <c r="I390" s="2" t="s">
        <v>641</v>
      </c>
      <c r="K390" s="6" t="str">
        <f t="shared" si="1"/>
        <v>DIV KS</v>
      </c>
    </row>
    <row r="391" spans="1:11" ht="12.75">
      <c r="A391" s="3">
        <v>45448.315581250004</v>
      </c>
      <c r="B391" s="1" t="s">
        <v>141</v>
      </c>
      <c r="C391" s="4" t="s">
        <v>21</v>
      </c>
      <c r="D391" s="4">
        <v>212112014</v>
      </c>
      <c r="E391" s="1" t="s">
        <v>644</v>
      </c>
      <c r="F391" s="1" t="s">
        <v>627</v>
      </c>
      <c r="G391" s="1" t="s">
        <v>628</v>
      </c>
      <c r="H391" s="5" t="s">
        <v>640</v>
      </c>
      <c r="I391" s="2" t="s">
        <v>641</v>
      </c>
      <c r="K391" s="6" t="str">
        <f t="shared" si="1"/>
        <v>DIV ST</v>
      </c>
    </row>
    <row r="392" spans="1:11" ht="12.75">
      <c r="A392" s="3">
        <v>45448.360926990739</v>
      </c>
      <c r="B392" s="1" t="s">
        <v>41</v>
      </c>
      <c r="C392" s="4" t="s">
        <v>21</v>
      </c>
      <c r="D392" s="4">
        <v>212112008</v>
      </c>
      <c r="E392" s="1" t="s">
        <v>645</v>
      </c>
      <c r="F392" s="1" t="s">
        <v>627</v>
      </c>
      <c r="G392" s="1" t="s">
        <v>628</v>
      </c>
      <c r="H392" s="5" t="s">
        <v>640</v>
      </c>
      <c r="I392" s="2" t="s">
        <v>641</v>
      </c>
      <c r="K392" s="6" t="str">
        <f t="shared" si="1"/>
        <v>DIV ST</v>
      </c>
    </row>
    <row r="393" spans="1:11" ht="12.75">
      <c r="A393" s="3">
        <v>45449.430693587958</v>
      </c>
      <c r="B393" s="1" t="s">
        <v>32</v>
      </c>
      <c r="C393" s="4" t="s">
        <v>12</v>
      </c>
      <c r="D393" s="4">
        <v>222112310</v>
      </c>
      <c r="E393" s="1" t="s">
        <v>646</v>
      </c>
      <c r="F393" s="1" t="s">
        <v>627</v>
      </c>
      <c r="G393" s="1" t="s">
        <v>628</v>
      </c>
      <c r="H393" s="5" t="s">
        <v>647</v>
      </c>
      <c r="I393" s="2" t="s">
        <v>648</v>
      </c>
      <c r="K393" s="6" t="str">
        <f t="shared" si="1"/>
        <v>DIV KS</v>
      </c>
    </row>
    <row r="394" spans="1:11" ht="12.75">
      <c r="A394" s="3">
        <v>45447.925253043984</v>
      </c>
      <c r="B394" s="1" t="s">
        <v>103</v>
      </c>
      <c r="C394" s="4" t="s">
        <v>21</v>
      </c>
      <c r="D394" s="4">
        <v>212111880</v>
      </c>
      <c r="E394" s="1" t="s">
        <v>649</v>
      </c>
      <c r="F394" s="1" t="s">
        <v>627</v>
      </c>
      <c r="G394" s="1" t="s">
        <v>628</v>
      </c>
      <c r="H394" s="5" t="s">
        <v>647</v>
      </c>
      <c r="I394" s="2" t="s">
        <v>648</v>
      </c>
      <c r="K394" s="6" t="str">
        <f t="shared" si="1"/>
        <v>DIV ST</v>
      </c>
    </row>
    <row r="395" spans="1:11" ht="12.75">
      <c r="A395" s="3">
        <v>45451.443516689818</v>
      </c>
      <c r="B395" s="1" t="s">
        <v>38</v>
      </c>
      <c r="C395" s="4" t="s">
        <v>21</v>
      </c>
      <c r="D395" s="4">
        <v>212111922</v>
      </c>
      <c r="E395" s="1" t="s">
        <v>650</v>
      </c>
      <c r="F395" s="1" t="s">
        <v>627</v>
      </c>
      <c r="G395" s="1" t="s">
        <v>628</v>
      </c>
      <c r="H395" s="5" t="s">
        <v>647</v>
      </c>
      <c r="I395" s="2" t="s">
        <v>648</v>
      </c>
      <c r="K395" s="6" t="str">
        <f t="shared" si="1"/>
        <v>DIV ST</v>
      </c>
    </row>
    <row r="396" spans="1:11" ht="12.75">
      <c r="A396" s="3">
        <v>45451.447231481478</v>
      </c>
      <c r="B396" s="1" t="s">
        <v>38</v>
      </c>
      <c r="C396" s="4" t="s">
        <v>21</v>
      </c>
      <c r="D396" s="4">
        <v>212112313</v>
      </c>
      <c r="E396" s="1" t="s">
        <v>651</v>
      </c>
      <c r="F396" s="1" t="s">
        <v>627</v>
      </c>
      <c r="G396" s="1" t="s">
        <v>628</v>
      </c>
      <c r="H396" s="5" t="s">
        <v>647</v>
      </c>
      <c r="I396" s="2" t="s">
        <v>648</v>
      </c>
      <c r="K396" s="6" t="str">
        <f t="shared" si="1"/>
        <v>DIV ST</v>
      </c>
    </row>
    <row r="397" spans="1:11" ht="12.75">
      <c r="A397" s="3">
        <v>45447.630201145832</v>
      </c>
      <c r="B397" s="1" t="s">
        <v>32</v>
      </c>
      <c r="C397" s="4" t="s">
        <v>12</v>
      </c>
      <c r="D397" s="4">
        <v>222112260</v>
      </c>
      <c r="E397" s="1" t="s">
        <v>652</v>
      </c>
      <c r="F397" s="1" t="s">
        <v>627</v>
      </c>
      <c r="G397" s="1" t="s">
        <v>628</v>
      </c>
      <c r="H397" s="5" t="s">
        <v>653</v>
      </c>
      <c r="I397" s="2" t="s">
        <v>654</v>
      </c>
      <c r="K397" s="6" t="str">
        <f t="shared" si="1"/>
        <v>DIV KS</v>
      </c>
    </row>
    <row r="398" spans="1:11" ht="12.75">
      <c r="A398" s="3">
        <v>45447.709275972222</v>
      </c>
      <c r="B398" s="1" t="s">
        <v>32</v>
      </c>
      <c r="C398" s="4" t="s">
        <v>12</v>
      </c>
      <c r="D398" s="4">
        <v>222112245</v>
      </c>
      <c r="E398" s="1" t="s">
        <v>655</v>
      </c>
      <c r="F398" s="1" t="s">
        <v>627</v>
      </c>
      <c r="G398" s="1" t="s">
        <v>628</v>
      </c>
      <c r="H398" s="5" t="s">
        <v>653</v>
      </c>
      <c r="I398" s="2" t="s">
        <v>654</v>
      </c>
      <c r="K398" s="6" t="str">
        <f t="shared" si="1"/>
        <v>DIV KS</v>
      </c>
    </row>
    <row r="399" spans="1:11" ht="12.75">
      <c r="A399" s="3">
        <v>45447.673354143517</v>
      </c>
      <c r="B399" s="1" t="s">
        <v>41</v>
      </c>
      <c r="C399" s="4" t="s">
        <v>21</v>
      </c>
      <c r="D399" s="4">
        <v>212112108</v>
      </c>
      <c r="E399" s="1" t="s">
        <v>656</v>
      </c>
      <c r="F399" s="1" t="s">
        <v>627</v>
      </c>
      <c r="G399" s="1" t="s">
        <v>628</v>
      </c>
      <c r="H399" s="5" t="s">
        <v>653</v>
      </c>
      <c r="I399" s="2" t="s">
        <v>654</v>
      </c>
      <c r="K399" s="6" t="str">
        <f t="shared" si="1"/>
        <v>DIV ST</v>
      </c>
    </row>
    <row r="400" spans="1:11" ht="12.75">
      <c r="A400" s="3">
        <v>45447.78432259259</v>
      </c>
      <c r="B400" s="1" t="s">
        <v>20</v>
      </c>
      <c r="C400" s="4" t="s">
        <v>21</v>
      </c>
      <c r="D400" s="4">
        <v>212112012</v>
      </c>
      <c r="E400" s="1" t="s">
        <v>657</v>
      </c>
      <c r="F400" s="1" t="s">
        <v>627</v>
      </c>
      <c r="G400" s="1" t="s">
        <v>628</v>
      </c>
      <c r="H400" s="5" t="s">
        <v>653</v>
      </c>
      <c r="I400" s="2" t="s">
        <v>654</v>
      </c>
      <c r="K400" s="6" t="str">
        <f t="shared" si="1"/>
        <v>DIV ST</v>
      </c>
    </row>
    <row r="401" spans="1:11" ht="12.75">
      <c r="A401" s="13">
        <v>45452.045379236108</v>
      </c>
      <c r="B401" s="14" t="s">
        <v>20</v>
      </c>
      <c r="C401" s="4" t="s">
        <v>21</v>
      </c>
      <c r="D401" s="15">
        <v>212112040</v>
      </c>
      <c r="E401" s="1" t="s">
        <v>658</v>
      </c>
      <c r="F401" s="1" t="s">
        <v>627</v>
      </c>
      <c r="G401" s="1" t="s">
        <v>628</v>
      </c>
      <c r="H401" s="5" t="s">
        <v>653</v>
      </c>
      <c r="I401" s="2" t="s">
        <v>654</v>
      </c>
      <c r="K401" s="6" t="str">
        <f t="shared" si="1"/>
        <v>DIV ST</v>
      </c>
    </row>
    <row r="402" spans="1:11" ht="12.75">
      <c r="A402" s="3">
        <v>45447.612270381942</v>
      </c>
      <c r="B402" s="1" t="s">
        <v>62</v>
      </c>
      <c r="C402" s="4" t="s">
        <v>12</v>
      </c>
      <c r="D402" s="4">
        <v>222111998</v>
      </c>
      <c r="E402" s="1" t="s">
        <v>659</v>
      </c>
      <c r="F402" s="1" t="s">
        <v>627</v>
      </c>
      <c r="G402" s="1" t="s">
        <v>628</v>
      </c>
      <c r="H402" s="5" t="s">
        <v>660</v>
      </c>
      <c r="I402" s="2" t="s">
        <v>661</v>
      </c>
      <c r="K402" s="6" t="str">
        <f t="shared" si="1"/>
        <v>DIV KS</v>
      </c>
    </row>
    <row r="403" spans="1:11" ht="12.75">
      <c r="A403" s="3">
        <v>45447.642305034722</v>
      </c>
      <c r="B403" s="1" t="s">
        <v>75</v>
      </c>
      <c r="C403" s="4" t="s">
        <v>12</v>
      </c>
      <c r="D403" s="4">
        <v>222112074</v>
      </c>
      <c r="E403" s="1" t="s">
        <v>662</v>
      </c>
      <c r="F403" s="1" t="s">
        <v>627</v>
      </c>
      <c r="G403" s="1" t="s">
        <v>628</v>
      </c>
      <c r="H403" s="5" t="s">
        <v>660</v>
      </c>
      <c r="I403" s="2" t="s">
        <v>661</v>
      </c>
      <c r="K403" s="6" t="str">
        <f t="shared" si="1"/>
        <v>DIV KS</v>
      </c>
    </row>
    <row r="404" spans="1:11" ht="12.75">
      <c r="A404" s="3">
        <v>45451.017826585652</v>
      </c>
      <c r="B404" s="1" t="s">
        <v>11</v>
      </c>
      <c r="C404" s="4" t="s">
        <v>12</v>
      </c>
      <c r="D404" s="4">
        <v>222111991</v>
      </c>
      <c r="E404" s="1" t="s">
        <v>663</v>
      </c>
      <c r="F404" s="1" t="s">
        <v>627</v>
      </c>
      <c r="G404" s="1" t="s">
        <v>628</v>
      </c>
      <c r="H404" s="5" t="s">
        <v>660</v>
      </c>
      <c r="I404" s="2" t="s">
        <v>661</v>
      </c>
      <c r="K404" s="6" t="str">
        <f t="shared" si="1"/>
        <v>DIV KS</v>
      </c>
    </row>
    <row r="405" spans="1:11" ht="12.75">
      <c r="A405" s="3">
        <v>45447.612822349533</v>
      </c>
      <c r="B405" s="1" t="s">
        <v>103</v>
      </c>
      <c r="C405" s="4" t="s">
        <v>21</v>
      </c>
      <c r="D405" s="4">
        <v>212112335</v>
      </c>
      <c r="E405" s="1" t="s">
        <v>664</v>
      </c>
      <c r="F405" s="1" t="s">
        <v>627</v>
      </c>
      <c r="G405" s="1" t="s">
        <v>628</v>
      </c>
      <c r="H405" s="5" t="s">
        <v>660</v>
      </c>
      <c r="I405" s="2" t="s">
        <v>661</v>
      </c>
      <c r="K405" s="6" t="str">
        <f t="shared" si="1"/>
        <v>DIV ST</v>
      </c>
    </row>
    <row r="406" spans="1:11" ht="12.75">
      <c r="A406" s="3">
        <v>45447.62090253472</v>
      </c>
      <c r="B406" s="1" t="s">
        <v>141</v>
      </c>
      <c r="C406" s="4" t="s">
        <v>21</v>
      </c>
      <c r="D406" s="4">
        <v>212112389</v>
      </c>
      <c r="E406" s="1" t="s">
        <v>665</v>
      </c>
      <c r="F406" s="1" t="s">
        <v>627</v>
      </c>
      <c r="G406" s="1" t="s">
        <v>628</v>
      </c>
      <c r="H406" s="5" t="s">
        <v>660</v>
      </c>
      <c r="I406" s="2" t="s">
        <v>661</v>
      </c>
      <c r="K406" s="6" t="str">
        <f t="shared" si="1"/>
        <v>DIV ST</v>
      </c>
    </row>
    <row r="407" spans="1:11" ht="12.75">
      <c r="A407" s="3">
        <v>45447.691349328699</v>
      </c>
      <c r="B407" s="1" t="s">
        <v>103</v>
      </c>
      <c r="C407" s="4" t="s">
        <v>21</v>
      </c>
      <c r="D407" s="4">
        <v>212112015</v>
      </c>
      <c r="E407" s="1" t="s">
        <v>666</v>
      </c>
      <c r="F407" s="1" t="s">
        <v>627</v>
      </c>
      <c r="G407" s="1" t="s">
        <v>628</v>
      </c>
      <c r="H407" s="5" t="s">
        <v>660</v>
      </c>
      <c r="I407" s="2" t="s">
        <v>661</v>
      </c>
      <c r="K407" s="6" t="str">
        <f t="shared" si="1"/>
        <v>DIV ST</v>
      </c>
    </row>
    <row r="408" spans="1:11" ht="12.75">
      <c r="A408" s="3">
        <v>45449.424710046296</v>
      </c>
      <c r="B408" s="1" t="s">
        <v>32</v>
      </c>
      <c r="C408" s="4" t="s">
        <v>12</v>
      </c>
      <c r="D408" s="4">
        <v>222112171</v>
      </c>
      <c r="E408" s="1" t="s">
        <v>667</v>
      </c>
      <c r="F408" s="1" t="s">
        <v>627</v>
      </c>
      <c r="G408" s="1" t="s">
        <v>628</v>
      </c>
      <c r="H408" s="5" t="s">
        <v>668</v>
      </c>
      <c r="I408" s="2" t="s">
        <v>669</v>
      </c>
      <c r="K408" s="6" t="str">
        <f t="shared" si="1"/>
        <v>DIV KS</v>
      </c>
    </row>
    <row r="409" spans="1:11" ht="12.75">
      <c r="A409" s="3">
        <v>45451.316488206023</v>
      </c>
      <c r="B409" s="1" t="s">
        <v>57</v>
      </c>
      <c r="C409" s="4" t="s">
        <v>12</v>
      </c>
      <c r="D409" s="4">
        <v>222112205</v>
      </c>
      <c r="E409" s="1" t="s">
        <v>670</v>
      </c>
      <c r="F409" s="1" t="s">
        <v>627</v>
      </c>
      <c r="G409" s="1" t="s">
        <v>628</v>
      </c>
      <c r="H409" s="5" t="s">
        <v>668</v>
      </c>
      <c r="I409" s="2" t="s">
        <v>669</v>
      </c>
      <c r="K409" s="6" t="str">
        <f t="shared" si="1"/>
        <v>DIV KS</v>
      </c>
    </row>
    <row r="410" spans="1:11" ht="12.75">
      <c r="A410" s="3">
        <v>45451.38972929398</v>
      </c>
      <c r="B410" s="1" t="s">
        <v>57</v>
      </c>
      <c r="C410" s="4" t="s">
        <v>12</v>
      </c>
      <c r="D410" s="4">
        <v>222112110</v>
      </c>
      <c r="E410" s="1" t="s">
        <v>671</v>
      </c>
      <c r="F410" s="1" t="s">
        <v>627</v>
      </c>
      <c r="G410" s="1" t="s">
        <v>628</v>
      </c>
      <c r="H410" s="5" t="s">
        <v>668</v>
      </c>
      <c r="I410" s="2" t="s">
        <v>669</v>
      </c>
      <c r="K410" s="6" t="str">
        <f t="shared" si="1"/>
        <v>DIV KS</v>
      </c>
    </row>
    <row r="411" spans="1:11" ht="12.75">
      <c r="A411" s="3">
        <v>45449.906718726852</v>
      </c>
      <c r="B411" s="1" t="s">
        <v>35</v>
      </c>
      <c r="C411" s="4" t="s">
        <v>21</v>
      </c>
      <c r="D411" s="4">
        <v>212111944</v>
      </c>
      <c r="E411" s="1" t="s">
        <v>672</v>
      </c>
      <c r="F411" s="1" t="s">
        <v>627</v>
      </c>
      <c r="G411" s="1" t="s">
        <v>628</v>
      </c>
      <c r="H411" s="5" t="s">
        <v>668</v>
      </c>
      <c r="I411" s="2" t="s">
        <v>669</v>
      </c>
      <c r="K411" s="6" t="str">
        <f t="shared" si="1"/>
        <v>DIV ST</v>
      </c>
    </row>
    <row r="412" spans="1:11" ht="12.75">
      <c r="A412" s="3">
        <v>45450.52415438657</v>
      </c>
      <c r="B412" s="1" t="s">
        <v>20</v>
      </c>
      <c r="C412" s="4" t="s">
        <v>21</v>
      </c>
      <c r="D412" s="4">
        <v>212112293</v>
      </c>
      <c r="E412" s="1" t="s">
        <v>673</v>
      </c>
      <c r="F412" s="1" t="s">
        <v>627</v>
      </c>
      <c r="G412" s="1" t="s">
        <v>628</v>
      </c>
      <c r="H412" s="5" t="s">
        <v>668</v>
      </c>
      <c r="I412" s="2" t="s">
        <v>669</v>
      </c>
      <c r="K412" s="6" t="str">
        <f t="shared" si="1"/>
        <v>DIV ST</v>
      </c>
    </row>
    <row r="413" spans="1:11" ht="12.75">
      <c r="A413" s="3">
        <v>45447.624343506948</v>
      </c>
      <c r="B413" s="1" t="s">
        <v>62</v>
      </c>
      <c r="C413" s="4" t="s">
        <v>12</v>
      </c>
      <c r="D413" s="4">
        <v>222112368</v>
      </c>
      <c r="E413" s="1" t="s">
        <v>674</v>
      </c>
      <c r="F413" s="1" t="s">
        <v>627</v>
      </c>
      <c r="G413" s="1" t="s">
        <v>628</v>
      </c>
      <c r="H413" s="5" t="s">
        <v>675</v>
      </c>
      <c r="I413" s="2" t="s">
        <v>676</v>
      </c>
      <c r="K413" s="6" t="str">
        <f t="shared" si="1"/>
        <v>DIV KS</v>
      </c>
    </row>
    <row r="414" spans="1:11" ht="12.75">
      <c r="A414" s="3">
        <v>45447.63857487269</v>
      </c>
      <c r="B414" s="1" t="s">
        <v>57</v>
      </c>
      <c r="C414" s="4" t="s">
        <v>12</v>
      </c>
      <c r="D414" s="4">
        <v>222111871</v>
      </c>
      <c r="E414" s="1" t="s">
        <v>677</v>
      </c>
      <c r="F414" s="1" t="s">
        <v>627</v>
      </c>
      <c r="G414" s="1" t="s">
        <v>628</v>
      </c>
      <c r="H414" s="5" t="s">
        <v>675</v>
      </c>
      <c r="I414" s="2" t="s">
        <v>676</v>
      </c>
      <c r="K414" s="6" t="str">
        <f t="shared" si="1"/>
        <v>DIV KS</v>
      </c>
    </row>
    <row r="415" spans="1:11" ht="12.75">
      <c r="A415" s="3">
        <v>45451.266138391205</v>
      </c>
      <c r="B415" s="1" t="s">
        <v>75</v>
      </c>
      <c r="C415" s="4" t="s">
        <v>12</v>
      </c>
      <c r="D415" s="4">
        <v>222112369</v>
      </c>
      <c r="E415" s="1" t="s">
        <v>678</v>
      </c>
      <c r="F415" s="1" t="s">
        <v>627</v>
      </c>
      <c r="G415" s="1" t="s">
        <v>628</v>
      </c>
      <c r="H415" s="5" t="s">
        <v>675</v>
      </c>
      <c r="I415" s="2" t="s">
        <v>676</v>
      </c>
      <c r="K415" s="6" t="str">
        <f t="shared" si="1"/>
        <v>DIV KS</v>
      </c>
    </row>
    <row r="416" spans="1:11" ht="12.75">
      <c r="A416" s="3">
        <v>45447.622912094906</v>
      </c>
      <c r="B416" s="1" t="s">
        <v>20</v>
      </c>
      <c r="C416" s="4" t="s">
        <v>21</v>
      </c>
      <c r="D416" s="4">
        <v>212112233</v>
      </c>
      <c r="E416" s="1" t="s">
        <v>679</v>
      </c>
      <c r="F416" s="1" t="s">
        <v>627</v>
      </c>
      <c r="G416" s="1" t="s">
        <v>628</v>
      </c>
      <c r="H416" s="5" t="s">
        <v>675</v>
      </c>
      <c r="I416" s="2" t="s">
        <v>676</v>
      </c>
      <c r="K416" s="6" t="str">
        <f t="shared" si="1"/>
        <v>DIV ST</v>
      </c>
    </row>
    <row r="417" spans="1:11" ht="12.75">
      <c r="A417" s="3">
        <v>45447.667716331023</v>
      </c>
      <c r="B417" s="1" t="s">
        <v>41</v>
      </c>
      <c r="C417" s="4" t="s">
        <v>21</v>
      </c>
      <c r="D417" s="4">
        <v>212112064</v>
      </c>
      <c r="E417" s="1" t="s">
        <v>680</v>
      </c>
      <c r="F417" s="1" t="s">
        <v>627</v>
      </c>
      <c r="G417" s="1" t="s">
        <v>628</v>
      </c>
      <c r="H417" s="5" t="s">
        <v>675</v>
      </c>
      <c r="I417" s="2" t="s">
        <v>676</v>
      </c>
      <c r="K417" s="6" t="str">
        <f t="shared" si="1"/>
        <v>DIV ST</v>
      </c>
    </row>
    <row r="418" spans="1:11" ht="12.75">
      <c r="A418" s="3">
        <v>45447.684655694444</v>
      </c>
      <c r="B418" s="1" t="s">
        <v>38</v>
      </c>
      <c r="C418" s="4" t="s">
        <v>21</v>
      </c>
      <c r="D418" s="4">
        <v>212112051</v>
      </c>
      <c r="E418" s="1" t="s">
        <v>681</v>
      </c>
      <c r="F418" s="1" t="s">
        <v>627</v>
      </c>
      <c r="G418" s="1" t="s">
        <v>628</v>
      </c>
      <c r="H418" s="5" t="s">
        <v>675</v>
      </c>
      <c r="I418" s="2" t="s">
        <v>676</v>
      </c>
      <c r="K418" s="6" t="str">
        <f t="shared" si="1"/>
        <v>DIV ST</v>
      </c>
    </row>
    <row r="419" spans="1:11" ht="12.75">
      <c r="A419" s="3">
        <v>45447.735433807873</v>
      </c>
      <c r="B419" s="1" t="s">
        <v>20</v>
      </c>
      <c r="C419" s="4" t="s">
        <v>21</v>
      </c>
      <c r="D419" s="4">
        <v>212111872</v>
      </c>
      <c r="E419" s="1" t="s">
        <v>682</v>
      </c>
      <c r="F419" s="1" t="s">
        <v>627</v>
      </c>
      <c r="G419" s="1" t="s">
        <v>628</v>
      </c>
      <c r="H419" s="5" t="s">
        <v>675</v>
      </c>
      <c r="I419" s="2" t="s">
        <v>676</v>
      </c>
      <c r="K419" s="6" t="str">
        <f t="shared" si="1"/>
        <v>DIV ST</v>
      </c>
    </row>
    <row r="420" spans="1:11" ht="12.75">
      <c r="A420" s="3">
        <v>45447.777292893516</v>
      </c>
      <c r="B420" s="1" t="s">
        <v>32</v>
      </c>
      <c r="C420" s="4" t="s">
        <v>12</v>
      </c>
      <c r="D420" s="4">
        <v>222112423</v>
      </c>
      <c r="E420" s="1" t="s">
        <v>683</v>
      </c>
      <c r="F420" s="1" t="s">
        <v>627</v>
      </c>
      <c r="G420" s="1" t="s">
        <v>628</v>
      </c>
      <c r="H420" s="5" t="s">
        <v>684</v>
      </c>
      <c r="I420" s="2" t="s">
        <v>685</v>
      </c>
      <c r="K420" s="6" t="str">
        <f t="shared" si="1"/>
        <v>DIV KS</v>
      </c>
    </row>
    <row r="421" spans="1:11" ht="12.75">
      <c r="A421" s="3">
        <v>45448.602252743054</v>
      </c>
      <c r="B421" s="1" t="s">
        <v>18</v>
      </c>
      <c r="C421" s="4" t="s">
        <v>12</v>
      </c>
      <c r="D421" s="4">
        <v>222111907</v>
      </c>
      <c r="E421" s="1" t="s">
        <v>686</v>
      </c>
      <c r="F421" s="1" t="s">
        <v>627</v>
      </c>
      <c r="G421" s="1" t="s">
        <v>628</v>
      </c>
      <c r="H421" s="5" t="s">
        <v>684</v>
      </c>
      <c r="I421" s="2" t="s">
        <v>685</v>
      </c>
      <c r="K421" s="6" t="str">
        <f t="shared" si="1"/>
        <v>DIV KS</v>
      </c>
    </row>
    <row r="422" spans="1:11" ht="12.75">
      <c r="A422" s="3">
        <v>45448.887950081014</v>
      </c>
      <c r="B422" s="1" t="s">
        <v>62</v>
      </c>
      <c r="C422" s="4" t="s">
        <v>12</v>
      </c>
      <c r="D422" s="4">
        <v>222112382</v>
      </c>
      <c r="E422" s="1" t="s">
        <v>687</v>
      </c>
      <c r="F422" s="1" t="s">
        <v>627</v>
      </c>
      <c r="G422" s="1" t="s">
        <v>628</v>
      </c>
      <c r="H422" s="5" t="s">
        <v>688</v>
      </c>
      <c r="I422" s="2" t="s">
        <v>689</v>
      </c>
      <c r="K422" s="6" t="str">
        <f t="shared" si="1"/>
        <v>DIV KS</v>
      </c>
    </row>
    <row r="423" spans="1:11" ht="12.75">
      <c r="A423" s="3">
        <v>45449.461737523146</v>
      </c>
      <c r="B423" s="1" t="s">
        <v>32</v>
      </c>
      <c r="C423" s="4" t="s">
        <v>12</v>
      </c>
      <c r="D423" s="4">
        <v>222112378</v>
      </c>
      <c r="E423" s="1" t="s">
        <v>690</v>
      </c>
      <c r="F423" s="1" t="s">
        <v>627</v>
      </c>
      <c r="G423" s="1" t="s">
        <v>628</v>
      </c>
      <c r="H423" s="5" t="s">
        <v>688</v>
      </c>
      <c r="I423" s="2" t="s">
        <v>689</v>
      </c>
      <c r="K423" s="6" t="str">
        <f t="shared" si="1"/>
        <v>DIV KS</v>
      </c>
    </row>
    <row r="424" spans="1:11" ht="12.75">
      <c r="A424" s="3">
        <v>45451.318711874999</v>
      </c>
      <c r="B424" s="1" t="s">
        <v>11</v>
      </c>
      <c r="C424" s="4" t="s">
        <v>12</v>
      </c>
      <c r="D424" s="4">
        <v>222112426</v>
      </c>
      <c r="E424" s="1" t="s">
        <v>691</v>
      </c>
      <c r="F424" s="1" t="s">
        <v>627</v>
      </c>
      <c r="G424" s="1" t="s">
        <v>628</v>
      </c>
      <c r="H424" s="5" t="s">
        <v>692</v>
      </c>
      <c r="I424" s="2" t="s">
        <v>693</v>
      </c>
      <c r="K424" s="6" t="str">
        <f t="shared" si="1"/>
        <v>DIV KS</v>
      </c>
    </row>
    <row r="425" spans="1:11" ht="12.75">
      <c r="A425" s="3">
        <v>45448.349583750001</v>
      </c>
      <c r="B425" s="1" t="s">
        <v>11</v>
      </c>
      <c r="C425" s="4" t="s">
        <v>12</v>
      </c>
      <c r="D425" s="4">
        <v>222112078</v>
      </c>
      <c r="E425" s="1" t="s">
        <v>694</v>
      </c>
      <c r="F425" s="1" t="s">
        <v>627</v>
      </c>
      <c r="G425" s="1" t="s">
        <v>628</v>
      </c>
      <c r="H425" s="5" t="s">
        <v>695</v>
      </c>
      <c r="I425" s="2" t="s">
        <v>696</v>
      </c>
      <c r="K425" s="6" t="str">
        <f t="shared" si="1"/>
        <v>DIV KS</v>
      </c>
    </row>
    <row r="426" spans="1:11" ht="12.75">
      <c r="A426" s="3">
        <v>45447.925136851853</v>
      </c>
      <c r="B426" s="1" t="s">
        <v>62</v>
      </c>
      <c r="C426" s="4" t="s">
        <v>12</v>
      </c>
      <c r="D426" s="4">
        <v>222112344</v>
      </c>
      <c r="E426" s="1" t="s">
        <v>697</v>
      </c>
      <c r="F426" s="1" t="s">
        <v>627</v>
      </c>
      <c r="G426" s="1" t="s">
        <v>628</v>
      </c>
      <c r="H426" s="5" t="s">
        <v>698</v>
      </c>
      <c r="I426" s="2" t="s">
        <v>699</v>
      </c>
      <c r="K426" s="6" t="str">
        <f t="shared" si="1"/>
        <v>DIV KS</v>
      </c>
    </row>
    <row r="427" spans="1:11" ht="12.75">
      <c r="A427" s="3">
        <v>45447.778626435189</v>
      </c>
      <c r="B427" s="1" t="s">
        <v>75</v>
      </c>
      <c r="C427" s="4" t="s">
        <v>12</v>
      </c>
      <c r="D427" s="4">
        <v>222111864</v>
      </c>
      <c r="E427" s="1" t="s">
        <v>700</v>
      </c>
      <c r="F427" s="1" t="s">
        <v>627</v>
      </c>
      <c r="G427" s="1" t="s">
        <v>628</v>
      </c>
      <c r="H427" s="5" t="s">
        <v>698</v>
      </c>
      <c r="I427" s="2" t="s">
        <v>699</v>
      </c>
      <c r="K427" s="6" t="str">
        <f t="shared" si="1"/>
        <v>DIV KS</v>
      </c>
    </row>
    <row r="428" spans="1:11" ht="12.75">
      <c r="A428" s="3">
        <v>45450.872794409719</v>
      </c>
      <c r="B428" s="1" t="s">
        <v>18</v>
      </c>
      <c r="C428" s="4" t="s">
        <v>12</v>
      </c>
      <c r="D428" s="4">
        <v>222112300</v>
      </c>
      <c r="E428" s="1" t="s">
        <v>701</v>
      </c>
      <c r="F428" s="1" t="s">
        <v>627</v>
      </c>
      <c r="G428" s="1" t="s">
        <v>628</v>
      </c>
      <c r="H428" s="5" t="s">
        <v>698</v>
      </c>
      <c r="I428" s="2" t="s">
        <v>699</v>
      </c>
      <c r="K428" s="6" t="str">
        <f t="shared" si="1"/>
        <v>DIV KS</v>
      </c>
    </row>
    <row r="429" spans="1:11" ht="12.75">
      <c r="A429" s="3">
        <v>45451.414727199073</v>
      </c>
      <c r="B429" s="1" t="s">
        <v>75</v>
      </c>
      <c r="C429" s="4" t="s">
        <v>12</v>
      </c>
      <c r="D429" s="4">
        <v>222112433</v>
      </c>
      <c r="E429" s="1" t="s">
        <v>702</v>
      </c>
      <c r="F429" s="1" t="s">
        <v>627</v>
      </c>
      <c r="G429" s="1" t="s">
        <v>628</v>
      </c>
      <c r="H429" s="5" t="s">
        <v>698</v>
      </c>
      <c r="I429" s="2" t="s">
        <v>699</v>
      </c>
      <c r="K429" s="6" t="str">
        <f t="shared" si="1"/>
        <v>DIV KS</v>
      </c>
    </row>
    <row r="430" spans="1:11" ht="12.75">
      <c r="A430" s="3">
        <v>45450.992984189812</v>
      </c>
      <c r="B430" s="1" t="s">
        <v>11</v>
      </c>
      <c r="C430" s="4" t="s">
        <v>12</v>
      </c>
      <c r="D430" s="4">
        <v>222112038</v>
      </c>
      <c r="E430" s="1" t="s">
        <v>703</v>
      </c>
      <c r="F430" s="1" t="s">
        <v>627</v>
      </c>
      <c r="G430" s="1" t="s">
        <v>628</v>
      </c>
      <c r="H430" s="5" t="s">
        <v>698</v>
      </c>
      <c r="I430" s="2" t="s">
        <v>699</v>
      </c>
      <c r="K430" s="6" t="str">
        <f t="shared" si="1"/>
        <v>DIV KS</v>
      </c>
    </row>
    <row r="431" spans="1:11" ht="12.75">
      <c r="A431" s="3">
        <v>45449.686675624995</v>
      </c>
      <c r="B431" s="1" t="s">
        <v>103</v>
      </c>
      <c r="C431" s="4" t="s">
        <v>21</v>
      </c>
      <c r="D431" s="4">
        <v>212112216</v>
      </c>
      <c r="E431" s="1" t="s">
        <v>704</v>
      </c>
      <c r="F431" s="1" t="s">
        <v>627</v>
      </c>
      <c r="G431" s="1" t="s">
        <v>628</v>
      </c>
      <c r="H431" s="5" t="s">
        <v>698</v>
      </c>
      <c r="I431" s="2" t="s">
        <v>699</v>
      </c>
      <c r="K431" s="6" t="str">
        <f t="shared" si="1"/>
        <v>DIV ST</v>
      </c>
    </row>
    <row r="432" spans="1:11" ht="12.75">
      <c r="A432" s="3">
        <v>45447.701746342587</v>
      </c>
      <c r="B432" s="1" t="s">
        <v>35</v>
      </c>
      <c r="C432" s="4" t="s">
        <v>21</v>
      </c>
      <c r="D432" s="4">
        <v>212111837</v>
      </c>
      <c r="E432" s="1" t="s">
        <v>705</v>
      </c>
      <c r="F432" s="1" t="s">
        <v>627</v>
      </c>
      <c r="G432" s="1" t="s">
        <v>628</v>
      </c>
      <c r="H432" s="5" t="s">
        <v>698</v>
      </c>
      <c r="I432" s="2" t="s">
        <v>699</v>
      </c>
      <c r="K432" s="6" t="str">
        <f t="shared" si="1"/>
        <v>DIV ST</v>
      </c>
    </row>
    <row r="433" spans="1:11" ht="12.75">
      <c r="A433" s="3">
        <v>45448.37964944444</v>
      </c>
      <c r="B433" s="1" t="s">
        <v>32</v>
      </c>
      <c r="C433" s="4" t="s">
        <v>12</v>
      </c>
      <c r="D433" s="4">
        <v>222112336</v>
      </c>
      <c r="E433" s="1" t="s">
        <v>706</v>
      </c>
      <c r="F433" s="1" t="s">
        <v>627</v>
      </c>
      <c r="G433" s="1" t="s">
        <v>628</v>
      </c>
      <c r="H433" s="5" t="s">
        <v>707</v>
      </c>
      <c r="I433" s="2" t="s">
        <v>708</v>
      </c>
      <c r="K433" s="6" t="str">
        <f t="shared" si="1"/>
        <v>DIV KS</v>
      </c>
    </row>
    <row r="434" spans="1:11" ht="12.75">
      <c r="A434" s="3">
        <v>45448.387548750004</v>
      </c>
      <c r="B434" s="1" t="s">
        <v>62</v>
      </c>
      <c r="C434" s="4" t="s">
        <v>12</v>
      </c>
      <c r="D434" s="4">
        <v>222111893</v>
      </c>
      <c r="E434" s="1" t="s">
        <v>709</v>
      </c>
      <c r="F434" s="1" t="s">
        <v>627</v>
      </c>
      <c r="G434" s="1" t="s">
        <v>628</v>
      </c>
      <c r="H434" s="5" t="s">
        <v>707</v>
      </c>
      <c r="I434" s="2" t="s">
        <v>708</v>
      </c>
      <c r="K434" s="6" t="str">
        <f t="shared" si="1"/>
        <v>DIV KS</v>
      </c>
    </row>
    <row r="435" spans="1:11" ht="12.75">
      <c r="A435" s="13">
        <v>45451.963595219902</v>
      </c>
      <c r="B435" s="14" t="s">
        <v>11</v>
      </c>
      <c r="C435" s="4" t="s">
        <v>12</v>
      </c>
      <c r="D435" s="15">
        <v>222111971</v>
      </c>
      <c r="E435" s="1" t="s">
        <v>710</v>
      </c>
      <c r="F435" s="1" t="s">
        <v>627</v>
      </c>
      <c r="G435" s="1" t="s">
        <v>628</v>
      </c>
      <c r="H435" s="5" t="s">
        <v>707</v>
      </c>
      <c r="I435" s="2" t="s">
        <v>708</v>
      </c>
      <c r="K435" s="6" t="str">
        <f t="shared" si="1"/>
        <v>DIV KS</v>
      </c>
    </row>
    <row r="436" spans="1:11" ht="12.75">
      <c r="A436" s="3">
        <v>45449.783480868056</v>
      </c>
      <c r="B436" s="1" t="s">
        <v>103</v>
      </c>
      <c r="C436" s="4" t="s">
        <v>21</v>
      </c>
      <c r="D436" s="4">
        <v>212111963</v>
      </c>
      <c r="E436" s="1" t="s">
        <v>711</v>
      </c>
      <c r="F436" s="1" t="s">
        <v>627</v>
      </c>
      <c r="G436" s="1" t="s">
        <v>628</v>
      </c>
      <c r="H436" s="5" t="s">
        <v>707</v>
      </c>
      <c r="I436" s="2" t="s">
        <v>708</v>
      </c>
      <c r="K436" s="6" t="str">
        <f t="shared" si="1"/>
        <v>DIV ST</v>
      </c>
    </row>
    <row r="437" spans="1:11" ht="12.75">
      <c r="A437" s="3">
        <v>45450.967976956017</v>
      </c>
      <c r="B437" s="1" t="s">
        <v>20</v>
      </c>
      <c r="C437" s="4" t="s">
        <v>21</v>
      </c>
      <c r="D437" s="4">
        <v>212112187</v>
      </c>
      <c r="E437" s="1" t="s">
        <v>712</v>
      </c>
      <c r="F437" s="1" t="s">
        <v>627</v>
      </c>
      <c r="G437" s="1" t="s">
        <v>628</v>
      </c>
      <c r="H437" s="5" t="s">
        <v>713</v>
      </c>
      <c r="I437" s="2" t="s">
        <v>714</v>
      </c>
      <c r="K437" s="6" t="str">
        <f t="shared" si="1"/>
        <v>DIV ST</v>
      </c>
    </row>
    <row r="438" spans="1:11" ht="12.75">
      <c r="A438" s="3">
        <v>45447.615848148147</v>
      </c>
      <c r="B438" s="1" t="s">
        <v>18</v>
      </c>
      <c r="C438" s="4" t="s">
        <v>12</v>
      </c>
      <c r="D438" s="4">
        <v>222112131</v>
      </c>
      <c r="E438" s="1" t="s">
        <v>715</v>
      </c>
      <c r="F438" s="1" t="s">
        <v>627</v>
      </c>
      <c r="G438" s="1" t="s">
        <v>628</v>
      </c>
      <c r="H438" s="5" t="s">
        <v>716</v>
      </c>
      <c r="I438" s="2" t="s">
        <v>717</v>
      </c>
      <c r="K438" s="6" t="str">
        <f t="shared" si="1"/>
        <v>DIV KS</v>
      </c>
    </row>
    <row r="439" spans="1:11" ht="12.75">
      <c r="A439" s="3">
        <v>45447.638702893513</v>
      </c>
      <c r="B439" s="1" t="s">
        <v>32</v>
      </c>
      <c r="C439" s="4" t="s">
        <v>12</v>
      </c>
      <c r="D439" s="4">
        <v>222112268</v>
      </c>
      <c r="E439" s="1" t="s">
        <v>718</v>
      </c>
      <c r="F439" s="1" t="s">
        <v>627</v>
      </c>
      <c r="G439" s="1" t="s">
        <v>628</v>
      </c>
      <c r="H439" s="5" t="s">
        <v>716</v>
      </c>
      <c r="I439" s="2" t="s">
        <v>717</v>
      </c>
      <c r="K439" s="6" t="str">
        <f t="shared" si="1"/>
        <v>DIV KS</v>
      </c>
    </row>
    <row r="440" spans="1:11" ht="12.75">
      <c r="A440" s="3">
        <v>45447.687273402778</v>
      </c>
      <c r="B440" s="1" t="s">
        <v>18</v>
      </c>
      <c r="C440" s="4" t="s">
        <v>12</v>
      </c>
      <c r="D440" s="4">
        <v>222111853</v>
      </c>
      <c r="E440" s="1" t="s">
        <v>719</v>
      </c>
      <c r="F440" s="1" t="s">
        <v>627</v>
      </c>
      <c r="G440" s="1" t="s">
        <v>628</v>
      </c>
      <c r="H440" s="5" t="s">
        <v>716</v>
      </c>
      <c r="I440" s="2" t="s">
        <v>717</v>
      </c>
      <c r="K440" s="6" t="str">
        <f t="shared" si="1"/>
        <v>DIV KS</v>
      </c>
    </row>
    <row r="441" spans="1:11" ht="12.75">
      <c r="A441" s="3">
        <v>45451.062990879625</v>
      </c>
      <c r="B441" s="1" t="s">
        <v>38</v>
      </c>
      <c r="C441" s="4" t="s">
        <v>21</v>
      </c>
      <c r="D441" s="4">
        <v>212112327</v>
      </c>
      <c r="E441" s="1" t="s">
        <v>720</v>
      </c>
      <c r="F441" s="1" t="s">
        <v>627</v>
      </c>
      <c r="G441" s="1" t="s">
        <v>628</v>
      </c>
      <c r="H441" s="5" t="s">
        <v>716</v>
      </c>
      <c r="I441" s="2" t="s">
        <v>717</v>
      </c>
      <c r="K441" s="6" t="str">
        <f t="shared" si="1"/>
        <v>DIV ST</v>
      </c>
    </row>
    <row r="442" spans="1:11" ht="12.75">
      <c r="A442" s="3">
        <v>45451.380705868054</v>
      </c>
      <c r="B442" s="1" t="s">
        <v>38</v>
      </c>
      <c r="C442" s="4" t="s">
        <v>21</v>
      </c>
      <c r="D442" s="4">
        <v>212111994</v>
      </c>
      <c r="E442" s="1" t="s">
        <v>721</v>
      </c>
      <c r="F442" s="1" t="s">
        <v>627</v>
      </c>
      <c r="G442" s="1" t="s">
        <v>628</v>
      </c>
      <c r="H442" s="5" t="s">
        <v>716</v>
      </c>
      <c r="I442" s="2" t="s">
        <v>717</v>
      </c>
      <c r="K442" s="6" t="str">
        <f t="shared" si="1"/>
        <v>DIV ST</v>
      </c>
    </row>
    <row r="443" spans="1:11" ht="12.75">
      <c r="A443" s="3">
        <v>45447.660510000002</v>
      </c>
      <c r="B443" s="1" t="s">
        <v>62</v>
      </c>
      <c r="C443" s="4" t="s">
        <v>12</v>
      </c>
      <c r="D443" s="4">
        <v>222112103</v>
      </c>
      <c r="E443" s="1" t="s">
        <v>722</v>
      </c>
      <c r="F443" s="1" t="s">
        <v>627</v>
      </c>
      <c r="G443" s="1" t="s">
        <v>628</v>
      </c>
      <c r="H443" s="5" t="s">
        <v>723</v>
      </c>
      <c r="I443" s="2" t="s">
        <v>724</v>
      </c>
      <c r="K443" s="6" t="str">
        <f t="shared" si="1"/>
        <v>DIV KS</v>
      </c>
    </row>
    <row r="444" spans="1:11" ht="12.75">
      <c r="A444" s="3">
        <v>45447.713482118052</v>
      </c>
      <c r="B444" s="1" t="s">
        <v>103</v>
      </c>
      <c r="C444" s="4" t="s">
        <v>21</v>
      </c>
      <c r="D444" s="4">
        <v>212111973</v>
      </c>
      <c r="E444" s="1" t="s">
        <v>725</v>
      </c>
      <c r="F444" s="1" t="s">
        <v>627</v>
      </c>
      <c r="G444" s="1" t="s">
        <v>628</v>
      </c>
      <c r="H444" s="5" t="s">
        <v>723</v>
      </c>
      <c r="I444" s="2" t="s">
        <v>724</v>
      </c>
      <c r="K444" s="6" t="str">
        <f t="shared" si="1"/>
        <v>DIV ST</v>
      </c>
    </row>
    <row r="445" spans="1:11" ht="12.75">
      <c r="A445" s="3">
        <v>45451.453094398152</v>
      </c>
      <c r="B445" s="1" t="s">
        <v>23</v>
      </c>
      <c r="C445" s="4" t="s">
        <v>24</v>
      </c>
      <c r="D445" s="4">
        <v>112212929</v>
      </c>
      <c r="E445" s="1" t="s">
        <v>726</v>
      </c>
      <c r="F445" s="1" t="s">
        <v>627</v>
      </c>
      <c r="G445" s="1" t="s">
        <v>628</v>
      </c>
      <c r="H445" s="5" t="s">
        <v>727</v>
      </c>
      <c r="I445" s="2" t="s">
        <v>728</v>
      </c>
      <c r="K445" s="6" t="str">
        <f t="shared" si="1"/>
        <v>DIII ST</v>
      </c>
    </row>
    <row r="446" spans="1:11" ht="12.75">
      <c r="A446" s="3">
        <v>45447.617067233798</v>
      </c>
      <c r="B446" s="1" t="s">
        <v>32</v>
      </c>
      <c r="C446" s="4" t="s">
        <v>12</v>
      </c>
      <c r="D446" s="4">
        <v>222111947</v>
      </c>
      <c r="E446" s="1" t="s">
        <v>729</v>
      </c>
      <c r="F446" s="1" t="s">
        <v>627</v>
      </c>
      <c r="G446" s="1" t="s">
        <v>628</v>
      </c>
      <c r="H446" s="5" t="s">
        <v>727</v>
      </c>
      <c r="I446" s="2" t="s">
        <v>728</v>
      </c>
      <c r="K446" s="6" t="str">
        <f t="shared" si="1"/>
        <v>DIV KS</v>
      </c>
    </row>
    <row r="447" spans="1:11" ht="12.75">
      <c r="A447" s="3">
        <v>45449.902082939814</v>
      </c>
      <c r="B447" s="1" t="s">
        <v>57</v>
      </c>
      <c r="C447" s="4" t="s">
        <v>12</v>
      </c>
      <c r="D447" s="4">
        <v>222111888</v>
      </c>
      <c r="E447" s="1" t="s">
        <v>730</v>
      </c>
      <c r="F447" s="1" t="s">
        <v>627</v>
      </c>
      <c r="G447" s="1" t="s">
        <v>628</v>
      </c>
      <c r="H447" s="5" t="s">
        <v>727</v>
      </c>
      <c r="I447" s="2" t="s">
        <v>728</v>
      </c>
      <c r="K447" s="6" t="str">
        <f t="shared" si="1"/>
        <v>DIV KS</v>
      </c>
    </row>
    <row r="448" spans="1:11" ht="12.75">
      <c r="A448" s="3">
        <v>45450.794649467593</v>
      </c>
      <c r="B448" s="1" t="s">
        <v>62</v>
      </c>
      <c r="C448" s="4" t="s">
        <v>12</v>
      </c>
      <c r="D448" s="4">
        <v>222112129</v>
      </c>
      <c r="E448" s="1" t="s">
        <v>731</v>
      </c>
      <c r="F448" s="1" t="s">
        <v>627</v>
      </c>
      <c r="G448" s="1" t="s">
        <v>628</v>
      </c>
      <c r="H448" s="5" t="s">
        <v>727</v>
      </c>
      <c r="I448" s="2" t="s">
        <v>728</v>
      </c>
      <c r="K448" s="6" t="str">
        <f t="shared" si="1"/>
        <v>DIV KS</v>
      </c>
    </row>
    <row r="449" spans="1:11" ht="12.75">
      <c r="A449" s="3">
        <v>45451.346378298607</v>
      </c>
      <c r="B449" s="1" t="s">
        <v>18</v>
      </c>
      <c r="C449" s="4" t="s">
        <v>12</v>
      </c>
      <c r="D449" s="4">
        <v>222111943</v>
      </c>
      <c r="E449" s="1" t="s">
        <v>732</v>
      </c>
      <c r="F449" s="1" t="s">
        <v>627</v>
      </c>
      <c r="G449" s="1" t="s">
        <v>628</v>
      </c>
      <c r="H449" s="5" t="s">
        <v>733</v>
      </c>
      <c r="I449" s="2" t="s">
        <v>734</v>
      </c>
      <c r="K449" s="6" t="str">
        <f t="shared" si="1"/>
        <v>DIV KS</v>
      </c>
    </row>
    <row r="450" spans="1:11" ht="12.75">
      <c r="A450" s="3">
        <v>45451.423781527774</v>
      </c>
      <c r="B450" s="1" t="s">
        <v>75</v>
      </c>
      <c r="C450" s="4" t="s">
        <v>12</v>
      </c>
      <c r="D450" s="4">
        <v>222112218</v>
      </c>
      <c r="E450" s="1" t="s">
        <v>735</v>
      </c>
      <c r="F450" s="1" t="s">
        <v>627</v>
      </c>
      <c r="G450" s="1" t="s">
        <v>628</v>
      </c>
      <c r="H450" s="5" t="s">
        <v>733</v>
      </c>
      <c r="I450" s="2" t="s">
        <v>734</v>
      </c>
      <c r="K450" s="6" t="str">
        <f t="shared" si="1"/>
        <v>DIV KS</v>
      </c>
    </row>
    <row r="451" spans="1:11" ht="12.75">
      <c r="A451" s="3">
        <v>45448.645878032403</v>
      </c>
      <c r="B451" s="1" t="s">
        <v>41</v>
      </c>
      <c r="C451" s="4" t="s">
        <v>21</v>
      </c>
      <c r="D451" s="4">
        <v>212112279</v>
      </c>
      <c r="E451" s="1" t="s">
        <v>736</v>
      </c>
      <c r="F451" s="1" t="s">
        <v>627</v>
      </c>
      <c r="G451" s="1" t="s">
        <v>628</v>
      </c>
      <c r="H451" s="5" t="s">
        <v>733</v>
      </c>
      <c r="I451" s="2" t="s">
        <v>734</v>
      </c>
      <c r="K451" s="6" t="str">
        <f t="shared" si="1"/>
        <v>DIV ST</v>
      </c>
    </row>
    <row r="452" spans="1:11" ht="12.75">
      <c r="A452" s="3">
        <v>45450.445314375</v>
      </c>
      <c r="B452" s="1" t="s">
        <v>35</v>
      </c>
      <c r="C452" s="4" t="s">
        <v>21</v>
      </c>
      <c r="D452" s="4">
        <v>212111923</v>
      </c>
      <c r="E452" s="1" t="s">
        <v>737</v>
      </c>
      <c r="F452" s="1" t="s">
        <v>627</v>
      </c>
      <c r="G452" s="1" t="s">
        <v>628</v>
      </c>
      <c r="H452" s="5" t="s">
        <v>733</v>
      </c>
      <c r="I452" s="2" t="s">
        <v>734</v>
      </c>
      <c r="K452" s="6" t="str">
        <f t="shared" si="1"/>
        <v>DIV ST</v>
      </c>
    </row>
    <row r="453" spans="1:11" ht="12.75">
      <c r="A453" s="3">
        <v>45447.624173680553</v>
      </c>
      <c r="B453" s="1" t="s">
        <v>20</v>
      </c>
      <c r="C453" s="4" t="s">
        <v>21</v>
      </c>
      <c r="D453" s="4">
        <v>212112411</v>
      </c>
      <c r="E453" s="1" t="s">
        <v>738</v>
      </c>
      <c r="F453" s="1" t="s">
        <v>627</v>
      </c>
      <c r="G453" s="1" t="s">
        <v>628</v>
      </c>
      <c r="H453" s="5" t="s">
        <v>739</v>
      </c>
      <c r="I453" s="2" t="s">
        <v>740</v>
      </c>
      <c r="K453" s="6" t="str">
        <f t="shared" si="1"/>
        <v>DIV ST</v>
      </c>
    </row>
    <row r="454" spans="1:11" ht="12.75">
      <c r="A454" s="3">
        <v>45447.713892164349</v>
      </c>
      <c r="B454" s="1" t="s">
        <v>38</v>
      </c>
      <c r="C454" s="4" t="s">
        <v>21</v>
      </c>
      <c r="D454" s="4">
        <v>212112146</v>
      </c>
      <c r="E454" s="1" t="s">
        <v>741</v>
      </c>
      <c r="F454" s="1" t="s">
        <v>627</v>
      </c>
      <c r="G454" s="1" t="s">
        <v>628</v>
      </c>
      <c r="H454" s="5" t="s">
        <v>739</v>
      </c>
      <c r="I454" s="2" t="s">
        <v>740</v>
      </c>
      <c r="K454" s="6" t="str">
        <f t="shared" si="1"/>
        <v>DIV ST</v>
      </c>
    </row>
    <row r="455" spans="1:11" ht="12.75">
      <c r="A455" s="3">
        <v>45450.454791851851</v>
      </c>
      <c r="B455" s="1" t="s">
        <v>20</v>
      </c>
      <c r="C455" s="4" t="s">
        <v>21</v>
      </c>
      <c r="D455" s="4">
        <v>212112180</v>
      </c>
      <c r="E455" s="1" t="s">
        <v>742</v>
      </c>
      <c r="F455" s="1" t="s">
        <v>627</v>
      </c>
      <c r="G455" s="1" t="s">
        <v>628</v>
      </c>
      <c r="H455" s="5" t="s">
        <v>743</v>
      </c>
      <c r="I455" s="2" t="s">
        <v>744</v>
      </c>
      <c r="K455" s="6" t="str">
        <f t="shared" si="1"/>
        <v>DIV ST</v>
      </c>
    </row>
    <row r="456" spans="1:11" ht="12.75">
      <c r="A456" s="3">
        <v>45447.809590428238</v>
      </c>
      <c r="B456" s="1" t="s">
        <v>57</v>
      </c>
      <c r="C456" s="4" t="s">
        <v>12</v>
      </c>
      <c r="D456" s="4">
        <v>222112016</v>
      </c>
      <c r="E456" s="1" t="s">
        <v>745</v>
      </c>
      <c r="F456" s="1" t="s">
        <v>627</v>
      </c>
      <c r="G456" s="1" t="s">
        <v>628</v>
      </c>
      <c r="H456" s="5" t="s">
        <v>746</v>
      </c>
      <c r="I456" s="2" t="s">
        <v>747</v>
      </c>
      <c r="K456" s="6" t="str">
        <f t="shared" si="1"/>
        <v>DIV KS</v>
      </c>
    </row>
    <row r="457" spans="1:11" ht="12.75">
      <c r="A457" s="3">
        <v>45448.545631122688</v>
      </c>
      <c r="B457" s="1" t="s">
        <v>75</v>
      </c>
      <c r="C457" s="4" t="s">
        <v>12</v>
      </c>
      <c r="D457" s="4">
        <v>222111904</v>
      </c>
      <c r="E457" s="1" t="s">
        <v>748</v>
      </c>
      <c r="F457" s="1" t="s">
        <v>627</v>
      </c>
      <c r="G457" s="1" t="s">
        <v>628</v>
      </c>
      <c r="H457" s="5" t="s">
        <v>746</v>
      </c>
      <c r="I457" s="2" t="s">
        <v>747</v>
      </c>
      <c r="K457" s="6" t="str">
        <f t="shared" si="1"/>
        <v>DIV KS</v>
      </c>
    </row>
    <row r="458" spans="1:11" ht="12.75">
      <c r="A458" s="3">
        <v>45447.625915775461</v>
      </c>
      <c r="B458" s="1" t="s">
        <v>141</v>
      </c>
      <c r="C458" s="4" t="s">
        <v>21</v>
      </c>
      <c r="D458" s="4">
        <v>212111957</v>
      </c>
      <c r="E458" s="1" t="s">
        <v>749</v>
      </c>
      <c r="F458" s="1" t="s">
        <v>627</v>
      </c>
      <c r="G458" s="1" t="s">
        <v>628</v>
      </c>
      <c r="H458" s="5" t="s">
        <v>746</v>
      </c>
      <c r="I458" s="2" t="s">
        <v>747</v>
      </c>
      <c r="K458" s="6" t="str">
        <f t="shared" si="1"/>
        <v>DIV ST</v>
      </c>
    </row>
    <row r="459" spans="1:11" ht="12.75">
      <c r="A459" s="3">
        <v>45447.695023842592</v>
      </c>
      <c r="B459" s="1" t="s">
        <v>41</v>
      </c>
      <c r="C459" s="4" t="s">
        <v>21</v>
      </c>
      <c r="D459" s="4">
        <v>212111941</v>
      </c>
      <c r="E459" s="1" t="s">
        <v>750</v>
      </c>
      <c r="F459" s="1" t="s">
        <v>627</v>
      </c>
      <c r="G459" s="1" t="s">
        <v>628</v>
      </c>
      <c r="H459" s="5" t="s">
        <v>746</v>
      </c>
      <c r="I459" s="2" t="s">
        <v>747</v>
      </c>
      <c r="K459" s="6" t="str">
        <f t="shared" si="1"/>
        <v>DIV ST</v>
      </c>
    </row>
    <row r="460" spans="1:11" ht="12.75">
      <c r="A460" s="3">
        <v>45448.820118784723</v>
      </c>
      <c r="B460" s="1" t="s">
        <v>38</v>
      </c>
      <c r="C460" s="4" t="s">
        <v>21</v>
      </c>
      <c r="D460" s="4">
        <v>212112328</v>
      </c>
      <c r="E460" s="1" t="s">
        <v>751</v>
      </c>
      <c r="F460" s="1" t="s">
        <v>627</v>
      </c>
      <c r="G460" s="1" t="s">
        <v>628</v>
      </c>
      <c r="H460" s="5" t="s">
        <v>746</v>
      </c>
      <c r="I460" s="2" t="s">
        <v>747</v>
      </c>
      <c r="K460" s="6" t="str">
        <f t="shared" si="1"/>
        <v>DIV ST</v>
      </c>
    </row>
    <row r="461" spans="1:11" ht="12.75">
      <c r="A461" s="3">
        <v>45448.876114247687</v>
      </c>
      <c r="B461" s="1" t="s">
        <v>41</v>
      </c>
      <c r="C461" s="4" t="s">
        <v>21</v>
      </c>
      <c r="D461" s="4">
        <v>212112287</v>
      </c>
      <c r="E461" s="1" t="s">
        <v>752</v>
      </c>
      <c r="F461" s="1" t="s">
        <v>627</v>
      </c>
      <c r="G461" s="1" t="s">
        <v>628</v>
      </c>
      <c r="H461" s="5" t="s">
        <v>746</v>
      </c>
      <c r="I461" s="2" t="s">
        <v>747</v>
      </c>
      <c r="K461" s="6" t="str">
        <f t="shared" si="1"/>
        <v>DIV ST</v>
      </c>
    </row>
    <row r="462" spans="1:11" ht="12.75">
      <c r="A462" s="3">
        <v>45449.126922141208</v>
      </c>
      <c r="B462" s="1" t="s">
        <v>23</v>
      </c>
      <c r="C462" s="4" t="s">
        <v>24</v>
      </c>
      <c r="D462" s="4">
        <v>112212769</v>
      </c>
      <c r="E462" s="1" t="s">
        <v>753</v>
      </c>
      <c r="F462" s="1" t="s">
        <v>627</v>
      </c>
      <c r="G462" s="1" t="s">
        <v>628</v>
      </c>
      <c r="H462" s="5" t="s">
        <v>754</v>
      </c>
      <c r="I462" s="2" t="s">
        <v>755</v>
      </c>
      <c r="K462" s="6" t="str">
        <f t="shared" si="1"/>
        <v>DIII ST</v>
      </c>
    </row>
    <row r="463" spans="1:11" ht="12.75">
      <c r="A463" s="3">
        <v>45448.385655787039</v>
      </c>
      <c r="B463" s="1" t="s">
        <v>18</v>
      </c>
      <c r="C463" s="4" t="s">
        <v>12</v>
      </c>
      <c r="D463" s="4">
        <v>222112227</v>
      </c>
      <c r="E463" s="1" t="s">
        <v>756</v>
      </c>
      <c r="F463" s="1" t="s">
        <v>627</v>
      </c>
      <c r="G463" s="1" t="s">
        <v>628</v>
      </c>
      <c r="H463" s="5" t="s">
        <v>754</v>
      </c>
      <c r="I463" s="2" t="s">
        <v>755</v>
      </c>
      <c r="K463" s="6" t="str">
        <f t="shared" si="1"/>
        <v>DIV KS</v>
      </c>
    </row>
    <row r="464" spans="1:11" ht="12.75">
      <c r="A464" s="3">
        <v>45451.402019687499</v>
      </c>
      <c r="B464" s="1" t="s">
        <v>62</v>
      </c>
      <c r="C464" s="4" t="s">
        <v>12</v>
      </c>
      <c r="D464" s="4">
        <v>222111961</v>
      </c>
      <c r="E464" s="1" t="s">
        <v>757</v>
      </c>
      <c r="F464" s="1" t="s">
        <v>627</v>
      </c>
      <c r="G464" s="1" t="s">
        <v>628</v>
      </c>
      <c r="H464" s="5" t="s">
        <v>754</v>
      </c>
      <c r="I464" s="2" t="s">
        <v>755</v>
      </c>
      <c r="K464" s="6" t="str">
        <f t="shared" si="1"/>
        <v>DIV KS</v>
      </c>
    </row>
    <row r="465" spans="1:11" ht="12.75">
      <c r="A465" s="3">
        <v>45451.478553171299</v>
      </c>
      <c r="B465" s="1" t="s">
        <v>141</v>
      </c>
      <c r="C465" s="4" t="s">
        <v>21</v>
      </c>
      <c r="D465" s="4">
        <v>212112231</v>
      </c>
      <c r="E465" s="1" t="s">
        <v>758</v>
      </c>
      <c r="F465" s="1" t="s">
        <v>627</v>
      </c>
      <c r="G465" s="1" t="s">
        <v>628</v>
      </c>
      <c r="H465" s="5" t="s">
        <v>754</v>
      </c>
      <c r="I465" s="2" t="s">
        <v>755</v>
      </c>
      <c r="K465" s="6" t="str">
        <f t="shared" si="1"/>
        <v>DIV ST</v>
      </c>
    </row>
    <row r="466" spans="1:11" ht="12.75">
      <c r="A466" s="3">
        <v>45447.791191481483</v>
      </c>
      <c r="B466" s="1" t="s">
        <v>23</v>
      </c>
      <c r="C466" s="4" t="s">
        <v>24</v>
      </c>
      <c r="D466" s="4">
        <v>112212513</v>
      </c>
      <c r="E466" s="1" t="s">
        <v>759</v>
      </c>
      <c r="F466" s="1" t="s">
        <v>627</v>
      </c>
      <c r="G466" s="1" t="s">
        <v>628</v>
      </c>
      <c r="H466" s="5" t="s">
        <v>760</v>
      </c>
      <c r="I466" s="2" t="s">
        <v>761</v>
      </c>
      <c r="K466" s="6" t="str">
        <f t="shared" si="1"/>
        <v>DIII ST</v>
      </c>
    </row>
    <row r="467" spans="1:11" ht="12.75">
      <c r="A467" s="3">
        <v>45451.462534282407</v>
      </c>
      <c r="B467" s="1" t="s">
        <v>23</v>
      </c>
      <c r="C467" s="4" t="s">
        <v>24</v>
      </c>
      <c r="D467" s="4">
        <v>112212705</v>
      </c>
      <c r="E467" s="1" t="s">
        <v>762</v>
      </c>
      <c r="F467" s="1" t="s">
        <v>627</v>
      </c>
      <c r="G467" s="1" t="s">
        <v>628</v>
      </c>
      <c r="H467" s="5" t="s">
        <v>760</v>
      </c>
      <c r="I467" s="2" t="s">
        <v>761</v>
      </c>
      <c r="K467" s="6" t="str">
        <f t="shared" si="1"/>
        <v>DIII ST</v>
      </c>
    </row>
    <row r="468" spans="1:11" ht="12.75">
      <c r="A468" s="3">
        <v>45447.841508541664</v>
      </c>
      <c r="B468" s="1" t="s">
        <v>35</v>
      </c>
      <c r="C468" s="4" t="s">
        <v>21</v>
      </c>
      <c r="D468" s="4">
        <v>212112018</v>
      </c>
      <c r="E468" s="1" t="s">
        <v>763</v>
      </c>
      <c r="F468" s="1" t="s">
        <v>627</v>
      </c>
      <c r="G468" s="1" t="s">
        <v>628</v>
      </c>
      <c r="H468" s="5" t="s">
        <v>760</v>
      </c>
      <c r="I468" s="2" t="s">
        <v>761</v>
      </c>
      <c r="K468" s="6" t="str">
        <f t="shared" si="1"/>
        <v>DIV ST</v>
      </c>
    </row>
    <row r="469" spans="1:11" ht="12.75">
      <c r="A469" s="3">
        <v>45447.936310844903</v>
      </c>
      <c r="B469" s="1" t="s">
        <v>38</v>
      </c>
      <c r="C469" s="4" t="s">
        <v>21</v>
      </c>
      <c r="D469" s="4">
        <v>212112113</v>
      </c>
      <c r="E469" s="1" t="s">
        <v>764</v>
      </c>
      <c r="F469" s="1" t="s">
        <v>627</v>
      </c>
      <c r="G469" s="1" t="s">
        <v>628</v>
      </c>
      <c r="H469" s="5" t="s">
        <v>760</v>
      </c>
      <c r="I469" s="2" t="s">
        <v>761</v>
      </c>
      <c r="K469" s="6" t="str">
        <f t="shared" si="1"/>
        <v>DIV ST</v>
      </c>
    </row>
    <row r="470" spans="1:11" ht="12.75">
      <c r="A470" s="3">
        <v>45449.483532905091</v>
      </c>
      <c r="B470" s="1" t="s">
        <v>11</v>
      </c>
      <c r="C470" s="4" t="s">
        <v>12</v>
      </c>
      <c r="D470" s="4">
        <v>222111848</v>
      </c>
      <c r="E470" s="1" t="s">
        <v>765</v>
      </c>
      <c r="F470" s="1" t="s">
        <v>627</v>
      </c>
      <c r="G470" s="1" t="s">
        <v>628</v>
      </c>
      <c r="H470" s="5" t="s">
        <v>766</v>
      </c>
      <c r="I470" s="2" t="s">
        <v>767</v>
      </c>
      <c r="K470" s="6" t="str">
        <f t="shared" si="1"/>
        <v>DIV KS</v>
      </c>
    </row>
    <row r="471" spans="1:11" ht="12.75">
      <c r="A471" s="3">
        <v>45448.492184178242</v>
      </c>
      <c r="B471" s="1" t="s">
        <v>11</v>
      </c>
      <c r="C471" s="4" t="s">
        <v>12</v>
      </c>
      <c r="D471" s="4">
        <v>222111858</v>
      </c>
      <c r="E471" s="1" t="s">
        <v>768</v>
      </c>
      <c r="F471" s="1" t="s">
        <v>627</v>
      </c>
      <c r="G471" s="1" t="s">
        <v>628</v>
      </c>
      <c r="H471" s="5" t="s">
        <v>769</v>
      </c>
      <c r="I471" s="2" t="s">
        <v>770</v>
      </c>
      <c r="K471" s="6" t="str">
        <f t="shared" si="1"/>
        <v>DIV KS</v>
      </c>
    </row>
    <row r="472" spans="1:11" ht="12.75">
      <c r="A472" s="3">
        <v>45450.699626423608</v>
      </c>
      <c r="B472" s="1" t="s">
        <v>18</v>
      </c>
      <c r="C472" s="4" t="s">
        <v>12</v>
      </c>
      <c r="D472" s="4">
        <v>222112009</v>
      </c>
      <c r="E472" s="1" t="s">
        <v>771</v>
      </c>
      <c r="F472" s="1" t="s">
        <v>627</v>
      </c>
      <c r="G472" s="1" t="s">
        <v>628</v>
      </c>
      <c r="H472" s="5" t="s">
        <v>769</v>
      </c>
      <c r="I472" s="2" t="s">
        <v>770</v>
      </c>
      <c r="K472" s="6" t="str">
        <f t="shared" si="1"/>
        <v>DIV KS</v>
      </c>
    </row>
    <row r="473" spans="1:11" ht="12.75">
      <c r="A473" s="3">
        <v>45451.395952592589</v>
      </c>
      <c r="B473" s="1" t="s">
        <v>35</v>
      </c>
      <c r="C473" s="4" t="s">
        <v>21</v>
      </c>
      <c r="D473" s="4">
        <v>212112333</v>
      </c>
      <c r="E473" s="1" t="s">
        <v>772</v>
      </c>
      <c r="F473" s="1" t="s">
        <v>627</v>
      </c>
      <c r="G473" s="1" t="s">
        <v>628</v>
      </c>
      <c r="H473" s="5" t="s">
        <v>769</v>
      </c>
      <c r="I473" s="2" t="s">
        <v>770</v>
      </c>
      <c r="K473" s="6" t="str">
        <f t="shared" si="1"/>
        <v>DIV ST</v>
      </c>
    </row>
    <row r="474" spans="1:11" ht="12.75">
      <c r="A474" s="3">
        <v>45451.471387349535</v>
      </c>
      <c r="B474" s="1" t="s">
        <v>18</v>
      </c>
      <c r="C474" s="4" t="s">
        <v>12</v>
      </c>
      <c r="D474" s="4">
        <v>222111883</v>
      </c>
      <c r="E474" s="1" t="s">
        <v>773</v>
      </c>
      <c r="F474" s="1" t="s">
        <v>774</v>
      </c>
      <c r="G474" s="1" t="s">
        <v>775</v>
      </c>
      <c r="H474" s="5" t="s">
        <v>776</v>
      </c>
      <c r="I474" s="2" t="s">
        <v>777</v>
      </c>
      <c r="K474" s="6" t="str">
        <f t="shared" si="1"/>
        <v>DIV KS</v>
      </c>
    </row>
    <row r="475" spans="1:11" ht="12.75">
      <c r="A475" s="3">
        <v>45447.72572884259</v>
      </c>
      <c r="B475" s="1" t="s">
        <v>30</v>
      </c>
      <c r="C475" s="4" t="s">
        <v>24</v>
      </c>
      <c r="D475" s="4">
        <v>112212561</v>
      </c>
      <c r="E475" s="1" t="s">
        <v>778</v>
      </c>
      <c r="F475" s="1" t="s">
        <v>774</v>
      </c>
      <c r="G475" s="1" t="s">
        <v>775</v>
      </c>
      <c r="H475" s="5" t="s">
        <v>779</v>
      </c>
      <c r="I475" s="2" t="s">
        <v>780</v>
      </c>
      <c r="K475" s="6" t="str">
        <f t="shared" si="1"/>
        <v>DIII ST</v>
      </c>
    </row>
    <row r="476" spans="1:11" ht="12.75">
      <c r="A476" s="3">
        <v>45450.356885983798</v>
      </c>
      <c r="B476" s="1" t="s">
        <v>75</v>
      </c>
      <c r="C476" s="4" t="s">
        <v>12</v>
      </c>
      <c r="D476" s="4">
        <v>222112258</v>
      </c>
      <c r="E476" s="1" t="s">
        <v>781</v>
      </c>
      <c r="F476" s="1" t="s">
        <v>782</v>
      </c>
      <c r="G476" s="1" t="s">
        <v>783</v>
      </c>
      <c r="H476" s="5" t="s">
        <v>784</v>
      </c>
      <c r="I476" s="2" t="s">
        <v>785</v>
      </c>
      <c r="K476" s="6" t="str">
        <f t="shared" si="1"/>
        <v>DIV KS</v>
      </c>
    </row>
    <row r="477" spans="1:11" ht="12.75">
      <c r="A477" s="3">
        <v>45451.44739612269</v>
      </c>
      <c r="B477" s="1" t="s">
        <v>57</v>
      </c>
      <c r="C477" s="4" t="s">
        <v>12</v>
      </c>
      <c r="D477" s="4">
        <v>222112102</v>
      </c>
      <c r="E477" s="1" t="s">
        <v>786</v>
      </c>
      <c r="F477" s="1" t="s">
        <v>782</v>
      </c>
      <c r="G477" s="1" t="s">
        <v>783</v>
      </c>
      <c r="H477" s="5" t="s">
        <v>784</v>
      </c>
      <c r="I477" s="2" t="s">
        <v>785</v>
      </c>
      <c r="K477" s="6" t="str">
        <f t="shared" si="1"/>
        <v>DIV KS</v>
      </c>
    </row>
    <row r="478" spans="1:11" ht="12.75">
      <c r="A478" s="3">
        <v>45450.658464340275</v>
      </c>
      <c r="B478" s="1" t="s">
        <v>38</v>
      </c>
      <c r="C478" s="4" t="s">
        <v>21</v>
      </c>
      <c r="D478" s="4">
        <v>212112255</v>
      </c>
      <c r="E478" s="1" t="s">
        <v>787</v>
      </c>
      <c r="F478" s="1" t="s">
        <v>782</v>
      </c>
      <c r="G478" s="1" t="s">
        <v>783</v>
      </c>
      <c r="H478" s="5" t="s">
        <v>788</v>
      </c>
      <c r="I478" s="2" t="s">
        <v>789</v>
      </c>
      <c r="K478" s="6" t="str">
        <f t="shared" si="1"/>
        <v>DIV ST</v>
      </c>
    </row>
    <row r="479" spans="1:11" ht="12.75">
      <c r="A479" s="3">
        <v>45451.416759629632</v>
      </c>
      <c r="B479" s="1" t="s">
        <v>35</v>
      </c>
      <c r="C479" s="4" t="s">
        <v>21</v>
      </c>
      <c r="D479" s="4">
        <v>212112101</v>
      </c>
      <c r="E479" s="1" t="s">
        <v>790</v>
      </c>
      <c r="F479" s="1" t="s">
        <v>782</v>
      </c>
      <c r="G479" s="1" t="s">
        <v>783</v>
      </c>
      <c r="H479" s="5" t="s">
        <v>788</v>
      </c>
      <c r="I479" s="2" t="s">
        <v>789</v>
      </c>
      <c r="K479" s="6" t="str">
        <f t="shared" si="1"/>
        <v>DIV ST</v>
      </c>
    </row>
    <row r="480" spans="1:11" ht="12.75">
      <c r="A480" s="3">
        <v>45450.952402465278</v>
      </c>
      <c r="B480" s="1" t="s">
        <v>38</v>
      </c>
      <c r="C480" s="4" t="s">
        <v>21</v>
      </c>
      <c r="D480" s="4">
        <v>212112252</v>
      </c>
      <c r="E480" s="1" t="s">
        <v>791</v>
      </c>
      <c r="F480" s="1" t="s">
        <v>782</v>
      </c>
      <c r="G480" s="1" t="s">
        <v>783</v>
      </c>
      <c r="H480" s="5" t="s">
        <v>792</v>
      </c>
      <c r="I480" s="2" t="s">
        <v>793</v>
      </c>
      <c r="K480" s="6" t="str">
        <f t="shared" si="1"/>
        <v>DIV ST</v>
      </c>
    </row>
    <row r="481" spans="1:11" ht="12.75">
      <c r="A481" s="3">
        <v>45449.318097210649</v>
      </c>
      <c r="B481" s="1" t="s">
        <v>62</v>
      </c>
      <c r="C481" s="4" t="s">
        <v>12</v>
      </c>
      <c r="D481" s="4">
        <v>222112099</v>
      </c>
      <c r="E481" s="1" t="s">
        <v>794</v>
      </c>
      <c r="F481" s="1" t="s">
        <v>782</v>
      </c>
      <c r="G481" s="1" t="s">
        <v>783</v>
      </c>
      <c r="H481" s="5" t="s">
        <v>795</v>
      </c>
      <c r="I481" s="2" t="s">
        <v>796</v>
      </c>
      <c r="K481" s="6" t="str">
        <f t="shared" si="1"/>
        <v>DIV KS</v>
      </c>
    </row>
    <row r="482" spans="1:11" ht="12.75">
      <c r="A482" s="3">
        <v>45448.047902430553</v>
      </c>
      <c r="B482" s="1" t="s">
        <v>103</v>
      </c>
      <c r="C482" s="4" t="s">
        <v>21</v>
      </c>
      <c r="D482" s="4">
        <v>212112254</v>
      </c>
      <c r="E482" s="1" t="s">
        <v>797</v>
      </c>
      <c r="F482" s="1" t="s">
        <v>782</v>
      </c>
      <c r="G482" s="1" t="s">
        <v>783</v>
      </c>
      <c r="H482" s="5" t="s">
        <v>795</v>
      </c>
      <c r="I482" s="2" t="s">
        <v>796</v>
      </c>
      <c r="K482" s="6" t="str">
        <f t="shared" si="1"/>
        <v>DIV ST</v>
      </c>
    </row>
    <row r="483" spans="1:11" ht="12.75">
      <c r="A483" s="3">
        <v>45450.947093124996</v>
      </c>
      <c r="B483" s="1" t="s">
        <v>38</v>
      </c>
      <c r="C483" s="4" t="s">
        <v>21</v>
      </c>
      <c r="D483" s="4">
        <v>212112178</v>
      </c>
      <c r="E483" s="1" t="s">
        <v>798</v>
      </c>
      <c r="F483" s="1" t="s">
        <v>782</v>
      </c>
      <c r="G483" s="1" t="s">
        <v>783</v>
      </c>
      <c r="H483" s="5" t="s">
        <v>795</v>
      </c>
      <c r="I483" s="2" t="s">
        <v>796</v>
      </c>
      <c r="K483" s="6" t="str">
        <f t="shared" si="1"/>
        <v>DIV ST</v>
      </c>
    </row>
    <row r="484" spans="1:11" ht="12.75">
      <c r="A484" s="3">
        <v>45451.404893530096</v>
      </c>
      <c r="B484" s="1" t="s">
        <v>20</v>
      </c>
      <c r="C484" s="4" t="s">
        <v>21</v>
      </c>
      <c r="D484" s="4">
        <v>212112100</v>
      </c>
      <c r="E484" s="1" t="s">
        <v>799</v>
      </c>
      <c r="F484" s="1" t="s">
        <v>782</v>
      </c>
      <c r="G484" s="1" t="s">
        <v>783</v>
      </c>
      <c r="H484" s="5" t="s">
        <v>795</v>
      </c>
      <c r="I484" s="2" t="s">
        <v>796</v>
      </c>
      <c r="K484" s="6" t="str">
        <f t="shared" si="1"/>
        <v>DIV ST</v>
      </c>
    </row>
    <row r="485" spans="1:11" ht="12.75">
      <c r="A485" s="3">
        <v>45448.849056423613</v>
      </c>
      <c r="B485" s="1" t="s">
        <v>32</v>
      </c>
      <c r="C485" s="4" t="s">
        <v>12</v>
      </c>
      <c r="D485" s="4">
        <v>222112096</v>
      </c>
      <c r="E485" s="1" t="s">
        <v>800</v>
      </c>
      <c r="F485" s="1" t="s">
        <v>782</v>
      </c>
      <c r="G485" s="1" t="s">
        <v>783</v>
      </c>
      <c r="H485" s="5" t="s">
        <v>801</v>
      </c>
      <c r="I485" s="2" t="s">
        <v>802</v>
      </c>
      <c r="K485" s="6" t="str">
        <f t="shared" si="1"/>
        <v>DIV KS</v>
      </c>
    </row>
    <row r="486" spans="1:11" ht="12.75">
      <c r="A486" s="3">
        <v>45451.478257719908</v>
      </c>
      <c r="B486" s="1" t="s">
        <v>103</v>
      </c>
      <c r="C486" s="4" t="s">
        <v>21</v>
      </c>
      <c r="D486" s="4">
        <v>212112124</v>
      </c>
      <c r="E486" s="1" t="s">
        <v>803</v>
      </c>
      <c r="F486" s="1" t="s">
        <v>782</v>
      </c>
      <c r="G486" s="1" t="s">
        <v>783</v>
      </c>
      <c r="H486" s="5" t="s">
        <v>801</v>
      </c>
      <c r="I486" s="2" t="s">
        <v>802</v>
      </c>
      <c r="K486" s="6" t="str">
        <f t="shared" si="1"/>
        <v>DIV ST</v>
      </c>
    </row>
    <row r="487" spans="1:11" ht="12.75">
      <c r="A487" s="3">
        <v>45447.690267673606</v>
      </c>
      <c r="B487" s="1" t="s">
        <v>47</v>
      </c>
      <c r="C487" s="4" t="s">
        <v>24</v>
      </c>
      <c r="D487" s="4">
        <v>112212604</v>
      </c>
      <c r="E487" s="1" t="s">
        <v>804</v>
      </c>
      <c r="F487" s="1" t="s">
        <v>805</v>
      </c>
      <c r="G487" s="1" t="s">
        <v>806</v>
      </c>
      <c r="H487" s="5" t="s">
        <v>807</v>
      </c>
      <c r="I487" s="2" t="s">
        <v>808</v>
      </c>
      <c r="K487" s="6" t="str">
        <f t="shared" si="1"/>
        <v>DIII ST</v>
      </c>
    </row>
    <row r="488" spans="1:11" ht="12.75">
      <c r="A488" s="3">
        <v>45447.834542314813</v>
      </c>
      <c r="B488" s="1" t="s">
        <v>30</v>
      </c>
      <c r="C488" s="4" t="s">
        <v>24</v>
      </c>
      <c r="D488" s="4">
        <v>112212793</v>
      </c>
      <c r="E488" s="1" t="s">
        <v>809</v>
      </c>
      <c r="F488" s="1" t="s">
        <v>805</v>
      </c>
      <c r="G488" s="1" t="s">
        <v>806</v>
      </c>
      <c r="H488" s="5" t="s">
        <v>807</v>
      </c>
      <c r="I488" s="2" t="s">
        <v>808</v>
      </c>
      <c r="K488" s="6" t="str">
        <f t="shared" si="1"/>
        <v>DIII ST</v>
      </c>
    </row>
    <row r="489" spans="1:11" ht="12.75">
      <c r="A489" s="3">
        <v>45447.906757314813</v>
      </c>
      <c r="B489" s="1" t="s">
        <v>47</v>
      </c>
      <c r="C489" s="4" t="s">
        <v>24</v>
      </c>
      <c r="D489" s="4">
        <v>112212791</v>
      </c>
      <c r="E489" s="1" t="s">
        <v>810</v>
      </c>
      <c r="F489" s="1" t="s">
        <v>805</v>
      </c>
      <c r="G489" s="1" t="s">
        <v>806</v>
      </c>
      <c r="H489" s="5" t="s">
        <v>807</v>
      </c>
      <c r="I489" s="2" t="s">
        <v>808</v>
      </c>
      <c r="K489" s="6" t="str">
        <f t="shared" si="1"/>
        <v>DIII ST</v>
      </c>
    </row>
    <row r="490" spans="1:11" ht="12.75">
      <c r="A490" s="3">
        <v>45449.491444224535</v>
      </c>
      <c r="B490" s="1" t="s">
        <v>47</v>
      </c>
      <c r="C490" s="4" t="s">
        <v>24</v>
      </c>
      <c r="D490" s="4">
        <v>112212450</v>
      </c>
      <c r="E490" s="1" t="s">
        <v>811</v>
      </c>
      <c r="F490" s="1" t="s">
        <v>805</v>
      </c>
      <c r="G490" s="1" t="s">
        <v>806</v>
      </c>
      <c r="H490" s="5" t="s">
        <v>807</v>
      </c>
      <c r="I490" s="2" t="s">
        <v>808</v>
      </c>
      <c r="K490" s="6" t="str">
        <f t="shared" si="1"/>
        <v>DIII ST</v>
      </c>
    </row>
    <row r="491" spans="1:11" ht="12.75">
      <c r="A491" s="3">
        <v>45449.429669131947</v>
      </c>
      <c r="B491" s="1" t="s">
        <v>23</v>
      </c>
      <c r="C491" s="4" t="s">
        <v>24</v>
      </c>
      <c r="D491" s="4">
        <v>112212654</v>
      </c>
      <c r="E491" s="1" t="s">
        <v>812</v>
      </c>
      <c r="F491" s="1" t="s">
        <v>805</v>
      </c>
      <c r="G491" s="1" t="s">
        <v>806</v>
      </c>
      <c r="H491" s="5" t="s">
        <v>807</v>
      </c>
      <c r="I491" s="2" t="s">
        <v>808</v>
      </c>
      <c r="K491" s="6" t="str">
        <f t="shared" si="1"/>
        <v>DIII ST</v>
      </c>
    </row>
    <row r="492" spans="1:11" ht="12.75">
      <c r="A492" s="3">
        <v>45447.652275324072</v>
      </c>
      <c r="B492" s="1" t="s">
        <v>18</v>
      </c>
      <c r="C492" s="4" t="s">
        <v>12</v>
      </c>
      <c r="D492" s="4">
        <v>222112379</v>
      </c>
      <c r="E492" s="1" t="s">
        <v>813</v>
      </c>
      <c r="F492" s="1" t="s">
        <v>805</v>
      </c>
      <c r="G492" s="1" t="s">
        <v>806</v>
      </c>
      <c r="H492" s="5" t="s">
        <v>807</v>
      </c>
      <c r="I492" s="2" t="s">
        <v>808</v>
      </c>
      <c r="K492" s="6" t="str">
        <f t="shared" si="1"/>
        <v>DIV KS</v>
      </c>
    </row>
    <row r="493" spans="1:11" ht="12.75">
      <c r="A493" s="3">
        <v>45447.686417025463</v>
      </c>
      <c r="B493" s="1" t="s">
        <v>32</v>
      </c>
      <c r="C493" s="4" t="s">
        <v>12</v>
      </c>
      <c r="D493" s="4">
        <v>222112042</v>
      </c>
      <c r="E493" s="1" t="s">
        <v>814</v>
      </c>
      <c r="F493" s="1" t="s">
        <v>805</v>
      </c>
      <c r="G493" s="1" t="s">
        <v>806</v>
      </c>
      <c r="H493" s="5" t="s">
        <v>807</v>
      </c>
      <c r="I493" s="2" t="s">
        <v>808</v>
      </c>
      <c r="K493" s="6" t="str">
        <f t="shared" si="1"/>
        <v>DIV KS</v>
      </c>
    </row>
    <row r="494" spans="1:11" ht="12.75">
      <c r="A494" s="3">
        <v>45447.880535682867</v>
      </c>
      <c r="B494" s="1" t="s">
        <v>18</v>
      </c>
      <c r="C494" s="4" t="s">
        <v>12</v>
      </c>
      <c r="D494" s="4">
        <v>222111933</v>
      </c>
      <c r="E494" s="1" t="s">
        <v>815</v>
      </c>
      <c r="F494" s="1" t="s">
        <v>805</v>
      </c>
      <c r="G494" s="1" t="s">
        <v>806</v>
      </c>
      <c r="H494" s="5" t="s">
        <v>816</v>
      </c>
      <c r="I494" s="2" t="s">
        <v>817</v>
      </c>
      <c r="K494" s="6" t="str">
        <f t="shared" si="1"/>
        <v>DIV KS</v>
      </c>
    </row>
    <row r="495" spans="1:11" ht="12.75">
      <c r="A495" s="3">
        <v>45447.691353402777</v>
      </c>
      <c r="B495" s="1" t="s">
        <v>141</v>
      </c>
      <c r="C495" s="4" t="s">
        <v>21</v>
      </c>
      <c r="D495" s="4">
        <v>212112144</v>
      </c>
      <c r="E495" s="1" t="s">
        <v>818</v>
      </c>
      <c r="F495" s="1" t="s">
        <v>805</v>
      </c>
      <c r="G495" s="1" t="s">
        <v>806</v>
      </c>
      <c r="H495" s="5" t="s">
        <v>816</v>
      </c>
      <c r="I495" s="2" t="s">
        <v>817</v>
      </c>
      <c r="K495" s="6" t="str">
        <f t="shared" si="1"/>
        <v>DIV ST</v>
      </c>
    </row>
    <row r="496" spans="1:11" ht="12.75">
      <c r="A496" s="3">
        <v>45447.619022789353</v>
      </c>
      <c r="B496" s="1" t="s">
        <v>47</v>
      </c>
      <c r="C496" s="4" t="s">
        <v>24</v>
      </c>
      <c r="D496" s="4">
        <v>112212609</v>
      </c>
      <c r="E496" s="1" t="s">
        <v>819</v>
      </c>
      <c r="F496" s="1" t="s">
        <v>820</v>
      </c>
      <c r="G496" s="1" t="s">
        <v>821</v>
      </c>
      <c r="H496" s="5" t="s">
        <v>822</v>
      </c>
      <c r="I496" s="2" t="s">
        <v>823</v>
      </c>
      <c r="K496" s="6" t="str">
        <f t="shared" si="1"/>
        <v>DIII ST</v>
      </c>
    </row>
    <row r="497" spans="1:12" ht="12.75">
      <c r="A497" s="3">
        <v>45447.775718773148</v>
      </c>
      <c r="B497" s="1" t="s">
        <v>35</v>
      </c>
      <c r="C497" s="4" t="s">
        <v>21</v>
      </c>
      <c r="D497" s="4">
        <v>212112256</v>
      </c>
      <c r="E497" s="1" t="s">
        <v>824</v>
      </c>
      <c r="F497" s="1" t="s">
        <v>820</v>
      </c>
      <c r="G497" s="1" t="s">
        <v>821</v>
      </c>
      <c r="H497" s="5" t="s">
        <v>822</v>
      </c>
      <c r="I497" s="2" t="s">
        <v>823</v>
      </c>
      <c r="K497" s="6" t="str">
        <f t="shared" si="1"/>
        <v>DIV ST</v>
      </c>
    </row>
    <row r="498" spans="1:12" ht="12.75">
      <c r="A498" s="3">
        <v>45450.287738148152</v>
      </c>
      <c r="B498" s="1" t="s">
        <v>30</v>
      </c>
      <c r="C498" s="4" t="s">
        <v>24</v>
      </c>
      <c r="D498" s="4">
        <v>112212906</v>
      </c>
      <c r="E498" s="1" t="s">
        <v>825</v>
      </c>
      <c r="F498" s="1" t="s">
        <v>820</v>
      </c>
      <c r="G498" s="1" t="s">
        <v>821</v>
      </c>
      <c r="H498" s="5" t="s">
        <v>826</v>
      </c>
      <c r="I498" s="2" t="s">
        <v>827</v>
      </c>
      <c r="K498" s="6" t="str">
        <f t="shared" si="1"/>
        <v>DIII ST</v>
      </c>
    </row>
    <row r="499" spans="1:12" ht="12.75">
      <c r="A499" s="3">
        <v>45447.628314571761</v>
      </c>
      <c r="B499" s="1" t="s">
        <v>23</v>
      </c>
      <c r="C499" s="4" t="s">
        <v>24</v>
      </c>
      <c r="D499" s="4">
        <v>112212466</v>
      </c>
      <c r="E499" s="1" t="s">
        <v>828</v>
      </c>
      <c r="F499" s="1" t="s">
        <v>829</v>
      </c>
      <c r="G499" s="1" t="s">
        <v>830</v>
      </c>
      <c r="H499" s="5">
        <v>6100</v>
      </c>
      <c r="I499" s="2" t="s">
        <v>831</v>
      </c>
      <c r="K499" s="6" t="str">
        <f t="shared" si="1"/>
        <v>DIII ST</v>
      </c>
    </row>
    <row r="500" spans="1:12" ht="12.75">
      <c r="A500" s="3">
        <v>45448.473427256948</v>
      </c>
      <c r="B500" s="1" t="s">
        <v>41</v>
      </c>
      <c r="C500" s="4" t="s">
        <v>21</v>
      </c>
      <c r="D500" s="4">
        <v>212111934</v>
      </c>
      <c r="E500" s="1" t="s">
        <v>832</v>
      </c>
      <c r="F500" s="1" t="s">
        <v>829</v>
      </c>
      <c r="G500" s="1" t="s">
        <v>830</v>
      </c>
      <c r="H500" s="5">
        <v>6100</v>
      </c>
      <c r="I500" s="2" t="s">
        <v>831</v>
      </c>
      <c r="K500" s="6" t="str">
        <f t="shared" si="1"/>
        <v>DIV ST</v>
      </c>
    </row>
    <row r="501" spans="1:12" ht="12.75">
      <c r="A501" s="3">
        <v>45448.689682083335</v>
      </c>
      <c r="B501" s="1" t="s">
        <v>23</v>
      </c>
      <c r="C501" s="4" t="s">
        <v>24</v>
      </c>
      <c r="D501" s="4">
        <v>112212821</v>
      </c>
      <c r="E501" s="1" t="s">
        <v>833</v>
      </c>
      <c r="F501" s="1" t="s">
        <v>829</v>
      </c>
      <c r="G501" s="1" t="s">
        <v>830</v>
      </c>
      <c r="H501" s="5" t="s">
        <v>834</v>
      </c>
      <c r="I501" s="2" t="s">
        <v>835</v>
      </c>
      <c r="K501" s="6" t="str">
        <f t="shared" si="1"/>
        <v>DIII ST</v>
      </c>
    </row>
    <row r="502" spans="1:12" ht="12.75">
      <c r="A502" s="3">
        <v>45447.646262372684</v>
      </c>
      <c r="B502" s="1" t="s">
        <v>23</v>
      </c>
      <c r="C502" s="4" t="s">
        <v>24</v>
      </c>
      <c r="D502" s="4">
        <v>112212848</v>
      </c>
      <c r="E502" s="1" t="s">
        <v>836</v>
      </c>
      <c r="F502" s="1" t="s">
        <v>829</v>
      </c>
      <c r="G502" s="1" t="s">
        <v>830</v>
      </c>
      <c r="H502" s="5" t="s">
        <v>837</v>
      </c>
      <c r="I502" s="2" t="s">
        <v>838</v>
      </c>
      <c r="K502" s="6" t="str">
        <f t="shared" si="1"/>
        <v>DIII ST</v>
      </c>
    </row>
    <row r="503" spans="1:12" ht="12.75">
      <c r="A503" s="3">
        <v>45447.683176284721</v>
      </c>
      <c r="B503" s="1" t="s">
        <v>47</v>
      </c>
      <c r="C503" s="4" t="s">
        <v>24</v>
      </c>
      <c r="D503" s="4">
        <v>112212640</v>
      </c>
      <c r="E503" s="1" t="s">
        <v>839</v>
      </c>
      <c r="F503" s="1" t="s">
        <v>829</v>
      </c>
      <c r="G503" s="1" t="s">
        <v>830</v>
      </c>
      <c r="H503" s="5" t="s">
        <v>837</v>
      </c>
      <c r="I503" s="2" t="s">
        <v>838</v>
      </c>
      <c r="K503" s="6" t="str">
        <f t="shared" si="1"/>
        <v>DIII ST</v>
      </c>
    </row>
    <row r="504" spans="1:12" ht="12.75">
      <c r="A504" s="3">
        <v>45448.732771006944</v>
      </c>
      <c r="B504" s="1" t="s">
        <v>32</v>
      </c>
      <c r="C504" s="4" t="s">
        <v>12</v>
      </c>
      <c r="D504" s="4">
        <v>222111908</v>
      </c>
      <c r="E504" s="1" t="s">
        <v>840</v>
      </c>
      <c r="F504" s="1" t="s">
        <v>829</v>
      </c>
      <c r="G504" s="1" t="s">
        <v>830</v>
      </c>
      <c r="H504" s="5" t="s">
        <v>841</v>
      </c>
      <c r="I504" s="2" t="s">
        <v>842</v>
      </c>
      <c r="K504" s="6" t="str">
        <f t="shared" si="1"/>
        <v>DIV KS</v>
      </c>
    </row>
    <row r="505" spans="1:12" ht="12.75">
      <c r="A505" s="3">
        <v>45451.063323831018</v>
      </c>
      <c r="B505" s="1" t="s">
        <v>18</v>
      </c>
      <c r="C505" s="4" t="s">
        <v>12</v>
      </c>
      <c r="D505" s="4">
        <v>222111938</v>
      </c>
      <c r="E505" s="1" t="s">
        <v>843</v>
      </c>
      <c r="F505" s="1" t="s">
        <v>829</v>
      </c>
      <c r="G505" s="1" t="s">
        <v>830</v>
      </c>
      <c r="H505" s="5" t="s">
        <v>841</v>
      </c>
      <c r="I505" s="2" t="s">
        <v>842</v>
      </c>
      <c r="K505" s="6" t="str">
        <f t="shared" si="1"/>
        <v>DIV KS</v>
      </c>
    </row>
    <row r="506" spans="1:12" ht="12.75">
      <c r="A506" s="3">
        <v>45451.491458182871</v>
      </c>
      <c r="B506" s="1" t="s">
        <v>41</v>
      </c>
      <c r="C506" s="4" t="s">
        <v>21</v>
      </c>
      <c r="D506" s="4">
        <v>212112267</v>
      </c>
      <c r="E506" s="1" t="s">
        <v>844</v>
      </c>
      <c r="F506" s="1" t="s">
        <v>845</v>
      </c>
      <c r="G506" s="1" t="s">
        <v>846</v>
      </c>
      <c r="H506" s="5" t="s">
        <v>847</v>
      </c>
      <c r="I506" s="2" t="s">
        <v>848</v>
      </c>
      <c r="K506" s="6" t="str">
        <f t="shared" si="1"/>
        <v>DIV ST</v>
      </c>
    </row>
    <row r="507" spans="1:12" ht="12.75">
      <c r="A507" s="3">
        <v>45448.679033379631</v>
      </c>
      <c r="B507" s="1" t="s">
        <v>23</v>
      </c>
      <c r="C507" s="4" t="s">
        <v>24</v>
      </c>
      <c r="D507" s="4">
        <v>112212637</v>
      </c>
      <c r="E507" s="1" t="s">
        <v>849</v>
      </c>
      <c r="F507" s="1" t="s">
        <v>845</v>
      </c>
      <c r="G507" s="1" t="s">
        <v>846</v>
      </c>
      <c r="H507" s="5" t="s">
        <v>850</v>
      </c>
      <c r="I507" s="2" t="s">
        <v>851</v>
      </c>
      <c r="K507" s="6" t="str">
        <f t="shared" si="1"/>
        <v>DIII ST</v>
      </c>
    </row>
    <row r="508" spans="1:12" ht="12.75">
      <c r="A508" s="3">
        <v>45447.837279166662</v>
      </c>
      <c r="B508" s="1" t="s">
        <v>47</v>
      </c>
      <c r="C508" s="4" t="s">
        <v>24</v>
      </c>
      <c r="D508" s="4">
        <v>112212653</v>
      </c>
      <c r="E508" s="1" t="s">
        <v>852</v>
      </c>
      <c r="F508" s="1" t="s">
        <v>845</v>
      </c>
      <c r="G508" s="1" t="s">
        <v>846</v>
      </c>
      <c r="H508" s="5" t="s">
        <v>853</v>
      </c>
      <c r="I508" s="2" t="s">
        <v>854</v>
      </c>
      <c r="K508" s="6" t="str">
        <f t="shared" si="1"/>
        <v>DIII ST</v>
      </c>
    </row>
    <row r="509" spans="1:12" ht="12.75">
      <c r="A509" s="7">
        <v>45264.638129270832</v>
      </c>
      <c r="B509" s="8" t="s">
        <v>855</v>
      </c>
      <c r="C509" s="9" t="s">
        <v>24</v>
      </c>
      <c r="D509" s="16">
        <v>112112199</v>
      </c>
      <c r="E509" s="11"/>
      <c r="F509" s="1" t="s">
        <v>845</v>
      </c>
      <c r="G509" s="11" t="s">
        <v>846</v>
      </c>
      <c r="H509" s="5" t="s">
        <v>853</v>
      </c>
      <c r="I509" s="2" t="s">
        <v>854</v>
      </c>
      <c r="J509" s="8"/>
      <c r="K509" s="6" t="str">
        <f t="shared" si="1"/>
        <v>DIII ST</v>
      </c>
    </row>
    <row r="510" spans="1:12" ht="12.75">
      <c r="A510" s="3">
        <v>45451.249234305556</v>
      </c>
      <c r="B510" s="1" t="s">
        <v>23</v>
      </c>
      <c r="C510" s="4" t="s">
        <v>24</v>
      </c>
      <c r="D510" s="4">
        <v>112212765</v>
      </c>
      <c r="E510" s="1" t="s">
        <v>856</v>
      </c>
      <c r="F510" s="1" t="s">
        <v>857</v>
      </c>
      <c r="G510" s="1" t="s">
        <v>858</v>
      </c>
      <c r="H510" s="5">
        <v>6372</v>
      </c>
      <c r="I510" s="2" t="s">
        <v>859</v>
      </c>
      <c r="K510" s="6" t="str">
        <f t="shared" si="1"/>
        <v>DIII ST</v>
      </c>
      <c r="L510" s="8"/>
    </row>
    <row r="511" spans="1:12" ht="12.75">
      <c r="A511" s="3">
        <v>45450.833835798607</v>
      </c>
      <c r="B511" s="1" t="s">
        <v>47</v>
      </c>
      <c r="C511" s="4" t="s">
        <v>24</v>
      </c>
      <c r="D511" s="4">
        <v>112212867</v>
      </c>
      <c r="E511" s="1" t="s">
        <v>860</v>
      </c>
      <c r="F511" s="1" t="s">
        <v>857</v>
      </c>
      <c r="G511" s="1" t="s">
        <v>858</v>
      </c>
      <c r="H511" s="5" t="s">
        <v>861</v>
      </c>
      <c r="I511" s="2" t="s">
        <v>862</v>
      </c>
      <c r="K511" s="6" t="str">
        <f t="shared" si="1"/>
        <v>DIII ST</v>
      </c>
    </row>
    <row r="512" spans="1:12" ht="12.75">
      <c r="A512" s="3">
        <v>45447.616610231482</v>
      </c>
      <c r="B512" s="1" t="s">
        <v>18</v>
      </c>
      <c r="C512" s="4" t="s">
        <v>12</v>
      </c>
      <c r="D512" s="4">
        <v>222111902</v>
      </c>
      <c r="E512" s="1" t="s">
        <v>863</v>
      </c>
      <c r="F512" s="1" t="s">
        <v>857</v>
      </c>
      <c r="G512" s="1" t="s">
        <v>858</v>
      </c>
      <c r="H512" s="5" t="s">
        <v>861</v>
      </c>
      <c r="I512" s="2" t="s">
        <v>862</v>
      </c>
      <c r="K512" s="6" t="str">
        <f t="shared" ref="K512:K539" si="2">C512</f>
        <v>DIV KS</v>
      </c>
    </row>
    <row r="513" spans="1:11" ht="12.75">
      <c r="A513" s="3">
        <v>45448.368160081023</v>
      </c>
      <c r="B513" s="1" t="s">
        <v>35</v>
      </c>
      <c r="C513" s="4" t="s">
        <v>21</v>
      </c>
      <c r="D513" s="4">
        <v>212112242</v>
      </c>
      <c r="E513" s="1" t="s">
        <v>864</v>
      </c>
      <c r="F513" s="1" t="s">
        <v>857</v>
      </c>
      <c r="G513" s="1" t="s">
        <v>858</v>
      </c>
      <c r="H513" s="5" t="s">
        <v>861</v>
      </c>
      <c r="I513" s="2" t="s">
        <v>862</v>
      </c>
      <c r="K513" s="6" t="str">
        <f t="shared" si="2"/>
        <v>DIV ST</v>
      </c>
    </row>
    <row r="514" spans="1:11" ht="12.75">
      <c r="A514" s="13">
        <v>45452.501969259261</v>
      </c>
      <c r="B514" s="14" t="s">
        <v>23</v>
      </c>
      <c r="C514" s="4" t="s">
        <v>24</v>
      </c>
      <c r="D514" s="15">
        <v>112212660</v>
      </c>
      <c r="E514" s="1" t="s">
        <v>865</v>
      </c>
      <c r="F514" s="1" t="s">
        <v>866</v>
      </c>
      <c r="G514" s="1" t="s">
        <v>867</v>
      </c>
      <c r="H514" s="5" t="s">
        <v>868</v>
      </c>
      <c r="I514" s="2" t="s">
        <v>869</v>
      </c>
      <c r="K514" s="6" t="str">
        <f t="shared" si="2"/>
        <v>DIII ST</v>
      </c>
    </row>
    <row r="515" spans="1:11" ht="12.75">
      <c r="A515" s="3">
        <v>45447.767375763884</v>
      </c>
      <c r="B515" s="1" t="s">
        <v>103</v>
      </c>
      <c r="C515" s="4" t="s">
        <v>21</v>
      </c>
      <c r="D515" s="4">
        <v>212112025</v>
      </c>
      <c r="E515" s="1" t="s">
        <v>870</v>
      </c>
      <c r="F515" s="1" t="s">
        <v>866</v>
      </c>
      <c r="G515" s="1" t="s">
        <v>867</v>
      </c>
      <c r="H515" s="5" t="s">
        <v>868</v>
      </c>
      <c r="I515" s="2" t="s">
        <v>869</v>
      </c>
      <c r="K515" s="6" t="str">
        <f t="shared" si="2"/>
        <v>DIV ST</v>
      </c>
    </row>
    <row r="516" spans="1:11" ht="12.75">
      <c r="A516" s="3">
        <v>45447.677720254629</v>
      </c>
      <c r="B516" s="1" t="s">
        <v>30</v>
      </c>
      <c r="C516" s="4" t="s">
        <v>24</v>
      </c>
      <c r="D516" s="4">
        <v>112212547</v>
      </c>
      <c r="E516" s="1" t="s">
        <v>871</v>
      </c>
      <c r="F516" s="1" t="s">
        <v>872</v>
      </c>
      <c r="G516" s="1" t="s">
        <v>873</v>
      </c>
      <c r="H516" s="5" t="s">
        <v>874</v>
      </c>
      <c r="I516" s="2" t="s">
        <v>875</v>
      </c>
      <c r="K516" s="6" t="str">
        <f t="shared" si="2"/>
        <v>DIII ST</v>
      </c>
    </row>
    <row r="517" spans="1:11" ht="12.75">
      <c r="A517" s="3">
        <v>45448.366731134258</v>
      </c>
      <c r="B517" s="1" t="s">
        <v>47</v>
      </c>
      <c r="C517" s="4" t="s">
        <v>24</v>
      </c>
      <c r="D517" s="4">
        <v>112212770</v>
      </c>
      <c r="E517" s="1" t="s">
        <v>876</v>
      </c>
      <c r="F517" s="1" t="s">
        <v>872</v>
      </c>
      <c r="G517" s="1" t="s">
        <v>873</v>
      </c>
      <c r="H517" s="5" t="s">
        <v>874</v>
      </c>
      <c r="I517" s="2" t="s">
        <v>875</v>
      </c>
      <c r="K517" s="6" t="str">
        <f t="shared" si="2"/>
        <v>DIII ST</v>
      </c>
    </row>
    <row r="518" spans="1:11" ht="12.75">
      <c r="A518" s="3">
        <v>45448.810949270832</v>
      </c>
      <c r="B518" s="1" t="s">
        <v>62</v>
      </c>
      <c r="C518" s="4" t="s">
        <v>12</v>
      </c>
      <c r="D518" s="4">
        <v>222111850</v>
      </c>
      <c r="E518" s="1" t="s">
        <v>877</v>
      </c>
      <c r="F518" s="1" t="s">
        <v>878</v>
      </c>
      <c r="G518" s="1" t="s">
        <v>879</v>
      </c>
      <c r="H518" s="5" t="s">
        <v>880</v>
      </c>
      <c r="I518" s="2" t="s">
        <v>881</v>
      </c>
      <c r="K518" s="6" t="str">
        <f t="shared" si="2"/>
        <v>DIV KS</v>
      </c>
    </row>
    <row r="519" spans="1:11" ht="12.75">
      <c r="A519" s="3">
        <v>45451.405597013887</v>
      </c>
      <c r="B519" s="1" t="s">
        <v>141</v>
      </c>
      <c r="C519" s="4" t="s">
        <v>21</v>
      </c>
      <c r="D519" s="4">
        <v>212111942</v>
      </c>
      <c r="E519" s="1" t="s">
        <v>882</v>
      </c>
      <c r="F519" s="1" t="s">
        <v>878</v>
      </c>
      <c r="G519" s="1" t="s">
        <v>879</v>
      </c>
      <c r="H519" s="5" t="s">
        <v>883</v>
      </c>
      <c r="I519" s="2" t="s">
        <v>884</v>
      </c>
      <c r="K519" s="6" t="str">
        <f t="shared" si="2"/>
        <v>DIV ST</v>
      </c>
    </row>
    <row r="520" spans="1:11" ht="12.75">
      <c r="A520" s="3">
        <v>45449.998643425926</v>
      </c>
      <c r="B520" s="1" t="s">
        <v>75</v>
      </c>
      <c r="C520" s="4" t="s">
        <v>12</v>
      </c>
      <c r="D520" s="4">
        <v>222112201</v>
      </c>
      <c r="E520" s="1" t="s">
        <v>885</v>
      </c>
      <c r="F520" s="1" t="s">
        <v>878</v>
      </c>
      <c r="G520" s="1" t="s">
        <v>879</v>
      </c>
      <c r="H520" s="5" t="s">
        <v>886</v>
      </c>
      <c r="I520" s="2" t="s">
        <v>887</v>
      </c>
      <c r="K520" s="6" t="str">
        <f t="shared" si="2"/>
        <v>DIV KS</v>
      </c>
    </row>
    <row r="521" spans="1:11" ht="12.75">
      <c r="A521" s="3">
        <v>45450.24842668981</v>
      </c>
      <c r="B521" s="1" t="s">
        <v>18</v>
      </c>
      <c r="C521" s="4" t="s">
        <v>12</v>
      </c>
      <c r="D521" s="4">
        <v>222111890</v>
      </c>
      <c r="E521" s="1" t="s">
        <v>888</v>
      </c>
      <c r="F521" s="1" t="s">
        <v>878</v>
      </c>
      <c r="G521" s="1" t="s">
        <v>879</v>
      </c>
      <c r="H521" s="5" t="s">
        <v>886</v>
      </c>
      <c r="I521" s="2" t="s">
        <v>887</v>
      </c>
      <c r="K521" s="6" t="str">
        <f t="shared" si="2"/>
        <v>DIV KS</v>
      </c>
    </row>
    <row r="522" spans="1:11" ht="12.75">
      <c r="A522" s="3">
        <v>45447.639199305559</v>
      </c>
      <c r="B522" s="1" t="s">
        <v>23</v>
      </c>
      <c r="C522" s="4" t="s">
        <v>24</v>
      </c>
      <c r="D522" s="4">
        <v>112212807</v>
      </c>
      <c r="E522" s="1" t="s">
        <v>889</v>
      </c>
      <c r="F522" s="1" t="s">
        <v>878</v>
      </c>
      <c r="G522" s="1" t="s">
        <v>879</v>
      </c>
      <c r="H522" s="5" t="s">
        <v>890</v>
      </c>
      <c r="I522" s="2" t="s">
        <v>891</v>
      </c>
      <c r="K522" s="6" t="str">
        <f t="shared" si="2"/>
        <v>DIII ST</v>
      </c>
    </row>
    <row r="523" spans="1:11" ht="12.75">
      <c r="A523" s="3">
        <v>45450.240751944446</v>
      </c>
      <c r="B523" s="1" t="s">
        <v>47</v>
      </c>
      <c r="C523" s="4" t="s">
        <v>24</v>
      </c>
      <c r="D523" s="4">
        <v>112212933</v>
      </c>
      <c r="E523" s="1" t="s">
        <v>892</v>
      </c>
      <c r="F523" s="1" t="s">
        <v>878</v>
      </c>
      <c r="G523" s="1" t="s">
        <v>879</v>
      </c>
      <c r="H523" s="5" t="s">
        <v>893</v>
      </c>
      <c r="I523" s="2" t="s">
        <v>894</v>
      </c>
      <c r="K523" s="6" t="str">
        <f t="shared" si="2"/>
        <v>DIII ST</v>
      </c>
    </row>
    <row r="524" spans="1:11" ht="12.75">
      <c r="A524" s="3">
        <v>45450.360915092591</v>
      </c>
      <c r="B524" s="1" t="s">
        <v>47</v>
      </c>
      <c r="C524" s="4" t="s">
        <v>24</v>
      </c>
      <c r="D524" s="4">
        <v>112212830</v>
      </c>
      <c r="E524" s="1" t="s">
        <v>895</v>
      </c>
      <c r="F524" s="1" t="s">
        <v>878</v>
      </c>
      <c r="G524" s="1" t="s">
        <v>879</v>
      </c>
      <c r="H524" s="5" t="s">
        <v>893</v>
      </c>
      <c r="I524" s="2" t="s">
        <v>894</v>
      </c>
      <c r="K524" s="6" t="str">
        <f t="shared" si="2"/>
        <v>DIII ST</v>
      </c>
    </row>
    <row r="525" spans="1:11" ht="12.75">
      <c r="A525" s="3">
        <v>45449.867182708331</v>
      </c>
      <c r="B525" s="1" t="s">
        <v>62</v>
      </c>
      <c r="C525" s="4" t="s">
        <v>12</v>
      </c>
      <c r="D525" s="4">
        <v>222112030</v>
      </c>
      <c r="E525" s="1" t="s">
        <v>896</v>
      </c>
      <c r="F525" s="1" t="s">
        <v>878</v>
      </c>
      <c r="G525" s="1" t="s">
        <v>879</v>
      </c>
      <c r="H525" s="5" t="s">
        <v>897</v>
      </c>
      <c r="I525" s="2" t="s">
        <v>898</v>
      </c>
      <c r="K525" s="6" t="str">
        <f t="shared" si="2"/>
        <v>DIV KS</v>
      </c>
    </row>
    <row r="526" spans="1:11" ht="12.75">
      <c r="A526" s="3">
        <v>45451.403749224541</v>
      </c>
      <c r="B526" s="1" t="s">
        <v>41</v>
      </c>
      <c r="C526" s="4" t="s">
        <v>21</v>
      </c>
      <c r="D526" s="4">
        <v>212112161</v>
      </c>
      <c r="E526" s="1" t="s">
        <v>899</v>
      </c>
      <c r="F526" s="1" t="s">
        <v>878</v>
      </c>
      <c r="G526" s="1" t="s">
        <v>879</v>
      </c>
      <c r="H526" s="5" t="s">
        <v>897</v>
      </c>
      <c r="I526" s="2" t="s">
        <v>898</v>
      </c>
      <c r="K526" s="6" t="str">
        <f t="shared" si="2"/>
        <v>DIV ST</v>
      </c>
    </row>
    <row r="527" spans="1:11" ht="12.75">
      <c r="A527" s="3">
        <v>45449.682004050926</v>
      </c>
      <c r="B527" s="1" t="s">
        <v>47</v>
      </c>
      <c r="C527" s="4" t="s">
        <v>24</v>
      </c>
      <c r="D527" s="4">
        <v>112212494</v>
      </c>
      <c r="E527" s="1" t="s">
        <v>900</v>
      </c>
      <c r="F527" s="1" t="s">
        <v>901</v>
      </c>
      <c r="G527" s="1" t="s">
        <v>902</v>
      </c>
      <c r="H527" s="5" t="s">
        <v>903</v>
      </c>
      <c r="I527" s="2" t="s">
        <v>904</v>
      </c>
      <c r="K527" s="6" t="str">
        <f t="shared" si="2"/>
        <v>DIII ST</v>
      </c>
    </row>
    <row r="528" spans="1:11" ht="12.75">
      <c r="A528" s="3">
        <v>45450.426140439813</v>
      </c>
      <c r="B528" s="1" t="s">
        <v>38</v>
      </c>
      <c r="C528" s="4" t="s">
        <v>21</v>
      </c>
      <c r="D528" s="4">
        <v>212112050</v>
      </c>
      <c r="E528" s="1" t="s">
        <v>905</v>
      </c>
      <c r="F528" s="1" t="s">
        <v>901</v>
      </c>
      <c r="G528" s="1" t="s">
        <v>902</v>
      </c>
      <c r="H528" s="5" t="s">
        <v>903</v>
      </c>
      <c r="I528" s="2" t="s">
        <v>904</v>
      </c>
      <c r="K528" s="6" t="str">
        <f t="shared" si="2"/>
        <v>DIV ST</v>
      </c>
    </row>
    <row r="529" spans="1:14" ht="12.75">
      <c r="A529" s="3">
        <v>45448.620946273149</v>
      </c>
      <c r="B529" s="1" t="s">
        <v>47</v>
      </c>
      <c r="C529" s="4" t="s">
        <v>24</v>
      </c>
      <c r="D529" s="4">
        <v>112212611</v>
      </c>
      <c r="E529" s="1" t="s">
        <v>906</v>
      </c>
      <c r="F529" s="1" t="s">
        <v>901</v>
      </c>
      <c r="G529" s="1" t="s">
        <v>902</v>
      </c>
      <c r="H529" s="5" t="s">
        <v>907</v>
      </c>
      <c r="I529" s="2" t="s">
        <v>908</v>
      </c>
      <c r="K529" s="6" t="str">
        <f t="shared" si="2"/>
        <v>DIII ST</v>
      </c>
    </row>
    <row r="530" spans="1:14" ht="12.75">
      <c r="A530" s="3">
        <v>45450.318509409721</v>
      </c>
      <c r="B530" s="1" t="s">
        <v>30</v>
      </c>
      <c r="C530" s="4" t="s">
        <v>24</v>
      </c>
      <c r="D530" s="4">
        <v>112212465</v>
      </c>
      <c r="E530" s="1" t="s">
        <v>909</v>
      </c>
      <c r="F530" s="1" t="s">
        <v>901</v>
      </c>
      <c r="G530" s="1" t="s">
        <v>902</v>
      </c>
      <c r="H530" s="5" t="s">
        <v>907</v>
      </c>
      <c r="I530" s="2" t="s">
        <v>908</v>
      </c>
      <c r="K530" s="6" t="str">
        <f t="shared" si="2"/>
        <v>DIII ST</v>
      </c>
    </row>
    <row r="531" spans="1:14" ht="12.75">
      <c r="A531" s="3">
        <v>45448.771234849541</v>
      </c>
      <c r="B531" s="1" t="s">
        <v>23</v>
      </c>
      <c r="C531" s="4" t="s">
        <v>24</v>
      </c>
      <c r="D531" s="4">
        <v>112212503</v>
      </c>
      <c r="E531" s="1" t="s">
        <v>910</v>
      </c>
      <c r="F531" s="1" t="s">
        <v>901</v>
      </c>
      <c r="G531" s="1" t="s">
        <v>902</v>
      </c>
      <c r="H531" s="5" t="s">
        <v>911</v>
      </c>
      <c r="I531" s="2" t="s">
        <v>912</v>
      </c>
      <c r="K531" s="6" t="str">
        <f t="shared" si="2"/>
        <v>DIII ST</v>
      </c>
    </row>
    <row r="532" spans="1:14" ht="12.75">
      <c r="A532" s="3">
        <v>45448.771235983797</v>
      </c>
      <c r="B532" s="1" t="s">
        <v>47</v>
      </c>
      <c r="C532" s="4" t="s">
        <v>24</v>
      </c>
      <c r="D532" s="4">
        <v>112212737</v>
      </c>
      <c r="E532" s="1" t="s">
        <v>913</v>
      </c>
      <c r="F532" s="1" t="s">
        <v>901</v>
      </c>
      <c r="G532" s="1" t="s">
        <v>902</v>
      </c>
      <c r="H532" s="5" t="s">
        <v>911</v>
      </c>
      <c r="I532" s="2" t="s">
        <v>912</v>
      </c>
      <c r="K532" s="6" t="str">
        <f t="shared" si="2"/>
        <v>DIII ST</v>
      </c>
    </row>
    <row r="533" spans="1:14" ht="12.75">
      <c r="A533" s="3">
        <v>45450.971310428242</v>
      </c>
      <c r="B533" s="1" t="s">
        <v>62</v>
      </c>
      <c r="C533" s="4" t="s">
        <v>12</v>
      </c>
      <c r="D533" s="4">
        <v>222112207</v>
      </c>
      <c r="E533" s="1" t="s">
        <v>914</v>
      </c>
      <c r="F533" s="1" t="s">
        <v>901</v>
      </c>
      <c r="G533" s="1" t="s">
        <v>902</v>
      </c>
      <c r="H533" s="5" t="s">
        <v>915</v>
      </c>
      <c r="I533" s="2" t="s">
        <v>916</v>
      </c>
      <c r="K533" s="6" t="str">
        <f t="shared" si="2"/>
        <v>DIV KS</v>
      </c>
    </row>
    <row r="534" spans="1:14" ht="12.75">
      <c r="A534" s="3">
        <v>45450.323682696762</v>
      </c>
      <c r="B534" s="1" t="s">
        <v>47</v>
      </c>
      <c r="C534" s="4" t="s">
        <v>24</v>
      </c>
      <c r="D534" s="4">
        <v>112212841</v>
      </c>
      <c r="E534" s="1" t="s">
        <v>917</v>
      </c>
      <c r="F534" s="1" t="s">
        <v>918</v>
      </c>
      <c r="G534" s="1" t="s">
        <v>919</v>
      </c>
      <c r="H534" s="5" t="s">
        <v>920</v>
      </c>
      <c r="I534" s="2" t="s">
        <v>921</v>
      </c>
      <c r="K534" s="6" t="str">
        <f t="shared" si="2"/>
        <v>DIII ST</v>
      </c>
    </row>
    <row r="535" spans="1:14" ht="12.75">
      <c r="A535" s="3">
        <v>45451.456880740741</v>
      </c>
      <c r="B535" s="1" t="s">
        <v>141</v>
      </c>
      <c r="C535" s="4" t="s">
        <v>21</v>
      </c>
      <c r="D535" s="4">
        <v>212112274</v>
      </c>
      <c r="E535" s="1" t="s">
        <v>922</v>
      </c>
      <c r="F535" s="1" t="s">
        <v>918</v>
      </c>
      <c r="G535" s="1" t="s">
        <v>919</v>
      </c>
      <c r="H535" s="5" t="s">
        <v>920</v>
      </c>
      <c r="I535" s="2" t="s">
        <v>921</v>
      </c>
      <c r="K535" s="6" t="str">
        <f t="shared" si="2"/>
        <v>DIV ST</v>
      </c>
      <c r="M535" s="11"/>
      <c r="N535" s="11"/>
    </row>
    <row r="536" spans="1:14" ht="12.75">
      <c r="A536" s="3">
        <v>45450.615440590278</v>
      </c>
      <c r="B536" s="1" t="s">
        <v>30</v>
      </c>
      <c r="C536" s="4" t="s">
        <v>24</v>
      </c>
      <c r="D536" s="4">
        <v>112212823</v>
      </c>
      <c r="E536" s="1" t="s">
        <v>923</v>
      </c>
      <c r="F536" s="1" t="s">
        <v>918</v>
      </c>
      <c r="G536" s="1" t="s">
        <v>919</v>
      </c>
      <c r="H536" s="5" t="s">
        <v>924</v>
      </c>
      <c r="I536" s="2" t="s">
        <v>925</v>
      </c>
      <c r="K536" s="6" t="str">
        <f t="shared" si="2"/>
        <v>DIII ST</v>
      </c>
      <c r="M536" s="11"/>
      <c r="N536" s="11"/>
    </row>
    <row r="537" spans="1:14" ht="12.75">
      <c r="A537" s="3">
        <v>45450.839908136579</v>
      </c>
      <c r="B537" s="1" t="s">
        <v>23</v>
      </c>
      <c r="C537" s="4" t="s">
        <v>24</v>
      </c>
      <c r="D537" s="4">
        <v>112212846</v>
      </c>
      <c r="E537" s="1" t="s">
        <v>926</v>
      </c>
      <c r="F537" s="1" t="s">
        <v>927</v>
      </c>
      <c r="G537" s="1" t="s">
        <v>928</v>
      </c>
      <c r="H537" s="5" t="s">
        <v>929</v>
      </c>
      <c r="I537" s="2" t="s">
        <v>930</v>
      </c>
      <c r="K537" s="6" t="str">
        <f t="shared" si="2"/>
        <v>DIII ST</v>
      </c>
      <c r="M537" s="11"/>
      <c r="N537" s="11"/>
    </row>
    <row r="538" spans="1:14" ht="12.75">
      <c r="A538" s="3">
        <v>45451.019121111109</v>
      </c>
      <c r="B538" s="1" t="s">
        <v>47</v>
      </c>
      <c r="C538" s="4" t="s">
        <v>24</v>
      </c>
      <c r="D538" s="4">
        <v>112212862</v>
      </c>
      <c r="E538" s="1" t="s">
        <v>931</v>
      </c>
      <c r="F538" s="1" t="s">
        <v>927</v>
      </c>
      <c r="G538" s="1" t="s">
        <v>928</v>
      </c>
      <c r="H538" s="5" t="s">
        <v>929</v>
      </c>
      <c r="I538" s="2" t="s">
        <v>930</v>
      </c>
      <c r="K538" s="6" t="str">
        <f t="shared" si="2"/>
        <v>DIII ST</v>
      </c>
      <c r="M538" s="8"/>
      <c r="N538" s="8"/>
    </row>
    <row r="539" spans="1:14" ht="12.75">
      <c r="A539" s="3">
        <v>45451.019110069443</v>
      </c>
      <c r="B539" s="1" t="s">
        <v>23</v>
      </c>
      <c r="C539" s="4" t="s">
        <v>24</v>
      </c>
      <c r="D539" s="17">
        <v>112212639</v>
      </c>
      <c r="E539" s="1" t="s">
        <v>932</v>
      </c>
      <c r="F539" s="1" t="s">
        <v>927</v>
      </c>
      <c r="G539" s="1" t="s">
        <v>928</v>
      </c>
      <c r="H539" s="5" t="s">
        <v>933</v>
      </c>
      <c r="I539" s="2" t="s">
        <v>934</v>
      </c>
      <c r="K539" s="6" t="str">
        <f t="shared" si="2"/>
        <v>DIII ST</v>
      </c>
    </row>
    <row r="540" spans="1:14" ht="12.75">
      <c r="C540" s="2"/>
      <c r="D540" s="2"/>
      <c r="F540" s="11"/>
      <c r="G540" s="11"/>
      <c r="H540" s="2"/>
      <c r="I540" s="2"/>
    </row>
    <row r="541" spans="1:14" ht="12.75">
      <c r="C541" s="2"/>
      <c r="D541" s="2"/>
      <c r="H541" s="2"/>
      <c r="I541" s="2"/>
    </row>
    <row r="542" spans="1:14" ht="12.75">
      <c r="C542" s="2"/>
      <c r="D542" s="2"/>
      <c r="H542" s="2"/>
      <c r="I542" s="2"/>
    </row>
    <row r="543" spans="1:14" ht="12.75">
      <c r="C543" s="2"/>
      <c r="D543" s="2"/>
      <c r="H543" s="2"/>
      <c r="I543" s="2"/>
    </row>
    <row r="544" spans="1:14" ht="12.75">
      <c r="C544" s="2"/>
      <c r="D544" s="2"/>
      <c r="H544" s="2"/>
      <c r="I544" s="2"/>
    </row>
    <row r="545" spans="3:9" ht="12.75">
      <c r="C545" s="2"/>
      <c r="D545" s="2"/>
      <c r="H545" s="2"/>
      <c r="I545" s="2"/>
    </row>
    <row r="546" spans="3:9" ht="12.75">
      <c r="C546" s="2"/>
      <c r="D546" s="2"/>
      <c r="H546" s="2"/>
      <c r="I546" s="2"/>
    </row>
    <row r="547" spans="3:9" ht="12.75">
      <c r="C547" s="2"/>
      <c r="D547" s="2"/>
      <c r="H547" s="2"/>
      <c r="I547" s="2"/>
    </row>
    <row r="548" spans="3:9" ht="12.75">
      <c r="C548" s="2"/>
      <c r="D548" s="2"/>
      <c r="H548" s="2"/>
      <c r="I548" s="2"/>
    </row>
    <row r="549" spans="3:9" ht="12.75">
      <c r="C549" s="2"/>
      <c r="D549" s="2"/>
      <c r="H549" s="2"/>
      <c r="I549" s="2"/>
    </row>
    <row r="550" spans="3:9" ht="12.75">
      <c r="C550" s="2"/>
      <c r="D550" s="2"/>
      <c r="H550" s="2"/>
      <c r="I550" s="2"/>
    </row>
    <row r="551" spans="3:9" ht="12.75">
      <c r="C551" s="2"/>
      <c r="D551" s="2"/>
      <c r="H551" s="2"/>
      <c r="I551" s="2"/>
    </row>
    <row r="552" spans="3:9" ht="12.75">
      <c r="C552" s="2"/>
      <c r="D552" s="2"/>
      <c r="H552" s="2"/>
      <c r="I552" s="2"/>
    </row>
    <row r="553" spans="3:9" ht="12.75">
      <c r="C553" s="2"/>
      <c r="D553" s="2"/>
      <c r="H553" s="2"/>
      <c r="I553" s="2"/>
    </row>
    <row r="554" spans="3:9" ht="12.75">
      <c r="C554" s="2"/>
      <c r="D554" s="2"/>
      <c r="H554" s="2"/>
      <c r="I554" s="2"/>
    </row>
    <row r="555" spans="3:9" ht="12.75">
      <c r="C555" s="2"/>
      <c r="D555" s="2"/>
      <c r="H555" s="2"/>
      <c r="I555" s="2"/>
    </row>
    <row r="556" spans="3:9" ht="12.75">
      <c r="C556" s="2"/>
      <c r="D556" s="2"/>
      <c r="H556" s="2"/>
      <c r="I556" s="2"/>
    </row>
    <row r="557" spans="3:9" ht="12.75">
      <c r="C557" s="2"/>
      <c r="D557" s="2"/>
      <c r="H557" s="2"/>
      <c r="I557" s="2"/>
    </row>
    <row r="558" spans="3:9" ht="12.75">
      <c r="C558" s="2"/>
      <c r="D558" s="2"/>
      <c r="H558" s="2"/>
      <c r="I558" s="2"/>
    </row>
    <row r="559" spans="3:9" ht="12.75">
      <c r="C559" s="2"/>
      <c r="D559" s="2"/>
      <c r="H559" s="2"/>
      <c r="I559" s="2"/>
    </row>
    <row r="560" spans="3:9" ht="12.75">
      <c r="C560" s="2"/>
      <c r="D560" s="2"/>
      <c r="H560" s="2"/>
      <c r="I560" s="2"/>
    </row>
    <row r="561" spans="3:9" ht="12.75">
      <c r="C561" s="2"/>
      <c r="D561" s="2"/>
      <c r="H561" s="2"/>
      <c r="I561" s="2"/>
    </row>
    <row r="562" spans="3:9" ht="12.75">
      <c r="C562" s="2"/>
      <c r="D562" s="2"/>
      <c r="H562" s="2"/>
      <c r="I562" s="2"/>
    </row>
    <row r="563" spans="3:9" ht="12.75">
      <c r="C563" s="2"/>
      <c r="D563" s="2"/>
      <c r="H563" s="2"/>
      <c r="I563" s="2"/>
    </row>
    <row r="564" spans="3:9" ht="12.75">
      <c r="C564" s="2"/>
      <c r="D564" s="2"/>
      <c r="H564" s="2"/>
      <c r="I564" s="2"/>
    </row>
    <row r="565" spans="3:9" ht="12.75">
      <c r="C565" s="2"/>
      <c r="D565" s="2"/>
      <c r="H565" s="2"/>
      <c r="I565" s="2"/>
    </row>
    <row r="566" spans="3:9" ht="12.75">
      <c r="C566" s="2"/>
      <c r="D566" s="2"/>
      <c r="H566" s="2"/>
      <c r="I566" s="2"/>
    </row>
    <row r="567" spans="3:9" ht="12.75">
      <c r="C567" s="2"/>
      <c r="D567" s="2"/>
      <c r="H567" s="2"/>
      <c r="I567" s="2"/>
    </row>
    <row r="568" spans="3:9" ht="12.75">
      <c r="C568" s="2"/>
      <c r="D568" s="2"/>
      <c r="H568" s="2"/>
      <c r="I568" s="2"/>
    </row>
    <row r="569" spans="3:9" ht="12.75">
      <c r="C569" s="2"/>
      <c r="D569" s="2"/>
      <c r="H569" s="2"/>
      <c r="I569" s="2"/>
    </row>
    <row r="570" spans="3:9" ht="12.75">
      <c r="C570" s="2"/>
      <c r="D570" s="2"/>
      <c r="H570" s="2"/>
      <c r="I570" s="2"/>
    </row>
    <row r="571" spans="3:9" ht="12.75">
      <c r="C571" s="2"/>
      <c r="D571" s="2"/>
      <c r="H571" s="2"/>
      <c r="I571" s="2"/>
    </row>
    <row r="572" spans="3:9" ht="12.75">
      <c r="C572" s="2"/>
      <c r="D572" s="2"/>
      <c r="H572" s="2"/>
      <c r="I572" s="2"/>
    </row>
    <row r="573" spans="3:9" ht="12.75">
      <c r="C573" s="2"/>
      <c r="D573" s="2"/>
      <c r="H573" s="2"/>
      <c r="I573" s="2"/>
    </row>
    <row r="574" spans="3:9" ht="12.75">
      <c r="C574" s="2"/>
      <c r="D574" s="2"/>
      <c r="H574" s="2"/>
      <c r="I574" s="2"/>
    </row>
    <row r="575" spans="3:9" ht="12.75">
      <c r="C575" s="2"/>
      <c r="D575" s="2"/>
      <c r="H575" s="2"/>
      <c r="I575" s="2"/>
    </row>
    <row r="576" spans="3:9" ht="12.75">
      <c r="C576" s="2"/>
      <c r="D576" s="2"/>
      <c r="H576" s="2"/>
      <c r="I576" s="2"/>
    </row>
    <row r="577" spans="3:9" ht="12.75">
      <c r="C577" s="2"/>
      <c r="D577" s="2"/>
      <c r="H577" s="2"/>
      <c r="I577" s="2"/>
    </row>
    <row r="578" spans="3:9" ht="12.75">
      <c r="C578" s="2"/>
      <c r="D578" s="2"/>
      <c r="H578" s="2"/>
      <c r="I578" s="2"/>
    </row>
    <row r="579" spans="3:9" ht="12.75">
      <c r="C579" s="2"/>
      <c r="D579" s="2"/>
      <c r="H579" s="2"/>
      <c r="I579" s="2"/>
    </row>
    <row r="580" spans="3:9" ht="12.75">
      <c r="C580" s="2"/>
      <c r="D580" s="2"/>
      <c r="H580" s="2"/>
      <c r="I580" s="2"/>
    </row>
    <row r="581" spans="3:9" ht="12.75">
      <c r="C581" s="2"/>
      <c r="D581" s="2"/>
      <c r="H581" s="2"/>
      <c r="I581" s="2"/>
    </row>
    <row r="582" spans="3:9" ht="12.75">
      <c r="C582" s="2"/>
      <c r="D582" s="2"/>
      <c r="H582" s="2"/>
      <c r="I582" s="2"/>
    </row>
    <row r="583" spans="3:9" ht="12.75">
      <c r="C583" s="2"/>
      <c r="D583" s="2"/>
      <c r="H583" s="2"/>
      <c r="I583" s="2"/>
    </row>
    <row r="584" spans="3:9" ht="12.75">
      <c r="C584" s="2"/>
      <c r="D584" s="2"/>
      <c r="H584" s="2"/>
      <c r="I584" s="2"/>
    </row>
    <row r="585" spans="3:9" ht="12.75">
      <c r="C585" s="2"/>
      <c r="D585" s="2"/>
      <c r="H585" s="2"/>
      <c r="I585" s="2"/>
    </row>
    <row r="586" spans="3:9" ht="12.75">
      <c r="C586" s="2"/>
      <c r="D586" s="2"/>
      <c r="H586" s="2"/>
      <c r="I586" s="2"/>
    </row>
    <row r="587" spans="3:9" ht="12.75">
      <c r="C587" s="2"/>
      <c r="D587" s="2"/>
      <c r="H587" s="2"/>
      <c r="I587" s="2"/>
    </row>
    <row r="588" spans="3:9" ht="12.75">
      <c r="C588" s="2"/>
      <c r="D588" s="2"/>
      <c r="H588" s="2"/>
      <c r="I588" s="2"/>
    </row>
    <row r="589" spans="3:9" ht="12.75">
      <c r="C589" s="2"/>
      <c r="D589" s="2"/>
      <c r="H589" s="2"/>
      <c r="I589" s="2"/>
    </row>
    <row r="590" spans="3:9" ht="12.75">
      <c r="C590" s="2"/>
      <c r="D590" s="2"/>
      <c r="H590" s="2"/>
      <c r="I590" s="2"/>
    </row>
    <row r="591" spans="3:9" ht="12.75">
      <c r="C591" s="2"/>
      <c r="D591" s="2"/>
      <c r="H591" s="2"/>
      <c r="I591" s="2"/>
    </row>
    <row r="592" spans="3:9" ht="12.75">
      <c r="C592" s="2"/>
      <c r="D592" s="2"/>
      <c r="H592" s="2"/>
      <c r="I592" s="2"/>
    </row>
    <row r="593" spans="3:9" ht="12.75">
      <c r="C593" s="2"/>
      <c r="D593" s="2"/>
      <c r="H593" s="2"/>
      <c r="I593" s="2"/>
    </row>
    <row r="594" spans="3:9" ht="12.75">
      <c r="C594" s="2"/>
      <c r="D594" s="2"/>
      <c r="H594" s="2"/>
      <c r="I594" s="2"/>
    </row>
    <row r="595" spans="3:9" ht="12.75">
      <c r="C595" s="2"/>
      <c r="D595" s="2"/>
      <c r="H595" s="2"/>
      <c r="I595" s="2"/>
    </row>
    <row r="596" spans="3:9" ht="12.75">
      <c r="C596" s="2"/>
      <c r="D596" s="2"/>
      <c r="H596" s="2"/>
      <c r="I596" s="2"/>
    </row>
    <row r="597" spans="3:9" ht="12.75">
      <c r="C597" s="2"/>
      <c r="D597" s="2"/>
      <c r="H597" s="2"/>
      <c r="I597" s="2"/>
    </row>
    <row r="598" spans="3:9" ht="12.75">
      <c r="C598" s="2"/>
      <c r="D598" s="2"/>
      <c r="H598" s="2"/>
      <c r="I598" s="2"/>
    </row>
    <row r="599" spans="3:9" ht="12.75">
      <c r="C599" s="2"/>
      <c r="D599" s="2"/>
      <c r="H599" s="2"/>
      <c r="I599" s="2"/>
    </row>
    <row r="600" spans="3:9" ht="12.75">
      <c r="C600" s="2"/>
      <c r="D600" s="2"/>
      <c r="H600" s="2"/>
      <c r="I600" s="2"/>
    </row>
    <row r="601" spans="3:9" ht="12.75">
      <c r="C601" s="2"/>
      <c r="D601" s="2"/>
      <c r="H601" s="2"/>
      <c r="I601" s="2"/>
    </row>
    <row r="602" spans="3:9" ht="12.75">
      <c r="C602" s="2"/>
      <c r="D602" s="2"/>
      <c r="H602" s="2"/>
      <c r="I602" s="2"/>
    </row>
    <row r="603" spans="3:9" ht="12.75">
      <c r="C603" s="2"/>
      <c r="D603" s="2"/>
      <c r="H603" s="2"/>
      <c r="I603" s="2"/>
    </row>
    <row r="604" spans="3:9" ht="12.75">
      <c r="C604" s="2"/>
      <c r="D604" s="2"/>
      <c r="H604" s="2"/>
      <c r="I604" s="2"/>
    </row>
    <row r="605" spans="3:9" ht="12.75">
      <c r="C605" s="2"/>
      <c r="D605" s="2"/>
      <c r="H605" s="2"/>
      <c r="I605" s="2"/>
    </row>
    <row r="606" spans="3:9" ht="12.75">
      <c r="C606" s="2"/>
      <c r="D606" s="2"/>
      <c r="H606" s="2"/>
      <c r="I606" s="2"/>
    </row>
    <row r="607" spans="3:9" ht="12.75">
      <c r="C607" s="2"/>
      <c r="D607" s="2"/>
      <c r="H607" s="2"/>
      <c r="I607" s="2"/>
    </row>
    <row r="608" spans="3:9" ht="12.75">
      <c r="C608" s="2"/>
      <c r="D608" s="2"/>
      <c r="H608" s="2"/>
      <c r="I608" s="2"/>
    </row>
    <row r="609" spans="3:9" ht="12.75">
      <c r="C609" s="2"/>
      <c r="D609" s="2"/>
      <c r="H609" s="2"/>
      <c r="I609" s="2"/>
    </row>
    <row r="610" spans="3:9" ht="12.75">
      <c r="C610" s="2"/>
      <c r="D610" s="2"/>
      <c r="H610" s="2"/>
      <c r="I610" s="2"/>
    </row>
    <row r="611" spans="3:9" ht="12.75">
      <c r="C611" s="2"/>
      <c r="D611" s="2"/>
      <c r="H611" s="2"/>
      <c r="I611" s="2"/>
    </row>
    <row r="612" spans="3:9" ht="12.75">
      <c r="C612" s="2"/>
      <c r="D612" s="2"/>
      <c r="H612" s="2"/>
      <c r="I612" s="2"/>
    </row>
    <row r="613" spans="3:9" ht="12.75">
      <c r="C613" s="2"/>
      <c r="D613" s="2"/>
      <c r="H613" s="2"/>
      <c r="I613" s="2"/>
    </row>
    <row r="614" spans="3:9" ht="12.75">
      <c r="C614" s="2"/>
      <c r="D614" s="2"/>
      <c r="H614" s="2"/>
      <c r="I614" s="2"/>
    </row>
    <row r="615" spans="3:9" ht="12.75">
      <c r="C615" s="2"/>
      <c r="D615" s="2"/>
      <c r="H615" s="2"/>
      <c r="I615" s="2"/>
    </row>
    <row r="616" spans="3:9" ht="12.75">
      <c r="C616" s="2"/>
      <c r="D616" s="2"/>
      <c r="H616" s="2"/>
      <c r="I616" s="2"/>
    </row>
    <row r="617" spans="3:9" ht="12.75">
      <c r="C617" s="2"/>
      <c r="D617" s="2"/>
      <c r="H617" s="2"/>
      <c r="I617" s="2"/>
    </row>
    <row r="618" spans="3:9" ht="12.75">
      <c r="C618" s="2"/>
      <c r="D618" s="2"/>
      <c r="H618" s="2"/>
      <c r="I618" s="2"/>
    </row>
    <row r="619" spans="3:9" ht="12.75">
      <c r="C619" s="2"/>
      <c r="D619" s="2"/>
      <c r="H619" s="2"/>
      <c r="I619" s="2"/>
    </row>
    <row r="620" spans="3:9" ht="12.75">
      <c r="C620" s="2"/>
      <c r="D620" s="2"/>
      <c r="H620" s="2"/>
      <c r="I620" s="2"/>
    </row>
    <row r="621" spans="3:9" ht="12.75">
      <c r="C621" s="2"/>
      <c r="D621" s="2"/>
      <c r="H621" s="2"/>
      <c r="I621" s="2"/>
    </row>
    <row r="622" spans="3:9" ht="12.75">
      <c r="C622" s="2"/>
      <c r="D622" s="2"/>
      <c r="H622" s="2"/>
      <c r="I622" s="2"/>
    </row>
    <row r="623" spans="3:9" ht="12.75">
      <c r="C623" s="2"/>
      <c r="D623" s="2"/>
      <c r="H623" s="2"/>
      <c r="I623" s="2"/>
    </row>
    <row r="624" spans="3:9" ht="12.75">
      <c r="C624" s="2"/>
      <c r="D624" s="2"/>
      <c r="H624" s="2"/>
      <c r="I624" s="2"/>
    </row>
    <row r="625" spans="3:9" ht="12.75">
      <c r="C625" s="2"/>
      <c r="D625" s="2"/>
      <c r="H625" s="2"/>
      <c r="I625" s="2"/>
    </row>
    <row r="626" spans="3:9" ht="12.75">
      <c r="C626" s="2"/>
      <c r="D626" s="2"/>
      <c r="H626" s="2"/>
      <c r="I626" s="2"/>
    </row>
    <row r="627" spans="3:9" ht="12.75">
      <c r="C627" s="2"/>
      <c r="D627" s="2"/>
      <c r="H627" s="2"/>
      <c r="I627" s="2"/>
    </row>
    <row r="628" spans="3:9" ht="12.75">
      <c r="C628" s="2"/>
      <c r="D628" s="2"/>
      <c r="H628" s="2"/>
      <c r="I628" s="2"/>
    </row>
    <row r="629" spans="3:9" ht="12.75">
      <c r="C629" s="2"/>
      <c r="D629" s="2"/>
      <c r="H629" s="2"/>
      <c r="I629" s="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Q191"/>
  <sheetViews>
    <sheetView workbookViewId="0"/>
  </sheetViews>
  <sheetFormatPr defaultRowHeight="15"/>
  <sheetData>
    <row r="1" spans="1:17" ht="12.75">
      <c r="A1" s="1" t="s">
        <v>0</v>
      </c>
      <c r="B1" s="1" t="s">
        <v>5687</v>
      </c>
      <c r="C1" s="1" t="s">
        <v>5688</v>
      </c>
      <c r="D1" s="1" t="s">
        <v>5686</v>
      </c>
      <c r="E1" s="1" t="s">
        <v>5689</v>
      </c>
      <c r="F1" s="1" t="s">
        <v>5690</v>
      </c>
      <c r="G1" s="1" t="s">
        <v>5691</v>
      </c>
      <c r="H1" s="1" t="s">
        <v>5692</v>
      </c>
      <c r="I1" s="1" t="s">
        <v>5693</v>
      </c>
      <c r="J1" s="1" t="s">
        <v>5694</v>
      </c>
      <c r="K1" s="1" t="s">
        <v>5695</v>
      </c>
      <c r="L1" s="1" t="s">
        <v>5696</v>
      </c>
      <c r="M1" s="1" t="s">
        <v>5697</v>
      </c>
      <c r="N1" s="1" t="s">
        <v>5698</v>
      </c>
      <c r="O1" s="1" t="s">
        <v>5699</v>
      </c>
    </row>
    <row r="2" spans="1:17" ht="12.75">
      <c r="A2" s="3">
        <v>45485.670277777775</v>
      </c>
      <c r="B2" s="1">
        <v>3100</v>
      </c>
      <c r="C2" s="1" t="s">
        <v>226</v>
      </c>
      <c r="D2" s="1">
        <v>34006302</v>
      </c>
      <c r="E2" s="1" t="s">
        <v>5701</v>
      </c>
      <c r="F2" s="1" t="s">
        <v>5702</v>
      </c>
      <c r="G2" s="1" t="s">
        <v>1191</v>
      </c>
      <c r="H2" s="1" t="s">
        <v>5703</v>
      </c>
      <c r="I2" s="1" t="s">
        <v>5704</v>
      </c>
      <c r="J2" s="1" t="s">
        <v>5705</v>
      </c>
      <c r="K2" s="1" t="s">
        <v>5706</v>
      </c>
      <c r="L2" s="1" t="s">
        <v>5707</v>
      </c>
      <c r="M2" s="1" t="s">
        <v>5708</v>
      </c>
      <c r="N2" s="1" t="s">
        <v>5709</v>
      </c>
      <c r="O2" s="1">
        <v>85714228290</v>
      </c>
      <c r="P2" s="1" t="s">
        <v>5710</v>
      </c>
      <c r="Q2" s="1">
        <f t="shared" ref="Q2:Q191" si="0">D2-D3</f>
        <v>-286000798</v>
      </c>
    </row>
    <row r="3" spans="1:17" ht="12.75">
      <c r="A3" s="3">
        <v>45488.528067129628</v>
      </c>
      <c r="B3" s="1">
        <v>3100</v>
      </c>
      <c r="C3" s="1" t="s">
        <v>226</v>
      </c>
      <c r="D3" s="1">
        <v>320007100</v>
      </c>
      <c r="E3" s="1" t="s">
        <v>5712</v>
      </c>
      <c r="F3" s="1" t="s">
        <v>5713</v>
      </c>
      <c r="I3" s="1" t="s">
        <v>5704</v>
      </c>
      <c r="J3" s="1" t="s">
        <v>5714</v>
      </c>
      <c r="K3" s="1" t="s">
        <v>5715</v>
      </c>
      <c r="L3" s="1" t="s">
        <v>5707</v>
      </c>
      <c r="M3" s="1" t="s">
        <v>5716</v>
      </c>
      <c r="N3" s="1" t="s">
        <v>5717</v>
      </c>
      <c r="O3" s="1">
        <v>85285548137</v>
      </c>
      <c r="P3" s="1" t="s">
        <v>5710</v>
      </c>
      <c r="Q3" s="1">
        <f t="shared" si="0"/>
        <v>-20004738</v>
      </c>
    </row>
    <row r="4" spans="1:17" ht="12.75">
      <c r="A4" s="3">
        <v>45485.673738425925</v>
      </c>
      <c r="B4" s="1">
        <v>3100</v>
      </c>
      <c r="C4" s="1" t="s">
        <v>226</v>
      </c>
      <c r="D4" s="1">
        <v>340011838</v>
      </c>
      <c r="E4" s="1" t="s">
        <v>5719</v>
      </c>
      <c r="F4" s="1" t="s">
        <v>5720</v>
      </c>
      <c r="H4" s="1" t="s">
        <v>5721</v>
      </c>
      <c r="I4" s="1" t="s">
        <v>5704</v>
      </c>
      <c r="J4" s="1" t="s">
        <v>5722</v>
      </c>
      <c r="K4" s="1" t="s">
        <v>5715</v>
      </c>
      <c r="L4" s="1" t="s">
        <v>5707</v>
      </c>
      <c r="M4" s="1" t="s">
        <v>5723</v>
      </c>
      <c r="N4" s="1" t="s">
        <v>5724</v>
      </c>
      <c r="O4" s="1">
        <v>8129378065</v>
      </c>
      <c r="P4" s="1" t="s">
        <v>5710</v>
      </c>
      <c r="Q4" s="1">
        <f t="shared" si="0"/>
        <v>-160</v>
      </c>
    </row>
    <row r="5" spans="1:17" ht="12.75">
      <c r="A5" s="3">
        <v>45487.811874999999</v>
      </c>
      <c r="B5" s="1">
        <v>3100</v>
      </c>
      <c r="C5" s="1" t="s">
        <v>226</v>
      </c>
      <c r="D5" s="1">
        <v>340011998</v>
      </c>
      <c r="E5" s="1" t="s">
        <v>5726</v>
      </c>
      <c r="F5" s="1" t="s">
        <v>5727</v>
      </c>
      <c r="H5" s="1" t="s">
        <v>5728</v>
      </c>
      <c r="I5" s="1" t="s">
        <v>5729</v>
      </c>
      <c r="J5" s="1" t="s">
        <v>5722</v>
      </c>
      <c r="K5" s="1" t="s">
        <v>5730</v>
      </c>
      <c r="L5" s="1" t="s">
        <v>5707</v>
      </c>
      <c r="M5" s="1" t="s">
        <v>5731</v>
      </c>
      <c r="N5" s="1" t="s">
        <v>5732</v>
      </c>
      <c r="O5" s="1">
        <v>8161361065</v>
      </c>
      <c r="P5" s="1" t="s">
        <v>5710</v>
      </c>
      <c r="Q5" s="1">
        <f t="shared" si="0"/>
        <v>-244</v>
      </c>
    </row>
    <row r="6" spans="1:17" ht="12.75">
      <c r="A6" s="3">
        <v>45478.713009259256</v>
      </c>
      <c r="B6" s="1">
        <v>1376</v>
      </c>
      <c r="C6" s="1" t="s">
        <v>5734</v>
      </c>
      <c r="D6" s="1">
        <v>340012242</v>
      </c>
      <c r="E6" s="1" t="s">
        <v>5735</v>
      </c>
      <c r="F6" s="1" t="s">
        <v>5736</v>
      </c>
      <c r="H6" s="65" t="s">
        <v>5737</v>
      </c>
      <c r="I6" s="1" t="s">
        <v>5729</v>
      </c>
      <c r="J6" s="1" t="s">
        <v>5738</v>
      </c>
      <c r="K6" s="1" t="s">
        <v>5706</v>
      </c>
      <c r="L6" s="1" t="s">
        <v>5739</v>
      </c>
      <c r="M6" s="1" t="s">
        <v>5740</v>
      </c>
      <c r="N6" s="1" t="s">
        <v>5741</v>
      </c>
      <c r="O6" s="1">
        <v>81374554194</v>
      </c>
      <c r="P6" s="1" t="s">
        <v>5710</v>
      </c>
      <c r="Q6" s="1">
        <f t="shared" si="0"/>
        <v>-570</v>
      </c>
    </row>
    <row r="7" spans="1:17" ht="12.75">
      <c r="A7" s="3">
        <v>45482.61136574074</v>
      </c>
      <c r="B7" s="1">
        <v>3506</v>
      </c>
      <c r="C7" s="1" t="s">
        <v>676</v>
      </c>
      <c r="D7" s="1">
        <v>340012812</v>
      </c>
      <c r="E7" s="1" t="s">
        <v>5743</v>
      </c>
      <c r="F7" s="1" t="s">
        <v>5744</v>
      </c>
      <c r="H7" s="1" t="s">
        <v>5745</v>
      </c>
      <c r="I7" s="1" t="s">
        <v>5729</v>
      </c>
      <c r="J7" s="1" t="s">
        <v>5714</v>
      </c>
      <c r="K7" s="1" t="s">
        <v>5706</v>
      </c>
      <c r="L7" s="1" t="s">
        <v>5707</v>
      </c>
      <c r="M7" s="1" t="s">
        <v>5746</v>
      </c>
      <c r="N7" s="1" t="s">
        <v>5747</v>
      </c>
      <c r="O7" s="1">
        <v>8152343537</v>
      </c>
      <c r="P7" s="1" t="s">
        <v>5710</v>
      </c>
      <c r="Q7" s="1">
        <f t="shared" si="0"/>
        <v>-262</v>
      </c>
    </row>
    <row r="8" spans="1:17" ht="12.75">
      <c r="A8" s="3">
        <v>45489.586921296293</v>
      </c>
      <c r="B8" s="1">
        <v>3315</v>
      </c>
      <c r="C8" s="1" t="s">
        <v>5749</v>
      </c>
      <c r="D8" s="1">
        <v>340013074</v>
      </c>
      <c r="E8" s="1" t="s">
        <v>5750</v>
      </c>
      <c r="F8" s="1" t="s">
        <v>5751</v>
      </c>
      <c r="H8" s="1" t="s">
        <v>5752</v>
      </c>
      <c r="I8" s="1" t="s">
        <v>5729</v>
      </c>
      <c r="J8" s="1" t="s">
        <v>5738</v>
      </c>
      <c r="K8" s="1" t="s">
        <v>5753</v>
      </c>
      <c r="L8" s="1" t="s">
        <v>5739</v>
      </c>
      <c r="M8" s="1" t="s">
        <v>5754</v>
      </c>
      <c r="N8" s="1" t="s">
        <v>5755</v>
      </c>
      <c r="O8" s="1">
        <v>85777400465</v>
      </c>
      <c r="P8" s="1" t="s">
        <v>5710</v>
      </c>
      <c r="Q8" s="1">
        <f t="shared" si="0"/>
        <v>-53</v>
      </c>
    </row>
    <row r="9" spans="1:17" ht="12.75">
      <c r="A9" s="3">
        <v>45485.498020833336</v>
      </c>
      <c r="B9" s="1">
        <v>3374</v>
      </c>
      <c r="C9" s="1" t="s">
        <v>397</v>
      </c>
      <c r="D9" s="1">
        <v>340013127</v>
      </c>
      <c r="E9" s="1" t="s">
        <v>5757</v>
      </c>
      <c r="F9" s="1" t="s">
        <v>5758</v>
      </c>
      <c r="G9" s="1" t="s">
        <v>1191</v>
      </c>
      <c r="H9" s="65" t="s">
        <v>5737</v>
      </c>
      <c r="I9" s="1" t="s">
        <v>5729</v>
      </c>
      <c r="J9" s="1" t="s">
        <v>5738</v>
      </c>
      <c r="K9" s="1" t="s">
        <v>5706</v>
      </c>
      <c r="L9" s="1" t="s">
        <v>5739</v>
      </c>
      <c r="M9" s="1" t="s">
        <v>5759</v>
      </c>
      <c r="N9" s="1" t="s">
        <v>5760</v>
      </c>
      <c r="O9" s="1">
        <v>8977979888</v>
      </c>
      <c r="P9" s="1" t="s">
        <v>5710</v>
      </c>
      <c r="Q9" s="1">
        <f t="shared" si="0"/>
        <v>0</v>
      </c>
    </row>
    <row r="10" spans="1:17" ht="12.75">
      <c r="A10" s="3">
        <v>45485.499363425923</v>
      </c>
      <c r="B10" s="1">
        <v>3374</v>
      </c>
      <c r="C10" s="1" t="s">
        <v>397</v>
      </c>
      <c r="D10" s="1">
        <v>340013127</v>
      </c>
      <c r="E10" s="1" t="s">
        <v>5757</v>
      </c>
      <c r="F10" s="1" t="s">
        <v>5758</v>
      </c>
      <c r="G10" s="1" t="s">
        <v>1191</v>
      </c>
      <c r="H10" s="65" t="s">
        <v>5737</v>
      </c>
      <c r="I10" s="1" t="s">
        <v>5729</v>
      </c>
      <c r="J10" s="1" t="s">
        <v>5738</v>
      </c>
      <c r="K10" s="1" t="s">
        <v>5706</v>
      </c>
      <c r="L10" s="1" t="s">
        <v>5739</v>
      </c>
      <c r="M10" s="1" t="s">
        <v>5759</v>
      </c>
      <c r="N10" s="1" t="s">
        <v>5760</v>
      </c>
      <c r="O10" s="1">
        <v>8977979888</v>
      </c>
      <c r="P10" s="1" t="s">
        <v>5710</v>
      </c>
      <c r="Q10" s="1">
        <f t="shared" si="0"/>
        <v>-225</v>
      </c>
    </row>
    <row r="11" spans="1:17" ht="12.75">
      <c r="A11" s="3">
        <v>45482.550949074073</v>
      </c>
      <c r="B11" s="1">
        <v>3508</v>
      </c>
      <c r="C11" s="1" t="s">
        <v>685</v>
      </c>
      <c r="D11" s="1">
        <v>340013352</v>
      </c>
      <c r="E11" s="1" t="s">
        <v>5762</v>
      </c>
      <c r="F11" s="1" t="s">
        <v>5763</v>
      </c>
      <c r="H11" s="65" t="s">
        <v>5764</v>
      </c>
      <c r="I11" s="1" t="s">
        <v>5729</v>
      </c>
      <c r="J11" s="1" t="s">
        <v>5738</v>
      </c>
      <c r="K11" s="1" t="s">
        <v>5753</v>
      </c>
      <c r="L11" s="1" t="s">
        <v>5765</v>
      </c>
      <c r="M11" s="1" t="s">
        <v>5766</v>
      </c>
      <c r="N11" s="1" t="s">
        <v>6572</v>
      </c>
      <c r="O11" s="1">
        <v>82330274706</v>
      </c>
      <c r="P11" s="1" t="s">
        <v>5710</v>
      </c>
      <c r="Q11" s="1">
        <f t="shared" si="0"/>
        <v>0</v>
      </c>
    </row>
    <row r="12" spans="1:17" ht="12.75">
      <c r="A12" s="3">
        <v>45483.679884259262</v>
      </c>
      <c r="B12" s="1">
        <v>3508</v>
      </c>
      <c r="C12" s="1" t="s">
        <v>685</v>
      </c>
      <c r="D12" s="1">
        <v>340013352</v>
      </c>
      <c r="E12" s="1" t="s">
        <v>5762</v>
      </c>
      <c r="F12" s="1" t="s">
        <v>5763</v>
      </c>
      <c r="H12" s="65" t="s">
        <v>5764</v>
      </c>
      <c r="I12" s="1" t="s">
        <v>5729</v>
      </c>
      <c r="J12" s="1" t="s">
        <v>5738</v>
      </c>
      <c r="K12" s="1" t="s">
        <v>5753</v>
      </c>
      <c r="L12" s="1" t="s">
        <v>5765</v>
      </c>
      <c r="M12" s="1" t="s">
        <v>5766</v>
      </c>
      <c r="N12" s="1" t="s">
        <v>5767</v>
      </c>
      <c r="O12" s="1">
        <v>82330274706</v>
      </c>
      <c r="P12" s="1" t="s">
        <v>5710</v>
      </c>
      <c r="Q12" s="1">
        <f t="shared" si="0"/>
        <v>-103</v>
      </c>
    </row>
    <row r="13" spans="1:17" ht="12.75">
      <c r="A13" s="3">
        <v>45482.363113425927</v>
      </c>
      <c r="B13" s="1">
        <v>5100</v>
      </c>
      <c r="C13" s="1" t="s">
        <v>785</v>
      </c>
      <c r="D13" s="1">
        <v>340013455</v>
      </c>
      <c r="E13" s="1" t="s">
        <v>5769</v>
      </c>
      <c r="F13" s="1" t="s">
        <v>5770</v>
      </c>
      <c r="G13" s="1" t="s">
        <v>5771</v>
      </c>
      <c r="H13" s="1" t="s">
        <v>5772</v>
      </c>
      <c r="I13" s="1" t="s">
        <v>5729</v>
      </c>
      <c r="J13" s="1" t="s">
        <v>5722</v>
      </c>
      <c r="K13" s="1" t="s">
        <v>5773</v>
      </c>
      <c r="L13" s="1" t="s">
        <v>5707</v>
      </c>
      <c r="M13" s="1" t="s">
        <v>5774</v>
      </c>
      <c r="N13" s="1" t="s">
        <v>1191</v>
      </c>
      <c r="O13" s="1">
        <v>81339865576</v>
      </c>
      <c r="P13" s="1" t="s">
        <v>5710</v>
      </c>
      <c r="Q13" s="1">
        <f t="shared" si="0"/>
        <v>0</v>
      </c>
    </row>
    <row r="14" spans="1:17" ht="12.75">
      <c r="A14" s="3">
        <v>45482.364872685182</v>
      </c>
      <c r="B14" s="1">
        <v>5100</v>
      </c>
      <c r="C14" s="1" t="s">
        <v>785</v>
      </c>
      <c r="D14" s="1">
        <v>340013455</v>
      </c>
      <c r="E14" s="1" t="s">
        <v>5769</v>
      </c>
      <c r="F14" s="1" t="s">
        <v>5770</v>
      </c>
      <c r="G14" s="1" t="s">
        <v>5771</v>
      </c>
      <c r="H14" s="1" t="s">
        <v>5772</v>
      </c>
      <c r="I14" s="1" t="s">
        <v>5729</v>
      </c>
      <c r="J14" s="1" t="s">
        <v>5722</v>
      </c>
      <c r="K14" s="1" t="s">
        <v>5773</v>
      </c>
      <c r="L14" s="1" t="s">
        <v>5707</v>
      </c>
      <c r="M14" s="1" t="s">
        <v>5774</v>
      </c>
      <c r="N14" s="1" t="s">
        <v>1191</v>
      </c>
      <c r="O14" s="1">
        <v>81339865576</v>
      </c>
      <c r="P14" s="1" t="s">
        <v>5710</v>
      </c>
      <c r="Q14" s="1">
        <f t="shared" si="0"/>
        <v>-91</v>
      </c>
    </row>
    <row r="15" spans="1:17" ht="12.75">
      <c r="A15" s="3">
        <v>45481.329722222225</v>
      </c>
      <c r="B15" s="1">
        <v>1375</v>
      </c>
      <c r="C15" s="1" t="s">
        <v>129</v>
      </c>
      <c r="D15" s="1">
        <v>340013546</v>
      </c>
      <c r="E15" s="1" t="s">
        <v>5776</v>
      </c>
      <c r="F15" s="1" t="s">
        <v>5777</v>
      </c>
      <c r="H15" s="1" t="s">
        <v>5778</v>
      </c>
      <c r="I15" s="1" t="s">
        <v>5729</v>
      </c>
      <c r="J15" s="1" t="s">
        <v>5738</v>
      </c>
      <c r="K15" s="1" t="s">
        <v>5753</v>
      </c>
      <c r="L15" s="1" t="s">
        <v>5765</v>
      </c>
      <c r="M15" s="1" t="s">
        <v>5779</v>
      </c>
      <c r="N15" s="1" t="s">
        <v>5780</v>
      </c>
      <c r="O15" s="1">
        <v>85156580249</v>
      </c>
      <c r="P15" s="1" t="s">
        <v>5710</v>
      </c>
      <c r="Q15" s="1">
        <f t="shared" si="0"/>
        <v>-224</v>
      </c>
    </row>
    <row r="16" spans="1:17" ht="12.75">
      <c r="A16" s="3">
        <v>45488.624074074076</v>
      </c>
      <c r="B16" s="1">
        <v>3319</v>
      </c>
      <c r="C16" s="1" t="s">
        <v>385</v>
      </c>
      <c r="D16" s="1">
        <v>340013770</v>
      </c>
      <c r="E16" s="1" t="s">
        <v>5782</v>
      </c>
      <c r="F16" s="1" t="s">
        <v>5783</v>
      </c>
      <c r="H16" s="1" t="s">
        <v>5784</v>
      </c>
      <c r="I16" s="1" t="s">
        <v>5729</v>
      </c>
      <c r="J16" s="1" t="s">
        <v>5714</v>
      </c>
      <c r="K16" s="1" t="s">
        <v>5753</v>
      </c>
      <c r="L16" s="1" t="s">
        <v>5707</v>
      </c>
      <c r="M16" s="1" t="s">
        <v>5785</v>
      </c>
      <c r="N16" s="1" t="s">
        <v>5786</v>
      </c>
      <c r="O16" s="1">
        <v>895605015005</v>
      </c>
      <c r="P16" s="1" t="s">
        <v>5710</v>
      </c>
      <c r="Q16" s="1">
        <f t="shared" si="0"/>
        <v>-365</v>
      </c>
    </row>
    <row r="17" spans="1:17" ht="12.75">
      <c r="A17" s="3">
        <v>45482.41611111111</v>
      </c>
      <c r="B17" s="1">
        <v>3404</v>
      </c>
      <c r="C17" s="1" t="s">
        <v>608</v>
      </c>
      <c r="D17" s="1">
        <v>340014135</v>
      </c>
      <c r="E17" s="1" t="s">
        <v>5788</v>
      </c>
      <c r="F17" s="1" t="s">
        <v>5789</v>
      </c>
      <c r="G17" s="1" t="s">
        <v>5790</v>
      </c>
      <c r="H17" s="1" t="s">
        <v>5791</v>
      </c>
      <c r="I17" s="1" t="s">
        <v>5729</v>
      </c>
      <c r="J17" s="1" t="s">
        <v>5722</v>
      </c>
      <c r="K17" s="1" t="s">
        <v>5715</v>
      </c>
      <c r="L17" s="1" t="s">
        <v>5707</v>
      </c>
      <c r="M17" s="1" t="s">
        <v>5792</v>
      </c>
      <c r="N17" s="1" t="s">
        <v>5793</v>
      </c>
      <c r="O17" s="1">
        <v>81328718831</v>
      </c>
      <c r="P17" s="1" t="s">
        <v>5710</v>
      </c>
      <c r="Q17" s="1">
        <f t="shared" si="0"/>
        <v>-233</v>
      </c>
    </row>
    <row r="18" spans="1:17" ht="12.75">
      <c r="A18" s="3">
        <v>45478.593981481485</v>
      </c>
      <c r="B18" s="1">
        <v>1771</v>
      </c>
      <c r="C18" s="1" t="s">
        <v>185</v>
      </c>
      <c r="D18" s="1">
        <v>340014368</v>
      </c>
      <c r="E18" s="1" t="s">
        <v>5795</v>
      </c>
      <c r="F18" s="1" t="s">
        <v>5796</v>
      </c>
      <c r="G18" s="1" t="s">
        <v>5790</v>
      </c>
      <c r="H18" s="65" t="s">
        <v>5797</v>
      </c>
      <c r="I18" s="1" t="s">
        <v>5729</v>
      </c>
      <c r="J18" s="1" t="s">
        <v>5722</v>
      </c>
      <c r="K18" s="1" t="s">
        <v>5715</v>
      </c>
      <c r="L18" s="1" t="s">
        <v>5707</v>
      </c>
      <c r="M18" s="1" t="s">
        <v>5798</v>
      </c>
      <c r="N18" s="1" t="s">
        <v>5799</v>
      </c>
      <c r="O18" s="1">
        <v>81377629568</v>
      </c>
      <c r="P18" s="1" t="s">
        <v>5710</v>
      </c>
      <c r="Q18" s="1">
        <f t="shared" si="0"/>
        <v>-218</v>
      </c>
    </row>
    <row r="19" spans="1:17" ht="12.75">
      <c r="A19" s="3">
        <v>45485.625925925924</v>
      </c>
      <c r="B19" s="1">
        <v>3100</v>
      </c>
      <c r="C19" s="1" t="s">
        <v>226</v>
      </c>
      <c r="D19" s="1">
        <v>340014586</v>
      </c>
      <c r="E19" s="1" t="s">
        <v>5801</v>
      </c>
      <c r="F19" s="1" t="s">
        <v>5802</v>
      </c>
      <c r="H19" s="1" t="s">
        <v>5803</v>
      </c>
      <c r="I19" s="1" t="s">
        <v>5729</v>
      </c>
      <c r="J19" s="1" t="s">
        <v>5738</v>
      </c>
      <c r="K19" s="1" t="s">
        <v>5804</v>
      </c>
      <c r="L19" s="1" t="s">
        <v>5765</v>
      </c>
      <c r="M19" s="1" t="s">
        <v>5805</v>
      </c>
      <c r="N19" s="1" t="s">
        <v>5806</v>
      </c>
      <c r="O19" s="1">
        <v>81510330421</v>
      </c>
      <c r="P19" s="1" t="s">
        <v>5710</v>
      </c>
      <c r="Q19" s="1">
        <f t="shared" si="0"/>
        <v>-196</v>
      </c>
    </row>
    <row r="20" spans="1:17" ht="12.75">
      <c r="A20" s="3">
        <v>45485.682638888888</v>
      </c>
      <c r="B20" s="1">
        <v>3175</v>
      </c>
      <c r="C20" s="1" t="s">
        <v>310</v>
      </c>
      <c r="D20" s="1">
        <v>340014782</v>
      </c>
      <c r="E20" s="1" t="s">
        <v>5808</v>
      </c>
      <c r="F20" s="1" t="s">
        <v>5809</v>
      </c>
      <c r="H20" s="65" t="s">
        <v>5737</v>
      </c>
      <c r="I20" s="1" t="s">
        <v>5729</v>
      </c>
      <c r="J20" s="1" t="s">
        <v>5738</v>
      </c>
      <c r="K20" s="1" t="s">
        <v>5706</v>
      </c>
      <c r="L20" s="1" t="s">
        <v>5739</v>
      </c>
      <c r="M20" s="1" t="s">
        <v>5810</v>
      </c>
      <c r="N20" s="1" t="s">
        <v>5811</v>
      </c>
      <c r="O20" s="1">
        <v>85846951781</v>
      </c>
      <c r="P20" s="1" t="s">
        <v>5710</v>
      </c>
      <c r="Q20" s="1">
        <f t="shared" si="0"/>
        <v>0</v>
      </c>
    </row>
    <row r="21" spans="1:17" ht="12.75">
      <c r="A21" s="3">
        <v>45485.687164351853</v>
      </c>
      <c r="B21" s="1">
        <v>3175</v>
      </c>
      <c r="C21" s="1" t="s">
        <v>310</v>
      </c>
      <c r="D21" s="1">
        <v>340014782</v>
      </c>
      <c r="E21" s="1" t="s">
        <v>5808</v>
      </c>
      <c r="F21" s="1" t="s">
        <v>5809</v>
      </c>
      <c r="H21" s="65" t="s">
        <v>5737</v>
      </c>
      <c r="I21" s="1" t="s">
        <v>5729</v>
      </c>
      <c r="J21" s="1" t="s">
        <v>5738</v>
      </c>
      <c r="K21" s="1" t="s">
        <v>5706</v>
      </c>
      <c r="L21" s="1" t="s">
        <v>5739</v>
      </c>
      <c r="M21" s="1" t="s">
        <v>5810</v>
      </c>
      <c r="N21" s="1" t="s">
        <v>5811</v>
      </c>
      <c r="O21" s="1">
        <v>85846951781</v>
      </c>
      <c r="P21" s="1" t="s">
        <v>5710</v>
      </c>
      <c r="Q21" s="1">
        <f t="shared" si="0"/>
        <v>0</v>
      </c>
    </row>
    <row r="22" spans="1:17" ht="12.75">
      <c r="A22" s="3">
        <v>45485.688645833332</v>
      </c>
      <c r="B22" s="1">
        <v>3175</v>
      </c>
      <c r="C22" s="1" t="s">
        <v>310</v>
      </c>
      <c r="D22" s="1">
        <v>340014782</v>
      </c>
      <c r="E22" s="1" t="s">
        <v>5808</v>
      </c>
      <c r="F22" s="1" t="s">
        <v>5809</v>
      </c>
      <c r="H22" s="65" t="s">
        <v>5737</v>
      </c>
      <c r="I22" s="1" t="s">
        <v>5729</v>
      </c>
      <c r="J22" s="1" t="s">
        <v>5738</v>
      </c>
      <c r="K22" s="1" t="s">
        <v>5706</v>
      </c>
      <c r="L22" s="1" t="s">
        <v>5739</v>
      </c>
      <c r="M22" s="1" t="s">
        <v>5810</v>
      </c>
      <c r="N22" s="1" t="s">
        <v>5811</v>
      </c>
      <c r="O22" s="1">
        <v>85846951781</v>
      </c>
      <c r="P22" s="1" t="s">
        <v>5710</v>
      </c>
      <c r="Q22" s="1">
        <f t="shared" si="0"/>
        <v>0</v>
      </c>
    </row>
    <row r="23" spans="1:17" ht="12.75">
      <c r="A23" s="3">
        <v>45485.69054398148</v>
      </c>
      <c r="B23" s="1">
        <v>3175</v>
      </c>
      <c r="C23" s="1" t="s">
        <v>310</v>
      </c>
      <c r="D23" s="1">
        <v>340014782</v>
      </c>
      <c r="E23" s="1" t="s">
        <v>5808</v>
      </c>
      <c r="F23" s="1" t="s">
        <v>5809</v>
      </c>
      <c r="H23" s="65" t="s">
        <v>5737</v>
      </c>
      <c r="I23" s="1" t="s">
        <v>5729</v>
      </c>
      <c r="J23" s="1" t="s">
        <v>5738</v>
      </c>
      <c r="K23" s="1" t="s">
        <v>5706</v>
      </c>
      <c r="L23" s="1" t="s">
        <v>5739</v>
      </c>
      <c r="M23" s="1" t="s">
        <v>5810</v>
      </c>
      <c r="N23" s="1" t="s">
        <v>5811</v>
      </c>
      <c r="O23" s="1">
        <v>85846951781</v>
      </c>
      <c r="P23" s="1" t="s">
        <v>5710</v>
      </c>
      <c r="Q23" s="1">
        <f t="shared" si="0"/>
        <v>0</v>
      </c>
    </row>
    <row r="24" spans="1:17" ht="12.75">
      <c r="A24" s="3">
        <v>45486.546412037038</v>
      </c>
      <c r="B24" s="1">
        <v>3175</v>
      </c>
      <c r="C24" s="1" t="s">
        <v>310</v>
      </c>
      <c r="D24" s="1">
        <v>340014782</v>
      </c>
      <c r="E24" s="1" t="s">
        <v>5808</v>
      </c>
      <c r="F24" s="1" t="s">
        <v>5809</v>
      </c>
      <c r="H24" s="65" t="s">
        <v>5737</v>
      </c>
      <c r="I24" s="1" t="s">
        <v>5729</v>
      </c>
      <c r="J24" s="1" t="s">
        <v>5738</v>
      </c>
      <c r="K24" s="1" t="s">
        <v>5706</v>
      </c>
      <c r="L24" s="1" t="s">
        <v>5739</v>
      </c>
      <c r="M24" s="1" t="s">
        <v>5810</v>
      </c>
      <c r="N24" s="1" t="s">
        <v>5811</v>
      </c>
      <c r="O24" s="1">
        <v>85846951781</v>
      </c>
      <c r="P24" s="1" t="s">
        <v>5710</v>
      </c>
      <c r="Q24" s="1">
        <f t="shared" si="0"/>
        <v>0</v>
      </c>
    </row>
    <row r="25" spans="1:17" ht="12.75">
      <c r="A25" s="3">
        <v>45486.547812500001</v>
      </c>
      <c r="B25" s="1">
        <v>3175</v>
      </c>
      <c r="C25" s="1" t="s">
        <v>310</v>
      </c>
      <c r="D25" s="1">
        <v>340014782</v>
      </c>
      <c r="E25" s="1" t="s">
        <v>5808</v>
      </c>
      <c r="F25" s="1" t="s">
        <v>5809</v>
      </c>
      <c r="H25" s="65" t="s">
        <v>5737</v>
      </c>
      <c r="I25" s="1" t="s">
        <v>5729</v>
      </c>
      <c r="J25" s="1" t="s">
        <v>5738</v>
      </c>
      <c r="K25" s="1" t="s">
        <v>5706</v>
      </c>
      <c r="L25" s="1" t="s">
        <v>5739</v>
      </c>
      <c r="M25" s="1" t="s">
        <v>5810</v>
      </c>
      <c r="N25" s="1" t="s">
        <v>5811</v>
      </c>
      <c r="O25" s="1">
        <v>85846951781</v>
      </c>
      <c r="P25" s="1" t="s">
        <v>5710</v>
      </c>
      <c r="Q25" s="1">
        <f t="shared" si="0"/>
        <v>-95</v>
      </c>
    </row>
    <row r="26" spans="1:17" ht="12.75">
      <c r="A26" s="3">
        <v>45481.377210648148</v>
      </c>
      <c r="B26" s="1">
        <v>3278</v>
      </c>
      <c r="C26" s="1" t="s">
        <v>364</v>
      </c>
      <c r="D26" s="1">
        <v>340014877</v>
      </c>
      <c r="E26" s="1" t="s">
        <v>5813</v>
      </c>
      <c r="F26" s="1" t="s">
        <v>5814</v>
      </c>
      <c r="H26" s="1" t="s">
        <v>5815</v>
      </c>
      <c r="I26" s="1" t="s">
        <v>5729</v>
      </c>
      <c r="J26" s="1" t="s">
        <v>5714</v>
      </c>
      <c r="K26" s="1" t="s">
        <v>5753</v>
      </c>
      <c r="L26" s="1" t="s">
        <v>5707</v>
      </c>
      <c r="M26" s="1" t="s">
        <v>5816</v>
      </c>
      <c r="N26" s="1" t="s">
        <v>5817</v>
      </c>
      <c r="O26" s="1">
        <v>81546804180</v>
      </c>
      <c r="P26" s="1" t="s">
        <v>5710</v>
      </c>
      <c r="Q26" s="1">
        <f t="shared" si="0"/>
        <v>-147</v>
      </c>
    </row>
    <row r="27" spans="1:17" ht="12.75">
      <c r="A27" s="3">
        <v>45481.452037037037</v>
      </c>
      <c r="B27" s="1">
        <v>3371</v>
      </c>
      <c r="C27" s="1" t="s">
        <v>391</v>
      </c>
      <c r="D27" s="1">
        <v>340015024</v>
      </c>
      <c r="E27" s="1" t="s">
        <v>5819</v>
      </c>
      <c r="F27" s="1" t="s">
        <v>5820</v>
      </c>
      <c r="H27" s="1" t="s">
        <v>5821</v>
      </c>
      <c r="I27" s="1" t="s">
        <v>5729</v>
      </c>
      <c r="J27" s="1" t="s">
        <v>5722</v>
      </c>
      <c r="K27" s="1" t="s">
        <v>5706</v>
      </c>
      <c r="L27" s="1" t="s">
        <v>5707</v>
      </c>
      <c r="M27" s="1" t="s">
        <v>5822</v>
      </c>
      <c r="N27" s="1" t="s">
        <v>5823</v>
      </c>
      <c r="O27" s="1">
        <v>81328000844</v>
      </c>
      <c r="P27" s="1" t="s">
        <v>5710</v>
      </c>
      <c r="Q27" s="1">
        <f t="shared" si="0"/>
        <v>-14</v>
      </c>
    </row>
    <row r="28" spans="1:17" ht="12.75">
      <c r="A28" s="3">
        <v>45482.625833333332</v>
      </c>
      <c r="B28" s="1">
        <v>3504</v>
      </c>
      <c r="C28" s="1" t="s">
        <v>669</v>
      </c>
      <c r="D28" s="1">
        <v>340015038</v>
      </c>
      <c r="E28" s="1" t="s">
        <v>5825</v>
      </c>
      <c r="F28" s="1" t="s">
        <v>5826</v>
      </c>
      <c r="H28" s="1" t="s">
        <v>5827</v>
      </c>
      <c r="I28" s="1" t="s">
        <v>5704</v>
      </c>
      <c r="J28" s="1" t="s">
        <v>5714</v>
      </c>
      <c r="K28" s="1" t="s">
        <v>5715</v>
      </c>
      <c r="L28" s="1" t="s">
        <v>5707</v>
      </c>
      <c r="M28" s="1" t="s">
        <v>5828</v>
      </c>
      <c r="N28" s="1" t="s">
        <v>5829</v>
      </c>
      <c r="O28" s="1">
        <v>85868696714</v>
      </c>
      <c r="P28" s="1" t="s">
        <v>5710</v>
      </c>
      <c r="Q28" s="1">
        <f t="shared" si="0"/>
        <v>-206</v>
      </c>
    </row>
    <row r="29" spans="1:17" ht="12.75">
      <c r="A29" s="3">
        <v>45482.33489583333</v>
      </c>
      <c r="B29" s="1">
        <v>5107</v>
      </c>
      <c r="C29" s="1" t="s">
        <v>796</v>
      </c>
      <c r="D29" s="1">
        <v>340015244</v>
      </c>
      <c r="E29" s="1" t="s">
        <v>5831</v>
      </c>
      <c r="F29" s="1" t="s">
        <v>5832</v>
      </c>
      <c r="G29" s="1" t="s">
        <v>1191</v>
      </c>
      <c r="H29" s="65" t="s">
        <v>5737</v>
      </c>
      <c r="I29" s="1" t="s">
        <v>5729</v>
      </c>
      <c r="J29" s="1" t="s">
        <v>5738</v>
      </c>
      <c r="K29" s="1" t="s">
        <v>5706</v>
      </c>
      <c r="L29" s="1" t="s">
        <v>5739</v>
      </c>
      <c r="M29" s="1" t="s">
        <v>5833</v>
      </c>
      <c r="N29" s="1" t="s">
        <v>5834</v>
      </c>
      <c r="O29" s="1">
        <v>82341823074</v>
      </c>
      <c r="P29" s="1" t="s">
        <v>5710</v>
      </c>
      <c r="Q29" s="1">
        <f t="shared" si="0"/>
        <v>-94</v>
      </c>
    </row>
    <row r="30" spans="1:17" ht="12.75">
      <c r="A30" s="3">
        <v>45488.495324074072</v>
      </c>
      <c r="B30" s="1">
        <v>3672</v>
      </c>
      <c r="C30" s="1" t="s">
        <v>777</v>
      </c>
      <c r="D30" s="1">
        <v>340015338</v>
      </c>
      <c r="E30" s="1" t="s">
        <v>5836</v>
      </c>
      <c r="F30" s="1" t="s">
        <v>5837</v>
      </c>
      <c r="H30" s="1" t="s">
        <v>5838</v>
      </c>
      <c r="I30" s="1" t="s">
        <v>5704</v>
      </c>
      <c r="J30" s="1" t="s">
        <v>5714</v>
      </c>
      <c r="K30" s="1" t="s">
        <v>5706</v>
      </c>
      <c r="L30" s="1" t="s">
        <v>5707</v>
      </c>
      <c r="M30" s="1" t="s">
        <v>5839</v>
      </c>
      <c r="N30" s="1" t="s">
        <v>5840</v>
      </c>
      <c r="O30" s="1">
        <v>81310408658</v>
      </c>
      <c r="P30" s="1" t="s">
        <v>5710</v>
      </c>
      <c r="Q30" s="1">
        <f t="shared" si="0"/>
        <v>-97</v>
      </c>
    </row>
    <row r="31" spans="1:17" ht="12.75">
      <c r="A31" s="3">
        <v>45482.351423611108</v>
      </c>
      <c r="B31" s="1">
        <v>3311</v>
      </c>
      <c r="C31" s="1" t="s">
        <v>472</v>
      </c>
      <c r="D31" s="1">
        <v>340015435</v>
      </c>
      <c r="E31" s="1" t="s">
        <v>5842</v>
      </c>
      <c r="F31" s="1" t="s">
        <v>5843</v>
      </c>
      <c r="H31" s="65" t="s">
        <v>5737</v>
      </c>
      <c r="I31" s="1" t="s">
        <v>5704</v>
      </c>
      <c r="J31" s="1" t="s">
        <v>5738</v>
      </c>
      <c r="K31" s="1" t="s">
        <v>5706</v>
      </c>
      <c r="L31" s="1" t="s">
        <v>5739</v>
      </c>
      <c r="M31" s="1" t="s">
        <v>5844</v>
      </c>
      <c r="N31" s="1" t="s">
        <v>5845</v>
      </c>
      <c r="O31" s="1">
        <v>85867612752</v>
      </c>
      <c r="P31" s="1" t="s">
        <v>5710</v>
      </c>
      <c r="Q31" s="1">
        <f t="shared" si="0"/>
        <v>-47</v>
      </c>
    </row>
    <row r="32" spans="1:17" ht="12.75">
      <c r="A32" s="3">
        <v>45488.373726851853</v>
      </c>
      <c r="B32" s="1">
        <v>3174</v>
      </c>
      <c r="C32" s="1" t="s">
        <v>298</v>
      </c>
      <c r="D32" s="1">
        <v>340015482</v>
      </c>
      <c r="E32" s="1" t="s">
        <v>5847</v>
      </c>
      <c r="F32" s="1" t="s">
        <v>5848</v>
      </c>
      <c r="H32" s="1" t="s">
        <v>5849</v>
      </c>
      <c r="I32" s="1" t="s">
        <v>5704</v>
      </c>
      <c r="J32" s="1" t="s">
        <v>5714</v>
      </c>
      <c r="K32" s="1" t="s">
        <v>5715</v>
      </c>
      <c r="L32" s="1" t="s">
        <v>5707</v>
      </c>
      <c r="M32" s="1" t="s">
        <v>5850</v>
      </c>
      <c r="N32" s="1" t="s">
        <v>5851</v>
      </c>
      <c r="O32" s="1">
        <v>87781316082</v>
      </c>
      <c r="P32" s="1" t="s">
        <v>5710</v>
      </c>
      <c r="Q32" s="1">
        <f t="shared" si="0"/>
        <v>-4</v>
      </c>
    </row>
    <row r="33" spans="1:17" ht="12.75">
      <c r="A33" s="3">
        <v>45488.467893518522</v>
      </c>
      <c r="B33" s="1">
        <v>3275</v>
      </c>
      <c r="C33" s="1" t="s">
        <v>349</v>
      </c>
      <c r="D33" s="1">
        <v>340015486</v>
      </c>
      <c r="E33" s="1" t="s">
        <v>5853</v>
      </c>
      <c r="F33" s="1" t="s">
        <v>5854</v>
      </c>
      <c r="H33" s="65" t="s">
        <v>5737</v>
      </c>
      <c r="I33" s="1" t="s">
        <v>5704</v>
      </c>
      <c r="J33" s="1" t="s">
        <v>5738</v>
      </c>
      <c r="K33" s="1" t="s">
        <v>5706</v>
      </c>
      <c r="L33" s="1" t="s">
        <v>5739</v>
      </c>
      <c r="M33" s="1" t="s">
        <v>5855</v>
      </c>
      <c r="N33" s="1" t="s">
        <v>5856</v>
      </c>
      <c r="O33" s="1">
        <v>81585572243</v>
      </c>
      <c r="P33" s="1" t="s">
        <v>5710</v>
      </c>
      <c r="Q33" s="1">
        <f t="shared" si="0"/>
        <v>-132</v>
      </c>
    </row>
    <row r="34" spans="1:17" ht="12.75">
      <c r="A34" s="3">
        <v>45481.447615740741</v>
      </c>
      <c r="B34" s="1">
        <v>3471</v>
      </c>
      <c r="C34" s="1" t="s">
        <v>618</v>
      </c>
      <c r="D34" s="1">
        <v>340015618</v>
      </c>
      <c r="E34" s="1" t="s">
        <v>5858</v>
      </c>
      <c r="F34" s="1" t="s">
        <v>5859</v>
      </c>
      <c r="G34" s="1" t="s">
        <v>1191</v>
      </c>
      <c r="H34" s="1" t="s">
        <v>5860</v>
      </c>
      <c r="I34" s="1" t="s">
        <v>5729</v>
      </c>
      <c r="J34" s="1" t="s">
        <v>5714</v>
      </c>
      <c r="K34" s="1" t="s">
        <v>5861</v>
      </c>
      <c r="L34" s="1" t="s">
        <v>5707</v>
      </c>
      <c r="M34" s="1" t="s">
        <v>5862</v>
      </c>
      <c r="N34" s="1" t="s">
        <v>5863</v>
      </c>
      <c r="O34" s="1">
        <f>6285877690706</f>
        <v>6285877690706</v>
      </c>
      <c r="P34" s="1" t="s">
        <v>5710</v>
      </c>
      <c r="Q34" s="1">
        <f t="shared" si="0"/>
        <v>-72</v>
      </c>
    </row>
    <row r="35" spans="1:17" ht="12.75">
      <c r="A35" s="3">
        <v>45488.678819444445</v>
      </c>
      <c r="B35" s="1">
        <v>1604</v>
      </c>
      <c r="C35" s="1" t="s">
        <v>173</v>
      </c>
      <c r="D35" s="1">
        <v>340015690</v>
      </c>
      <c r="E35" s="1" t="s">
        <v>5865</v>
      </c>
      <c r="F35" s="1" t="s">
        <v>5866</v>
      </c>
      <c r="H35" s="1" t="s">
        <v>5752</v>
      </c>
      <c r="I35" s="1" t="s">
        <v>5729</v>
      </c>
      <c r="J35" s="1" t="s">
        <v>5738</v>
      </c>
      <c r="K35" s="1" t="s">
        <v>5753</v>
      </c>
      <c r="L35" s="1" t="s">
        <v>5765</v>
      </c>
      <c r="M35" s="1" t="s">
        <v>5867</v>
      </c>
      <c r="N35" s="1" t="s">
        <v>5868</v>
      </c>
      <c r="O35" s="1">
        <v>82175144880</v>
      </c>
      <c r="P35" s="1" t="s">
        <v>5710</v>
      </c>
      <c r="Q35" s="1">
        <f t="shared" si="0"/>
        <v>0</v>
      </c>
    </row>
    <row r="36" spans="1:17" ht="12.75">
      <c r="A36" s="3">
        <v>45488.681284722225</v>
      </c>
      <c r="B36" s="1">
        <v>1604</v>
      </c>
      <c r="C36" s="1" t="s">
        <v>173</v>
      </c>
      <c r="D36" s="1">
        <v>340015690</v>
      </c>
      <c r="E36" s="1" t="s">
        <v>5865</v>
      </c>
      <c r="F36" s="1" t="s">
        <v>5866</v>
      </c>
      <c r="H36" s="1" t="s">
        <v>5752</v>
      </c>
      <c r="I36" s="1" t="s">
        <v>5729</v>
      </c>
      <c r="J36" s="1" t="s">
        <v>5738</v>
      </c>
      <c r="K36" s="1" t="s">
        <v>5753</v>
      </c>
      <c r="L36" s="1" t="s">
        <v>5765</v>
      </c>
      <c r="M36" s="1" t="s">
        <v>5867</v>
      </c>
      <c r="N36" s="1" t="s">
        <v>5868</v>
      </c>
      <c r="O36" s="1">
        <v>82175144880</v>
      </c>
      <c r="P36" s="1" t="s">
        <v>5710</v>
      </c>
      <c r="Q36" s="1">
        <f t="shared" si="0"/>
        <v>0</v>
      </c>
    </row>
    <row r="37" spans="1:17" ht="12.75">
      <c r="A37" s="3">
        <v>45488.68408564815</v>
      </c>
      <c r="B37" s="1">
        <v>1604</v>
      </c>
      <c r="C37" s="1" t="s">
        <v>173</v>
      </c>
      <c r="D37" s="1">
        <v>340015690</v>
      </c>
      <c r="E37" s="1" t="s">
        <v>5865</v>
      </c>
      <c r="F37" s="1" t="s">
        <v>5866</v>
      </c>
      <c r="H37" s="1" t="s">
        <v>5752</v>
      </c>
      <c r="I37" s="1" t="s">
        <v>5729</v>
      </c>
      <c r="J37" s="1" t="s">
        <v>5738</v>
      </c>
      <c r="K37" s="1" t="s">
        <v>5753</v>
      </c>
      <c r="L37" s="1" t="s">
        <v>5765</v>
      </c>
      <c r="M37" s="1" t="s">
        <v>5867</v>
      </c>
      <c r="N37" s="1" t="s">
        <v>5868</v>
      </c>
      <c r="O37" s="1">
        <v>82175144880</v>
      </c>
      <c r="P37" s="1" t="s">
        <v>5710</v>
      </c>
      <c r="Q37" s="1">
        <f t="shared" si="0"/>
        <v>-47</v>
      </c>
    </row>
    <row r="38" spans="1:17" ht="12.75">
      <c r="A38" s="3">
        <v>45488.246782407405</v>
      </c>
      <c r="B38" s="1">
        <v>1872</v>
      </c>
      <c r="C38" s="1" t="s">
        <v>5870</v>
      </c>
      <c r="D38" s="1">
        <v>340015737</v>
      </c>
      <c r="E38" s="1" t="s">
        <v>5871</v>
      </c>
      <c r="F38" s="1" t="s">
        <v>5872</v>
      </c>
      <c r="H38" s="1" t="s">
        <v>5873</v>
      </c>
      <c r="I38" s="1" t="s">
        <v>5729</v>
      </c>
      <c r="J38" s="1" t="s">
        <v>5738</v>
      </c>
      <c r="K38" s="1" t="s">
        <v>5715</v>
      </c>
      <c r="L38" s="1" t="s">
        <v>5707</v>
      </c>
      <c r="M38" s="1" t="s">
        <v>5874</v>
      </c>
      <c r="N38" s="1" t="s">
        <v>5875</v>
      </c>
      <c r="O38" s="1">
        <v>85783662189</v>
      </c>
      <c r="P38" s="1" t="s">
        <v>5710</v>
      </c>
      <c r="Q38" s="1">
        <f t="shared" si="0"/>
        <v>-49</v>
      </c>
    </row>
    <row r="39" spans="1:17" ht="12.75">
      <c r="A39" s="3">
        <v>45488.392916666664</v>
      </c>
      <c r="B39" s="1">
        <v>3215</v>
      </c>
      <c r="C39" s="1" t="s">
        <v>341</v>
      </c>
      <c r="D39" s="1">
        <v>340015786</v>
      </c>
      <c r="E39" s="1" t="s">
        <v>5877</v>
      </c>
      <c r="F39" s="1" t="s">
        <v>5878</v>
      </c>
      <c r="G39" s="1" t="s">
        <v>1191</v>
      </c>
      <c r="H39" s="65" t="s">
        <v>5764</v>
      </c>
      <c r="I39" s="1" t="s">
        <v>5729</v>
      </c>
      <c r="J39" s="1" t="s">
        <v>5738</v>
      </c>
      <c r="K39" s="1" t="s">
        <v>5879</v>
      </c>
      <c r="L39" s="1" t="s">
        <v>5765</v>
      </c>
      <c r="M39" s="1" t="s">
        <v>5880</v>
      </c>
      <c r="N39" s="1" t="s">
        <v>5881</v>
      </c>
      <c r="O39" s="1">
        <v>82125706105</v>
      </c>
      <c r="P39" s="1" t="s">
        <v>5710</v>
      </c>
      <c r="Q39" s="1">
        <f t="shared" si="0"/>
        <v>-13</v>
      </c>
    </row>
    <row r="40" spans="1:17" ht="12.75">
      <c r="A40" s="3">
        <v>45482.398090277777</v>
      </c>
      <c r="B40" s="1">
        <v>3518</v>
      </c>
      <c r="C40" s="1" t="s">
        <v>717</v>
      </c>
      <c r="D40" s="1">
        <v>340015799</v>
      </c>
      <c r="E40" s="1" t="s">
        <v>5883</v>
      </c>
      <c r="F40" s="1" t="s">
        <v>5884</v>
      </c>
      <c r="H40" s="1" t="s">
        <v>5885</v>
      </c>
      <c r="I40" s="1" t="s">
        <v>5704</v>
      </c>
      <c r="J40" s="1" t="s">
        <v>5738</v>
      </c>
      <c r="K40" s="1" t="s">
        <v>5886</v>
      </c>
      <c r="L40" s="1" t="s">
        <v>5707</v>
      </c>
      <c r="M40" s="1" t="s">
        <v>5887</v>
      </c>
      <c r="N40" s="1" t="s">
        <v>5888</v>
      </c>
      <c r="O40" s="1">
        <v>85230503130</v>
      </c>
      <c r="P40" s="1" t="s">
        <v>5710</v>
      </c>
      <c r="Q40" s="1">
        <f t="shared" si="0"/>
        <v>-87</v>
      </c>
    </row>
    <row r="41" spans="1:17" ht="12.75">
      <c r="A41" s="3">
        <v>45478.691793981481</v>
      </c>
      <c r="B41" s="1">
        <v>6100</v>
      </c>
      <c r="C41" s="1" t="s">
        <v>831</v>
      </c>
      <c r="D41" s="1">
        <v>340015886</v>
      </c>
      <c r="E41" s="1" t="s">
        <v>5890</v>
      </c>
      <c r="F41" s="1" t="s">
        <v>5891</v>
      </c>
      <c r="G41" s="1" t="s">
        <v>1191</v>
      </c>
      <c r="H41" s="1" t="s">
        <v>5892</v>
      </c>
      <c r="I41" s="1" t="s">
        <v>5704</v>
      </c>
      <c r="J41" s="1" t="s">
        <v>5714</v>
      </c>
      <c r="K41" s="1" t="s">
        <v>5715</v>
      </c>
      <c r="L41" s="1" t="s">
        <v>5707</v>
      </c>
      <c r="M41" s="1" t="s">
        <v>5893</v>
      </c>
      <c r="N41" s="1" t="s">
        <v>5894</v>
      </c>
      <c r="O41" s="1">
        <v>8125774027</v>
      </c>
      <c r="P41" s="1" t="s">
        <v>5710</v>
      </c>
      <c r="Q41" s="1">
        <f t="shared" si="0"/>
        <v>-90</v>
      </c>
    </row>
    <row r="42" spans="1:17" ht="12.75">
      <c r="A42" s="3">
        <v>45482.424861111111</v>
      </c>
      <c r="B42" s="1">
        <v>3401</v>
      </c>
      <c r="C42" s="1" t="s">
        <v>588</v>
      </c>
      <c r="D42" s="1">
        <v>340015976</v>
      </c>
      <c r="E42" s="1" t="s">
        <v>5896</v>
      </c>
      <c r="F42" s="1" t="s">
        <v>5897</v>
      </c>
      <c r="G42" s="1" t="s">
        <v>1191</v>
      </c>
      <c r="H42" s="1" t="s">
        <v>5898</v>
      </c>
      <c r="I42" s="1" t="s">
        <v>5704</v>
      </c>
      <c r="J42" s="1" t="s">
        <v>5714</v>
      </c>
      <c r="K42" s="1" t="s">
        <v>5706</v>
      </c>
      <c r="L42" s="1" t="s">
        <v>5707</v>
      </c>
      <c r="M42" s="1" t="s">
        <v>5899</v>
      </c>
      <c r="N42" s="1" t="s">
        <v>5900</v>
      </c>
      <c r="O42" s="1">
        <v>81328605280</v>
      </c>
      <c r="P42" s="1" t="s">
        <v>5710</v>
      </c>
      <c r="Q42" s="1">
        <f t="shared" si="0"/>
        <v>-4</v>
      </c>
    </row>
    <row r="43" spans="1:17" ht="12.75">
      <c r="A43" s="3">
        <v>45482.643634259257</v>
      </c>
      <c r="B43" s="1">
        <v>3576</v>
      </c>
      <c r="C43" s="1" t="s">
        <v>755</v>
      </c>
      <c r="D43" s="1">
        <v>340015980</v>
      </c>
      <c r="E43" s="1" t="s">
        <v>5902</v>
      </c>
      <c r="F43" s="1" t="s">
        <v>5903</v>
      </c>
      <c r="H43" s="1" t="s">
        <v>5904</v>
      </c>
      <c r="I43" s="1" t="s">
        <v>5729</v>
      </c>
      <c r="J43" s="1" t="s">
        <v>5738</v>
      </c>
      <c r="K43" s="1" t="s">
        <v>5753</v>
      </c>
      <c r="L43" s="1" t="s">
        <v>5707</v>
      </c>
      <c r="M43" s="1" t="s">
        <v>5905</v>
      </c>
      <c r="N43" s="1" t="s">
        <v>5906</v>
      </c>
      <c r="O43" s="1">
        <v>81335218040</v>
      </c>
      <c r="P43" s="1" t="s">
        <v>5710</v>
      </c>
      <c r="Q43" s="1">
        <f t="shared" si="0"/>
        <v>-5</v>
      </c>
    </row>
    <row r="44" spans="1:17" ht="12.75">
      <c r="A44" s="3">
        <v>45482.511712962965</v>
      </c>
      <c r="B44" s="1">
        <v>3523</v>
      </c>
      <c r="C44" s="1" t="s">
        <v>734</v>
      </c>
      <c r="D44" s="1">
        <v>340015985</v>
      </c>
      <c r="E44" s="1" t="s">
        <v>5908</v>
      </c>
      <c r="F44" s="1" t="s">
        <v>5909</v>
      </c>
      <c r="G44" s="1" t="s">
        <v>1191</v>
      </c>
      <c r="H44" s="1" t="s">
        <v>5838</v>
      </c>
      <c r="I44" s="1" t="s">
        <v>5729</v>
      </c>
      <c r="J44" s="1" t="s">
        <v>5714</v>
      </c>
      <c r="K44" s="1" t="s">
        <v>5715</v>
      </c>
      <c r="L44" s="1" t="s">
        <v>5707</v>
      </c>
      <c r="M44" s="1" t="s">
        <v>5910</v>
      </c>
      <c r="N44" s="1" t="s">
        <v>5911</v>
      </c>
      <c r="O44" s="1">
        <v>81330572912</v>
      </c>
      <c r="P44" s="1" t="s">
        <v>5710</v>
      </c>
      <c r="Q44" s="1">
        <f t="shared" si="0"/>
        <v>0</v>
      </c>
    </row>
    <row r="45" spans="1:17" ht="12.75">
      <c r="A45" s="3">
        <v>45483.411597222221</v>
      </c>
      <c r="B45" s="1">
        <v>3523</v>
      </c>
      <c r="C45" s="1" t="s">
        <v>734</v>
      </c>
      <c r="D45" s="1">
        <v>340015985</v>
      </c>
      <c r="E45" s="1" t="s">
        <v>5908</v>
      </c>
      <c r="F45" s="1" t="s">
        <v>5909</v>
      </c>
      <c r="G45" s="1" t="s">
        <v>1191</v>
      </c>
      <c r="H45" s="1" t="s">
        <v>5838</v>
      </c>
      <c r="I45" s="1" t="s">
        <v>5729</v>
      </c>
      <c r="J45" s="1" t="s">
        <v>5714</v>
      </c>
      <c r="K45" s="1" t="s">
        <v>5715</v>
      </c>
      <c r="L45" s="1" t="s">
        <v>5707</v>
      </c>
      <c r="M45" s="1" t="s">
        <v>5910</v>
      </c>
      <c r="N45" s="1" t="s">
        <v>5911</v>
      </c>
      <c r="O45" s="1">
        <v>81330572912</v>
      </c>
      <c r="P45" s="1" t="s">
        <v>5710</v>
      </c>
      <c r="Q45" s="1">
        <f t="shared" si="0"/>
        <v>-6</v>
      </c>
    </row>
    <row r="46" spans="1:17" ht="12.75">
      <c r="A46" s="3">
        <v>45483.387766203705</v>
      </c>
      <c r="B46" s="1">
        <v>3578</v>
      </c>
      <c r="C46" s="1" t="s">
        <v>767</v>
      </c>
      <c r="D46" s="1">
        <v>340015991</v>
      </c>
      <c r="E46" s="1" t="s">
        <v>5913</v>
      </c>
      <c r="F46" s="1" t="s">
        <v>5914</v>
      </c>
      <c r="H46" s="1" t="s">
        <v>5838</v>
      </c>
      <c r="I46" s="1" t="s">
        <v>5729</v>
      </c>
      <c r="J46" s="1" t="s">
        <v>5714</v>
      </c>
      <c r="K46" s="1" t="s">
        <v>5730</v>
      </c>
      <c r="L46" s="1" t="s">
        <v>5707</v>
      </c>
      <c r="M46" s="1" t="s">
        <v>5915</v>
      </c>
      <c r="N46" s="1" t="s">
        <v>5916</v>
      </c>
      <c r="O46" s="1">
        <v>81937344757</v>
      </c>
      <c r="P46" s="1" t="s">
        <v>5710</v>
      </c>
      <c r="Q46" s="1">
        <f t="shared" si="0"/>
        <v>-91</v>
      </c>
    </row>
    <row r="47" spans="1:17" ht="12.75">
      <c r="A47" s="3">
        <v>45482.475578703707</v>
      </c>
      <c r="B47" s="1">
        <v>3402</v>
      </c>
      <c r="C47" s="1" t="s">
        <v>593</v>
      </c>
      <c r="D47" s="1">
        <v>340016082</v>
      </c>
      <c r="E47" s="1" t="s">
        <v>5918</v>
      </c>
      <c r="F47" s="1" t="s">
        <v>5919</v>
      </c>
      <c r="H47" s="1" t="s">
        <v>5920</v>
      </c>
      <c r="I47" s="1" t="s">
        <v>5729</v>
      </c>
      <c r="J47" s="1" t="s">
        <v>5738</v>
      </c>
      <c r="K47" s="1" t="s">
        <v>5706</v>
      </c>
      <c r="L47" s="1" t="s">
        <v>5707</v>
      </c>
      <c r="M47" s="1" t="s">
        <v>5921</v>
      </c>
      <c r="N47" s="1" t="s">
        <v>5922</v>
      </c>
      <c r="O47" s="1">
        <v>81314401233</v>
      </c>
      <c r="P47" s="1" t="s">
        <v>5710</v>
      </c>
      <c r="Q47" s="1">
        <f t="shared" si="0"/>
        <v>-60</v>
      </c>
    </row>
    <row r="48" spans="1:17" ht="12.75">
      <c r="A48" s="3">
        <v>45485.597141203703</v>
      </c>
      <c r="B48" s="1">
        <v>3309</v>
      </c>
      <c r="C48" s="1" t="s">
        <v>376</v>
      </c>
      <c r="D48" s="1">
        <v>340016142</v>
      </c>
      <c r="E48" s="1" t="s">
        <v>5925</v>
      </c>
      <c r="F48" s="1" t="s">
        <v>6573</v>
      </c>
      <c r="H48" s="65" t="s">
        <v>5737</v>
      </c>
      <c r="I48" s="1" t="s">
        <v>5729</v>
      </c>
      <c r="J48" s="1" t="s">
        <v>5738</v>
      </c>
      <c r="K48" s="1" t="s">
        <v>5706</v>
      </c>
      <c r="L48" s="1" t="s">
        <v>5739</v>
      </c>
      <c r="M48" s="1" t="s">
        <v>5927</v>
      </c>
      <c r="N48" s="1" t="s">
        <v>5928</v>
      </c>
      <c r="O48" s="1">
        <v>82265526737</v>
      </c>
      <c r="P48" s="1" t="s">
        <v>5710</v>
      </c>
      <c r="Q48" s="1">
        <f t="shared" si="0"/>
        <v>0</v>
      </c>
    </row>
    <row r="49" spans="1:17" ht="12.75">
      <c r="A49" s="3">
        <v>45485.600243055553</v>
      </c>
      <c r="B49" s="1">
        <v>3309</v>
      </c>
      <c r="C49" s="1" t="s">
        <v>376</v>
      </c>
      <c r="D49" s="1">
        <v>340016142</v>
      </c>
      <c r="E49" s="1" t="s">
        <v>5925</v>
      </c>
      <c r="F49" s="1" t="s">
        <v>6573</v>
      </c>
      <c r="H49" s="65" t="s">
        <v>5737</v>
      </c>
      <c r="I49" s="1" t="s">
        <v>5729</v>
      </c>
      <c r="J49" s="1" t="s">
        <v>5738</v>
      </c>
      <c r="K49" s="1" t="s">
        <v>5706</v>
      </c>
      <c r="L49" s="1" t="s">
        <v>5739</v>
      </c>
      <c r="M49" s="1" t="s">
        <v>5927</v>
      </c>
      <c r="N49" s="1" t="s">
        <v>6574</v>
      </c>
      <c r="O49" s="1">
        <v>82265526737</v>
      </c>
      <c r="P49" s="1" t="s">
        <v>5710</v>
      </c>
      <c r="Q49" s="1">
        <f t="shared" si="0"/>
        <v>0</v>
      </c>
    </row>
    <row r="50" spans="1:17" ht="12.75">
      <c r="A50" s="3">
        <v>45485.602581018517</v>
      </c>
      <c r="B50" s="1">
        <v>3309</v>
      </c>
      <c r="C50" s="1" t="s">
        <v>376</v>
      </c>
      <c r="D50" s="1">
        <v>340016142</v>
      </c>
      <c r="E50" s="1" t="s">
        <v>5925</v>
      </c>
      <c r="F50" s="1" t="s">
        <v>6573</v>
      </c>
      <c r="H50" s="65" t="s">
        <v>5737</v>
      </c>
      <c r="I50" s="1" t="s">
        <v>5729</v>
      </c>
      <c r="J50" s="1" t="s">
        <v>5738</v>
      </c>
      <c r="K50" s="1" t="s">
        <v>5706</v>
      </c>
      <c r="L50" s="1" t="s">
        <v>5739</v>
      </c>
      <c r="M50" s="1" t="s">
        <v>5927</v>
      </c>
      <c r="N50" s="1" t="s">
        <v>5928</v>
      </c>
      <c r="O50" s="1">
        <v>82265526737</v>
      </c>
      <c r="P50" s="1" t="s">
        <v>5710</v>
      </c>
      <c r="Q50" s="1">
        <f t="shared" si="0"/>
        <v>0</v>
      </c>
    </row>
    <row r="51" spans="1:17" ht="12.75">
      <c r="A51" s="3">
        <v>45485.60800925926</v>
      </c>
      <c r="B51" s="1">
        <v>3309</v>
      </c>
      <c r="C51" s="1" t="s">
        <v>6575</v>
      </c>
      <c r="D51" s="1">
        <v>340016142</v>
      </c>
      <c r="E51" s="1" t="s">
        <v>6576</v>
      </c>
      <c r="F51" s="1" t="s">
        <v>5926</v>
      </c>
      <c r="H51" s="65" t="s">
        <v>5737</v>
      </c>
      <c r="I51" s="1" t="s">
        <v>5729</v>
      </c>
      <c r="J51" s="1" t="s">
        <v>5738</v>
      </c>
      <c r="K51" s="1" t="s">
        <v>5706</v>
      </c>
      <c r="L51" s="1" t="s">
        <v>5739</v>
      </c>
      <c r="M51" s="1" t="s">
        <v>5927</v>
      </c>
      <c r="N51" s="1" t="s">
        <v>5928</v>
      </c>
      <c r="O51" s="1">
        <v>82265576737</v>
      </c>
      <c r="P51" s="1" t="s">
        <v>5710</v>
      </c>
      <c r="Q51" s="1">
        <f t="shared" si="0"/>
        <v>0</v>
      </c>
    </row>
    <row r="52" spans="1:17" ht="12.75">
      <c r="A52" s="3">
        <v>45485.65253472222</v>
      </c>
      <c r="B52" s="1">
        <v>3309</v>
      </c>
      <c r="C52" s="1" t="s">
        <v>5924</v>
      </c>
      <c r="D52" s="1">
        <v>340016142</v>
      </c>
      <c r="E52" s="1" t="s">
        <v>5925</v>
      </c>
      <c r="F52" s="1" t="s">
        <v>5926</v>
      </c>
      <c r="H52" s="65" t="s">
        <v>5737</v>
      </c>
      <c r="I52" s="1" t="s">
        <v>5729</v>
      </c>
      <c r="J52" s="1" t="s">
        <v>5738</v>
      </c>
      <c r="K52" s="1" t="s">
        <v>5706</v>
      </c>
      <c r="L52" s="1" t="s">
        <v>5739</v>
      </c>
      <c r="M52" s="1" t="s">
        <v>5927</v>
      </c>
      <c r="N52" s="1" t="s">
        <v>5928</v>
      </c>
      <c r="O52" s="1">
        <v>82265526737</v>
      </c>
      <c r="P52" s="1" t="s">
        <v>5710</v>
      </c>
      <c r="Q52" s="1">
        <f t="shared" si="0"/>
        <v>-15</v>
      </c>
    </row>
    <row r="53" spans="1:17" ht="12.75">
      <c r="A53" s="3">
        <v>45488.420798611114</v>
      </c>
      <c r="B53" s="1">
        <v>3322</v>
      </c>
      <c r="C53" s="1" t="s">
        <v>389</v>
      </c>
      <c r="D53" s="1">
        <v>340016157</v>
      </c>
      <c r="E53" s="1" t="s">
        <v>5930</v>
      </c>
      <c r="F53" s="1" t="s">
        <v>5931</v>
      </c>
      <c r="H53" s="65" t="s">
        <v>5737</v>
      </c>
      <c r="I53" s="1" t="s">
        <v>5729</v>
      </c>
      <c r="J53" s="1" t="s">
        <v>5738</v>
      </c>
      <c r="K53" s="1" t="s">
        <v>5753</v>
      </c>
      <c r="L53" s="1" t="s">
        <v>5739</v>
      </c>
      <c r="M53" s="1" t="s">
        <v>5932</v>
      </c>
      <c r="N53" s="1" t="s">
        <v>5933</v>
      </c>
      <c r="O53" s="1">
        <v>88239571554</v>
      </c>
      <c r="P53" s="1" t="s">
        <v>5710</v>
      </c>
      <c r="Q53" s="1">
        <f t="shared" si="0"/>
        <v>-20</v>
      </c>
    </row>
    <row r="54" spans="1:17" ht="12.75">
      <c r="A54" s="3">
        <v>45488.501284722224</v>
      </c>
      <c r="B54" s="1">
        <v>3100</v>
      </c>
      <c r="C54" s="1" t="s">
        <v>226</v>
      </c>
      <c r="D54" s="1">
        <v>340016177</v>
      </c>
      <c r="E54" s="1" t="s">
        <v>5935</v>
      </c>
      <c r="F54" s="1" t="s">
        <v>5936</v>
      </c>
      <c r="H54" s="1" t="s">
        <v>5937</v>
      </c>
      <c r="I54" s="1" t="s">
        <v>5704</v>
      </c>
      <c r="J54" s="1" t="s">
        <v>5714</v>
      </c>
      <c r="K54" s="1" t="s">
        <v>5715</v>
      </c>
      <c r="L54" s="1" t="s">
        <v>5707</v>
      </c>
      <c r="M54" s="1" t="s">
        <v>5938</v>
      </c>
      <c r="N54" s="1" t="s">
        <v>5939</v>
      </c>
      <c r="O54" s="1">
        <v>81289321507</v>
      </c>
      <c r="P54" s="1" t="s">
        <v>5710</v>
      </c>
      <c r="Q54" s="1">
        <f t="shared" si="0"/>
        <v>-12</v>
      </c>
    </row>
    <row r="55" spans="1:17" ht="12.75">
      <c r="A55" s="3">
        <v>45482.34103009259</v>
      </c>
      <c r="B55" s="1">
        <v>3201</v>
      </c>
      <c r="C55" s="1" t="s">
        <v>5941</v>
      </c>
      <c r="D55" s="1">
        <v>340016189</v>
      </c>
      <c r="E55" s="1" t="s">
        <v>5942</v>
      </c>
      <c r="F55" s="1" t="s">
        <v>5943</v>
      </c>
      <c r="H55" s="1" t="s">
        <v>5944</v>
      </c>
      <c r="I55" s="1" t="s">
        <v>5729</v>
      </c>
      <c r="J55" s="1" t="s">
        <v>5738</v>
      </c>
      <c r="K55" s="1" t="s">
        <v>5706</v>
      </c>
      <c r="L55" s="1" t="s">
        <v>5739</v>
      </c>
      <c r="M55" s="1" t="s">
        <v>5945</v>
      </c>
      <c r="N55" s="1" t="s">
        <v>5946</v>
      </c>
      <c r="O55" s="1" t="s">
        <v>8881</v>
      </c>
      <c r="P55" s="1" t="s">
        <v>5710</v>
      </c>
      <c r="Q55" s="1">
        <f t="shared" si="0"/>
        <v>-63</v>
      </c>
    </row>
    <row r="56" spans="1:17" ht="12.75">
      <c r="A56" s="3">
        <v>45482.634039351855</v>
      </c>
      <c r="B56" s="1">
        <v>3573</v>
      </c>
      <c r="C56" s="1" t="s">
        <v>747</v>
      </c>
      <c r="D56" s="1">
        <v>340016252</v>
      </c>
      <c r="E56" s="1" t="s">
        <v>5948</v>
      </c>
      <c r="F56" s="1" t="s">
        <v>5949</v>
      </c>
      <c r="H56" s="1" t="s">
        <v>5950</v>
      </c>
      <c r="I56" s="1" t="s">
        <v>5704</v>
      </c>
      <c r="J56" s="1" t="s">
        <v>5714</v>
      </c>
      <c r="K56" s="1" t="s">
        <v>5706</v>
      </c>
      <c r="L56" s="1" t="s">
        <v>5707</v>
      </c>
      <c r="M56" s="1" t="s">
        <v>5951</v>
      </c>
      <c r="N56" s="1" t="s">
        <v>5952</v>
      </c>
      <c r="O56" s="1">
        <v>85855202334</v>
      </c>
      <c r="P56" s="1" t="s">
        <v>5710</v>
      </c>
      <c r="Q56" s="1">
        <f t="shared" si="0"/>
        <v>-16</v>
      </c>
    </row>
    <row r="57" spans="1:17" ht="12.75">
      <c r="A57" s="3">
        <v>45482.39298611111</v>
      </c>
      <c r="B57" s="1">
        <v>3515</v>
      </c>
      <c r="C57" s="1" t="s">
        <v>699</v>
      </c>
      <c r="D57" s="1">
        <v>340016268</v>
      </c>
      <c r="E57" s="1" t="s">
        <v>5954</v>
      </c>
      <c r="F57" s="1" t="s">
        <v>5955</v>
      </c>
      <c r="H57" s="1" t="s">
        <v>5956</v>
      </c>
      <c r="I57" s="1" t="s">
        <v>5704</v>
      </c>
      <c r="J57" s="1" t="s">
        <v>5714</v>
      </c>
      <c r="K57" s="1" t="s">
        <v>5715</v>
      </c>
      <c r="L57" s="1" t="s">
        <v>5707</v>
      </c>
      <c r="M57" s="1" t="s">
        <v>5957</v>
      </c>
      <c r="N57" s="1" t="s">
        <v>5958</v>
      </c>
      <c r="O57" s="1">
        <v>82233209502</v>
      </c>
      <c r="P57" s="1" t="s">
        <v>5710</v>
      </c>
      <c r="Q57" s="1">
        <f t="shared" si="0"/>
        <v>-210</v>
      </c>
    </row>
    <row r="58" spans="1:17" ht="12.75">
      <c r="A58" s="3">
        <v>45488.414293981485</v>
      </c>
      <c r="B58" s="1">
        <v>3319</v>
      </c>
      <c r="C58" s="1" t="s">
        <v>385</v>
      </c>
      <c r="D58" s="1">
        <v>340016478</v>
      </c>
      <c r="E58" s="1" t="s">
        <v>5960</v>
      </c>
      <c r="F58" s="1" t="s">
        <v>5961</v>
      </c>
      <c r="H58" s="1" t="s">
        <v>5849</v>
      </c>
      <c r="I58" s="1" t="s">
        <v>5704</v>
      </c>
      <c r="J58" s="1" t="s">
        <v>5714</v>
      </c>
      <c r="K58" s="1" t="s">
        <v>5706</v>
      </c>
      <c r="L58" s="1" t="s">
        <v>5707</v>
      </c>
      <c r="M58" s="1" t="s">
        <v>5962</v>
      </c>
      <c r="N58" s="1" t="s">
        <v>5963</v>
      </c>
      <c r="O58" s="1">
        <v>85640181874</v>
      </c>
      <c r="P58" s="1" t="s">
        <v>5710</v>
      </c>
      <c r="Q58" s="1">
        <f t="shared" si="0"/>
        <v>-83</v>
      </c>
    </row>
    <row r="59" spans="1:17" ht="12.75">
      <c r="A59" s="3">
        <v>45482.353090277778</v>
      </c>
      <c r="B59" s="1">
        <v>3311</v>
      </c>
      <c r="C59" s="1" t="s">
        <v>472</v>
      </c>
      <c r="D59" s="1">
        <v>340016561</v>
      </c>
      <c r="E59" s="1" t="s">
        <v>5965</v>
      </c>
      <c r="F59" s="1" t="s">
        <v>5966</v>
      </c>
      <c r="H59" s="65" t="s">
        <v>5737</v>
      </c>
      <c r="I59" s="1" t="s">
        <v>5704</v>
      </c>
      <c r="J59" s="1" t="s">
        <v>5738</v>
      </c>
      <c r="K59" s="1" t="s">
        <v>5706</v>
      </c>
      <c r="L59" s="1" t="s">
        <v>5739</v>
      </c>
      <c r="M59" s="1" t="s">
        <v>5967</v>
      </c>
      <c r="N59" s="1" t="s">
        <v>5968</v>
      </c>
      <c r="O59" s="1">
        <v>83862777683</v>
      </c>
      <c r="P59" s="1" t="s">
        <v>5710</v>
      </c>
      <c r="Q59" s="1">
        <f t="shared" si="0"/>
        <v>-59</v>
      </c>
    </row>
    <row r="60" spans="1:17" ht="12.75">
      <c r="A60" s="3">
        <v>45482.613703703704</v>
      </c>
      <c r="B60" s="1">
        <v>3506</v>
      </c>
      <c r="C60" s="1" t="s">
        <v>676</v>
      </c>
      <c r="D60" s="1">
        <v>340016620</v>
      </c>
      <c r="E60" s="1" t="s">
        <v>5970</v>
      </c>
      <c r="F60" s="1" t="s">
        <v>5971</v>
      </c>
      <c r="H60" s="1" t="s">
        <v>6577</v>
      </c>
      <c r="I60" s="1" t="s">
        <v>5729</v>
      </c>
      <c r="J60" s="1" t="s">
        <v>5705</v>
      </c>
      <c r="K60" s="1" t="s">
        <v>5706</v>
      </c>
      <c r="L60" s="1" t="s">
        <v>5707</v>
      </c>
      <c r="M60" s="1" t="s">
        <v>6578</v>
      </c>
      <c r="N60" s="1" t="s">
        <v>5974</v>
      </c>
      <c r="O60" s="1">
        <v>85715520349</v>
      </c>
      <c r="P60" s="1" t="s">
        <v>5710</v>
      </c>
      <c r="Q60" s="1">
        <f t="shared" si="0"/>
        <v>0</v>
      </c>
    </row>
    <row r="61" spans="1:17" ht="12.75">
      <c r="A61" s="3">
        <v>45483.449108796296</v>
      </c>
      <c r="B61" s="1">
        <v>3506</v>
      </c>
      <c r="C61" s="1" t="s">
        <v>676</v>
      </c>
      <c r="D61" s="1">
        <v>340016620</v>
      </c>
      <c r="E61" s="1" t="s">
        <v>5970</v>
      </c>
      <c r="F61" s="1" t="s">
        <v>5971</v>
      </c>
      <c r="H61" s="1" t="s">
        <v>5972</v>
      </c>
      <c r="I61" s="1" t="s">
        <v>5729</v>
      </c>
      <c r="J61" s="1" t="s">
        <v>5705</v>
      </c>
      <c r="K61" s="1" t="s">
        <v>5706</v>
      </c>
      <c r="L61" s="1" t="s">
        <v>5707</v>
      </c>
      <c r="M61" s="1" t="s">
        <v>5973</v>
      </c>
      <c r="N61" s="1" t="s">
        <v>5974</v>
      </c>
      <c r="O61" s="1">
        <v>85715520349</v>
      </c>
      <c r="P61" s="1" t="s">
        <v>5710</v>
      </c>
      <c r="Q61" s="1">
        <f t="shared" si="0"/>
        <v>-208</v>
      </c>
    </row>
    <row r="62" spans="1:17" ht="12.75">
      <c r="A62" s="3">
        <v>45478.695844907408</v>
      </c>
      <c r="B62" s="1">
        <v>3372</v>
      </c>
      <c r="C62" s="1" t="s">
        <v>557</v>
      </c>
      <c r="D62" s="1">
        <v>340016828</v>
      </c>
      <c r="E62" s="1" t="s">
        <v>5976</v>
      </c>
      <c r="F62" s="1" t="s">
        <v>5977</v>
      </c>
      <c r="H62" s="1" t="s">
        <v>5978</v>
      </c>
      <c r="I62" s="1" t="s">
        <v>5704</v>
      </c>
      <c r="J62" s="1" t="s">
        <v>5714</v>
      </c>
      <c r="K62" s="1" t="s">
        <v>5715</v>
      </c>
      <c r="L62" s="1" t="s">
        <v>5707</v>
      </c>
      <c r="M62" s="1" t="s">
        <v>5979</v>
      </c>
      <c r="N62" s="1" t="s">
        <v>5980</v>
      </c>
      <c r="O62" s="1">
        <v>81228288385</v>
      </c>
      <c r="P62" s="1" t="s">
        <v>5710</v>
      </c>
      <c r="Q62" s="1">
        <f t="shared" si="0"/>
        <v>-51</v>
      </c>
    </row>
    <row r="63" spans="1:17" ht="12.75">
      <c r="A63" s="3">
        <v>45482.392314814817</v>
      </c>
      <c r="B63" s="1">
        <v>3515</v>
      </c>
      <c r="C63" s="1" t="s">
        <v>699</v>
      </c>
      <c r="D63" s="1">
        <v>340016879</v>
      </c>
      <c r="E63" s="1" t="s">
        <v>5982</v>
      </c>
      <c r="F63" s="1" t="s">
        <v>5983</v>
      </c>
      <c r="H63" s="1" t="s">
        <v>5984</v>
      </c>
      <c r="I63" s="1" t="s">
        <v>5729</v>
      </c>
      <c r="J63" s="1" t="s">
        <v>5738</v>
      </c>
      <c r="K63" s="1" t="s">
        <v>5706</v>
      </c>
      <c r="L63" s="1" t="s">
        <v>5707</v>
      </c>
      <c r="M63" s="1" t="s">
        <v>5985</v>
      </c>
      <c r="N63" s="1" t="s">
        <v>5986</v>
      </c>
      <c r="O63" s="1">
        <v>8113000343</v>
      </c>
      <c r="P63" s="1" t="s">
        <v>5710</v>
      </c>
      <c r="Q63" s="1">
        <f t="shared" si="0"/>
        <v>-30</v>
      </c>
    </row>
    <row r="64" spans="1:17" ht="12.75">
      <c r="A64" s="3">
        <v>45490.537187499998</v>
      </c>
      <c r="B64" s="1">
        <v>5300</v>
      </c>
      <c r="C64" s="1" t="s">
        <v>5988</v>
      </c>
      <c r="D64" s="1">
        <v>340016909</v>
      </c>
      <c r="E64" s="1" t="s">
        <v>5989</v>
      </c>
      <c r="F64" s="1" t="s">
        <v>5990</v>
      </c>
      <c r="H64" s="1" t="s">
        <v>5991</v>
      </c>
      <c r="I64" s="1" t="s">
        <v>5704</v>
      </c>
      <c r="J64" s="1" t="s">
        <v>5714</v>
      </c>
      <c r="K64" s="1" t="s">
        <v>5706</v>
      </c>
      <c r="L64" s="1" t="s">
        <v>5992</v>
      </c>
      <c r="M64" s="1" t="s">
        <v>5993</v>
      </c>
      <c r="N64" s="1" t="s">
        <v>5994</v>
      </c>
      <c r="O64" s="1">
        <f>61491188585</f>
        <v>61491188585</v>
      </c>
      <c r="P64" s="1" t="s">
        <v>5710</v>
      </c>
      <c r="Q64" s="1">
        <f t="shared" si="0"/>
        <v>-27</v>
      </c>
    </row>
    <row r="65" spans="1:17" ht="12.75">
      <c r="A65" s="3">
        <v>45485.637233796297</v>
      </c>
      <c r="B65" s="1">
        <v>3100</v>
      </c>
      <c r="C65" s="1" t="s">
        <v>226</v>
      </c>
      <c r="D65" s="1">
        <v>340016936</v>
      </c>
      <c r="E65" s="1" t="s">
        <v>5996</v>
      </c>
      <c r="F65" s="1" t="s">
        <v>5997</v>
      </c>
      <c r="H65" s="1" t="s">
        <v>5998</v>
      </c>
      <c r="I65" s="1" t="s">
        <v>5704</v>
      </c>
      <c r="J65" s="1" t="s">
        <v>5714</v>
      </c>
      <c r="K65" s="1" t="s">
        <v>6579</v>
      </c>
      <c r="L65" s="1" t="s">
        <v>5707</v>
      </c>
      <c r="M65" s="1" t="s">
        <v>6000</v>
      </c>
      <c r="N65" s="1" t="s">
        <v>6001</v>
      </c>
      <c r="O65" s="1">
        <v>89671184207</v>
      </c>
      <c r="P65" s="1" t="s">
        <v>5710</v>
      </c>
      <c r="Q65" s="1">
        <f t="shared" si="0"/>
        <v>0</v>
      </c>
    </row>
    <row r="66" spans="1:17" ht="12.75">
      <c r="A66" s="3">
        <v>45488.616018518522</v>
      </c>
      <c r="B66" s="1">
        <v>3100</v>
      </c>
      <c r="C66" s="1" t="s">
        <v>226</v>
      </c>
      <c r="D66" s="1">
        <v>340016936</v>
      </c>
      <c r="E66" s="1" t="s">
        <v>5996</v>
      </c>
      <c r="F66" s="1" t="s">
        <v>5997</v>
      </c>
      <c r="H66" s="1" t="s">
        <v>5998</v>
      </c>
      <c r="I66" s="1" t="s">
        <v>5704</v>
      </c>
      <c r="J66" s="1" t="s">
        <v>5714</v>
      </c>
      <c r="K66" s="1" t="s">
        <v>5999</v>
      </c>
      <c r="L66" s="1" t="s">
        <v>5707</v>
      </c>
      <c r="M66" s="1" t="s">
        <v>6000</v>
      </c>
      <c r="N66" s="1" t="s">
        <v>6001</v>
      </c>
      <c r="O66" s="1">
        <v>89671184207</v>
      </c>
      <c r="P66" s="1" t="s">
        <v>5710</v>
      </c>
      <c r="Q66" s="1">
        <f t="shared" si="0"/>
        <v>-5</v>
      </c>
    </row>
    <row r="67" spans="1:17" ht="12.75">
      <c r="A67" s="3">
        <v>45483.386111111111</v>
      </c>
      <c r="B67" s="1">
        <v>3571</v>
      </c>
      <c r="C67" s="1" t="s">
        <v>740</v>
      </c>
      <c r="D67" s="1">
        <v>340016941</v>
      </c>
      <c r="E67" s="1" t="s">
        <v>6003</v>
      </c>
      <c r="F67" s="1" t="s">
        <v>6004</v>
      </c>
      <c r="H67" s="1" t="s">
        <v>5752</v>
      </c>
      <c r="I67" s="1" t="s">
        <v>5704</v>
      </c>
      <c r="J67" s="1" t="s">
        <v>5738</v>
      </c>
      <c r="K67" s="1" t="s">
        <v>5753</v>
      </c>
      <c r="L67" s="1" t="s">
        <v>5739</v>
      </c>
      <c r="M67" s="1" t="s">
        <v>6005</v>
      </c>
      <c r="N67" s="1" t="s">
        <v>6006</v>
      </c>
      <c r="O67" s="1">
        <v>81362237971</v>
      </c>
      <c r="P67" s="1" t="s">
        <v>5710</v>
      </c>
      <c r="Q67" s="1">
        <f t="shared" si="0"/>
        <v>-17</v>
      </c>
    </row>
    <row r="68" spans="1:17" ht="12.75">
      <c r="A68" s="3">
        <v>45481.366273148145</v>
      </c>
      <c r="B68" s="1">
        <v>1300</v>
      </c>
      <c r="C68" s="1" t="s">
        <v>102</v>
      </c>
      <c r="D68" s="1">
        <v>340016958</v>
      </c>
      <c r="E68" s="1" t="s">
        <v>6008</v>
      </c>
      <c r="F68" s="1" t="s">
        <v>6009</v>
      </c>
      <c r="H68" s="1" t="s">
        <v>6010</v>
      </c>
      <c r="I68" s="1" t="s">
        <v>5704</v>
      </c>
      <c r="J68" s="1" t="s">
        <v>5714</v>
      </c>
      <c r="K68" s="1" t="s">
        <v>5715</v>
      </c>
      <c r="L68" s="1" t="s">
        <v>5707</v>
      </c>
      <c r="M68" s="1" t="s">
        <v>6011</v>
      </c>
      <c r="N68" s="1" t="s">
        <v>6012</v>
      </c>
      <c r="O68" s="1">
        <v>85263034774</v>
      </c>
      <c r="P68" s="1" t="s">
        <v>5710</v>
      </c>
      <c r="Q68" s="1">
        <f t="shared" si="0"/>
        <v>-6</v>
      </c>
    </row>
    <row r="69" spans="1:17" ht="12.75">
      <c r="A69" s="3">
        <v>45481.446944444448</v>
      </c>
      <c r="B69" s="1">
        <v>3403</v>
      </c>
      <c r="C69" s="1" t="s">
        <v>603</v>
      </c>
      <c r="D69" s="1">
        <v>340016964</v>
      </c>
      <c r="E69" s="1" t="s">
        <v>6014</v>
      </c>
      <c r="F69" s="1" t="s">
        <v>6015</v>
      </c>
      <c r="H69" s="1" t="s">
        <v>6016</v>
      </c>
      <c r="I69" s="1" t="s">
        <v>5729</v>
      </c>
      <c r="J69" s="1" t="s">
        <v>5714</v>
      </c>
      <c r="K69" s="1" t="s">
        <v>5706</v>
      </c>
      <c r="L69" s="1" t="s">
        <v>5707</v>
      </c>
      <c r="M69" s="1" t="s">
        <v>6017</v>
      </c>
      <c r="N69" s="1" t="s">
        <v>6018</v>
      </c>
      <c r="O69" s="1">
        <v>85265213420</v>
      </c>
      <c r="P69" s="1" t="s">
        <v>5710</v>
      </c>
      <c r="Q69" s="1">
        <f t="shared" si="0"/>
        <v>-21</v>
      </c>
    </row>
    <row r="70" spans="1:17" ht="12.75">
      <c r="A70" s="3">
        <v>45480.923356481479</v>
      </c>
      <c r="B70" s="1">
        <v>3325</v>
      </c>
      <c r="C70" s="1" t="s">
        <v>532</v>
      </c>
      <c r="D70" s="1">
        <v>340016985</v>
      </c>
      <c r="E70" s="1" t="s">
        <v>6020</v>
      </c>
      <c r="F70" s="1" t="s">
        <v>6021</v>
      </c>
      <c r="H70" s="65" t="s">
        <v>5737</v>
      </c>
      <c r="I70" s="1" t="s">
        <v>5729</v>
      </c>
      <c r="J70" s="1" t="s">
        <v>5738</v>
      </c>
      <c r="K70" s="1" t="s">
        <v>5706</v>
      </c>
      <c r="L70" s="1" t="s">
        <v>5739</v>
      </c>
      <c r="M70" s="1" t="s">
        <v>6022</v>
      </c>
      <c r="N70" s="1" t="s">
        <v>6023</v>
      </c>
      <c r="O70" s="1">
        <v>81389143940</v>
      </c>
      <c r="P70" s="1" t="s">
        <v>5710</v>
      </c>
      <c r="Q70" s="1">
        <f t="shared" si="0"/>
        <v>-6</v>
      </c>
    </row>
    <row r="71" spans="1:17" ht="12.75">
      <c r="A71" s="3">
        <v>45482.475775462961</v>
      </c>
      <c r="B71" s="1">
        <v>3402</v>
      </c>
      <c r="C71" s="1" t="s">
        <v>593</v>
      </c>
      <c r="D71" s="1">
        <v>340016991</v>
      </c>
      <c r="E71" s="1" t="s">
        <v>6025</v>
      </c>
      <c r="F71" s="1" t="s">
        <v>6026</v>
      </c>
      <c r="H71" s="1" t="s">
        <v>5838</v>
      </c>
      <c r="I71" s="1" t="s">
        <v>5729</v>
      </c>
      <c r="J71" s="1" t="s">
        <v>5714</v>
      </c>
      <c r="K71" s="1" t="s">
        <v>5715</v>
      </c>
      <c r="L71" s="1" t="s">
        <v>5707</v>
      </c>
      <c r="M71" s="1" t="s">
        <v>6027</v>
      </c>
      <c r="N71" s="1" t="s">
        <v>6028</v>
      </c>
      <c r="O71" s="1">
        <v>85267246910</v>
      </c>
      <c r="P71" s="1" t="s">
        <v>5710</v>
      </c>
      <c r="Q71" s="1">
        <f t="shared" si="0"/>
        <v>-63</v>
      </c>
    </row>
    <row r="72" spans="1:17" ht="12.75">
      <c r="A72" s="3">
        <v>45482.599085648151</v>
      </c>
      <c r="B72" s="1">
        <v>3503</v>
      </c>
      <c r="C72" s="1" t="s">
        <v>661</v>
      </c>
      <c r="D72" s="1">
        <v>340017054</v>
      </c>
      <c r="E72" s="1" t="s">
        <v>6030</v>
      </c>
      <c r="F72" s="1" t="s">
        <v>6031</v>
      </c>
      <c r="H72" s="1" t="s">
        <v>5950</v>
      </c>
      <c r="I72" s="1" t="s">
        <v>5729</v>
      </c>
      <c r="J72" s="1" t="s">
        <v>5714</v>
      </c>
      <c r="K72" s="1" t="s">
        <v>5706</v>
      </c>
      <c r="L72" s="1" t="s">
        <v>5707</v>
      </c>
      <c r="M72" s="1" t="s">
        <v>6032</v>
      </c>
      <c r="N72" s="1" t="s">
        <v>6033</v>
      </c>
      <c r="O72" s="1">
        <v>85240046866</v>
      </c>
      <c r="P72" s="1" t="s">
        <v>5710</v>
      </c>
      <c r="Q72" s="1">
        <f t="shared" si="0"/>
        <v>-11</v>
      </c>
    </row>
    <row r="73" spans="1:17" ht="12.75">
      <c r="A73" s="3">
        <v>45481.536412037036</v>
      </c>
      <c r="B73" s="1">
        <v>5200</v>
      </c>
      <c r="C73" s="1" t="s">
        <v>6035</v>
      </c>
      <c r="D73" s="1">
        <v>340017065</v>
      </c>
      <c r="E73" s="1" t="s">
        <v>6036</v>
      </c>
      <c r="F73" s="1" t="s">
        <v>6037</v>
      </c>
      <c r="H73" s="1" t="s">
        <v>6038</v>
      </c>
      <c r="I73" s="1" t="s">
        <v>5704</v>
      </c>
      <c r="J73" s="1" t="s">
        <v>5714</v>
      </c>
      <c r="K73" s="1" t="s">
        <v>5706</v>
      </c>
      <c r="L73" s="1" t="s">
        <v>5707</v>
      </c>
      <c r="M73" s="1" t="s">
        <v>6039</v>
      </c>
      <c r="N73" s="1" t="s">
        <v>6040</v>
      </c>
      <c r="O73" s="1">
        <v>82339767867</v>
      </c>
      <c r="P73" s="1" t="s">
        <v>5710</v>
      </c>
      <c r="Q73" s="1">
        <f t="shared" si="0"/>
        <v>-8</v>
      </c>
    </row>
    <row r="74" spans="1:17" ht="12.75">
      <c r="A74" s="3">
        <v>45481.452974537038</v>
      </c>
      <c r="B74" s="1">
        <v>3471</v>
      </c>
      <c r="C74" s="1" t="s">
        <v>618</v>
      </c>
      <c r="D74" s="1">
        <v>340017073</v>
      </c>
      <c r="E74" s="1" t="s">
        <v>6042</v>
      </c>
      <c r="F74" s="1" t="s">
        <v>6043</v>
      </c>
      <c r="H74" s="1" t="s">
        <v>5950</v>
      </c>
      <c r="I74" s="1" t="s">
        <v>5704</v>
      </c>
      <c r="J74" s="1" t="s">
        <v>5714</v>
      </c>
      <c r="K74" s="1" t="s">
        <v>5715</v>
      </c>
      <c r="L74" s="1" t="s">
        <v>5707</v>
      </c>
      <c r="M74" s="1" t="s">
        <v>6044</v>
      </c>
      <c r="N74" s="1" t="s">
        <v>6045</v>
      </c>
      <c r="O74" s="1">
        <v>85216111611</v>
      </c>
      <c r="P74" s="1" t="s">
        <v>5710</v>
      </c>
      <c r="Q74" s="1">
        <f t="shared" si="0"/>
        <v>0</v>
      </c>
    </row>
    <row r="75" spans="1:17" ht="12.75">
      <c r="A75" s="3">
        <v>45481.455682870372</v>
      </c>
      <c r="B75" s="1">
        <v>3471</v>
      </c>
      <c r="C75" s="1" t="s">
        <v>618</v>
      </c>
      <c r="D75" s="1">
        <v>340017073</v>
      </c>
      <c r="E75" s="1" t="s">
        <v>6042</v>
      </c>
      <c r="F75" s="1" t="s">
        <v>6043</v>
      </c>
      <c r="H75" s="1" t="s">
        <v>5950</v>
      </c>
      <c r="I75" s="1" t="s">
        <v>5704</v>
      </c>
      <c r="J75" s="1" t="s">
        <v>5714</v>
      </c>
      <c r="K75" s="1" t="s">
        <v>5715</v>
      </c>
      <c r="L75" s="1" t="s">
        <v>5707</v>
      </c>
      <c r="M75" s="1" t="s">
        <v>6044</v>
      </c>
      <c r="N75" s="1" t="s">
        <v>6045</v>
      </c>
      <c r="O75" s="1">
        <v>85216111611</v>
      </c>
      <c r="P75" s="1" t="s">
        <v>5710</v>
      </c>
      <c r="Q75" s="1">
        <f t="shared" si="0"/>
        <v>-53</v>
      </c>
    </row>
    <row r="76" spans="1:17" ht="12.75">
      <c r="A76" s="3">
        <v>45482.548425925925</v>
      </c>
      <c r="B76" s="1">
        <v>1302</v>
      </c>
      <c r="C76" s="1" t="s">
        <v>107</v>
      </c>
      <c r="D76" s="1">
        <v>340017126</v>
      </c>
      <c r="E76" s="1" t="s">
        <v>6047</v>
      </c>
      <c r="F76" s="1" t="s">
        <v>6048</v>
      </c>
      <c r="H76" s="1" t="s">
        <v>6049</v>
      </c>
      <c r="I76" s="1" t="s">
        <v>5729</v>
      </c>
      <c r="J76" s="1" t="s">
        <v>5738</v>
      </c>
      <c r="K76" s="1" t="s">
        <v>5706</v>
      </c>
      <c r="L76" s="1" t="s">
        <v>5765</v>
      </c>
      <c r="M76" s="1" t="s">
        <v>6050</v>
      </c>
      <c r="N76" s="1" t="s">
        <v>6051</v>
      </c>
      <c r="O76" s="1">
        <v>85363129540</v>
      </c>
      <c r="P76" s="1" t="s">
        <v>5710</v>
      </c>
      <c r="Q76" s="1">
        <f t="shared" si="0"/>
        <v>-1</v>
      </c>
    </row>
    <row r="77" spans="1:17" ht="12.75">
      <c r="A77" s="3">
        <v>45478.654444444444</v>
      </c>
      <c r="B77" s="1">
        <v>1304</v>
      </c>
      <c r="C77" s="1" t="s">
        <v>110</v>
      </c>
      <c r="D77" s="1">
        <v>340017127</v>
      </c>
      <c r="E77" s="1" t="s">
        <v>6053</v>
      </c>
      <c r="F77" s="1" t="s">
        <v>6054</v>
      </c>
      <c r="H77" s="1" t="s">
        <v>6049</v>
      </c>
      <c r="I77" s="1" t="s">
        <v>5704</v>
      </c>
      <c r="J77" s="1" t="s">
        <v>5738</v>
      </c>
      <c r="K77" s="1" t="s">
        <v>6055</v>
      </c>
      <c r="L77" s="1" t="s">
        <v>5765</v>
      </c>
      <c r="M77" s="1" t="s">
        <v>6056</v>
      </c>
      <c r="N77" s="1" t="s">
        <v>6057</v>
      </c>
      <c r="O77" s="1">
        <v>85263832479</v>
      </c>
      <c r="P77" s="1" t="s">
        <v>5710</v>
      </c>
      <c r="Q77" s="1">
        <f t="shared" si="0"/>
        <v>-62</v>
      </c>
    </row>
    <row r="78" spans="1:17" ht="12.75">
      <c r="A78" s="3">
        <v>45481.67695601852</v>
      </c>
      <c r="B78" s="1">
        <v>3400</v>
      </c>
      <c r="C78" s="1" t="s">
        <v>6059</v>
      </c>
      <c r="D78" s="1">
        <v>340017189</v>
      </c>
      <c r="E78" s="1" t="s">
        <v>6060</v>
      </c>
      <c r="F78" s="1" t="s">
        <v>6061</v>
      </c>
      <c r="H78" s="1" t="s">
        <v>6062</v>
      </c>
      <c r="I78" s="1" t="s">
        <v>5729</v>
      </c>
      <c r="J78" s="1" t="s">
        <v>5738</v>
      </c>
      <c r="K78" s="1" t="s">
        <v>6063</v>
      </c>
      <c r="L78" s="1" t="s">
        <v>5765</v>
      </c>
      <c r="M78" s="1" t="s">
        <v>6064</v>
      </c>
      <c r="N78" s="1" t="s">
        <v>6065</v>
      </c>
      <c r="O78" s="1">
        <v>85822195804</v>
      </c>
      <c r="P78" s="1" t="s">
        <v>5710</v>
      </c>
      <c r="Q78" s="1">
        <f t="shared" si="0"/>
        <v>-98</v>
      </c>
    </row>
    <row r="79" spans="1:17" ht="12.75">
      <c r="A79" s="3">
        <v>45484.497754629629</v>
      </c>
      <c r="B79" s="1">
        <v>3200</v>
      </c>
      <c r="C79" s="1" t="s">
        <v>322</v>
      </c>
      <c r="D79" s="1">
        <v>340017287</v>
      </c>
      <c r="E79" s="1" t="s">
        <v>6067</v>
      </c>
      <c r="F79" s="1" t="s">
        <v>6068</v>
      </c>
      <c r="H79" s="1" t="s">
        <v>6069</v>
      </c>
      <c r="I79" s="1" t="s">
        <v>5729</v>
      </c>
      <c r="J79" s="1" t="s">
        <v>5714</v>
      </c>
      <c r="K79" s="1" t="s">
        <v>5730</v>
      </c>
      <c r="L79" s="1" t="s">
        <v>5707</v>
      </c>
      <c r="M79" s="1" t="s">
        <v>6070</v>
      </c>
      <c r="N79" s="1" t="s">
        <v>6071</v>
      </c>
      <c r="O79" s="1">
        <v>85277099799</v>
      </c>
      <c r="P79" s="1" t="s">
        <v>5710</v>
      </c>
      <c r="Q79" s="1">
        <f t="shared" si="0"/>
        <v>-8</v>
      </c>
    </row>
    <row r="80" spans="1:17" ht="12.75">
      <c r="A80" s="3">
        <v>45488.393252314818</v>
      </c>
      <c r="B80" s="1">
        <v>1275</v>
      </c>
      <c r="C80" s="1" t="s">
        <v>82</v>
      </c>
      <c r="D80" s="1">
        <v>340017295</v>
      </c>
      <c r="E80" s="1" t="s">
        <v>6073</v>
      </c>
      <c r="F80" s="1" t="s">
        <v>6074</v>
      </c>
      <c r="H80" s="1" t="s">
        <v>5860</v>
      </c>
      <c r="I80" s="1" t="s">
        <v>5704</v>
      </c>
      <c r="J80" s="1" t="s">
        <v>5714</v>
      </c>
      <c r="K80" s="1" t="s">
        <v>5715</v>
      </c>
      <c r="L80" s="1" t="s">
        <v>5707</v>
      </c>
      <c r="M80" s="1" t="s">
        <v>6075</v>
      </c>
      <c r="N80" s="1" t="s">
        <v>6076</v>
      </c>
      <c r="O80" s="1">
        <v>82367303567</v>
      </c>
      <c r="P80" s="1" t="s">
        <v>5710</v>
      </c>
      <c r="Q80" s="1">
        <f t="shared" si="0"/>
        <v>-59</v>
      </c>
    </row>
    <row r="81" spans="1:17" ht="12.75">
      <c r="A81" s="3">
        <v>45482.386307870373</v>
      </c>
      <c r="B81" s="1">
        <v>6200</v>
      </c>
      <c r="C81" s="1" t="s">
        <v>851</v>
      </c>
      <c r="D81" s="1">
        <v>340017354</v>
      </c>
      <c r="E81" s="1" t="s">
        <v>6078</v>
      </c>
      <c r="F81" s="1" t="s">
        <v>6079</v>
      </c>
      <c r="H81" s="1" t="s">
        <v>5752</v>
      </c>
      <c r="I81" s="1" t="s">
        <v>5704</v>
      </c>
      <c r="J81" s="1" t="s">
        <v>5738</v>
      </c>
      <c r="K81" s="1" t="s">
        <v>5715</v>
      </c>
      <c r="L81" s="1" t="s">
        <v>5739</v>
      </c>
      <c r="M81" s="1" t="s">
        <v>6080</v>
      </c>
      <c r="N81" s="1" t="s">
        <v>6081</v>
      </c>
      <c r="O81" s="1">
        <v>85218044544</v>
      </c>
      <c r="P81" s="1" t="s">
        <v>5710</v>
      </c>
      <c r="Q81" s="1">
        <f t="shared" si="0"/>
        <v>-9</v>
      </c>
    </row>
    <row r="82" spans="1:17" ht="12.75">
      <c r="A82" s="3">
        <v>45482.751481481479</v>
      </c>
      <c r="B82" s="1">
        <v>6172</v>
      </c>
      <c r="C82" s="1" t="s">
        <v>842</v>
      </c>
      <c r="D82" s="1">
        <v>340017363</v>
      </c>
      <c r="E82" s="1" t="s">
        <v>6083</v>
      </c>
      <c r="F82" s="1" t="s">
        <v>6084</v>
      </c>
      <c r="G82" s="1" t="s">
        <v>1191</v>
      </c>
      <c r="H82" s="1" t="s">
        <v>6085</v>
      </c>
      <c r="I82" s="1" t="s">
        <v>5704</v>
      </c>
      <c r="J82" s="1" t="s">
        <v>5738</v>
      </c>
      <c r="K82" s="1" t="s">
        <v>5706</v>
      </c>
      <c r="L82" s="1" t="s">
        <v>5739</v>
      </c>
      <c r="M82" s="1" t="s">
        <v>6086</v>
      </c>
      <c r="N82" s="1" t="s">
        <v>6087</v>
      </c>
      <c r="O82" s="1">
        <v>89529499616</v>
      </c>
      <c r="P82" s="1" t="s">
        <v>5710</v>
      </c>
      <c r="Q82" s="1">
        <f t="shared" si="0"/>
        <v>-43</v>
      </c>
    </row>
    <row r="83" spans="1:17" ht="12.75">
      <c r="A83" s="3">
        <v>45485.682083333333</v>
      </c>
      <c r="B83" s="1">
        <v>3100</v>
      </c>
      <c r="C83" s="1" t="s">
        <v>226</v>
      </c>
      <c r="D83" s="1">
        <v>340017406</v>
      </c>
      <c r="E83" s="1" t="s">
        <v>6089</v>
      </c>
      <c r="F83" s="1" t="s">
        <v>6090</v>
      </c>
      <c r="H83" s="1" t="s">
        <v>5838</v>
      </c>
      <c r="I83" s="1" t="s">
        <v>5704</v>
      </c>
      <c r="J83" s="1" t="s">
        <v>5738</v>
      </c>
      <c r="K83" s="1" t="s">
        <v>5706</v>
      </c>
      <c r="L83" s="1" t="s">
        <v>5707</v>
      </c>
      <c r="M83" s="1" t="s">
        <v>6091</v>
      </c>
      <c r="N83" s="1" t="s">
        <v>6091</v>
      </c>
      <c r="O83" s="1">
        <v>81212101695</v>
      </c>
      <c r="P83" s="1" t="s">
        <v>5710</v>
      </c>
      <c r="Q83" s="1">
        <f t="shared" si="0"/>
        <v>-415</v>
      </c>
    </row>
    <row r="84" spans="1:17" ht="12.75">
      <c r="A84" s="3">
        <v>45488.53329861111</v>
      </c>
      <c r="B84" s="1">
        <v>3322</v>
      </c>
      <c r="C84" s="1" t="s">
        <v>389</v>
      </c>
      <c r="D84" s="1">
        <v>340017821</v>
      </c>
      <c r="E84" s="1" t="s">
        <v>6093</v>
      </c>
      <c r="F84" s="1" t="s">
        <v>6094</v>
      </c>
      <c r="H84" s="1" t="s">
        <v>5950</v>
      </c>
      <c r="I84" s="1" t="s">
        <v>5729</v>
      </c>
      <c r="J84" s="1" t="s">
        <v>5738</v>
      </c>
      <c r="K84" s="1" t="s">
        <v>5706</v>
      </c>
      <c r="L84" s="1" t="s">
        <v>5707</v>
      </c>
      <c r="M84" s="1" t="s">
        <v>6095</v>
      </c>
      <c r="N84" s="1" t="s">
        <v>6096</v>
      </c>
      <c r="O84" s="1">
        <v>8170119978</v>
      </c>
      <c r="P84" s="1" t="s">
        <v>5710</v>
      </c>
      <c r="Q84" s="1">
        <f t="shared" si="0"/>
        <v>-18</v>
      </c>
    </row>
    <row r="85" spans="1:17" ht="12.75">
      <c r="A85" s="3">
        <v>45482.431840277779</v>
      </c>
      <c r="B85" s="1">
        <v>3204</v>
      </c>
      <c r="C85" s="1" t="s">
        <v>338</v>
      </c>
      <c r="D85" s="1">
        <v>340017839</v>
      </c>
      <c r="E85" s="1" t="s">
        <v>6098</v>
      </c>
      <c r="F85" s="1" t="s">
        <v>6099</v>
      </c>
      <c r="G85" s="1" t="s">
        <v>1191</v>
      </c>
      <c r="H85" s="1" t="s">
        <v>5950</v>
      </c>
      <c r="I85" s="1" t="s">
        <v>5729</v>
      </c>
      <c r="J85" s="1" t="s">
        <v>5714</v>
      </c>
      <c r="K85" s="1" t="s">
        <v>5706</v>
      </c>
      <c r="L85" s="1" t="s">
        <v>5707</v>
      </c>
      <c r="M85" s="1" t="s">
        <v>6100</v>
      </c>
      <c r="N85" s="1" t="s">
        <v>6101</v>
      </c>
      <c r="O85" s="1">
        <v>81318012023</v>
      </c>
      <c r="P85" s="1" t="s">
        <v>5710</v>
      </c>
      <c r="Q85" s="1">
        <f t="shared" si="0"/>
        <v>-11</v>
      </c>
    </row>
    <row r="86" spans="1:17" ht="12.75">
      <c r="A86" s="3">
        <v>45482.486030092594</v>
      </c>
      <c r="B86" s="1">
        <v>3509</v>
      </c>
      <c r="C86" s="1" t="s">
        <v>689</v>
      </c>
      <c r="D86" s="1">
        <v>340017850</v>
      </c>
      <c r="E86" s="1" t="s">
        <v>6103</v>
      </c>
      <c r="F86" s="1" t="s">
        <v>6104</v>
      </c>
      <c r="H86" s="65" t="s">
        <v>5737</v>
      </c>
      <c r="I86" s="1" t="s">
        <v>5704</v>
      </c>
      <c r="J86" s="1" t="s">
        <v>5738</v>
      </c>
      <c r="K86" s="1" t="s">
        <v>5706</v>
      </c>
      <c r="L86" s="1" t="s">
        <v>5739</v>
      </c>
      <c r="M86" s="1" t="s">
        <v>6105</v>
      </c>
      <c r="N86" s="1" t="s">
        <v>6106</v>
      </c>
      <c r="O86" s="1">
        <v>81347531273</v>
      </c>
      <c r="P86" s="1" t="s">
        <v>5710</v>
      </c>
      <c r="Q86" s="1">
        <f t="shared" si="0"/>
        <v>0</v>
      </c>
    </row>
    <row r="87" spans="1:17" ht="12.75">
      <c r="A87" s="3">
        <v>45483.39167824074</v>
      </c>
      <c r="B87" s="1">
        <v>3509</v>
      </c>
      <c r="C87" s="1" t="s">
        <v>689</v>
      </c>
      <c r="D87" s="1">
        <v>340017850</v>
      </c>
      <c r="E87" s="1" t="s">
        <v>6103</v>
      </c>
      <c r="F87" s="1" t="s">
        <v>6104</v>
      </c>
      <c r="H87" s="1" t="s">
        <v>6085</v>
      </c>
      <c r="I87" s="1" t="s">
        <v>5704</v>
      </c>
      <c r="J87" s="1" t="s">
        <v>5738</v>
      </c>
      <c r="K87" s="1" t="s">
        <v>5706</v>
      </c>
      <c r="L87" s="1" t="s">
        <v>5739</v>
      </c>
      <c r="M87" s="1" t="s">
        <v>6105</v>
      </c>
      <c r="N87" s="1" t="s">
        <v>6106</v>
      </c>
      <c r="O87" s="1">
        <v>81347531273</v>
      </c>
      <c r="P87" s="1" t="s">
        <v>5710</v>
      </c>
      <c r="Q87" s="1">
        <f t="shared" si="0"/>
        <v>0</v>
      </c>
    </row>
    <row r="88" spans="1:17" ht="12.75">
      <c r="A88" s="3">
        <v>45483.393287037034</v>
      </c>
      <c r="B88" s="1">
        <v>3509</v>
      </c>
      <c r="C88" s="1" t="s">
        <v>689</v>
      </c>
      <c r="D88" s="1">
        <v>340017850</v>
      </c>
      <c r="E88" s="1" t="s">
        <v>6103</v>
      </c>
      <c r="F88" s="1" t="s">
        <v>6104</v>
      </c>
      <c r="H88" s="1" t="s">
        <v>6085</v>
      </c>
      <c r="I88" s="1" t="s">
        <v>5704</v>
      </c>
      <c r="J88" s="1" t="s">
        <v>5738</v>
      </c>
      <c r="K88" s="1" t="s">
        <v>5706</v>
      </c>
      <c r="L88" s="1" t="s">
        <v>5739</v>
      </c>
      <c r="M88" s="1" t="s">
        <v>6105</v>
      </c>
      <c r="N88" s="1" t="s">
        <v>6106</v>
      </c>
      <c r="O88" s="1">
        <v>81347531273</v>
      </c>
      <c r="P88" s="1" t="s">
        <v>5710</v>
      </c>
      <c r="Q88" s="1">
        <f t="shared" si="0"/>
        <v>-4</v>
      </c>
    </row>
    <row r="89" spans="1:17" ht="12.75">
      <c r="A89" s="3">
        <v>45477.546354166669</v>
      </c>
      <c r="B89" s="1">
        <v>3317</v>
      </c>
      <c r="C89" s="1" t="s">
        <v>509</v>
      </c>
      <c r="D89" s="1">
        <v>340017854</v>
      </c>
      <c r="E89" s="1" t="s">
        <v>6108</v>
      </c>
      <c r="F89" s="1" t="s">
        <v>6109</v>
      </c>
      <c r="H89" s="1" t="s">
        <v>6110</v>
      </c>
      <c r="I89" s="1" t="s">
        <v>5729</v>
      </c>
      <c r="J89" s="1" t="s">
        <v>5714</v>
      </c>
      <c r="K89" s="1" t="s">
        <v>5706</v>
      </c>
      <c r="L89" s="1" t="s">
        <v>5707</v>
      </c>
      <c r="M89" s="1" t="s">
        <v>6111</v>
      </c>
      <c r="N89" s="1" t="s">
        <v>6112</v>
      </c>
      <c r="O89" s="1">
        <v>81319413297</v>
      </c>
      <c r="P89" s="1" t="s">
        <v>5710</v>
      </c>
      <c r="Q89" s="1">
        <f t="shared" si="0"/>
        <v>-39</v>
      </c>
    </row>
    <row r="90" spans="1:17" ht="12.75">
      <c r="A90" s="3">
        <v>45478.391817129632</v>
      </c>
      <c r="B90" s="1">
        <v>3328</v>
      </c>
      <c r="C90" s="1" t="s">
        <v>544</v>
      </c>
      <c r="D90" s="1">
        <v>340017893</v>
      </c>
      <c r="E90" s="1" t="s">
        <v>6114</v>
      </c>
      <c r="F90" s="1" t="s">
        <v>6115</v>
      </c>
      <c r="H90" s="1" t="s">
        <v>6116</v>
      </c>
      <c r="I90" s="1" t="s">
        <v>5729</v>
      </c>
      <c r="J90" s="1" t="s">
        <v>5738</v>
      </c>
      <c r="K90" s="1" t="s">
        <v>5706</v>
      </c>
      <c r="L90" s="1" t="s">
        <v>5707</v>
      </c>
      <c r="M90" s="1" t="s">
        <v>6117</v>
      </c>
      <c r="N90" s="1" t="s">
        <v>6118</v>
      </c>
      <c r="O90" s="1">
        <v>81930819444</v>
      </c>
      <c r="P90" s="1" t="s">
        <v>5710</v>
      </c>
      <c r="Q90" s="1">
        <f t="shared" si="0"/>
        <v>-11</v>
      </c>
    </row>
    <row r="91" spans="1:17" ht="12.75">
      <c r="A91" s="3">
        <v>45482.611215277779</v>
      </c>
      <c r="B91" s="1">
        <v>3573</v>
      </c>
      <c r="C91" s="1" t="s">
        <v>747</v>
      </c>
      <c r="D91" s="1">
        <v>340017904</v>
      </c>
      <c r="E91" s="1" t="s">
        <v>6120</v>
      </c>
      <c r="F91" s="1" t="s">
        <v>6121</v>
      </c>
      <c r="H91" s="1" t="s">
        <v>5892</v>
      </c>
      <c r="I91" s="1" t="s">
        <v>5704</v>
      </c>
      <c r="J91" s="1" t="s">
        <v>5738</v>
      </c>
      <c r="K91" s="1" t="s">
        <v>5706</v>
      </c>
      <c r="L91" s="1" t="s">
        <v>5707</v>
      </c>
      <c r="M91" s="1" t="s">
        <v>6122</v>
      </c>
      <c r="N91" s="1" t="s">
        <v>6123</v>
      </c>
      <c r="O91" s="1">
        <v>811493721</v>
      </c>
      <c r="P91" s="1" t="s">
        <v>5710</v>
      </c>
      <c r="Q91" s="1">
        <f t="shared" si="0"/>
        <v>-7</v>
      </c>
    </row>
    <row r="92" spans="1:17" ht="12.75">
      <c r="A92" s="3">
        <v>45484.705671296295</v>
      </c>
      <c r="B92" s="1">
        <v>3313</v>
      </c>
      <c r="C92" s="1" t="s">
        <v>488</v>
      </c>
      <c r="D92" s="1">
        <v>340017911</v>
      </c>
      <c r="E92" s="1" t="s">
        <v>6125</v>
      </c>
      <c r="F92" s="1" t="s">
        <v>6126</v>
      </c>
      <c r="H92" s="1" t="s">
        <v>6127</v>
      </c>
      <c r="I92" s="1" t="s">
        <v>5729</v>
      </c>
      <c r="J92" s="1" t="s">
        <v>5714</v>
      </c>
      <c r="K92" s="1" t="s">
        <v>5715</v>
      </c>
      <c r="L92" s="1" t="s">
        <v>5707</v>
      </c>
      <c r="M92" s="1" t="s">
        <v>6128</v>
      </c>
      <c r="N92" s="1" t="s">
        <v>6129</v>
      </c>
      <c r="O92" s="1">
        <v>82328301083</v>
      </c>
      <c r="P92" s="1" t="s">
        <v>5710</v>
      </c>
      <c r="Q92" s="1">
        <f t="shared" si="0"/>
        <v>-264</v>
      </c>
    </row>
    <row r="93" spans="1:17" ht="12.75">
      <c r="A93" s="3">
        <v>45489.295914351853</v>
      </c>
      <c r="B93" s="1">
        <v>7604</v>
      </c>
      <c r="C93" s="1" t="s">
        <v>925</v>
      </c>
      <c r="D93" s="1">
        <v>340018175</v>
      </c>
      <c r="E93" s="1" t="s">
        <v>6131</v>
      </c>
      <c r="F93" s="1" t="s">
        <v>6132</v>
      </c>
      <c r="H93" s="1" t="s">
        <v>6133</v>
      </c>
      <c r="I93" s="1" t="s">
        <v>5704</v>
      </c>
      <c r="J93" s="1" t="s">
        <v>5738</v>
      </c>
      <c r="K93" s="1" t="s">
        <v>6134</v>
      </c>
      <c r="L93" s="1" t="s">
        <v>5707</v>
      </c>
      <c r="M93" s="1" t="s">
        <v>6135</v>
      </c>
      <c r="N93" s="1" t="s">
        <v>6136</v>
      </c>
      <c r="O93" s="1">
        <v>81241048767</v>
      </c>
      <c r="P93" s="1" t="s">
        <v>5710</v>
      </c>
      <c r="Q93" s="1">
        <f t="shared" si="0"/>
        <v>-340</v>
      </c>
    </row>
    <row r="94" spans="1:17" ht="12.75">
      <c r="A94" s="3">
        <v>45482.600601851853</v>
      </c>
      <c r="B94" s="1">
        <v>3519</v>
      </c>
      <c r="C94" s="1" t="s">
        <v>632</v>
      </c>
      <c r="D94" s="1">
        <v>340018515</v>
      </c>
      <c r="E94" s="1" t="s">
        <v>6138</v>
      </c>
      <c r="F94" s="1" t="s">
        <v>6139</v>
      </c>
      <c r="H94" s="65" t="s">
        <v>5764</v>
      </c>
      <c r="I94" s="1" t="s">
        <v>5704</v>
      </c>
      <c r="J94" s="1" t="s">
        <v>5705</v>
      </c>
      <c r="K94" s="1" t="s">
        <v>5706</v>
      </c>
      <c r="L94" s="1" t="s">
        <v>5765</v>
      </c>
      <c r="M94" s="1" t="s">
        <v>6140</v>
      </c>
      <c r="N94" s="1" t="s">
        <v>6141</v>
      </c>
      <c r="O94" s="1">
        <v>82172508408</v>
      </c>
      <c r="P94" s="1" t="s">
        <v>5710</v>
      </c>
      <c r="Q94" s="1">
        <f t="shared" si="0"/>
        <v>-657</v>
      </c>
    </row>
    <row r="95" spans="1:17" ht="12.75">
      <c r="A95" s="3">
        <v>45488.602303240739</v>
      </c>
      <c r="B95" s="1">
        <v>3171</v>
      </c>
      <c r="C95" s="1" t="s">
        <v>267</v>
      </c>
      <c r="D95" s="1">
        <v>340019172</v>
      </c>
      <c r="E95" s="1" t="s">
        <v>6143</v>
      </c>
      <c r="F95" s="1" t="s">
        <v>6144</v>
      </c>
      <c r="H95" s="1" t="s">
        <v>5950</v>
      </c>
      <c r="I95" s="1" t="s">
        <v>5704</v>
      </c>
      <c r="J95" s="1" t="s">
        <v>5738</v>
      </c>
      <c r="K95" s="1" t="s">
        <v>5706</v>
      </c>
      <c r="L95" s="1" t="s">
        <v>5707</v>
      </c>
      <c r="M95" s="1" t="s">
        <v>6145</v>
      </c>
      <c r="N95" s="1" t="s">
        <v>6146</v>
      </c>
      <c r="O95" s="1">
        <v>85267180870</v>
      </c>
      <c r="P95" s="1" t="s">
        <v>5710</v>
      </c>
      <c r="Q95" s="1">
        <f t="shared" si="0"/>
        <v>-9</v>
      </c>
    </row>
    <row r="96" spans="1:17" ht="12.75">
      <c r="A96" s="3">
        <v>45488.421655092592</v>
      </c>
      <c r="B96" s="1">
        <v>1810</v>
      </c>
      <c r="C96" s="1" t="s">
        <v>203</v>
      </c>
      <c r="D96" s="1">
        <v>340019181</v>
      </c>
      <c r="E96" s="1" t="s">
        <v>6148</v>
      </c>
      <c r="F96" s="1" t="s">
        <v>6149</v>
      </c>
      <c r="H96" s="65" t="s">
        <v>5737</v>
      </c>
      <c r="I96" s="1" t="s">
        <v>5704</v>
      </c>
      <c r="J96" s="1" t="s">
        <v>5738</v>
      </c>
      <c r="K96" s="1" t="s">
        <v>5706</v>
      </c>
      <c r="L96" s="1" t="s">
        <v>5739</v>
      </c>
      <c r="M96" s="1" t="s">
        <v>6150</v>
      </c>
      <c r="N96" s="1" t="s">
        <v>6151</v>
      </c>
      <c r="O96" s="1">
        <v>85959467447</v>
      </c>
      <c r="P96" s="1" t="s">
        <v>5710</v>
      </c>
      <c r="Q96" s="1">
        <f t="shared" si="0"/>
        <v>-8</v>
      </c>
    </row>
    <row r="97" spans="1:17" ht="12.75">
      <c r="A97" s="3">
        <v>45481.702002314814</v>
      </c>
      <c r="B97" s="1">
        <v>3400</v>
      </c>
      <c r="C97" s="1" t="s">
        <v>6059</v>
      </c>
      <c r="D97" s="1">
        <v>340019189</v>
      </c>
      <c r="E97" s="1" t="s">
        <v>6153</v>
      </c>
      <c r="F97" s="1" t="s">
        <v>6154</v>
      </c>
      <c r="G97" s="1" t="s">
        <v>951</v>
      </c>
      <c r="H97" s="1" t="s">
        <v>5950</v>
      </c>
      <c r="I97" s="1" t="s">
        <v>5704</v>
      </c>
      <c r="J97" s="1" t="s">
        <v>5714</v>
      </c>
      <c r="K97" s="1" t="s">
        <v>5753</v>
      </c>
      <c r="L97" s="1" t="s">
        <v>5992</v>
      </c>
      <c r="M97" s="1" t="s">
        <v>6155</v>
      </c>
      <c r="N97" s="1" t="s">
        <v>6156</v>
      </c>
      <c r="O97" s="1">
        <v>87838172689</v>
      </c>
      <c r="P97" s="1" t="s">
        <v>5710</v>
      </c>
      <c r="Q97" s="1">
        <f t="shared" si="0"/>
        <v>-24</v>
      </c>
    </row>
    <row r="98" spans="1:17" ht="12.75">
      <c r="A98" s="3">
        <v>45484.600185185183</v>
      </c>
      <c r="B98" s="1">
        <v>3313</v>
      </c>
      <c r="C98" s="1" t="s">
        <v>488</v>
      </c>
      <c r="D98" s="1">
        <v>340019213</v>
      </c>
      <c r="E98" s="1" t="s">
        <v>6158</v>
      </c>
      <c r="F98" s="1" t="s">
        <v>6159</v>
      </c>
      <c r="H98" s="1" t="s">
        <v>6160</v>
      </c>
      <c r="I98" s="1" t="s">
        <v>5704</v>
      </c>
      <c r="J98" s="1" t="s">
        <v>5714</v>
      </c>
      <c r="K98" s="1" t="s">
        <v>5706</v>
      </c>
      <c r="L98" s="1" t="s">
        <v>5707</v>
      </c>
      <c r="M98" s="1" t="s">
        <v>6161</v>
      </c>
      <c r="N98" s="1" t="s">
        <v>6162</v>
      </c>
      <c r="O98" s="1">
        <v>85229772997</v>
      </c>
      <c r="P98" s="1" t="s">
        <v>5710</v>
      </c>
      <c r="Q98" s="1">
        <f t="shared" si="0"/>
        <v>0</v>
      </c>
    </row>
    <row r="99" spans="1:17" ht="12.75">
      <c r="A99" s="3">
        <v>45484.603472222225</v>
      </c>
      <c r="B99" s="1">
        <v>3313</v>
      </c>
      <c r="C99" s="1" t="s">
        <v>488</v>
      </c>
      <c r="D99" s="1">
        <v>340019213</v>
      </c>
      <c r="E99" s="1" t="s">
        <v>6158</v>
      </c>
      <c r="F99" s="1" t="s">
        <v>6159</v>
      </c>
      <c r="H99" s="1" t="s">
        <v>6160</v>
      </c>
      <c r="I99" s="1" t="s">
        <v>5704</v>
      </c>
      <c r="J99" s="1" t="s">
        <v>5714</v>
      </c>
      <c r="K99" s="1" t="s">
        <v>5706</v>
      </c>
      <c r="L99" s="1" t="s">
        <v>5707</v>
      </c>
      <c r="M99" s="1" t="s">
        <v>6161</v>
      </c>
      <c r="N99" s="1" t="s">
        <v>6162</v>
      </c>
      <c r="O99" s="1">
        <v>85229772997</v>
      </c>
      <c r="P99" s="1" t="s">
        <v>5710</v>
      </c>
      <c r="Q99" s="1">
        <f t="shared" si="0"/>
        <v>0</v>
      </c>
    </row>
    <row r="100" spans="1:17" ht="12.75">
      <c r="A100" s="3">
        <v>45484.607187499998</v>
      </c>
      <c r="B100" s="1">
        <v>3313</v>
      </c>
      <c r="C100" s="1" t="s">
        <v>488</v>
      </c>
      <c r="D100" s="1">
        <v>340019213</v>
      </c>
      <c r="E100" s="1" t="s">
        <v>6158</v>
      </c>
      <c r="F100" s="1" t="s">
        <v>6159</v>
      </c>
      <c r="H100" s="1" t="s">
        <v>6160</v>
      </c>
      <c r="I100" s="1" t="s">
        <v>5704</v>
      </c>
      <c r="J100" s="1" t="s">
        <v>5714</v>
      </c>
      <c r="K100" s="1" t="s">
        <v>5706</v>
      </c>
      <c r="L100" s="1" t="s">
        <v>5707</v>
      </c>
      <c r="M100" s="1" t="s">
        <v>6161</v>
      </c>
      <c r="N100" s="1" t="s">
        <v>6162</v>
      </c>
      <c r="O100" s="1">
        <v>85229772997</v>
      </c>
      <c r="P100" s="1" t="s">
        <v>5710</v>
      </c>
      <c r="Q100" s="1">
        <f t="shared" si="0"/>
        <v>-27</v>
      </c>
    </row>
    <row r="101" spans="1:17" ht="12.75">
      <c r="A101" s="3">
        <v>45488.57671296296</v>
      </c>
      <c r="B101" s="1">
        <v>7600</v>
      </c>
      <c r="C101" s="1" t="s">
        <v>921</v>
      </c>
      <c r="D101" s="1">
        <v>340019240</v>
      </c>
      <c r="E101" s="1" t="s">
        <v>6164</v>
      </c>
      <c r="F101" s="1" t="s">
        <v>6165</v>
      </c>
      <c r="H101" s="1" t="s">
        <v>6166</v>
      </c>
      <c r="I101" s="1" t="s">
        <v>5729</v>
      </c>
      <c r="J101" s="1" t="s">
        <v>5714</v>
      </c>
      <c r="K101" s="1" t="s">
        <v>5706</v>
      </c>
      <c r="L101" s="1" t="s">
        <v>5707</v>
      </c>
      <c r="M101" s="1" t="s">
        <v>6167</v>
      </c>
      <c r="N101" s="1" t="s">
        <v>6168</v>
      </c>
      <c r="O101" s="1">
        <v>81315546806</v>
      </c>
      <c r="P101" s="1" t="s">
        <v>5710</v>
      </c>
      <c r="Q101" s="1">
        <f t="shared" si="0"/>
        <v>-3</v>
      </c>
    </row>
    <row r="102" spans="1:17" ht="12.75">
      <c r="A102" s="3">
        <v>45483.410231481481</v>
      </c>
      <c r="B102" s="1">
        <v>7400</v>
      </c>
      <c r="C102" s="1" t="s">
        <v>904</v>
      </c>
      <c r="D102" s="1">
        <v>340019243</v>
      </c>
      <c r="E102" s="1" t="s">
        <v>6170</v>
      </c>
      <c r="F102" s="1" t="s">
        <v>6171</v>
      </c>
      <c r="H102" s="1" t="s">
        <v>6172</v>
      </c>
      <c r="I102" s="1" t="s">
        <v>5729</v>
      </c>
      <c r="J102" s="1" t="s">
        <v>5722</v>
      </c>
      <c r="K102" s="1" t="s">
        <v>5715</v>
      </c>
      <c r="L102" s="1" t="s">
        <v>5707</v>
      </c>
      <c r="M102" s="1" t="s">
        <v>6173</v>
      </c>
      <c r="N102" s="1" t="s">
        <v>6174</v>
      </c>
      <c r="O102" s="1">
        <v>8114000997</v>
      </c>
      <c r="P102" s="1" t="s">
        <v>5710</v>
      </c>
      <c r="Q102" s="1">
        <f t="shared" si="0"/>
        <v>-3</v>
      </c>
    </row>
    <row r="103" spans="1:17" ht="12.75">
      <c r="A103" s="3">
        <v>45483.426053240742</v>
      </c>
      <c r="B103" s="1">
        <v>7400</v>
      </c>
      <c r="C103" s="1" t="s">
        <v>904</v>
      </c>
      <c r="D103" s="1">
        <v>340019246</v>
      </c>
      <c r="E103" s="1" t="s">
        <v>6176</v>
      </c>
      <c r="F103" s="1" t="s">
        <v>6177</v>
      </c>
      <c r="H103" s="65" t="s">
        <v>5737</v>
      </c>
      <c r="I103" s="1" t="s">
        <v>5704</v>
      </c>
      <c r="J103" s="1" t="s">
        <v>5714</v>
      </c>
      <c r="K103" s="1" t="s">
        <v>5715</v>
      </c>
      <c r="L103" s="1" t="s">
        <v>5739</v>
      </c>
      <c r="M103" s="1" t="s">
        <v>6178</v>
      </c>
      <c r="N103" s="1" t="s">
        <v>6179</v>
      </c>
      <c r="O103" s="1">
        <v>82349549825</v>
      </c>
      <c r="P103" s="1" t="s">
        <v>5710</v>
      </c>
      <c r="Q103" s="1">
        <f t="shared" si="0"/>
        <v>-12</v>
      </c>
    </row>
    <row r="104" spans="1:17" ht="12.75">
      <c r="A104" s="3">
        <v>45482.43886574074</v>
      </c>
      <c r="B104" s="1">
        <v>3577</v>
      </c>
      <c r="C104" s="1" t="s">
        <v>761</v>
      </c>
      <c r="D104" s="1">
        <v>340019258</v>
      </c>
      <c r="E104" s="1" t="s">
        <v>6181</v>
      </c>
      <c r="F104" s="1" t="s">
        <v>6182</v>
      </c>
      <c r="G104" s="1" t="s">
        <v>1191</v>
      </c>
      <c r="H104" s="1" t="s">
        <v>6183</v>
      </c>
      <c r="I104" s="1" t="s">
        <v>5704</v>
      </c>
      <c r="J104" s="1" t="s">
        <v>5738</v>
      </c>
      <c r="K104" s="1" t="s">
        <v>5706</v>
      </c>
      <c r="L104" s="1" t="s">
        <v>5707</v>
      </c>
      <c r="M104" s="1" t="s">
        <v>6184</v>
      </c>
      <c r="N104" s="1" t="s">
        <v>6185</v>
      </c>
      <c r="O104" s="1">
        <v>85735792778</v>
      </c>
      <c r="P104" s="1" t="s">
        <v>5710</v>
      </c>
      <c r="Q104" s="1">
        <f t="shared" si="0"/>
        <v>-21</v>
      </c>
    </row>
    <row r="105" spans="1:17" ht="12.75">
      <c r="A105" s="3">
        <v>45488.592222222222</v>
      </c>
      <c r="B105" s="1">
        <v>3312</v>
      </c>
      <c r="C105" s="1" t="s">
        <v>481</v>
      </c>
      <c r="D105" s="1">
        <v>340019279</v>
      </c>
      <c r="E105" s="1" t="s">
        <v>6187</v>
      </c>
      <c r="F105" s="1" t="s">
        <v>6188</v>
      </c>
      <c r="H105" s="1" t="s">
        <v>6189</v>
      </c>
      <c r="I105" s="1" t="s">
        <v>5729</v>
      </c>
      <c r="J105" s="1" t="s">
        <v>5714</v>
      </c>
      <c r="K105" s="1" t="s">
        <v>5706</v>
      </c>
      <c r="L105" s="1" t="s">
        <v>5707</v>
      </c>
      <c r="M105" s="1" t="s">
        <v>6190</v>
      </c>
      <c r="N105" s="1" t="s">
        <v>6191</v>
      </c>
      <c r="O105" s="1">
        <v>8114326887</v>
      </c>
      <c r="P105" s="1" t="s">
        <v>5710</v>
      </c>
      <c r="Q105" s="1">
        <f t="shared" si="0"/>
        <v>-690</v>
      </c>
    </row>
    <row r="106" spans="1:17" ht="12.75">
      <c r="A106" s="3">
        <v>45481.394467592596</v>
      </c>
      <c r="B106" s="1">
        <v>3276</v>
      </c>
      <c r="C106" s="1" t="s">
        <v>359</v>
      </c>
      <c r="D106" s="1">
        <v>340019969</v>
      </c>
      <c r="E106" s="1" t="s">
        <v>6193</v>
      </c>
      <c r="F106" s="1" t="s">
        <v>6194</v>
      </c>
      <c r="G106" s="1" t="s">
        <v>1191</v>
      </c>
      <c r="H106" s="1" t="s">
        <v>5950</v>
      </c>
      <c r="I106" s="1" t="s">
        <v>5704</v>
      </c>
      <c r="J106" s="1" t="s">
        <v>5738</v>
      </c>
      <c r="K106" s="1" t="s">
        <v>5706</v>
      </c>
      <c r="L106" s="1" t="s">
        <v>5707</v>
      </c>
      <c r="M106" s="1" t="s">
        <v>6195</v>
      </c>
      <c r="N106" s="1" t="s">
        <v>6196</v>
      </c>
      <c r="O106" s="1">
        <v>85219819392</v>
      </c>
      <c r="P106" s="1" t="s">
        <v>5710</v>
      </c>
      <c r="Q106" s="1">
        <f t="shared" si="0"/>
        <v>-124</v>
      </c>
    </row>
    <row r="107" spans="1:17" ht="12.75">
      <c r="A107" s="3">
        <v>45482.379780092589</v>
      </c>
      <c r="B107" s="1">
        <v>3306</v>
      </c>
      <c r="C107" s="1" t="s">
        <v>438</v>
      </c>
      <c r="D107" s="1">
        <v>340020093</v>
      </c>
      <c r="E107" s="1" t="s">
        <v>6198</v>
      </c>
      <c r="F107" s="1" t="s">
        <v>6199</v>
      </c>
      <c r="H107" s="65" t="s">
        <v>5737</v>
      </c>
      <c r="I107" s="1" t="s">
        <v>5729</v>
      </c>
      <c r="J107" s="1" t="s">
        <v>5738</v>
      </c>
      <c r="K107" s="1" t="s">
        <v>5706</v>
      </c>
      <c r="L107" s="1" t="s">
        <v>5739</v>
      </c>
      <c r="M107" s="1" t="s">
        <v>6200</v>
      </c>
      <c r="N107" s="1" t="s">
        <v>6201</v>
      </c>
      <c r="O107" s="1">
        <v>81373626522</v>
      </c>
      <c r="P107" s="1" t="s">
        <v>5710</v>
      </c>
      <c r="Q107" s="1">
        <f t="shared" si="0"/>
        <v>-88</v>
      </c>
    </row>
    <row r="108" spans="1:17" ht="12.75">
      <c r="A108" s="3">
        <v>45482.541145833333</v>
      </c>
      <c r="B108" s="1">
        <v>3522</v>
      </c>
      <c r="C108" s="1" t="s">
        <v>728</v>
      </c>
      <c r="D108" s="1">
        <v>340020181</v>
      </c>
      <c r="E108" s="1" t="s">
        <v>6203</v>
      </c>
      <c r="F108" s="1" t="s">
        <v>6204</v>
      </c>
      <c r="H108" s="1" t="s">
        <v>6205</v>
      </c>
      <c r="I108" s="1" t="s">
        <v>5704</v>
      </c>
      <c r="J108" s="1" t="s">
        <v>5738</v>
      </c>
      <c r="K108" s="1" t="s">
        <v>5706</v>
      </c>
      <c r="L108" s="1" t="s">
        <v>5707</v>
      </c>
      <c r="M108" s="1" t="s">
        <v>6206</v>
      </c>
      <c r="N108" s="1" t="s">
        <v>6207</v>
      </c>
      <c r="O108" s="1">
        <v>85248023540</v>
      </c>
      <c r="P108" s="1" t="s">
        <v>5710</v>
      </c>
      <c r="Q108" s="1">
        <f t="shared" si="0"/>
        <v>-28</v>
      </c>
    </row>
    <row r="109" spans="1:17" ht="12.75">
      <c r="A109" s="3">
        <v>45483.425509259258</v>
      </c>
      <c r="B109" s="1">
        <v>3517</v>
      </c>
      <c r="C109" s="1" t="s">
        <v>714</v>
      </c>
      <c r="D109" s="1">
        <v>340020209</v>
      </c>
      <c r="E109" s="1" t="s">
        <v>6209</v>
      </c>
      <c r="F109" s="1" t="s">
        <v>6210</v>
      </c>
      <c r="H109" s="65" t="s">
        <v>5737</v>
      </c>
      <c r="I109" s="1" t="s">
        <v>5704</v>
      </c>
      <c r="J109" s="1" t="s">
        <v>5738</v>
      </c>
      <c r="K109" s="1" t="s">
        <v>5706</v>
      </c>
      <c r="L109" s="1" t="s">
        <v>5739</v>
      </c>
      <c r="M109" s="1" t="s">
        <v>6211</v>
      </c>
      <c r="N109" s="1" t="s">
        <v>6212</v>
      </c>
      <c r="O109" s="1">
        <v>85335770009</v>
      </c>
      <c r="P109" s="1" t="s">
        <v>5710</v>
      </c>
      <c r="Q109" s="1">
        <f t="shared" si="0"/>
        <v>-74</v>
      </c>
    </row>
    <row r="110" spans="1:17" ht="12.75">
      <c r="A110" s="3">
        <v>45488.552997685183</v>
      </c>
      <c r="B110" s="1">
        <v>5103</v>
      </c>
      <c r="C110" s="1" t="s">
        <v>789</v>
      </c>
      <c r="D110" s="1">
        <v>340020283</v>
      </c>
      <c r="E110" s="1" t="s">
        <v>6214</v>
      </c>
      <c r="F110" s="1" t="s">
        <v>6215</v>
      </c>
      <c r="H110" s="1" t="s">
        <v>6216</v>
      </c>
      <c r="I110" s="1" t="s">
        <v>5729</v>
      </c>
      <c r="J110" s="1" t="s">
        <v>5738</v>
      </c>
      <c r="K110" s="1" t="s">
        <v>6217</v>
      </c>
      <c r="L110" s="1" t="s">
        <v>5707</v>
      </c>
      <c r="M110" s="1" t="s">
        <v>6218</v>
      </c>
      <c r="N110" s="1" t="s">
        <v>6219</v>
      </c>
      <c r="O110" s="1">
        <v>82146844636</v>
      </c>
      <c r="P110" s="1" t="s">
        <v>5710</v>
      </c>
      <c r="Q110" s="1">
        <f t="shared" si="0"/>
        <v>-60</v>
      </c>
    </row>
    <row r="111" spans="1:17" ht="12.75">
      <c r="A111" s="3">
        <v>45483.468784722223</v>
      </c>
      <c r="B111" s="1">
        <v>3500</v>
      </c>
      <c r="C111" s="1" t="s">
        <v>641</v>
      </c>
      <c r="D111" s="1">
        <v>340020343</v>
      </c>
      <c r="E111" s="1" t="s">
        <v>6221</v>
      </c>
      <c r="F111" s="1" t="s">
        <v>6222</v>
      </c>
      <c r="G111" s="1" t="s">
        <v>1191</v>
      </c>
      <c r="H111" s="1" t="s">
        <v>6160</v>
      </c>
      <c r="I111" s="1" t="s">
        <v>5704</v>
      </c>
      <c r="J111" s="1" t="s">
        <v>5738</v>
      </c>
      <c r="K111" s="1" t="s">
        <v>5706</v>
      </c>
      <c r="L111" s="1" t="s">
        <v>5707</v>
      </c>
      <c r="M111" s="1" t="s">
        <v>6223</v>
      </c>
      <c r="N111" s="1" t="s">
        <v>1191</v>
      </c>
      <c r="O111" s="1">
        <v>81238063680</v>
      </c>
      <c r="P111" s="1" t="s">
        <v>5710</v>
      </c>
      <c r="Q111" s="1">
        <f t="shared" si="0"/>
        <v>-29679</v>
      </c>
    </row>
    <row r="112" spans="1:17" ht="12.75">
      <c r="A112" s="3">
        <v>45482.6015162037</v>
      </c>
      <c r="B112" s="1">
        <v>3503</v>
      </c>
      <c r="C112" s="1" t="s">
        <v>661</v>
      </c>
      <c r="D112" s="1">
        <v>340050022</v>
      </c>
      <c r="E112" s="1" t="s">
        <v>6225</v>
      </c>
      <c r="F112" s="1" t="s">
        <v>6226</v>
      </c>
      <c r="H112" s="1" t="s">
        <v>6227</v>
      </c>
      <c r="I112" s="1" t="s">
        <v>5729</v>
      </c>
      <c r="J112" s="1" t="s">
        <v>5738</v>
      </c>
      <c r="K112" s="1" t="s">
        <v>5753</v>
      </c>
      <c r="L112" s="1" t="s">
        <v>5707</v>
      </c>
      <c r="M112" s="1" t="s">
        <v>6228</v>
      </c>
      <c r="N112" s="1" t="s">
        <v>6229</v>
      </c>
      <c r="O112" s="1">
        <v>85216440751</v>
      </c>
      <c r="P112" s="1" t="s">
        <v>5710</v>
      </c>
      <c r="Q112" s="1">
        <f t="shared" si="0"/>
        <v>-22</v>
      </c>
    </row>
    <row r="113" spans="1:17" ht="12.75">
      <c r="A113" s="3">
        <v>45483.320810185185</v>
      </c>
      <c r="B113" s="1">
        <v>3502</v>
      </c>
      <c r="C113" s="1" t="s">
        <v>654</v>
      </c>
      <c r="D113" s="1">
        <v>340050044</v>
      </c>
      <c r="E113" s="1" t="s">
        <v>6231</v>
      </c>
      <c r="F113" s="1" t="s">
        <v>6232</v>
      </c>
      <c r="I113" s="1" t="s">
        <v>5729</v>
      </c>
      <c r="J113" s="1" t="s">
        <v>5738</v>
      </c>
      <c r="K113" s="1" t="s">
        <v>5706</v>
      </c>
      <c r="L113" s="1" t="s">
        <v>5739</v>
      </c>
      <c r="M113" s="1" t="s">
        <v>6233</v>
      </c>
      <c r="N113" s="1" t="s">
        <v>6580</v>
      </c>
      <c r="O113" s="1">
        <v>87876960274</v>
      </c>
      <c r="P113" s="1" t="s">
        <v>5710</v>
      </c>
      <c r="Q113" s="1">
        <f t="shared" si="0"/>
        <v>0</v>
      </c>
    </row>
    <row r="114" spans="1:17" ht="12.75">
      <c r="A114" s="3">
        <v>45483.323703703703</v>
      </c>
      <c r="B114" s="1">
        <v>3502</v>
      </c>
      <c r="C114" s="1" t="s">
        <v>654</v>
      </c>
      <c r="D114" s="1">
        <v>340050044</v>
      </c>
      <c r="E114" s="1" t="s">
        <v>6231</v>
      </c>
      <c r="F114" s="1" t="s">
        <v>6232</v>
      </c>
      <c r="I114" s="1" t="s">
        <v>5729</v>
      </c>
      <c r="J114" s="1" t="s">
        <v>5738</v>
      </c>
      <c r="K114" s="1" t="s">
        <v>5706</v>
      </c>
      <c r="L114" s="1" t="s">
        <v>5739</v>
      </c>
      <c r="M114" s="1" t="s">
        <v>6233</v>
      </c>
      <c r="N114" s="1" t="s">
        <v>6234</v>
      </c>
      <c r="O114" s="1">
        <v>87876960274</v>
      </c>
      <c r="P114" s="1" t="s">
        <v>5710</v>
      </c>
      <c r="Q114" s="1">
        <f t="shared" si="0"/>
        <v>-69</v>
      </c>
    </row>
    <row r="115" spans="1:17" ht="12.75">
      <c r="A115" s="3">
        <v>45482.289351851854</v>
      </c>
      <c r="B115" s="1">
        <v>5204</v>
      </c>
      <c r="C115" s="1" t="s">
        <v>817</v>
      </c>
      <c r="D115" s="1">
        <v>340050113</v>
      </c>
      <c r="E115" s="1" t="s">
        <v>6236</v>
      </c>
      <c r="F115" s="1" t="s">
        <v>6237</v>
      </c>
      <c r="H115" s="1" t="s">
        <v>6238</v>
      </c>
      <c r="I115" s="1" t="s">
        <v>5729</v>
      </c>
      <c r="J115" s="1" t="s">
        <v>5738</v>
      </c>
      <c r="K115" s="1" t="s">
        <v>5753</v>
      </c>
      <c r="L115" s="1" t="s">
        <v>5739</v>
      </c>
      <c r="M115" s="1" t="s">
        <v>6239</v>
      </c>
      <c r="N115" s="1" t="s">
        <v>6240</v>
      </c>
      <c r="O115" s="1">
        <v>81805778259</v>
      </c>
      <c r="P115" s="1" t="s">
        <v>5710</v>
      </c>
      <c r="Q115" s="1">
        <f t="shared" si="0"/>
        <v>-20</v>
      </c>
    </row>
    <row r="116" spans="1:17" ht="12.75">
      <c r="A116" s="3">
        <v>45488.489791666667</v>
      </c>
      <c r="B116" s="1">
        <v>1205</v>
      </c>
      <c r="C116" s="1" t="s">
        <v>46</v>
      </c>
      <c r="D116" s="1">
        <v>340050133</v>
      </c>
      <c r="E116" s="1" t="s">
        <v>6242</v>
      </c>
      <c r="F116" s="1" t="s">
        <v>6243</v>
      </c>
      <c r="H116" s="1" t="s">
        <v>6244</v>
      </c>
      <c r="I116" s="1" t="s">
        <v>5729</v>
      </c>
      <c r="J116" s="1" t="s">
        <v>5738</v>
      </c>
      <c r="K116" s="1" t="s">
        <v>5753</v>
      </c>
      <c r="L116" s="1" t="s">
        <v>5707</v>
      </c>
      <c r="M116" s="1" t="s">
        <v>6245</v>
      </c>
      <c r="N116" s="1" t="s">
        <v>6246</v>
      </c>
      <c r="O116" s="1">
        <v>82168685858</v>
      </c>
      <c r="P116" s="1" t="s">
        <v>5710</v>
      </c>
      <c r="Q116" s="1">
        <f t="shared" si="0"/>
        <v>-19</v>
      </c>
    </row>
    <row r="117" spans="1:17" ht="12.75">
      <c r="A117" s="3">
        <v>45482.44736111111</v>
      </c>
      <c r="B117" s="1">
        <v>3574</v>
      </c>
      <c r="C117" s="1" t="s">
        <v>638</v>
      </c>
      <c r="D117" s="1">
        <v>340050152</v>
      </c>
      <c r="E117" s="1" t="s">
        <v>6248</v>
      </c>
      <c r="F117" s="1" t="s">
        <v>6249</v>
      </c>
      <c r="H117" s="65" t="s">
        <v>5737</v>
      </c>
      <c r="I117" s="1" t="s">
        <v>5704</v>
      </c>
      <c r="J117" s="1" t="s">
        <v>5738</v>
      </c>
      <c r="K117" s="1" t="s">
        <v>5706</v>
      </c>
      <c r="L117" s="1" t="s">
        <v>5739</v>
      </c>
      <c r="M117" s="1" t="s">
        <v>6250</v>
      </c>
      <c r="N117" s="1" t="s">
        <v>6251</v>
      </c>
      <c r="O117" s="1">
        <v>85231626814</v>
      </c>
      <c r="P117" s="1" t="s">
        <v>5710</v>
      </c>
      <c r="Q117" s="1">
        <f t="shared" si="0"/>
        <v>-100</v>
      </c>
    </row>
    <row r="118" spans="1:17" ht="12.75">
      <c r="A118" s="3">
        <v>45482.390833333331</v>
      </c>
      <c r="B118" s="1">
        <v>3516</v>
      </c>
      <c r="C118" s="1" t="s">
        <v>708</v>
      </c>
      <c r="D118" s="1">
        <v>340050252</v>
      </c>
      <c r="E118" s="1" t="s">
        <v>6253</v>
      </c>
      <c r="F118" s="1" t="s">
        <v>6254</v>
      </c>
      <c r="H118" s="65" t="s">
        <v>5737</v>
      </c>
      <c r="I118" s="1" t="s">
        <v>5729</v>
      </c>
      <c r="J118" s="1" t="s">
        <v>5738</v>
      </c>
      <c r="K118" s="1" t="s">
        <v>5706</v>
      </c>
      <c r="L118" s="1" t="s">
        <v>5739</v>
      </c>
      <c r="M118" s="1" t="s">
        <v>6255</v>
      </c>
      <c r="N118" s="1" t="s">
        <v>6256</v>
      </c>
      <c r="O118" s="1">
        <v>82248007345</v>
      </c>
      <c r="P118" s="1" t="s">
        <v>5710</v>
      </c>
      <c r="Q118" s="1">
        <f t="shared" si="0"/>
        <v>-14</v>
      </c>
    </row>
    <row r="119" spans="1:17" ht="12.75">
      <c r="A119" s="3">
        <v>45485.622233796297</v>
      </c>
      <c r="B119" s="1">
        <v>3309</v>
      </c>
      <c r="C119" s="1" t="s">
        <v>376</v>
      </c>
      <c r="D119" s="1">
        <v>340050266</v>
      </c>
      <c r="E119" s="1" t="s">
        <v>6258</v>
      </c>
      <c r="F119" s="1" t="s">
        <v>6259</v>
      </c>
      <c r="H119" s="1" t="s">
        <v>6260</v>
      </c>
      <c r="I119" s="1" t="s">
        <v>5704</v>
      </c>
      <c r="J119" s="1" t="s">
        <v>5738</v>
      </c>
      <c r="K119" s="1" t="s">
        <v>5706</v>
      </c>
      <c r="L119" s="1" t="s">
        <v>5707</v>
      </c>
      <c r="M119" s="1" t="s">
        <v>6261</v>
      </c>
      <c r="N119" s="1" t="s">
        <v>6262</v>
      </c>
      <c r="O119" s="1">
        <v>85282379729</v>
      </c>
      <c r="P119" s="1" t="s">
        <v>5710</v>
      </c>
      <c r="Q119" s="1">
        <f t="shared" si="0"/>
        <v>-742</v>
      </c>
    </row>
    <row r="120" spans="1:17" ht="12.75">
      <c r="A120" s="3">
        <v>45480.284675925926</v>
      </c>
      <c r="B120" s="1">
        <v>1304</v>
      </c>
      <c r="C120" s="1" t="s">
        <v>110</v>
      </c>
      <c r="D120" s="1">
        <v>340051008</v>
      </c>
      <c r="E120" s="1" t="s">
        <v>6264</v>
      </c>
      <c r="F120" s="1" t="s">
        <v>6265</v>
      </c>
      <c r="H120" s="65" t="s">
        <v>5764</v>
      </c>
      <c r="I120" s="1" t="s">
        <v>5704</v>
      </c>
      <c r="J120" s="1" t="s">
        <v>5738</v>
      </c>
      <c r="K120" s="1" t="s">
        <v>5706</v>
      </c>
      <c r="L120" s="1" t="s">
        <v>5765</v>
      </c>
      <c r="M120" s="1" t="s">
        <v>6266</v>
      </c>
      <c r="N120" s="1" t="s">
        <v>6267</v>
      </c>
      <c r="O120" s="1">
        <v>81277800391</v>
      </c>
      <c r="P120" s="1" t="s">
        <v>5710</v>
      </c>
      <c r="Q120" s="1">
        <f t="shared" si="0"/>
        <v>-149</v>
      </c>
    </row>
    <row r="121" spans="1:17" ht="12.75">
      <c r="A121" s="3">
        <v>45482.551504629628</v>
      </c>
      <c r="B121" s="1">
        <v>3572</v>
      </c>
      <c r="C121" s="1" t="s">
        <v>744</v>
      </c>
      <c r="D121" s="1">
        <v>340051157</v>
      </c>
      <c r="E121" s="1" t="s">
        <v>6269</v>
      </c>
      <c r="F121" s="1" t="s">
        <v>6270</v>
      </c>
      <c r="G121" s="1" t="s">
        <v>1191</v>
      </c>
      <c r="H121" s="1" t="s">
        <v>6271</v>
      </c>
      <c r="I121" s="1" t="s">
        <v>5729</v>
      </c>
      <c r="J121" s="1" t="s">
        <v>5738</v>
      </c>
      <c r="K121" s="1" t="s">
        <v>5706</v>
      </c>
      <c r="L121" s="1" t="s">
        <v>5707</v>
      </c>
      <c r="M121" s="1" t="s">
        <v>6272</v>
      </c>
      <c r="N121" s="1" t="s">
        <v>6273</v>
      </c>
      <c r="O121" s="1">
        <v>81334927289</v>
      </c>
      <c r="P121" s="1" t="s">
        <v>5710</v>
      </c>
      <c r="Q121" s="1">
        <f t="shared" si="0"/>
        <v>-213</v>
      </c>
    </row>
    <row r="122" spans="1:17" ht="12.75">
      <c r="A122" s="3">
        <v>45485.686597222222</v>
      </c>
      <c r="B122" s="1">
        <v>3174</v>
      </c>
      <c r="C122" s="1" t="s">
        <v>298</v>
      </c>
      <c r="D122" s="1">
        <v>340051370</v>
      </c>
      <c r="E122" s="1" t="s">
        <v>6275</v>
      </c>
      <c r="F122" s="1" t="s">
        <v>6276</v>
      </c>
      <c r="H122" s="1" t="s">
        <v>6049</v>
      </c>
      <c r="I122" s="1" t="s">
        <v>5729</v>
      </c>
      <c r="J122" s="1" t="s">
        <v>5738</v>
      </c>
      <c r="K122" s="1" t="s">
        <v>5879</v>
      </c>
      <c r="L122" s="1" t="s">
        <v>5765</v>
      </c>
      <c r="M122" s="1" t="s">
        <v>6277</v>
      </c>
      <c r="N122" s="1" t="s">
        <v>6278</v>
      </c>
      <c r="O122" s="1">
        <v>81294780409</v>
      </c>
      <c r="P122" s="1" t="s">
        <v>5710</v>
      </c>
      <c r="Q122" s="1">
        <f t="shared" si="0"/>
        <v>-1886</v>
      </c>
    </row>
    <row r="123" spans="1:17" ht="12.75">
      <c r="A123" s="3">
        <v>45490.315821759257</v>
      </c>
      <c r="B123" s="1">
        <v>1215</v>
      </c>
      <c r="C123" s="1" t="s">
        <v>68</v>
      </c>
      <c r="D123" s="1">
        <v>340053256</v>
      </c>
      <c r="E123" s="1" t="s">
        <v>6280</v>
      </c>
      <c r="F123" s="1" t="s">
        <v>6281</v>
      </c>
      <c r="H123" s="65" t="s">
        <v>5737</v>
      </c>
      <c r="I123" s="1" t="s">
        <v>5704</v>
      </c>
      <c r="J123" s="1" t="s">
        <v>5738</v>
      </c>
      <c r="K123" s="1" t="s">
        <v>5753</v>
      </c>
      <c r="L123" s="1" t="s">
        <v>5739</v>
      </c>
      <c r="M123" s="1" t="s">
        <v>6282</v>
      </c>
      <c r="N123" s="1" t="s">
        <v>6283</v>
      </c>
      <c r="O123" s="1">
        <v>81361350540</v>
      </c>
      <c r="P123" s="1" t="s">
        <v>5710</v>
      </c>
      <c r="Q123" s="1">
        <f t="shared" si="0"/>
        <v>-1</v>
      </c>
    </row>
    <row r="124" spans="1:17" ht="12.75">
      <c r="A124" s="3">
        <v>45481.385138888887</v>
      </c>
      <c r="B124" s="1">
        <v>1372</v>
      </c>
      <c r="C124" s="1" t="s">
        <v>6285</v>
      </c>
      <c r="D124" s="1">
        <v>340053257</v>
      </c>
      <c r="E124" s="1" t="s">
        <v>6286</v>
      </c>
      <c r="F124" s="1" t="s">
        <v>6287</v>
      </c>
      <c r="H124" s="1" t="s">
        <v>6288</v>
      </c>
      <c r="I124" s="1" t="s">
        <v>5729</v>
      </c>
      <c r="J124" s="1" t="s">
        <v>5714</v>
      </c>
      <c r="K124" s="1" t="s">
        <v>5753</v>
      </c>
      <c r="L124" s="1" t="s">
        <v>5707</v>
      </c>
      <c r="M124" s="1" t="s">
        <v>6289</v>
      </c>
      <c r="N124" s="1" t="s">
        <v>6290</v>
      </c>
      <c r="O124" s="1">
        <v>81919019033</v>
      </c>
      <c r="P124" s="1" t="s">
        <v>5710</v>
      </c>
      <c r="Q124" s="1">
        <f t="shared" si="0"/>
        <v>-6</v>
      </c>
    </row>
    <row r="125" spans="1:17" ht="12.75">
      <c r="A125" s="3">
        <v>45482.629178240742</v>
      </c>
      <c r="B125" s="1">
        <v>1307</v>
      </c>
      <c r="C125" s="1" t="s">
        <v>94</v>
      </c>
      <c r="D125" s="1">
        <v>340053263</v>
      </c>
      <c r="E125" s="1" t="s">
        <v>6292</v>
      </c>
      <c r="F125" s="1" t="s">
        <v>6293</v>
      </c>
      <c r="H125" s="1" t="s">
        <v>6294</v>
      </c>
      <c r="I125" s="1" t="s">
        <v>5729</v>
      </c>
      <c r="J125" s="1" t="s">
        <v>5714</v>
      </c>
      <c r="K125" s="1" t="s">
        <v>6295</v>
      </c>
      <c r="L125" s="1" t="s">
        <v>5707</v>
      </c>
      <c r="M125" s="1" t="s">
        <v>6296</v>
      </c>
      <c r="N125" s="1" t="s">
        <v>6297</v>
      </c>
      <c r="O125" s="1">
        <v>85263897241</v>
      </c>
      <c r="P125" s="1" t="s">
        <v>5710</v>
      </c>
      <c r="Q125" s="1">
        <f t="shared" si="0"/>
        <v>-566</v>
      </c>
    </row>
    <row r="126" spans="1:17" ht="12.75">
      <c r="A126" s="3">
        <v>45488.282013888886</v>
      </c>
      <c r="B126" s="1">
        <v>6471</v>
      </c>
      <c r="C126" s="1" t="s">
        <v>869</v>
      </c>
      <c r="D126" s="1">
        <v>340053829</v>
      </c>
      <c r="E126" s="1" t="s">
        <v>6299</v>
      </c>
      <c r="F126" s="1" t="s">
        <v>6300</v>
      </c>
      <c r="H126" s="65" t="s">
        <v>5764</v>
      </c>
      <c r="I126" s="1" t="s">
        <v>5729</v>
      </c>
      <c r="J126" s="1" t="s">
        <v>5738</v>
      </c>
      <c r="K126" s="1" t="s">
        <v>6295</v>
      </c>
      <c r="L126" s="1" t="s">
        <v>5765</v>
      </c>
      <c r="M126" s="1" t="s">
        <v>6301</v>
      </c>
      <c r="N126" s="1" t="s">
        <v>6302</v>
      </c>
      <c r="O126" s="1">
        <v>81349666389</v>
      </c>
      <c r="P126" s="1" t="s">
        <v>5710</v>
      </c>
      <c r="Q126" s="1">
        <f t="shared" si="0"/>
        <v>0</v>
      </c>
    </row>
    <row r="127" spans="1:17" ht="12.75">
      <c r="A127" s="3">
        <v>45488.285532407404</v>
      </c>
      <c r="B127" s="1">
        <v>6471</v>
      </c>
      <c r="C127" s="1" t="s">
        <v>869</v>
      </c>
      <c r="D127" s="1">
        <v>340053829</v>
      </c>
      <c r="E127" s="1" t="s">
        <v>6299</v>
      </c>
      <c r="F127" s="1" t="s">
        <v>6300</v>
      </c>
      <c r="H127" s="65" t="s">
        <v>5764</v>
      </c>
      <c r="I127" s="1" t="s">
        <v>5729</v>
      </c>
      <c r="J127" s="1" t="s">
        <v>5705</v>
      </c>
      <c r="K127" s="1" t="s">
        <v>6295</v>
      </c>
      <c r="L127" s="1" t="s">
        <v>5765</v>
      </c>
      <c r="M127" s="1" t="s">
        <v>6301</v>
      </c>
      <c r="N127" s="1" t="s">
        <v>6302</v>
      </c>
      <c r="O127" s="1">
        <v>81349666389</v>
      </c>
      <c r="P127" s="1" t="s">
        <v>5710</v>
      </c>
      <c r="Q127" s="1">
        <f t="shared" si="0"/>
        <v>-344</v>
      </c>
    </row>
    <row r="128" spans="1:17" ht="12.75">
      <c r="A128" s="3">
        <v>45477.487951388888</v>
      </c>
      <c r="B128" s="1">
        <v>3674</v>
      </c>
      <c r="C128" s="1" t="s">
        <v>6304</v>
      </c>
      <c r="D128" s="1">
        <v>340054173</v>
      </c>
      <c r="E128" s="1" t="s">
        <v>6305</v>
      </c>
      <c r="F128" s="1" t="s">
        <v>6306</v>
      </c>
      <c r="H128" s="1" t="s">
        <v>6307</v>
      </c>
      <c r="I128" s="1" t="s">
        <v>5704</v>
      </c>
      <c r="J128" s="1" t="s">
        <v>5705</v>
      </c>
      <c r="K128" s="1" t="s">
        <v>5706</v>
      </c>
      <c r="L128" s="1" t="s">
        <v>5707</v>
      </c>
      <c r="M128" s="1" t="s">
        <v>6308</v>
      </c>
      <c r="N128" s="1" t="s">
        <v>6309</v>
      </c>
      <c r="O128" s="1">
        <v>81934192162</v>
      </c>
      <c r="P128" s="1" t="s">
        <v>5710</v>
      </c>
      <c r="Q128" s="1">
        <f t="shared" si="0"/>
        <v>-43</v>
      </c>
    </row>
    <row r="129" spans="1:17" ht="12.75">
      <c r="A129" s="3">
        <v>45482.613298611112</v>
      </c>
      <c r="B129" s="1">
        <v>3501</v>
      </c>
      <c r="C129" s="1" t="s">
        <v>648</v>
      </c>
      <c r="D129" s="1">
        <v>340054216</v>
      </c>
      <c r="E129" s="1" t="s">
        <v>6311</v>
      </c>
      <c r="F129" s="1" t="s">
        <v>6312</v>
      </c>
      <c r="H129" s="1" t="s">
        <v>6313</v>
      </c>
      <c r="I129" s="1" t="s">
        <v>5729</v>
      </c>
      <c r="J129" s="1" t="s">
        <v>5738</v>
      </c>
      <c r="K129" s="1" t="s">
        <v>5706</v>
      </c>
      <c r="L129" s="1" t="s">
        <v>5707</v>
      </c>
      <c r="M129" s="1" t="s">
        <v>6314</v>
      </c>
      <c r="N129" s="1" t="s">
        <v>6315</v>
      </c>
      <c r="O129" s="1">
        <v>81336894264</v>
      </c>
      <c r="P129" s="1" t="s">
        <v>5710</v>
      </c>
      <c r="Q129" s="1">
        <f t="shared" si="0"/>
        <v>0</v>
      </c>
    </row>
    <row r="130" spans="1:17" ht="12.75">
      <c r="A130" s="3">
        <v>45483.407824074071</v>
      </c>
      <c r="B130" s="1">
        <v>3501</v>
      </c>
      <c r="C130" s="1" t="s">
        <v>648</v>
      </c>
      <c r="D130" s="1">
        <v>340054216</v>
      </c>
      <c r="E130" s="1" t="s">
        <v>6311</v>
      </c>
      <c r="F130" s="1" t="s">
        <v>6312</v>
      </c>
      <c r="H130" s="1" t="s">
        <v>6313</v>
      </c>
      <c r="I130" s="1" t="s">
        <v>5729</v>
      </c>
      <c r="J130" s="1" t="s">
        <v>5738</v>
      </c>
      <c r="K130" s="1" t="s">
        <v>5706</v>
      </c>
      <c r="L130" s="1" t="s">
        <v>5707</v>
      </c>
      <c r="M130" s="1" t="s">
        <v>6314</v>
      </c>
      <c r="N130" s="1" t="s">
        <v>6315</v>
      </c>
      <c r="O130" s="1">
        <v>81336894264</v>
      </c>
      <c r="P130" s="1" t="s">
        <v>5710</v>
      </c>
      <c r="Q130" s="1">
        <f t="shared" si="0"/>
        <v>-1</v>
      </c>
    </row>
    <row r="131" spans="1:17" ht="12.75">
      <c r="A131" s="3">
        <v>45484.290173611109</v>
      </c>
      <c r="B131" s="1">
        <v>5200</v>
      </c>
      <c r="C131" s="1" t="s">
        <v>808</v>
      </c>
      <c r="D131" s="1">
        <v>340054217</v>
      </c>
      <c r="E131" s="1" t="s">
        <v>6317</v>
      </c>
      <c r="F131" s="1" t="s">
        <v>6318</v>
      </c>
      <c r="H131" s="1" t="s">
        <v>6319</v>
      </c>
      <c r="I131" s="1" t="s">
        <v>5729</v>
      </c>
      <c r="J131" s="1" t="s">
        <v>5738</v>
      </c>
      <c r="K131" s="1" t="s">
        <v>5753</v>
      </c>
      <c r="L131" s="1" t="s">
        <v>5707</v>
      </c>
      <c r="M131" s="1" t="s">
        <v>6320</v>
      </c>
      <c r="N131" s="1" t="s">
        <v>6321</v>
      </c>
      <c r="O131" s="1">
        <v>87881706407</v>
      </c>
      <c r="P131" s="1" t="s">
        <v>5710</v>
      </c>
      <c r="Q131" s="1">
        <f t="shared" si="0"/>
        <v>-41</v>
      </c>
    </row>
    <row r="132" spans="1:17" ht="12.75">
      <c r="A132" s="3">
        <v>45485.682060185187</v>
      </c>
      <c r="B132" s="1">
        <v>3100</v>
      </c>
      <c r="C132" s="1" t="s">
        <v>226</v>
      </c>
      <c r="D132" s="1">
        <v>340054258</v>
      </c>
      <c r="E132" s="1" t="s">
        <v>6323</v>
      </c>
      <c r="F132" s="1" t="s">
        <v>6324</v>
      </c>
      <c r="H132" s="1" t="s">
        <v>6325</v>
      </c>
      <c r="I132" s="1" t="s">
        <v>5704</v>
      </c>
      <c r="J132" s="1" t="s">
        <v>5738</v>
      </c>
      <c r="K132" s="1" t="s">
        <v>5706</v>
      </c>
      <c r="L132" s="1" t="s">
        <v>5707</v>
      </c>
      <c r="M132" s="1" t="s">
        <v>6326</v>
      </c>
      <c r="N132" s="1" t="s">
        <v>6327</v>
      </c>
      <c r="O132" s="1">
        <v>85393020434</v>
      </c>
      <c r="P132" s="1" t="s">
        <v>5710</v>
      </c>
      <c r="Q132" s="1">
        <f t="shared" si="0"/>
        <v>0</v>
      </c>
    </row>
    <row r="133" spans="1:17" ht="12.75">
      <c r="A133" s="3">
        <v>45485.711018518516</v>
      </c>
      <c r="B133" s="1">
        <v>3100</v>
      </c>
      <c r="C133" s="1" t="s">
        <v>226</v>
      </c>
      <c r="D133" s="1">
        <v>340054258</v>
      </c>
      <c r="E133" s="1" t="s">
        <v>6323</v>
      </c>
      <c r="F133" s="1" t="s">
        <v>6324</v>
      </c>
      <c r="H133" s="1" t="s">
        <v>6325</v>
      </c>
      <c r="I133" s="1" t="s">
        <v>5704</v>
      </c>
      <c r="J133" s="1" t="s">
        <v>5738</v>
      </c>
      <c r="K133" s="1" t="s">
        <v>5706</v>
      </c>
      <c r="L133" s="1" t="s">
        <v>5707</v>
      </c>
      <c r="M133" s="1" t="s">
        <v>6326</v>
      </c>
      <c r="N133" s="1" t="s">
        <v>6327</v>
      </c>
      <c r="O133" s="1">
        <v>85393020434</v>
      </c>
      <c r="P133" s="1" t="s">
        <v>5710</v>
      </c>
      <c r="Q133" s="1">
        <f t="shared" si="0"/>
        <v>0</v>
      </c>
    </row>
    <row r="134" spans="1:17" ht="12.75">
      <c r="A134" s="3">
        <v>45488.517708333333</v>
      </c>
      <c r="B134" s="1">
        <v>3100</v>
      </c>
      <c r="C134" s="1" t="s">
        <v>226</v>
      </c>
      <c r="D134" s="1">
        <v>340054258</v>
      </c>
      <c r="E134" s="1" t="s">
        <v>6323</v>
      </c>
      <c r="F134" s="1" t="s">
        <v>6324</v>
      </c>
      <c r="H134" s="1" t="s">
        <v>6325</v>
      </c>
      <c r="I134" s="1" t="s">
        <v>5704</v>
      </c>
      <c r="J134" s="1" t="s">
        <v>5738</v>
      </c>
      <c r="K134" s="1" t="s">
        <v>5706</v>
      </c>
      <c r="L134" s="1" t="s">
        <v>5707</v>
      </c>
      <c r="M134" s="1" t="s">
        <v>6326</v>
      </c>
      <c r="N134" s="1" t="s">
        <v>6327</v>
      </c>
      <c r="O134" s="1">
        <v>85393020434</v>
      </c>
      <c r="P134" s="1" t="s">
        <v>5710</v>
      </c>
      <c r="Q134" s="1">
        <f t="shared" si="0"/>
        <v>-80</v>
      </c>
    </row>
    <row r="135" spans="1:17" ht="12.75">
      <c r="A135" s="3">
        <v>45482.400717592594</v>
      </c>
      <c r="B135" s="1">
        <v>3500</v>
      </c>
      <c r="C135" s="1" t="s">
        <v>641</v>
      </c>
      <c r="D135" s="1">
        <v>340054338</v>
      </c>
      <c r="E135" s="1" t="s">
        <v>6329</v>
      </c>
      <c r="F135" s="1" t="s">
        <v>6330</v>
      </c>
      <c r="H135" s="1" t="s">
        <v>6331</v>
      </c>
      <c r="I135" s="1" t="s">
        <v>5729</v>
      </c>
      <c r="J135" s="1" t="s">
        <v>5705</v>
      </c>
      <c r="K135" s="1" t="s">
        <v>5706</v>
      </c>
      <c r="L135" s="1" t="s">
        <v>5707</v>
      </c>
      <c r="M135" s="1" t="s">
        <v>6332</v>
      </c>
      <c r="N135" s="1" t="s">
        <v>6333</v>
      </c>
      <c r="O135" s="1">
        <v>82189221863</v>
      </c>
      <c r="P135" s="1" t="s">
        <v>5710</v>
      </c>
      <c r="Q135" s="1">
        <f t="shared" si="0"/>
        <v>-8</v>
      </c>
    </row>
    <row r="136" spans="1:17" ht="12.75">
      <c r="A136" s="3">
        <v>45482.622777777775</v>
      </c>
      <c r="B136" s="1">
        <v>3513</v>
      </c>
      <c r="C136" s="1" t="s">
        <v>696</v>
      </c>
      <c r="D136" s="1">
        <v>340054346</v>
      </c>
      <c r="E136" s="1" t="s">
        <v>6335</v>
      </c>
      <c r="F136" s="1" t="s">
        <v>6581</v>
      </c>
      <c r="H136" s="1" t="s">
        <v>6582</v>
      </c>
      <c r="I136" s="1" t="s">
        <v>5704</v>
      </c>
      <c r="J136" s="1" t="s">
        <v>5738</v>
      </c>
      <c r="K136" s="1" t="s">
        <v>5706</v>
      </c>
      <c r="L136" s="1" t="s">
        <v>5707</v>
      </c>
      <c r="M136" s="1" t="s">
        <v>6337</v>
      </c>
      <c r="N136" s="1" t="s">
        <v>6338</v>
      </c>
      <c r="O136" s="1">
        <v>8113646262</v>
      </c>
      <c r="P136" s="1" t="s">
        <v>5710</v>
      </c>
      <c r="Q136" s="1">
        <f t="shared" si="0"/>
        <v>0</v>
      </c>
    </row>
    <row r="137" spans="1:17" ht="12.75">
      <c r="A137" s="3">
        <v>45489.334490740737</v>
      </c>
      <c r="B137" s="1">
        <v>3513</v>
      </c>
      <c r="C137" s="1" t="s">
        <v>696</v>
      </c>
      <c r="D137" s="1">
        <v>340054346</v>
      </c>
      <c r="E137" s="1" t="s">
        <v>6335</v>
      </c>
      <c r="F137" s="1" t="s">
        <v>6336</v>
      </c>
      <c r="H137" s="1" t="s">
        <v>5892</v>
      </c>
      <c r="I137" s="1" t="s">
        <v>5704</v>
      </c>
      <c r="J137" s="1" t="s">
        <v>5738</v>
      </c>
      <c r="K137" s="1" t="s">
        <v>5706</v>
      </c>
      <c r="L137" s="1" t="s">
        <v>5707</v>
      </c>
      <c r="M137" s="1" t="s">
        <v>6337</v>
      </c>
      <c r="N137" s="1" t="s">
        <v>6338</v>
      </c>
      <c r="O137" s="1">
        <v>8113646262</v>
      </c>
      <c r="P137" s="1" t="s">
        <v>5710</v>
      </c>
      <c r="Q137" s="1">
        <f t="shared" si="0"/>
        <v>-3</v>
      </c>
    </row>
    <row r="138" spans="1:17" ht="12.75">
      <c r="A138" s="3">
        <v>45485.326608796298</v>
      </c>
      <c r="B138" s="1">
        <v>9400</v>
      </c>
      <c r="C138" s="1" t="s">
        <v>930</v>
      </c>
      <c r="D138" s="1">
        <v>340054349</v>
      </c>
      <c r="E138" s="1" t="s">
        <v>6340</v>
      </c>
      <c r="F138" s="1" t="s">
        <v>6341</v>
      </c>
      <c r="H138" s="65" t="s">
        <v>5737</v>
      </c>
      <c r="I138" s="1" t="s">
        <v>5704</v>
      </c>
      <c r="J138" s="1" t="s">
        <v>5738</v>
      </c>
      <c r="K138" s="1" t="s">
        <v>5706</v>
      </c>
      <c r="L138" s="1" t="s">
        <v>5739</v>
      </c>
      <c r="M138" s="1" t="s">
        <v>6342</v>
      </c>
      <c r="N138" s="1" t="s">
        <v>6343</v>
      </c>
      <c r="O138" s="1">
        <v>82162809208</v>
      </c>
      <c r="P138" s="1" t="s">
        <v>5710</v>
      </c>
      <c r="Q138" s="1">
        <f t="shared" si="0"/>
        <v>-266</v>
      </c>
    </row>
    <row r="139" spans="1:17" ht="12.75">
      <c r="A139" s="3">
        <v>45482.355208333334</v>
      </c>
      <c r="B139" s="1">
        <v>1306</v>
      </c>
      <c r="C139" s="1" t="s">
        <v>115</v>
      </c>
      <c r="D139" s="1">
        <v>340054615</v>
      </c>
      <c r="E139" s="1" t="s">
        <v>6345</v>
      </c>
      <c r="F139" s="1" t="s">
        <v>6346</v>
      </c>
      <c r="G139" s="1" t="s">
        <v>1191</v>
      </c>
      <c r="H139" s="1" t="s">
        <v>6347</v>
      </c>
      <c r="I139" s="1" t="s">
        <v>5729</v>
      </c>
      <c r="J139" s="1" t="s">
        <v>5738</v>
      </c>
      <c r="K139" s="1" t="s">
        <v>5706</v>
      </c>
      <c r="L139" s="1" t="s">
        <v>5765</v>
      </c>
      <c r="M139" s="1" t="s">
        <v>6348</v>
      </c>
      <c r="N139" s="1" t="s">
        <v>6349</v>
      </c>
      <c r="O139" s="1">
        <v>81361066000</v>
      </c>
      <c r="P139" s="1" t="s">
        <v>5710</v>
      </c>
      <c r="Q139" s="1">
        <f t="shared" si="0"/>
        <v>-233</v>
      </c>
    </row>
    <row r="140" spans="1:17" ht="12.75">
      <c r="A140" s="3">
        <v>45489.328900462962</v>
      </c>
      <c r="B140" s="1">
        <v>3173</v>
      </c>
      <c r="C140" s="1" t="s">
        <v>6351</v>
      </c>
      <c r="D140" s="1">
        <v>340054848</v>
      </c>
      <c r="E140" s="1" t="s">
        <v>6352</v>
      </c>
      <c r="F140" s="1" t="s">
        <v>6353</v>
      </c>
      <c r="G140" s="1" t="s">
        <v>1191</v>
      </c>
      <c r="H140" s="1" t="s">
        <v>6354</v>
      </c>
      <c r="I140" s="1" t="s">
        <v>5729</v>
      </c>
      <c r="J140" s="1" t="s">
        <v>5705</v>
      </c>
      <c r="K140" s="1" t="s">
        <v>5706</v>
      </c>
      <c r="L140" s="1" t="s">
        <v>5707</v>
      </c>
      <c r="M140" s="1" t="s">
        <v>6355</v>
      </c>
      <c r="N140" s="1" t="s">
        <v>1191</v>
      </c>
      <c r="O140" s="1">
        <v>81411011845</v>
      </c>
      <c r="P140" s="1" t="s">
        <v>5710</v>
      </c>
      <c r="Q140" s="1">
        <f t="shared" si="0"/>
        <v>-190</v>
      </c>
    </row>
    <row r="141" spans="1:17" ht="12.75">
      <c r="A141" s="3">
        <v>45485.488206018519</v>
      </c>
      <c r="B141" s="1">
        <v>3374</v>
      </c>
      <c r="C141" s="1" t="s">
        <v>397</v>
      </c>
      <c r="D141" s="1">
        <v>340055038</v>
      </c>
      <c r="E141" s="1" t="s">
        <v>6357</v>
      </c>
      <c r="F141" s="1" t="s">
        <v>6358</v>
      </c>
      <c r="H141" s="65" t="s">
        <v>5764</v>
      </c>
      <c r="I141" s="1" t="s">
        <v>5704</v>
      </c>
      <c r="J141" s="1" t="s">
        <v>5705</v>
      </c>
      <c r="K141" s="1" t="s">
        <v>5706</v>
      </c>
      <c r="L141" s="1" t="s">
        <v>5765</v>
      </c>
      <c r="M141" s="1" t="s">
        <v>6359</v>
      </c>
      <c r="N141" s="1" t="s">
        <v>6360</v>
      </c>
      <c r="O141" s="1">
        <v>85649609039</v>
      </c>
      <c r="P141" s="1" t="s">
        <v>5710</v>
      </c>
      <c r="Q141" s="1">
        <f t="shared" si="0"/>
        <v>-66</v>
      </c>
    </row>
    <row r="142" spans="1:17" ht="12.75">
      <c r="A142" s="3">
        <v>45482.556863425925</v>
      </c>
      <c r="B142" s="1">
        <v>3579</v>
      </c>
      <c r="C142" s="1" t="s">
        <v>770</v>
      </c>
      <c r="D142" s="1">
        <v>340055104</v>
      </c>
      <c r="E142" s="1" t="s">
        <v>6362</v>
      </c>
      <c r="F142" s="1" t="s">
        <v>6363</v>
      </c>
      <c r="H142" s="1" t="s">
        <v>6364</v>
      </c>
      <c r="I142" s="1" t="s">
        <v>5704</v>
      </c>
      <c r="J142" s="1" t="s">
        <v>5705</v>
      </c>
      <c r="K142" s="1" t="s">
        <v>5706</v>
      </c>
      <c r="L142" s="1" t="s">
        <v>5707</v>
      </c>
      <c r="M142" s="1" t="s">
        <v>6365</v>
      </c>
      <c r="N142" s="1" t="s">
        <v>6366</v>
      </c>
      <c r="O142" s="1">
        <v>85649622602</v>
      </c>
      <c r="P142" s="1" t="s">
        <v>5710</v>
      </c>
      <c r="Q142" s="1">
        <f t="shared" si="0"/>
        <v>-178</v>
      </c>
    </row>
    <row r="143" spans="1:17" ht="12.75">
      <c r="A143" s="3">
        <v>45482.658784722225</v>
      </c>
      <c r="B143" s="1">
        <v>6171</v>
      </c>
      <c r="C143" s="1" t="s">
        <v>838</v>
      </c>
      <c r="D143" s="1">
        <v>340055282</v>
      </c>
      <c r="E143" s="1" t="s">
        <v>6368</v>
      </c>
      <c r="F143" s="1" t="s">
        <v>6369</v>
      </c>
      <c r="H143" s="1" t="s">
        <v>6049</v>
      </c>
      <c r="I143" s="1" t="s">
        <v>5729</v>
      </c>
      <c r="J143" s="1" t="s">
        <v>5705</v>
      </c>
      <c r="K143" s="1" t="s">
        <v>5706</v>
      </c>
      <c r="L143" s="1" t="s">
        <v>5765</v>
      </c>
      <c r="M143" s="1" t="s">
        <v>6370</v>
      </c>
      <c r="N143" s="1" t="s">
        <v>6371</v>
      </c>
      <c r="O143" s="1">
        <v>85650896394</v>
      </c>
      <c r="P143" s="1" t="s">
        <v>5710</v>
      </c>
      <c r="Q143" s="1">
        <f t="shared" si="0"/>
        <v>-25</v>
      </c>
    </row>
    <row r="144" spans="1:17" ht="12.75">
      <c r="A144" s="3">
        <v>45481.526631944442</v>
      </c>
      <c r="B144" s="1">
        <v>6106</v>
      </c>
      <c r="C144" s="1" t="s">
        <v>835</v>
      </c>
      <c r="D144" s="1">
        <v>340055307</v>
      </c>
      <c r="E144" s="1" t="s">
        <v>6373</v>
      </c>
      <c r="F144" s="1" t="s">
        <v>6374</v>
      </c>
      <c r="G144" s="1" t="s">
        <v>1191</v>
      </c>
      <c r="H144" s="1" t="s">
        <v>5778</v>
      </c>
      <c r="I144" s="1" t="s">
        <v>5704</v>
      </c>
      <c r="J144" s="1" t="s">
        <v>5738</v>
      </c>
      <c r="K144" s="1" t="s">
        <v>5706</v>
      </c>
      <c r="L144" s="1" t="s">
        <v>5765</v>
      </c>
      <c r="M144" s="1" t="s">
        <v>6375</v>
      </c>
      <c r="N144" s="1" t="s">
        <v>6376</v>
      </c>
      <c r="O144" s="1">
        <v>81345447268</v>
      </c>
      <c r="P144" s="1" t="s">
        <v>5710</v>
      </c>
      <c r="Q144" s="1">
        <f t="shared" si="0"/>
        <v>-17</v>
      </c>
    </row>
    <row r="145" spans="1:17" ht="12.75">
      <c r="A145" s="3">
        <v>45482.418541666666</v>
      </c>
      <c r="B145" s="1">
        <v>3404</v>
      </c>
      <c r="C145" s="1" t="s">
        <v>608</v>
      </c>
      <c r="D145" s="1">
        <v>340055324</v>
      </c>
      <c r="E145" s="1" t="s">
        <v>6378</v>
      </c>
      <c r="F145" s="1" t="s">
        <v>6379</v>
      </c>
      <c r="H145" s="1" t="s">
        <v>6049</v>
      </c>
      <c r="I145" s="1" t="s">
        <v>5704</v>
      </c>
      <c r="J145" s="1" t="s">
        <v>5738</v>
      </c>
      <c r="K145" s="1" t="s">
        <v>5706</v>
      </c>
      <c r="L145" s="1" t="s">
        <v>5765</v>
      </c>
      <c r="M145" s="1" t="s">
        <v>6380</v>
      </c>
      <c r="N145" s="1" t="s">
        <v>6381</v>
      </c>
      <c r="O145" s="1">
        <v>82149749641</v>
      </c>
      <c r="P145" s="1" t="s">
        <v>5710</v>
      </c>
      <c r="Q145" s="1">
        <f t="shared" si="0"/>
        <v>0</v>
      </c>
    </row>
    <row r="146" spans="1:17" ht="12.75">
      <c r="A146" s="3">
        <v>45482.42</v>
      </c>
      <c r="B146" s="1">
        <v>3404</v>
      </c>
      <c r="C146" s="1" t="s">
        <v>608</v>
      </c>
      <c r="D146" s="1">
        <v>340055324</v>
      </c>
      <c r="E146" s="1" t="s">
        <v>6378</v>
      </c>
      <c r="F146" s="1" t="s">
        <v>6379</v>
      </c>
      <c r="H146" s="1" t="s">
        <v>6049</v>
      </c>
      <c r="I146" s="1" t="s">
        <v>5704</v>
      </c>
      <c r="J146" s="1" t="s">
        <v>5738</v>
      </c>
      <c r="K146" s="1" t="s">
        <v>5706</v>
      </c>
      <c r="L146" s="1" t="s">
        <v>5765</v>
      </c>
      <c r="M146" s="1" t="s">
        <v>6380</v>
      </c>
      <c r="N146" s="1" t="s">
        <v>6381</v>
      </c>
      <c r="O146" s="1">
        <v>82149749641</v>
      </c>
      <c r="P146" s="1" t="s">
        <v>5710</v>
      </c>
      <c r="Q146" s="1">
        <f t="shared" si="0"/>
        <v>0</v>
      </c>
    </row>
    <row r="147" spans="1:17" ht="12.75">
      <c r="A147" s="3">
        <v>45482.427361111113</v>
      </c>
      <c r="B147" s="1">
        <v>3404</v>
      </c>
      <c r="C147" s="1" t="s">
        <v>608</v>
      </c>
      <c r="D147" s="1">
        <v>340055324</v>
      </c>
      <c r="E147" s="1" t="s">
        <v>6378</v>
      </c>
      <c r="F147" s="1" t="s">
        <v>6379</v>
      </c>
      <c r="H147" s="1" t="s">
        <v>6049</v>
      </c>
      <c r="I147" s="1" t="s">
        <v>5704</v>
      </c>
      <c r="J147" s="1" t="s">
        <v>5738</v>
      </c>
      <c r="K147" s="1" t="s">
        <v>5706</v>
      </c>
      <c r="L147" s="1" t="s">
        <v>5765</v>
      </c>
      <c r="M147" s="1" t="s">
        <v>6380</v>
      </c>
      <c r="N147" s="1" t="s">
        <v>6381</v>
      </c>
      <c r="O147" s="1">
        <v>82149749641</v>
      </c>
      <c r="P147" s="1" t="s">
        <v>5710</v>
      </c>
      <c r="Q147" s="1">
        <f t="shared" si="0"/>
        <v>0</v>
      </c>
    </row>
    <row r="148" spans="1:17" ht="12.75">
      <c r="A148" s="3">
        <v>45482.428842592592</v>
      </c>
      <c r="B148" s="1">
        <v>3404</v>
      </c>
      <c r="C148" s="1" t="s">
        <v>608</v>
      </c>
      <c r="D148" s="1">
        <v>340055324</v>
      </c>
      <c r="E148" s="1" t="s">
        <v>6378</v>
      </c>
      <c r="F148" s="1" t="s">
        <v>6379</v>
      </c>
      <c r="H148" s="1" t="s">
        <v>6049</v>
      </c>
      <c r="I148" s="1" t="s">
        <v>5704</v>
      </c>
      <c r="J148" s="1" t="s">
        <v>5738</v>
      </c>
      <c r="K148" s="1" t="s">
        <v>5706</v>
      </c>
      <c r="L148" s="1" t="s">
        <v>5765</v>
      </c>
      <c r="M148" s="1" t="s">
        <v>6380</v>
      </c>
      <c r="N148" s="1" t="s">
        <v>6381</v>
      </c>
      <c r="O148" s="1">
        <v>82149749641</v>
      </c>
      <c r="P148" s="1" t="s">
        <v>5710</v>
      </c>
      <c r="Q148" s="1">
        <f t="shared" si="0"/>
        <v>0</v>
      </c>
    </row>
    <row r="149" spans="1:17" ht="12.75">
      <c r="A149" s="3">
        <v>45482.430069444446</v>
      </c>
      <c r="B149" s="1">
        <v>3404</v>
      </c>
      <c r="C149" s="1" t="s">
        <v>608</v>
      </c>
      <c r="D149" s="1">
        <v>340055324</v>
      </c>
      <c r="E149" s="1" t="s">
        <v>6378</v>
      </c>
      <c r="F149" s="1" t="s">
        <v>6379</v>
      </c>
      <c r="H149" s="1" t="s">
        <v>6049</v>
      </c>
      <c r="I149" s="1" t="s">
        <v>5704</v>
      </c>
      <c r="J149" s="1" t="s">
        <v>5738</v>
      </c>
      <c r="K149" s="1" t="s">
        <v>5706</v>
      </c>
      <c r="L149" s="1" t="s">
        <v>5765</v>
      </c>
      <c r="M149" s="1" t="s">
        <v>6380</v>
      </c>
      <c r="N149" s="1" t="s">
        <v>6381</v>
      </c>
      <c r="O149" s="1">
        <v>82149749641</v>
      </c>
      <c r="P149" s="1" t="s">
        <v>5710</v>
      </c>
      <c r="Q149" s="1">
        <f t="shared" si="0"/>
        <v>0</v>
      </c>
    </row>
    <row r="150" spans="1:17" ht="12.75">
      <c r="A150" s="3">
        <v>45482.431076388886</v>
      </c>
      <c r="B150" s="1">
        <v>3404</v>
      </c>
      <c r="C150" s="1" t="s">
        <v>608</v>
      </c>
      <c r="D150" s="1">
        <v>340055324</v>
      </c>
      <c r="E150" s="1" t="s">
        <v>6378</v>
      </c>
      <c r="F150" s="1" t="s">
        <v>6379</v>
      </c>
      <c r="H150" s="1" t="s">
        <v>6049</v>
      </c>
      <c r="I150" s="1" t="s">
        <v>5704</v>
      </c>
      <c r="J150" s="1" t="s">
        <v>5738</v>
      </c>
      <c r="K150" s="1" t="s">
        <v>5706</v>
      </c>
      <c r="L150" s="1" t="s">
        <v>5765</v>
      </c>
      <c r="M150" s="1" t="s">
        <v>6380</v>
      </c>
      <c r="N150" s="1" t="s">
        <v>6381</v>
      </c>
      <c r="O150" s="1">
        <v>82149749641</v>
      </c>
      <c r="P150" s="1" t="s">
        <v>5710</v>
      </c>
      <c r="Q150" s="1">
        <f t="shared" si="0"/>
        <v>-173</v>
      </c>
    </row>
    <row r="151" spans="1:17" ht="12.75">
      <c r="A151" s="3">
        <v>45483.421296296299</v>
      </c>
      <c r="B151" s="1">
        <v>7472</v>
      </c>
      <c r="C151" s="1" t="s">
        <v>916</v>
      </c>
      <c r="D151" s="1">
        <v>340055497</v>
      </c>
      <c r="E151" s="1" t="s">
        <v>6383</v>
      </c>
      <c r="F151" s="1" t="s">
        <v>6384</v>
      </c>
      <c r="H151" s="1" t="s">
        <v>6385</v>
      </c>
      <c r="I151" s="1" t="s">
        <v>5729</v>
      </c>
      <c r="J151" s="1" t="s">
        <v>5738</v>
      </c>
      <c r="K151" s="1" t="s">
        <v>5753</v>
      </c>
      <c r="L151" s="1" t="s">
        <v>5707</v>
      </c>
      <c r="M151" s="1" t="s">
        <v>6386</v>
      </c>
      <c r="N151" s="1" t="s">
        <v>6387</v>
      </c>
      <c r="O151" s="1">
        <v>82191857945</v>
      </c>
      <c r="P151" s="1" t="s">
        <v>5710</v>
      </c>
      <c r="Q151" s="1">
        <f t="shared" si="0"/>
        <v>-10</v>
      </c>
    </row>
    <row r="152" spans="1:17" ht="12.75">
      <c r="A152" s="3">
        <v>45483.429143518515</v>
      </c>
      <c r="B152" s="1">
        <v>7407</v>
      </c>
      <c r="C152" s="1" t="s">
        <v>908</v>
      </c>
      <c r="D152" s="1">
        <v>340055507</v>
      </c>
      <c r="E152" s="1" t="s">
        <v>6389</v>
      </c>
      <c r="F152" s="1" t="s">
        <v>6390</v>
      </c>
      <c r="H152" s="1" t="s">
        <v>6391</v>
      </c>
      <c r="I152" s="1" t="s">
        <v>5729</v>
      </c>
      <c r="J152" s="1" t="s">
        <v>5738</v>
      </c>
      <c r="K152" s="1" t="s">
        <v>5706</v>
      </c>
      <c r="L152" s="1" t="s">
        <v>5707</v>
      </c>
      <c r="M152" s="1" t="s">
        <v>6392</v>
      </c>
      <c r="N152" s="1" t="s">
        <v>6393</v>
      </c>
      <c r="O152" s="1">
        <v>85236097145</v>
      </c>
      <c r="P152" s="1" t="s">
        <v>5710</v>
      </c>
      <c r="Q152" s="1">
        <f t="shared" si="0"/>
        <v>-337</v>
      </c>
    </row>
    <row r="153" spans="1:17" ht="12.75">
      <c r="A153" s="3">
        <v>45489.334594907406</v>
      </c>
      <c r="B153" s="1">
        <v>3275</v>
      </c>
      <c r="C153" s="1" t="s">
        <v>349</v>
      </c>
      <c r="D153" s="1">
        <v>340055844</v>
      </c>
      <c r="E153" s="1" t="s">
        <v>6395</v>
      </c>
      <c r="F153" s="1" t="s">
        <v>6396</v>
      </c>
      <c r="H153" s="65" t="s">
        <v>5737</v>
      </c>
      <c r="I153" s="1" t="s">
        <v>5704</v>
      </c>
      <c r="J153" s="1" t="s">
        <v>5738</v>
      </c>
      <c r="K153" s="1" t="s">
        <v>5706</v>
      </c>
      <c r="L153" s="1" t="s">
        <v>5707</v>
      </c>
      <c r="M153" s="1" t="s">
        <v>6397</v>
      </c>
      <c r="N153" s="1" t="s">
        <v>6398</v>
      </c>
      <c r="O153" s="1">
        <v>81340873066</v>
      </c>
      <c r="P153" s="1" t="s">
        <v>5710</v>
      </c>
      <c r="Q153" s="1">
        <f t="shared" si="0"/>
        <v>-43</v>
      </c>
    </row>
    <row r="154" spans="1:17" ht="12.75">
      <c r="A154" s="3">
        <v>45485.339907407404</v>
      </c>
      <c r="B154" s="1">
        <v>9501</v>
      </c>
      <c r="C154" s="1" t="s">
        <v>934</v>
      </c>
      <c r="D154" s="1">
        <v>340055887</v>
      </c>
      <c r="E154" s="1" t="s">
        <v>6400</v>
      </c>
      <c r="F154" s="1" t="s">
        <v>6401</v>
      </c>
      <c r="H154" s="1" t="s">
        <v>6402</v>
      </c>
      <c r="I154" s="1" t="s">
        <v>5729</v>
      </c>
      <c r="J154" s="1" t="s">
        <v>5738</v>
      </c>
      <c r="K154" s="1" t="s">
        <v>5706</v>
      </c>
      <c r="L154" s="1" t="s">
        <v>5707</v>
      </c>
      <c r="M154" s="1" t="s">
        <v>6403</v>
      </c>
      <c r="N154" s="1" t="s">
        <v>6404</v>
      </c>
      <c r="O154" s="1">
        <v>811490213</v>
      </c>
      <c r="P154" s="1" t="s">
        <v>5710</v>
      </c>
      <c r="Q154" s="1">
        <f t="shared" si="0"/>
        <v>-27</v>
      </c>
    </row>
    <row r="155" spans="1:17" ht="12.75">
      <c r="A155" s="3">
        <v>45488.36787037037</v>
      </c>
      <c r="B155" s="1">
        <v>1600</v>
      </c>
      <c r="C155" s="1" t="s">
        <v>164</v>
      </c>
      <c r="D155" s="1">
        <v>340055914</v>
      </c>
      <c r="E155" s="1" t="s">
        <v>6406</v>
      </c>
      <c r="F155" s="1" t="s">
        <v>6407</v>
      </c>
      <c r="H155" s="65" t="s">
        <v>5737</v>
      </c>
      <c r="I155" s="1" t="s">
        <v>5729</v>
      </c>
      <c r="J155" s="1" t="s">
        <v>5705</v>
      </c>
      <c r="K155" s="1" t="s">
        <v>5753</v>
      </c>
      <c r="L155" s="1" t="s">
        <v>5739</v>
      </c>
      <c r="M155" s="1" t="s">
        <v>6408</v>
      </c>
      <c r="N155" s="1" t="s">
        <v>6409</v>
      </c>
      <c r="O155" s="1">
        <v>81373028055</v>
      </c>
      <c r="P155" s="1" t="s">
        <v>5710</v>
      </c>
      <c r="Q155" s="1">
        <f t="shared" si="0"/>
        <v>0</v>
      </c>
    </row>
    <row r="156" spans="1:17" ht="12.75">
      <c r="A156" s="3">
        <v>45488.368831018517</v>
      </c>
      <c r="B156" s="1">
        <v>1600</v>
      </c>
      <c r="C156" s="1" t="s">
        <v>164</v>
      </c>
      <c r="D156" s="1">
        <v>340055914</v>
      </c>
      <c r="E156" s="1" t="s">
        <v>6406</v>
      </c>
      <c r="F156" s="1" t="s">
        <v>6407</v>
      </c>
      <c r="H156" s="65" t="s">
        <v>5737</v>
      </c>
      <c r="I156" s="1" t="s">
        <v>5729</v>
      </c>
      <c r="J156" s="1" t="s">
        <v>5705</v>
      </c>
      <c r="K156" s="1" t="s">
        <v>5753</v>
      </c>
      <c r="L156" s="1" t="s">
        <v>5739</v>
      </c>
      <c r="M156" s="1" t="s">
        <v>6408</v>
      </c>
      <c r="N156" s="1" t="s">
        <v>6409</v>
      </c>
      <c r="O156" s="1">
        <v>81373028055</v>
      </c>
      <c r="P156" s="1" t="s">
        <v>5710</v>
      </c>
      <c r="Q156" s="1">
        <f t="shared" si="0"/>
        <v>0</v>
      </c>
    </row>
    <row r="157" spans="1:17" ht="12.75">
      <c r="A157" s="3">
        <v>45488.369652777779</v>
      </c>
      <c r="B157" s="1">
        <v>1600</v>
      </c>
      <c r="C157" s="1" t="s">
        <v>164</v>
      </c>
      <c r="D157" s="1">
        <v>340055914</v>
      </c>
      <c r="E157" s="1" t="s">
        <v>6406</v>
      </c>
      <c r="F157" s="1" t="s">
        <v>6407</v>
      </c>
      <c r="H157" s="65" t="s">
        <v>5737</v>
      </c>
      <c r="I157" s="1" t="s">
        <v>5729</v>
      </c>
      <c r="J157" s="1" t="s">
        <v>5705</v>
      </c>
      <c r="K157" s="1" t="s">
        <v>5753</v>
      </c>
      <c r="L157" s="1" t="s">
        <v>5739</v>
      </c>
      <c r="M157" s="1" t="s">
        <v>6408</v>
      </c>
      <c r="N157" s="1" t="s">
        <v>6409</v>
      </c>
      <c r="O157" s="1">
        <v>81373028055</v>
      </c>
      <c r="P157" s="1" t="s">
        <v>5710</v>
      </c>
      <c r="Q157" s="1">
        <f t="shared" si="0"/>
        <v>0</v>
      </c>
    </row>
    <row r="158" spans="1:17" ht="12.75">
      <c r="A158" s="3">
        <v>45488.370509259257</v>
      </c>
      <c r="B158" s="1">
        <v>1600</v>
      </c>
      <c r="C158" s="1" t="s">
        <v>164</v>
      </c>
      <c r="D158" s="1">
        <v>340055914</v>
      </c>
      <c r="E158" s="1" t="s">
        <v>6406</v>
      </c>
      <c r="F158" s="1" t="s">
        <v>6407</v>
      </c>
      <c r="H158" s="1" t="s">
        <v>5752</v>
      </c>
      <c r="I158" s="1" t="s">
        <v>5729</v>
      </c>
      <c r="J158" s="1" t="s">
        <v>5705</v>
      </c>
      <c r="K158" s="1" t="s">
        <v>5753</v>
      </c>
      <c r="L158" s="1" t="s">
        <v>5739</v>
      </c>
      <c r="M158" s="1" t="s">
        <v>6408</v>
      </c>
      <c r="N158" s="1" t="s">
        <v>6409</v>
      </c>
      <c r="O158" s="1">
        <v>81373028055</v>
      </c>
      <c r="P158" s="1" t="s">
        <v>5710</v>
      </c>
      <c r="Q158" s="1">
        <f t="shared" si="0"/>
        <v>-102</v>
      </c>
    </row>
    <row r="159" spans="1:17" ht="12.75">
      <c r="A159" s="3">
        <v>45488.438680555555</v>
      </c>
      <c r="B159" s="1">
        <v>1603</v>
      </c>
      <c r="C159" s="1" t="s">
        <v>170</v>
      </c>
      <c r="D159" s="1">
        <v>340056016</v>
      </c>
      <c r="E159" s="1" t="s">
        <v>6411</v>
      </c>
      <c r="F159" s="1" t="s">
        <v>6412</v>
      </c>
      <c r="H159" s="65" t="s">
        <v>5764</v>
      </c>
      <c r="I159" s="1" t="s">
        <v>5704</v>
      </c>
      <c r="J159" s="1" t="s">
        <v>5705</v>
      </c>
      <c r="K159" s="1" t="s">
        <v>5706</v>
      </c>
      <c r="L159" s="1" t="s">
        <v>5765</v>
      </c>
      <c r="M159" s="1" t="s">
        <v>6413</v>
      </c>
      <c r="N159" s="1" t="s">
        <v>6414</v>
      </c>
      <c r="O159" s="1">
        <v>82374796650</v>
      </c>
      <c r="P159" s="1" t="s">
        <v>5710</v>
      </c>
      <c r="Q159" s="1">
        <f t="shared" si="0"/>
        <v>-101</v>
      </c>
    </row>
    <row r="160" spans="1:17" ht="12.75">
      <c r="A160" s="3">
        <v>45478.598483796297</v>
      </c>
      <c r="B160" s="1">
        <v>6371</v>
      </c>
      <c r="C160" s="1" t="s">
        <v>862</v>
      </c>
      <c r="D160" s="1">
        <v>340056117</v>
      </c>
      <c r="E160" s="1" t="s">
        <v>6416</v>
      </c>
      <c r="F160" s="1" t="s">
        <v>6417</v>
      </c>
      <c r="H160" s="1" t="s">
        <v>5821</v>
      </c>
      <c r="I160" s="1" t="s">
        <v>5704</v>
      </c>
      <c r="J160" s="1" t="s">
        <v>5738</v>
      </c>
      <c r="K160" s="1" t="s">
        <v>5706</v>
      </c>
      <c r="L160" s="1" t="s">
        <v>5707</v>
      </c>
      <c r="M160" s="1" t="s">
        <v>6418</v>
      </c>
      <c r="N160" s="1" t="s">
        <v>6419</v>
      </c>
      <c r="O160" s="1">
        <v>89524700180</v>
      </c>
      <c r="P160" s="1" t="s">
        <v>5710</v>
      </c>
      <c r="Q160" s="1">
        <f t="shared" si="0"/>
        <v>-1</v>
      </c>
    </row>
    <row r="161" spans="1:17" ht="12.75">
      <c r="A161" s="3">
        <v>45477.43949074074</v>
      </c>
      <c r="B161" s="1">
        <v>3301</v>
      </c>
      <c r="C161" s="1" t="s">
        <v>406</v>
      </c>
      <c r="D161" s="1">
        <v>340056118</v>
      </c>
      <c r="E161" s="1" t="s">
        <v>6421</v>
      </c>
      <c r="F161" s="1" t="s">
        <v>6422</v>
      </c>
      <c r="H161" s="1" t="s">
        <v>6347</v>
      </c>
      <c r="I161" s="1" t="s">
        <v>5729</v>
      </c>
      <c r="J161" s="1" t="s">
        <v>5705</v>
      </c>
      <c r="K161" s="1" t="s">
        <v>5753</v>
      </c>
      <c r="L161" s="1" t="s">
        <v>5765</v>
      </c>
      <c r="M161" s="1" t="s">
        <v>6423</v>
      </c>
      <c r="N161" s="1" t="s">
        <v>6424</v>
      </c>
      <c r="O161" s="1">
        <v>81346460404</v>
      </c>
      <c r="P161" s="1" t="s">
        <v>5710</v>
      </c>
      <c r="Q161" s="1">
        <f t="shared" si="0"/>
        <v>-2</v>
      </c>
    </row>
    <row r="162" spans="1:17" ht="12.75">
      <c r="A162" s="3">
        <v>45478.657997685186</v>
      </c>
      <c r="B162" s="1">
        <v>6372</v>
      </c>
      <c r="C162" s="1" t="s">
        <v>6426</v>
      </c>
      <c r="D162" s="1">
        <v>340056120</v>
      </c>
      <c r="E162" s="1" t="s">
        <v>6427</v>
      </c>
      <c r="F162" s="1" t="s">
        <v>6428</v>
      </c>
      <c r="H162" s="65" t="s">
        <v>5764</v>
      </c>
      <c r="I162" s="1" t="s">
        <v>5704</v>
      </c>
      <c r="J162" s="1" t="s">
        <v>5705</v>
      </c>
      <c r="K162" s="1" t="s">
        <v>5706</v>
      </c>
      <c r="L162" s="1" t="s">
        <v>5765</v>
      </c>
      <c r="M162" s="1" t="s">
        <v>6429</v>
      </c>
      <c r="N162" s="1" t="s">
        <v>6430</v>
      </c>
      <c r="O162" s="1">
        <v>81349780740</v>
      </c>
      <c r="P162" s="1" t="s">
        <v>5710</v>
      </c>
      <c r="Q162" s="1">
        <f t="shared" si="0"/>
        <v>-83</v>
      </c>
    </row>
    <row r="163" spans="1:17" ht="12.75">
      <c r="A163" s="3">
        <v>45488.491782407407</v>
      </c>
      <c r="B163" s="1">
        <v>3321</v>
      </c>
      <c r="C163" s="1" t="s">
        <v>387</v>
      </c>
      <c r="D163" s="1">
        <v>340056203</v>
      </c>
      <c r="E163" s="1" t="s">
        <v>6432</v>
      </c>
      <c r="F163" s="1" t="s">
        <v>6433</v>
      </c>
      <c r="H163" s="65" t="s">
        <v>5737</v>
      </c>
      <c r="I163" s="1" t="s">
        <v>5729</v>
      </c>
      <c r="J163" s="1" t="s">
        <v>5705</v>
      </c>
      <c r="K163" s="1" t="s">
        <v>5706</v>
      </c>
      <c r="L163" s="1" t="s">
        <v>5739</v>
      </c>
      <c r="M163" s="1" t="s">
        <v>6434</v>
      </c>
      <c r="N163" s="1" t="s">
        <v>6435</v>
      </c>
      <c r="O163" s="1">
        <v>82310362369</v>
      </c>
      <c r="P163" s="1" t="s">
        <v>5710</v>
      </c>
      <c r="Q163" s="1">
        <f t="shared" si="0"/>
        <v>-14</v>
      </c>
    </row>
    <row r="164" spans="1:17" ht="12.75">
      <c r="A164" s="3">
        <v>45482.695439814815</v>
      </c>
      <c r="B164" s="1">
        <v>3500</v>
      </c>
      <c r="C164" s="1" t="s">
        <v>641</v>
      </c>
      <c r="D164" s="1">
        <v>340056217</v>
      </c>
      <c r="E164" s="1" t="s">
        <v>6437</v>
      </c>
      <c r="F164" s="1" t="s">
        <v>6438</v>
      </c>
      <c r="H164" s="65" t="s">
        <v>5737</v>
      </c>
      <c r="I164" s="1" t="s">
        <v>5729</v>
      </c>
      <c r="J164" s="1" t="s">
        <v>5705</v>
      </c>
      <c r="K164" s="1" t="s">
        <v>5706</v>
      </c>
      <c r="L164" s="1" t="s">
        <v>5739</v>
      </c>
      <c r="M164" s="1" t="s">
        <v>6439</v>
      </c>
      <c r="N164" s="1" t="s">
        <v>6440</v>
      </c>
      <c r="O164" s="1">
        <v>81340853520</v>
      </c>
      <c r="P164" s="1" t="s">
        <v>5710</v>
      </c>
      <c r="Q164" s="1">
        <f t="shared" si="0"/>
        <v>-2</v>
      </c>
    </row>
    <row r="165" spans="1:17" ht="12.75">
      <c r="A165" s="3">
        <v>45477.628796296296</v>
      </c>
      <c r="B165" s="1">
        <v>3304</v>
      </c>
      <c r="C165" s="1" t="s">
        <v>424</v>
      </c>
      <c r="D165" s="1">
        <v>340056219</v>
      </c>
      <c r="E165" s="1" t="s">
        <v>6442</v>
      </c>
      <c r="F165" s="1" t="s">
        <v>6443</v>
      </c>
      <c r="H165" s="1" t="s">
        <v>6444</v>
      </c>
      <c r="I165" s="1" t="s">
        <v>5729</v>
      </c>
      <c r="J165" s="1" t="s">
        <v>5738</v>
      </c>
      <c r="K165" s="1" t="s">
        <v>5706</v>
      </c>
      <c r="L165" s="1" t="s">
        <v>5707</v>
      </c>
      <c r="M165" s="1" t="s">
        <v>6445</v>
      </c>
      <c r="N165" s="1" t="s">
        <v>6446</v>
      </c>
      <c r="O165" s="1">
        <v>82137138338</v>
      </c>
      <c r="P165" s="1" t="s">
        <v>5710</v>
      </c>
      <c r="Q165" s="1">
        <f t="shared" si="0"/>
        <v>-1</v>
      </c>
    </row>
    <row r="166" spans="1:17" ht="12.75">
      <c r="A166" s="3">
        <v>45482.616608796299</v>
      </c>
      <c r="B166" s="1">
        <v>3521</v>
      </c>
      <c r="C166" s="1" t="s">
        <v>724</v>
      </c>
      <c r="D166" s="1">
        <v>340056220</v>
      </c>
      <c r="E166" s="1" t="s">
        <v>6448</v>
      </c>
      <c r="F166" s="1" t="s">
        <v>6449</v>
      </c>
      <c r="H166" s="65" t="s">
        <v>5737</v>
      </c>
      <c r="I166" s="1" t="s">
        <v>5729</v>
      </c>
      <c r="J166" s="1" t="s">
        <v>5705</v>
      </c>
      <c r="K166" s="1" t="s">
        <v>5706</v>
      </c>
      <c r="L166" s="1" t="s">
        <v>5739</v>
      </c>
      <c r="M166" s="1" t="s">
        <v>6450</v>
      </c>
      <c r="N166" s="1" t="s">
        <v>6451</v>
      </c>
      <c r="O166" s="1">
        <v>85725017594</v>
      </c>
      <c r="P166" s="1" t="s">
        <v>5710</v>
      </c>
      <c r="Q166" s="1">
        <f t="shared" si="0"/>
        <v>-120</v>
      </c>
    </row>
    <row r="167" spans="1:17" ht="12.75">
      <c r="A167" s="3">
        <v>45482.616238425922</v>
      </c>
      <c r="B167" s="1">
        <v>3505</v>
      </c>
      <c r="C167" s="1" t="s">
        <v>629</v>
      </c>
      <c r="D167" s="1">
        <v>340056340</v>
      </c>
      <c r="E167" s="1" t="s">
        <v>6453</v>
      </c>
      <c r="F167" s="1" t="s">
        <v>6454</v>
      </c>
      <c r="H167" s="1" t="s">
        <v>6238</v>
      </c>
      <c r="I167" s="1" t="s">
        <v>5704</v>
      </c>
      <c r="J167" s="1" t="s">
        <v>5705</v>
      </c>
      <c r="K167" s="1" t="s">
        <v>5753</v>
      </c>
      <c r="L167" s="1" t="s">
        <v>5739</v>
      </c>
      <c r="M167" s="1" t="s">
        <v>6455</v>
      </c>
      <c r="N167" s="1" t="s">
        <v>6456</v>
      </c>
      <c r="O167" s="1">
        <v>85216383828</v>
      </c>
      <c r="P167" s="1" t="s">
        <v>5710</v>
      </c>
      <c r="Q167" s="1">
        <f t="shared" si="0"/>
        <v>-108</v>
      </c>
    </row>
    <row r="168" spans="1:17" ht="12.75">
      <c r="A168" s="3">
        <v>45482.636400462965</v>
      </c>
      <c r="B168" s="1">
        <v>3527</v>
      </c>
      <c r="C168" s="1" t="s">
        <v>635</v>
      </c>
      <c r="D168" s="1">
        <v>340056448</v>
      </c>
      <c r="E168" s="1" t="s">
        <v>6458</v>
      </c>
      <c r="F168" s="1" t="s">
        <v>6459</v>
      </c>
      <c r="H168" s="65" t="s">
        <v>5737</v>
      </c>
      <c r="I168" s="1" t="s">
        <v>5729</v>
      </c>
      <c r="J168" s="1" t="s">
        <v>5705</v>
      </c>
      <c r="K168" s="1" t="s">
        <v>5706</v>
      </c>
      <c r="L168" s="1" t="s">
        <v>5739</v>
      </c>
      <c r="M168" s="1" t="s">
        <v>6460</v>
      </c>
      <c r="N168" s="1" t="s">
        <v>6461</v>
      </c>
      <c r="O168" s="1">
        <v>8562853281</v>
      </c>
      <c r="P168" s="1" t="s">
        <v>5710</v>
      </c>
      <c r="Q168" s="1">
        <f t="shared" si="0"/>
        <v>-228</v>
      </c>
    </row>
    <row r="169" spans="1:17" ht="12.75">
      <c r="A169" s="3">
        <v>45485.409236111111</v>
      </c>
      <c r="B169" s="1">
        <v>7200</v>
      </c>
      <c r="C169" s="1" t="s">
        <v>875</v>
      </c>
      <c r="D169" s="1">
        <v>340056676</v>
      </c>
      <c r="E169" s="1" t="s">
        <v>6463</v>
      </c>
      <c r="F169" s="1" t="s">
        <v>6583</v>
      </c>
      <c r="H169" s="1" t="s">
        <v>6584</v>
      </c>
      <c r="I169" s="1" t="s">
        <v>5704</v>
      </c>
      <c r="J169" s="1" t="s">
        <v>5705</v>
      </c>
      <c r="K169" s="1" t="s">
        <v>5706</v>
      </c>
      <c r="L169" s="1" t="s">
        <v>5707</v>
      </c>
      <c r="M169" s="1" t="s">
        <v>6466</v>
      </c>
      <c r="N169" s="1" t="s">
        <v>6466</v>
      </c>
      <c r="O169" s="1">
        <v>81314798313</v>
      </c>
      <c r="P169" s="1" t="s">
        <v>5710</v>
      </c>
      <c r="Q169" s="1">
        <f t="shared" si="0"/>
        <v>0</v>
      </c>
    </row>
    <row r="170" spans="1:17" ht="12.75">
      <c r="A170" s="3">
        <v>45488.640115740738</v>
      </c>
      <c r="B170" s="1">
        <v>7200</v>
      </c>
      <c r="C170" s="1" t="s">
        <v>875</v>
      </c>
      <c r="D170" s="1">
        <v>340056676</v>
      </c>
      <c r="E170" s="1" t="s">
        <v>6463</v>
      </c>
      <c r="F170" s="1" t="s">
        <v>6464</v>
      </c>
      <c r="H170" s="1" t="s">
        <v>6465</v>
      </c>
      <c r="I170" s="1" t="s">
        <v>5704</v>
      </c>
      <c r="J170" s="1" t="s">
        <v>5705</v>
      </c>
      <c r="K170" s="1" t="s">
        <v>5706</v>
      </c>
      <c r="L170" s="1" t="s">
        <v>5707</v>
      </c>
      <c r="M170" s="1" t="s">
        <v>6466</v>
      </c>
      <c r="N170" s="1" t="s">
        <v>6467</v>
      </c>
      <c r="O170" s="1">
        <v>81314798313</v>
      </c>
      <c r="P170" s="1" t="s">
        <v>5710</v>
      </c>
      <c r="Q170" s="1">
        <f t="shared" si="0"/>
        <v>-60</v>
      </c>
    </row>
    <row r="171" spans="1:17" ht="12.75">
      <c r="A171" s="3">
        <v>45488.45107638889</v>
      </c>
      <c r="B171" s="1">
        <v>3303</v>
      </c>
      <c r="C171" s="1" t="s">
        <v>419</v>
      </c>
      <c r="D171" s="1">
        <v>340056736</v>
      </c>
      <c r="E171" s="1" t="s">
        <v>6469</v>
      </c>
      <c r="F171" s="1" t="s">
        <v>6470</v>
      </c>
      <c r="H171" s="1" t="s">
        <v>6238</v>
      </c>
      <c r="I171" s="1" t="s">
        <v>5729</v>
      </c>
      <c r="J171" s="1" t="s">
        <v>5705</v>
      </c>
      <c r="K171" s="1" t="s">
        <v>5753</v>
      </c>
      <c r="L171" s="1" t="s">
        <v>5739</v>
      </c>
      <c r="M171" s="1" t="s">
        <v>6471</v>
      </c>
      <c r="N171" s="1" t="s">
        <v>6472</v>
      </c>
      <c r="O171" s="1">
        <v>85293537722</v>
      </c>
      <c r="P171" s="1" t="s">
        <v>5710</v>
      </c>
      <c r="Q171" s="1">
        <f t="shared" si="0"/>
        <v>-23</v>
      </c>
    </row>
    <row r="172" spans="1:17" ht="12.75">
      <c r="A172" s="3">
        <v>45483.362638888888</v>
      </c>
      <c r="B172" s="1">
        <v>3500</v>
      </c>
      <c r="C172" s="1" t="s">
        <v>641</v>
      </c>
      <c r="D172" s="1">
        <v>340056759</v>
      </c>
      <c r="E172" s="1" t="s">
        <v>6474</v>
      </c>
      <c r="F172" s="1" t="s">
        <v>6475</v>
      </c>
      <c r="H172" s="65" t="s">
        <v>5737</v>
      </c>
      <c r="I172" s="1" t="s">
        <v>5729</v>
      </c>
      <c r="J172" s="1" t="s">
        <v>5705</v>
      </c>
      <c r="K172" s="1" t="s">
        <v>5753</v>
      </c>
      <c r="L172" s="1" t="s">
        <v>5739</v>
      </c>
      <c r="M172" s="1" t="s">
        <v>6476</v>
      </c>
      <c r="N172" s="1" t="s">
        <v>6477</v>
      </c>
      <c r="O172" s="1">
        <v>81320320404</v>
      </c>
      <c r="P172" s="1" t="s">
        <v>5710</v>
      </c>
      <c r="Q172" s="1">
        <f t="shared" si="0"/>
        <v>-50</v>
      </c>
    </row>
    <row r="173" spans="1:17" ht="12.75">
      <c r="A173" s="3">
        <v>45481.417442129627</v>
      </c>
      <c r="B173" s="1">
        <v>2172</v>
      </c>
      <c r="C173" s="1" t="s">
        <v>6479</v>
      </c>
      <c r="D173" s="1">
        <v>340056809</v>
      </c>
      <c r="E173" s="1" t="s">
        <v>6480</v>
      </c>
      <c r="F173" s="1" t="s">
        <v>6481</v>
      </c>
      <c r="H173" s="1" t="s">
        <v>6238</v>
      </c>
      <c r="I173" s="1" t="s">
        <v>5704</v>
      </c>
      <c r="J173" s="1" t="s">
        <v>5705</v>
      </c>
      <c r="K173" s="1" t="s">
        <v>5706</v>
      </c>
      <c r="L173" s="1" t="s">
        <v>5707</v>
      </c>
      <c r="M173" s="1" t="s">
        <v>6482</v>
      </c>
      <c r="N173" s="1" t="s">
        <v>6483</v>
      </c>
      <c r="O173" s="1">
        <v>82174454080</v>
      </c>
      <c r="P173" s="1" t="s">
        <v>5710</v>
      </c>
      <c r="Q173" s="1">
        <f t="shared" si="0"/>
        <v>-58</v>
      </c>
    </row>
    <row r="174" spans="1:17" ht="12.75">
      <c r="A174" s="3">
        <v>45483.60497685185</v>
      </c>
      <c r="B174" s="1">
        <v>7407</v>
      </c>
      <c r="C174" s="1" t="s">
        <v>908</v>
      </c>
      <c r="D174" s="1">
        <v>340056867</v>
      </c>
      <c r="E174" s="1" t="s">
        <v>6485</v>
      </c>
      <c r="F174" s="1" t="s">
        <v>6486</v>
      </c>
      <c r="H174" s="1" t="s">
        <v>6238</v>
      </c>
      <c r="I174" s="1" t="s">
        <v>5729</v>
      </c>
      <c r="J174" s="1" t="s">
        <v>5705</v>
      </c>
      <c r="K174" s="1" t="s">
        <v>5706</v>
      </c>
      <c r="L174" s="1" t="s">
        <v>5739</v>
      </c>
      <c r="M174" s="1" t="s">
        <v>6487</v>
      </c>
      <c r="N174" s="1" t="s">
        <v>6488</v>
      </c>
      <c r="O174" s="1">
        <v>82191918081</v>
      </c>
      <c r="P174" s="1" t="s">
        <v>5710</v>
      </c>
      <c r="Q174" s="1">
        <f t="shared" si="0"/>
        <v>-15</v>
      </c>
    </row>
    <row r="175" spans="1:17" ht="12.75">
      <c r="A175" s="3">
        <v>45482.377881944441</v>
      </c>
      <c r="B175" s="1">
        <v>3306</v>
      </c>
      <c r="C175" s="1" t="s">
        <v>438</v>
      </c>
      <c r="D175" s="1">
        <v>340056882</v>
      </c>
      <c r="E175" s="1" t="s">
        <v>6490</v>
      </c>
      <c r="F175" s="1" t="s">
        <v>6491</v>
      </c>
      <c r="H175" s="65" t="s">
        <v>5737</v>
      </c>
      <c r="I175" s="1" t="s">
        <v>5704</v>
      </c>
      <c r="J175" s="1" t="s">
        <v>5705</v>
      </c>
      <c r="K175" s="1" t="s">
        <v>5706</v>
      </c>
      <c r="L175" s="1" t="s">
        <v>5739</v>
      </c>
      <c r="M175" s="1" t="s">
        <v>6492</v>
      </c>
      <c r="N175" s="1" t="s">
        <v>6493</v>
      </c>
      <c r="O175" s="1">
        <v>85647097440</v>
      </c>
      <c r="P175" s="1" t="s">
        <v>5710</v>
      </c>
      <c r="Q175" s="1">
        <f t="shared" si="0"/>
        <v>-36</v>
      </c>
    </row>
    <row r="176" spans="1:17" ht="12.75">
      <c r="A176" s="3">
        <v>45481.578668981485</v>
      </c>
      <c r="B176" s="1">
        <v>3324</v>
      </c>
      <c r="C176" s="1" t="s">
        <v>394</v>
      </c>
      <c r="D176" s="1">
        <v>340056918</v>
      </c>
      <c r="E176" s="1" t="s">
        <v>6495</v>
      </c>
      <c r="F176" s="1" t="s">
        <v>6496</v>
      </c>
      <c r="H176" s="1" t="s">
        <v>6497</v>
      </c>
      <c r="I176" s="1" t="s">
        <v>5729</v>
      </c>
      <c r="J176" s="1" t="s">
        <v>5705</v>
      </c>
      <c r="K176" s="1" t="s">
        <v>5706</v>
      </c>
      <c r="L176" s="1" t="s">
        <v>5707</v>
      </c>
      <c r="M176" s="1" t="s">
        <v>6498</v>
      </c>
      <c r="N176" s="1" t="s">
        <v>6499</v>
      </c>
      <c r="O176" s="1">
        <v>81267409935</v>
      </c>
      <c r="P176" s="1" t="s">
        <v>5710</v>
      </c>
      <c r="Q176" s="1">
        <f t="shared" si="0"/>
        <v>0</v>
      </c>
    </row>
    <row r="177" spans="1:17" ht="12.75">
      <c r="A177" s="3">
        <v>45481.581875000003</v>
      </c>
      <c r="B177" s="1">
        <v>3324</v>
      </c>
      <c r="C177" s="1" t="s">
        <v>394</v>
      </c>
      <c r="D177" s="1">
        <v>340056918</v>
      </c>
      <c r="E177" s="1" t="s">
        <v>6495</v>
      </c>
      <c r="F177" s="1" t="s">
        <v>6496</v>
      </c>
      <c r="H177" s="1" t="s">
        <v>6497</v>
      </c>
      <c r="I177" s="1" t="s">
        <v>5729</v>
      </c>
      <c r="J177" s="1" t="s">
        <v>5705</v>
      </c>
      <c r="K177" s="1" t="s">
        <v>5706</v>
      </c>
      <c r="L177" s="1" t="s">
        <v>5707</v>
      </c>
      <c r="M177" s="1" t="s">
        <v>6498</v>
      </c>
      <c r="N177" s="1" t="s">
        <v>6499</v>
      </c>
      <c r="O177" s="1">
        <v>81267409935</v>
      </c>
      <c r="P177" s="1" t="s">
        <v>5710</v>
      </c>
      <c r="Q177" s="1">
        <f t="shared" si="0"/>
        <v>-98</v>
      </c>
    </row>
    <row r="178" spans="1:17" ht="12.75">
      <c r="A178" s="3">
        <v>45482.538391203707</v>
      </c>
      <c r="B178" s="1">
        <v>3500</v>
      </c>
      <c r="C178" s="1" t="s">
        <v>641</v>
      </c>
      <c r="D178" s="1">
        <v>340057016</v>
      </c>
      <c r="E178" s="1" t="s">
        <v>6501</v>
      </c>
      <c r="F178" s="1" t="s">
        <v>6502</v>
      </c>
      <c r="H178" s="1" t="s">
        <v>6503</v>
      </c>
      <c r="I178" s="1" t="s">
        <v>5704</v>
      </c>
      <c r="J178" s="1" t="s">
        <v>5705</v>
      </c>
      <c r="K178" s="1" t="s">
        <v>5706</v>
      </c>
      <c r="L178" s="1" t="s">
        <v>5707</v>
      </c>
      <c r="M178" s="1" t="s">
        <v>6504</v>
      </c>
      <c r="N178" s="1" t="s">
        <v>6505</v>
      </c>
      <c r="O178" s="1">
        <v>85646348005</v>
      </c>
      <c r="P178" s="1" t="s">
        <v>5710</v>
      </c>
      <c r="Q178" s="1">
        <f t="shared" si="0"/>
        <v>-184</v>
      </c>
    </row>
    <row r="179" spans="1:17" ht="12.75">
      <c r="A179" s="3">
        <v>45483.55673611111</v>
      </c>
      <c r="B179" s="1">
        <v>7409</v>
      </c>
      <c r="C179" s="1" t="s">
        <v>912</v>
      </c>
      <c r="D179" s="1">
        <v>340057200</v>
      </c>
      <c r="E179" s="1" t="s">
        <v>6507</v>
      </c>
      <c r="F179" s="1" t="s">
        <v>6508</v>
      </c>
      <c r="H179" s="65" t="s">
        <v>5737</v>
      </c>
      <c r="I179" s="1" t="s">
        <v>5729</v>
      </c>
      <c r="J179" s="1" t="s">
        <v>5705</v>
      </c>
      <c r="K179" s="1" t="s">
        <v>5706</v>
      </c>
      <c r="L179" s="1" t="s">
        <v>5739</v>
      </c>
      <c r="M179" s="1" t="s">
        <v>6509</v>
      </c>
      <c r="N179" s="1" t="s">
        <v>6510</v>
      </c>
      <c r="O179" s="1">
        <v>82311753750</v>
      </c>
      <c r="P179" s="1" t="s">
        <v>5710</v>
      </c>
      <c r="Q179" s="1">
        <f t="shared" si="0"/>
        <v>-1</v>
      </c>
    </row>
    <row r="180" spans="1:17" ht="12.75">
      <c r="A180" s="3">
        <v>45485.738310185188</v>
      </c>
      <c r="B180" s="1">
        <v>3101</v>
      </c>
      <c r="C180" s="1" t="s">
        <v>259</v>
      </c>
      <c r="D180" s="1">
        <v>340057201</v>
      </c>
      <c r="E180" s="1" t="s">
        <v>6512</v>
      </c>
      <c r="F180" s="1" t="s">
        <v>6513</v>
      </c>
      <c r="H180" s="1" t="s">
        <v>6497</v>
      </c>
      <c r="I180" s="1" t="s">
        <v>5729</v>
      </c>
      <c r="J180" s="1" t="s">
        <v>5738</v>
      </c>
      <c r="K180" s="1" t="s">
        <v>5706</v>
      </c>
      <c r="L180" s="1" t="s">
        <v>5707</v>
      </c>
      <c r="M180" s="1" t="s">
        <v>6514</v>
      </c>
      <c r="N180" s="1" t="s">
        <v>6515</v>
      </c>
      <c r="O180" s="1">
        <v>82294757757</v>
      </c>
      <c r="P180" s="1" t="s">
        <v>5710</v>
      </c>
      <c r="Q180" s="1">
        <f t="shared" si="0"/>
        <v>-54</v>
      </c>
    </row>
    <row r="181" spans="1:17" ht="12.75">
      <c r="A181" s="3">
        <v>45488.39267361111</v>
      </c>
      <c r="B181" s="1">
        <v>1700</v>
      </c>
      <c r="C181" s="1" t="s">
        <v>182</v>
      </c>
      <c r="D181" s="1">
        <v>340057255</v>
      </c>
      <c r="E181" s="1" t="s">
        <v>6517</v>
      </c>
      <c r="F181" s="1" t="s">
        <v>6518</v>
      </c>
      <c r="H181" s="1" t="s">
        <v>6085</v>
      </c>
      <c r="I181" s="1" t="s">
        <v>5729</v>
      </c>
      <c r="J181" s="1" t="s">
        <v>5705</v>
      </c>
      <c r="K181" s="1" t="s">
        <v>5753</v>
      </c>
      <c r="L181" s="1" t="s">
        <v>5739</v>
      </c>
      <c r="M181" s="1" t="s">
        <v>6519</v>
      </c>
      <c r="N181" s="1" t="s">
        <v>6520</v>
      </c>
      <c r="O181" s="1">
        <v>85311944158</v>
      </c>
      <c r="P181" s="1" t="s">
        <v>5710</v>
      </c>
      <c r="Q181" s="1">
        <f t="shared" si="0"/>
        <v>-150</v>
      </c>
    </row>
    <row r="182" spans="1:17" ht="12.75">
      <c r="A182" s="3">
        <v>45479.375428240739</v>
      </c>
      <c r="B182" s="1">
        <v>1373</v>
      </c>
      <c r="C182" s="1" t="s">
        <v>6522</v>
      </c>
      <c r="D182" s="1">
        <v>340057405</v>
      </c>
      <c r="E182" s="1" t="s">
        <v>6523</v>
      </c>
      <c r="F182" s="1" t="s">
        <v>6524</v>
      </c>
      <c r="H182" s="65" t="s">
        <v>5737</v>
      </c>
      <c r="I182" s="1" t="s">
        <v>5729</v>
      </c>
      <c r="J182" s="1" t="s">
        <v>5705</v>
      </c>
      <c r="K182" s="1" t="s">
        <v>5706</v>
      </c>
      <c r="L182" s="1" t="s">
        <v>5739</v>
      </c>
      <c r="M182" s="1" t="s">
        <v>6525</v>
      </c>
      <c r="N182" s="1" t="s">
        <v>6526</v>
      </c>
      <c r="O182" s="1">
        <v>85319076559</v>
      </c>
      <c r="P182" s="1" t="s">
        <v>5710</v>
      </c>
      <c r="Q182" s="1">
        <f t="shared" si="0"/>
        <v>-135</v>
      </c>
    </row>
    <row r="183" spans="1:17" ht="12.75">
      <c r="A183" s="3">
        <v>45482.387569444443</v>
      </c>
      <c r="B183" s="1">
        <v>5103</v>
      </c>
      <c r="C183" s="1" t="s">
        <v>789</v>
      </c>
      <c r="D183" s="1">
        <v>340057540</v>
      </c>
      <c r="E183" s="1" t="s">
        <v>6528</v>
      </c>
      <c r="F183" s="1" t="s">
        <v>6529</v>
      </c>
      <c r="H183" s="1" t="s">
        <v>6530</v>
      </c>
      <c r="I183" s="1" t="s">
        <v>5704</v>
      </c>
      <c r="J183" s="1" t="s">
        <v>5705</v>
      </c>
      <c r="K183" s="1" t="s">
        <v>5706</v>
      </c>
      <c r="L183" s="1" t="s">
        <v>5707</v>
      </c>
      <c r="M183" s="1" t="s">
        <v>6531</v>
      </c>
      <c r="N183" s="1" t="s">
        <v>6532</v>
      </c>
      <c r="O183" s="1">
        <v>87861915889</v>
      </c>
      <c r="P183" s="1" t="s">
        <v>5710</v>
      </c>
      <c r="Q183" s="1">
        <f t="shared" si="0"/>
        <v>-255</v>
      </c>
    </row>
    <row r="184" spans="1:17" ht="12.75">
      <c r="A184" s="3">
        <v>45488.38890046296</v>
      </c>
      <c r="B184" s="1">
        <v>6201</v>
      </c>
      <c r="C184" s="1" t="s">
        <v>848</v>
      </c>
      <c r="D184" s="1">
        <v>340057795</v>
      </c>
      <c r="E184" s="1" t="s">
        <v>6534</v>
      </c>
      <c r="F184" s="1" t="s">
        <v>6535</v>
      </c>
      <c r="H184" s="1" t="s">
        <v>5752</v>
      </c>
      <c r="I184" s="1" t="s">
        <v>5704</v>
      </c>
      <c r="J184" s="1" t="s">
        <v>5705</v>
      </c>
      <c r="K184" s="1" t="s">
        <v>5706</v>
      </c>
      <c r="L184" s="1" t="s">
        <v>5739</v>
      </c>
      <c r="M184" s="1" t="s">
        <v>6536</v>
      </c>
      <c r="N184" s="1" t="s">
        <v>6537</v>
      </c>
      <c r="O184" s="1">
        <v>82194650922</v>
      </c>
      <c r="P184" s="1" t="s">
        <v>5710</v>
      </c>
      <c r="Q184" s="1">
        <f t="shared" si="0"/>
        <v>-474</v>
      </c>
    </row>
    <row r="185" spans="1:17" ht="12.75">
      <c r="A185" s="3">
        <v>45488.387280092589</v>
      </c>
      <c r="B185" s="1">
        <v>3171</v>
      </c>
      <c r="C185" s="1" t="s">
        <v>267</v>
      </c>
      <c r="D185" s="1">
        <v>340058269</v>
      </c>
      <c r="E185" s="1" t="s">
        <v>6539</v>
      </c>
      <c r="F185" s="1" t="s">
        <v>6540</v>
      </c>
      <c r="G185" s="1" t="s">
        <v>1191</v>
      </c>
      <c r="H185" s="1" t="s">
        <v>5752</v>
      </c>
      <c r="I185" s="1" t="s">
        <v>5729</v>
      </c>
      <c r="J185" s="1" t="s">
        <v>5705</v>
      </c>
      <c r="K185" s="1" t="s">
        <v>5706</v>
      </c>
      <c r="L185" s="1" t="s">
        <v>5739</v>
      </c>
      <c r="M185" s="1" t="s">
        <v>6541</v>
      </c>
      <c r="N185" s="1" t="s">
        <v>6542</v>
      </c>
      <c r="O185" s="1">
        <v>81380197832</v>
      </c>
      <c r="P185" s="1" t="s">
        <v>5710</v>
      </c>
      <c r="Q185" s="1">
        <f t="shared" si="0"/>
        <v>-163</v>
      </c>
    </row>
    <row r="186" spans="1:17" ht="12.75">
      <c r="A186" s="3">
        <v>45482.366782407407</v>
      </c>
      <c r="B186" s="1">
        <v>5106</v>
      </c>
      <c r="C186" s="1" t="s">
        <v>793</v>
      </c>
      <c r="D186" s="1">
        <v>340058432</v>
      </c>
      <c r="E186" s="1" t="s">
        <v>6544</v>
      </c>
      <c r="F186" s="1" t="s">
        <v>6545</v>
      </c>
      <c r="H186" s="1" t="s">
        <v>5752</v>
      </c>
      <c r="I186" s="1" t="s">
        <v>5729</v>
      </c>
      <c r="J186" s="1" t="s">
        <v>5705</v>
      </c>
      <c r="K186" s="1" t="s">
        <v>5706</v>
      </c>
      <c r="L186" s="1" t="s">
        <v>5739</v>
      </c>
      <c r="M186" s="1" t="s">
        <v>6546</v>
      </c>
      <c r="N186" s="1" t="s">
        <v>6547</v>
      </c>
      <c r="O186" s="1">
        <v>81236009383</v>
      </c>
      <c r="P186" s="1" t="s">
        <v>5710</v>
      </c>
      <c r="Q186" s="1">
        <f t="shared" si="0"/>
        <v>-82</v>
      </c>
    </row>
    <row r="187" spans="1:17" ht="12.75">
      <c r="A187" s="3">
        <v>45486.455509259256</v>
      </c>
      <c r="B187" s="1">
        <v>3175</v>
      </c>
      <c r="C187" s="1" t="s">
        <v>310</v>
      </c>
      <c r="D187" s="1">
        <v>340058514</v>
      </c>
      <c r="E187" s="1" t="s">
        <v>6549</v>
      </c>
      <c r="F187" s="1" t="s">
        <v>6550</v>
      </c>
      <c r="H187" s="1" t="s">
        <v>5752</v>
      </c>
      <c r="I187" s="1" t="s">
        <v>5729</v>
      </c>
      <c r="J187" s="1" t="s">
        <v>5705</v>
      </c>
      <c r="K187" s="1" t="s">
        <v>5706</v>
      </c>
      <c r="L187" s="1" t="s">
        <v>5765</v>
      </c>
      <c r="M187" s="1" t="s">
        <v>6551</v>
      </c>
      <c r="N187" s="1" t="s">
        <v>6552</v>
      </c>
      <c r="O187" s="1">
        <v>82198501385</v>
      </c>
      <c r="P187" s="1" t="s">
        <v>5710</v>
      </c>
      <c r="Q187" s="1">
        <f t="shared" si="0"/>
        <v>-605</v>
      </c>
    </row>
    <row r="188" spans="1:17" ht="12.75">
      <c r="A188" s="3">
        <v>45478.699432870373</v>
      </c>
      <c r="B188" s="1">
        <v>1304</v>
      </c>
      <c r="C188" s="1" t="s">
        <v>110</v>
      </c>
      <c r="D188" s="1">
        <v>340059119</v>
      </c>
      <c r="E188" s="1" t="s">
        <v>6585</v>
      </c>
      <c r="F188" s="1" t="s">
        <v>6555</v>
      </c>
      <c r="I188" s="1" t="s">
        <v>5704</v>
      </c>
      <c r="J188" s="1" t="s">
        <v>5705</v>
      </c>
      <c r="K188" s="1" t="s">
        <v>6586</v>
      </c>
      <c r="L188" s="1" t="s">
        <v>5765</v>
      </c>
      <c r="M188" s="1" t="s">
        <v>6557</v>
      </c>
      <c r="N188" s="1" t="s">
        <v>6558</v>
      </c>
      <c r="O188" s="1">
        <v>82391732150</v>
      </c>
      <c r="P188" s="1" t="s">
        <v>5710</v>
      </c>
      <c r="Q188" s="1">
        <f t="shared" si="0"/>
        <v>0</v>
      </c>
    </row>
    <row r="189" spans="1:17" ht="12.75">
      <c r="A189" s="3">
        <v>45488.364988425928</v>
      </c>
      <c r="B189" s="1">
        <v>1304</v>
      </c>
      <c r="C189" s="1" t="s">
        <v>110</v>
      </c>
      <c r="D189" s="1">
        <v>340059119</v>
      </c>
      <c r="E189" s="1" t="s">
        <v>6554</v>
      </c>
      <c r="F189" s="1" t="s">
        <v>6555</v>
      </c>
      <c r="H189" s="1" t="s">
        <v>6556</v>
      </c>
      <c r="I189" s="1" t="s">
        <v>5704</v>
      </c>
      <c r="J189" s="1" t="s">
        <v>5705</v>
      </c>
      <c r="K189" s="1" t="s">
        <v>6063</v>
      </c>
      <c r="L189" s="1" t="s">
        <v>5765</v>
      </c>
      <c r="M189" s="1" t="s">
        <v>6557</v>
      </c>
      <c r="N189" s="1" t="s">
        <v>6558</v>
      </c>
      <c r="O189" s="1">
        <v>82391732150</v>
      </c>
      <c r="P189" s="1" t="s">
        <v>5710</v>
      </c>
      <c r="Q189" s="1">
        <f t="shared" si="0"/>
        <v>-10010931</v>
      </c>
    </row>
    <row r="190" spans="1:17" ht="12.75">
      <c r="A190" s="3">
        <v>45483.383460648147</v>
      </c>
      <c r="B190" s="1">
        <v>3510</v>
      </c>
      <c r="C190" s="1" t="s">
        <v>693</v>
      </c>
      <c r="D190" s="1">
        <v>350070050</v>
      </c>
      <c r="E190" s="1" t="s">
        <v>6560</v>
      </c>
      <c r="F190" s="1" t="s">
        <v>6561</v>
      </c>
      <c r="H190" s="1" t="s">
        <v>5838</v>
      </c>
      <c r="I190" s="1" t="s">
        <v>5704</v>
      </c>
      <c r="J190" s="1" t="s">
        <v>5738</v>
      </c>
      <c r="K190" s="1" t="s">
        <v>5706</v>
      </c>
      <c r="L190" s="1" t="s">
        <v>5707</v>
      </c>
      <c r="M190" s="1" t="s">
        <v>6562</v>
      </c>
      <c r="N190" s="1" t="s">
        <v>6563</v>
      </c>
      <c r="O190" s="1">
        <v>85237923152</v>
      </c>
      <c r="P190" s="1" t="s">
        <v>5710</v>
      </c>
      <c r="Q190" s="1">
        <f t="shared" si="0"/>
        <v>-3050053160</v>
      </c>
    </row>
    <row r="191" spans="1:17" ht="12.75">
      <c r="A191" s="3">
        <v>45488.397916666669</v>
      </c>
      <c r="B191" s="1">
        <v>3203</v>
      </c>
      <c r="C191" s="1" t="s">
        <v>335</v>
      </c>
      <c r="D191" s="1">
        <v>3400123210</v>
      </c>
      <c r="E191" s="1" t="s">
        <v>6565</v>
      </c>
      <c r="F191" s="1" t="s">
        <v>6566</v>
      </c>
      <c r="H191" s="1" t="s">
        <v>6049</v>
      </c>
      <c r="I191" s="1" t="s">
        <v>5729</v>
      </c>
      <c r="J191" s="1" t="s">
        <v>5738</v>
      </c>
      <c r="K191" s="1" t="s">
        <v>5753</v>
      </c>
      <c r="L191" s="1" t="s">
        <v>5765</v>
      </c>
      <c r="M191" s="1" t="s">
        <v>6567</v>
      </c>
      <c r="N191" s="1" t="s">
        <v>6568</v>
      </c>
      <c r="O191" s="1">
        <v>81910367111</v>
      </c>
      <c r="P191" s="1" t="s">
        <v>5710</v>
      </c>
      <c r="Q191" s="1">
        <f t="shared" si="0"/>
        <v>3400123210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L631"/>
  <sheetViews>
    <sheetView workbookViewId="0"/>
  </sheetViews>
  <sheetFormatPr defaultRowHeight="15"/>
  <sheetData>
    <row r="1" spans="1:33" ht="12.75">
      <c r="A1" s="1" t="s">
        <v>0</v>
      </c>
      <c r="B1" s="1" t="s">
        <v>1</v>
      </c>
      <c r="C1" s="2" t="s">
        <v>2</v>
      </c>
      <c r="D1" s="2" t="s">
        <v>3</v>
      </c>
      <c r="E1" s="2" t="s">
        <v>936</v>
      </c>
      <c r="F1" s="1" t="s">
        <v>1110</v>
      </c>
      <c r="G1" s="1" t="s">
        <v>4</v>
      </c>
      <c r="H1" s="1" t="s">
        <v>1111</v>
      </c>
      <c r="I1" s="1" t="s">
        <v>1112</v>
      </c>
      <c r="J1" s="1" t="s">
        <v>1113</v>
      </c>
      <c r="K1" s="1" t="s">
        <v>1114</v>
      </c>
      <c r="L1" s="1" t="s">
        <v>1115</v>
      </c>
      <c r="M1" s="1" t="s">
        <v>1116</v>
      </c>
      <c r="N1" s="1" t="s">
        <v>1117</v>
      </c>
      <c r="O1" s="1" t="s">
        <v>1118</v>
      </c>
      <c r="P1" s="1" t="s">
        <v>1119</v>
      </c>
      <c r="Q1" s="1" t="s">
        <v>1120</v>
      </c>
      <c r="R1" s="1" t="s">
        <v>1121</v>
      </c>
      <c r="S1" s="1" t="s">
        <v>1122</v>
      </c>
      <c r="T1" s="1" t="s">
        <v>1123</v>
      </c>
      <c r="U1" s="1" t="s">
        <v>1124</v>
      </c>
      <c r="V1" s="1" t="s">
        <v>1125</v>
      </c>
      <c r="W1" s="1" t="s">
        <v>1126</v>
      </c>
      <c r="X1" s="1" t="s">
        <v>1127</v>
      </c>
      <c r="Y1" s="1" t="s">
        <v>5</v>
      </c>
      <c r="Z1" s="1" t="s">
        <v>1108</v>
      </c>
      <c r="AA1" s="1" t="s">
        <v>1128</v>
      </c>
      <c r="AB1" s="1" t="s">
        <v>1129</v>
      </c>
      <c r="AC1" s="1" t="s">
        <v>1130</v>
      </c>
      <c r="AD1" s="1" t="s">
        <v>1131</v>
      </c>
      <c r="AE1" s="2" t="s">
        <v>7</v>
      </c>
      <c r="AF1" s="2" t="s">
        <v>8</v>
      </c>
      <c r="AG1" s="1" t="s">
        <v>6587</v>
      </c>
    </row>
    <row r="2" spans="1:33" ht="12.75">
      <c r="A2" s="3">
        <v>45447.611491782409</v>
      </c>
      <c r="B2" s="1" t="s">
        <v>38</v>
      </c>
      <c r="C2" s="4" t="str">
        <f t="shared" ref="C2:C256" si="0">IF(MID(B2,2,2)="SK","DIV ST",IF(MID(B2,2,2)="SE","DIV ST",IF(MID(B2,2,2)="SI","DIV KS",IF(MID(B2,2,2)="SD","DIV KS","DIII ST"))))</f>
        <v>DIV ST</v>
      </c>
      <c r="D2" s="4">
        <v>212111887</v>
      </c>
      <c r="E2" s="2" t="s">
        <v>613</v>
      </c>
      <c r="F2" s="1">
        <f t="shared" ref="F2:F256" si="1">IF(LEN(TEXT(D2,"###0"))=9,1,0)</f>
        <v>1</v>
      </c>
      <c r="G2" s="1" t="str">
        <f>VLOOKUP(D2,Sheet1!$A$2:$D$540,4,FALSE)</f>
        <v>Anastasia Laurnt</v>
      </c>
      <c r="H2" s="1">
        <f t="shared" ref="H2:H256" si="2">IF(E2=G2,1,0)</f>
        <v>1</v>
      </c>
      <c r="I2" s="1" t="s">
        <v>1137</v>
      </c>
      <c r="J2" s="25" t="s">
        <v>1138</v>
      </c>
      <c r="K2" s="23" t="str">
        <f t="shared" ref="K2:K256" si="3">IF(LEFT(J2,1)="0","62"&amp;MID(J2,2,20),IF(LEFT(J2,2)="62",J2,IF(LEFT(J2,1)="8","62"&amp;MID(J2,1,20),)))</f>
        <v>6289603637095</v>
      </c>
      <c r="L2" s="23" t="s">
        <v>1139</v>
      </c>
      <c r="M2" s="1" t="s">
        <v>1140</v>
      </c>
      <c r="N2" s="1" t="s">
        <v>1141</v>
      </c>
      <c r="O2" s="1" t="s">
        <v>1142</v>
      </c>
      <c r="P2" s="1" t="s">
        <v>1143</v>
      </c>
      <c r="Q2" s="1" t="s">
        <v>1144</v>
      </c>
      <c r="R2" s="1" t="s">
        <v>1145</v>
      </c>
      <c r="S2" s="1" t="s">
        <v>1146</v>
      </c>
      <c r="T2" s="1" t="str">
        <f t="shared" ref="T2:T256" si="4">PROPER(IF(Y2="31",P2,R2))</f>
        <v>Potrowangsan Rt 01 Rw 24, Candibinangun, Pakem</v>
      </c>
      <c r="U2" s="1" t="s">
        <v>1147</v>
      </c>
      <c r="V2" s="1" t="s">
        <v>1148</v>
      </c>
      <c r="W2" s="1" t="s">
        <v>1149</v>
      </c>
      <c r="X2" s="1" t="s">
        <v>1148</v>
      </c>
      <c r="Y2" s="1" t="str">
        <f t="shared" ref="Y2:Y256" si="5">LEFT(X2,2)</f>
        <v>34</v>
      </c>
      <c r="Z2" s="1" t="str">
        <f>VLOOKUP(Y2,ja!E$2:F$35,2,FALSE)</f>
        <v>DI Yogyakarta</v>
      </c>
      <c r="AA2" s="1" t="str">
        <f t="shared" ref="AA2:AA256" si="6">LEFT(X2,4)</f>
        <v>3404</v>
      </c>
      <c r="AB2" s="1" t="str">
        <f t="shared" ref="AB2:AB256" si="7">MID(X2,6,50)</f>
        <v>BPS Kabupaten Sleman</v>
      </c>
      <c r="AD2" s="1" t="str">
        <f>IF(AC2="","", VLOOKUP(AC2,ja!A$2:D$549,4)&amp;" "&amp;VLOOKUP(AC2,ja!A$2:D$549,2))</f>
        <v/>
      </c>
      <c r="AE2" s="5" t="str">
        <f t="shared" ref="AE2:AF2" si="8">IF(AC2="",AA2,AC2)</f>
        <v>3404</v>
      </c>
      <c r="AF2" s="2" t="str">
        <f t="shared" si="8"/>
        <v>BPS Kabupaten Sleman</v>
      </c>
      <c r="AG2" s="1">
        <v>1</v>
      </c>
    </row>
    <row r="3" spans="1:33" ht="12.75">
      <c r="A3" s="3">
        <v>45447.61089596065</v>
      </c>
      <c r="B3" s="1" t="s">
        <v>62</v>
      </c>
      <c r="C3" s="4" t="str">
        <f t="shared" si="0"/>
        <v>DIV KS</v>
      </c>
      <c r="D3" s="4">
        <v>222112236</v>
      </c>
      <c r="E3" s="2" t="s">
        <v>231</v>
      </c>
      <c r="F3" s="1">
        <f t="shared" si="1"/>
        <v>1</v>
      </c>
      <c r="G3" s="1" t="str">
        <f>VLOOKUP(D3,Sheet1!$A$2:$D$540,4,FALSE)</f>
        <v>Nabila Widya Putri</v>
      </c>
      <c r="H3" s="1">
        <f t="shared" si="2"/>
        <v>1</v>
      </c>
      <c r="I3" s="1" t="s">
        <v>1152</v>
      </c>
      <c r="J3" s="25" t="s">
        <v>1153</v>
      </c>
      <c r="K3" s="23" t="str">
        <f t="shared" si="3"/>
        <v>6281335373842</v>
      </c>
      <c r="L3" s="23" t="s">
        <v>1154</v>
      </c>
      <c r="M3" s="1" t="s">
        <v>231</v>
      </c>
      <c r="N3" s="1" t="s">
        <v>1155</v>
      </c>
      <c r="O3" s="1" t="s">
        <v>1156</v>
      </c>
      <c r="P3" s="1" t="s">
        <v>1157</v>
      </c>
      <c r="Q3" s="1" t="s">
        <v>1144</v>
      </c>
      <c r="R3" s="1" t="s">
        <v>1157</v>
      </c>
      <c r="S3" s="1" t="s">
        <v>1158</v>
      </c>
      <c r="T3" s="1" t="str">
        <f t="shared" si="4"/>
        <v>Sentra Timur Residence No.K0721D, Pulo Gebang, Cakung, Jakarta Timur</v>
      </c>
      <c r="U3" s="1" t="s">
        <v>1159</v>
      </c>
      <c r="V3" s="1" t="s">
        <v>1160</v>
      </c>
      <c r="W3" s="1" t="s">
        <v>1161</v>
      </c>
      <c r="X3" s="1" t="s">
        <v>1160</v>
      </c>
      <c r="Y3" s="1" t="str">
        <f t="shared" si="5"/>
        <v>31</v>
      </c>
      <c r="Z3" s="1" t="str">
        <f>VLOOKUP(Y3,ja!E$2:F$35,2,FALSE)</f>
        <v>DKI Jakarta</v>
      </c>
      <c r="AA3" s="1" t="str">
        <f t="shared" si="6"/>
        <v>3100</v>
      </c>
      <c r="AB3" s="1" t="str">
        <f t="shared" si="7"/>
        <v>BPS Provinsi DKI Jakarta</v>
      </c>
      <c r="AD3" s="1" t="str">
        <f>IF(AC3="","", VLOOKUP(AC3,ja!A$2:D$549,4)&amp;" "&amp;VLOOKUP(AC3,ja!A$2:D$549,2))</f>
        <v/>
      </c>
      <c r="AE3" s="5" t="str">
        <f t="shared" ref="AE3:AF3" si="9">IF(AC3="",AA3,AC3)</f>
        <v>3100</v>
      </c>
      <c r="AF3" s="2" t="str">
        <f t="shared" si="9"/>
        <v>BPS Provinsi DKI Jakarta</v>
      </c>
      <c r="AG3" s="1">
        <v>1</v>
      </c>
    </row>
    <row r="4" spans="1:33" ht="12.75">
      <c r="A4" s="3">
        <v>45448.486025150458</v>
      </c>
      <c r="B4" s="1" t="s">
        <v>57</v>
      </c>
      <c r="C4" s="4" t="str">
        <f t="shared" si="0"/>
        <v>DIV KS</v>
      </c>
      <c r="D4" s="4">
        <v>222111939</v>
      </c>
      <c r="E4" s="2" t="s">
        <v>548</v>
      </c>
      <c r="F4" s="1">
        <f t="shared" si="1"/>
        <v>1</v>
      </c>
      <c r="G4" s="1" t="str">
        <f>VLOOKUP(D4,Sheet1!$A$2:$D$540,4,FALSE)</f>
        <v>Azkas Salam</v>
      </c>
      <c r="H4" s="1">
        <f t="shared" si="2"/>
        <v>1</v>
      </c>
      <c r="I4" s="1" t="s">
        <v>1163</v>
      </c>
      <c r="J4" s="25" t="s">
        <v>1164</v>
      </c>
      <c r="K4" s="23" t="str">
        <f t="shared" si="3"/>
        <v>6285801120855</v>
      </c>
      <c r="L4" s="23" t="s">
        <v>1165</v>
      </c>
      <c r="M4" s="1" t="s">
        <v>548</v>
      </c>
      <c r="N4" s="1" t="s">
        <v>1141</v>
      </c>
      <c r="O4" s="1" t="s">
        <v>1166</v>
      </c>
      <c r="P4" s="1" t="s">
        <v>1167</v>
      </c>
      <c r="Q4" s="1" t="s">
        <v>1144</v>
      </c>
      <c r="R4" s="1" t="s">
        <v>1168</v>
      </c>
      <c r="S4" s="1" t="s">
        <v>1169</v>
      </c>
      <c r="T4" s="1" t="str">
        <f t="shared" si="4"/>
        <v>Demesan Rt07 Rw03, Girirejo, Tempuran, Magelang</v>
      </c>
      <c r="U4" s="1" t="s">
        <v>1170</v>
      </c>
      <c r="V4" s="1" t="s">
        <v>1171</v>
      </c>
      <c r="W4" s="1" t="s">
        <v>1172</v>
      </c>
      <c r="X4" s="1" t="s">
        <v>1171</v>
      </c>
      <c r="Y4" s="1" t="str">
        <f t="shared" si="5"/>
        <v>33</v>
      </c>
      <c r="Z4" s="1" t="str">
        <f>VLOOKUP(Y4,ja!E$2:F$35,2,FALSE)</f>
        <v>Jawa Tengah</v>
      </c>
      <c r="AA4" s="1" t="str">
        <f t="shared" si="6"/>
        <v>3371</v>
      </c>
      <c r="AB4" s="1" t="str">
        <f t="shared" si="7"/>
        <v>BPS Kota Magelang</v>
      </c>
      <c r="AD4" s="1" t="str">
        <f>IF(AC4="","", VLOOKUP(AC4,ja!A$2:D$549,4)&amp;" "&amp;VLOOKUP(AC4,ja!A$2:D$549,2))</f>
        <v/>
      </c>
      <c r="AE4" s="5" t="str">
        <f t="shared" ref="AE4:AF4" si="10">IF(AC4="",AA4,AC4)</f>
        <v>3371</v>
      </c>
      <c r="AF4" s="2" t="str">
        <f t="shared" si="10"/>
        <v>BPS Kota Magelang</v>
      </c>
      <c r="AG4" s="1">
        <v>1</v>
      </c>
    </row>
    <row r="5" spans="1:33" ht="12.75">
      <c r="A5" s="3">
        <v>45447.611176747683</v>
      </c>
      <c r="B5" s="1" t="s">
        <v>32</v>
      </c>
      <c r="C5" s="4" t="str">
        <f t="shared" si="0"/>
        <v>DIV KS</v>
      </c>
      <c r="D5" s="4">
        <v>222112324</v>
      </c>
      <c r="E5" s="2" t="s">
        <v>33</v>
      </c>
      <c r="F5" s="1">
        <f t="shared" si="1"/>
        <v>1</v>
      </c>
      <c r="G5" s="1" t="str">
        <f>VLOOKUP(D5,Sheet1!$A$2:$D$540,4,FALSE)</f>
        <v>Rio Manuppak Siahaan</v>
      </c>
      <c r="H5" s="1">
        <f t="shared" si="2"/>
        <v>1</v>
      </c>
      <c r="I5" s="1" t="s">
        <v>1174</v>
      </c>
      <c r="J5" s="25" t="s">
        <v>1175</v>
      </c>
      <c r="K5" s="23" t="str">
        <f t="shared" si="3"/>
        <v>6282123042087</v>
      </c>
      <c r="L5" s="23" t="s">
        <v>1176</v>
      </c>
      <c r="M5" s="1" t="s">
        <v>33</v>
      </c>
      <c r="N5" s="1" t="s">
        <v>1177</v>
      </c>
      <c r="O5" s="1" t="s">
        <v>1178</v>
      </c>
      <c r="P5" s="1" t="s">
        <v>1179</v>
      </c>
      <c r="Q5" s="1" t="s">
        <v>1144</v>
      </c>
      <c r="R5" s="1" t="s">
        <v>1180</v>
      </c>
      <c r="S5" s="1" t="s">
        <v>1181</v>
      </c>
      <c r="T5" s="1" t="str">
        <f t="shared" si="4"/>
        <v>Jalan Kesatria, Gaperta Ujung, Medan, Sumatera Utara</v>
      </c>
      <c r="U5" s="1" t="s">
        <v>1181</v>
      </c>
      <c r="V5" s="1" t="s">
        <v>1182</v>
      </c>
      <c r="W5" s="1" t="s">
        <v>1183</v>
      </c>
      <c r="X5" s="1" t="s">
        <v>1182</v>
      </c>
      <c r="Y5" s="1" t="str">
        <f t="shared" si="5"/>
        <v>12</v>
      </c>
      <c r="Z5" s="1" t="str">
        <f>VLOOKUP(Y5,ja!E$2:F$35,2,FALSE)</f>
        <v>Sumatera Utara</v>
      </c>
      <c r="AA5" s="1" t="str">
        <f t="shared" si="6"/>
        <v>1200</v>
      </c>
      <c r="AB5" s="1" t="str">
        <f t="shared" si="7"/>
        <v>BPS Provinsi Sumatera Utara</v>
      </c>
      <c r="AD5" s="1" t="str">
        <f>IF(AC5="","", VLOOKUP(AC5,ja!A$2:D$549,4)&amp;" "&amp;VLOOKUP(AC5,ja!A$2:D$549,2))</f>
        <v/>
      </c>
      <c r="AE5" s="5" t="str">
        <f t="shared" ref="AE5:AF5" si="11">IF(AC5="",AA5,AC5)</f>
        <v>1200</v>
      </c>
      <c r="AF5" s="2" t="str">
        <f t="shared" si="11"/>
        <v>BPS Provinsi Sumatera Utara</v>
      </c>
      <c r="AG5" s="1">
        <v>1</v>
      </c>
    </row>
    <row r="6" spans="1:33" ht="12.75">
      <c r="A6" s="3">
        <v>45447.611208761577</v>
      </c>
      <c r="B6" s="1" t="s">
        <v>23</v>
      </c>
      <c r="C6" s="4" t="str">
        <f t="shared" si="0"/>
        <v>DIII ST</v>
      </c>
      <c r="D6" s="4">
        <v>112212891</v>
      </c>
      <c r="E6" s="2" t="s">
        <v>454</v>
      </c>
      <c r="F6" s="1">
        <f t="shared" si="1"/>
        <v>1</v>
      </c>
      <c r="G6" s="1" t="str">
        <f>VLOOKUP(D6,Sheet1!$A$2:$D$540,4,FALSE)</f>
        <v>Susi Ambarwulan</v>
      </c>
      <c r="H6" s="1">
        <f t="shared" si="2"/>
        <v>1</v>
      </c>
      <c r="I6" s="1" t="s">
        <v>1185</v>
      </c>
      <c r="J6" s="25" t="s">
        <v>1186</v>
      </c>
      <c r="K6" s="23" t="str">
        <f t="shared" si="3"/>
        <v>62895363078555</v>
      </c>
      <c r="L6" s="23" t="s">
        <v>1187</v>
      </c>
      <c r="M6" s="1" t="s">
        <v>1188</v>
      </c>
      <c r="N6" s="1" t="s">
        <v>1189</v>
      </c>
      <c r="O6" s="1" t="s">
        <v>1190</v>
      </c>
      <c r="P6" s="1" t="s">
        <v>1191</v>
      </c>
      <c r="Q6" s="1" t="s">
        <v>1144</v>
      </c>
      <c r="R6" s="1" t="s">
        <v>1192</v>
      </c>
      <c r="S6" s="1" t="s">
        <v>1193</v>
      </c>
      <c r="T6" s="1" t="str">
        <f t="shared" si="4"/>
        <v>Glagah Rt:10,Rw:05,Birit,Wedi,Klaten</v>
      </c>
      <c r="U6" s="1" t="s">
        <v>1194</v>
      </c>
      <c r="V6" s="1" t="s">
        <v>1195</v>
      </c>
      <c r="W6" s="1" t="s">
        <v>1196</v>
      </c>
      <c r="X6" s="1" t="s">
        <v>1196</v>
      </c>
      <c r="Y6" s="1" t="str">
        <f t="shared" si="5"/>
        <v>33</v>
      </c>
      <c r="Z6" s="1" t="str">
        <f>VLOOKUP(Y6,ja!E$2:F$35,2,FALSE)</f>
        <v>Jawa Tengah</v>
      </c>
      <c r="AA6" s="1" t="str">
        <f t="shared" si="6"/>
        <v>3309</v>
      </c>
      <c r="AB6" s="1" t="str">
        <f t="shared" si="7"/>
        <v>BPS Kabupaten Boyolali</v>
      </c>
      <c r="AD6" s="1" t="str">
        <f>IF(AC6="","", VLOOKUP(AC6,ja!A$2:D$549,4)&amp;" "&amp;VLOOKUP(AC6,ja!A$2:D$549,2))</f>
        <v/>
      </c>
      <c r="AE6" s="5" t="str">
        <f t="shared" ref="AE6:AF6" si="12">IF(AC6="",AA6,AC6)</f>
        <v>3309</v>
      </c>
      <c r="AF6" s="2" t="str">
        <f t="shared" si="12"/>
        <v>BPS Kabupaten Boyolali</v>
      </c>
      <c r="AG6" s="1">
        <v>1</v>
      </c>
    </row>
    <row r="7" spans="1:33" ht="12.75">
      <c r="A7" s="3">
        <v>45447.612822349533</v>
      </c>
      <c r="B7" s="1" t="s">
        <v>103</v>
      </c>
      <c r="C7" s="4" t="str">
        <f t="shared" si="0"/>
        <v>DIV ST</v>
      </c>
      <c r="D7" s="4">
        <v>212112335</v>
      </c>
      <c r="E7" s="2" t="s">
        <v>664</v>
      </c>
      <c r="F7" s="1">
        <f t="shared" si="1"/>
        <v>1</v>
      </c>
      <c r="G7" s="1" t="str">
        <f>VLOOKUP(D7,Sheet1!$A$2:$D$540,4,FALSE)</f>
        <v>Rohimma Arisanti</v>
      </c>
      <c r="H7" s="1">
        <f t="shared" si="2"/>
        <v>1</v>
      </c>
      <c r="I7" s="1" t="s">
        <v>1198</v>
      </c>
      <c r="J7" s="25" t="s">
        <v>1199</v>
      </c>
      <c r="K7" s="23" t="str">
        <f t="shared" si="3"/>
        <v>6282233605504</v>
      </c>
      <c r="L7" s="23" t="s">
        <v>1200</v>
      </c>
      <c r="M7" s="1" t="s">
        <v>1201</v>
      </c>
      <c r="N7" s="1" t="s">
        <v>1155</v>
      </c>
      <c r="O7" s="1" t="s">
        <v>1202</v>
      </c>
      <c r="P7" s="1" t="s">
        <v>1203</v>
      </c>
      <c r="Q7" s="1" t="s">
        <v>1144</v>
      </c>
      <c r="R7" s="1" t="s">
        <v>1204</v>
      </c>
      <c r="S7" s="1" t="s">
        <v>1205</v>
      </c>
      <c r="T7" s="1" t="str">
        <f t="shared" si="4"/>
        <v>Rt 07 Rw 04 Desa Senden Kecamatan Kampak Kabupaten Trenggalek Jawa Timur</v>
      </c>
      <c r="U7" s="1" t="s">
        <v>1206</v>
      </c>
      <c r="V7" s="1" t="s">
        <v>1207</v>
      </c>
      <c r="W7" s="1" t="s">
        <v>1208</v>
      </c>
      <c r="X7" s="1" t="s">
        <v>1207</v>
      </c>
      <c r="Y7" s="1" t="str">
        <f t="shared" si="5"/>
        <v>35</v>
      </c>
      <c r="Z7" s="1" t="str">
        <f>VLOOKUP(Y7,ja!E$2:F$35,2,FALSE)</f>
        <v>Jawa Timur</v>
      </c>
      <c r="AA7" s="1" t="str">
        <f t="shared" si="6"/>
        <v>3503</v>
      </c>
      <c r="AB7" s="1" t="str">
        <f t="shared" si="7"/>
        <v>BPS Kabupaten Trenggalek</v>
      </c>
      <c r="AD7" s="1" t="str">
        <f>IF(AC7="","", VLOOKUP(AC7,ja!A$2:D$549,4)&amp;" "&amp;VLOOKUP(AC7,ja!A$2:D$549,2))</f>
        <v/>
      </c>
      <c r="AE7" s="5" t="str">
        <f t="shared" ref="AE7:AF7" si="13">IF(AC7="",AA7,AC7)</f>
        <v>3503</v>
      </c>
      <c r="AF7" s="2" t="str">
        <f t="shared" si="13"/>
        <v>BPS Kabupaten Trenggalek</v>
      </c>
      <c r="AG7" s="1">
        <v>1</v>
      </c>
    </row>
    <row r="8" spans="1:33" ht="12.75">
      <c r="A8" s="3">
        <v>45447.612270381942</v>
      </c>
      <c r="B8" s="1" t="s">
        <v>62</v>
      </c>
      <c r="C8" s="4" t="str">
        <f t="shared" si="0"/>
        <v>DIV KS</v>
      </c>
      <c r="D8" s="4">
        <v>222111998</v>
      </c>
      <c r="E8" s="2" t="s">
        <v>659</v>
      </c>
      <c r="F8" s="1">
        <f t="shared" si="1"/>
        <v>1</v>
      </c>
      <c r="G8" s="1" t="str">
        <f>VLOOKUP(D8,Sheet1!$A$2:$D$540,4,FALSE)</f>
        <v>Dwi Intan Sulistiana</v>
      </c>
      <c r="H8" s="1">
        <f t="shared" si="2"/>
        <v>1</v>
      </c>
      <c r="I8" s="1" t="s">
        <v>1210</v>
      </c>
      <c r="J8" s="25" t="s">
        <v>1211</v>
      </c>
      <c r="K8" s="23" t="str">
        <f t="shared" si="3"/>
        <v>6285233479292</v>
      </c>
      <c r="L8" s="26" t="s">
        <v>1212</v>
      </c>
      <c r="M8" s="1" t="s">
        <v>1213</v>
      </c>
      <c r="N8" s="1" t="s">
        <v>1177</v>
      </c>
      <c r="O8" s="1" t="s">
        <v>1202</v>
      </c>
      <c r="P8" s="1" t="s">
        <v>1214</v>
      </c>
      <c r="Q8" s="1" t="s">
        <v>1144</v>
      </c>
      <c r="R8" s="1" t="s">
        <v>1215</v>
      </c>
      <c r="S8" s="1" t="s">
        <v>1205</v>
      </c>
      <c r="T8" s="1" t="str">
        <f t="shared" si="4"/>
        <v>Rt. 02 Rw. 01 Dusun Brongkah, Desa Kedunglurah, Kecamatan Pogalan, Kabupaten Trenggalek</v>
      </c>
      <c r="U8" s="1" t="s">
        <v>1206</v>
      </c>
      <c r="V8" s="1" t="s">
        <v>1207</v>
      </c>
      <c r="W8" s="1" t="s">
        <v>1208</v>
      </c>
      <c r="X8" s="1" t="s">
        <v>1207</v>
      </c>
      <c r="Y8" s="1" t="str">
        <f t="shared" si="5"/>
        <v>35</v>
      </c>
      <c r="Z8" s="1" t="str">
        <f>VLOOKUP(Y8,ja!E$2:F$35,2,FALSE)</f>
        <v>Jawa Timur</v>
      </c>
      <c r="AA8" s="1" t="str">
        <f t="shared" si="6"/>
        <v>3503</v>
      </c>
      <c r="AB8" s="1" t="str">
        <f t="shared" si="7"/>
        <v>BPS Kabupaten Trenggalek</v>
      </c>
      <c r="AD8" s="1" t="str">
        <f>IF(AC8="","", VLOOKUP(AC8,ja!A$2:D$549,4)&amp;" "&amp;VLOOKUP(AC8,ja!A$2:D$549,2))</f>
        <v/>
      </c>
      <c r="AE8" s="5" t="str">
        <f t="shared" ref="AE8:AF8" si="14">IF(AC8="",AA8,AC8)</f>
        <v>3503</v>
      </c>
      <c r="AF8" s="2" t="str">
        <f t="shared" si="14"/>
        <v>BPS Kabupaten Trenggalek</v>
      </c>
      <c r="AG8" s="1">
        <v>1</v>
      </c>
    </row>
    <row r="9" spans="1:33" ht="12.75">
      <c r="A9" s="3">
        <v>45447.612705428241</v>
      </c>
      <c r="B9" s="1" t="s">
        <v>62</v>
      </c>
      <c r="C9" s="4" t="str">
        <f t="shared" si="0"/>
        <v>DIV KS</v>
      </c>
      <c r="D9" s="4">
        <v>222112155</v>
      </c>
      <c r="E9" s="2" t="s">
        <v>514</v>
      </c>
      <c r="F9" s="1">
        <f t="shared" si="1"/>
        <v>1</v>
      </c>
      <c r="G9" s="1" t="str">
        <f>VLOOKUP(D9,Sheet1!$A$2:$D$540,4,FALSE)</f>
        <v>Linda Monica Sari</v>
      </c>
      <c r="H9" s="1">
        <f t="shared" si="2"/>
        <v>1</v>
      </c>
      <c r="I9" s="1" t="s">
        <v>1217</v>
      </c>
      <c r="J9" s="25" t="s">
        <v>1218</v>
      </c>
      <c r="K9" s="23" t="str">
        <f t="shared" si="3"/>
        <v>6285329441598</v>
      </c>
      <c r="L9" s="26" t="s">
        <v>1219</v>
      </c>
      <c r="M9" s="1" t="s">
        <v>1220</v>
      </c>
      <c r="N9" s="1" t="s">
        <v>1141</v>
      </c>
      <c r="O9" s="1" t="s">
        <v>1221</v>
      </c>
      <c r="P9" s="1" t="s">
        <v>1222</v>
      </c>
      <c r="Q9" s="1" t="s">
        <v>1144</v>
      </c>
      <c r="R9" s="1" t="s">
        <v>1223</v>
      </c>
      <c r="S9" s="1" t="s">
        <v>1224</v>
      </c>
      <c r="T9" s="1" t="str">
        <f t="shared" si="4"/>
        <v xml:space="preserve">Desa Randukuning Rt 5/Rw 3, No. 025, Jalan Jalak, Kelurahan Pati Lor, Kecamatan Pati </v>
      </c>
      <c r="U9" s="1" t="s">
        <v>1225</v>
      </c>
      <c r="V9" s="1" t="s">
        <v>1226</v>
      </c>
      <c r="W9" s="1" t="s">
        <v>1227</v>
      </c>
      <c r="X9" s="1" t="s">
        <v>1226</v>
      </c>
      <c r="Y9" s="1" t="str">
        <f t="shared" si="5"/>
        <v>33</v>
      </c>
      <c r="Z9" s="1" t="str">
        <f>VLOOKUP(Y9,ja!E$2:F$35,2,FALSE)</f>
        <v>Jawa Tengah</v>
      </c>
      <c r="AA9" s="1" t="str">
        <f t="shared" si="6"/>
        <v>3318</v>
      </c>
      <c r="AB9" s="1" t="str">
        <f t="shared" si="7"/>
        <v>BPS Kabupaten Pati</v>
      </c>
      <c r="AD9" s="1" t="str">
        <f>IF(AC9="","", VLOOKUP(AC9,ja!A$2:D$549,4)&amp;" "&amp;VLOOKUP(AC9,ja!A$2:D$549,2))</f>
        <v/>
      </c>
      <c r="AE9" s="5" t="str">
        <f t="shared" ref="AE9:AF9" si="15">IF(AC9="",AA9,AC9)</f>
        <v>3318</v>
      </c>
      <c r="AF9" s="2" t="str">
        <f t="shared" si="15"/>
        <v>BPS Kabupaten Pati</v>
      </c>
      <c r="AG9" s="1">
        <v>1</v>
      </c>
    </row>
    <row r="10" spans="1:33" ht="12.75">
      <c r="A10" s="3">
        <v>45447.629336041668</v>
      </c>
      <c r="B10" s="1" t="s">
        <v>23</v>
      </c>
      <c r="C10" s="4" t="str">
        <f t="shared" si="0"/>
        <v>DIII ST</v>
      </c>
      <c r="D10" s="4">
        <v>112212731</v>
      </c>
      <c r="E10" s="2" t="s">
        <v>127</v>
      </c>
      <c r="F10" s="1">
        <f t="shared" si="1"/>
        <v>1</v>
      </c>
      <c r="G10" s="1" t="str">
        <f>VLOOKUP(D10,Sheet1!$A$2:$D$540,4,FALSE)</f>
        <v>Miftah Aulia Ramadanti</v>
      </c>
      <c r="H10" s="1">
        <f t="shared" si="2"/>
        <v>1</v>
      </c>
      <c r="I10" s="1" t="s">
        <v>1229</v>
      </c>
      <c r="J10" s="25" t="s">
        <v>1230</v>
      </c>
      <c r="K10" s="23" t="str">
        <f t="shared" si="3"/>
        <v>6289618661065</v>
      </c>
      <c r="L10" s="23" t="s">
        <v>1231</v>
      </c>
      <c r="M10" s="1" t="s">
        <v>1232</v>
      </c>
      <c r="N10" s="1" t="s">
        <v>1233</v>
      </c>
      <c r="O10" s="1" t="s">
        <v>1234</v>
      </c>
      <c r="P10" s="1" t="s">
        <v>1235</v>
      </c>
      <c r="Q10" s="1" t="s">
        <v>1144</v>
      </c>
      <c r="R10" s="1" t="s">
        <v>1236</v>
      </c>
      <c r="S10" s="1" t="s">
        <v>1237</v>
      </c>
      <c r="T10" s="1" t="str">
        <f t="shared" si="4"/>
        <v xml:space="preserve">Asrama Kodim 0304 Agam Bukittinggi Sumatrra Barat </v>
      </c>
      <c r="U10" s="1" t="s">
        <v>1237</v>
      </c>
      <c r="V10" s="1" t="s">
        <v>1238</v>
      </c>
      <c r="W10" s="1" t="s">
        <v>1239</v>
      </c>
      <c r="X10" s="1" t="s">
        <v>1238</v>
      </c>
      <c r="Y10" s="1" t="str">
        <f t="shared" si="5"/>
        <v>13</v>
      </c>
      <c r="Z10" s="1" t="str">
        <f>VLOOKUP(Y10,ja!E$2:F$35,2,FALSE)</f>
        <v>Sumatera Barat</v>
      </c>
      <c r="AA10" s="1" t="str">
        <f t="shared" si="6"/>
        <v>1375</v>
      </c>
      <c r="AB10" s="1" t="str">
        <f t="shared" si="7"/>
        <v>BPS Kota Bukittinggi</v>
      </c>
      <c r="AD10" s="1" t="str">
        <f>IF(AC10="","", VLOOKUP(AC10,ja!A$2:D$549,4)&amp;" "&amp;VLOOKUP(AC10,ja!A$2:D$549,2))</f>
        <v/>
      </c>
      <c r="AE10" s="5" t="str">
        <f t="shared" ref="AE10:AF10" si="16">IF(AC10="",AA10,AC10)</f>
        <v>1375</v>
      </c>
      <c r="AF10" s="2" t="str">
        <f t="shared" si="16"/>
        <v>BPS Kota Bukittinggi</v>
      </c>
      <c r="AG10" s="1">
        <v>1</v>
      </c>
    </row>
    <row r="11" spans="1:33" ht="12.75">
      <c r="A11" s="3">
        <v>45447.613149965277</v>
      </c>
      <c r="B11" s="1" t="s">
        <v>18</v>
      </c>
      <c r="C11" s="4" t="str">
        <f t="shared" si="0"/>
        <v>DIV KS</v>
      </c>
      <c r="D11" s="4">
        <v>222112039</v>
      </c>
      <c r="E11" s="2" t="s">
        <v>545</v>
      </c>
      <c r="F11" s="1">
        <f t="shared" si="1"/>
        <v>1</v>
      </c>
      <c r="G11" s="1" t="str">
        <f>VLOOKUP(D11,Sheet1!$A$2:$D$540,4,FALSE)</f>
        <v>Faqih Indra Lesmana</v>
      </c>
      <c r="H11" s="1">
        <f t="shared" si="2"/>
        <v>1</v>
      </c>
      <c r="I11" s="1" t="s">
        <v>1241</v>
      </c>
      <c r="J11" s="25" t="s">
        <v>1242</v>
      </c>
      <c r="K11" s="23" t="str">
        <f t="shared" si="3"/>
        <v>6285316130557</v>
      </c>
      <c r="L11" s="23" t="s">
        <v>1243</v>
      </c>
      <c r="M11" s="1" t="s">
        <v>545</v>
      </c>
      <c r="N11" s="1" t="s">
        <v>1141</v>
      </c>
      <c r="O11" s="1" t="s">
        <v>1244</v>
      </c>
      <c r="P11" s="1" t="s">
        <v>1245</v>
      </c>
      <c r="Q11" s="1" t="s">
        <v>1144</v>
      </c>
      <c r="R11" s="1" t="s">
        <v>1246</v>
      </c>
      <c r="S11" s="1" t="s">
        <v>1247</v>
      </c>
      <c r="T11" s="1" t="str">
        <f t="shared" si="4"/>
        <v>Jl. Raya Kedungbanteng, Rt.17 Rw.07, Desa Tonggara, Kec. Kedungbanteng, Kab. Tegal</v>
      </c>
      <c r="U11" s="1" t="s">
        <v>1248</v>
      </c>
      <c r="V11" s="1" t="s">
        <v>1249</v>
      </c>
      <c r="W11" s="1" t="s">
        <v>1250</v>
      </c>
      <c r="X11" s="1" t="s">
        <v>1249</v>
      </c>
      <c r="Y11" s="1" t="str">
        <f t="shared" si="5"/>
        <v>33</v>
      </c>
      <c r="Z11" s="1" t="str">
        <f>VLOOKUP(Y11,ja!E$2:F$35,2,FALSE)</f>
        <v>Jawa Tengah</v>
      </c>
      <c r="AA11" s="1" t="str">
        <f t="shared" si="6"/>
        <v>3328</v>
      </c>
      <c r="AB11" s="1" t="str">
        <f t="shared" si="7"/>
        <v>BPS Kabupaten Tegal</v>
      </c>
      <c r="AD11" s="1" t="str">
        <f>IF(AC11="","", VLOOKUP(AC11,ja!A$2:D$549,4)&amp;" "&amp;VLOOKUP(AC11,ja!A$2:D$549,2))</f>
        <v/>
      </c>
      <c r="AE11" s="5" t="str">
        <f t="shared" ref="AE11:AF11" si="17">IF(AC11="",AA11,AC11)</f>
        <v>3328</v>
      </c>
      <c r="AF11" s="2" t="str">
        <f t="shared" si="17"/>
        <v>BPS Kabupaten Tegal</v>
      </c>
      <c r="AG11" s="1">
        <v>1</v>
      </c>
    </row>
    <row r="12" spans="1:33" ht="12.75">
      <c r="A12" s="3">
        <v>45447.616502939811</v>
      </c>
      <c r="B12" s="1" t="s">
        <v>75</v>
      </c>
      <c r="C12" s="4" t="str">
        <f t="shared" si="0"/>
        <v>DIV KS</v>
      </c>
      <c r="D12" s="4">
        <v>222112055</v>
      </c>
      <c r="E12" s="2" t="s">
        <v>606</v>
      </c>
      <c r="F12" s="1">
        <f t="shared" si="1"/>
        <v>1</v>
      </c>
      <c r="G12" s="1" t="str">
        <f>VLOOKUP(D12,Sheet1!$A$2:$D$540,4,FALSE)</f>
        <v>Fauziah Filda Mufarrihati</v>
      </c>
      <c r="H12" s="1">
        <f t="shared" si="2"/>
        <v>1</v>
      </c>
      <c r="I12" s="1" t="s">
        <v>1252</v>
      </c>
      <c r="J12" s="25" t="s">
        <v>1253</v>
      </c>
      <c r="K12" s="23" t="str">
        <f t="shared" si="3"/>
        <v>62895379013773</v>
      </c>
      <c r="L12" s="23" t="s">
        <v>1254</v>
      </c>
      <c r="M12" s="1" t="s">
        <v>1255</v>
      </c>
      <c r="N12" s="1" t="s">
        <v>1141</v>
      </c>
      <c r="O12" s="1" t="s">
        <v>1256</v>
      </c>
      <c r="P12" s="1" t="s">
        <v>1257</v>
      </c>
      <c r="Q12" s="1" t="s">
        <v>1144</v>
      </c>
      <c r="R12" s="1" t="s">
        <v>1258</v>
      </c>
      <c r="S12" s="1" t="s">
        <v>1146</v>
      </c>
      <c r="T12" s="1" t="str">
        <f t="shared" si="4"/>
        <v>Jl. Palagan Tentara Pelajar, Rejodani I, Rt/Rw 04/02, Saruharjo, Ngaglik, Sleman</v>
      </c>
      <c r="U12" s="1" t="s">
        <v>1146</v>
      </c>
      <c r="V12" s="1" t="s">
        <v>1148</v>
      </c>
      <c r="W12" s="1" t="s">
        <v>1149</v>
      </c>
      <c r="X12" s="1" t="s">
        <v>1148</v>
      </c>
      <c r="Y12" s="1" t="str">
        <f t="shared" si="5"/>
        <v>34</v>
      </c>
      <c r="Z12" s="1" t="str">
        <f>VLOOKUP(Y12,ja!E$2:F$35,2,FALSE)</f>
        <v>DI Yogyakarta</v>
      </c>
      <c r="AA12" s="1" t="str">
        <f t="shared" si="6"/>
        <v>3404</v>
      </c>
      <c r="AB12" s="1" t="str">
        <f t="shared" si="7"/>
        <v>BPS Kabupaten Sleman</v>
      </c>
      <c r="AD12" s="1" t="str">
        <f>IF(AC12="","", VLOOKUP(AC12,ja!A$2:D$549,4)&amp;" "&amp;VLOOKUP(AC12,ja!A$2:D$549,2))</f>
        <v/>
      </c>
      <c r="AE12" s="5" t="str">
        <f t="shared" ref="AE12:AF12" si="18">IF(AC12="",AA12,AC12)</f>
        <v>3404</v>
      </c>
      <c r="AF12" s="2" t="str">
        <f t="shared" si="18"/>
        <v>BPS Kabupaten Sleman</v>
      </c>
      <c r="AG12" s="1">
        <v>1</v>
      </c>
    </row>
    <row r="13" spans="1:33" ht="12.75">
      <c r="A13" s="3">
        <v>45449.686675624995</v>
      </c>
      <c r="B13" s="1" t="s">
        <v>103</v>
      </c>
      <c r="C13" s="4" t="str">
        <f t="shared" si="0"/>
        <v>DIV ST</v>
      </c>
      <c r="D13" s="4">
        <v>212112216</v>
      </c>
      <c r="E13" s="2" t="s">
        <v>704</v>
      </c>
      <c r="F13" s="1">
        <f t="shared" si="1"/>
        <v>1</v>
      </c>
      <c r="G13" s="1" t="str">
        <f>VLOOKUP(D13,Sheet1!$A$2:$D$540,4,FALSE)</f>
        <v>Muhammad Ilzam Falahuddin</v>
      </c>
      <c r="H13" s="1">
        <f t="shared" si="2"/>
        <v>1</v>
      </c>
      <c r="I13" s="1" t="s">
        <v>1260</v>
      </c>
      <c r="J13" s="25" t="s">
        <v>1261</v>
      </c>
      <c r="K13" s="23" t="str">
        <f t="shared" si="3"/>
        <v>6281331907875</v>
      </c>
      <c r="L13" s="23" t="s">
        <v>1262</v>
      </c>
      <c r="M13" s="1" t="s">
        <v>704</v>
      </c>
      <c r="N13" s="1" t="s">
        <v>1263</v>
      </c>
      <c r="O13" s="1" t="s">
        <v>1264</v>
      </c>
      <c r="P13" s="1" t="s">
        <v>1265</v>
      </c>
      <c r="Q13" s="1" t="s">
        <v>1144</v>
      </c>
      <c r="R13" s="1" t="s">
        <v>1266</v>
      </c>
      <c r="S13" s="1" t="s">
        <v>1267</v>
      </c>
      <c r="T13" s="1" t="str">
        <f t="shared" si="4"/>
        <v>Desa Kalisampurno Rt 02 Rw 01 Nomor 10, Kec. Tanggulangin</v>
      </c>
      <c r="U13" s="1" t="s">
        <v>1268</v>
      </c>
      <c r="V13" s="1" t="s">
        <v>1269</v>
      </c>
      <c r="W13" s="1" t="s">
        <v>1269</v>
      </c>
      <c r="X13" s="1" t="s">
        <v>1269</v>
      </c>
      <c r="Y13" s="1" t="str">
        <f t="shared" si="5"/>
        <v>35</v>
      </c>
      <c r="Z13" s="1" t="str">
        <f>VLOOKUP(Y13,ja!E$2:F$35,2,FALSE)</f>
        <v>Jawa Timur</v>
      </c>
      <c r="AA13" s="1" t="str">
        <f t="shared" si="6"/>
        <v>3515</v>
      </c>
      <c r="AB13" s="1" t="str">
        <f t="shared" si="7"/>
        <v>BPS Kabupaten Sidoarjo</v>
      </c>
      <c r="AD13" s="1" t="str">
        <f>IF(AC13="","", VLOOKUP(AC13,ja!A$2:D$549,4)&amp;" "&amp;VLOOKUP(AC13,ja!A$2:D$549,2))</f>
        <v/>
      </c>
      <c r="AE13" s="5" t="str">
        <f t="shared" ref="AE13:AF13" si="19">IF(AC13="",AA13,AC13)</f>
        <v>3515</v>
      </c>
      <c r="AF13" s="2" t="str">
        <f t="shared" si="19"/>
        <v>BPS Kabupaten Sidoarjo</v>
      </c>
      <c r="AG13" s="1">
        <v>1</v>
      </c>
    </row>
    <row r="14" spans="1:33" ht="12.75">
      <c r="A14" s="3">
        <v>45447.614394189819</v>
      </c>
      <c r="B14" s="1" t="s">
        <v>20</v>
      </c>
      <c r="C14" s="4" t="str">
        <f t="shared" si="0"/>
        <v>DIV ST</v>
      </c>
      <c r="D14" s="4">
        <v>212112381</v>
      </c>
      <c r="E14" s="2" t="s">
        <v>433</v>
      </c>
      <c r="F14" s="1">
        <f t="shared" si="1"/>
        <v>1</v>
      </c>
      <c r="G14" s="1" t="str">
        <f>VLOOKUP(D14,Sheet1!$A$2:$D$540,4,FALSE)</f>
        <v>Sufi Nur Shafira</v>
      </c>
      <c r="H14" s="1">
        <f t="shared" si="2"/>
        <v>1</v>
      </c>
      <c r="I14" s="1" t="s">
        <v>1271</v>
      </c>
      <c r="J14" s="25" t="s">
        <v>1272</v>
      </c>
      <c r="K14" s="23" t="str">
        <f t="shared" si="3"/>
        <v>6283891134328</v>
      </c>
      <c r="L14" s="23" t="s">
        <v>1273</v>
      </c>
      <c r="M14" s="1" t="s">
        <v>1274</v>
      </c>
      <c r="N14" s="1" t="s">
        <v>1141</v>
      </c>
      <c r="O14" s="1" t="s">
        <v>1275</v>
      </c>
      <c r="P14" s="1" t="s">
        <v>1276</v>
      </c>
      <c r="Q14" s="1" t="s">
        <v>1144</v>
      </c>
      <c r="R14" s="1" t="s">
        <v>1277</v>
      </c>
      <c r="S14" s="1" t="s">
        <v>1278</v>
      </c>
      <c r="T14" s="1" t="str">
        <f t="shared" si="4"/>
        <v>Rowopasar Rt 005/Rw 002, Rowo, Mirit, Kebumen, Jawa Tengah</v>
      </c>
      <c r="U14" s="1" t="s">
        <v>1279</v>
      </c>
      <c r="V14" s="1" t="s">
        <v>1280</v>
      </c>
      <c r="W14" s="1" t="s">
        <v>1281</v>
      </c>
      <c r="X14" s="1" t="s">
        <v>1280</v>
      </c>
      <c r="Y14" s="1" t="str">
        <f t="shared" si="5"/>
        <v>33</v>
      </c>
      <c r="Z14" s="1" t="str">
        <f>VLOOKUP(Y14,ja!E$2:F$35,2,FALSE)</f>
        <v>Jawa Tengah</v>
      </c>
      <c r="AA14" s="1" t="str">
        <f t="shared" si="6"/>
        <v>3305</v>
      </c>
      <c r="AB14" s="1" t="str">
        <f t="shared" si="7"/>
        <v>BPS Kabupaten Kebumen</v>
      </c>
      <c r="AD14" s="1" t="str">
        <f>IF(AC14="","", VLOOKUP(AC14,ja!A$2:D$549,4)&amp;" "&amp;VLOOKUP(AC14,ja!A$2:D$549,2))</f>
        <v/>
      </c>
      <c r="AE14" s="5" t="str">
        <f t="shared" ref="AE14:AF14" si="20">IF(AC14="",AA14,AC14)</f>
        <v>3305</v>
      </c>
      <c r="AF14" s="2" t="str">
        <f t="shared" si="20"/>
        <v>BPS Kabupaten Kebumen</v>
      </c>
      <c r="AG14" s="1">
        <v>1</v>
      </c>
    </row>
    <row r="15" spans="1:33" ht="12.75">
      <c r="A15" s="3">
        <v>45447.925136851853</v>
      </c>
      <c r="B15" s="1" t="s">
        <v>62</v>
      </c>
      <c r="C15" s="4" t="str">
        <f t="shared" si="0"/>
        <v>DIV KS</v>
      </c>
      <c r="D15" s="4">
        <v>222112344</v>
      </c>
      <c r="E15" s="2" t="s">
        <v>697</v>
      </c>
      <c r="F15" s="1">
        <f t="shared" si="1"/>
        <v>1</v>
      </c>
      <c r="G15" s="1" t="str">
        <f>VLOOKUP(D15,Sheet1!$A$2:$D$540,4,FALSE)</f>
        <v>Sabilla Hamda Syahputri</v>
      </c>
      <c r="H15" s="1">
        <f t="shared" si="2"/>
        <v>1</v>
      </c>
      <c r="I15" s="1" t="s">
        <v>1283</v>
      </c>
      <c r="J15" s="25" t="s">
        <v>1284</v>
      </c>
      <c r="K15" s="23" t="str">
        <f t="shared" si="3"/>
        <v>6285646394622</v>
      </c>
      <c r="L15" s="26" t="s">
        <v>1285</v>
      </c>
      <c r="M15" s="1" t="s">
        <v>697</v>
      </c>
      <c r="N15" s="1" t="s">
        <v>1286</v>
      </c>
      <c r="O15" s="1" t="s">
        <v>1287</v>
      </c>
      <c r="P15" s="1" t="s">
        <v>1288</v>
      </c>
      <c r="Q15" s="1" t="s">
        <v>1144</v>
      </c>
      <c r="R15" s="1" t="s">
        <v>1289</v>
      </c>
      <c r="S15" s="1" t="s">
        <v>1267</v>
      </c>
      <c r="T15" s="1" t="str">
        <f t="shared" si="4"/>
        <v xml:space="preserve">Alamat Utama (Orang Tua): Perumtas 3 Blok J6/09, Grabagan, Tulangan, Sidoarjo, Jawa Timur. </v>
      </c>
      <c r="U15" s="1" t="s">
        <v>1290</v>
      </c>
      <c r="V15" s="1" t="s">
        <v>1269</v>
      </c>
      <c r="W15" s="1" t="s">
        <v>1291</v>
      </c>
      <c r="X15" s="1" t="s">
        <v>1269</v>
      </c>
      <c r="Y15" s="1" t="str">
        <f t="shared" si="5"/>
        <v>35</v>
      </c>
      <c r="Z15" s="1" t="str">
        <f>VLOOKUP(Y15,ja!E$2:F$35,2,FALSE)</f>
        <v>Jawa Timur</v>
      </c>
      <c r="AA15" s="1" t="str">
        <f t="shared" si="6"/>
        <v>3515</v>
      </c>
      <c r="AB15" s="1" t="str">
        <f t="shared" si="7"/>
        <v>BPS Kabupaten Sidoarjo</v>
      </c>
      <c r="AD15" s="1" t="str">
        <f>IF(AC15="","", VLOOKUP(AC15,ja!A$2:D$549,4)&amp;" "&amp;VLOOKUP(AC15,ja!A$2:D$549,2))</f>
        <v/>
      </c>
      <c r="AE15" s="5" t="str">
        <f t="shared" ref="AE15:AF15" si="21">IF(AC15="",AA15,AC15)</f>
        <v>3515</v>
      </c>
      <c r="AF15" s="2" t="str">
        <f t="shared" si="21"/>
        <v>BPS Kabupaten Sidoarjo</v>
      </c>
      <c r="AG15" s="1">
        <v>1</v>
      </c>
    </row>
    <row r="16" spans="1:33" ht="12.75">
      <c r="A16" s="3">
        <v>45447.614678414349</v>
      </c>
      <c r="B16" s="1" t="s">
        <v>23</v>
      </c>
      <c r="C16" s="4" t="str">
        <f t="shared" si="0"/>
        <v>DIII ST</v>
      </c>
      <c r="D16" s="4">
        <v>112212475</v>
      </c>
      <c r="E16" s="2" t="s">
        <v>1293</v>
      </c>
      <c r="F16" s="1">
        <f t="shared" si="1"/>
        <v>1</v>
      </c>
      <c r="G16" s="1" t="str">
        <f>VLOOKUP(D16,Sheet1!$A$2:$D$540,4,FALSE)</f>
        <v>Alfian Sabastya</v>
      </c>
      <c r="H16" s="1">
        <f t="shared" si="2"/>
        <v>1</v>
      </c>
      <c r="I16" s="1" t="s">
        <v>1294</v>
      </c>
      <c r="J16" s="25" t="s">
        <v>1295</v>
      </c>
      <c r="K16" s="23" t="str">
        <f t="shared" si="3"/>
        <v>6287793006839</v>
      </c>
      <c r="L16" s="26" t="s">
        <v>1296</v>
      </c>
      <c r="M16" s="1" t="s">
        <v>1297</v>
      </c>
      <c r="N16" s="1" t="s">
        <v>1141</v>
      </c>
      <c r="O16" s="1" t="s">
        <v>1298</v>
      </c>
      <c r="P16" s="1" t="s">
        <v>1191</v>
      </c>
      <c r="Q16" s="1" t="s">
        <v>1144</v>
      </c>
      <c r="R16" s="1" t="s">
        <v>1299</v>
      </c>
      <c r="S16" s="1" t="s">
        <v>1278</v>
      </c>
      <c r="T16" s="1" t="str">
        <f t="shared" si="4"/>
        <v>Tambaksari Rt 02/04, Kuwarasan, Kebumen,</v>
      </c>
      <c r="U16" s="1" t="s">
        <v>1300</v>
      </c>
      <c r="V16" s="1" t="s">
        <v>1280</v>
      </c>
      <c r="W16" s="1" t="s">
        <v>1301</v>
      </c>
      <c r="X16" s="1" t="s">
        <v>1280</v>
      </c>
      <c r="Y16" s="1" t="str">
        <f t="shared" si="5"/>
        <v>33</v>
      </c>
      <c r="Z16" s="1" t="str">
        <f>VLOOKUP(Y16,ja!E$2:F$35,2,FALSE)</f>
        <v>Jawa Tengah</v>
      </c>
      <c r="AA16" s="1" t="str">
        <f t="shared" si="6"/>
        <v>3305</v>
      </c>
      <c r="AB16" s="1" t="str">
        <f t="shared" si="7"/>
        <v>BPS Kabupaten Kebumen</v>
      </c>
      <c r="AD16" s="1" t="str">
        <f>IF(AC16="","", VLOOKUP(AC16,ja!A$2:D$549,4)&amp;" "&amp;VLOOKUP(AC16,ja!A$2:D$549,2))</f>
        <v/>
      </c>
      <c r="AE16" s="5" t="str">
        <f t="shared" ref="AE16:AF16" si="22">IF(AC16="",AA16,AC16)</f>
        <v>3305</v>
      </c>
      <c r="AF16" s="2" t="str">
        <f t="shared" si="22"/>
        <v>BPS Kabupaten Kebumen</v>
      </c>
      <c r="AG16" s="1">
        <v>1</v>
      </c>
    </row>
    <row r="17" spans="1:33" ht="12.75">
      <c r="A17" s="3">
        <v>45447.61557086806</v>
      </c>
      <c r="B17" s="1" t="s">
        <v>103</v>
      </c>
      <c r="C17" s="4" t="str">
        <f t="shared" si="0"/>
        <v>DIV ST</v>
      </c>
      <c r="D17" s="4">
        <v>212112316</v>
      </c>
      <c r="E17" s="2" t="s">
        <v>243</v>
      </c>
      <c r="F17" s="1">
        <f t="shared" si="1"/>
        <v>1</v>
      </c>
      <c r="G17" s="1" t="str">
        <f>VLOOKUP(D17,Sheet1!$A$2:$D$540,4,FALSE)</f>
        <v>Ria Dini Hanifah</v>
      </c>
      <c r="H17" s="1">
        <f t="shared" si="2"/>
        <v>1</v>
      </c>
      <c r="I17" s="1" t="s">
        <v>1303</v>
      </c>
      <c r="J17" s="25" t="s">
        <v>1304</v>
      </c>
      <c r="K17" s="23" t="str">
        <f t="shared" si="3"/>
        <v>6285234726101</v>
      </c>
      <c r="L17" s="26" t="s">
        <v>1305</v>
      </c>
      <c r="M17" s="1" t="s">
        <v>243</v>
      </c>
      <c r="N17" s="1" t="s">
        <v>1141</v>
      </c>
      <c r="O17" s="1" t="s">
        <v>1306</v>
      </c>
      <c r="P17" s="1" t="s">
        <v>1307</v>
      </c>
      <c r="Q17" s="1" t="s">
        <v>1144</v>
      </c>
      <c r="R17" s="1" t="s">
        <v>1308</v>
      </c>
      <c r="S17" s="1" t="s">
        <v>1309</v>
      </c>
      <c r="T17" s="1" t="str">
        <f t="shared" si="4"/>
        <v>Jl. Kebon Nanas Selatan I No.17, Rt.7/Rw.8, Cipinang Cempedak, Kecamatan Jatinegara, Kota Jakarta Timur, Daerah Khusus Ibukota Jakarta 13340</v>
      </c>
      <c r="U17" s="1" t="s">
        <v>1310</v>
      </c>
      <c r="V17" s="1" t="s">
        <v>1160</v>
      </c>
      <c r="W17" s="1" t="s">
        <v>1311</v>
      </c>
      <c r="X17" s="1" t="s">
        <v>1160</v>
      </c>
      <c r="Y17" s="1" t="str">
        <f t="shared" si="5"/>
        <v>31</v>
      </c>
      <c r="Z17" s="1" t="str">
        <f>VLOOKUP(Y17,ja!E$2:F$35,2,FALSE)</f>
        <v>DKI Jakarta</v>
      </c>
      <c r="AA17" s="1" t="str">
        <f t="shared" si="6"/>
        <v>3100</v>
      </c>
      <c r="AB17" s="1" t="str">
        <f t="shared" si="7"/>
        <v>BPS Provinsi DKI Jakarta</v>
      </c>
      <c r="AD17" s="1" t="str">
        <f>IF(AC17="","", VLOOKUP(AC17,ja!A$2:D$549,4)&amp;" "&amp;VLOOKUP(AC17,ja!A$2:D$549,2))</f>
        <v/>
      </c>
      <c r="AE17" s="5" t="str">
        <f t="shared" ref="AE17:AF17" si="23">IF(AC17="",AA17,AC17)</f>
        <v>3100</v>
      </c>
      <c r="AF17" s="2" t="str">
        <f t="shared" si="23"/>
        <v>BPS Provinsi DKI Jakarta</v>
      </c>
      <c r="AG17" s="1">
        <v>1</v>
      </c>
    </row>
    <row r="18" spans="1:33" ht="12.75">
      <c r="A18" s="3">
        <v>45447.615848148147</v>
      </c>
      <c r="B18" s="1" t="s">
        <v>18</v>
      </c>
      <c r="C18" s="4" t="str">
        <f t="shared" si="0"/>
        <v>DIV KS</v>
      </c>
      <c r="D18" s="4">
        <v>222112131</v>
      </c>
      <c r="E18" s="2" t="s">
        <v>715</v>
      </c>
      <c r="F18" s="1">
        <f t="shared" si="1"/>
        <v>1</v>
      </c>
      <c r="G18" s="1" t="str">
        <f>VLOOKUP(D18,Sheet1!$A$2:$D$540,4,FALSE)</f>
        <v>Ken Regar Ridlo Tafsiroh</v>
      </c>
      <c r="H18" s="1">
        <f t="shared" si="2"/>
        <v>1</v>
      </c>
      <c r="I18" s="1" t="s">
        <v>1313</v>
      </c>
      <c r="J18" s="25" t="s">
        <v>1314</v>
      </c>
      <c r="K18" s="23" t="str">
        <f t="shared" si="3"/>
        <v>6282234863849</v>
      </c>
      <c r="L18" s="26" t="s">
        <v>1315</v>
      </c>
      <c r="M18" s="1" t="s">
        <v>715</v>
      </c>
      <c r="N18" s="1" t="s">
        <v>1286</v>
      </c>
      <c r="O18" s="1" t="s">
        <v>1316</v>
      </c>
      <c r="P18" s="1" t="s">
        <v>1317</v>
      </c>
      <c r="Q18" s="1" t="s">
        <v>1144</v>
      </c>
      <c r="R18" s="1" t="s">
        <v>1318</v>
      </c>
      <c r="S18" s="1" t="s">
        <v>1319</v>
      </c>
      <c r="T18" s="1" t="str">
        <f t="shared" si="4"/>
        <v>Dusun Jajar Rt/Rw 006/013, Desa Sumberkepuh, Kecamatan Tanjunganom</v>
      </c>
      <c r="U18" s="1" t="s">
        <v>1320</v>
      </c>
      <c r="V18" s="1" t="s">
        <v>1321</v>
      </c>
      <c r="W18" s="1" t="s">
        <v>1322</v>
      </c>
      <c r="X18" s="1" t="s">
        <v>1321</v>
      </c>
      <c r="Y18" s="1" t="str">
        <f t="shared" si="5"/>
        <v>35</v>
      </c>
      <c r="Z18" s="1" t="str">
        <f>VLOOKUP(Y18,ja!E$2:F$35,2,FALSE)</f>
        <v>Jawa Timur</v>
      </c>
      <c r="AA18" s="1" t="str">
        <f t="shared" si="6"/>
        <v>3518</v>
      </c>
      <c r="AB18" s="1" t="str">
        <f t="shared" si="7"/>
        <v>BPS Kabupaten Nganjuk</v>
      </c>
      <c r="AD18" s="1" t="str">
        <f>IF(AC18="","", VLOOKUP(AC18,ja!A$2:D$549,4)&amp;" "&amp;VLOOKUP(AC18,ja!A$2:D$549,2))</f>
        <v/>
      </c>
      <c r="AE18" s="5" t="str">
        <f t="shared" ref="AE18:AF18" si="24">IF(AC18="",AA18,AC18)</f>
        <v>3518</v>
      </c>
      <c r="AF18" s="2" t="str">
        <f t="shared" si="24"/>
        <v>BPS Kabupaten Nganjuk</v>
      </c>
      <c r="AG18" s="1">
        <v>1</v>
      </c>
    </row>
    <row r="19" spans="1:33" ht="12.75">
      <c r="A19" s="3">
        <v>45447.616009675927</v>
      </c>
      <c r="B19" s="1" t="s">
        <v>103</v>
      </c>
      <c r="C19" s="4" t="str">
        <f t="shared" si="0"/>
        <v>DIV ST</v>
      </c>
      <c r="D19" s="4">
        <v>212112432</v>
      </c>
      <c r="E19" s="2" t="s">
        <v>1324</v>
      </c>
      <c r="F19" s="1">
        <f t="shared" si="1"/>
        <v>1</v>
      </c>
      <c r="G19" s="1" t="str">
        <f>VLOOKUP(D19,Sheet1!$A$2:$D$540,4,FALSE)</f>
        <v>Zidan Akbar Al Aqsha</v>
      </c>
      <c r="H19" s="1">
        <f t="shared" si="2"/>
        <v>1</v>
      </c>
      <c r="I19" s="1" t="s">
        <v>1325</v>
      </c>
      <c r="J19" s="25" t="s">
        <v>1326</v>
      </c>
      <c r="K19" s="23" t="str">
        <f t="shared" si="3"/>
        <v>6289516689704</v>
      </c>
      <c r="L19" s="23" t="s">
        <v>1327</v>
      </c>
      <c r="M19" s="1" t="s">
        <v>1324</v>
      </c>
      <c r="N19" s="1" t="s">
        <v>1328</v>
      </c>
      <c r="O19" s="1" t="s">
        <v>1329</v>
      </c>
      <c r="P19" s="1" t="s">
        <v>1330</v>
      </c>
      <c r="Q19" s="1" t="s">
        <v>1144</v>
      </c>
      <c r="R19" s="1" t="s">
        <v>1331</v>
      </c>
      <c r="S19" s="1" t="s">
        <v>1193</v>
      </c>
      <c r="T19" s="1" t="str">
        <f t="shared" si="4"/>
        <v>Jalan Dr. Setiabudi No.119, Morangan, Rt 04/Rw 02, Karanganom, Klaten Utara</v>
      </c>
      <c r="U19" s="1" t="s">
        <v>1332</v>
      </c>
      <c r="V19" s="1" t="s">
        <v>1195</v>
      </c>
      <c r="W19" s="1" t="s">
        <v>1333</v>
      </c>
      <c r="X19" s="1" t="s">
        <v>1333</v>
      </c>
      <c r="Y19" s="1" t="str">
        <f t="shared" si="5"/>
        <v>33</v>
      </c>
      <c r="Z19" s="1" t="str">
        <f>VLOOKUP(Y19,ja!E$2:F$35,2,FALSE)</f>
        <v>Jawa Tengah</v>
      </c>
      <c r="AA19" s="1" t="str">
        <f t="shared" si="6"/>
        <v>3311</v>
      </c>
      <c r="AB19" s="1" t="str">
        <f t="shared" si="7"/>
        <v>BPS Kabupaten Sukoharjo</v>
      </c>
      <c r="AD19" s="1" t="str">
        <f>IF(AC19="","", VLOOKUP(AC19,ja!A$2:D$549,4)&amp;" "&amp;VLOOKUP(AC19,ja!A$2:D$549,2))</f>
        <v/>
      </c>
      <c r="AE19" s="5" t="str">
        <f t="shared" ref="AE19:AF19" si="25">IF(AC19="",AA19,AC19)</f>
        <v>3311</v>
      </c>
      <c r="AF19" s="2" t="str">
        <f t="shared" si="25"/>
        <v>BPS Kabupaten Sukoharjo</v>
      </c>
      <c r="AG19" s="1">
        <v>1</v>
      </c>
    </row>
    <row r="20" spans="1:33" ht="12.75">
      <c r="A20" s="3">
        <v>45447.646696400465</v>
      </c>
      <c r="B20" s="1" t="s">
        <v>30</v>
      </c>
      <c r="C20" s="4" t="str">
        <f t="shared" si="0"/>
        <v>DIII ST</v>
      </c>
      <c r="D20" s="4">
        <v>112212478</v>
      </c>
      <c r="E20" s="2" t="s">
        <v>275</v>
      </c>
      <c r="F20" s="1">
        <f t="shared" si="1"/>
        <v>1</v>
      </c>
      <c r="G20" s="1" t="str">
        <f>VLOOKUP(D20,Sheet1!$A$2:$D$540,4,FALSE)</f>
        <v>Alief Raditia Ali</v>
      </c>
      <c r="H20" s="1">
        <f t="shared" si="2"/>
        <v>1</v>
      </c>
      <c r="I20" s="1" t="s">
        <v>1335</v>
      </c>
      <c r="J20" s="1">
        <v>62882266866683</v>
      </c>
      <c r="K20" s="23">
        <f t="shared" si="3"/>
        <v>62882266866683</v>
      </c>
      <c r="L20" s="23" t="s">
        <v>1336</v>
      </c>
      <c r="M20" s="1" t="s">
        <v>275</v>
      </c>
      <c r="N20" s="1" t="s">
        <v>1141</v>
      </c>
      <c r="O20" s="1" t="s">
        <v>1337</v>
      </c>
      <c r="P20" s="1" t="s">
        <v>1338</v>
      </c>
      <c r="Q20" s="1" t="s">
        <v>1144</v>
      </c>
      <c r="R20" s="1" t="s">
        <v>1339</v>
      </c>
      <c r="S20" s="1" t="s">
        <v>1340</v>
      </c>
      <c r="T20" s="1" t="str">
        <f t="shared" si="4"/>
        <v>Jl. Hasbi 1 No. 16 Rt 10/Rw 09, Kelurahan Bidaracina, Kecamatan Jatinegara, 13330</v>
      </c>
      <c r="U20" s="1" t="s">
        <v>1341</v>
      </c>
      <c r="V20" s="1" t="s">
        <v>1161</v>
      </c>
      <c r="W20" s="1" t="s">
        <v>1342</v>
      </c>
      <c r="X20" s="1" t="s">
        <v>1161</v>
      </c>
      <c r="Y20" s="1" t="str">
        <f t="shared" si="5"/>
        <v>31</v>
      </c>
      <c r="Z20" s="1" t="str">
        <f>VLOOKUP(Y20,ja!E$2:F$35,2,FALSE)</f>
        <v>DKI Jakarta</v>
      </c>
      <c r="AA20" s="1" t="str">
        <f t="shared" si="6"/>
        <v>3172</v>
      </c>
      <c r="AB20" s="1" t="str">
        <f t="shared" si="7"/>
        <v>BPS Kota Jakarta Timur</v>
      </c>
      <c r="AD20" s="1" t="str">
        <f>IF(AC20="","", VLOOKUP(AC20,ja!A$2:D$549,4)&amp;" "&amp;VLOOKUP(AC20,ja!A$2:D$549,2))</f>
        <v/>
      </c>
      <c r="AE20" s="5" t="str">
        <f t="shared" ref="AE20:AF20" si="26">IF(AC20="",AA20,AC20)</f>
        <v>3172</v>
      </c>
      <c r="AF20" s="2" t="str">
        <f t="shared" si="26"/>
        <v>BPS Kota Jakarta Timur</v>
      </c>
      <c r="AG20" s="1">
        <v>1</v>
      </c>
    </row>
    <row r="21" spans="1:33" ht="12.75">
      <c r="A21" s="3">
        <v>45447.616127071757</v>
      </c>
      <c r="B21" s="1" t="s">
        <v>11</v>
      </c>
      <c r="C21" s="4" t="str">
        <f t="shared" si="0"/>
        <v>DIV KS</v>
      </c>
      <c r="D21" s="4">
        <v>222112339</v>
      </c>
      <c r="E21" s="2" t="s">
        <v>34</v>
      </c>
      <c r="F21" s="1">
        <f t="shared" si="1"/>
        <v>1</v>
      </c>
      <c r="G21" s="1" t="str">
        <f>VLOOKUP(D21,Sheet1!$A$2:$D$540,4,FALSE)</f>
        <v>Rosalia Kristanty Manurung</v>
      </c>
      <c r="H21" s="1">
        <f t="shared" si="2"/>
        <v>1</v>
      </c>
      <c r="I21" s="1" t="s">
        <v>1344</v>
      </c>
      <c r="J21" s="1">
        <v>6281260551434</v>
      </c>
      <c r="K21" s="23">
        <f t="shared" si="3"/>
        <v>6281260551434</v>
      </c>
      <c r="L21" s="23" t="s">
        <v>1345</v>
      </c>
      <c r="M21" s="1" t="s">
        <v>34</v>
      </c>
      <c r="N21" s="1" t="s">
        <v>1155</v>
      </c>
      <c r="O21" s="1" t="s">
        <v>1346</v>
      </c>
      <c r="P21" s="1" t="s">
        <v>1347</v>
      </c>
      <c r="Q21" s="1" t="s">
        <v>1348</v>
      </c>
      <c r="R21" s="1" t="s">
        <v>1349</v>
      </c>
      <c r="S21" s="1" t="s">
        <v>1181</v>
      </c>
      <c r="T21" s="1" t="str">
        <f t="shared" si="4"/>
        <v>Jl. Sei Muara No. 39, Kel. Babura, Kec. Medan Baru, Kota Medan, Sumatera Utara</v>
      </c>
      <c r="U21" s="1" t="s">
        <v>1350</v>
      </c>
      <c r="V21" s="1" t="s">
        <v>1182</v>
      </c>
      <c r="W21" s="1" t="s">
        <v>1183</v>
      </c>
      <c r="X21" s="1" t="s">
        <v>1182</v>
      </c>
      <c r="Y21" s="1" t="str">
        <f t="shared" si="5"/>
        <v>12</v>
      </c>
      <c r="Z21" s="1" t="str">
        <f>VLOOKUP(Y21,ja!E$2:F$35,2,FALSE)</f>
        <v>Sumatera Utara</v>
      </c>
      <c r="AA21" s="1" t="str">
        <f t="shared" si="6"/>
        <v>1200</v>
      </c>
      <c r="AB21" s="1" t="str">
        <f t="shared" si="7"/>
        <v>BPS Provinsi Sumatera Utara</v>
      </c>
      <c r="AD21" s="1" t="str">
        <f>IF(AC21="","", VLOOKUP(AC21,ja!A$2:D$549,4)&amp;" "&amp;VLOOKUP(AC21,ja!A$2:D$549,2))</f>
        <v/>
      </c>
      <c r="AE21" s="5" t="str">
        <f t="shared" ref="AE21:AF21" si="27">IF(AC21="",AA21,AC21)</f>
        <v>1200</v>
      </c>
      <c r="AF21" s="2" t="str">
        <f t="shared" si="27"/>
        <v>BPS Provinsi Sumatera Utara</v>
      </c>
      <c r="AG21" s="1">
        <v>1</v>
      </c>
    </row>
    <row r="22" spans="1:33" ht="12.75">
      <c r="A22" s="3">
        <v>45447.616294432868</v>
      </c>
      <c r="B22" s="1" t="s">
        <v>103</v>
      </c>
      <c r="C22" s="4" t="str">
        <f t="shared" si="0"/>
        <v>DIV ST</v>
      </c>
      <c r="D22" s="4">
        <v>212111861</v>
      </c>
      <c r="E22" s="2" t="s">
        <v>386</v>
      </c>
      <c r="F22" s="1">
        <f t="shared" si="1"/>
        <v>1</v>
      </c>
      <c r="G22" s="1" t="str">
        <f>VLOOKUP(D22,Sheet1!$A$2:$D$540,4,FALSE)</f>
        <v>Ahmad Nadifa Al Agung</v>
      </c>
      <c r="H22" s="1">
        <f t="shared" si="2"/>
        <v>1</v>
      </c>
      <c r="I22" s="1" t="s">
        <v>1352</v>
      </c>
      <c r="J22" s="25" t="s">
        <v>1353</v>
      </c>
      <c r="K22" s="23" t="str">
        <f t="shared" si="3"/>
        <v>628973292370</v>
      </c>
      <c r="L22" s="26" t="s">
        <v>1354</v>
      </c>
      <c r="M22" s="1" t="s">
        <v>1355</v>
      </c>
      <c r="N22" s="1" t="s">
        <v>1177</v>
      </c>
      <c r="O22" s="1" t="s">
        <v>1356</v>
      </c>
      <c r="P22" s="1" t="s">
        <v>1357</v>
      </c>
      <c r="Q22" s="1" t="s">
        <v>1144</v>
      </c>
      <c r="R22" s="1" t="s">
        <v>1358</v>
      </c>
      <c r="S22" s="1" t="s">
        <v>1359</v>
      </c>
      <c r="T22" s="1" t="str">
        <f t="shared" si="4"/>
        <v>Jl. Syuhada Timur Raya No. 2 Rt 02 / Wr 02 Kelurahan Tlogosari Wetan, Kecamatan Pedurungan, Kota Semarang</v>
      </c>
      <c r="U22" s="1" t="s">
        <v>1360</v>
      </c>
      <c r="V22" s="1" t="s">
        <v>1361</v>
      </c>
      <c r="W22" s="1" t="s">
        <v>1362</v>
      </c>
      <c r="X22" s="1" t="s">
        <v>1361</v>
      </c>
      <c r="Y22" s="1" t="str">
        <f t="shared" si="5"/>
        <v>33</v>
      </c>
      <c r="Z22" s="1" t="str">
        <f>VLOOKUP(Y22,ja!E$2:F$35,2,FALSE)</f>
        <v>Jawa Tengah</v>
      </c>
      <c r="AA22" s="1" t="str">
        <f t="shared" si="6"/>
        <v>3300</v>
      </c>
      <c r="AB22" s="1" t="str">
        <f t="shared" si="7"/>
        <v>BPS Provinsi Jawa Tengah</v>
      </c>
      <c r="AC22" s="1">
        <v>3321</v>
      </c>
      <c r="AD22" s="1" t="str">
        <f>IF(AC22="","", VLOOKUP(AC22,ja!A$2:D$549,4)&amp;" "&amp;VLOOKUP(AC22,ja!A$2:D$549,2))</f>
        <v>BPS Kabupaten Demak</v>
      </c>
      <c r="AE22" s="5">
        <f t="shared" ref="AE22:AF22" si="28">IF(AC22="",AA22,AC22)</f>
        <v>3321</v>
      </c>
      <c r="AF22" s="2" t="str">
        <f t="shared" si="28"/>
        <v>BPS Kabupaten Demak</v>
      </c>
      <c r="AG22" s="1">
        <v>1</v>
      </c>
    </row>
    <row r="23" spans="1:33" ht="12.75">
      <c r="A23" s="3">
        <v>45447.685456446758</v>
      </c>
      <c r="B23" s="1" t="s">
        <v>62</v>
      </c>
      <c r="C23" s="4" t="str">
        <f t="shared" si="0"/>
        <v>DIV KS</v>
      </c>
      <c r="D23" s="4">
        <v>222111928</v>
      </c>
      <c r="E23" s="2" t="s">
        <v>1364</v>
      </c>
      <c r="F23" s="1">
        <f t="shared" si="1"/>
        <v>1</v>
      </c>
      <c r="G23" s="1" t="str">
        <f>VLOOKUP(D23,Sheet1!$A$2:$D$540,4,FALSE)</f>
        <v>Astri Nur Innayah</v>
      </c>
      <c r="H23" s="1">
        <f t="shared" si="2"/>
        <v>1</v>
      </c>
      <c r="I23" s="1" t="s">
        <v>1365</v>
      </c>
      <c r="J23" s="25" t="s">
        <v>1366</v>
      </c>
      <c r="K23" s="23" t="str">
        <f t="shared" si="3"/>
        <v>6283116327130</v>
      </c>
      <c r="L23" s="23" t="s">
        <v>1367</v>
      </c>
      <c r="M23" s="1" t="s">
        <v>404</v>
      </c>
      <c r="N23" s="1" t="s">
        <v>1141</v>
      </c>
      <c r="O23" s="1" t="s">
        <v>1368</v>
      </c>
      <c r="P23" s="1" t="s">
        <v>1369</v>
      </c>
      <c r="Q23" s="1" t="s">
        <v>1144</v>
      </c>
      <c r="R23" s="1" t="s">
        <v>1370</v>
      </c>
      <c r="S23" s="1" t="s">
        <v>1300</v>
      </c>
      <c r="T23" s="1" t="str">
        <f t="shared" si="4"/>
        <v>Jalan Gerilya No.110 Rt 02/04 Desa Sampang, Kecamatan Sampang</v>
      </c>
      <c r="U23" s="1" t="s">
        <v>1371</v>
      </c>
      <c r="V23" s="1" t="s">
        <v>1301</v>
      </c>
      <c r="W23" s="1" t="s">
        <v>1372</v>
      </c>
      <c r="X23" s="1" t="s">
        <v>1301</v>
      </c>
      <c r="Y23" s="1" t="str">
        <f t="shared" si="5"/>
        <v>33</v>
      </c>
      <c r="Z23" s="1" t="str">
        <f>VLOOKUP(Y23,ja!E$2:F$35,2,FALSE)</f>
        <v>Jawa Tengah</v>
      </c>
      <c r="AA23" s="1" t="str">
        <f t="shared" si="6"/>
        <v>3301</v>
      </c>
      <c r="AB23" s="1" t="str">
        <f t="shared" si="7"/>
        <v>BPS Kabupaten Cilacap</v>
      </c>
      <c r="AD23" s="1" t="str">
        <f>IF(AC23="","", VLOOKUP(AC23,ja!A$2:D$549,4)&amp;" "&amp;VLOOKUP(AC23,ja!A$2:D$549,2))</f>
        <v/>
      </c>
      <c r="AE23" s="5" t="str">
        <f t="shared" ref="AE23:AF23" si="29">IF(AC23="",AA23,AC23)</f>
        <v>3301</v>
      </c>
      <c r="AF23" s="2" t="str">
        <f t="shared" si="29"/>
        <v>BPS Kabupaten Cilacap</v>
      </c>
      <c r="AG23" s="1">
        <v>1</v>
      </c>
    </row>
    <row r="24" spans="1:33" ht="12.75">
      <c r="A24" s="3">
        <v>45447.616610231482</v>
      </c>
      <c r="B24" s="1" t="s">
        <v>18</v>
      </c>
      <c r="C24" s="4" t="str">
        <f t="shared" si="0"/>
        <v>DIV KS</v>
      </c>
      <c r="D24" s="4">
        <v>222111902</v>
      </c>
      <c r="E24" s="2" t="s">
        <v>863</v>
      </c>
      <c r="F24" s="1">
        <f t="shared" si="1"/>
        <v>1</v>
      </c>
      <c r="G24" s="1" t="str">
        <f>VLOOKUP(D24,Sheet1!$A$2:$D$540,4,FALSE)</f>
        <v>Anisa Nur Oktaviani</v>
      </c>
      <c r="H24" s="1">
        <f t="shared" si="2"/>
        <v>1</v>
      </c>
      <c r="I24" s="1" t="s">
        <v>1374</v>
      </c>
      <c r="J24" s="25" t="s">
        <v>1375</v>
      </c>
      <c r="K24" s="23" t="str">
        <f t="shared" si="3"/>
        <v>6281251239071</v>
      </c>
      <c r="L24" s="23" t="s">
        <v>1376</v>
      </c>
      <c r="M24" s="1" t="s">
        <v>1377</v>
      </c>
      <c r="N24" s="1" t="s">
        <v>1155</v>
      </c>
      <c r="O24" s="1" t="s">
        <v>1378</v>
      </c>
      <c r="P24" s="1" t="s">
        <v>1379</v>
      </c>
      <c r="Q24" s="1" t="s">
        <v>1144</v>
      </c>
      <c r="R24" s="1" t="s">
        <v>1380</v>
      </c>
      <c r="S24" s="1" t="s">
        <v>1381</v>
      </c>
      <c r="T24" s="1" t="str">
        <f t="shared" si="4"/>
        <v>Jl. Perdagangan Komplek Hksn Permai Blok 8A No. 412 Rt 28 Rw 002 Kelurahan Alalak Utara, Kecamatan Banjarmasin Utara, Kota Banjarmasin</v>
      </c>
      <c r="U24" s="1" t="s">
        <v>1382</v>
      </c>
      <c r="V24" s="1" t="s">
        <v>1383</v>
      </c>
      <c r="W24" s="1" t="s">
        <v>1384</v>
      </c>
      <c r="X24" s="1" t="s">
        <v>1383</v>
      </c>
      <c r="Y24" s="1" t="str">
        <f t="shared" si="5"/>
        <v>63</v>
      </c>
      <c r="Z24" s="1" t="str">
        <f>VLOOKUP(Y24,ja!E$2:F$35,2,FALSE)</f>
        <v>Kalimantan Selatan</v>
      </c>
      <c r="AA24" s="1" t="str">
        <f t="shared" si="6"/>
        <v>6371</v>
      </c>
      <c r="AB24" s="1" t="str">
        <f t="shared" si="7"/>
        <v>BPS Kota Banjarmasin</v>
      </c>
      <c r="AD24" s="1" t="str">
        <f>IF(AC24="","", VLOOKUP(AC24,ja!A$2:D$549,4)&amp;" "&amp;VLOOKUP(AC24,ja!A$2:D$549,2))</f>
        <v/>
      </c>
      <c r="AE24" s="5" t="str">
        <f t="shared" ref="AE24:AF24" si="30">IF(AC24="",AA24,AC24)</f>
        <v>6371</v>
      </c>
      <c r="AF24" s="2" t="str">
        <f t="shared" si="30"/>
        <v>BPS Kota Banjarmasin</v>
      </c>
      <c r="AG24" s="1">
        <v>1</v>
      </c>
    </row>
    <row r="25" spans="1:33" ht="12.75">
      <c r="A25" s="3">
        <v>45447.616651354168</v>
      </c>
      <c r="B25" s="1" t="s">
        <v>18</v>
      </c>
      <c r="C25" s="4" t="str">
        <f t="shared" si="0"/>
        <v>DIV KS</v>
      </c>
      <c r="D25" s="4">
        <v>222112377</v>
      </c>
      <c r="E25" s="2" t="s">
        <v>83</v>
      </c>
      <c r="F25" s="1">
        <f t="shared" si="1"/>
        <v>1</v>
      </c>
      <c r="G25" s="1" t="str">
        <f>VLOOKUP(D25,Sheet1!$A$2:$D$540,4,FALSE)</f>
        <v>Sonya Ananta Panjaitan</v>
      </c>
      <c r="H25" s="1">
        <f t="shared" si="2"/>
        <v>1</v>
      </c>
      <c r="I25" s="1" t="s">
        <v>1386</v>
      </c>
      <c r="J25" s="1">
        <v>6282362306173</v>
      </c>
      <c r="K25" s="23">
        <f t="shared" si="3"/>
        <v>6282362306173</v>
      </c>
      <c r="L25" s="26" t="s">
        <v>1387</v>
      </c>
      <c r="M25" s="1" t="s">
        <v>1388</v>
      </c>
      <c r="N25" s="1" t="s">
        <v>1389</v>
      </c>
      <c r="O25" s="1" t="s">
        <v>1390</v>
      </c>
      <c r="P25" s="1" t="s">
        <v>1391</v>
      </c>
      <c r="Q25" s="1" t="s">
        <v>1144</v>
      </c>
      <c r="R25" s="1" t="s">
        <v>1392</v>
      </c>
      <c r="S25" s="1" t="s">
        <v>1181</v>
      </c>
      <c r="T25" s="1" t="str">
        <f t="shared" si="4"/>
        <v>Jalan Pertahanan Patumbak Gang Jore, Marindal Ii, Medan</v>
      </c>
      <c r="U25" s="1" t="s">
        <v>1393</v>
      </c>
      <c r="V25" s="1" t="s">
        <v>1182</v>
      </c>
      <c r="W25" s="1" t="s">
        <v>1183</v>
      </c>
      <c r="X25" s="1" t="s">
        <v>1183</v>
      </c>
      <c r="Y25" s="1" t="str">
        <f t="shared" si="5"/>
        <v>12</v>
      </c>
      <c r="Z25" s="1" t="str">
        <f>VLOOKUP(Y25,ja!E$2:F$35,2,FALSE)</f>
        <v>Sumatera Utara</v>
      </c>
      <c r="AA25" s="1" t="str">
        <f t="shared" si="6"/>
        <v>1275</v>
      </c>
      <c r="AB25" s="1" t="str">
        <f t="shared" si="7"/>
        <v>BPS Kota Medan</v>
      </c>
      <c r="AD25" s="1" t="str">
        <f>IF(AC25="","", VLOOKUP(AC25,ja!A$2:D$549,4)&amp;" "&amp;VLOOKUP(AC25,ja!A$2:D$549,2))</f>
        <v/>
      </c>
      <c r="AE25" s="5" t="str">
        <f t="shared" ref="AE25:AF25" si="31">IF(AC25="",AA25,AC25)</f>
        <v>1275</v>
      </c>
      <c r="AF25" s="2" t="str">
        <f t="shared" si="31"/>
        <v>BPS Kota Medan</v>
      </c>
      <c r="AG25" s="1">
        <v>1</v>
      </c>
    </row>
    <row r="26" spans="1:33" ht="12.75">
      <c r="A26" s="3">
        <v>45447.617067233798</v>
      </c>
      <c r="B26" s="1" t="s">
        <v>32</v>
      </c>
      <c r="C26" s="4" t="str">
        <f t="shared" si="0"/>
        <v>DIV KS</v>
      </c>
      <c r="D26" s="4">
        <v>222111947</v>
      </c>
      <c r="E26" s="2" t="s">
        <v>729</v>
      </c>
      <c r="F26" s="1">
        <f t="shared" si="1"/>
        <v>1</v>
      </c>
      <c r="G26" s="1" t="str">
        <f>VLOOKUP(D26,Sheet1!$A$2:$D$540,4,FALSE)</f>
        <v>Bagas Setyawan</v>
      </c>
      <c r="H26" s="1">
        <f t="shared" si="2"/>
        <v>1</v>
      </c>
      <c r="I26" s="1" t="s">
        <v>1395</v>
      </c>
      <c r="J26" s="25" t="s">
        <v>1396</v>
      </c>
      <c r="K26" s="23" t="str">
        <f t="shared" si="3"/>
        <v>6289512636966</v>
      </c>
      <c r="L26" s="26" t="s">
        <v>1397</v>
      </c>
      <c r="M26" s="1" t="s">
        <v>1398</v>
      </c>
      <c r="N26" s="1" t="s">
        <v>1141</v>
      </c>
      <c r="O26" s="1" t="s">
        <v>1399</v>
      </c>
      <c r="P26" s="1" t="s">
        <v>1400</v>
      </c>
      <c r="Q26" s="1" t="s">
        <v>1144</v>
      </c>
      <c r="R26" s="1" t="s">
        <v>1401</v>
      </c>
      <c r="S26" s="1" t="s">
        <v>1402</v>
      </c>
      <c r="T26" s="1" t="str">
        <f t="shared" si="4"/>
        <v>Jalan Masjid Rt 04/Rw 01 Desa Brangkal Kecamatan Parengan</v>
      </c>
      <c r="U26" s="1" t="s">
        <v>1403</v>
      </c>
      <c r="V26" s="1" t="s">
        <v>1404</v>
      </c>
      <c r="W26" s="1" t="s">
        <v>1405</v>
      </c>
      <c r="X26" s="1" t="s">
        <v>1404</v>
      </c>
      <c r="Y26" s="1" t="str">
        <f t="shared" si="5"/>
        <v>35</v>
      </c>
      <c r="Z26" s="1" t="str">
        <f>VLOOKUP(Y26,ja!E$2:F$35,2,FALSE)</f>
        <v>Jawa Timur</v>
      </c>
      <c r="AA26" s="1" t="str">
        <f t="shared" si="6"/>
        <v>3522</v>
      </c>
      <c r="AB26" s="1" t="str">
        <f t="shared" si="7"/>
        <v>BPS Kabupaten Bojonegoro</v>
      </c>
      <c r="AD26" s="1" t="str">
        <f>IF(AC26="","", VLOOKUP(AC26,ja!A$2:D$549,4)&amp;" "&amp;VLOOKUP(AC26,ja!A$2:D$549,2))</f>
        <v/>
      </c>
      <c r="AE26" s="5" t="str">
        <f t="shared" ref="AE26:AF26" si="32">IF(AC26="",AA26,AC26)</f>
        <v>3522</v>
      </c>
      <c r="AF26" s="2" t="str">
        <f t="shared" si="32"/>
        <v>BPS Kabupaten Bojonegoro</v>
      </c>
      <c r="AG26" s="1">
        <v>1</v>
      </c>
    </row>
    <row r="27" spans="1:33" ht="12.75">
      <c r="A27" s="3">
        <v>45447.619022789353</v>
      </c>
      <c r="B27" s="1" t="s">
        <v>47</v>
      </c>
      <c r="C27" s="4" t="str">
        <f t="shared" si="0"/>
        <v>DIII ST</v>
      </c>
      <c r="D27" s="4">
        <v>112212609</v>
      </c>
      <c r="E27" s="2" t="s">
        <v>819</v>
      </c>
      <c r="F27" s="1">
        <f t="shared" si="1"/>
        <v>1</v>
      </c>
      <c r="G27" s="1" t="str">
        <f>VLOOKUP(D27,Sheet1!$A$2:$D$540,4,FALSE)</f>
        <v>Ferdinandus Bata</v>
      </c>
      <c r="H27" s="1">
        <f t="shared" si="2"/>
        <v>1</v>
      </c>
      <c r="I27" s="1" t="s">
        <v>1407</v>
      </c>
      <c r="J27" s="1">
        <v>87774263951</v>
      </c>
      <c r="K27" s="23" t="str">
        <f t="shared" si="3"/>
        <v>6287774263951</v>
      </c>
      <c r="L27" s="23" t="s">
        <v>1408</v>
      </c>
      <c r="M27" s="1" t="s">
        <v>1409</v>
      </c>
      <c r="N27" s="1" t="s">
        <v>1141</v>
      </c>
      <c r="O27" s="1" t="s">
        <v>1410</v>
      </c>
      <c r="P27" s="1" t="s">
        <v>1411</v>
      </c>
      <c r="Q27" s="1" t="s">
        <v>1144</v>
      </c>
      <c r="R27" s="1" t="s">
        <v>1412</v>
      </c>
      <c r="S27" s="1" t="s">
        <v>1413</v>
      </c>
      <c r="T27" s="1" t="str">
        <f t="shared" si="4"/>
        <v>Jalan Gua Lourdes, Rt 15/Rw 05, Kelurahan Oetete, Kecamatan Oebobo, Kota Kupang</v>
      </c>
      <c r="U27" s="1" t="s">
        <v>1414</v>
      </c>
      <c r="V27" s="1" t="s">
        <v>1415</v>
      </c>
      <c r="W27" s="1" t="s">
        <v>1416</v>
      </c>
      <c r="X27" s="1" t="s">
        <v>1415</v>
      </c>
      <c r="Y27" s="1" t="str">
        <f t="shared" si="5"/>
        <v>53</v>
      </c>
      <c r="Z27" s="1" t="str">
        <f>VLOOKUP(Y27,ja!E$2:F$35,2,FALSE)</f>
        <v>Nusa Tenggara Timur</v>
      </c>
      <c r="AA27" s="1" t="str">
        <f t="shared" si="6"/>
        <v>5300</v>
      </c>
      <c r="AB27" s="1" t="str">
        <f t="shared" si="7"/>
        <v>BPS Provinsi Nusa Tenggara Timur</v>
      </c>
      <c r="AD27" s="1" t="str">
        <f>IF(AC27="","", VLOOKUP(AC27,ja!A$2:D$549,4)&amp;" "&amp;VLOOKUP(AC27,ja!A$2:D$549,2))</f>
        <v/>
      </c>
      <c r="AE27" s="5" t="str">
        <f t="shared" ref="AE27:AF27" si="33">IF(AC27="",AA27,AC27)</f>
        <v>5300</v>
      </c>
      <c r="AF27" s="2" t="str">
        <f t="shared" si="33"/>
        <v>BPS Provinsi Nusa Tenggara Timur</v>
      </c>
      <c r="AG27" s="1">
        <v>1</v>
      </c>
    </row>
    <row r="28" spans="1:33" ht="12.75">
      <c r="A28" s="3">
        <v>45447.619136956018</v>
      </c>
      <c r="B28" s="1" t="s">
        <v>11</v>
      </c>
      <c r="C28" s="4" t="str">
        <f t="shared" si="0"/>
        <v>DIV KS</v>
      </c>
      <c r="D28" s="4">
        <v>222112294</v>
      </c>
      <c r="E28" s="2" t="s">
        <v>232</v>
      </c>
      <c r="F28" s="1">
        <f t="shared" si="1"/>
        <v>1</v>
      </c>
      <c r="G28" s="1" t="str">
        <f>VLOOKUP(D28,Sheet1!$A$2:$D$540,4,FALSE)</f>
        <v>Putri Sekar Ayu</v>
      </c>
      <c r="H28" s="1">
        <f t="shared" si="2"/>
        <v>1</v>
      </c>
      <c r="I28" s="1" t="s">
        <v>1418</v>
      </c>
      <c r="J28" s="25" t="s">
        <v>1419</v>
      </c>
      <c r="K28" s="23" t="str">
        <f t="shared" si="3"/>
        <v>62895616484782</v>
      </c>
      <c r="L28" s="23" t="s">
        <v>1420</v>
      </c>
      <c r="M28" s="1" t="s">
        <v>232</v>
      </c>
      <c r="N28" s="1" t="s">
        <v>1286</v>
      </c>
      <c r="O28" s="1" t="s">
        <v>1421</v>
      </c>
      <c r="P28" s="1" t="s">
        <v>1422</v>
      </c>
      <c r="Q28" s="1" t="s">
        <v>1144</v>
      </c>
      <c r="R28" s="1" t="s">
        <v>1423</v>
      </c>
      <c r="S28" s="1" t="s">
        <v>1340</v>
      </c>
      <c r="T28" s="1" t="str">
        <f t="shared" si="4"/>
        <v xml:space="preserve">Jalan Otista 3 Kav A1 Cipinang Cempedak </v>
      </c>
      <c r="U28" s="1" t="s">
        <v>1340</v>
      </c>
      <c r="V28" s="1" t="s">
        <v>1160</v>
      </c>
      <c r="W28" s="1" t="s">
        <v>1311</v>
      </c>
      <c r="X28" s="1" t="s">
        <v>1160</v>
      </c>
      <c r="Y28" s="1" t="str">
        <f t="shared" si="5"/>
        <v>31</v>
      </c>
      <c r="Z28" s="1" t="str">
        <f>VLOOKUP(Y28,ja!E$2:F$35,2,FALSE)</f>
        <v>DKI Jakarta</v>
      </c>
      <c r="AA28" s="1" t="str">
        <f t="shared" si="6"/>
        <v>3100</v>
      </c>
      <c r="AB28" s="1" t="str">
        <f t="shared" si="7"/>
        <v>BPS Provinsi DKI Jakarta</v>
      </c>
      <c r="AD28" s="1" t="str">
        <f>IF(AC28="","", VLOOKUP(AC28,ja!A$2:D$549,4)&amp;" "&amp;VLOOKUP(AC28,ja!A$2:D$549,2))</f>
        <v/>
      </c>
      <c r="AE28" s="5" t="str">
        <f t="shared" ref="AE28:AF28" si="34">IF(AC28="",AA28,AC28)</f>
        <v>3100</v>
      </c>
      <c r="AF28" s="2" t="str">
        <f t="shared" si="34"/>
        <v>BPS Provinsi DKI Jakarta</v>
      </c>
      <c r="AG28" s="1">
        <v>1</v>
      </c>
    </row>
    <row r="29" spans="1:33" ht="12.75">
      <c r="A29" s="3">
        <v>45447.620098900465</v>
      </c>
      <c r="B29" s="1" t="s">
        <v>57</v>
      </c>
      <c r="C29" s="4" t="str">
        <f t="shared" si="0"/>
        <v>DIV KS</v>
      </c>
      <c r="D29" s="4">
        <v>222111919</v>
      </c>
      <c r="E29" s="2" t="s">
        <v>1425</v>
      </c>
      <c r="F29" s="1">
        <f t="shared" si="1"/>
        <v>1</v>
      </c>
      <c r="G29" s="1" t="str">
        <f>VLOOKUP(D29,Sheet1!$A$2:$D$540,4,FALSE)</f>
        <v>Ari Mulyadi Aberson Silalahi Sidebang</v>
      </c>
      <c r="H29" s="1">
        <f t="shared" si="2"/>
        <v>1</v>
      </c>
      <c r="I29" s="1" t="s">
        <v>1426</v>
      </c>
      <c r="J29" s="25" t="s">
        <v>1427</v>
      </c>
      <c r="K29" s="23" t="str">
        <f t="shared" si="3"/>
        <v>6282361932042</v>
      </c>
      <c r="L29" s="23" t="s">
        <v>1428</v>
      </c>
      <c r="M29" s="1" t="s">
        <v>1425</v>
      </c>
      <c r="N29" s="1" t="s">
        <v>1429</v>
      </c>
      <c r="O29" s="1" t="s">
        <v>1430</v>
      </c>
      <c r="P29" s="1" t="s">
        <v>1431</v>
      </c>
      <c r="Q29" s="1" t="s">
        <v>1144</v>
      </c>
      <c r="R29" s="1" t="s">
        <v>1432</v>
      </c>
      <c r="S29" s="1" t="s">
        <v>1181</v>
      </c>
      <c r="T29" s="1" t="str">
        <f t="shared" si="4"/>
        <v>Jalan Jala Raya No.P-15 Blok 8 Griya Martubung 1, Rt/Rw 000/000, Kelurahan Besar, Kecamatan Medan Labuhan</v>
      </c>
      <c r="U29" s="1" t="s">
        <v>1393</v>
      </c>
      <c r="V29" s="1" t="s">
        <v>1183</v>
      </c>
      <c r="W29" s="1" t="s">
        <v>1182</v>
      </c>
      <c r="X29" s="1" t="s">
        <v>1183</v>
      </c>
      <c r="Y29" s="1" t="str">
        <f t="shared" si="5"/>
        <v>12</v>
      </c>
      <c r="Z29" s="1" t="str">
        <f>VLOOKUP(Y29,ja!E$2:F$35,2,FALSE)</f>
        <v>Sumatera Utara</v>
      </c>
      <c r="AA29" s="1" t="str">
        <f t="shared" si="6"/>
        <v>1275</v>
      </c>
      <c r="AB29" s="1" t="str">
        <f t="shared" si="7"/>
        <v>BPS Kota Medan</v>
      </c>
      <c r="AD29" s="1" t="str">
        <f>IF(AC29="","", VLOOKUP(AC29,ja!A$2:D$549,4)&amp;" "&amp;VLOOKUP(AC29,ja!A$2:D$549,2))</f>
        <v/>
      </c>
      <c r="AE29" s="5" t="str">
        <f t="shared" ref="AE29:AF29" si="35">IF(AC29="",AA29,AC29)</f>
        <v>1275</v>
      </c>
      <c r="AF29" s="2" t="str">
        <f t="shared" si="35"/>
        <v>BPS Kota Medan</v>
      </c>
      <c r="AG29" s="1">
        <v>1</v>
      </c>
    </row>
    <row r="30" spans="1:33" ht="12.75">
      <c r="A30" s="3">
        <v>45447.709934398154</v>
      </c>
      <c r="B30" s="1" t="s">
        <v>23</v>
      </c>
      <c r="C30" s="4" t="str">
        <f t="shared" si="0"/>
        <v>DIII ST</v>
      </c>
      <c r="D30" s="4">
        <v>112212496</v>
      </c>
      <c r="E30" s="2" t="s">
        <v>456</v>
      </c>
      <c r="F30" s="1">
        <f t="shared" si="1"/>
        <v>1</v>
      </c>
      <c r="G30" s="1" t="str">
        <f>VLOOKUP(D30,Sheet1!$A$2:$D$540,4,FALSE)</f>
        <v>Ananda Galuh Intan Prasetya</v>
      </c>
      <c r="H30" s="1">
        <f t="shared" si="2"/>
        <v>1</v>
      </c>
      <c r="I30" s="1" t="s">
        <v>1434</v>
      </c>
      <c r="J30" s="25" t="s">
        <v>1435</v>
      </c>
      <c r="K30" s="23" t="str">
        <f t="shared" si="3"/>
        <v>6281328979668</v>
      </c>
      <c r="L30" s="26" t="s">
        <v>1436</v>
      </c>
      <c r="M30" s="1" t="s">
        <v>1437</v>
      </c>
      <c r="N30" s="1" t="s">
        <v>1286</v>
      </c>
      <c r="O30" s="1" t="s">
        <v>1438</v>
      </c>
      <c r="P30" s="1" t="s">
        <v>1439</v>
      </c>
      <c r="Q30" s="1" t="s">
        <v>1144</v>
      </c>
      <c r="R30" s="1" t="s">
        <v>1440</v>
      </c>
      <c r="S30" s="1" t="s">
        <v>1193</v>
      </c>
      <c r="T30" s="1" t="str">
        <f t="shared" si="4"/>
        <v>Sempol Bimo, Kiringan Rt2/Rw2, Tulung</v>
      </c>
      <c r="U30" s="1" t="s">
        <v>1194</v>
      </c>
      <c r="V30" s="1" t="s">
        <v>1195</v>
      </c>
      <c r="W30" s="1" t="s">
        <v>1196</v>
      </c>
      <c r="X30" s="1" t="s">
        <v>1196</v>
      </c>
      <c r="Y30" s="1" t="str">
        <f t="shared" si="5"/>
        <v>33</v>
      </c>
      <c r="Z30" s="1" t="str">
        <f>VLOOKUP(Y30,ja!E$2:F$35,2,FALSE)</f>
        <v>Jawa Tengah</v>
      </c>
      <c r="AA30" s="1" t="str">
        <f t="shared" si="6"/>
        <v>3309</v>
      </c>
      <c r="AB30" s="1" t="str">
        <f t="shared" si="7"/>
        <v>BPS Kabupaten Boyolali</v>
      </c>
      <c r="AD30" s="1" t="str">
        <f>IF(AC30="","", VLOOKUP(AC30,ja!A$2:D$549,4)&amp;" "&amp;VLOOKUP(AC30,ja!A$2:D$549,2))</f>
        <v/>
      </c>
      <c r="AE30" s="5" t="str">
        <f t="shared" ref="AE30:AF30" si="36">IF(AC30="",AA30,AC30)</f>
        <v>3309</v>
      </c>
      <c r="AF30" s="2" t="str">
        <f t="shared" si="36"/>
        <v>BPS Kabupaten Boyolali</v>
      </c>
      <c r="AG30" s="1">
        <v>1</v>
      </c>
    </row>
    <row r="31" spans="1:33" ht="12.75">
      <c r="A31" s="3">
        <v>45447.62084491898</v>
      </c>
      <c r="B31" s="1" t="s">
        <v>30</v>
      </c>
      <c r="C31" s="4" t="str">
        <f t="shared" si="0"/>
        <v>DIII ST</v>
      </c>
      <c r="D31" s="4">
        <v>112212732</v>
      </c>
      <c r="E31" s="2" t="s">
        <v>1442</v>
      </c>
      <c r="F31" s="1">
        <f t="shared" si="1"/>
        <v>1</v>
      </c>
      <c r="G31" s="1" t="str">
        <f>VLOOKUP(D31,Sheet1!$A$2:$D$540,4,FALSE)</f>
        <v>Mikhael Gamaliel Pade</v>
      </c>
      <c r="H31" s="1">
        <f t="shared" si="2"/>
        <v>1</v>
      </c>
      <c r="I31" s="1" t="s">
        <v>1443</v>
      </c>
      <c r="J31" s="25" t="s">
        <v>1444</v>
      </c>
      <c r="K31" s="23" t="str">
        <f t="shared" si="3"/>
        <v>62895397333257</v>
      </c>
      <c r="L31" s="23" t="s">
        <v>1445</v>
      </c>
      <c r="M31" s="1" t="s">
        <v>1446</v>
      </c>
      <c r="N31" s="1" t="s">
        <v>1286</v>
      </c>
      <c r="O31" s="1" t="s">
        <v>1447</v>
      </c>
      <c r="P31" s="1" t="s">
        <v>1448</v>
      </c>
      <c r="Q31" s="1" t="s">
        <v>1144</v>
      </c>
      <c r="R31" s="1" t="s">
        <v>1449</v>
      </c>
      <c r="S31" s="1" t="s">
        <v>1450</v>
      </c>
      <c r="T31" s="1" t="str">
        <f t="shared" si="4"/>
        <v>Tifa House Syariah, Jalan Otista Ii No.14, Rt.7/Rw.9, Kel.Bidaracina, Jatinegara</v>
      </c>
      <c r="U31" s="1" t="s">
        <v>1451</v>
      </c>
      <c r="V31" s="1" t="s">
        <v>1161</v>
      </c>
      <c r="W31" s="1" t="s">
        <v>1311</v>
      </c>
      <c r="X31" s="1" t="s">
        <v>1161</v>
      </c>
      <c r="Y31" s="1" t="str">
        <f t="shared" si="5"/>
        <v>31</v>
      </c>
      <c r="Z31" s="1" t="str">
        <f>VLOOKUP(Y31,ja!E$2:F$35,2,FALSE)</f>
        <v>DKI Jakarta</v>
      </c>
      <c r="AA31" s="1" t="str">
        <f t="shared" si="6"/>
        <v>3172</v>
      </c>
      <c r="AB31" s="1" t="str">
        <f t="shared" si="7"/>
        <v>BPS Kota Jakarta Timur</v>
      </c>
      <c r="AD31" s="1" t="str">
        <f>IF(AC31="","", VLOOKUP(AC31,ja!A$2:D$549,4)&amp;" "&amp;VLOOKUP(AC31,ja!A$2:D$549,2))</f>
        <v/>
      </c>
      <c r="AE31" s="5" t="str">
        <f t="shared" ref="AE31:AF31" si="37">IF(AC31="",AA31,AC31)</f>
        <v>3172</v>
      </c>
      <c r="AF31" s="2" t="str">
        <f t="shared" si="37"/>
        <v>BPS Kota Jakarta Timur</v>
      </c>
      <c r="AG31" s="1">
        <v>1</v>
      </c>
    </row>
    <row r="32" spans="1:33" ht="12.75">
      <c r="A32" s="3">
        <v>45447.62090253472</v>
      </c>
      <c r="B32" s="1" t="s">
        <v>141</v>
      </c>
      <c r="C32" s="4" t="str">
        <f t="shared" si="0"/>
        <v>DIV ST</v>
      </c>
      <c r="D32" s="4">
        <v>212112389</v>
      </c>
      <c r="E32" s="2" t="s">
        <v>1453</v>
      </c>
      <c r="F32" s="1">
        <f t="shared" si="1"/>
        <v>1</v>
      </c>
      <c r="G32" s="1" t="str">
        <f>VLOOKUP(D32,Sheet1!$A$2:$D$540,4,FALSE)</f>
        <v>Syarifa Salsabila</v>
      </c>
      <c r="H32" s="1">
        <f t="shared" si="2"/>
        <v>1</v>
      </c>
      <c r="I32" s="1" t="s">
        <v>1454</v>
      </c>
      <c r="J32" s="25" t="s">
        <v>1455</v>
      </c>
      <c r="K32" s="23" t="str">
        <f t="shared" si="3"/>
        <v>6285784882713</v>
      </c>
      <c r="L32" s="26" t="s">
        <v>1456</v>
      </c>
      <c r="M32" s="1" t="s">
        <v>1453</v>
      </c>
      <c r="N32" s="1" t="s">
        <v>1141</v>
      </c>
      <c r="O32" s="1" t="s">
        <v>1457</v>
      </c>
      <c r="P32" s="1" t="s">
        <v>1458</v>
      </c>
      <c r="Q32" s="1" t="s">
        <v>1144</v>
      </c>
      <c r="R32" s="1" t="s">
        <v>1459</v>
      </c>
      <c r="S32" s="1" t="s">
        <v>1205</v>
      </c>
      <c r="T32" s="1" t="str">
        <f t="shared" si="4"/>
        <v>Rt 2 Rw 1 Dusun Kademangan, Desa Bendoagung, Kecamatan Kampak</v>
      </c>
      <c r="U32" s="1" t="s">
        <v>1206</v>
      </c>
      <c r="V32" s="1" t="s">
        <v>1207</v>
      </c>
      <c r="W32" s="1" t="s">
        <v>1208</v>
      </c>
      <c r="X32" s="1" t="s">
        <v>1207</v>
      </c>
      <c r="Y32" s="1" t="str">
        <f t="shared" si="5"/>
        <v>35</v>
      </c>
      <c r="Z32" s="1" t="str">
        <f>VLOOKUP(Y32,ja!E$2:F$35,2,FALSE)</f>
        <v>Jawa Timur</v>
      </c>
      <c r="AA32" s="1" t="str">
        <f t="shared" si="6"/>
        <v>3503</v>
      </c>
      <c r="AB32" s="1" t="str">
        <f t="shared" si="7"/>
        <v>BPS Kabupaten Trenggalek</v>
      </c>
      <c r="AD32" s="1" t="str">
        <f>IF(AC32="","", VLOOKUP(AC32,ja!A$2:D$549,4)&amp;" "&amp;VLOOKUP(AC32,ja!A$2:D$549,2))</f>
        <v/>
      </c>
      <c r="AE32" s="5" t="str">
        <f t="shared" ref="AE32:AF32" si="38">IF(AC32="",AA32,AC32)</f>
        <v>3503</v>
      </c>
      <c r="AF32" s="2" t="str">
        <f t="shared" si="38"/>
        <v>BPS Kabupaten Trenggalek</v>
      </c>
      <c r="AG32" s="1">
        <v>1</v>
      </c>
    </row>
    <row r="33" spans="1:33" ht="12.75">
      <c r="A33" s="3">
        <v>45447.67690460648</v>
      </c>
      <c r="B33" s="1" t="s">
        <v>41</v>
      </c>
      <c r="C33" s="4" t="str">
        <f t="shared" si="0"/>
        <v>DIV ST</v>
      </c>
      <c r="D33" s="4">
        <v>212112283</v>
      </c>
      <c r="E33" s="2" t="s">
        <v>56</v>
      </c>
      <c r="F33" s="1">
        <f t="shared" si="1"/>
        <v>1</v>
      </c>
      <c r="G33" s="1" t="str">
        <f>VLOOKUP(D33,Sheet1!$A$2:$D$540,4,FALSE)</f>
        <v>Patrick Noel Simamora</v>
      </c>
      <c r="H33" s="1">
        <f t="shared" si="2"/>
        <v>1</v>
      </c>
      <c r="I33" s="1" t="s">
        <v>1461</v>
      </c>
      <c r="J33" s="25" t="s">
        <v>1462</v>
      </c>
      <c r="K33" s="23" t="str">
        <f t="shared" si="3"/>
        <v>6281260333216</v>
      </c>
      <c r="L33" s="23" t="s">
        <v>1463</v>
      </c>
      <c r="M33" s="1" t="s">
        <v>56</v>
      </c>
      <c r="N33" s="1" t="s">
        <v>1464</v>
      </c>
      <c r="O33" s="1" t="s">
        <v>1465</v>
      </c>
      <c r="P33" s="1" t="s">
        <v>1466</v>
      </c>
      <c r="Q33" s="1" t="s">
        <v>1144</v>
      </c>
      <c r="R33" s="1" t="s">
        <v>1467</v>
      </c>
      <c r="S33" s="1" t="s">
        <v>1181</v>
      </c>
      <c r="T33" s="1" t="str">
        <f t="shared" si="4"/>
        <v>Jl. Jamin Ginting No.502, Padang Bulan, Kec. Medan Baru, Kota Medan, Sumatera Utara 20157</v>
      </c>
      <c r="U33" s="1" t="s">
        <v>1468</v>
      </c>
      <c r="V33" s="1" t="s">
        <v>1182</v>
      </c>
      <c r="W33" s="1" t="s">
        <v>1183</v>
      </c>
      <c r="X33" s="1" t="s">
        <v>1469</v>
      </c>
      <c r="Y33" s="1" t="str">
        <f t="shared" si="5"/>
        <v>12</v>
      </c>
      <c r="Z33" s="1" t="str">
        <f>VLOOKUP(Y33,ja!E$2:F$35,2,FALSE)</f>
        <v>Sumatera Utara</v>
      </c>
      <c r="AA33" s="1" t="str">
        <f t="shared" si="6"/>
        <v>1210</v>
      </c>
      <c r="AB33" s="1" t="str">
        <f t="shared" si="7"/>
        <v>BPS Kabupaten Dairi</v>
      </c>
      <c r="AD33" s="1" t="str">
        <f>IF(AC33="","", VLOOKUP(AC33,ja!A$2:D$549,4)&amp;" "&amp;VLOOKUP(AC33,ja!A$2:D$549,2))</f>
        <v/>
      </c>
      <c r="AE33" s="5" t="str">
        <f t="shared" ref="AE33:AF33" si="39">IF(AC33="",AA33,AC33)</f>
        <v>1210</v>
      </c>
      <c r="AF33" s="2" t="str">
        <f t="shared" si="39"/>
        <v>BPS Kabupaten Dairi</v>
      </c>
      <c r="AG33" s="1">
        <v>1</v>
      </c>
    </row>
    <row r="34" spans="1:33" ht="12.75">
      <c r="A34" s="3">
        <v>45448.368160081023</v>
      </c>
      <c r="B34" s="1" t="s">
        <v>35</v>
      </c>
      <c r="C34" s="4" t="str">
        <f t="shared" si="0"/>
        <v>DIV ST</v>
      </c>
      <c r="D34" s="4">
        <v>212112242</v>
      </c>
      <c r="E34" s="2" t="s">
        <v>864</v>
      </c>
      <c r="F34" s="1">
        <f t="shared" si="1"/>
        <v>1</v>
      </c>
      <c r="G34" s="1" t="str">
        <f>VLOOKUP(D34,Sheet1!$A$2:$D$540,4,FALSE)</f>
        <v>Nasywa Nur Amalia</v>
      </c>
      <c r="H34" s="1">
        <f t="shared" si="2"/>
        <v>1</v>
      </c>
      <c r="I34" s="1" t="s">
        <v>1471</v>
      </c>
      <c r="J34" s="25" t="s">
        <v>1472</v>
      </c>
      <c r="K34" s="23" t="str">
        <f t="shared" si="3"/>
        <v>6285244574391</v>
      </c>
      <c r="L34" s="23" t="s">
        <v>1473</v>
      </c>
      <c r="M34" s="1" t="s">
        <v>1474</v>
      </c>
      <c r="N34" s="1" t="s">
        <v>1475</v>
      </c>
      <c r="O34" s="1" t="s">
        <v>1475</v>
      </c>
      <c r="P34" s="1" t="s">
        <v>1476</v>
      </c>
      <c r="Q34" s="1" t="s">
        <v>1144</v>
      </c>
      <c r="R34" s="1" t="s">
        <v>1477</v>
      </c>
      <c r="S34" s="1" t="s">
        <v>1381</v>
      </c>
      <c r="T34" s="1" t="str">
        <f t="shared" si="4"/>
        <v>Jl Hksn Komp Hksn Permai Blok 3B No 75, Rt/Rw 26/02, Alalak Utara, Banjarmasin Utara, Kota Banjarmasin, Kalimantan Selatan</v>
      </c>
      <c r="U34" s="1" t="s">
        <v>1382</v>
      </c>
      <c r="V34" s="1" t="s">
        <v>1383</v>
      </c>
      <c r="W34" s="1" t="s">
        <v>1384</v>
      </c>
      <c r="X34" s="1" t="s">
        <v>1383</v>
      </c>
      <c r="Y34" s="1" t="str">
        <f t="shared" si="5"/>
        <v>63</v>
      </c>
      <c r="Z34" s="1" t="str">
        <f>VLOOKUP(Y34,ja!E$2:F$35,2,FALSE)</f>
        <v>Kalimantan Selatan</v>
      </c>
      <c r="AA34" s="1" t="str">
        <f t="shared" si="6"/>
        <v>6371</v>
      </c>
      <c r="AB34" s="1" t="str">
        <f t="shared" si="7"/>
        <v>BPS Kota Banjarmasin</v>
      </c>
      <c r="AD34" s="1" t="str">
        <f>IF(AC34="","", VLOOKUP(AC34,ja!A$2:D$549,4)&amp;" "&amp;VLOOKUP(AC34,ja!A$2:D$549,2))</f>
        <v/>
      </c>
      <c r="AE34" s="5" t="str">
        <f t="shared" ref="AE34:AF34" si="40">IF(AC34="",AA34,AC34)</f>
        <v>6371</v>
      </c>
      <c r="AF34" s="2" t="str">
        <f t="shared" si="40"/>
        <v>BPS Kota Banjarmasin</v>
      </c>
      <c r="AG34" s="1">
        <v>1</v>
      </c>
    </row>
    <row r="35" spans="1:33" ht="12.75">
      <c r="A35" s="3">
        <v>45447.621453958331</v>
      </c>
      <c r="B35" s="1" t="s">
        <v>35</v>
      </c>
      <c r="C35" s="4" t="str">
        <f t="shared" si="0"/>
        <v>DIV ST</v>
      </c>
      <c r="D35" s="4">
        <v>212112326</v>
      </c>
      <c r="E35" s="2" t="s">
        <v>421</v>
      </c>
      <c r="F35" s="1">
        <f t="shared" si="1"/>
        <v>1</v>
      </c>
      <c r="G35" s="1" t="str">
        <f>VLOOKUP(D35,Sheet1!$A$2:$D$540,4,FALSE)</f>
        <v>Riska Meyliana Sari</v>
      </c>
      <c r="H35" s="1">
        <f t="shared" si="2"/>
        <v>1</v>
      </c>
      <c r="I35" s="1" t="s">
        <v>1479</v>
      </c>
      <c r="J35" s="25" t="s">
        <v>1480</v>
      </c>
      <c r="K35" s="23" t="str">
        <f t="shared" si="3"/>
        <v>6285879878727</v>
      </c>
      <c r="L35" s="23" t="s">
        <v>1481</v>
      </c>
      <c r="M35" s="1" t="s">
        <v>1482</v>
      </c>
      <c r="N35" s="1" t="s">
        <v>1177</v>
      </c>
      <c r="O35" s="1" t="s">
        <v>1483</v>
      </c>
      <c r="P35" s="1" t="s">
        <v>1484</v>
      </c>
      <c r="Q35" s="1" t="s">
        <v>1144</v>
      </c>
      <c r="R35" s="1" t="s">
        <v>1485</v>
      </c>
      <c r="S35" s="1" t="s">
        <v>1486</v>
      </c>
      <c r="T35" s="1" t="str">
        <f t="shared" si="4"/>
        <v>Rt 12/04, Desa Krenceng, Kecamatan Kejobong</v>
      </c>
      <c r="U35" s="1" t="s">
        <v>1371</v>
      </c>
      <c r="V35" s="1" t="s">
        <v>1487</v>
      </c>
      <c r="W35" s="1" t="s">
        <v>1372</v>
      </c>
      <c r="X35" s="1" t="s">
        <v>1487</v>
      </c>
      <c r="Y35" s="1" t="str">
        <f t="shared" si="5"/>
        <v>33</v>
      </c>
      <c r="Z35" s="1" t="str">
        <f>VLOOKUP(Y35,ja!E$2:F$35,2,FALSE)</f>
        <v>Jawa Tengah</v>
      </c>
      <c r="AA35" s="1" t="str">
        <f t="shared" si="6"/>
        <v>3303</v>
      </c>
      <c r="AB35" s="1" t="str">
        <f t="shared" si="7"/>
        <v>BPS Kabupaten Purbalingga</v>
      </c>
      <c r="AD35" s="1" t="str">
        <f>IF(AC35="","", VLOOKUP(AC35,ja!A$2:D$549,4)&amp;" "&amp;VLOOKUP(AC35,ja!A$2:D$549,2))</f>
        <v/>
      </c>
      <c r="AE35" s="5" t="str">
        <f t="shared" ref="AE35:AF35" si="41">IF(AC35="",AA35,AC35)</f>
        <v>3303</v>
      </c>
      <c r="AF35" s="2" t="str">
        <f t="shared" si="41"/>
        <v>BPS Kabupaten Purbalingga</v>
      </c>
      <c r="AG35" s="1">
        <v>1</v>
      </c>
    </row>
    <row r="36" spans="1:33" ht="12.75">
      <c r="A36" s="3">
        <v>45447.635491180554</v>
      </c>
      <c r="B36" s="1" t="s">
        <v>57</v>
      </c>
      <c r="C36" s="4" t="str">
        <f t="shared" si="0"/>
        <v>DIV KS</v>
      </c>
      <c r="D36" s="4">
        <v>222111924</v>
      </c>
      <c r="E36" s="2" t="s">
        <v>58</v>
      </c>
      <c r="F36" s="1">
        <f t="shared" si="1"/>
        <v>1</v>
      </c>
      <c r="G36" s="1" t="str">
        <f>VLOOKUP(D36,Sheet1!$A$2:$D$540,4,FALSE)</f>
        <v>Aron Zyode Kaxanca Hasibuan</v>
      </c>
      <c r="H36" s="1">
        <f t="shared" si="2"/>
        <v>1</v>
      </c>
      <c r="I36" s="1" t="s">
        <v>1489</v>
      </c>
      <c r="J36" s="25" t="s">
        <v>1490</v>
      </c>
      <c r="K36" s="23" t="str">
        <f t="shared" si="3"/>
        <v>628887654811</v>
      </c>
      <c r="L36" s="23" t="s">
        <v>1491</v>
      </c>
      <c r="M36" s="1" t="s">
        <v>1492</v>
      </c>
      <c r="N36" s="1" t="s">
        <v>1493</v>
      </c>
      <c r="O36" s="1" t="s">
        <v>1494</v>
      </c>
      <c r="P36" s="1" t="s">
        <v>1495</v>
      </c>
      <c r="Q36" s="1" t="s">
        <v>1144</v>
      </c>
      <c r="R36" s="1" t="s">
        <v>1496</v>
      </c>
      <c r="S36" s="1" t="s">
        <v>1393</v>
      </c>
      <c r="T36" s="1" t="str">
        <f t="shared" si="4"/>
        <v>Gq2H+Q4J, Rorinata Residence, Tj. Morawa, Bandar Labuhan, Kec. Tj. Morawa, Kabupaten Deli Serdang, Sumatera Utara 20362</v>
      </c>
      <c r="U36" s="1" t="s">
        <v>1181</v>
      </c>
      <c r="V36" s="1" t="s">
        <v>1497</v>
      </c>
      <c r="W36" s="1" t="s">
        <v>1183</v>
      </c>
      <c r="X36" s="1" t="s">
        <v>1497</v>
      </c>
      <c r="Y36" s="1" t="str">
        <f t="shared" si="5"/>
        <v>12</v>
      </c>
      <c r="Z36" s="1" t="str">
        <f>VLOOKUP(Y36,ja!E$2:F$35,2,FALSE)</f>
        <v>Sumatera Utara</v>
      </c>
      <c r="AA36" s="1" t="str">
        <f t="shared" si="6"/>
        <v>1212</v>
      </c>
      <c r="AB36" s="1" t="str">
        <f t="shared" si="7"/>
        <v>BPS Kabupaten Deli Serdang</v>
      </c>
      <c r="AD36" s="1" t="str">
        <f>IF(AC36="","", VLOOKUP(AC36,ja!A$2:D$549,4)&amp;" "&amp;VLOOKUP(AC36,ja!A$2:D$549,2))</f>
        <v/>
      </c>
      <c r="AE36" s="5" t="str">
        <f t="shared" ref="AE36:AF36" si="42">IF(AC36="",AA36,AC36)</f>
        <v>1212</v>
      </c>
      <c r="AF36" s="2" t="str">
        <f t="shared" si="42"/>
        <v>BPS Kabupaten Deli Serdang</v>
      </c>
      <c r="AG36" s="1">
        <v>1</v>
      </c>
    </row>
    <row r="37" spans="1:33" ht="12.75">
      <c r="A37" s="3">
        <v>45447.625855775463</v>
      </c>
      <c r="B37" s="1" t="s">
        <v>23</v>
      </c>
      <c r="C37" s="4" t="str">
        <f t="shared" si="0"/>
        <v>DIII ST</v>
      </c>
      <c r="D37" s="4">
        <v>112212903</v>
      </c>
      <c r="E37" s="2" t="s">
        <v>562</v>
      </c>
      <c r="F37" s="1">
        <f t="shared" si="1"/>
        <v>1</v>
      </c>
      <c r="G37" s="1" t="str">
        <f>VLOOKUP(D37,Sheet1!$A$2:$D$540,4,FALSE)</f>
        <v>Valencia Febiola Saputri</v>
      </c>
      <c r="H37" s="1">
        <f t="shared" si="2"/>
        <v>1</v>
      </c>
      <c r="I37" s="1" t="s">
        <v>1499</v>
      </c>
      <c r="J37" s="25" t="s">
        <v>1500</v>
      </c>
      <c r="K37" s="23" t="str">
        <f t="shared" si="3"/>
        <v>6285640112645</v>
      </c>
      <c r="L37" s="26" t="s">
        <v>1501</v>
      </c>
      <c r="M37" s="1" t="s">
        <v>562</v>
      </c>
      <c r="N37" s="1" t="s">
        <v>1141</v>
      </c>
      <c r="O37" s="1" t="s">
        <v>1502</v>
      </c>
      <c r="P37" s="1" t="s">
        <v>1503</v>
      </c>
      <c r="Q37" s="1" t="s">
        <v>1144</v>
      </c>
      <c r="R37" s="1" t="s">
        <v>1504</v>
      </c>
      <c r="S37" s="1" t="s">
        <v>1505</v>
      </c>
      <c r="T37" s="1" t="str">
        <f t="shared" si="4"/>
        <v>Rt 003/Rw 002, No.2, Jalan Panjang Lor, Kelurahan Panjang, Kecamatan Ambarawa</v>
      </c>
      <c r="U37" s="1" t="s">
        <v>1506</v>
      </c>
      <c r="V37" s="1" t="s">
        <v>1507</v>
      </c>
      <c r="W37" s="1" t="s">
        <v>1508</v>
      </c>
      <c r="X37" s="1" t="s">
        <v>1507</v>
      </c>
      <c r="Y37" s="1" t="str">
        <f t="shared" si="5"/>
        <v>33</v>
      </c>
      <c r="Z37" s="1" t="str">
        <f>VLOOKUP(Y37,ja!E$2:F$35,2,FALSE)</f>
        <v>Jawa Tengah</v>
      </c>
      <c r="AA37" s="1" t="str">
        <f t="shared" si="6"/>
        <v>3373</v>
      </c>
      <c r="AB37" s="1" t="str">
        <f t="shared" si="7"/>
        <v>BPS Kota Salatiga</v>
      </c>
      <c r="AD37" s="1" t="str">
        <f>IF(AC37="","", VLOOKUP(AC37,ja!A$2:D$549,4)&amp;" "&amp;VLOOKUP(AC37,ja!A$2:D$549,2))</f>
        <v/>
      </c>
      <c r="AE37" s="5" t="str">
        <f t="shared" ref="AE37:AF37" si="43">IF(AC37="",AA37,AC37)</f>
        <v>3373</v>
      </c>
      <c r="AF37" s="2" t="str">
        <f t="shared" si="43"/>
        <v>BPS Kota Salatiga</v>
      </c>
      <c r="AG37" s="1">
        <v>1</v>
      </c>
    </row>
    <row r="38" spans="1:33" ht="12.75">
      <c r="A38" s="3">
        <v>45449.664441747685</v>
      </c>
      <c r="B38" s="1" t="s">
        <v>62</v>
      </c>
      <c r="C38" s="4" t="str">
        <f t="shared" si="0"/>
        <v>DIV KS</v>
      </c>
      <c r="D38" s="4">
        <v>222112332</v>
      </c>
      <c r="E38" s="2" t="s">
        <v>183</v>
      </c>
      <c r="F38" s="1">
        <f t="shared" si="1"/>
        <v>1</v>
      </c>
      <c r="G38" s="1" t="str">
        <f>VLOOKUP(D38,Sheet1!$A$2:$D$540,4,FALSE)</f>
        <v>Rizky Rahmadani</v>
      </c>
      <c r="H38" s="1">
        <f t="shared" si="2"/>
        <v>1</v>
      </c>
      <c r="I38" s="1" t="s">
        <v>1510</v>
      </c>
      <c r="J38" s="25" t="s">
        <v>1511</v>
      </c>
      <c r="K38" s="23" t="str">
        <f t="shared" si="3"/>
        <v>6289523809507</v>
      </c>
      <c r="L38" s="23" t="s">
        <v>1512</v>
      </c>
      <c r="M38" s="1" t="s">
        <v>1513</v>
      </c>
      <c r="N38" s="1" t="s">
        <v>1141</v>
      </c>
      <c r="O38" s="1" t="s">
        <v>1514</v>
      </c>
      <c r="P38" s="1" t="s">
        <v>1515</v>
      </c>
      <c r="Q38" s="1" t="s">
        <v>1144</v>
      </c>
      <c r="R38" s="1" t="s">
        <v>1516</v>
      </c>
      <c r="S38" s="1" t="s">
        <v>1517</v>
      </c>
      <c r="T38" s="1" t="str">
        <f t="shared" si="4"/>
        <v>Gang Mandiri, Jalan Hibrida 15, Rt 10,Rw 04, Kelurahan Sidomulyo, Kecamatan Gading Cempaka, Kota Bengkulu, Provinsi Bengkulu, 38229</v>
      </c>
      <c r="U38" s="1" t="s">
        <v>1518</v>
      </c>
      <c r="V38" s="1" t="s">
        <v>1519</v>
      </c>
      <c r="W38" s="1" t="s">
        <v>1520</v>
      </c>
      <c r="X38" s="1" t="s">
        <v>1519</v>
      </c>
      <c r="Y38" s="1" t="str">
        <f t="shared" si="5"/>
        <v>17</v>
      </c>
      <c r="Z38" s="1" t="str">
        <f>VLOOKUP(Y38,ja!E$2:F$35,2,FALSE)</f>
        <v>Bengkulu</v>
      </c>
      <c r="AA38" s="1" t="str">
        <f t="shared" si="6"/>
        <v>1771</v>
      </c>
      <c r="AB38" s="1" t="str">
        <f t="shared" si="7"/>
        <v>BPS Kota Bengkulu</v>
      </c>
      <c r="AD38" s="1" t="str">
        <f>IF(AC38="","", VLOOKUP(AC38,ja!A$2:D$549,4)&amp;" "&amp;VLOOKUP(AC38,ja!A$2:D$549,2))</f>
        <v/>
      </c>
      <c r="AE38" s="5" t="str">
        <f t="shared" ref="AE38:AF38" si="44">IF(AC38="",AA38,AC38)</f>
        <v>1771</v>
      </c>
      <c r="AF38" s="2" t="str">
        <f t="shared" si="44"/>
        <v>BPS Kota Bengkulu</v>
      </c>
      <c r="AG38" s="1">
        <v>1</v>
      </c>
    </row>
    <row r="39" spans="1:33" ht="12.75">
      <c r="A39" s="3">
        <v>45447.622912094906</v>
      </c>
      <c r="B39" s="1" t="s">
        <v>20</v>
      </c>
      <c r="C39" s="4" t="str">
        <f t="shared" si="0"/>
        <v>DIV ST</v>
      </c>
      <c r="D39" s="4">
        <v>212112233</v>
      </c>
      <c r="E39" s="2" t="s">
        <v>1522</v>
      </c>
      <c r="F39" s="1">
        <f t="shared" si="1"/>
        <v>1</v>
      </c>
      <c r="G39" s="1" t="str">
        <f>VLOOKUP(D39,Sheet1!$A$2:$D$540,4,FALSE)</f>
        <v>Nabila Fatma Putri Yunardi</v>
      </c>
      <c r="H39" s="1">
        <f t="shared" si="2"/>
        <v>1</v>
      </c>
      <c r="I39" s="1" t="s">
        <v>1523</v>
      </c>
      <c r="J39" s="25" t="s">
        <v>1524</v>
      </c>
      <c r="K39" s="23" t="str">
        <f t="shared" si="3"/>
        <v>6287883929325</v>
      </c>
      <c r="L39" s="26" t="s">
        <v>1525</v>
      </c>
      <c r="M39" s="1" t="s">
        <v>1526</v>
      </c>
      <c r="N39" s="1" t="s">
        <v>1141</v>
      </c>
      <c r="O39" s="1" t="s">
        <v>1527</v>
      </c>
      <c r="P39" s="1" t="s">
        <v>1528</v>
      </c>
      <c r="Q39" s="1" t="s">
        <v>1144</v>
      </c>
      <c r="R39" s="1" t="s">
        <v>1529</v>
      </c>
      <c r="S39" s="1" t="s">
        <v>1320</v>
      </c>
      <c r="T39" s="1" t="str">
        <f t="shared" si="4"/>
        <v>Dusun Tlanak, Rt001/Rw004, Desa Ngampel, Kecamatan Papar, Kabupaten Kediri</v>
      </c>
      <c r="U39" s="1" t="s">
        <v>1530</v>
      </c>
      <c r="V39" s="1" t="s">
        <v>1531</v>
      </c>
      <c r="W39" s="1" t="s">
        <v>1322</v>
      </c>
      <c r="X39" s="1" t="s">
        <v>1531</v>
      </c>
      <c r="Y39" s="1" t="str">
        <f t="shared" si="5"/>
        <v>35</v>
      </c>
      <c r="Z39" s="1" t="str">
        <f>VLOOKUP(Y39,ja!E$2:F$35,2,FALSE)</f>
        <v>Jawa Timur</v>
      </c>
      <c r="AA39" s="1" t="str">
        <f t="shared" si="6"/>
        <v>3506</v>
      </c>
      <c r="AB39" s="1" t="str">
        <f t="shared" si="7"/>
        <v>BPS Kabupaten Kediri</v>
      </c>
      <c r="AD39" s="1" t="str">
        <f>IF(AC39="","", VLOOKUP(AC39,ja!A$2:D$549,4)&amp;" "&amp;VLOOKUP(AC39,ja!A$2:D$549,2))</f>
        <v/>
      </c>
      <c r="AE39" s="5" t="str">
        <f t="shared" ref="AE39:AF39" si="45">IF(AC39="",AA39,AC39)</f>
        <v>3506</v>
      </c>
      <c r="AF39" s="2" t="str">
        <f t="shared" si="45"/>
        <v>BPS Kabupaten Kediri</v>
      </c>
      <c r="AG39" s="1">
        <v>1</v>
      </c>
    </row>
    <row r="40" spans="1:33" ht="12.75">
      <c r="A40" s="3">
        <v>45447.768721527777</v>
      </c>
      <c r="B40" s="1" t="s">
        <v>103</v>
      </c>
      <c r="C40" s="4" t="str">
        <f t="shared" si="0"/>
        <v>DIV ST</v>
      </c>
      <c r="D40" s="4">
        <v>212112228</v>
      </c>
      <c r="E40" s="2" t="s">
        <v>620</v>
      </c>
      <c r="F40" s="1">
        <f t="shared" si="1"/>
        <v>1</v>
      </c>
      <c r="G40" s="1" t="str">
        <f>VLOOKUP(D40,Sheet1!$A$2:$D$540,4,FALSE)</f>
        <v>Muthia Ulinnuha Prabandari</v>
      </c>
      <c r="H40" s="1">
        <f t="shared" si="2"/>
        <v>1</v>
      </c>
      <c r="I40" s="1" t="s">
        <v>1533</v>
      </c>
      <c r="J40" s="25" t="s">
        <v>1534</v>
      </c>
      <c r="K40" s="23" t="str">
        <f t="shared" si="3"/>
        <v>6285870054552</v>
      </c>
      <c r="L40" s="23" t="s">
        <v>1535</v>
      </c>
      <c r="M40" s="1" t="s">
        <v>1536</v>
      </c>
      <c r="N40" s="1" t="s">
        <v>1177</v>
      </c>
      <c r="O40" s="1" t="s">
        <v>1537</v>
      </c>
      <c r="P40" s="1" t="s">
        <v>1538</v>
      </c>
      <c r="Q40" s="1" t="s">
        <v>1144</v>
      </c>
      <c r="R40" s="1" t="s">
        <v>1539</v>
      </c>
      <c r="S40" s="1" t="s">
        <v>1147</v>
      </c>
      <c r="T40" s="1" t="str">
        <f t="shared" si="4"/>
        <v>Jalan Nakula 50 Ketanggungan, Wirobrajan, Yogyakarta, Diy</v>
      </c>
      <c r="U40" s="1" t="s">
        <v>1540</v>
      </c>
      <c r="V40" s="1" t="s">
        <v>1149</v>
      </c>
      <c r="W40" s="1" t="s">
        <v>1541</v>
      </c>
      <c r="X40" s="1" t="s">
        <v>1149</v>
      </c>
      <c r="Y40" s="1" t="str">
        <f t="shared" si="5"/>
        <v>34</v>
      </c>
      <c r="Z40" s="1" t="str">
        <f>VLOOKUP(Y40,ja!E$2:F$35,2,FALSE)</f>
        <v>DI Yogyakarta</v>
      </c>
      <c r="AA40" s="1" t="str">
        <f t="shared" si="6"/>
        <v>3471</v>
      </c>
      <c r="AB40" s="1" t="str">
        <f t="shared" si="7"/>
        <v>BPS Kota Yogyakarta</v>
      </c>
      <c r="AD40" s="1" t="str">
        <f>IF(AC40="","", VLOOKUP(AC40,ja!A$2:D$549,4)&amp;" "&amp;VLOOKUP(AC40,ja!A$2:D$549,2))</f>
        <v/>
      </c>
      <c r="AE40" s="5" t="str">
        <f t="shared" ref="AE40:AF40" si="46">IF(AC40="",AA40,AC40)</f>
        <v>3471</v>
      </c>
      <c r="AF40" s="2" t="str">
        <f t="shared" si="46"/>
        <v>BPS Kota Yogyakarta</v>
      </c>
      <c r="AG40" s="1">
        <v>1</v>
      </c>
    </row>
    <row r="41" spans="1:33" ht="12.75">
      <c r="A41" s="3">
        <v>45447.623514907405</v>
      </c>
      <c r="B41" s="1" t="s">
        <v>35</v>
      </c>
      <c r="C41" s="4" t="str">
        <f t="shared" si="0"/>
        <v>DIV ST</v>
      </c>
      <c r="D41" s="4">
        <v>212112314</v>
      </c>
      <c r="E41" s="2" t="s">
        <v>614</v>
      </c>
      <c r="F41" s="1">
        <f t="shared" si="1"/>
        <v>1</v>
      </c>
      <c r="G41" s="1" t="str">
        <f>VLOOKUP(D41,Sheet1!$A$2:$D$540,4,FALSE)</f>
        <v>Reny Dyah Kurniawati</v>
      </c>
      <c r="H41" s="1">
        <f t="shared" si="2"/>
        <v>1</v>
      </c>
      <c r="I41" s="1" t="s">
        <v>1543</v>
      </c>
      <c r="J41" s="25" t="s">
        <v>1544</v>
      </c>
      <c r="K41" s="23" t="str">
        <f t="shared" si="3"/>
        <v>6282135744087</v>
      </c>
      <c r="L41" s="23" t="s">
        <v>1545</v>
      </c>
      <c r="M41" s="1" t="s">
        <v>1546</v>
      </c>
      <c r="N41" s="1" t="s">
        <v>1286</v>
      </c>
      <c r="O41" s="1" t="s">
        <v>1547</v>
      </c>
      <c r="P41" s="1" t="s">
        <v>1548</v>
      </c>
      <c r="Q41" s="1" t="s">
        <v>1144</v>
      </c>
      <c r="R41" s="1" t="s">
        <v>1549</v>
      </c>
      <c r="S41" s="1" t="s">
        <v>1146</v>
      </c>
      <c r="T41" s="1" t="str">
        <f t="shared" si="4"/>
        <v>Cakran Rt 03 Rw 36 Wukirsari Cangkringan Sleman Yogyakarta</v>
      </c>
      <c r="U41" s="1" t="s">
        <v>1147</v>
      </c>
      <c r="V41" s="1" t="s">
        <v>1148</v>
      </c>
      <c r="W41" s="1" t="s">
        <v>1149</v>
      </c>
      <c r="X41" s="1" t="s">
        <v>1148</v>
      </c>
      <c r="Y41" s="1" t="str">
        <f t="shared" si="5"/>
        <v>34</v>
      </c>
      <c r="Z41" s="1" t="str">
        <f>VLOOKUP(Y41,ja!E$2:F$35,2,FALSE)</f>
        <v>DI Yogyakarta</v>
      </c>
      <c r="AA41" s="1" t="str">
        <f t="shared" si="6"/>
        <v>3404</v>
      </c>
      <c r="AB41" s="1" t="str">
        <f t="shared" si="7"/>
        <v>BPS Kabupaten Sleman</v>
      </c>
      <c r="AD41" s="1" t="str">
        <f>IF(AC41="","", VLOOKUP(AC41,ja!A$2:D$549,4)&amp;" "&amp;VLOOKUP(AC41,ja!A$2:D$549,2))</f>
        <v/>
      </c>
      <c r="AE41" s="5" t="str">
        <f t="shared" ref="AE41:AF41" si="47">IF(AC41="",AA41,AC41)</f>
        <v>3404</v>
      </c>
      <c r="AF41" s="2" t="str">
        <f t="shared" si="47"/>
        <v>BPS Kabupaten Sleman</v>
      </c>
      <c r="AG41" s="1">
        <v>1</v>
      </c>
    </row>
    <row r="42" spans="1:33" ht="12.75">
      <c r="A42" s="3">
        <v>45448.524373761575</v>
      </c>
      <c r="B42" s="1" t="s">
        <v>35</v>
      </c>
      <c r="C42" s="4" t="str">
        <f t="shared" si="0"/>
        <v>DIV ST</v>
      </c>
      <c r="D42" s="4">
        <v>212112264</v>
      </c>
      <c r="E42" s="2" t="s">
        <v>493</v>
      </c>
      <c r="F42" s="1">
        <f t="shared" si="1"/>
        <v>1</v>
      </c>
      <c r="G42" s="1" t="str">
        <f>VLOOKUP(D42,Sheet1!$A$2:$D$540,4,FALSE)</f>
        <v>Nisrina Sekar Harum</v>
      </c>
      <c r="H42" s="1">
        <f t="shared" si="2"/>
        <v>1</v>
      </c>
      <c r="I42" s="1" t="s">
        <v>1551</v>
      </c>
      <c r="J42" s="25" t="s">
        <v>1552</v>
      </c>
      <c r="K42" s="23" t="str">
        <f t="shared" si="3"/>
        <v>6289653392602</v>
      </c>
      <c r="L42" s="26" t="s">
        <v>1553</v>
      </c>
      <c r="M42" s="1" t="s">
        <v>1554</v>
      </c>
      <c r="N42" s="1" t="s">
        <v>1141</v>
      </c>
      <c r="O42" s="1" t="s">
        <v>1555</v>
      </c>
      <c r="P42" s="1" t="s">
        <v>1556</v>
      </c>
      <c r="Q42" s="1" t="s">
        <v>1144</v>
      </c>
      <c r="R42" s="1" t="s">
        <v>1557</v>
      </c>
      <c r="S42" s="1" t="s">
        <v>1558</v>
      </c>
      <c r="T42" s="1" t="str">
        <f t="shared" si="4"/>
        <v>Rt 08/Rw 01, No B7, Puri Taman Sari 2, Jati, Jaten</v>
      </c>
      <c r="U42" s="1" t="s">
        <v>1559</v>
      </c>
      <c r="V42" s="1" t="s">
        <v>1560</v>
      </c>
      <c r="W42" s="1" t="s">
        <v>1561</v>
      </c>
      <c r="X42" s="1" t="s">
        <v>1560</v>
      </c>
      <c r="Y42" s="1" t="str">
        <f t="shared" si="5"/>
        <v>33</v>
      </c>
      <c r="Z42" s="1" t="str">
        <f>VLOOKUP(Y42,ja!E$2:F$35,2,FALSE)</f>
        <v>Jawa Tengah</v>
      </c>
      <c r="AA42" s="1" t="str">
        <f t="shared" si="6"/>
        <v>3313</v>
      </c>
      <c r="AB42" s="1" t="str">
        <f t="shared" si="7"/>
        <v>BPS Kabupaten Karanganyar</v>
      </c>
      <c r="AD42" s="1" t="str">
        <f>IF(AC42="","", VLOOKUP(AC42,ja!A$2:D$549,4)&amp;" "&amp;VLOOKUP(AC42,ja!A$2:D$549,2))</f>
        <v/>
      </c>
      <c r="AE42" s="5" t="str">
        <f t="shared" ref="AE42:AF42" si="48">IF(AC42="",AA42,AC42)</f>
        <v>3313</v>
      </c>
      <c r="AF42" s="2" t="str">
        <f t="shared" si="48"/>
        <v>BPS Kabupaten Karanganyar</v>
      </c>
      <c r="AG42" s="1">
        <v>1</v>
      </c>
    </row>
    <row r="43" spans="1:33" ht="12.75">
      <c r="A43" s="3">
        <v>45447.624173680553</v>
      </c>
      <c r="B43" s="1" t="s">
        <v>20</v>
      </c>
      <c r="C43" s="4" t="str">
        <f t="shared" si="0"/>
        <v>DIV ST</v>
      </c>
      <c r="D43" s="4">
        <v>212112411</v>
      </c>
      <c r="E43" s="2" t="s">
        <v>738</v>
      </c>
      <c r="F43" s="1">
        <f t="shared" si="1"/>
        <v>1</v>
      </c>
      <c r="G43" s="1" t="str">
        <f>VLOOKUP(D43,Sheet1!$A$2:$D$540,4,FALSE)</f>
        <v>Via Yuanisa Aulia</v>
      </c>
      <c r="H43" s="1">
        <f t="shared" si="2"/>
        <v>1</v>
      </c>
      <c r="I43" s="1" t="s">
        <v>1563</v>
      </c>
      <c r="J43" s="25" t="s">
        <v>1564</v>
      </c>
      <c r="K43" s="23" t="str">
        <f t="shared" si="3"/>
        <v>6285856962195</v>
      </c>
      <c r="L43" s="23" t="s">
        <v>1565</v>
      </c>
      <c r="M43" s="1" t="s">
        <v>738</v>
      </c>
      <c r="N43" s="1" t="s">
        <v>1286</v>
      </c>
      <c r="O43" s="1" t="s">
        <v>1566</v>
      </c>
      <c r="P43" s="1" t="s">
        <v>1567</v>
      </c>
      <c r="Q43" s="1" t="s">
        <v>1144</v>
      </c>
      <c r="R43" s="1" t="s">
        <v>1568</v>
      </c>
      <c r="S43" s="1" t="s">
        <v>1530</v>
      </c>
      <c r="T43" s="1" t="str">
        <f t="shared" si="4"/>
        <v>Perum Permata Hijau Blok M No. 20 Rt.42 Rw.10 Kelurahan Singonegaran Kecamatan Pesantren</v>
      </c>
      <c r="U43" s="1" t="s">
        <v>1320</v>
      </c>
      <c r="V43" s="1" t="s">
        <v>1322</v>
      </c>
      <c r="W43" s="1" t="s">
        <v>1531</v>
      </c>
      <c r="X43" s="1" t="s">
        <v>1322</v>
      </c>
      <c r="Y43" s="1" t="str">
        <f t="shared" si="5"/>
        <v>35</v>
      </c>
      <c r="Z43" s="1" t="str">
        <f>VLOOKUP(Y43,ja!E$2:F$35,2,FALSE)</f>
        <v>Jawa Timur</v>
      </c>
      <c r="AA43" s="1" t="str">
        <f t="shared" si="6"/>
        <v>3571</v>
      </c>
      <c r="AB43" s="1" t="str">
        <f t="shared" si="7"/>
        <v>BPS Kota Kediri</v>
      </c>
      <c r="AD43" s="1" t="str">
        <f>IF(AC43="","", VLOOKUP(AC43,ja!A$2:D$549,4)&amp;" "&amp;VLOOKUP(AC43,ja!A$2:D$549,2))</f>
        <v/>
      </c>
      <c r="AE43" s="5" t="str">
        <f t="shared" ref="AE43:AF43" si="49">IF(AC43="",AA43,AC43)</f>
        <v>3571</v>
      </c>
      <c r="AF43" s="2" t="str">
        <f t="shared" si="49"/>
        <v>BPS Kota Kediri</v>
      </c>
      <c r="AG43" s="1">
        <v>1</v>
      </c>
    </row>
    <row r="44" spans="1:33" ht="12.75">
      <c r="A44" s="3">
        <v>45447.624343506948</v>
      </c>
      <c r="B44" s="1" t="s">
        <v>62</v>
      </c>
      <c r="C44" s="4" t="str">
        <f t="shared" si="0"/>
        <v>DIV KS</v>
      </c>
      <c r="D44" s="4">
        <v>222112368</v>
      </c>
      <c r="E44" s="2" t="s">
        <v>674</v>
      </c>
      <c r="F44" s="1">
        <f t="shared" si="1"/>
        <v>1</v>
      </c>
      <c r="G44" s="1" t="str">
        <f>VLOOKUP(D44,Sheet1!$A$2:$D$540,4,FALSE)</f>
        <v>Silvi Ajeng Larasati</v>
      </c>
      <c r="H44" s="1">
        <f t="shared" si="2"/>
        <v>1</v>
      </c>
      <c r="I44" s="1" t="s">
        <v>1570</v>
      </c>
      <c r="J44" s="25" t="s">
        <v>1571</v>
      </c>
      <c r="K44" s="23" t="str">
        <f t="shared" si="3"/>
        <v>6285608826177</v>
      </c>
      <c r="L44" s="23" t="s">
        <v>1572</v>
      </c>
      <c r="M44" s="1" t="s">
        <v>674</v>
      </c>
      <c r="N44" s="1" t="s">
        <v>1286</v>
      </c>
      <c r="O44" s="1" t="s">
        <v>1573</v>
      </c>
      <c r="P44" s="1" t="s">
        <v>1574</v>
      </c>
      <c r="Q44" s="1" t="s">
        <v>1144</v>
      </c>
      <c r="R44" s="1" t="s">
        <v>1575</v>
      </c>
      <c r="S44" s="1" t="s">
        <v>1320</v>
      </c>
      <c r="T44" s="1" t="str">
        <f t="shared" si="4"/>
        <v>Jl. Pandan Ii Lk.1 Rt.15/Rw.04 No.32 Kelurahan Pare, Kecamatan Pare, Kabupaten Kediri, Jawa Timur</v>
      </c>
      <c r="U44" s="1" t="s">
        <v>1530</v>
      </c>
      <c r="V44" s="1" t="s">
        <v>1531</v>
      </c>
      <c r="W44" s="1" t="s">
        <v>1322</v>
      </c>
      <c r="X44" s="1" t="s">
        <v>1531</v>
      </c>
      <c r="Y44" s="1" t="str">
        <f t="shared" si="5"/>
        <v>35</v>
      </c>
      <c r="Z44" s="1" t="str">
        <f>VLOOKUP(Y44,ja!E$2:F$35,2,FALSE)</f>
        <v>Jawa Timur</v>
      </c>
      <c r="AA44" s="1" t="str">
        <f t="shared" si="6"/>
        <v>3506</v>
      </c>
      <c r="AB44" s="1" t="str">
        <f t="shared" si="7"/>
        <v>BPS Kabupaten Kediri</v>
      </c>
      <c r="AD44" s="1" t="str">
        <f>IF(AC44="","", VLOOKUP(AC44,ja!A$2:D$549,4)&amp;" "&amp;VLOOKUP(AC44,ja!A$2:D$549,2))</f>
        <v/>
      </c>
      <c r="AE44" s="5" t="str">
        <f t="shared" ref="AE44:AF44" si="50">IF(AC44="",AA44,AC44)</f>
        <v>3506</v>
      </c>
      <c r="AF44" s="2" t="str">
        <f t="shared" si="50"/>
        <v>BPS Kabupaten Kediri</v>
      </c>
      <c r="AG44" s="1">
        <v>1</v>
      </c>
    </row>
    <row r="45" spans="1:33" ht="12.75">
      <c r="A45" s="3">
        <v>45447.629899537038</v>
      </c>
      <c r="B45" s="1" t="s">
        <v>20</v>
      </c>
      <c r="C45" s="4" t="str">
        <f t="shared" si="0"/>
        <v>DIV ST</v>
      </c>
      <c r="D45" s="4">
        <v>212112119</v>
      </c>
      <c r="E45" s="2" t="s">
        <v>584</v>
      </c>
      <c r="F45" s="1">
        <f t="shared" si="1"/>
        <v>1</v>
      </c>
      <c r="G45" s="1" t="str">
        <f>VLOOKUP(D45,Sheet1!$A$2:$D$540,4,FALSE)</f>
        <v>Izumi Citra Amelia</v>
      </c>
      <c r="H45" s="1">
        <f t="shared" si="2"/>
        <v>1</v>
      </c>
      <c r="I45" s="1" t="s">
        <v>1577</v>
      </c>
      <c r="J45" s="25" t="s">
        <v>1578</v>
      </c>
      <c r="K45" s="23" t="str">
        <f t="shared" si="3"/>
        <v>6285848113768</v>
      </c>
      <c r="L45" s="23" t="s">
        <v>1579</v>
      </c>
      <c r="M45" s="1" t="s">
        <v>1580</v>
      </c>
      <c r="N45" s="1" t="s">
        <v>1141</v>
      </c>
      <c r="O45" s="1" t="s">
        <v>1581</v>
      </c>
      <c r="P45" s="1" t="s">
        <v>1582</v>
      </c>
      <c r="Q45" s="1" t="s">
        <v>1144</v>
      </c>
      <c r="R45" s="1" t="s">
        <v>1583</v>
      </c>
      <c r="S45" s="1" t="s">
        <v>1193</v>
      </c>
      <c r="T45" s="1" t="str">
        <f t="shared" si="4"/>
        <v>Jonggrangan, Rt 01, Rw 03, Karanganom, Klaten Utara, Klaten</v>
      </c>
      <c r="U45" s="1" t="s">
        <v>1147</v>
      </c>
      <c r="V45" s="1" t="s">
        <v>1195</v>
      </c>
      <c r="W45" s="1" t="s">
        <v>1149</v>
      </c>
      <c r="X45" s="1" t="s">
        <v>1541</v>
      </c>
      <c r="Y45" s="1" t="str">
        <f t="shared" si="5"/>
        <v>34</v>
      </c>
      <c r="Z45" s="1" t="str">
        <f>VLOOKUP(Y45,ja!E$2:F$35,2,FALSE)</f>
        <v>DI Yogyakarta</v>
      </c>
      <c r="AA45" s="1" t="str">
        <f t="shared" si="6"/>
        <v>3400</v>
      </c>
      <c r="AB45" s="1" t="str">
        <f t="shared" si="7"/>
        <v>BPS Provinsi DI Yogyakarta</v>
      </c>
      <c r="AD45" s="1" t="str">
        <f>IF(AC45="","", VLOOKUP(AC45,ja!A$2:D$549,4)&amp;" "&amp;VLOOKUP(AC45,ja!A$2:D$549,2))</f>
        <v/>
      </c>
      <c r="AE45" s="5" t="str">
        <f t="shared" ref="AE45:AF45" si="51">IF(AC45="",AA45,AC45)</f>
        <v>3400</v>
      </c>
      <c r="AF45" s="2" t="str">
        <f t="shared" si="51"/>
        <v>BPS Provinsi DI Yogyakarta</v>
      </c>
      <c r="AG45" s="1">
        <v>1</v>
      </c>
    </row>
    <row r="46" spans="1:33" ht="12.75">
      <c r="A46" s="3">
        <v>45450.452458726853</v>
      </c>
      <c r="B46" s="1" t="s">
        <v>18</v>
      </c>
      <c r="C46" s="4" t="str">
        <f t="shared" si="0"/>
        <v>DIV KS</v>
      </c>
      <c r="D46" s="4">
        <v>222112076</v>
      </c>
      <c r="E46" s="2" t="s">
        <v>326</v>
      </c>
      <c r="F46" s="1">
        <f t="shared" si="1"/>
        <v>1</v>
      </c>
      <c r="G46" s="1" t="str">
        <f>VLOOKUP(D46,Sheet1!$A$2:$D$540,4,FALSE)</f>
        <v>Gilang Abdul Jabbar</v>
      </c>
      <c r="H46" s="1">
        <f t="shared" si="2"/>
        <v>1</v>
      </c>
      <c r="I46" s="1" t="s">
        <v>1585</v>
      </c>
      <c r="J46" s="25" t="s">
        <v>1586</v>
      </c>
      <c r="K46" s="23" t="str">
        <f t="shared" si="3"/>
        <v>6289506608135</v>
      </c>
      <c r="L46" s="23" t="s">
        <v>1587</v>
      </c>
      <c r="M46" s="1">
        <v>5800434353</v>
      </c>
      <c r="N46" s="1" t="s">
        <v>1263</v>
      </c>
      <c r="O46" s="1" t="s">
        <v>1588</v>
      </c>
      <c r="P46" s="1" t="s">
        <v>1589</v>
      </c>
      <c r="Q46" s="1" t="s">
        <v>1144</v>
      </c>
      <c r="R46" s="1" t="s">
        <v>1590</v>
      </c>
      <c r="S46" s="1" t="s">
        <v>1591</v>
      </c>
      <c r="T46" s="1" t="str">
        <f t="shared" si="4"/>
        <v>Jl. Nurul Yaqin No.73, Rt.03/Rw02/Rw.02, Tengah, Kec. Cibinong, Kabupaten Bogor, Jawa Barat 16914</v>
      </c>
      <c r="U46" s="1" t="s">
        <v>1158</v>
      </c>
      <c r="V46" s="1" t="s">
        <v>1592</v>
      </c>
      <c r="W46" s="1" t="s">
        <v>1161</v>
      </c>
      <c r="X46" s="1" t="s">
        <v>1592</v>
      </c>
      <c r="Y46" s="1" t="str">
        <f t="shared" si="5"/>
        <v>32</v>
      </c>
      <c r="Z46" s="1" t="str">
        <f>VLOOKUP(Y46,ja!E$2:F$35,2,FALSE)</f>
        <v>Jawa Barat</v>
      </c>
      <c r="AA46" s="1" t="str">
        <f t="shared" si="6"/>
        <v>3201</v>
      </c>
      <c r="AB46" s="1" t="str">
        <f t="shared" si="7"/>
        <v>BPS Kabupaten Bogor</v>
      </c>
      <c r="AD46" s="1" t="str">
        <f>IF(AC46="","", VLOOKUP(AC46,ja!A$2:D$549,4)&amp;" "&amp;VLOOKUP(AC46,ja!A$2:D$549,2))</f>
        <v/>
      </c>
      <c r="AE46" s="5" t="str">
        <f t="shared" ref="AE46:AF46" si="52">IF(AC46="",AA46,AC46)</f>
        <v>3201</v>
      </c>
      <c r="AF46" s="2" t="str">
        <f t="shared" si="52"/>
        <v>BPS Kabupaten Bogor</v>
      </c>
      <c r="AG46" s="1">
        <v>1</v>
      </c>
    </row>
    <row r="47" spans="1:33" ht="12.75">
      <c r="A47" s="3">
        <v>45447.625915775461</v>
      </c>
      <c r="B47" s="1" t="s">
        <v>141</v>
      </c>
      <c r="C47" s="4" t="str">
        <f t="shared" si="0"/>
        <v>DIV ST</v>
      </c>
      <c r="D47" s="4">
        <v>212111957</v>
      </c>
      <c r="E47" s="2" t="s">
        <v>749</v>
      </c>
      <c r="F47" s="1">
        <f t="shared" si="1"/>
        <v>1</v>
      </c>
      <c r="G47" s="1" t="str">
        <f>VLOOKUP(D47,Sheet1!$A$2:$D$540,4,FALSE)</f>
        <v>Bintana Tajmala</v>
      </c>
      <c r="H47" s="1">
        <f t="shared" si="2"/>
        <v>1</v>
      </c>
      <c r="I47" s="1" t="s">
        <v>1594</v>
      </c>
      <c r="J47" s="25" t="s">
        <v>1595</v>
      </c>
      <c r="K47" s="23" t="str">
        <f t="shared" si="3"/>
        <v>6283845086536</v>
      </c>
      <c r="L47" s="26" t="s">
        <v>1596</v>
      </c>
      <c r="M47" s="1" t="s">
        <v>749</v>
      </c>
      <c r="N47" s="1" t="s">
        <v>1286</v>
      </c>
      <c r="O47" s="1" t="s">
        <v>1597</v>
      </c>
      <c r="P47" s="1" t="s">
        <v>1598</v>
      </c>
      <c r="Q47" s="1" t="s">
        <v>1144</v>
      </c>
      <c r="R47" s="1" t="s">
        <v>1599</v>
      </c>
      <c r="S47" s="1" t="s">
        <v>1600</v>
      </c>
      <c r="T47" s="1" t="str">
        <f t="shared" si="4"/>
        <v>Jalan Niaga Gang Cilung No 30 Rt 11 Rw 02, Kelurahan Ciptomulyo, Kecamatan Sukun, Kota Malang</v>
      </c>
      <c r="U47" s="1" t="s">
        <v>1601</v>
      </c>
      <c r="V47" s="1" t="s">
        <v>1602</v>
      </c>
      <c r="W47" s="1" t="s">
        <v>1603</v>
      </c>
      <c r="X47" s="1" t="s">
        <v>1602</v>
      </c>
      <c r="Y47" s="1" t="str">
        <f t="shared" si="5"/>
        <v>35</v>
      </c>
      <c r="Z47" s="1" t="str">
        <f>VLOOKUP(Y47,ja!E$2:F$35,2,FALSE)</f>
        <v>Jawa Timur</v>
      </c>
      <c r="AA47" s="1" t="str">
        <f t="shared" si="6"/>
        <v>3573</v>
      </c>
      <c r="AB47" s="1" t="str">
        <f t="shared" si="7"/>
        <v>BPS Kota Malang</v>
      </c>
      <c r="AD47" s="1" t="str">
        <f>IF(AC47="","", VLOOKUP(AC47,ja!A$2:D$549,4)&amp;" "&amp;VLOOKUP(AC47,ja!A$2:D$549,2))</f>
        <v/>
      </c>
      <c r="AE47" s="5" t="str">
        <f t="shared" ref="AE47:AF47" si="53">IF(AC47="",AA47,AC47)</f>
        <v>3573</v>
      </c>
      <c r="AF47" s="2" t="str">
        <f t="shared" si="53"/>
        <v>BPS Kota Malang</v>
      </c>
      <c r="AG47" s="1">
        <v>1</v>
      </c>
    </row>
    <row r="48" spans="1:33" ht="12.75">
      <c r="A48" s="3">
        <v>45447.626145671296</v>
      </c>
      <c r="B48" s="1" t="s">
        <v>35</v>
      </c>
      <c r="C48" s="4" t="str">
        <f t="shared" si="0"/>
        <v>DIV ST</v>
      </c>
      <c r="D48" s="4">
        <v>212112323</v>
      </c>
      <c r="E48" s="2" t="s">
        <v>36</v>
      </c>
      <c r="F48" s="1">
        <f t="shared" si="1"/>
        <v>1</v>
      </c>
      <c r="G48" s="1" t="str">
        <f>VLOOKUP(D48,Sheet1!$A$2:$D$540,4,FALSE)</f>
        <v>Rika Lusiana Simbolon</v>
      </c>
      <c r="H48" s="1">
        <f t="shared" si="2"/>
        <v>1</v>
      </c>
      <c r="I48" s="1" t="s">
        <v>1605</v>
      </c>
      <c r="J48" s="25" t="s">
        <v>1606</v>
      </c>
      <c r="K48" s="23" t="str">
        <f t="shared" si="3"/>
        <v>6283803743522</v>
      </c>
      <c r="L48" s="23" t="s">
        <v>1607</v>
      </c>
      <c r="M48" s="1" t="s">
        <v>36</v>
      </c>
      <c r="N48" s="1" t="s">
        <v>1493</v>
      </c>
      <c r="O48" s="1" t="s">
        <v>1608</v>
      </c>
      <c r="P48" s="1" t="s">
        <v>1609</v>
      </c>
      <c r="Q48" s="1" t="s">
        <v>1144</v>
      </c>
      <c r="R48" s="1" t="s">
        <v>1610</v>
      </c>
      <c r="S48" s="1" t="s">
        <v>1181</v>
      </c>
      <c r="T48" s="1" t="str">
        <f t="shared" si="4"/>
        <v>Rt 00/Rw 00, No. 75, Jalan Tangguk Bongkar Viii, Kel. Tegal Sari Mandala Ii, Kec. Medan Denai</v>
      </c>
      <c r="U48" s="1" t="s">
        <v>1181</v>
      </c>
      <c r="V48" s="1" t="s">
        <v>1182</v>
      </c>
      <c r="W48" s="1" t="s">
        <v>1183</v>
      </c>
      <c r="X48" s="1" t="s">
        <v>1182</v>
      </c>
      <c r="Y48" s="1" t="str">
        <f t="shared" si="5"/>
        <v>12</v>
      </c>
      <c r="Z48" s="1" t="str">
        <f>VLOOKUP(Y48,ja!E$2:F$35,2,FALSE)</f>
        <v>Sumatera Utara</v>
      </c>
      <c r="AA48" s="1" t="str">
        <f t="shared" si="6"/>
        <v>1200</v>
      </c>
      <c r="AB48" s="1" t="str">
        <f t="shared" si="7"/>
        <v>BPS Provinsi Sumatera Utara</v>
      </c>
      <c r="AD48" s="1" t="str">
        <f>IF(AC48="","", VLOOKUP(AC48,ja!A$2:D$549,4)&amp;" "&amp;VLOOKUP(AC48,ja!A$2:D$549,2))</f>
        <v/>
      </c>
      <c r="AE48" s="5" t="str">
        <f t="shared" ref="AE48:AF48" si="54">IF(AC48="",AA48,AC48)</f>
        <v>1200</v>
      </c>
      <c r="AF48" s="2" t="str">
        <f t="shared" si="54"/>
        <v>BPS Provinsi Sumatera Utara</v>
      </c>
      <c r="AG48" s="1">
        <v>1</v>
      </c>
    </row>
    <row r="49" spans="1:33" ht="12.75">
      <c r="A49" s="3">
        <v>45447.776706979166</v>
      </c>
      <c r="B49" s="1" t="s">
        <v>23</v>
      </c>
      <c r="C49" s="4" t="str">
        <f t="shared" si="0"/>
        <v>DIII ST</v>
      </c>
      <c r="D49" s="4">
        <v>112212463</v>
      </c>
      <c r="E49" s="2" t="s">
        <v>436</v>
      </c>
      <c r="F49" s="1">
        <f t="shared" si="1"/>
        <v>1</v>
      </c>
      <c r="G49" s="1" t="str">
        <f>VLOOKUP(D49,Sheet1!$A$2:$D$540,4,FALSE)</f>
        <v>Ahmad Ramdani</v>
      </c>
      <c r="H49" s="1">
        <f t="shared" si="2"/>
        <v>1</v>
      </c>
      <c r="I49" s="1" t="s">
        <v>1612</v>
      </c>
      <c r="J49" s="25" t="s">
        <v>1613</v>
      </c>
      <c r="K49" s="23" t="str">
        <f t="shared" si="3"/>
        <v>6285867150078</v>
      </c>
      <c r="L49" s="23" t="s">
        <v>1614</v>
      </c>
      <c r="M49" s="1" t="s">
        <v>1615</v>
      </c>
      <c r="N49" s="1" t="s">
        <v>1141</v>
      </c>
      <c r="O49" s="1" t="s">
        <v>1616</v>
      </c>
      <c r="P49" s="1" t="s">
        <v>1617</v>
      </c>
      <c r="Q49" s="1" t="s">
        <v>1144</v>
      </c>
      <c r="R49" s="1" t="s">
        <v>1618</v>
      </c>
      <c r="S49" s="1" t="s">
        <v>1279</v>
      </c>
      <c r="T49" s="1" t="str">
        <f t="shared" si="4"/>
        <v>Desa Malang Rt 001/Rw 001, Kecamatan Ngombol, Kabupaten Purworejo</v>
      </c>
      <c r="U49" s="1" t="s">
        <v>1619</v>
      </c>
      <c r="V49" s="1" t="s">
        <v>1281</v>
      </c>
      <c r="W49" s="1" t="s">
        <v>1620</v>
      </c>
      <c r="X49" s="1" t="s">
        <v>1281</v>
      </c>
      <c r="Y49" s="1" t="str">
        <f t="shared" si="5"/>
        <v>33</v>
      </c>
      <c r="Z49" s="1" t="str">
        <f>VLOOKUP(Y49,ja!E$2:F$35,2,FALSE)</f>
        <v>Jawa Tengah</v>
      </c>
      <c r="AA49" s="1" t="str">
        <f t="shared" si="6"/>
        <v>3306</v>
      </c>
      <c r="AB49" s="1" t="str">
        <f t="shared" si="7"/>
        <v>BPS Kabupaten Purworejo</v>
      </c>
      <c r="AD49" s="1" t="str">
        <f>IF(AC49="","", VLOOKUP(AC49,ja!A$2:D$549,4)&amp;" "&amp;VLOOKUP(AC49,ja!A$2:D$549,2))</f>
        <v/>
      </c>
      <c r="AE49" s="5" t="str">
        <f t="shared" ref="AE49:AF49" si="55">IF(AC49="",AA49,AC49)</f>
        <v>3306</v>
      </c>
      <c r="AF49" s="2" t="str">
        <f t="shared" si="55"/>
        <v>BPS Kabupaten Purworejo</v>
      </c>
      <c r="AG49" s="1">
        <v>1</v>
      </c>
    </row>
    <row r="50" spans="1:33" ht="12.75">
      <c r="A50" s="3">
        <v>45447.62694234954</v>
      </c>
      <c r="B50" s="1" t="s">
        <v>38</v>
      </c>
      <c r="C50" s="4" t="str">
        <f t="shared" si="0"/>
        <v>DIV ST</v>
      </c>
      <c r="D50" s="4">
        <v>212112341</v>
      </c>
      <c r="E50" s="2" t="s">
        <v>555</v>
      </c>
      <c r="F50" s="1">
        <f t="shared" si="1"/>
        <v>1</v>
      </c>
      <c r="G50" s="1" t="str">
        <f>VLOOKUP(D50,Sheet1!$A$2:$D$540,4,FALSE)</f>
        <v>Rully Firmansyah Suryo Andriyanto</v>
      </c>
      <c r="H50" s="1">
        <f t="shared" si="2"/>
        <v>1</v>
      </c>
      <c r="I50" s="1" t="s">
        <v>1622</v>
      </c>
      <c r="J50" s="25" t="s">
        <v>1623</v>
      </c>
      <c r="K50" s="23" t="str">
        <f t="shared" si="3"/>
        <v>6285740578076</v>
      </c>
      <c r="L50" s="26" t="s">
        <v>1624</v>
      </c>
      <c r="M50" s="1" t="s">
        <v>555</v>
      </c>
      <c r="N50" s="1" t="s">
        <v>1177</v>
      </c>
      <c r="O50" s="1" t="s">
        <v>1625</v>
      </c>
      <c r="P50" s="1" t="s">
        <v>1626</v>
      </c>
      <c r="Q50" s="1" t="s">
        <v>1144</v>
      </c>
      <c r="R50" s="1" t="s">
        <v>1627</v>
      </c>
      <c r="S50" s="1" t="s">
        <v>1559</v>
      </c>
      <c r="T50" s="1" t="str">
        <f t="shared" si="4"/>
        <v>Bibis Baru Rt 05/Rw 24, Kelurahan Nusukan, Kecamatan Banjarsari, Kota Surakarta, 57135</v>
      </c>
      <c r="U50" s="1" t="s">
        <v>1558</v>
      </c>
      <c r="V50" s="1" t="s">
        <v>1561</v>
      </c>
      <c r="W50" s="1" t="s">
        <v>1560</v>
      </c>
      <c r="X50" s="1" t="s">
        <v>1561</v>
      </c>
      <c r="Y50" s="1" t="str">
        <f t="shared" si="5"/>
        <v>33</v>
      </c>
      <c r="Z50" s="1" t="str">
        <f>VLOOKUP(Y50,ja!E$2:F$35,2,FALSE)</f>
        <v>Jawa Tengah</v>
      </c>
      <c r="AA50" s="1" t="str">
        <f t="shared" si="6"/>
        <v>3372</v>
      </c>
      <c r="AB50" s="1" t="str">
        <f t="shared" si="7"/>
        <v>BPS Kota Surakarta</v>
      </c>
      <c r="AD50" s="1" t="str">
        <f>IF(AC50="","", VLOOKUP(AC50,ja!A$2:D$549,4)&amp;" "&amp;VLOOKUP(AC50,ja!A$2:D$549,2))</f>
        <v/>
      </c>
      <c r="AE50" s="5" t="str">
        <f t="shared" ref="AE50:AF50" si="56">IF(AC50="",AA50,AC50)</f>
        <v>3372</v>
      </c>
      <c r="AF50" s="2" t="str">
        <f t="shared" si="56"/>
        <v>BPS Kota Surakarta</v>
      </c>
      <c r="AG50" s="1">
        <v>1</v>
      </c>
    </row>
    <row r="51" spans="1:33" ht="12.75">
      <c r="A51" s="3">
        <v>45448.492381620366</v>
      </c>
      <c r="B51" s="1" t="s">
        <v>38</v>
      </c>
      <c r="C51" s="4" t="str">
        <f t="shared" si="0"/>
        <v>DIV ST</v>
      </c>
      <c r="D51" s="4">
        <v>212112240</v>
      </c>
      <c r="E51" s="2" t="s">
        <v>452</v>
      </c>
      <c r="F51" s="1">
        <f t="shared" si="1"/>
        <v>1</v>
      </c>
      <c r="G51" s="1" t="str">
        <f>VLOOKUP(D51,Sheet1!$A$2:$D$540,4,FALSE)</f>
        <v>Nailu Rokhmah</v>
      </c>
      <c r="H51" s="1">
        <f t="shared" si="2"/>
        <v>1</v>
      </c>
      <c r="I51" s="1" t="s">
        <v>1629</v>
      </c>
      <c r="J51" s="25" t="s">
        <v>1630</v>
      </c>
      <c r="K51" s="23" t="str">
        <f t="shared" si="3"/>
        <v>6281395787976</v>
      </c>
      <c r="L51" s="23" t="s">
        <v>1631</v>
      </c>
      <c r="M51" s="1" t="s">
        <v>1632</v>
      </c>
      <c r="N51" s="1" t="s">
        <v>1141</v>
      </c>
      <c r="O51" s="1" t="s">
        <v>1633</v>
      </c>
      <c r="P51" s="1" t="s">
        <v>1634</v>
      </c>
      <c r="Q51" s="1" t="s">
        <v>1144</v>
      </c>
      <c r="R51" s="1" t="s">
        <v>1635</v>
      </c>
      <c r="S51" s="1" t="s">
        <v>1169</v>
      </c>
      <c r="T51" s="1" t="str">
        <f t="shared" si="4"/>
        <v>Japun I, Rt. 04/Rw. 10, Desa Paremono, Kecamatan Mungkid</v>
      </c>
      <c r="U51" s="1" t="s">
        <v>1170</v>
      </c>
      <c r="V51" s="1" t="s">
        <v>1172</v>
      </c>
      <c r="W51" s="1" t="s">
        <v>1171</v>
      </c>
      <c r="X51" s="1" t="s">
        <v>1172</v>
      </c>
      <c r="Y51" s="1" t="str">
        <f t="shared" si="5"/>
        <v>33</v>
      </c>
      <c r="Z51" s="1" t="str">
        <f>VLOOKUP(Y51,ja!E$2:F$35,2,FALSE)</f>
        <v>Jawa Tengah</v>
      </c>
      <c r="AA51" s="1" t="str">
        <f t="shared" si="6"/>
        <v>3308</v>
      </c>
      <c r="AB51" s="1" t="str">
        <f t="shared" si="7"/>
        <v>BPS Kabupaten Magelang</v>
      </c>
      <c r="AD51" s="1" t="str">
        <f>IF(AC51="","", VLOOKUP(AC51,ja!A$2:D$549,4)&amp;" "&amp;VLOOKUP(AC51,ja!A$2:D$549,2))</f>
        <v/>
      </c>
      <c r="AE51" s="5" t="str">
        <f t="shared" ref="AE51:AF51" si="57">IF(AC51="",AA51,AC51)</f>
        <v>3308</v>
      </c>
      <c r="AF51" s="2" t="str">
        <f t="shared" si="57"/>
        <v>BPS Kabupaten Magelang</v>
      </c>
      <c r="AG51" s="1">
        <v>1</v>
      </c>
    </row>
    <row r="52" spans="1:33" ht="12.75">
      <c r="A52" s="3">
        <v>45447.630087534722</v>
      </c>
      <c r="B52" s="1" t="s">
        <v>41</v>
      </c>
      <c r="C52" s="4" t="str">
        <f t="shared" si="0"/>
        <v>DIV ST</v>
      </c>
      <c r="D52" s="4">
        <v>212111985</v>
      </c>
      <c r="E52" s="2" t="s">
        <v>1637</v>
      </c>
      <c r="F52" s="1">
        <f t="shared" si="1"/>
        <v>1</v>
      </c>
      <c r="G52" s="1" t="str">
        <f>VLOOKUP(D52,Sheet1!$A$2:$D$540,4,FALSE)</f>
        <v>Dewi Sitoresmi Cahyaningtyas</v>
      </c>
      <c r="H52" s="1">
        <f t="shared" si="2"/>
        <v>1</v>
      </c>
      <c r="I52" s="1" t="s">
        <v>1638</v>
      </c>
      <c r="J52" s="25" t="s">
        <v>1639</v>
      </c>
      <c r="K52" s="23" t="str">
        <f t="shared" si="3"/>
        <v>6281390602828</v>
      </c>
      <c r="L52" s="26" t="s">
        <v>1640</v>
      </c>
      <c r="M52" s="1" t="s">
        <v>1641</v>
      </c>
      <c r="N52" s="1" t="s">
        <v>1141</v>
      </c>
      <c r="O52" s="1" t="s">
        <v>1642</v>
      </c>
      <c r="P52" s="1" t="s">
        <v>1643</v>
      </c>
      <c r="Q52" s="1" t="s">
        <v>1144</v>
      </c>
      <c r="R52" s="1" t="s">
        <v>1644</v>
      </c>
      <c r="S52" s="1" t="s">
        <v>1278</v>
      </c>
      <c r="T52" s="1" t="str">
        <f t="shared" si="4"/>
        <v>Desa Kebulusan Rt 09 Rw 03, Kecamatan Pejagoan, Kabupaten Kebumen</v>
      </c>
      <c r="U52" s="1" t="s">
        <v>1279</v>
      </c>
      <c r="V52" s="1" t="s">
        <v>1280</v>
      </c>
      <c r="W52" s="1" t="s">
        <v>1281</v>
      </c>
      <c r="X52" s="1" t="s">
        <v>1280</v>
      </c>
      <c r="Y52" s="1" t="str">
        <f t="shared" si="5"/>
        <v>33</v>
      </c>
      <c r="Z52" s="1" t="str">
        <f>VLOOKUP(Y52,ja!E$2:F$35,2,FALSE)</f>
        <v>Jawa Tengah</v>
      </c>
      <c r="AA52" s="1" t="str">
        <f t="shared" si="6"/>
        <v>3305</v>
      </c>
      <c r="AB52" s="1" t="str">
        <f t="shared" si="7"/>
        <v>BPS Kabupaten Kebumen</v>
      </c>
      <c r="AD52" s="1" t="str">
        <f>IF(AC52="","", VLOOKUP(AC52,ja!A$2:D$549,4)&amp;" "&amp;VLOOKUP(AC52,ja!A$2:D$549,2))</f>
        <v/>
      </c>
      <c r="AE52" s="5" t="str">
        <f t="shared" ref="AE52:AF52" si="58">IF(AC52="",AA52,AC52)</f>
        <v>3305</v>
      </c>
      <c r="AF52" s="2" t="str">
        <f t="shared" si="58"/>
        <v>BPS Kabupaten Kebumen</v>
      </c>
      <c r="AG52" s="1">
        <v>1</v>
      </c>
    </row>
    <row r="53" spans="1:33" ht="12.75">
      <c r="A53" s="3">
        <v>45451.437393125001</v>
      </c>
      <c r="B53" s="1" t="s">
        <v>141</v>
      </c>
      <c r="C53" s="4" t="str">
        <f t="shared" si="0"/>
        <v>DIV ST</v>
      </c>
      <c r="D53" s="4">
        <v>212112202</v>
      </c>
      <c r="E53" s="2" t="s">
        <v>244</v>
      </c>
      <c r="F53" s="1">
        <f t="shared" si="1"/>
        <v>1</v>
      </c>
      <c r="G53" s="1" t="str">
        <f>VLOOKUP(D53,Sheet1!$A$2:$D$540,4,FALSE)</f>
        <v>Muhammad Akbar</v>
      </c>
      <c r="H53" s="1">
        <f t="shared" si="2"/>
        <v>1</v>
      </c>
      <c r="I53" s="1" t="s">
        <v>1646</v>
      </c>
      <c r="J53" s="25" t="s">
        <v>1647</v>
      </c>
      <c r="K53" s="23" t="str">
        <f t="shared" si="3"/>
        <v>6281295808022</v>
      </c>
      <c r="L53" s="23" t="s">
        <v>1648</v>
      </c>
      <c r="M53" s="1" t="s">
        <v>244</v>
      </c>
      <c r="N53" s="1" t="s">
        <v>1286</v>
      </c>
      <c r="O53" s="1" t="s">
        <v>1649</v>
      </c>
      <c r="P53" s="1" t="s">
        <v>1650</v>
      </c>
      <c r="Q53" s="1" t="s">
        <v>1144</v>
      </c>
      <c r="R53" s="1" t="s">
        <v>1651</v>
      </c>
      <c r="S53" s="1" t="s">
        <v>1652</v>
      </c>
      <c r="T53" s="1" t="str">
        <f t="shared" si="4"/>
        <v>Jl. Kebon Nanas Selatan I No.6, Rt.6/Rw.8, Cipinang Cempedak (No.2 Samping Laundry), Kota Jakarta Timur, Jatinegara, Dki Jakarta, Id, 13340</v>
      </c>
      <c r="U53" s="1" t="s">
        <v>1158</v>
      </c>
      <c r="V53" s="1" t="s">
        <v>1160</v>
      </c>
      <c r="W53" s="1" t="s">
        <v>1653</v>
      </c>
      <c r="X53" s="1" t="s">
        <v>1160</v>
      </c>
      <c r="Y53" s="1" t="str">
        <f t="shared" si="5"/>
        <v>31</v>
      </c>
      <c r="Z53" s="1" t="str">
        <f>VLOOKUP(Y53,ja!E$2:F$35,2,FALSE)</f>
        <v>DKI Jakarta</v>
      </c>
      <c r="AA53" s="1" t="str">
        <f t="shared" si="6"/>
        <v>3100</v>
      </c>
      <c r="AB53" s="1" t="str">
        <f t="shared" si="7"/>
        <v>BPS Provinsi DKI Jakarta</v>
      </c>
      <c r="AD53" s="1" t="str">
        <f>IF(AC53="","", VLOOKUP(AC53,ja!A$2:D$549,4)&amp;" "&amp;VLOOKUP(AC53,ja!A$2:D$549,2))</f>
        <v/>
      </c>
      <c r="AE53" s="5" t="str">
        <f t="shared" ref="AE53:AF53" si="59">IF(AC53="",AA53,AC53)</f>
        <v>3100</v>
      </c>
      <c r="AF53" s="2" t="str">
        <f t="shared" si="59"/>
        <v>BPS Provinsi DKI Jakarta</v>
      </c>
      <c r="AG53" s="1">
        <v>1</v>
      </c>
    </row>
    <row r="54" spans="1:33" ht="12.75">
      <c r="A54" s="3">
        <v>45447.628314571761</v>
      </c>
      <c r="B54" s="1" t="s">
        <v>23</v>
      </c>
      <c r="C54" s="4" t="str">
        <f t="shared" si="0"/>
        <v>DIII ST</v>
      </c>
      <c r="D54" s="4">
        <v>112212466</v>
      </c>
      <c r="E54" s="2" t="s">
        <v>828</v>
      </c>
      <c r="F54" s="1">
        <f t="shared" si="1"/>
        <v>1</v>
      </c>
      <c r="G54" s="1" t="str">
        <f>VLOOKUP(D54,Sheet1!$A$2:$D$540,4,FALSE)</f>
        <v>Ailsa Cantika Putri</v>
      </c>
      <c r="H54" s="1">
        <f t="shared" si="2"/>
        <v>1</v>
      </c>
      <c r="I54" s="1" t="s">
        <v>1656</v>
      </c>
      <c r="J54" s="25" t="s">
        <v>1657</v>
      </c>
      <c r="K54" s="23" t="str">
        <f t="shared" si="3"/>
        <v>6289508696393</v>
      </c>
      <c r="L54" s="23" t="s">
        <v>1658</v>
      </c>
      <c r="M54" s="1" t="s">
        <v>828</v>
      </c>
      <c r="N54" s="1" t="s">
        <v>1286</v>
      </c>
      <c r="O54" s="1" t="s">
        <v>1659</v>
      </c>
      <c r="P54" s="1" t="s">
        <v>1191</v>
      </c>
      <c r="Q54" s="1" t="s">
        <v>1144</v>
      </c>
      <c r="R54" s="1" t="s">
        <v>1660</v>
      </c>
      <c r="S54" s="1" t="s">
        <v>1661</v>
      </c>
      <c r="T54" s="1" t="str">
        <f t="shared" si="4"/>
        <v>004/011, Jl.Apel Gg.Cengkeh No.18, Sungai Jawi Luar, Pontianak Barat</v>
      </c>
      <c r="U54" s="1" t="s">
        <v>1662</v>
      </c>
      <c r="V54" s="1" t="s">
        <v>1663</v>
      </c>
      <c r="W54" s="1" t="s">
        <v>1664</v>
      </c>
      <c r="X54" s="1" t="s">
        <v>1663</v>
      </c>
      <c r="Y54" s="1" t="str">
        <f t="shared" si="5"/>
        <v>61</v>
      </c>
      <c r="Z54" s="1" t="str">
        <f>VLOOKUP(Y54,ja!E$2:F$35,2,FALSE)</f>
        <v>Kalimantan Barat</v>
      </c>
      <c r="AA54" s="1" t="str">
        <f t="shared" si="6"/>
        <v>6171</v>
      </c>
      <c r="AB54" s="1" t="str">
        <f t="shared" si="7"/>
        <v>BPS Kota Pontianak</v>
      </c>
      <c r="AC54" s="1">
        <v>6100</v>
      </c>
      <c r="AD54" s="1" t="str">
        <f>IF(AC54="","", VLOOKUP(AC54,ja!A$2:D$549,4)&amp;" "&amp;VLOOKUP(AC54,ja!A$2:D$549,2))</f>
        <v>BPS Provinsi Kalimantan Barat</v>
      </c>
      <c r="AE54" s="5">
        <f t="shared" ref="AE54:AF54" si="60">IF(AC54="",AA54,AC54)</f>
        <v>6100</v>
      </c>
      <c r="AF54" s="2" t="str">
        <f t="shared" si="60"/>
        <v>BPS Provinsi Kalimantan Barat</v>
      </c>
      <c r="AG54" s="1">
        <v>1</v>
      </c>
    </row>
    <row r="55" spans="1:33" ht="12.75">
      <c r="A55" s="3">
        <v>45447.633252268519</v>
      </c>
      <c r="B55" s="1" t="s">
        <v>103</v>
      </c>
      <c r="C55" s="4" t="str">
        <f t="shared" si="0"/>
        <v>DIV ST</v>
      </c>
      <c r="D55" s="4">
        <v>212111946</v>
      </c>
      <c r="E55" s="2" t="s">
        <v>193</v>
      </c>
      <c r="F55" s="1">
        <f t="shared" si="1"/>
        <v>1</v>
      </c>
      <c r="G55" s="1" t="str">
        <f>VLOOKUP(D55,Sheet1!$A$2:$D$540,4,FALSE)</f>
        <v>Bagas Ashari</v>
      </c>
      <c r="H55" s="1">
        <f t="shared" si="2"/>
        <v>1</v>
      </c>
      <c r="I55" s="1" t="s">
        <v>1666</v>
      </c>
      <c r="J55" s="1">
        <v>6282281200140</v>
      </c>
      <c r="K55" s="23">
        <f t="shared" si="3"/>
        <v>6282281200140</v>
      </c>
      <c r="L55" s="23" t="s">
        <v>1667</v>
      </c>
      <c r="M55" s="1" t="s">
        <v>1668</v>
      </c>
      <c r="N55" s="1" t="s">
        <v>1177</v>
      </c>
      <c r="O55" s="1" t="s">
        <v>1669</v>
      </c>
      <c r="P55" s="1" t="s">
        <v>1670</v>
      </c>
      <c r="Q55" s="1" t="s">
        <v>1144</v>
      </c>
      <c r="R55" s="1" t="s">
        <v>1671</v>
      </c>
      <c r="S55" s="1" t="s">
        <v>1672</v>
      </c>
      <c r="T55" s="1" t="str">
        <f t="shared" si="4"/>
        <v>Perumahan Nusantara Permai Blok B6 Nomor 24 Rt 002 Rw 00, Nusantara Permai, Sukabumi</v>
      </c>
      <c r="U55" s="1" t="s">
        <v>1673</v>
      </c>
      <c r="V55" s="1" t="s">
        <v>1674</v>
      </c>
      <c r="W55" s="1" t="s">
        <v>1675</v>
      </c>
      <c r="X55" s="1" t="s">
        <v>1674</v>
      </c>
      <c r="Y55" s="1" t="str">
        <f t="shared" si="5"/>
        <v>18</v>
      </c>
      <c r="Z55" s="1" t="str">
        <f>VLOOKUP(Y55,ja!E$2:F$35,2,FALSE)</f>
        <v>Lampung</v>
      </c>
      <c r="AA55" s="1" t="str">
        <f t="shared" si="6"/>
        <v>1800</v>
      </c>
      <c r="AB55" s="1" t="str">
        <f t="shared" si="7"/>
        <v>BPS Provinsi Lampung</v>
      </c>
      <c r="AD55" s="1" t="str">
        <f>IF(AC55="","", VLOOKUP(AC55,ja!A$2:D$549,4)&amp;" "&amp;VLOOKUP(AC55,ja!A$2:D$549,2))</f>
        <v/>
      </c>
      <c r="AE55" s="5" t="str">
        <f t="shared" ref="AE55:AF55" si="61">IF(AC55="",AA55,AC55)</f>
        <v>1800</v>
      </c>
      <c r="AF55" s="2" t="str">
        <f t="shared" si="61"/>
        <v>BPS Provinsi Lampung</v>
      </c>
      <c r="AG55" s="1">
        <v>1</v>
      </c>
    </row>
    <row r="56" spans="1:33" ht="12.75">
      <c r="A56" s="3">
        <v>45447.629189571759</v>
      </c>
      <c r="B56" s="1" t="s">
        <v>20</v>
      </c>
      <c r="C56" s="4" t="str">
        <f t="shared" si="0"/>
        <v>DIV ST</v>
      </c>
      <c r="D56" s="4">
        <v>212112088</v>
      </c>
      <c r="E56" s="2" t="s">
        <v>1677</v>
      </c>
      <c r="F56" s="1">
        <f t="shared" si="1"/>
        <v>1</v>
      </c>
      <c r="G56" s="1" t="str">
        <f>VLOOKUP(D56,Sheet1!$A$2:$D$540,4,FALSE)</f>
        <v>Hanna Sajidha</v>
      </c>
      <c r="H56" s="1">
        <f t="shared" si="2"/>
        <v>1</v>
      </c>
      <c r="I56" s="1" t="s">
        <v>1678</v>
      </c>
      <c r="J56" s="25" t="s">
        <v>1679</v>
      </c>
      <c r="K56" s="23" t="str">
        <f t="shared" si="3"/>
        <v>6282322701376</v>
      </c>
      <c r="L56" s="23" t="s">
        <v>1680</v>
      </c>
      <c r="M56" s="1" t="s">
        <v>1677</v>
      </c>
      <c r="N56" s="1" t="s">
        <v>1141</v>
      </c>
      <c r="O56" s="1" t="s">
        <v>1681</v>
      </c>
      <c r="P56" s="1" t="s">
        <v>1682</v>
      </c>
      <c r="Q56" s="1" t="s">
        <v>1144</v>
      </c>
      <c r="R56" s="1" t="s">
        <v>1683</v>
      </c>
      <c r="S56" s="1" t="s">
        <v>1279</v>
      </c>
      <c r="T56" s="1" t="str">
        <f t="shared" si="4"/>
        <v>Jalan Harjobinangun Rt02/Rw03 No.42, Desa Harjobinangun, Kecamatan Grabag, Kabupaten Purworejo</v>
      </c>
      <c r="U56" s="1" t="s">
        <v>1279</v>
      </c>
      <c r="V56" s="1" t="s">
        <v>1281</v>
      </c>
      <c r="W56" s="1" t="s">
        <v>1620</v>
      </c>
      <c r="X56" s="1" t="s">
        <v>1281</v>
      </c>
      <c r="Y56" s="1" t="str">
        <f t="shared" si="5"/>
        <v>33</v>
      </c>
      <c r="Z56" s="1" t="str">
        <f>VLOOKUP(Y56,ja!E$2:F$35,2,FALSE)</f>
        <v>Jawa Tengah</v>
      </c>
      <c r="AA56" s="1" t="str">
        <f t="shared" si="6"/>
        <v>3306</v>
      </c>
      <c r="AB56" s="1" t="str">
        <f t="shared" si="7"/>
        <v>BPS Kabupaten Purworejo</v>
      </c>
      <c r="AD56" s="1" t="str">
        <f>IF(AC56="","", VLOOKUP(AC56,ja!A$2:D$549,4)&amp;" "&amp;VLOOKUP(AC56,ja!A$2:D$549,2))</f>
        <v/>
      </c>
      <c r="AE56" s="5" t="str">
        <f t="shared" ref="AE56:AF56" si="62">IF(AC56="",AA56,AC56)</f>
        <v>3306</v>
      </c>
      <c r="AF56" s="2" t="str">
        <f t="shared" si="62"/>
        <v>BPS Kabupaten Purworejo</v>
      </c>
      <c r="AG56" s="1">
        <v>1</v>
      </c>
    </row>
    <row r="57" spans="1:33" ht="12.75">
      <c r="A57" s="3">
        <v>45447.629414722222</v>
      </c>
      <c r="B57" s="1" t="s">
        <v>103</v>
      </c>
      <c r="C57" s="4" t="str">
        <f t="shared" si="0"/>
        <v>DIV ST</v>
      </c>
      <c r="D57" s="4">
        <v>212112081</v>
      </c>
      <c r="E57" s="2" t="s">
        <v>601</v>
      </c>
      <c r="F57" s="1">
        <f t="shared" si="1"/>
        <v>1</v>
      </c>
      <c r="G57" s="1" t="str">
        <f>VLOOKUP(D57,Sheet1!$A$2:$D$540,4,FALSE)</f>
        <v>Guntur Faizal Majid</v>
      </c>
      <c r="H57" s="1">
        <f t="shared" si="2"/>
        <v>1</v>
      </c>
      <c r="I57" s="1" t="s">
        <v>1685</v>
      </c>
      <c r="J57" s="25" t="s">
        <v>1686</v>
      </c>
      <c r="K57" s="23" t="str">
        <f t="shared" si="3"/>
        <v>6283195862943</v>
      </c>
      <c r="L57" s="23" t="s">
        <v>1687</v>
      </c>
      <c r="M57" s="1" t="s">
        <v>1688</v>
      </c>
      <c r="N57" s="1" t="s">
        <v>1141</v>
      </c>
      <c r="O57" s="1" t="s">
        <v>1689</v>
      </c>
      <c r="P57" s="1" t="s">
        <v>1690</v>
      </c>
      <c r="Q57" s="1" t="s">
        <v>1144</v>
      </c>
      <c r="R57" s="1" t="s">
        <v>1691</v>
      </c>
      <c r="S57" s="1" t="s">
        <v>1692</v>
      </c>
      <c r="T57" s="1" t="str">
        <f t="shared" si="4"/>
        <v>Banaran V, Rt 23/Rw 05, Banaran, Playen, Gunungkidul, Diy</v>
      </c>
      <c r="U57" s="1" t="s">
        <v>1147</v>
      </c>
      <c r="V57" s="1" t="s">
        <v>1693</v>
      </c>
      <c r="W57" s="1" t="s">
        <v>1149</v>
      </c>
      <c r="X57" s="1" t="s">
        <v>1693</v>
      </c>
      <c r="Y57" s="1" t="str">
        <f t="shared" si="5"/>
        <v>34</v>
      </c>
      <c r="Z57" s="1" t="str">
        <f>VLOOKUP(Y57,ja!E$2:F$35,2,FALSE)</f>
        <v>DI Yogyakarta</v>
      </c>
      <c r="AA57" s="1" t="str">
        <f t="shared" si="6"/>
        <v>3403</v>
      </c>
      <c r="AB57" s="1" t="str">
        <f t="shared" si="7"/>
        <v>BPS Kabupaten Gunungkidul</v>
      </c>
      <c r="AD57" s="1" t="str">
        <f>IF(AC57="","", VLOOKUP(AC57,ja!A$2:D$549,4)&amp;" "&amp;VLOOKUP(AC57,ja!A$2:D$549,2))</f>
        <v/>
      </c>
      <c r="AE57" s="5" t="str">
        <f t="shared" ref="AE57:AF57" si="63">IF(AC57="",AA57,AC57)</f>
        <v>3403</v>
      </c>
      <c r="AF57" s="2" t="str">
        <f t="shared" si="63"/>
        <v>BPS Kabupaten Gunungkidul</v>
      </c>
      <c r="AG57" s="1">
        <v>1</v>
      </c>
    </row>
    <row r="58" spans="1:33" ht="12.75">
      <c r="A58" s="3">
        <v>45447.629810127313</v>
      </c>
      <c r="B58" s="1" t="s">
        <v>57</v>
      </c>
      <c r="C58" s="4" t="str">
        <f t="shared" si="0"/>
        <v>DIV KS</v>
      </c>
      <c r="D58" s="4">
        <v>222112173</v>
      </c>
      <c r="E58" s="2" t="s">
        <v>616</v>
      </c>
      <c r="F58" s="1">
        <f t="shared" si="1"/>
        <v>1</v>
      </c>
      <c r="G58" s="1" t="str">
        <f>VLOOKUP(D58,Sheet1!$A$2:$D$540,4,FALSE)</f>
        <v>Maretta Tiarinda Widyantari</v>
      </c>
      <c r="H58" s="1">
        <f t="shared" si="2"/>
        <v>1</v>
      </c>
      <c r="I58" s="1" t="s">
        <v>1695</v>
      </c>
      <c r="J58" s="25" t="s">
        <v>1696</v>
      </c>
      <c r="K58" s="23" t="str">
        <f t="shared" si="3"/>
        <v>62895323599605</v>
      </c>
      <c r="L58" s="23" t="s">
        <v>1697</v>
      </c>
      <c r="M58" s="1" t="s">
        <v>1698</v>
      </c>
      <c r="N58" s="1" t="s">
        <v>1699</v>
      </c>
      <c r="O58" s="1" t="s">
        <v>1700</v>
      </c>
      <c r="P58" s="1" t="s">
        <v>1701</v>
      </c>
      <c r="Q58" s="1" t="s">
        <v>1144</v>
      </c>
      <c r="R58" s="1" t="s">
        <v>1702</v>
      </c>
      <c r="S58" s="1" t="s">
        <v>1540</v>
      </c>
      <c r="T58" s="1" t="str">
        <f t="shared" si="4"/>
        <v>Jogonalan Kidul Rt 03, Tirtonirmolo, Kasihan, Bantul</v>
      </c>
      <c r="U58" s="1" t="s">
        <v>1147</v>
      </c>
      <c r="V58" s="1" t="s">
        <v>1149</v>
      </c>
      <c r="W58" s="1" t="s">
        <v>1703</v>
      </c>
      <c r="X58" s="1" t="s">
        <v>1149</v>
      </c>
      <c r="Y58" s="1" t="str">
        <f t="shared" si="5"/>
        <v>34</v>
      </c>
      <c r="Z58" s="1" t="str">
        <f>VLOOKUP(Y58,ja!E$2:F$35,2,FALSE)</f>
        <v>DI Yogyakarta</v>
      </c>
      <c r="AA58" s="1" t="str">
        <f t="shared" si="6"/>
        <v>3471</v>
      </c>
      <c r="AB58" s="1" t="str">
        <f t="shared" si="7"/>
        <v>BPS Kota Yogyakarta</v>
      </c>
      <c r="AD58" s="1" t="str">
        <f>IF(AC58="","", VLOOKUP(AC58,ja!A$2:D$549,4)&amp;" "&amp;VLOOKUP(AC58,ja!A$2:D$549,2))</f>
        <v/>
      </c>
      <c r="AE58" s="5" t="str">
        <f t="shared" ref="AE58:AF58" si="64">IF(AC58="",AA58,AC58)</f>
        <v>3471</v>
      </c>
      <c r="AF58" s="2" t="str">
        <f t="shared" si="64"/>
        <v>BPS Kota Yogyakarta</v>
      </c>
      <c r="AG58" s="1">
        <v>1</v>
      </c>
    </row>
    <row r="59" spans="1:33" ht="12.75">
      <c r="A59" s="3">
        <v>45447.630075231486</v>
      </c>
      <c r="B59" s="1" t="s">
        <v>57</v>
      </c>
      <c r="C59" s="4" t="str">
        <f t="shared" si="0"/>
        <v>DIV KS</v>
      </c>
      <c r="D59" s="4">
        <v>222111979</v>
      </c>
      <c r="E59" s="2" t="s">
        <v>567</v>
      </c>
      <c r="F59" s="1">
        <f t="shared" si="1"/>
        <v>1</v>
      </c>
      <c r="G59" s="1" t="str">
        <f>VLOOKUP(D59,Sheet1!$A$2:$D$540,4,FALSE)</f>
        <v>Deanis Camelia Anugrah Putri</v>
      </c>
      <c r="H59" s="1">
        <f t="shared" si="2"/>
        <v>1</v>
      </c>
      <c r="I59" s="1" t="s">
        <v>1705</v>
      </c>
      <c r="J59" s="25" t="s">
        <v>1706</v>
      </c>
      <c r="K59" s="23" t="str">
        <f t="shared" si="3"/>
        <v>6289644034615</v>
      </c>
      <c r="L59" s="26" t="s">
        <v>1707</v>
      </c>
      <c r="M59" s="1" t="s">
        <v>567</v>
      </c>
      <c r="N59" s="1" t="s">
        <v>1708</v>
      </c>
      <c r="O59" s="1" t="s">
        <v>1709</v>
      </c>
      <c r="P59" s="1" t="s">
        <v>1710</v>
      </c>
      <c r="Q59" s="1" t="s">
        <v>1144</v>
      </c>
      <c r="R59" s="1" t="s">
        <v>1711</v>
      </c>
      <c r="S59" s="1" t="s">
        <v>1359</v>
      </c>
      <c r="T59" s="1" t="str">
        <f t="shared" si="4"/>
        <v>Jalan Prasetya Indah Iv No 11 Rt 009 Rw 011 Kel. Pandean Lamper Kec. Gayamsari Kota Semarang Provinsi Jawa Tengah</v>
      </c>
      <c r="U59" s="1" t="s">
        <v>1359</v>
      </c>
      <c r="V59" s="1" t="s">
        <v>1362</v>
      </c>
      <c r="W59" s="1" t="s">
        <v>1361</v>
      </c>
      <c r="X59" s="1" t="s">
        <v>1362</v>
      </c>
      <c r="Y59" s="1" t="str">
        <f t="shared" si="5"/>
        <v>33</v>
      </c>
      <c r="Z59" s="1" t="str">
        <f>VLOOKUP(Y59,ja!E$2:F$35,2,FALSE)</f>
        <v>Jawa Tengah</v>
      </c>
      <c r="AA59" s="1" t="str">
        <f t="shared" si="6"/>
        <v>3374</v>
      </c>
      <c r="AB59" s="1" t="str">
        <f t="shared" si="7"/>
        <v>BPS Kota Semarang</v>
      </c>
      <c r="AD59" s="1" t="str">
        <f>IF(AC59="","", VLOOKUP(AC59,ja!A$2:D$549,4)&amp;" "&amp;VLOOKUP(AC59,ja!A$2:D$549,2))</f>
        <v/>
      </c>
      <c r="AE59" s="5" t="str">
        <f t="shared" ref="AE59:AF59" si="65">IF(AC59="",AA59,AC59)</f>
        <v>3374</v>
      </c>
      <c r="AF59" s="2" t="str">
        <f t="shared" si="65"/>
        <v>BPS Kota Semarang</v>
      </c>
      <c r="AG59" s="1">
        <v>1</v>
      </c>
    </row>
    <row r="60" spans="1:33" ht="12.75">
      <c r="A60" s="3">
        <v>45447.630201145832</v>
      </c>
      <c r="B60" s="1" t="s">
        <v>32</v>
      </c>
      <c r="C60" s="4" t="str">
        <f t="shared" si="0"/>
        <v>DIV KS</v>
      </c>
      <c r="D60" s="4">
        <v>222112260</v>
      </c>
      <c r="E60" s="2" t="s">
        <v>652</v>
      </c>
      <c r="F60" s="1">
        <f t="shared" si="1"/>
        <v>1</v>
      </c>
      <c r="G60" s="1" t="str">
        <f>VLOOKUP(D60,Sheet1!$A$2:$D$540,4,FALSE)</f>
        <v>Nicholas Rahardian Kurnia Sandy</v>
      </c>
      <c r="H60" s="1">
        <f t="shared" si="2"/>
        <v>1</v>
      </c>
      <c r="I60" s="1" t="s">
        <v>1713</v>
      </c>
      <c r="J60" s="25" t="s">
        <v>1714</v>
      </c>
      <c r="K60" s="23" t="str">
        <f t="shared" si="3"/>
        <v>6281324495462</v>
      </c>
      <c r="L60" s="23" t="s">
        <v>1715</v>
      </c>
      <c r="M60" s="1" t="s">
        <v>652</v>
      </c>
      <c r="N60" s="1" t="s">
        <v>1141</v>
      </c>
      <c r="O60" s="1" t="s">
        <v>1716</v>
      </c>
      <c r="P60" s="1" t="s">
        <v>1717</v>
      </c>
      <c r="Q60" s="1" t="s">
        <v>1144</v>
      </c>
      <c r="R60" s="1" t="s">
        <v>1718</v>
      </c>
      <c r="S60" s="1" t="s">
        <v>1719</v>
      </c>
      <c r="T60" s="1" t="str">
        <f t="shared" si="4"/>
        <v>Jalan Sriwijaya, Rt 01/Rw 02, Desa Campursari, Kec. Sambit, Kab. Ponorogo</v>
      </c>
      <c r="U60" s="1" t="s">
        <v>1720</v>
      </c>
      <c r="V60" s="1" t="s">
        <v>1721</v>
      </c>
      <c r="W60" s="1" t="s">
        <v>1722</v>
      </c>
      <c r="X60" s="1" t="s">
        <v>1721</v>
      </c>
      <c r="Y60" s="1" t="str">
        <f t="shared" si="5"/>
        <v>35</v>
      </c>
      <c r="Z60" s="1" t="str">
        <f>VLOOKUP(Y60,ja!E$2:F$35,2,FALSE)</f>
        <v>Jawa Timur</v>
      </c>
      <c r="AA60" s="1" t="str">
        <f t="shared" si="6"/>
        <v>3502</v>
      </c>
      <c r="AB60" s="1" t="str">
        <f t="shared" si="7"/>
        <v>BPS Kabupaten Ponorogo</v>
      </c>
      <c r="AD60" s="1" t="str">
        <f>IF(AC60="","", VLOOKUP(AC60,ja!A$2:D$549,4)&amp;" "&amp;VLOOKUP(AC60,ja!A$2:D$549,2))</f>
        <v/>
      </c>
      <c r="AE60" s="5" t="str">
        <f t="shared" ref="AE60:AF60" si="66">IF(AC60="",AA60,AC60)</f>
        <v>3502</v>
      </c>
      <c r="AF60" s="2" t="str">
        <f t="shared" si="66"/>
        <v>BPS Kabupaten Ponorogo</v>
      </c>
      <c r="AG60" s="1">
        <v>1</v>
      </c>
    </row>
    <row r="61" spans="1:33" ht="12.75">
      <c r="A61" s="3">
        <v>45447.630658935188</v>
      </c>
      <c r="B61" s="1" t="s">
        <v>47</v>
      </c>
      <c r="C61" s="4" t="str">
        <f t="shared" si="0"/>
        <v>DIII ST</v>
      </c>
      <c r="D61" s="4">
        <v>112212931</v>
      </c>
      <c r="E61" s="2" t="s">
        <v>91</v>
      </c>
      <c r="F61" s="1">
        <f t="shared" si="1"/>
        <v>1</v>
      </c>
      <c r="G61" s="1" t="str">
        <f>VLOOKUP(D61,Sheet1!$A$2:$D$540,4,FALSE)</f>
        <v>Zahra Khairunnisak</v>
      </c>
      <c r="H61" s="1">
        <f t="shared" si="2"/>
        <v>1</v>
      </c>
      <c r="I61" s="1" t="s">
        <v>1724</v>
      </c>
      <c r="J61" s="25" t="s">
        <v>1725</v>
      </c>
      <c r="K61" s="23" t="str">
        <f t="shared" si="3"/>
        <v>6281365144760</v>
      </c>
      <c r="L61" s="26" t="s">
        <v>1726</v>
      </c>
      <c r="M61" s="1" t="s">
        <v>1727</v>
      </c>
      <c r="N61" s="1" t="s">
        <v>1177</v>
      </c>
      <c r="O61" s="1" t="s">
        <v>1728</v>
      </c>
      <c r="P61" s="1" t="s">
        <v>1729</v>
      </c>
      <c r="Q61" s="1" t="s">
        <v>1144</v>
      </c>
      <c r="R61" s="1" t="s">
        <v>1730</v>
      </c>
      <c r="S61" s="1" t="s">
        <v>1731</v>
      </c>
      <c r="T61" s="1" t="str">
        <f t="shared" si="4"/>
        <v>Perumahan Pinang Agam Permai Blok G3, Kampung Pinang, Kecamatan Lubuk Basung, Kab. Agam, Sumatera Barat 26451</v>
      </c>
      <c r="U61" s="1" t="s">
        <v>1237</v>
      </c>
      <c r="V61" s="1" t="s">
        <v>1238</v>
      </c>
      <c r="W61" s="1" t="s">
        <v>1239</v>
      </c>
      <c r="X61" s="1" t="s">
        <v>1238</v>
      </c>
      <c r="Y61" s="1" t="str">
        <f t="shared" si="5"/>
        <v>13</v>
      </c>
      <c r="Z61" s="1" t="str">
        <f>VLOOKUP(Y61,ja!E$2:F$35,2,FALSE)</f>
        <v>Sumatera Barat</v>
      </c>
      <c r="AA61" s="1" t="str">
        <f t="shared" si="6"/>
        <v>1375</v>
      </c>
      <c r="AB61" s="1" t="str">
        <f t="shared" si="7"/>
        <v>BPS Kota Bukittinggi</v>
      </c>
      <c r="AC61" s="1">
        <v>1307</v>
      </c>
      <c r="AD61" s="1" t="str">
        <f>IF(AC61="","", VLOOKUP(AC61,ja!A$2:D$549,4)&amp;" "&amp;VLOOKUP(AC61,ja!A$2:D$549,2))</f>
        <v>BPS Kabupaten Agam</v>
      </c>
      <c r="AE61" s="5">
        <f t="shared" ref="AE61:AF61" si="67">IF(AC61="",AA61,AC61)</f>
        <v>1307</v>
      </c>
      <c r="AF61" s="2" t="str">
        <f t="shared" si="67"/>
        <v>BPS Kabupaten Agam</v>
      </c>
      <c r="AG61" s="1">
        <v>1</v>
      </c>
    </row>
    <row r="62" spans="1:33" ht="12.75">
      <c r="A62" s="3">
        <v>45447.631219618052</v>
      </c>
      <c r="B62" s="1" t="s">
        <v>35</v>
      </c>
      <c r="C62" s="4" t="str">
        <f t="shared" si="0"/>
        <v>DIV ST</v>
      </c>
      <c r="D62" s="4">
        <v>212112342</v>
      </c>
      <c r="E62" s="2" t="s">
        <v>631</v>
      </c>
      <c r="F62" s="1">
        <f t="shared" si="1"/>
        <v>1</v>
      </c>
      <c r="G62" s="1" t="str">
        <f>VLOOKUP(D62,Sheet1!$A$2:$D$540,4,FALSE)</f>
        <v>Rummana Labista Syahla Dewi</v>
      </c>
      <c r="H62" s="1">
        <f t="shared" si="2"/>
        <v>1</v>
      </c>
      <c r="I62" s="1" t="s">
        <v>1733</v>
      </c>
      <c r="J62" s="25" t="s">
        <v>1734</v>
      </c>
      <c r="K62" s="23" t="str">
        <f t="shared" si="3"/>
        <v>6281230960271</v>
      </c>
      <c r="L62" s="23" t="s">
        <v>1735</v>
      </c>
      <c r="M62" s="1" t="s">
        <v>631</v>
      </c>
      <c r="N62" s="1" t="s">
        <v>1141</v>
      </c>
      <c r="O62" s="1" t="s">
        <v>1736</v>
      </c>
      <c r="P62" s="1" t="s">
        <v>1737</v>
      </c>
      <c r="Q62" s="1" t="s">
        <v>1144</v>
      </c>
      <c r="R62" s="1" t="s">
        <v>1738</v>
      </c>
      <c r="S62" s="1" t="s">
        <v>1739</v>
      </c>
      <c r="T62" s="1" t="str">
        <f t="shared" si="4"/>
        <v>Jl. Himalaya Rt 19 Rw 05 No. 584 Kel. Maospati Kec. Maospati</v>
      </c>
      <c r="U62" s="1" t="s">
        <v>1740</v>
      </c>
      <c r="V62" s="1" t="s">
        <v>1741</v>
      </c>
      <c r="W62" s="1" t="s">
        <v>1742</v>
      </c>
      <c r="X62" s="1" t="s">
        <v>1741</v>
      </c>
      <c r="Y62" s="1" t="str">
        <f t="shared" si="5"/>
        <v>35</v>
      </c>
      <c r="Z62" s="1" t="str">
        <f>VLOOKUP(Y62,ja!E$2:F$35,2,FALSE)</f>
        <v>Jawa Timur</v>
      </c>
      <c r="AA62" s="1" t="str">
        <f t="shared" si="6"/>
        <v>3577</v>
      </c>
      <c r="AB62" s="1" t="str">
        <f t="shared" si="7"/>
        <v>BPS Kota Madiun</v>
      </c>
      <c r="AC62" s="1">
        <v>3519</v>
      </c>
      <c r="AD62" s="1" t="str">
        <f>IF(AC62="","", VLOOKUP(AC62,ja!A$2:D$549,4)&amp;" "&amp;VLOOKUP(AC62,ja!A$2:D$549,2))</f>
        <v>BPS Kabupaten Madiun</v>
      </c>
      <c r="AE62" s="5">
        <f t="shared" ref="AE62:AF62" si="68">IF(AC62="",AA62,AC62)</f>
        <v>3519</v>
      </c>
      <c r="AF62" s="2" t="str">
        <f t="shared" si="68"/>
        <v>BPS Kabupaten Madiun</v>
      </c>
      <c r="AG62" s="1">
        <v>1</v>
      </c>
    </row>
    <row r="63" spans="1:33" ht="12.75">
      <c r="A63" s="3">
        <v>45447.632114305554</v>
      </c>
      <c r="B63" s="1" t="s">
        <v>11</v>
      </c>
      <c r="C63" s="4" t="str">
        <f t="shared" si="0"/>
        <v>DIV KS</v>
      </c>
      <c r="D63" s="4">
        <v>222112311</v>
      </c>
      <c r="E63" s="2" t="s">
        <v>486</v>
      </c>
      <c r="F63" s="1">
        <f t="shared" si="1"/>
        <v>1</v>
      </c>
      <c r="G63" s="1" t="str">
        <f>VLOOKUP(D63,Sheet1!$A$2:$D$540,4,FALSE)</f>
        <v>Regita Pramiswari Hadi Maharani</v>
      </c>
      <c r="H63" s="1">
        <f t="shared" si="2"/>
        <v>1</v>
      </c>
      <c r="I63" s="1" t="s">
        <v>1744</v>
      </c>
      <c r="J63" s="25" t="s">
        <v>1745</v>
      </c>
      <c r="K63" s="23" t="str">
        <f t="shared" si="3"/>
        <v>6281226148869</v>
      </c>
      <c r="L63" s="23" t="s">
        <v>1746</v>
      </c>
      <c r="M63" s="1" t="s">
        <v>1747</v>
      </c>
      <c r="N63" s="1" t="s">
        <v>1141</v>
      </c>
      <c r="O63" s="1" t="s">
        <v>1748</v>
      </c>
      <c r="P63" s="1" t="s">
        <v>1749</v>
      </c>
      <c r="Q63" s="1" t="s">
        <v>1144</v>
      </c>
      <c r="R63" s="1" t="s">
        <v>1750</v>
      </c>
      <c r="S63" s="1" t="s">
        <v>1558</v>
      </c>
      <c r="T63" s="1" t="str">
        <f t="shared" si="4"/>
        <v>Blorong Rt 3 Rw 1 Ngunut, Jumantono, Karanganyar, Jawa Tengah</v>
      </c>
      <c r="U63" s="1" t="s">
        <v>1559</v>
      </c>
      <c r="V63" s="1" t="s">
        <v>1560</v>
      </c>
      <c r="W63" s="1" t="s">
        <v>1561</v>
      </c>
      <c r="X63" s="1" t="s">
        <v>1560</v>
      </c>
      <c r="Y63" s="1" t="str">
        <f t="shared" si="5"/>
        <v>33</v>
      </c>
      <c r="Z63" s="1" t="str">
        <f>VLOOKUP(Y63,ja!E$2:F$35,2,FALSE)</f>
        <v>Jawa Tengah</v>
      </c>
      <c r="AA63" s="1" t="str">
        <f t="shared" si="6"/>
        <v>3313</v>
      </c>
      <c r="AB63" s="1" t="str">
        <f t="shared" si="7"/>
        <v>BPS Kabupaten Karanganyar</v>
      </c>
      <c r="AD63" s="1" t="str">
        <f>IF(AC63="","", VLOOKUP(AC63,ja!A$2:D$549,4)&amp;" "&amp;VLOOKUP(AC63,ja!A$2:D$549,2))</f>
        <v/>
      </c>
      <c r="AE63" s="5" t="str">
        <f t="shared" ref="AE63:AF63" si="69">IF(AC63="",AA63,AC63)</f>
        <v>3313</v>
      </c>
      <c r="AF63" s="2" t="str">
        <f t="shared" si="69"/>
        <v>BPS Kabupaten Karanganyar</v>
      </c>
      <c r="AG63" s="1">
        <v>1</v>
      </c>
    </row>
    <row r="64" spans="1:33" ht="12.75">
      <c r="A64" s="3">
        <v>45447.632157581014</v>
      </c>
      <c r="B64" s="1" t="s">
        <v>57</v>
      </c>
      <c r="C64" s="4" t="str">
        <f t="shared" si="0"/>
        <v>DIV KS</v>
      </c>
      <c r="D64" s="4">
        <v>222111956</v>
      </c>
      <c r="E64" s="2" t="s">
        <v>204</v>
      </c>
      <c r="F64" s="1">
        <f t="shared" si="1"/>
        <v>1</v>
      </c>
      <c r="G64" s="1" t="str">
        <f>VLOOKUP(D64,Sheet1!$A$2:$D$540,4,FALSE)</f>
        <v>Bimo Ade Budiman Fikri</v>
      </c>
      <c r="H64" s="1">
        <f t="shared" si="2"/>
        <v>1</v>
      </c>
      <c r="I64" s="1" t="s">
        <v>1752</v>
      </c>
      <c r="J64" s="25" t="s">
        <v>1753</v>
      </c>
      <c r="K64" s="23" t="str">
        <f t="shared" si="3"/>
        <v>6282278841408</v>
      </c>
      <c r="L64" s="23" t="s">
        <v>1754</v>
      </c>
      <c r="M64" s="1" t="s">
        <v>1755</v>
      </c>
      <c r="N64" s="1" t="s">
        <v>1286</v>
      </c>
      <c r="O64" s="1" t="s">
        <v>1756</v>
      </c>
      <c r="P64" s="1" t="s">
        <v>1757</v>
      </c>
      <c r="Q64" s="1" t="s">
        <v>1144</v>
      </c>
      <c r="R64" s="1" t="s">
        <v>1758</v>
      </c>
      <c r="S64" s="1" t="s">
        <v>1672</v>
      </c>
      <c r="T64" s="1" t="str">
        <f t="shared" si="4"/>
        <v>Perumahan Palmsville Residence, Blok H2, Jl. Pulau Buton No.Dalam, Jagabaya Ii, Kec. Way Halim, Kota Bandar Lampung, Lampung 35122</v>
      </c>
      <c r="U64" s="1" t="s">
        <v>1672</v>
      </c>
      <c r="V64" s="1" t="s">
        <v>1674</v>
      </c>
      <c r="W64" s="1" t="s">
        <v>1675</v>
      </c>
      <c r="X64" s="1" t="s">
        <v>1675</v>
      </c>
      <c r="Y64" s="1" t="str">
        <f t="shared" si="5"/>
        <v>18</v>
      </c>
      <c r="Z64" s="1" t="str">
        <f>VLOOKUP(Y64,ja!E$2:F$35,2,FALSE)</f>
        <v>Lampung</v>
      </c>
      <c r="AA64" s="1" t="str">
        <f t="shared" si="6"/>
        <v>1871</v>
      </c>
      <c r="AB64" s="1" t="str">
        <f t="shared" si="7"/>
        <v>BPS Kota Bandar Lampung</v>
      </c>
      <c r="AD64" s="1" t="str">
        <f>IF(AC64="","", VLOOKUP(AC64,ja!A$2:D$549,4)&amp;" "&amp;VLOOKUP(AC64,ja!A$2:D$549,2))</f>
        <v/>
      </c>
      <c r="AE64" s="5" t="str">
        <f t="shared" ref="AE64:AF64" si="70">IF(AC64="",AA64,AC64)</f>
        <v>1871</v>
      </c>
      <c r="AF64" s="2" t="str">
        <f t="shared" si="70"/>
        <v>BPS Kota Bandar Lampung</v>
      </c>
      <c r="AG64" s="1">
        <v>1</v>
      </c>
    </row>
    <row r="65" spans="1:33" ht="12.75">
      <c r="A65" s="3">
        <v>45447.634086087965</v>
      </c>
      <c r="B65" s="1" t="s">
        <v>11</v>
      </c>
      <c r="C65" s="4" t="str">
        <f t="shared" si="0"/>
        <v>DIV KS</v>
      </c>
      <c r="D65" s="4">
        <v>222111992</v>
      </c>
      <c r="E65" s="2" t="s">
        <v>44</v>
      </c>
      <c r="F65" s="1">
        <f t="shared" si="1"/>
        <v>1</v>
      </c>
      <c r="G65" s="1" t="str">
        <f>VLOOKUP(D65,Sheet1!$A$2:$D$540,4,FALSE)</f>
        <v>Dina Yanti Nainggolan</v>
      </c>
      <c r="H65" s="1">
        <f t="shared" si="2"/>
        <v>1</v>
      </c>
      <c r="I65" s="1" t="s">
        <v>1760</v>
      </c>
      <c r="J65" s="1">
        <v>6281371868932</v>
      </c>
      <c r="K65" s="23">
        <f t="shared" si="3"/>
        <v>6281371868932</v>
      </c>
      <c r="L65" s="23" t="s">
        <v>1761</v>
      </c>
      <c r="M65" s="1" t="s">
        <v>1762</v>
      </c>
      <c r="N65" s="1" t="s">
        <v>1141</v>
      </c>
      <c r="O65" s="1" t="s">
        <v>1763</v>
      </c>
      <c r="P65" s="1" t="s">
        <v>1191</v>
      </c>
      <c r="Q65" s="1" t="s">
        <v>1144</v>
      </c>
      <c r="R65" s="1" t="s">
        <v>1764</v>
      </c>
      <c r="S65" s="1" t="s">
        <v>1765</v>
      </c>
      <c r="T65" s="1" t="str">
        <f t="shared" si="4"/>
        <v>Aek Botik Julu, Desa Nahornop Marsada, Kecamatan Pahae Jae</v>
      </c>
      <c r="U65" s="1" t="s">
        <v>1766</v>
      </c>
      <c r="V65" s="1" t="s">
        <v>1767</v>
      </c>
      <c r="W65" s="1" t="s">
        <v>1768</v>
      </c>
      <c r="X65" s="1" t="s">
        <v>1767</v>
      </c>
      <c r="Y65" s="1" t="str">
        <f t="shared" si="5"/>
        <v>12</v>
      </c>
      <c r="Z65" s="1" t="str">
        <f>VLOOKUP(Y65,ja!E$2:F$35,2,FALSE)</f>
        <v>Sumatera Utara</v>
      </c>
      <c r="AA65" s="1" t="str">
        <f t="shared" si="6"/>
        <v>1205</v>
      </c>
      <c r="AB65" s="1" t="str">
        <f t="shared" si="7"/>
        <v>BPS Kabupaten Tapanuli Utara</v>
      </c>
      <c r="AD65" s="1" t="str">
        <f>IF(AC65="","", VLOOKUP(AC65,ja!A$2:D$549,4)&amp;" "&amp;VLOOKUP(AC65,ja!A$2:D$549,2))</f>
        <v/>
      </c>
      <c r="AE65" s="5" t="str">
        <f t="shared" ref="AE65:AF65" si="71">IF(AC65="",AA65,AC65)</f>
        <v>1205</v>
      </c>
      <c r="AF65" s="2" t="str">
        <f t="shared" si="71"/>
        <v>BPS Kabupaten Tapanuli Utara</v>
      </c>
      <c r="AG65" s="1">
        <v>1</v>
      </c>
    </row>
    <row r="66" spans="1:33" ht="12.75">
      <c r="A66" s="3">
        <v>45447.836916446759</v>
      </c>
      <c r="B66" s="1" t="s">
        <v>141</v>
      </c>
      <c r="C66" s="4" t="str">
        <f t="shared" si="0"/>
        <v>DIV ST</v>
      </c>
      <c r="D66" s="4">
        <v>212112136</v>
      </c>
      <c r="E66" s="2" t="s">
        <v>468</v>
      </c>
      <c r="F66" s="1">
        <f t="shared" si="1"/>
        <v>1</v>
      </c>
      <c r="G66" s="1" t="str">
        <f>VLOOKUP(D66,Sheet1!$A$2:$D$540,4,FALSE)</f>
        <v>Khrisna Aji Pamungkas</v>
      </c>
      <c r="H66" s="1">
        <f t="shared" si="2"/>
        <v>1</v>
      </c>
      <c r="I66" s="1" t="s">
        <v>1770</v>
      </c>
      <c r="J66" s="25" t="s">
        <v>1771</v>
      </c>
      <c r="K66" s="23" t="str">
        <f t="shared" si="3"/>
        <v>6289678011121</v>
      </c>
      <c r="L66" s="23" t="s">
        <v>1772</v>
      </c>
      <c r="M66" s="1" t="s">
        <v>1773</v>
      </c>
      <c r="N66" s="1" t="s">
        <v>1141</v>
      </c>
      <c r="O66" s="1" t="s">
        <v>1774</v>
      </c>
      <c r="P66" s="1" t="s">
        <v>1775</v>
      </c>
      <c r="Q66" s="1" t="s">
        <v>1144</v>
      </c>
      <c r="R66" s="1" t="s">
        <v>1776</v>
      </c>
      <c r="S66" s="1" t="s">
        <v>1193</v>
      </c>
      <c r="T66" s="1" t="str">
        <f t="shared" si="4"/>
        <v>Kanjengan Rt 01/Rw 02, Bareng, Klaten Tengah</v>
      </c>
      <c r="U66" s="1" t="s">
        <v>1559</v>
      </c>
      <c r="V66" s="1" t="s">
        <v>1195</v>
      </c>
      <c r="W66" s="1" t="s">
        <v>1561</v>
      </c>
      <c r="X66" s="1" t="s">
        <v>1195</v>
      </c>
      <c r="Y66" s="1" t="str">
        <f t="shared" si="5"/>
        <v>33</v>
      </c>
      <c r="Z66" s="1" t="str">
        <f>VLOOKUP(Y66,ja!E$2:F$35,2,FALSE)</f>
        <v>Jawa Tengah</v>
      </c>
      <c r="AA66" s="1" t="str">
        <f t="shared" si="6"/>
        <v>3310</v>
      </c>
      <c r="AB66" s="1" t="str">
        <f t="shared" si="7"/>
        <v>BPS Kabupaten Klaten</v>
      </c>
      <c r="AD66" s="1" t="str">
        <f>IF(AC66="","", VLOOKUP(AC66,ja!A$2:D$549,4)&amp;" "&amp;VLOOKUP(AC66,ja!A$2:D$549,2))</f>
        <v/>
      </c>
      <c r="AE66" s="5" t="str">
        <f t="shared" ref="AE66:AF66" si="72">IF(AC66="",AA66,AC66)</f>
        <v>3310</v>
      </c>
      <c r="AF66" s="2" t="str">
        <f t="shared" si="72"/>
        <v>BPS Kabupaten Klaten</v>
      </c>
      <c r="AG66" s="1">
        <v>1</v>
      </c>
    </row>
    <row r="67" spans="1:33" ht="12.75">
      <c r="A67" s="3">
        <v>45447.634394826389</v>
      </c>
      <c r="B67" s="1" t="s">
        <v>20</v>
      </c>
      <c r="C67" s="4" t="str">
        <f t="shared" si="0"/>
        <v>DIV ST</v>
      </c>
      <c r="D67" s="4">
        <v>212112317</v>
      </c>
      <c r="E67" s="2" t="s">
        <v>1778</v>
      </c>
      <c r="F67" s="1">
        <f t="shared" si="1"/>
        <v>1</v>
      </c>
      <c r="G67" s="1" t="str">
        <f>VLOOKUP(D67,Sheet1!$A$2:$D$540,4,FALSE)</f>
        <v>Ria Septiana</v>
      </c>
      <c r="H67" s="1">
        <f t="shared" si="2"/>
        <v>1</v>
      </c>
      <c r="I67" s="1" t="s">
        <v>1779</v>
      </c>
      <c r="J67" s="25" t="s">
        <v>1780</v>
      </c>
      <c r="K67" s="23" t="str">
        <f t="shared" si="3"/>
        <v>6281325522342</v>
      </c>
      <c r="L67" s="23" t="s">
        <v>1781</v>
      </c>
      <c r="M67" s="1" t="s">
        <v>1778</v>
      </c>
      <c r="N67" s="1" t="s">
        <v>1141</v>
      </c>
      <c r="O67" s="1" t="s">
        <v>1782</v>
      </c>
      <c r="P67" s="1" t="s">
        <v>1783</v>
      </c>
      <c r="Q67" s="1" t="s">
        <v>1144</v>
      </c>
      <c r="R67" s="1" t="s">
        <v>1784</v>
      </c>
      <c r="S67" s="1" t="s">
        <v>1692</v>
      </c>
      <c r="T67" s="1" t="str">
        <f t="shared" si="4"/>
        <v>Jl Baron Km 08, Karangasem Rt 06 Rw 09, Mulo, Wonosari, Gunungkidul, Di Yogyakarta</v>
      </c>
      <c r="U67" s="1" t="s">
        <v>1146</v>
      </c>
      <c r="V67" s="1" t="s">
        <v>1693</v>
      </c>
      <c r="W67" s="1" t="s">
        <v>1148</v>
      </c>
      <c r="X67" s="1" t="s">
        <v>1693</v>
      </c>
      <c r="Y67" s="1" t="str">
        <f t="shared" si="5"/>
        <v>34</v>
      </c>
      <c r="Z67" s="1" t="str">
        <f>VLOOKUP(Y67,ja!E$2:F$35,2,FALSE)</f>
        <v>DI Yogyakarta</v>
      </c>
      <c r="AA67" s="1" t="str">
        <f t="shared" si="6"/>
        <v>3403</v>
      </c>
      <c r="AB67" s="1" t="str">
        <f t="shared" si="7"/>
        <v>BPS Kabupaten Gunungkidul</v>
      </c>
      <c r="AD67" s="1" t="str">
        <f>IF(AC67="","", VLOOKUP(AC67,ja!A$2:D$549,4)&amp;" "&amp;VLOOKUP(AC67,ja!A$2:D$549,2))</f>
        <v/>
      </c>
      <c r="AE67" s="5" t="str">
        <f t="shared" ref="AE67:AF67" si="73">IF(AC67="",AA67,AC67)</f>
        <v>3403</v>
      </c>
      <c r="AF67" s="2" t="str">
        <f t="shared" si="73"/>
        <v>BPS Kabupaten Gunungkidul</v>
      </c>
      <c r="AG67" s="1">
        <v>1</v>
      </c>
    </row>
    <row r="68" spans="1:33" ht="12.75">
      <c r="A68" s="3">
        <v>45447.634578796293</v>
      </c>
      <c r="B68" s="1" t="s">
        <v>57</v>
      </c>
      <c r="C68" s="4" t="str">
        <f t="shared" si="0"/>
        <v>DIV KS</v>
      </c>
      <c r="D68" s="4">
        <v>222111937</v>
      </c>
      <c r="E68" s="2" t="s">
        <v>582</v>
      </c>
      <c r="F68" s="1">
        <f t="shared" si="1"/>
        <v>1</v>
      </c>
      <c r="G68" s="1" t="str">
        <f>VLOOKUP(D68,Sheet1!$A$2:$D$540,4,FALSE)</f>
        <v>Ayu Wulan Sari</v>
      </c>
      <c r="H68" s="1">
        <f t="shared" si="2"/>
        <v>1</v>
      </c>
      <c r="I68" s="1" t="s">
        <v>1786</v>
      </c>
      <c r="J68" s="25" t="s">
        <v>1787</v>
      </c>
      <c r="K68" s="23" t="str">
        <f t="shared" si="3"/>
        <v>6289508582301</v>
      </c>
      <c r="L68" s="26" t="s">
        <v>1788</v>
      </c>
      <c r="M68" s="1" t="s">
        <v>1789</v>
      </c>
      <c r="N68" s="1" t="s">
        <v>1141</v>
      </c>
      <c r="O68" s="1" t="s">
        <v>1790</v>
      </c>
      <c r="P68" s="1" t="s">
        <v>1791</v>
      </c>
      <c r="Q68" s="1" t="s">
        <v>1144</v>
      </c>
      <c r="R68" s="1" t="s">
        <v>1792</v>
      </c>
      <c r="S68" s="1" t="s">
        <v>1146</v>
      </c>
      <c r="T68" s="1" t="str">
        <f t="shared" si="4"/>
        <v>Rt 06/Rw 28, Dusun Sidomulyo Trimulyo Sleman Kabupaten Sleman</v>
      </c>
      <c r="U68" s="1" t="s">
        <v>1146</v>
      </c>
      <c r="V68" s="1" t="s">
        <v>1148</v>
      </c>
      <c r="W68" s="1" t="s">
        <v>1541</v>
      </c>
      <c r="X68" s="1" t="s">
        <v>1541</v>
      </c>
      <c r="Y68" s="1" t="str">
        <f t="shared" si="5"/>
        <v>34</v>
      </c>
      <c r="Z68" s="1" t="str">
        <f>VLOOKUP(Y68,ja!E$2:F$35,2,FALSE)</f>
        <v>DI Yogyakarta</v>
      </c>
      <c r="AA68" s="1" t="str">
        <f t="shared" si="6"/>
        <v>3400</v>
      </c>
      <c r="AB68" s="1" t="str">
        <f t="shared" si="7"/>
        <v>BPS Provinsi DI Yogyakarta</v>
      </c>
      <c r="AD68" s="1" t="str">
        <f>IF(AC68="","", VLOOKUP(AC68,ja!A$2:D$549,4)&amp;" "&amp;VLOOKUP(AC68,ja!A$2:D$549,2))</f>
        <v/>
      </c>
      <c r="AE68" s="5" t="str">
        <f t="shared" ref="AE68:AF68" si="74">IF(AC68="",AA68,AC68)</f>
        <v>3400</v>
      </c>
      <c r="AF68" s="2" t="str">
        <f t="shared" si="74"/>
        <v>BPS Provinsi DI Yogyakarta</v>
      </c>
      <c r="AG68" s="1">
        <v>1</v>
      </c>
    </row>
    <row r="69" spans="1:33" ht="12.75">
      <c r="A69" s="3">
        <v>45447.767375763884</v>
      </c>
      <c r="B69" s="1" t="s">
        <v>103</v>
      </c>
      <c r="C69" s="4" t="str">
        <f t="shared" si="0"/>
        <v>DIV ST</v>
      </c>
      <c r="D69" s="4">
        <v>212112025</v>
      </c>
      <c r="E69" s="2" t="s">
        <v>870</v>
      </c>
      <c r="F69" s="1">
        <f t="shared" si="1"/>
        <v>1</v>
      </c>
      <c r="G69" s="1" t="str">
        <f>VLOOKUP(D69,Sheet1!$A$2:$D$540,4,FALSE)</f>
        <v>Erlita Redina Putri</v>
      </c>
      <c r="H69" s="1">
        <f t="shared" si="2"/>
        <v>1</v>
      </c>
      <c r="I69" s="1" t="s">
        <v>1794</v>
      </c>
      <c r="J69" s="25" t="s">
        <v>1795</v>
      </c>
      <c r="K69" s="23" t="str">
        <f t="shared" si="3"/>
        <v>6287846731942</v>
      </c>
      <c r="L69" s="23" t="s">
        <v>1796</v>
      </c>
      <c r="M69" s="1" t="s">
        <v>870</v>
      </c>
      <c r="N69" s="1" t="s">
        <v>1155</v>
      </c>
      <c r="O69" s="1" t="s">
        <v>1797</v>
      </c>
      <c r="P69" s="1" t="s">
        <v>1458</v>
      </c>
      <c r="Q69" s="1" t="s">
        <v>1144</v>
      </c>
      <c r="R69" s="1" t="s">
        <v>1798</v>
      </c>
      <c r="S69" s="1" t="s">
        <v>1799</v>
      </c>
      <c r="T69" s="1" t="str">
        <f t="shared" si="4"/>
        <v xml:space="preserve">Jalan Pembangunan Rt 24 No 17 Blok A Kelurahan Telaga Sari Kecamatan Balikpapan Kota </v>
      </c>
      <c r="U69" s="1" t="s">
        <v>1800</v>
      </c>
      <c r="V69" s="1" t="s">
        <v>1801</v>
      </c>
      <c r="W69" s="1" t="s">
        <v>1801</v>
      </c>
      <c r="X69" s="1" t="s">
        <v>1801</v>
      </c>
      <c r="Y69" s="1" t="str">
        <f t="shared" si="5"/>
        <v>64</v>
      </c>
      <c r="Z69" s="1" t="str">
        <f>VLOOKUP(Y69,ja!E$2:F$35,2,FALSE)</f>
        <v>Kalimantan Timur</v>
      </c>
      <c r="AA69" s="1" t="str">
        <f t="shared" si="6"/>
        <v>6471</v>
      </c>
      <c r="AB69" s="1" t="str">
        <f t="shared" si="7"/>
        <v>BPS Kota Balikpapan</v>
      </c>
      <c r="AD69" s="1" t="str">
        <f>IF(AC69="","", VLOOKUP(AC69,ja!A$2:D$549,4)&amp;" "&amp;VLOOKUP(AC69,ja!A$2:D$549,2))</f>
        <v/>
      </c>
      <c r="AE69" s="5" t="str">
        <f t="shared" ref="AE69:AF69" si="75">IF(AC69="",AA69,AC69)</f>
        <v>6471</v>
      </c>
      <c r="AF69" s="2" t="str">
        <f t="shared" si="75"/>
        <v>BPS Kota Balikpapan</v>
      </c>
      <c r="AG69" s="1">
        <v>1</v>
      </c>
    </row>
    <row r="70" spans="1:33" ht="12.75">
      <c r="A70" s="3">
        <v>45451.408997974533</v>
      </c>
      <c r="B70" s="1" t="s">
        <v>11</v>
      </c>
      <c r="C70" s="4" t="str">
        <f t="shared" si="0"/>
        <v>DIV KS</v>
      </c>
      <c r="D70" s="4">
        <v>222112280</v>
      </c>
      <c r="E70" s="2" t="s">
        <v>583</v>
      </c>
      <c r="F70" s="1">
        <f t="shared" si="1"/>
        <v>1</v>
      </c>
      <c r="G70" s="1" t="str">
        <f>VLOOKUP(D70,Sheet1!$A$2:$D$540,4,FALSE)</f>
        <v>Oktafianto Asset Perdana</v>
      </c>
      <c r="H70" s="1">
        <f t="shared" si="2"/>
        <v>1</v>
      </c>
      <c r="I70" s="1" t="s">
        <v>1803</v>
      </c>
      <c r="J70" s="25" t="s">
        <v>1804</v>
      </c>
      <c r="K70" s="23" t="str">
        <f t="shared" si="3"/>
        <v>6289671721913</v>
      </c>
      <c r="L70" s="23" t="s">
        <v>1805</v>
      </c>
      <c r="M70" s="1" t="s">
        <v>583</v>
      </c>
      <c r="N70" s="1" t="s">
        <v>1141</v>
      </c>
      <c r="O70" s="1" t="s">
        <v>1806</v>
      </c>
      <c r="P70" s="1" t="s">
        <v>1807</v>
      </c>
      <c r="Q70" s="1" t="s">
        <v>1144</v>
      </c>
      <c r="R70" s="1" t="s">
        <v>1808</v>
      </c>
      <c r="S70" s="1" t="s">
        <v>1146</v>
      </c>
      <c r="T70" s="1" t="str">
        <f t="shared" si="4"/>
        <v>Nyamplung Lor Rt 01 Rw 07, Balecatur, Gamping</v>
      </c>
      <c r="U70" s="1" t="s">
        <v>1147</v>
      </c>
      <c r="V70" s="1" t="s">
        <v>1148</v>
      </c>
      <c r="W70" s="1" t="s">
        <v>1541</v>
      </c>
      <c r="X70" s="1" t="s">
        <v>1541</v>
      </c>
      <c r="Y70" s="1" t="str">
        <f t="shared" si="5"/>
        <v>34</v>
      </c>
      <c r="Z70" s="1" t="str">
        <f>VLOOKUP(Y70,ja!E$2:F$35,2,FALSE)</f>
        <v>DI Yogyakarta</v>
      </c>
      <c r="AA70" s="1" t="str">
        <f t="shared" si="6"/>
        <v>3400</v>
      </c>
      <c r="AB70" s="1" t="str">
        <f t="shared" si="7"/>
        <v>BPS Provinsi DI Yogyakarta</v>
      </c>
      <c r="AD70" s="1" t="str">
        <f>IF(AC70="","", VLOOKUP(AC70,ja!A$2:D$549,4)&amp;" "&amp;VLOOKUP(AC70,ja!A$2:D$549,2))</f>
        <v/>
      </c>
      <c r="AE70" s="5" t="str">
        <f t="shared" ref="AE70:AF70" si="76">IF(AC70="",AA70,AC70)</f>
        <v>3400</v>
      </c>
      <c r="AF70" s="2" t="str">
        <f t="shared" si="76"/>
        <v>BPS Provinsi DI Yogyakarta</v>
      </c>
      <c r="AG70" s="1">
        <v>1</v>
      </c>
    </row>
    <row r="71" spans="1:33" ht="12.75">
      <c r="A71" s="3">
        <v>45447.653180185182</v>
      </c>
      <c r="B71" s="1" t="s">
        <v>11</v>
      </c>
      <c r="C71" s="4" t="str">
        <f t="shared" si="0"/>
        <v>DIV KS</v>
      </c>
      <c r="D71" s="4">
        <v>222111926</v>
      </c>
      <c r="E71" s="2" t="s">
        <v>395</v>
      </c>
      <c r="F71" s="1">
        <f t="shared" si="1"/>
        <v>1</v>
      </c>
      <c r="G71" s="1" t="str">
        <f>VLOOKUP(D71,Sheet1!$A$2:$D$540,4,FALSE)</f>
        <v>Arzuda Qolbin Mulya</v>
      </c>
      <c r="H71" s="1">
        <f t="shared" si="2"/>
        <v>1</v>
      </c>
      <c r="I71" s="1" t="s">
        <v>1810</v>
      </c>
      <c r="J71" s="25" t="s">
        <v>1811</v>
      </c>
      <c r="K71" s="23" t="str">
        <f t="shared" si="3"/>
        <v>6285226092657</v>
      </c>
      <c r="L71" s="23" t="s">
        <v>1812</v>
      </c>
      <c r="M71" s="1" t="s">
        <v>1813</v>
      </c>
      <c r="N71" s="1" t="s">
        <v>1814</v>
      </c>
      <c r="O71" s="1" t="s">
        <v>1815</v>
      </c>
      <c r="P71" s="1" t="s">
        <v>1816</v>
      </c>
      <c r="Q71" s="1" t="s">
        <v>1144</v>
      </c>
      <c r="R71" s="1" t="s">
        <v>1817</v>
      </c>
      <c r="S71" s="1" t="s">
        <v>1359</v>
      </c>
      <c r="T71" s="1" t="str">
        <f t="shared" si="4"/>
        <v>Jalan Parangkusumo Viii No.17 Rt 2/Rw 3, Kelurahan Tlogosari Kulon, Kecamatan Pedurungan, Kota Semarang</v>
      </c>
      <c r="U71" s="1" t="s">
        <v>1359</v>
      </c>
      <c r="V71" s="1" t="s">
        <v>1362</v>
      </c>
      <c r="W71" s="1" t="s">
        <v>1361</v>
      </c>
      <c r="X71" s="1" t="s">
        <v>1362</v>
      </c>
      <c r="Y71" s="1" t="str">
        <f t="shared" si="5"/>
        <v>33</v>
      </c>
      <c r="Z71" s="1" t="str">
        <f>VLOOKUP(Y71,ja!E$2:F$35,2,FALSE)</f>
        <v>Jawa Tengah</v>
      </c>
      <c r="AA71" s="1" t="str">
        <f t="shared" si="6"/>
        <v>3374</v>
      </c>
      <c r="AB71" s="1" t="str">
        <f t="shared" si="7"/>
        <v>BPS Kota Semarang</v>
      </c>
      <c r="AC71" s="1">
        <v>3324</v>
      </c>
      <c r="AD71" s="1" t="str">
        <f>IF(AC71="","", VLOOKUP(AC71,ja!A$2:D$549,4)&amp;" "&amp;VLOOKUP(AC71,ja!A$2:D$549,2))</f>
        <v>BPS Kabupaten Kendal</v>
      </c>
      <c r="AE71" s="5">
        <f t="shared" ref="AE71:AF71" si="77">IF(AC71="",AA71,AC71)</f>
        <v>3324</v>
      </c>
      <c r="AF71" s="2" t="str">
        <f t="shared" si="77"/>
        <v>BPS Kabupaten Kendal</v>
      </c>
      <c r="AG71" s="1">
        <v>1</v>
      </c>
    </row>
    <row r="72" spans="1:33" ht="12.75">
      <c r="A72" s="3">
        <v>45447.636389560183</v>
      </c>
      <c r="B72" s="1" t="s">
        <v>32</v>
      </c>
      <c r="C72" s="4" t="str">
        <f t="shared" si="0"/>
        <v>DIV KS</v>
      </c>
      <c r="D72" s="4">
        <v>222112224</v>
      </c>
      <c r="E72" s="2" t="s">
        <v>191</v>
      </c>
      <c r="F72" s="1">
        <f t="shared" si="1"/>
        <v>1</v>
      </c>
      <c r="G72" s="1" t="str">
        <f>VLOOKUP(D72,Sheet1!$A$2:$D$540,4,FALSE)</f>
        <v>Muhammad Sultan Hafiz</v>
      </c>
      <c r="H72" s="1">
        <f t="shared" si="2"/>
        <v>1</v>
      </c>
      <c r="I72" s="1" t="s">
        <v>1819</v>
      </c>
      <c r="J72" s="25" t="s">
        <v>1820</v>
      </c>
      <c r="K72" s="23" t="str">
        <f t="shared" si="3"/>
        <v>6288269715195</v>
      </c>
      <c r="L72" s="23" t="s">
        <v>1821</v>
      </c>
      <c r="M72" s="1" t="s">
        <v>191</v>
      </c>
      <c r="N72" s="1" t="s">
        <v>1177</v>
      </c>
      <c r="O72" s="1" t="s">
        <v>1822</v>
      </c>
      <c r="P72" s="1" t="s">
        <v>1823</v>
      </c>
      <c r="Q72" s="1" t="s">
        <v>1144</v>
      </c>
      <c r="R72" s="1" t="s">
        <v>1824</v>
      </c>
      <c r="S72" s="1" t="s">
        <v>1825</v>
      </c>
      <c r="T72" s="1" t="str">
        <f t="shared" si="4"/>
        <v>Rt07/Rw02, No. 80, Jl. Mawar Gg. Masjid, Kel. Hajimena, Kec. Natar</v>
      </c>
      <c r="U72" s="1" t="s">
        <v>1672</v>
      </c>
      <c r="V72" s="1" t="s">
        <v>1674</v>
      </c>
      <c r="W72" s="1" t="s">
        <v>1675</v>
      </c>
      <c r="X72" s="1" t="s">
        <v>1674</v>
      </c>
      <c r="Y72" s="1" t="str">
        <f t="shared" si="5"/>
        <v>18</v>
      </c>
      <c r="Z72" s="1" t="str">
        <f>VLOOKUP(Y72,ja!E$2:F$35,2,FALSE)</f>
        <v>Lampung</v>
      </c>
      <c r="AA72" s="1" t="str">
        <f t="shared" si="6"/>
        <v>1800</v>
      </c>
      <c r="AB72" s="1" t="str">
        <f t="shared" si="7"/>
        <v>BPS Provinsi Lampung</v>
      </c>
      <c r="AD72" s="1" t="str">
        <f>IF(AC72="","", VLOOKUP(AC72,ja!A$2:D$549,4)&amp;" "&amp;VLOOKUP(AC72,ja!A$2:D$549,2))</f>
        <v/>
      </c>
      <c r="AE72" s="5" t="str">
        <f t="shared" ref="AE72:AF72" si="78">IF(AC72="",AA72,AC72)</f>
        <v>1800</v>
      </c>
      <c r="AF72" s="2" t="str">
        <f t="shared" si="78"/>
        <v>BPS Provinsi Lampung</v>
      </c>
      <c r="AG72" s="1">
        <v>1</v>
      </c>
    </row>
    <row r="73" spans="1:33" ht="12.75">
      <c r="A73" s="3">
        <v>45447.636891493057</v>
      </c>
      <c r="B73" s="1" t="s">
        <v>32</v>
      </c>
      <c r="C73" s="4" t="str">
        <f t="shared" si="0"/>
        <v>DIV KS</v>
      </c>
      <c r="D73" s="4">
        <v>222111886</v>
      </c>
      <c r="E73" s="2" t="s">
        <v>609</v>
      </c>
      <c r="F73" s="1">
        <f t="shared" si="1"/>
        <v>1</v>
      </c>
      <c r="G73" s="1" t="str">
        <f>VLOOKUP(D73,Sheet1!$A$2:$D$540,4,FALSE)</f>
        <v>Anang Kurnia Hidayat</v>
      </c>
      <c r="H73" s="1">
        <f t="shared" si="2"/>
        <v>1</v>
      </c>
      <c r="I73" s="1" t="s">
        <v>1827</v>
      </c>
      <c r="J73" s="25" t="s">
        <v>1828</v>
      </c>
      <c r="K73" s="23" t="str">
        <f t="shared" si="3"/>
        <v>6281391924272</v>
      </c>
      <c r="L73" s="23" t="s">
        <v>1829</v>
      </c>
      <c r="M73" s="1" t="s">
        <v>1830</v>
      </c>
      <c r="N73" s="1" t="s">
        <v>1141</v>
      </c>
      <c r="O73" s="1" t="s">
        <v>1831</v>
      </c>
      <c r="P73" s="1" t="s">
        <v>1832</v>
      </c>
      <c r="Q73" s="1" t="s">
        <v>1144</v>
      </c>
      <c r="R73" s="1" t="s">
        <v>1833</v>
      </c>
      <c r="S73" s="1" t="s">
        <v>1146</v>
      </c>
      <c r="T73" s="1" t="str">
        <f t="shared" si="4"/>
        <v>Jl. Karangmojo Rt 05 Rw 03, Karanganom, Karangmojo, Purwomartani, Kalasan</v>
      </c>
      <c r="U73" s="1" t="s">
        <v>1147</v>
      </c>
      <c r="V73" s="1" t="s">
        <v>1148</v>
      </c>
      <c r="W73" s="1" t="s">
        <v>1149</v>
      </c>
      <c r="X73" s="1" t="s">
        <v>1148</v>
      </c>
      <c r="Y73" s="1" t="str">
        <f t="shared" si="5"/>
        <v>34</v>
      </c>
      <c r="Z73" s="1" t="str">
        <f>VLOOKUP(Y73,ja!E$2:F$35,2,FALSE)</f>
        <v>DI Yogyakarta</v>
      </c>
      <c r="AA73" s="1" t="str">
        <f t="shared" si="6"/>
        <v>3404</v>
      </c>
      <c r="AB73" s="1" t="str">
        <f t="shared" si="7"/>
        <v>BPS Kabupaten Sleman</v>
      </c>
      <c r="AD73" s="1" t="str">
        <f>IF(AC73="","", VLOOKUP(AC73,ja!A$2:D$549,4)&amp;" "&amp;VLOOKUP(AC73,ja!A$2:D$549,2))</f>
        <v/>
      </c>
      <c r="AE73" s="5" t="str">
        <f t="shared" ref="AE73:AF73" si="79">IF(AC73="",AA73,AC73)</f>
        <v>3404</v>
      </c>
      <c r="AF73" s="2" t="str">
        <f t="shared" si="79"/>
        <v>BPS Kabupaten Sleman</v>
      </c>
      <c r="AG73" s="1">
        <v>1</v>
      </c>
    </row>
    <row r="74" spans="1:33" ht="12.75">
      <c r="A74" s="3">
        <v>45447.637678217594</v>
      </c>
      <c r="B74" s="1" t="s">
        <v>11</v>
      </c>
      <c r="C74" s="4" t="str">
        <f t="shared" si="0"/>
        <v>DIV KS</v>
      </c>
      <c r="D74" s="4">
        <v>222112427</v>
      </c>
      <c r="E74" s="2" t="s">
        <v>610</v>
      </c>
      <c r="F74" s="1">
        <f t="shared" si="1"/>
        <v>1</v>
      </c>
      <c r="G74" s="1" t="str">
        <f>VLOOKUP(D74,Sheet1!$A$2:$D$540,4,FALSE)</f>
        <v>Yulius Restu Krisna Adi</v>
      </c>
      <c r="H74" s="1">
        <f t="shared" si="2"/>
        <v>1</v>
      </c>
      <c r="I74" s="1" t="s">
        <v>1835</v>
      </c>
      <c r="J74" s="25" t="s">
        <v>1836</v>
      </c>
      <c r="K74" s="23" t="str">
        <f t="shared" si="3"/>
        <v>6285726249142</v>
      </c>
      <c r="L74" s="23" t="s">
        <v>1837</v>
      </c>
      <c r="M74" s="1" t="s">
        <v>1838</v>
      </c>
      <c r="N74" s="1" t="s">
        <v>1141</v>
      </c>
      <c r="O74" s="1" t="s">
        <v>1839</v>
      </c>
      <c r="P74" s="1" t="s">
        <v>1840</v>
      </c>
      <c r="Q74" s="1" t="s">
        <v>1144</v>
      </c>
      <c r="R74" s="1" t="s">
        <v>1841</v>
      </c>
      <c r="S74" s="1" t="s">
        <v>1146</v>
      </c>
      <c r="T74" s="1" t="str">
        <f t="shared" si="4"/>
        <v>Pondok, Rt.02/Rw.01, Selomartani, Kalasan</v>
      </c>
      <c r="U74" s="1" t="s">
        <v>1147</v>
      </c>
      <c r="V74" s="1" t="s">
        <v>1148</v>
      </c>
      <c r="W74" s="1" t="s">
        <v>1149</v>
      </c>
      <c r="X74" s="1" t="s">
        <v>1148</v>
      </c>
      <c r="Y74" s="1" t="str">
        <f t="shared" si="5"/>
        <v>34</v>
      </c>
      <c r="Z74" s="1" t="str">
        <f>VLOOKUP(Y74,ja!E$2:F$35,2,FALSE)</f>
        <v>DI Yogyakarta</v>
      </c>
      <c r="AA74" s="1" t="str">
        <f t="shared" si="6"/>
        <v>3404</v>
      </c>
      <c r="AB74" s="1" t="str">
        <f t="shared" si="7"/>
        <v>BPS Kabupaten Sleman</v>
      </c>
      <c r="AD74" s="1" t="str">
        <f>IF(AC74="","", VLOOKUP(AC74,ja!A$2:D$549,4)&amp;" "&amp;VLOOKUP(AC74,ja!A$2:D$549,2))</f>
        <v/>
      </c>
      <c r="AE74" s="5" t="str">
        <f t="shared" ref="AE74:AF74" si="80">IF(AC74="",AA74,AC74)</f>
        <v>3404</v>
      </c>
      <c r="AF74" s="2" t="str">
        <f t="shared" si="80"/>
        <v>BPS Kabupaten Sleman</v>
      </c>
      <c r="AG74" s="1">
        <v>1</v>
      </c>
    </row>
    <row r="75" spans="1:33" ht="12.75">
      <c r="A75" s="3">
        <v>45447.642051087962</v>
      </c>
      <c r="B75" s="1" t="s">
        <v>23</v>
      </c>
      <c r="C75" s="4" t="str">
        <f t="shared" si="0"/>
        <v>DIII ST</v>
      </c>
      <c r="D75" s="4">
        <v>112212441</v>
      </c>
      <c r="E75" s="2" t="s">
        <v>160</v>
      </c>
      <c r="F75" s="1">
        <f t="shared" si="1"/>
        <v>1</v>
      </c>
      <c r="G75" s="1" t="str">
        <f>VLOOKUP(D75,Sheet1!$A$2:$D$540,4,FALSE)</f>
        <v>Ade Octarina Pakpahan</v>
      </c>
      <c r="H75" s="1">
        <f t="shared" si="2"/>
        <v>1</v>
      </c>
      <c r="I75" s="1" t="s">
        <v>1843</v>
      </c>
      <c r="J75" s="25" t="s">
        <v>1844</v>
      </c>
      <c r="K75" s="23" t="str">
        <f t="shared" si="3"/>
        <v>6281367217118</v>
      </c>
      <c r="L75" s="23" t="s">
        <v>1845</v>
      </c>
      <c r="M75" s="1" t="s">
        <v>160</v>
      </c>
      <c r="N75" s="1" t="s">
        <v>1177</v>
      </c>
      <c r="O75" s="1" t="s">
        <v>1846</v>
      </c>
      <c r="P75" s="1" t="s">
        <v>1847</v>
      </c>
      <c r="Q75" s="1" t="s">
        <v>1144</v>
      </c>
      <c r="R75" s="1" t="s">
        <v>1848</v>
      </c>
      <c r="S75" s="1" t="s">
        <v>1849</v>
      </c>
      <c r="T75" s="1" t="str">
        <f t="shared" si="4"/>
        <v>Jalan Perindustrian 2 Komplek Victoria Park Blok B17 Rt 59, Rw 01, Kelurahan Kebun Bunga, Kecamatan Sukarami</v>
      </c>
      <c r="U75" s="1" t="s">
        <v>1850</v>
      </c>
      <c r="V75" s="1" t="s">
        <v>1851</v>
      </c>
      <c r="W75" s="1" t="s">
        <v>1852</v>
      </c>
      <c r="X75" s="1" t="s">
        <v>1851</v>
      </c>
      <c r="Y75" s="1" t="str">
        <f t="shared" si="5"/>
        <v>16</v>
      </c>
      <c r="Z75" s="1" t="str">
        <f>VLOOKUP(Y75,ja!E$2:F$35,2,FALSE)</f>
        <v>Sumatera Selatan</v>
      </c>
      <c r="AA75" s="1" t="str">
        <f t="shared" si="6"/>
        <v>1600</v>
      </c>
      <c r="AB75" s="1" t="str">
        <f t="shared" si="7"/>
        <v>BPS Provinsi Sumatera Selatan</v>
      </c>
      <c r="AD75" s="1" t="str">
        <f>IF(AC75="","", VLOOKUP(AC75,ja!A$2:D$549,4)&amp;" "&amp;VLOOKUP(AC75,ja!A$2:D$549,2))</f>
        <v/>
      </c>
      <c r="AE75" s="5" t="str">
        <f t="shared" ref="AE75:AF75" si="81">IF(AC75="",AA75,AC75)</f>
        <v>1600</v>
      </c>
      <c r="AF75" s="2" t="str">
        <f t="shared" si="81"/>
        <v>BPS Provinsi Sumatera Selatan</v>
      </c>
      <c r="AG75" s="1">
        <v>1</v>
      </c>
    </row>
    <row r="76" spans="1:33" ht="12.75">
      <c r="A76" s="3">
        <v>45447.63857487269</v>
      </c>
      <c r="B76" s="1" t="s">
        <v>57</v>
      </c>
      <c r="C76" s="4" t="str">
        <f t="shared" si="0"/>
        <v>DIV KS</v>
      </c>
      <c r="D76" s="4">
        <v>222111871</v>
      </c>
      <c r="E76" s="2" t="s">
        <v>677</v>
      </c>
      <c r="F76" s="1">
        <f t="shared" si="1"/>
        <v>1</v>
      </c>
      <c r="G76" s="1" t="str">
        <f>VLOOKUP(D76,Sheet1!$A$2:$D$540,4,FALSE)</f>
        <v>Akma Batrisyia Jazima</v>
      </c>
      <c r="H76" s="1">
        <f t="shared" si="2"/>
        <v>1</v>
      </c>
      <c r="I76" s="1" t="s">
        <v>1854</v>
      </c>
      <c r="J76" s="25" t="s">
        <v>1855</v>
      </c>
      <c r="K76" s="23" t="str">
        <f t="shared" si="3"/>
        <v>6285772372655</v>
      </c>
      <c r="L76" s="23" t="s">
        <v>1856</v>
      </c>
      <c r="M76" s="1" t="s">
        <v>1857</v>
      </c>
      <c r="N76" s="1" t="s">
        <v>1141</v>
      </c>
      <c r="O76" s="1" t="s">
        <v>1858</v>
      </c>
      <c r="P76" s="1" t="s">
        <v>1859</v>
      </c>
      <c r="Q76" s="1" t="s">
        <v>1144</v>
      </c>
      <c r="R76" s="1" t="s">
        <v>1860</v>
      </c>
      <c r="S76" s="1" t="s">
        <v>1320</v>
      </c>
      <c r="T76" s="1" t="str">
        <f t="shared" si="4"/>
        <v>Jalan Bromo Rt 001 Rw 003 Desa Sumberjo Kecamatan Kandat Kabupaten Kediri</v>
      </c>
      <c r="U76" s="1" t="s">
        <v>1320</v>
      </c>
      <c r="V76" s="1" t="s">
        <v>1531</v>
      </c>
      <c r="W76" s="1" t="s">
        <v>1322</v>
      </c>
      <c r="X76" s="1" t="s">
        <v>1531</v>
      </c>
      <c r="Y76" s="1" t="str">
        <f t="shared" si="5"/>
        <v>35</v>
      </c>
      <c r="Z76" s="1" t="str">
        <f>VLOOKUP(Y76,ja!E$2:F$35,2,FALSE)</f>
        <v>Jawa Timur</v>
      </c>
      <c r="AA76" s="1" t="str">
        <f t="shared" si="6"/>
        <v>3506</v>
      </c>
      <c r="AB76" s="1" t="str">
        <f t="shared" si="7"/>
        <v>BPS Kabupaten Kediri</v>
      </c>
      <c r="AD76" s="1" t="str">
        <f>IF(AC76="","", VLOOKUP(AC76,ja!A$2:D$549,4)&amp;" "&amp;VLOOKUP(AC76,ja!A$2:D$549,2))</f>
        <v/>
      </c>
      <c r="AE76" s="5" t="str">
        <f t="shared" ref="AE76:AF76" si="82">IF(AC76="",AA76,AC76)</f>
        <v>3506</v>
      </c>
      <c r="AF76" s="2" t="str">
        <f t="shared" si="82"/>
        <v>BPS Kabupaten Kediri</v>
      </c>
      <c r="AG76" s="1">
        <v>1</v>
      </c>
    </row>
    <row r="77" spans="1:33" ht="12.75">
      <c r="A77" s="3">
        <v>45447.638658761571</v>
      </c>
      <c r="B77" s="1" t="s">
        <v>35</v>
      </c>
      <c r="C77" s="4" t="str">
        <f t="shared" si="0"/>
        <v>DIV ST</v>
      </c>
      <c r="D77" s="4">
        <v>212111976</v>
      </c>
      <c r="E77" s="2" t="s">
        <v>482</v>
      </c>
      <c r="F77" s="1">
        <f t="shared" si="1"/>
        <v>1</v>
      </c>
      <c r="G77" s="1" t="str">
        <f>VLOOKUP(D77,Sheet1!$A$2:$D$540,4,FALSE)</f>
        <v>Danardana Muhammad</v>
      </c>
      <c r="H77" s="1">
        <f t="shared" si="2"/>
        <v>1</v>
      </c>
      <c r="I77" s="1" t="s">
        <v>1862</v>
      </c>
      <c r="J77" s="25" t="s">
        <v>1863</v>
      </c>
      <c r="K77" s="23" t="str">
        <f t="shared" si="3"/>
        <v>6282314844994</v>
      </c>
      <c r="L77" s="23" t="s">
        <v>1864</v>
      </c>
      <c r="M77" s="1" t="s">
        <v>1865</v>
      </c>
      <c r="N77" s="1" t="s">
        <v>1866</v>
      </c>
      <c r="O77" s="1" t="s">
        <v>1867</v>
      </c>
      <c r="P77" s="1" t="s">
        <v>1868</v>
      </c>
      <c r="Q77" s="1" t="s">
        <v>1144</v>
      </c>
      <c r="R77" s="1" t="s">
        <v>1869</v>
      </c>
      <c r="S77" s="1" t="s">
        <v>1720</v>
      </c>
      <c r="T77" s="1" t="str">
        <f t="shared" si="4"/>
        <v>Rt 4/Rw 5, Lingkungan Pudak, Wuryantoro, Wuryantoro</v>
      </c>
      <c r="U77" s="1" t="s">
        <v>1332</v>
      </c>
      <c r="V77" s="1" t="s">
        <v>1722</v>
      </c>
      <c r="W77" s="1" t="s">
        <v>1653</v>
      </c>
      <c r="X77" s="1" t="s">
        <v>1722</v>
      </c>
      <c r="Y77" s="1" t="str">
        <f t="shared" si="5"/>
        <v>33</v>
      </c>
      <c r="Z77" s="1" t="str">
        <f>VLOOKUP(Y77,ja!E$2:F$35,2,FALSE)</f>
        <v>Jawa Tengah</v>
      </c>
      <c r="AA77" s="1" t="str">
        <f t="shared" si="6"/>
        <v>3312</v>
      </c>
      <c r="AB77" s="1" t="str">
        <f t="shared" si="7"/>
        <v>BPS Kabupaten Wonogiri</v>
      </c>
      <c r="AD77" s="1" t="str">
        <f>IF(AC77="","", VLOOKUP(AC77,ja!A$2:D$549,4)&amp;" "&amp;VLOOKUP(AC77,ja!A$2:D$549,2))</f>
        <v/>
      </c>
      <c r="AE77" s="5" t="str">
        <f t="shared" ref="AE77:AF77" si="83">IF(AC77="",AA77,AC77)</f>
        <v>3312</v>
      </c>
      <c r="AF77" s="2" t="str">
        <f t="shared" si="83"/>
        <v>BPS Kabupaten Wonogiri</v>
      </c>
      <c r="AG77" s="1">
        <v>1</v>
      </c>
    </row>
    <row r="78" spans="1:33" ht="12.75">
      <c r="A78" s="3">
        <v>45447.638702893513</v>
      </c>
      <c r="B78" s="1" t="s">
        <v>32</v>
      </c>
      <c r="C78" s="4" t="str">
        <f t="shared" si="0"/>
        <v>DIV KS</v>
      </c>
      <c r="D78" s="4">
        <v>222112268</v>
      </c>
      <c r="E78" s="2" t="s">
        <v>718</v>
      </c>
      <c r="F78" s="1">
        <f t="shared" si="1"/>
        <v>1</v>
      </c>
      <c r="G78" s="1" t="str">
        <f>VLOOKUP(D78,Sheet1!$A$2:$D$540,4,FALSE)</f>
        <v>Nur Amaliyatur Rohmah</v>
      </c>
      <c r="H78" s="1">
        <f t="shared" si="2"/>
        <v>1</v>
      </c>
      <c r="I78" s="1" t="s">
        <v>1871</v>
      </c>
      <c r="J78" s="25" t="s">
        <v>1872</v>
      </c>
      <c r="K78" s="23" t="str">
        <f t="shared" si="3"/>
        <v>6285852580776</v>
      </c>
      <c r="L78" s="26" t="s">
        <v>1873</v>
      </c>
      <c r="M78" s="1" t="s">
        <v>718</v>
      </c>
      <c r="N78" s="1" t="s">
        <v>1141</v>
      </c>
      <c r="O78" s="1" t="s">
        <v>1874</v>
      </c>
      <c r="P78" s="1" t="s">
        <v>1875</v>
      </c>
      <c r="Q78" s="1" t="s">
        <v>1144</v>
      </c>
      <c r="R78" s="1" t="s">
        <v>1876</v>
      </c>
      <c r="S78" s="1" t="s">
        <v>1319</v>
      </c>
      <c r="T78" s="1" t="str">
        <f t="shared" si="4"/>
        <v>Jalan Raya Guyangan No.14 Rt.005/Rw.001, Bagor, Nganjuk</v>
      </c>
      <c r="U78" s="1" t="s">
        <v>1320</v>
      </c>
      <c r="V78" s="1" t="s">
        <v>1321</v>
      </c>
      <c r="W78" s="1" t="s">
        <v>1531</v>
      </c>
      <c r="X78" s="1" t="s">
        <v>1321</v>
      </c>
      <c r="Y78" s="1" t="str">
        <f t="shared" si="5"/>
        <v>35</v>
      </c>
      <c r="Z78" s="1" t="str">
        <f>VLOOKUP(Y78,ja!E$2:F$35,2,FALSE)</f>
        <v>Jawa Timur</v>
      </c>
      <c r="AA78" s="1" t="str">
        <f t="shared" si="6"/>
        <v>3518</v>
      </c>
      <c r="AB78" s="1" t="str">
        <f t="shared" si="7"/>
        <v>BPS Kabupaten Nganjuk</v>
      </c>
      <c r="AD78" s="1" t="str">
        <f>IF(AC78="","", VLOOKUP(AC78,ja!A$2:D$549,4)&amp;" "&amp;VLOOKUP(AC78,ja!A$2:D$549,2))</f>
        <v/>
      </c>
      <c r="AE78" s="5" t="str">
        <f t="shared" ref="AE78:AF78" si="84">IF(AC78="",AA78,AC78)</f>
        <v>3518</v>
      </c>
      <c r="AF78" s="2" t="str">
        <f t="shared" si="84"/>
        <v>BPS Kabupaten Nganjuk</v>
      </c>
      <c r="AG78" s="1">
        <v>1</v>
      </c>
    </row>
    <row r="79" spans="1:33" ht="12.75">
      <c r="A79" s="3">
        <v>45447.639199305559</v>
      </c>
      <c r="B79" s="1" t="s">
        <v>23</v>
      </c>
      <c r="C79" s="4" t="str">
        <f t="shared" si="0"/>
        <v>DIII ST</v>
      </c>
      <c r="D79" s="4">
        <v>112212807</v>
      </c>
      <c r="E79" s="2" t="s">
        <v>1878</v>
      </c>
      <c r="F79" s="1">
        <f t="shared" si="1"/>
        <v>1</v>
      </c>
      <c r="G79" s="1" t="str">
        <f>VLOOKUP(D79,Sheet1!$A$2:$D$540,4,FALSE)</f>
        <v>Nur Qalbi. Mr</v>
      </c>
      <c r="H79" s="1">
        <f t="shared" si="2"/>
        <v>1</v>
      </c>
      <c r="I79" s="1" t="s">
        <v>1879</v>
      </c>
      <c r="J79" s="20">
        <v>6287753198494</v>
      </c>
      <c r="K79" s="28">
        <f t="shared" si="3"/>
        <v>6287753198494</v>
      </c>
      <c r="L79" s="23" t="s">
        <v>1880</v>
      </c>
      <c r="M79" s="1" t="s">
        <v>1881</v>
      </c>
      <c r="N79" s="1" t="s">
        <v>1177</v>
      </c>
      <c r="O79" s="1" t="s">
        <v>1882</v>
      </c>
      <c r="P79" s="1" t="s">
        <v>1883</v>
      </c>
      <c r="Q79" s="1" t="s">
        <v>1144</v>
      </c>
      <c r="R79" s="1" t="s">
        <v>1884</v>
      </c>
      <c r="S79" s="1" t="s">
        <v>1885</v>
      </c>
      <c r="T79" s="1" t="str">
        <f t="shared" si="4"/>
        <v>Rt 01/Rw 03, Desa Pao-Pao, Kecamatan Tanete Rilau</v>
      </c>
      <c r="U79" s="1" t="s">
        <v>1886</v>
      </c>
      <c r="V79" s="1" t="s">
        <v>1887</v>
      </c>
      <c r="W79" s="1" t="s">
        <v>1161</v>
      </c>
      <c r="X79" s="1" t="s">
        <v>1887</v>
      </c>
      <c r="Y79" s="1" t="str">
        <f t="shared" si="5"/>
        <v>73</v>
      </c>
      <c r="Z79" s="1" t="str">
        <f>VLOOKUP(Y79,ja!E$2:F$35,2,FALSE)</f>
        <v>Sulawesi Selatan</v>
      </c>
      <c r="AA79" s="1" t="str">
        <f t="shared" si="6"/>
        <v>7310</v>
      </c>
      <c r="AB79" s="1" t="str">
        <f t="shared" si="7"/>
        <v>BPS Kabupaten Barru</v>
      </c>
      <c r="AD79" s="1" t="str">
        <f>IF(AC79="","", VLOOKUP(AC79,ja!A$2:D$549,4)&amp;" "&amp;VLOOKUP(AC79,ja!A$2:D$549,2))</f>
        <v/>
      </c>
      <c r="AE79" s="5" t="str">
        <f t="shared" ref="AE79:AF79" si="85">IF(AC79="",AA79,AC79)</f>
        <v>7310</v>
      </c>
      <c r="AF79" s="2" t="str">
        <f t="shared" si="85"/>
        <v>BPS Kabupaten Barru</v>
      </c>
      <c r="AG79" s="1">
        <v>1</v>
      </c>
    </row>
    <row r="80" spans="1:33" ht="12.75">
      <c r="A80" s="3">
        <v>45447.641637638888</v>
      </c>
      <c r="B80" s="1" t="s">
        <v>23</v>
      </c>
      <c r="C80" s="4" t="str">
        <f t="shared" si="0"/>
        <v>DIII ST</v>
      </c>
      <c r="D80" s="4">
        <v>112212790</v>
      </c>
      <c r="E80" s="2" t="s">
        <v>265</v>
      </c>
      <c r="F80" s="1">
        <f t="shared" si="1"/>
        <v>1</v>
      </c>
      <c r="G80" s="1" t="str">
        <f>VLOOKUP(D80,Sheet1!$A$2:$D$540,4,FALSE)</f>
        <v>Ni Ketut Pebriantini</v>
      </c>
      <c r="H80" s="1">
        <f t="shared" si="2"/>
        <v>1</v>
      </c>
      <c r="I80" s="1" t="s">
        <v>1889</v>
      </c>
      <c r="J80" s="25" t="s">
        <v>1890</v>
      </c>
      <c r="K80" s="23" t="str">
        <f t="shared" si="3"/>
        <v>6287861087606</v>
      </c>
      <c r="L80" s="23" t="s">
        <v>1891</v>
      </c>
      <c r="M80" s="1" t="s">
        <v>1892</v>
      </c>
      <c r="N80" s="1" t="s">
        <v>1893</v>
      </c>
      <c r="O80" s="1" t="s">
        <v>1894</v>
      </c>
      <c r="P80" s="1" t="s">
        <v>1895</v>
      </c>
      <c r="Q80" s="1" t="s">
        <v>1144</v>
      </c>
      <c r="R80" s="1" t="s">
        <v>1896</v>
      </c>
      <c r="S80" s="1" t="s">
        <v>1897</v>
      </c>
      <c r="T80" s="1" t="str">
        <f t="shared" si="4"/>
        <v>Jl. Kebon Nanas Selatan Ii No.03, Rt.03/Rw.08, Cipinang Cempedak, Jatinegara</v>
      </c>
      <c r="U80" s="1" t="s">
        <v>1898</v>
      </c>
      <c r="V80" s="1" t="s">
        <v>1899</v>
      </c>
      <c r="W80" s="1" t="s">
        <v>1900</v>
      </c>
      <c r="X80" s="1" t="s">
        <v>1899</v>
      </c>
      <c r="Y80" s="1" t="str">
        <f t="shared" si="5"/>
        <v>31</v>
      </c>
      <c r="Z80" s="1" t="str">
        <f>VLOOKUP(Y80,ja!E$2:F$35,2,FALSE)</f>
        <v>DKI Jakarta</v>
      </c>
      <c r="AA80" s="1" t="str">
        <f t="shared" si="6"/>
        <v>3171</v>
      </c>
      <c r="AB80" s="1" t="str">
        <f t="shared" si="7"/>
        <v>BPS Kota Jakarta Selatan</v>
      </c>
      <c r="AD80" s="1" t="str">
        <f>IF(AC80="","", VLOOKUP(AC80,ja!A$2:D$549,4)&amp;" "&amp;VLOOKUP(AC80,ja!A$2:D$549,2))</f>
        <v/>
      </c>
      <c r="AE80" s="5" t="str">
        <f t="shared" ref="AE80:AF80" si="86">IF(AC80="",AA80,AC80)</f>
        <v>3171</v>
      </c>
      <c r="AF80" s="2" t="str">
        <f t="shared" si="86"/>
        <v>BPS Kota Jakarta Selatan</v>
      </c>
      <c r="AG80" s="1">
        <v>1</v>
      </c>
    </row>
    <row r="81" spans="1:33" ht="12.75">
      <c r="A81" s="3">
        <v>45447.642008773153</v>
      </c>
      <c r="B81" s="1" t="s">
        <v>20</v>
      </c>
      <c r="C81" s="4" t="str">
        <f t="shared" si="0"/>
        <v>DIV ST</v>
      </c>
      <c r="D81" s="4">
        <v>212112036</v>
      </c>
      <c r="E81" s="2" t="s">
        <v>621</v>
      </c>
      <c r="F81" s="1">
        <f t="shared" si="1"/>
        <v>1</v>
      </c>
      <c r="G81" s="1" t="str">
        <f>VLOOKUP(D81,Sheet1!$A$2:$D$540,4,FALSE)</f>
        <v>Fajar Hardiansyah</v>
      </c>
      <c r="H81" s="1">
        <f t="shared" si="2"/>
        <v>1</v>
      </c>
      <c r="I81" s="1" t="s">
        <v>1902</v>
      </c>
      <c r="J81" s="25" t="s">
        <v>1903</v>
      </c>
      <c r="K81" s="23" t="str">
        <f t="shared" si="3"/>
        <v>6281575651899</v>
      </c>
      <c r="L81" s="23" t="s">
        <v>1904</v>
      </c>
      <c r="M81" s="1" t="s">
        <v>621</v>
      </c>
      <c r="N81" s="1" t="s">
        <v>1286</v>
      </c>
      <c r="O81" s="1" t="s">
        <v>1905</v>
      </c>
      <c r="P81" s="1" t="s">
        <v>1906</v>
      </c>
      <c r="Q81" s="1" t="s">
        <v>1144</v>
      </c>
      <c r="R81" s="1" t="s">
        <v>1907</v>
      </c>
      <c r="S81" s="1" t="s">
        <v>1147</v>
      </c>
      <c r="T81" s="1" t="str">
        <f t="shared" si="4"/>
        <v>Jl. Ibu Ruswo No 45, Rt.06/Rw.02, Prawirodirjan, Gondomanan</v>
      </c>
      <c r="U81" s="1" t="s">
        <v>1146</v>
      </c>
      <c r="V81" s="1" t="s">
        <v>1149</v>
      </c>
      <c r="W81" s="1" t="s">
        <v>1541</v>
      </c>
      <c r="X81" s="1" t="s">
        <v>1149</v>
      </c>
      <c r="Y81" s="1" t="str">
        <f t="shared" si="5"/>
        <v>34</v>
      </c>
      <c r="Z81" s="1" t="str">
        <f>VLOOKUP(Y81,ja!E$2:F$35,2,FALSE)</f>
        <v>DI Yogyakarta</v>
      </c>
      <c r="AA81" s="1" t="str">
        <f t="shared" si="6"/>
        <v>3471</v>
      </c>
      <c r="AB81" s="1" t="str">
        <f t="shared" si="7"/>
        <v>BPS Kota Yogyakarta</v>
      </c>
      <c r="AD81" s="1" t="str">
        <f>IF(AC81="","", VLOOKUP(AC81,ja!A$2:D$549,4)&amp;" "&amp;VLOOKUP(AC81,ja!A$2:D$549,2))</f>
        <v/>
      </c>
      <c r="AE81" s="5" t="str">
        <f t="shared" ref="AE81:AF81" si="87">IF(AC81="",AA81,AC81)</f>
        <v>3471</v>
      </c>
      <c r="AF81" s="2" t="str">
        <f t="shared" si="87"/>
        <v>BPS Kota Yogyakarta</v>
      </c>
      <c r="AG81" s="1">
        <v>1</v>
      </c>
    </row>
    <row r="82" spans="1:33" ht="12.75">
      <c r="A82" s="3">
        <v>45447.642305034722</v>
      </c>
      <c r="B82" s="1" t="s">
        <v>75</v>
      </c>
      <c r="C82" s="4" t="str">
        <f t="shared" si="0"/>
        <v>DIV KS</v>
      </c>
      <c r="D82" s="4">
        <v>222112074</v>
      </c>
      <c r="E82" s="2" t="s">
        <v>662</v>
      </c>
      <c r="F82" s="1">
        <f t="shared" si="1"/>
        <v>1</v>
      </c>
      <c r="G82" s="1" t="str">
        <f>VLOOKUP(D82,Sheet1!$A$2:$D$540,4,FALSE)</f>
        <v>Gholidho Herda Prilasakly</v>
      </c>
      <c r="H82" s="1">
        <f t="shared" si="2"/>
        <v>1</v>
      </c>
      <c r="I82" s="1" t="s">
        <v>1909</v>
      </c>
      <c r="J82" s="25" t="s">
        <v>1910</v>
      </c>
      <c r="K82" s="23" t="str">
        <f t="shared" si="3"/>
        <v>6281584234827</v>
      </c>
      <c r="L82" s="23" t="s">
        <v>1911</v>
      </c>
      <c r="M82" s="1" t="s">
        <v>1912</v>
      </c>
      <c r="N82" s="1" t="s">
        <v>1141</v>
      </c>
      <c r="O82" s="1" t="s">
        <v>1913</v>
      </c>
      <c r="P82" s="1" t="s">
        <v>1914</v>
      </c>
      <c r="Q82" s="1" t="s">
        <v>1144</v>
      </c>
      <c r="R82" s="1" t="s">
        <v>1915</v>
      </c>
      <c r="S82" s="1" t="s">
        <v>1205</v>
      </c>
      <c r="T82" s="1" t="str">
        <f t="shared" si="4"/>
        <v xml:space="preserve">Rt/Rw 004/002 Jongke, Sukorame, Gandusari, Trenggalek, Jawa Timur 66372, </v>
      </c>
      <c r="U82" s="1" t="s">
        <v>1206</v>
      </c>
      <c r="V82" s="1" t="s">
        <v>1207</v>
      </c>
      <c r="W82" s="1" t="s">
        <v>1208</v>
      </c>
      <c r="X82" s="1" t="s">
        <v>1207</v>
      </c>
      <c r="Y82" s="1" t="str">
        <f t="shared" si="5"/>
        <v>35</v>
      </c>
      <c r="Z82" s="1" t="str">
        <f>VLOOKUP(Y82,ja!E$2:F$35,2,FALSE)</f>
        <v>Jawa Timur</v>
      </c>
      <c r="AA82" s="1" t="str">
        <f t="shared" si="6"/>
        <v>3503</v>
      </c>
      <c r="AB82" s="1" t="str">
        <f t="shared" si="7"/>
        <v>BPS Kabupaten Trenggalek</v>
      </c>
      <c r="AD82" s="1" t="str">
        <f>IF(AC82="","", VLOOKUP(AC82,ja!A$2:D$549,4)&amp;" "&amp;VLOOKUP(AC82,ja!A$2:D$549,2))</f>
        <v/>
      </c>
      <c r="AE82" s="5" t="str">
        <f t="shared" ref="AE82:AF82" si="88">IF(AC82="",AA82,AC82)</f>
        <v>3503</v>
      </c>
      <c r="AF82" s="2" t="str">
        <f t="shared" si="88"/>
        <v>BPS Kabupaten Trenggalek</v>
      </c>
      <c r="AG82" s="1">
        <v>1</v>
      </c>
    </row>
    <row r="83" spans="1:33" ht="12.75">
      <c r="A83" s="3">
        <v>45447.642791226855</v>
      </c>
      <c r="B83" s="1" t="s">
        <v>32</v>
      </c>
      <c r="C83" s="4" t="str">
        <f t="shared" si="0"/>
        <v>DIV KS</v>
      </c>
      <c r="D83" s="4">
        <v>222112262</v>
      </c>
      <c r="E83" s="2" t="s">
        <v>440</v>
      </c>
      <c r="F83" s="1">
        <f t="shared" si="1"/>
        <v>1</v>
      </c>
      <c r="G83" s="1" t="str">
        <f>VLOOKUP(D83,Sheet1!$A$2:$D$540,4,FALSE)</f>
        <v>Nisa Fatharani Hasna</v>
      </c>
      <c r="H83" s="1">
        <f t="shared" si="2"/>
        <v>1</v>
      </c>
      <c r="I83" s="1" t="s">
        <v>1917</v>
      </c>
      <c r="J83" s="25" t="s">
        <v>1918</v>
      </c>
      <c r="K83" s="23" t="str">
        <f t="shared" si="3"/>
        <v>62895403160100</v>
      </c>
      <c r="L83" s="23" t="s">
        <v>1919</v>
      </c>
      <c r="M83" s="1" t="s">
        <v>440</v>
      </c>
      <c r="N83" s="1" t="s">
        <v>1155</v>
      </c>
      <c r="O83" s="1" t="s">
        <v>1920</v>
      </c>
      <c r="P83" s="1" t="s">
        <v>1921</v>
      </c>
      <c r="Q83" s="1" t="s">
        <v>1144</v>
      </c>
      <c r="R83" s="1" t="s">
        <v>1922</v>
      </c>
      <c r="S83" s="1" t="s">
        <v>1279</v>
      </c>
      <c r="T83" s="1" t="str">
        <f t="shared" si="4"/>
        <v>Doplang Rt 06/ Rw 03, No 21, Kelurahan Doplang, Kecamatan Purworejo, Kabupaten Purworejo, Jawa Tengah</v>
      </c>
      <c r="U83" s="1" t="s">
        <v>1619</v>
      </c>
      <c r="V83" s="1" t="s">
        <v>1281</v>
      </c>
      <c r="W83" s="1" t="s">
        <v>1620</v>
      </c>
      <c r="X83" s="1" t="s">
        <v>1281</v>
      </c>
      <c r="Y83" s="1" t="str">
        <f t="shared" si="5"/>
        <v>33</v>
      </c>
      <c r="Z83" s="1" t="str">
        <f>VLOOKUP(Y83,ja!E$2:F$35,2,FALSE)</f>
        <v>Jawa Tengah</v>
      </c>
      <c r="AA83" s="1" t="str">
        <f t="shared" si="6"/>
        <v>3306</v>
      </c>
      <c r="AB83" s="1" t="str">
        <f t="shared" si="7"/>
        <v>BPS Kabupaten Purworejo</v>
      </c>
      <c r="AD83" s="1" t="str">
        <f>IF(AC83="","", VLOOKUP(AC83,ja!A$2:D$549,4)&amp;" "&amp;VLOOKUP(AC83,ja!A$2:D$549,2))</f>
        <v/>
      </c>
      <c r="AE83" s="5" t="str">
        <f t="shared" ref="AE83:AF83" si="89">IF(AC83="",AA83,AC83)</f>
        <v>3306</v>
      </c>
      <c r="AF83" s="2" t="str">
        <f t="shared" si="89"/>
        <v>BPS Kabupaten Purworejo</v>
      </c>
      <c r="AG83" s="1">
        <v>1</v>
      </c>
    </row>
    <row r="84" spans="1:33" ht="12.75">
      <c r="A84" s="3">
        <v>45447.642901400468</v>
      </c>
      <c r="B84" s="1" t="s">
        <v>75</v>
      </c>
      <c r="C84" s="4" t="str">
        <f t="shared" si="0"/>
        <v>DIV KS</v>
      </c>
      <c r="D84" s="4">
        <v>222112282</v>
      </c>
      <c r="E84" s="2" t="s">
        <v>410</v>
      </c>
      <c r="F84" s="1">
        <f t="shared" si="1"/>
        <v>1</v>
      </c>
      <c r="G84" s="1" t="str">
        <f>VLOOKUP(D84,Sheet1!$A$2:$D$540,4,FALSE)</f>
        <v>Patrick Farkhanudin</v>
      </c>
      <c r="H84" s="1">
        <f t="shared" si="2"/>
        <v>1</v>
      </c>
      <c r="I84" s="1" t="s">
        <v>1924</v>
      </c>
      <c r="J84" s="25" t="s">
        <v>1925</v>
      </c>
      <c r="K84" s="23" t="str">
        <f t="shared" si="3"/>
        <v>6281903220136</v>
      </c>
      <c r="L84" s="23" t="s">
        <v>1926</v>
      </c>
      <c r="M84" s="1" t="s">
        <v>1927</v>
      </c>
      <c r="N84" s="1" t="s">
        <v>1141</v>
      </c>
      <c r="O84" s="1" t="s">
        <v>1928</v>
      </c>
      <c r="P84" s="1" t="s">
        <v>1929</v>
      </c>
      <c r="Q84" s="1" t="s">
        <v>1144</v>
      </c>
      <c r="R84" s="1" t="s">
        <v>1930</v>
      </c>
      <c r="S84" s="1" t="s">
        <v>1371</v>
      </c>
      <c r="T84" s="1" t="str">
        <f t="shared" si="4"/>
        <v>Rt.2/Rw.6, Kel Beji, Kedung Banteng (Mushola Wakafiyah) Kedung Banteng, Kab. Banyumas, Jawa Tengah, Id, 53152</v>
      </c>
      <c r="U84" s="1" t="s">
        <v>1486</v>
      </c>
      <c r="V84" s="1" t="s">
        <v>1372</v>
      </c>
      <c r="W84" s="1" t="s">
        <v>1487</v>
      </c>
      <c r="X84" s="1" t="s">
        <v>1372</v>
      </c>
      <c r="Y84" s="1" t="str">
        <f t="shared" si="5"/>
        <v>33</v>
      </c>
      <c r="Z84" s="1" t="str">
        <f>VLOOKUP(Y84,ja!E$2:F$35,2,FALSE)</f>
        <v>Jawa Tengah</v>
      </c>
      <c r="AA84" s="1" t="str">
        <f t="shared" si="6"/>
        <v>3302</v>
      </c>
      <c r="AB84" s="1" t="str">
        <f t="shared" si="7"/>
        <v>BPS Kabupaten Banyumas</v>
      </c>
      <c r="AD84" s="1" t="str">
        <f>IF(AC84="","", VLOOKUP(AC84,ja!A$2:D$549,4)&amp;" "&amp;VLOOKUP(AC84,ja!A$2:D$549,2))</f>
        <v/>
      </c>
      <c r="AE84" s="5" t="str">
        <f t="shared" ref="AE84:AF84" si="90">IF(AC84="",AA84,AC84)</f>
        <v>3302</v>
      </c>
      <c r="AF84" s="2" t="str">
        <f t="shared" si="90"/>
        <v>BPS Kabupaten Banyumas</v>
      </c>
      <c r="AG84" s="1">
        <v>1</v>
      </c>
    </row>
    <row r="85" spans="1:33" ht="12.75">
      <c r="A85" s="3">
        <v>45447.642902337961</v>
      </c>
      <c r="B85" s="1" t="s">
        <v>32</v>
      </c>
      <c r="C85" s="4" t="str">
        <f t="shared" si="0"/>
        <v>DIV KS</v>
      </c>
      <c r="D85" s="4">
        <v>222111874</v>
      </c>
      <c r="E85" s="2" t="s">
        <v>461</v>
      </c>
      <c r="F85" s="1">
        <f t="shared" si="1"/>
        <v>1</v>
      </c>
      <c r="G85" s="1" t="str">
        <f>VLOOKUP(D85,Sheet1!$A$2:$D$540,4,FALSE)</f>
        <v>Alif Fitriatul Khasanah</v>
      </c>
      <c r="H85" s="1">
        <f t="shared" si="2"/>
        <v>1</v>
      </c>
      <c r="I85" s="1" t="s">
        <v>1932</v>
      </c>
      <c r="J85" s="25" t="s">
        <v>1933</v>
      </c>
      <c r="K85" s="23" t="str">
        <f t="shared" si="3"/>
        <v>6285640182890</v>
      </c>
      <c r="L85" s="23" t="s">
        <v>1934</v>
      </c>
      <c r="M85" s="1" t="s">
        <v>461</v>
      </c>
      <c r="N85" s="1" t="s">
        <v>1141</v>
      </c>
      <c r="O85" s="1" t="s">
        <v>1935</v>
      </c>
      <c r="P85" s="1" t="s">
        <v>1936</v>
      </c>
      <c r="Q85" s="1" t="s">
        <v>1144</v>
      </c>
      <c r="R85" s="1" t="s">
        <v>1937</v>
      </c>
      <c r="S85" s="1" t="s">
        <v>1193</v>
      </c>
      <c r="T85" s="1" t="str">
        <f t="shared" si="4"/>
        <v>Jl. Werkudoro, Kebondalem Rt.03/Rw.05, Kebondalem.Kidul, Prambanan</v>
      </c>
      <c r="U85" s="1" t="s">
        <v>1540</v>
      </c>
      <c r="V85" s="1" t="s">
        <v>1195</v>
      </c>
      <c r="W85" s="1" t="s">
        <v>1703</v>
      </c>
      <c r="X85" s="1" t="s">
        <v>1195</v>
      </c>
      <c r="Y85" s="1" t="str">
        <f t="shared" si="5"/>
        <v>33</v>
      </c>
      <c r="Z85" s="1" t="str">
        <f>VLOOKUP(Y85,ja!E$2:F$35,2,FALSE)</f>
        <v>Jawa Tengah</v>
      </c>
      <c r="AA85" s="1" t="str">
        <f t="shared" si="6"/>
        <v>3310</v>
      </c>
      <c r="AB85" s="1" t="str">
        <f t="shared" si="7"/>
        <v>BPS Kabupaten Klaten</v>
      </c>
      <c r="AD85" s="1" t="str">
        <f>IF(AC85="","", VLOOKUP(AC85,ja!A$2:D$549,4)&amp;" "&amp;VLOOKUP(AC85,ja!A$2:D$549,2))</f>
        <v/>
      </c>
      <c r="AE85" s="5" t="str">
        <f t="shared" ref="AE85:AF85" si="91">IF(AC85="",AA85,AC85)</f>
        <v>3310</v>
      </c>
      <c r="AF85" s="2" t="str">
        <f t="shared" si="91"/>
        <v>BPS Kabupaten Klaten</v>
      </c>
      <c r="AG85" s="1">
        <v>1</v>
      </c>
    </row>
    <row r="86" spans="1:33" ht="12.75">
      <c r="A86" s="3">
        <v>45447.642941388884</v>
      </c>
      <c r="B86" s="1" t="s">
        <v>141</v>
      </c>
      <c r="C86" s="4" t="str">
        <f t="shared" si="0"/>
        <v>DIV ST</v>
      </c>
      <c r="D86" s="4">
        <v>212111959</v>
      </c>
      <c r="E86" s="2" t="s">
        <v>622</v>
      </c>
      <c r="F86" s="1">
        <f t="shared" si="1"/>
        <v>1</v>
      </c>
      <c r="G86" s="1" t="str">
        <f>VLOOKUP(D86,Sheet1!$A$2:$D$540,4,FALSE)</f>
        <v>Bintang Putri Aulia</v>
      </c>
      <c r="H86" s="1">
        <f t="shared" si="2"/>
        <v>1</v>
      </c>
      <c r="I86" s="1" t="s">
        <v>1939</v>
      </c>
      <c r="J86" s="25" t="s">
        <v>1940</v>
      </c>
      <c r="K86" s="23" t="str">
        <f t="shared" si="3"/>
        <v>6289502600176</v>
      </c>
      <c r="L86" s="23" t="s">
        <v>1941</v>
      </c>
      <c r="M86" s="1" t="s">
        <v>1942</v>
      </c>
      <c r="N86" s="1" t="s">
        <v>1141</v>
      </c>
      <c r="O86" s="1" t="s">
        <v>1943</v>
      </c>
      <c r="P86" s="1" t="s">
        <v>1944</v>
      </c>
      <c r="Q86" s="1" t="s">
        <v>1144</v>
      </c>
      <c r="R86" s="1" t="s">
        <v>1945</v>
      </c>
      <c r="S86" s="1" t="s">
        <v>1146</v>
      </c>
      <c r="T86" s="1" t="str">
        <f t="shared" si="4"/>
        <v>Jl Mawar No. 12, Blotan, Wedomartani, Ngemplak, Sleman, Yogyakarta</v>
      </c>
      <c r="U86" s="1" t="s">
        <v>1540</v>
      </c>
      <c r="V86" s="1" t="s">
        <v>1148</v>
      </c>
      <c r="W86" s="1" t="s">
        <v>1149</v>
      </c>
      <c r="X86" s="1" t="s">
        <v>1149</v>
      </c>
      <c r="Y86" s="1" t="str">
        <f t="shared" si="5"/>
        <v>34</v>
      </c>
      <c r="Z86" s="1" t="str">
        <f>VLOOKUP(Y86,ja!E$2:F$35,2,FALSE)</f>
        <v>DI Yogyakarta</v>
      </c>
      <c r="AA86" s="1" t="str">
        <f t="shared" si="6"/>
        <v>3471</v>
      </c>
      <c r="AB86" s="1" t="str">
        <f t="shared" si="7"/>
        <v>BPS Kota Yogyakarta</v>
      </c>
      <c r="AD86" s="1" t="str">
        <f>IF(AC86="","", VLOOKUP(AC86,ja!A$2:D$549,4)&amp;" "&amp;VLOOKUP(AC86,ja!A$2:D$549,2))</f>
        <v/>
      </c>
      <c r="AE86" s="5" t="str">
        <f t="shared" ref="AE86:AF86" si="92">IF(AC86="",AA86,AC86)</f>
        <v>3471</v>
      </c>
      <c r="AF86" s="2" t="str">
        <f t="shared" si="92"/>
        <v>BPS Kota Yogyakarta</v>
      </c>
      <c r="AG86" s="1">
        <v>1</v>
      </c>
    </row>
    <row r="87" spans="1:33" ht="12.75">
      <c r="A87" s="3">
        <v>45447.690548171297</v>
      </c>
      <c r="B87" s="1" t="s">
        <v>47</v>
      </c>
      <c r="C87" s="4" t="str">
        <f t="shared" si="0"/>
        <v>DIII ST</v>
      </c>
      <c r="D87" s="4">
        <v>112212491</v>
      </c>
      <c r="E87" s="2" t="s">
        <v>375</v>
      </c>
      <c r="F87" s="1">
        <f t="shared" si="1"/>
        <v>1</v>
      </c>
      <c r="G87" s="1" t="str">
        <f>VLOOKUP(D87,Sheet1!$A$2:$D$540,4,FALSE)</f>
        <v>Amelia Calista</v>
      </c>
      <c r="H87" s="1">
        <f t="shared" si="2"/>
        <v>1</v>
      </c>
      <c r="I87" s="1" t="s">
        <v>1947</v>
      </c>
      <c r="J87" s="25" t="s">
        <v>1948</v>
      </c>
      <c r="K87" s="23" t="str">
        <f t="shared" si="3"/>
        <v>6281226800336</v>
      </c>
      <c r="L87" s="23" t="s">
        <v>1949</v>
      </c>
      <c r="M87" s="1" t="s">
        <v>1950</v>
      </c>
      <c r="N87" s="1" t="s">
        <v>1177</v>
      </c>
      <c r="O87" s="1" t="s">
        <v>1951</v>
      </c>
      <c r="P87" s="1" t="s">
        <v>1952</v>
      </c>
      <c r="Q87" s="1" t="s">
        <v>1144</v>
      </c>
      <c r="R87" s="1" t="s">
        <v>1953</v>
      </c>
      <c r="S87" s="1" t="s">
        <v>1194</v>
      </c>
      <c r="T87" s="1" t="str">
        <f t="shared" si="4"/>
        <v xml:space="preserve">Jalan Ledok 1 Rt 2/Rw 2 Sidorejo, Ngargorejo, Ngemplak, Boyolali, Jawa Tengah </v>
      </c>
      <c r="U87" s="1" t="s">
        <v>1559</v>
      </c>
      <c r="V87" s="1" t="s">
        <v>1561</v>
      </c>
      <c r="W87" s="1" t="s">
        <v>1196</v>
      </c>
      <c r="X87" s="1" t="s">
        <v>1561</v>
      </c>
      <c r="Y87" s="1" t="str">
        <f t="shared" si="5"/>
        <v>33</v>
      </c>
      <c r="Z87" s="1" t="str">
        <f>VLOOKUP(Y87,ja!E$2:F$35,2,FALSE)</f>
        <v>Jawa Tengah</v>
      </c>
      <c r="AA87" s="1" t="str">
        <f t="shared" si="6"/>
        <v>3372</v>
      </c>
      <c r="AB87" s="1" t="str">
        <f t="shared" si="7"/>
        <v>BPS Kota Surakarta</v>
      </c>
      <c r="AC87" s="1">
        <v>3309</v>
      </c>
      <c r="AD87" s="1" t="str">
        <f>IF(AC87="","", VLOOKUP(AC87,ja!A$2:D$549,4)&amp;" "&amp;VLOOKUP(AC87,ja!A$2:D$549,2))</f>
        <v>BPS Kabupaten Boyolali</v>
      </c>
      <c r="AE87" s="5">
        <f t="shared" ref="AE87:AF87" si="93">IF(AC87="",AA87,AC87)</f>
        <v>3309</v>
      </c>
      <c r="AF87" s="2" t="str">
        <f t="shared" si="93"/>
        <v>BPS Kabupaten Boyolali</v>
      </c>
      <c r="AG87" s="1">
        <v>1</v>
      </c>
    </row>
    <row r="88" spans="1:33" ht="12.75">
      <c r="A88" s="3">
        <v>45447.657024456013</v>
      </c>
      <c r="B88" s="1" t="s">
        <v>32</v>
      </c>
      <c r="C88" s="4" t="str">
        <f t="shared" si="0"/>
        <v>DIV KS</v>
      </c>
      <c r="D88" s="4">
        <v>222112010</v>
      </c>
      <c r="E88" s="2" t="s">
        <v>1955</v>
      </c>
      <c r="F88" s="1">
        <f t="shared" si="1"/>
        <v>1</v>
      </c>
      <c r="G88" s="1" t="str">
        <f>VLOOKUP(D88,Sheet1!$A$2:$D$540,4,FALSE)</f>
        <v>Elgresia Egita Br Perangin-Angin</v>
      </c>
      <c r="H88" s="1">
        <f t="shared" si="2"/>
        <v>1</v>
      </c>
      <c r="I88" s="1" t="s">
        <v>1956</v>
      </c>
      <c r="J88" s="25" t="s">
        <v>1957</v>
      </c>
      <c r="K88" s="23" t="str">
        <f t="shared" si="3"/>
        <v>6281375094322</v>
      </c>
      <c r="L88" s="23" t="s">
        <v>1958</v>
      </c>
      <c r="M88" s="1" t="s">
        <v>1959</v>
      </c>
      <c r="N88" s="1" t="s">
        <v>1189</v>
      </c>
      <c r="O88" s="1" t="s">
        <v>1960</v>
      </c>
      <c r="P88" s="1" t="s">
        <v>1961</v>
      </c>
      <c r="Q88" s="1" t="s">
        <v>1144</v>
      </c>
      <c r="R88" s="1" t="s">
        <v>1962</v>
      </c>
      <c r="S88" s="1" t="s">
        <v>1181</v>
      </c>
      <c r="T88" s="1" t="str">
        <f t="shared" si="4"/>
        <v>Jalan Bunga Cempaka No. 29G, Padang Bulan Selayang Ii, Kec. Medan Selayang, Kota Medan, Sumatera Utara 20156</v>
      </c>
      <c r="U88" s="1" t="s">
        <v>1963</v>
      </c>
      <c r="V88" s="1" t="s">
        <v>1182</v>
      </c>
      <c r="W88" s="1" t="s">
        <v>1183</v>
      </c>
      <c r="X88" s="1" t="s">
        <v>1183</v>
      </c>
      <c r="Y88" s="1" t="str">
        <f t="shared" si="5"/>
        <v>12</v>
      </c>
      <c r="Z88" s="1" t="str">
        <f>VLOOKUP(Y88,ja!E$2:F$35,2,FALSE)</f>
        <v>Sumatera Utara</v>
      </c>
      <c r="AA88" s="1" t="str">
        <f t="shared" si="6"/>
        <v>1275</v>
      </c>
      <c r="AB88" s="1" t="str">
        <f t="shared" si="7"/>
        <v>BPS Kota Medan</v>
      </c>
      <c r="AD88" s="1" t="str">
        <f>IF(AC88="","", VLOOKUP(AC88,ja!A$2:D$549,4)&amp;" "&amp;VLOOKUP(AC88,ja!A$2:D$549,2))</f>
        <v/>
      </c>
      <c r="AE88" s="5" t="str">
        <f t="shared" ref="AE88:AF88" si="94">IF(AC88="",AA88,AC88)</f>
        <v>1275</v>
      </c>
      <c r="AF88" s="2" t="str">
        <f t="shared" si="94"/>
        <v>BPS Kota Medan</v>
      </c>
      <c r="AG88" s="1">
        <v>1</v>
      </c>
    </row>
    <row r="89" spans="1:33" ht="12.75">
      <c r="A89" s="3">
        <v>45447.646262372684</v>
      </c>
      <c r="B89" s="1" t="s">
        <v>23</v>
      </c>
      <c r="C89" s="4" t="str">
        <f t="shared" si="0"/>
        <v>DIII ST</v>
      </c>
      <c r="D89" s="4">
        <v>112212848</v>
      </c>
      <c r="E89" s="2" t="s">
        <v>836</v>
      </c>
      <c r="F89" s="1">
        <f t="shared" si="1"/>
        <v>1</v>
      </c>
      <c r="G89" s="1" t="str">
        <f>VLOOKUP(D89,Sheet1!$A$2:$D$540,4,FALSE)</f>
        <v>Ria Indriani</v>
      </c>
      <c r="H89" s="1">
        <f t="shared" si="2"/>
        <v>1</v>
      </c>
      <c r="I89" s="1" t="s">
        <v>1965</v>
      </c>
      <c r="J89" s="25" t="s">
        <v>1966</v>
      </c>
      <c r="K89" s="23" t="str">
        <f t="shared" si="3"/>
        <v>6289693868377</v>
      </c>
      <c r="L89" s="23" t="s">
        <v>1967</v>
      </c>
      <c r="M89" s="1" t="s">
        <v>836</v>
      </c>
      <c r="N89" s="1" t="s">
        <v>1141</v>
      </c>
      <c r="O89" s="1" t="s">
        <v>1968</v>
      </c>
      <c r="P89" s="1" t="s">
        <v>1969</v>
      </c>
      <c r="Q89" s="1" t="s">
        <v>1144</v>
      </c>
      <c r="R89" s="1" t="s">
        <v>1970</v>
      </c>
      <c r="S89" s="1" t="s">
        <v>1661</v>
      </c>
      <c r="T89" s="1" t="str">
        <f t="shared" si="4"/>
        <v xml:space="preserve">Jalan Budi Utomo. Jl. Purnajaya 1 Jalur 2 No. 81B Rt/Rw 04/06, Kelurahan Siantan Hilir, Kecamatan Pontianak Utara, Kota Pontianak </v>
      </c>
      <c r="U89" s="1" t="s">
        <v>1662</v>
      </c>
      <c r="V89" s="1" t="s">
        <v>1663</v>
      </c>
      <c r="W89" s="1" t="s">
        <v>1664</v>
      </c>
      <c r="X89" s="1" t="s">
        <v>1663</v>
      </c>
      <c r="Y89" s="1" t="str">
        <f t="shared" si="5"/>
        <v>61</v>
      </c>
      <c r="Z89" s="1" t="str">
        <f>VLOOKUP(Y89,ja!E$2:F$35,2,FALSE)</f>
        <v>Kalimantan Barat</v>
      </c>
      <c r="AA89" s="1" t="str">
        <f t="shared" si="6"/>
        <v>6171</v>
      </c>
      <c r="AB89" s="1" t="str">
        <f t="shared" si="7"/>
        <v>BPS Kota Pontianak</v>
      </c>
      <c r="AD89" s="1" t="str">
        <f>IF(AC89="","", VLOOKUP(AC89,ja!A$2:D$549,4)&amp;" "&amp;VLOOKUP(AC89,ja!A$2:D$549,2))</f>
        <v/>
      </c>
      <c r="AE89" s="5" t="str">
        <f t="shared" ref="AE89:AF89" si="95">IF(AC89="",AA89,AC89)</f>
        <v>6171</v>
      </c>
      <c r="AF89" s="2" t="str">
        <f t="shared" si="95"/>
        <v>BPS Kota Pontianak</v>
      </c>
      <c r="AG89" s="1">
        <v>1</v>
      </c>
    </row>
    <row r="90" spans="1:33" ht="12.75">
      <c r="A90" s="3">
        <v>45448.679033379631</v>
      </c>
      <c r="B90" s="1" t="s">
        <v>23</v>
      </c>
      <c r="C90" s="4" t="str">
        <f t="shared" si="0"/>
        <v>DIII ST</v>
      </c>
      <c r="D90" s="4">
        <v>112212637</v>
      </c>
      <c r="E90" s="2" t="s">
        <v>849</v>
      </c>
      <c r="F90" s="1">
        <f t="shared" si="1"/>
        <v>1</v>
      </c>
      <c r="G90" s="1" t="str">
        <f>VLOOKUP(D90,Sheet1!$A$2:$D$540,4,FALSE)</f>
        <v>Hany Febrianty</v>
      </c>
      <c r="H90" s="1">
        <f t="shared" si="2"/>
        <v>1</v>
      </c>
      <c r="I90" s="1" t="s">
        <v>1972</v>
      </c>
      <c r="J90" s="25" t="s">
        <v>1973</v>
      </c>
      <c r="K90" s="23" t="str">
        <f t="shared" si="3"/>
        <v>6287804114914</v>
      </c>
      <c r="L90" s="26" t="s">
        <v>1974</v>
      </c>
      <c r="M90" s="1" t="s">
        <v>1975</v>
      </c>
      <c r="N90" s="1" t="s">
        <v>1141</v>
      </c>
      <c r="O90" s="1" t="s">
        <v>1976</v>
      </c>
      <c r="P90" s="1" t="s">
        <v>1379</v>
      </c>
      <c r="Q90" s="1" t="s">
        <v>1144</v>
      </c>
      <c r="R90" s="1" t="s">
        <v>1977</v>
      </c>
      <c r="S90" s="1" t="s">
        <v>1978</v>
      </c>
      <c r="T90" s="1" t="str">
        <f t="shared" si="4"/>
        <v xml:space="preserve">Jl Walter Condrad Gg. Firdaus No 123 Rt 027 Rw 008, Baamang Tengah, Baamang </v>
      </c>
      <c r="U90" s="1" t="s">
        <v>1979</v>
      </c>
      <c r="V90" s="1" t="s">
        <v>1980</v>
      </c>
      <c r="W90" s="1" t="s">
        <v>1981</v>
      </c>
      <c r="X90" s="1" t="s">
        <v>1980</v>
      </c>
      <c r="Y90" s="1" t="str">
        <f t="shared" si="5"/>
        <v>62</v>
      </c>
      <c r="Z90" s="1" t="str">
        <f>VLOOKUP(Y90,ja!E$2:F$35,2,FALSE)</f>
        <v>Kalimantan Tengah</v>
      </c>
      <c r="AA90" s="1" t="str">
        <f t="shared" si="6"/>
        <v>6202</v>
      </c>
      <c r="AB90" s="1" t="str">
        <f t="shared" si="7"/>
        <v>BPS Kabupaten Kotawaringin Timur</v>
      </c>
      <c r="AD90" s="1" t="str">
        <f>IF(AC90="","", VLOOKUP(AC90,ja!A$2:D$549,4)&amp;" "&amp;VLOOKUP(AC90,ja!A$2:D$549,2))</f>
        <v/>
      </c>
      <c r="AE90" s="5" t="str">
        <f t="shared" ref="AE90:AF90" si="96">IF(AC90="",AA90,AC90)</f>
        <v>6202</v>
      </c>
      <c r="AF90" s="2" t="str">
        <f t="shared" si="96"/>
        <v>BPS Kabupaten Kotawaringin Timur</v>
      </c>
      <c r="AG90" s="1">
        <v>1</v>
      </c>
    </row>
    <row r="91" spans="1:33" ht="12.75">
      <c r="A91" s="3">
        <v>45447.646981215279</v>
      </c>
      <c r="B91" s="1" t="s">
        <v>18</v>
      </c>
      <c r="C91" s="4" t="str">
        <f t="shared" si="0"/>
        <v>DIV KS</v>
      </c>
      <c r="D91" s="4">
        <v>222112380</v>
      </c>
      <c r="E91" s="2" t="s">
        <v>1983</v>
      </c>
      <c r="F91" s="1">
        <f t="shared" si="1"/>
        <v>1</v>
      </c>
      <c r="G91" s="1" t="str">
        <f>VLOOKUP(D91,Sheet1!$A$2:$D$540,4,FALSE)</f>
        <v>Stenislaus Angga Aprianto</v>
      </c>
      <c r="H91" s="1">
        <f t="shared" si="2"/>
        <v>1</v>
      </c>
      <c r="I91" s="1" t="s">
        <v>1984</v>
      </c>
      <c r="J91" s="25" t="s">
        <v>1985</v>
      </c>
      <c r="K91" s="23" t="str">
        <f t="shared" si="3"/>
        <v>6285643622005</v>
      </c>
      <c r="L91" s="23" t="s">
        <v>1986</v>
      </c>
      <c r="M91" s="1" t="s">
        <v>1983</v>
      </c>
      <c r="N91" s="1" t="s">
        <v>1141</v>
      </c>
      <c r="O91" s="1" t="s">
        <v>1987</v>
      </c>
      <c r="P91" s="1" t="s">
        <v>1988</v>
      </c>
      <c r="Q91" s="1" t="s">
        <v>1144</v>
      </c>
      <c r="R91" s="1" t="s">
        <v>1989</v>
      </c>
      <c r="S91" s="1" t="s">
        <v>1279</v>
      </c>
      <c r="T91" s="1" t="str">
        <f t="shared" si="4"/>
        <v>Desa Ringgit, Rt 003/ Rw 001, Kecamatan Ngombol, Kabupaten Purworejo, Jawa Tengah</v>
      </c>
      <c r="U91" s="1" t="s">
        <v>1619</v>
      </c>
      <c r="V91" s="1" t="s">
        <v>1281</v>
      </c>
      <c r="W91" s="1" t="s">
        <v>1620</v>
      </c>
      <c r="X91" s="1" t="s">
        <v>1281</v>
      </c>
      <c r="Y91" s="1" t="str">
        <f t="shared" si="5"/>
        <v>33</v>
      </c>
      <c r="Z91" s="1" t="str">
        <f>VLOOKUP(Y91,ja!E$2:F$35,2,FALSE)</f>
        <v>Jawa Tengah</v>
      </c>
      <c r="AA91" s="1" t="str">
        <f t="shared" si="6"/>
        <v>3306</v>
      </c>
      <c r="AB91" s="1" t="str">
        <f t="shared" si="7"/>
        <v>BPS Kabupaten Purworejo</v>
      </c>
      <c r="AD91" s="1" t="str">
        <f>IF(AC91="","", VLOOKUP(AC91,ja!A$2:D$549,4)&amp;" "&amp;VLOOKUP(AC91,ja!A$2:D$549,2))</f>
        <v/>
      </c>
      <c r="AE91" s="5" t="str">
        <f t="shared" ref="AE91:AF91" si="97">IF(AC91="",AA91,AC91)</f>
        <v>3306</v>
      </c>
      <c r="AF91" s="2" t="str">
        <f t="shared" si="97"/>
        <v>BPS Kabupaten Purworejo</v>
      </c>
      <c r="AG91" s="1">
        <v>1</v>
      </c>
    </row>
    <row r="92" spans="1:33" ht="12.75">
      <c r="A92" s="3">
        <v>45447.64758232639</v>
      </c>
      <c r="B92" s="1" t="s">
        <v>11</v>
      </c>
      <c r="C92" s="4" t="str">
        <f t="shared" si="0"/>
        <v>DIV KS</v>
      </c>
      <c r="D92" s="4">
        <v>222111840</v>
      </c>
      <c r="E92" s="2" t="s">
        <v>457</v>
      </c>
      <c r="F92" s="1">
        <f t="shared" si="1"/>
        <v>1</v>
      </c>
      <c r="G92" s="1" t="str">
        <f>VLOOKUP(D92,Sheet1!$A$2:$D$540,4,FALSE)</f>
        <v>Adib Sulthon Muammal</v>
      </c>
      <c r="H92" s="1">
        <f t="shared" si="2"/>
        <v>1</v>
      </c>
      <c r="I92" s="1" t="s">
        <v>1991</v>
      </c>
      <c r="J92" s="25" t="s">
        <v>1992</v>
      </c>
      <c r="K92" s="23" t="str">
        <f t="shared" si="3"/>
        <v>6285163513267</v>
      </c>
      <c r="L92" s="23" t="s">
        <v>1993</v>
      </c>
      <c r="M92" s="1" t="s">
        <v>457</v>
      </c>
      <c r="N92" s="1" t="s">
        <v>1994</v>
      </c>
      <c r="O92" s="1" t="s">
        <v>1995</v>
      </c>
      <c r="P92" s="1" t="s">
        <v>1996</v>
      </c>
      <c r="Q92" s="1" t="s">
        <v>1144</v>
      </c>
      <c r="R92" s="1" t="s">
        <v>1997</v>
      </c>
      <c r="S92" s="1" t="s">
        <v>1193</v>
      </c>
      <c r="T92" s="1" t="str">
        <f t="shared" si="4"/>
        <v>Rt1/Rw9, Buntalan, Buntalan, Klaten Tengah, Klaten</v>
      </c>
      <c r="U92" s="1" t="s">
        <v>1194</v>
      </c>
      <c r="V92" s="1" t="s">
        <v>1195</v>
      </c>
      <c r="W92" s="1" t="s">
        <v>1196</v>
      </c>
      <c r="X92" s="1" t="s">
        <v>1196</v>
      </c>
      <c r="Y92" s="1" t="str">
        <f t="shared" si="5"/>
        <v>33</v>
      </c>
      <c r="Z92" s="1" t="str">
        <f>VLOOKUP(Y92,ja!E$2:F$35,2,FALSE)</f>
        <v>Jawa Tengah</v>
      </c>
      <c r="AA92" s="1" t="str">
        <f t="shared" si="6"/>
        <v>3309</v>
      </c>
      <c r="AB92" s="1" t="str">
        <f t="shared" si="7"/>
        <v>BPS Kabupaten Boyolali</v>
      </c>
      <c r="AD92" s="1" t="str">
        <f>IF(AC92="","", VLOOKUP(AC92,ja!A$2:D$549,4)&amp;" "&amp;VLOOKUP(AC92,ja!A$2:D$549,2))</f>
        <v/>
      </c>
      <c r="AE92" s="5" t="str">
        <f t="shared" ref="AE92:AF92" si="98">IF(AC92="",AA92,AC92)</f>
        <v>3309</v>
      </c>
      <c r="AF92" s="2" t="str">
        <f t="shared" si="98"/>
        <v>BPS Kabupaten Boyolali</v>
      </c>
      <c r="AG92" s="1">
        <v>1</v>
      </c>
    </row>
    <row r="93" spans="1:33" ht="12.75">
      <c r="A93" s="3">
        <v>45447.648342673609</v>
      </c>
      <c r="B93" s="1" t="s">
        <v>11</v>
      </c>
      <c r="C93" s="4" t="str">
        <f t="shared" si="0"/>
        <v>DIV KS</v>
      </c>
      <c r="D93" s="4">
        <v>222111852</v>
      </c>
      <c r="E93" s="2" t="s">
        <v>448</v>
      </c>
      <c r="F93" s="1">
        <f t="shared" si="1"/>
        <v>1</v>
      </c>
      <c r="G93" s="1" t="str">
        <f>VLOOKUP(D93,Sheet1!$A$2:$D$540,4,FALSE)</f>
        <v>Aghnia Amalia</v>
      </c>
      <c r="H93" s="1">
        <f t="shared" si="2"/>
        <v>1</v>
      </c>
      <c r="I93" s="1" t="s">
        <v>1999</v>
      </c>
      <c r="J93" s="1">
        <v>6285865508320</v>
      </c>
      <c r="K93" s="23">
        <f t="shared" si="3"/>
        <v>6285865508320</v>
      </c>
      <c r="L93" s="26" t="s">
        <v>2000</v>
      </c>
      <c r="M93" s="1" t="s">
        <v>2001</v>
      </c>
      <c r="N93" s="1" t="s">
        <v>1141</v>
      </c>
      <c r="O93" s="1" t="s">
        <v>2002</v>
      </c>
      <c r="P93" s="1" t="s">
        <v>2003</v>
      </c>
      <c r="Q93" s="1" t="s">
        <v>1144</v>
      </c>
      <c r="R93" s="1" t="s">
        <v>2004</v>
      </c>
      <c r="S93" s="1" t="s">
        <v>1169</v>
      </c>
      <c r="T93" s="1" t="str">
        <f t="shared" si="4"/>
        <v>Dusun Bungasari, Rt 02/Rw 01, Desa Adikarto, Kecamatan Muntilan, Kabupaten Magelang</v>
      </c>
      <c r="U93" s="1" t="s">
        <v>1170</v>
      </c>
      <c r="V93" s="1" t="s">
        <v>1172</v>
      </c>
      <c r="W93" s="1" t="s">
        <v>1171</v>
      </c>
      <c r="X93" s="1" t="s">
        <v>1172</v>
      </c>
      <c r="Y93" s="1" t="str">
        <f t="shared" si="5"/>
        <v>33</v>
      </c>
      <c r="Z93" s="1" t="str">
        <f>VLOOKUP(Y93,ja!E$2:F$35,2,FALSE)</f>
        <v>Jawa Tengah</v>
      </c>
      <c r="AA93" s="1" t="str">
        <f t="shared" si="6"/>
        <v>3308</v>
      </c>
      <c r="AB93" s="1" t="str">
        <f t="shared" si="7"/>
        <v>BPS Kabupaten Magelang</v>
      </c>
      <c r="AD93" s="1" t="str">
        <f>IF(AC93="","", VLOOKUP(AC93,ja!A$2:D$549,4)&amp;" "&amp;VLOOKUP(AC93,ja!A$2:D$549,2))</f>
        <v/>
      </c>
      <c r="AE93" s="5" t="str">
        <f t="shared" ref="AE93:AF93" si="99">IF(AC93="",AA93,AC93)</f>
        <v>3308</v>
      </c>
      <c r="AF93" s="2" t="str">
        <f t="shared" si="99"/>
        <v>BPS Kabupaten Magelang</v>
      </c>
      <c r="AG93" s="1">
        <v>1</v>
      </c>
    </row>
    <row r="94" spans="1:33" ht="12.75">
      <c r="A94" s="3">
        <v>45447.64902434028</v>
      </c>
      <c r="B94" s="1" t="s">
        <v>23</v>
      </c>
      <c r="C94" s="4" t="str">
        <f t="shared" si="0"/>
        <v>DIII ST</v>
      </c>
      <c r="D94" s="4">
        <v>112212527</v>
      </c>
      <c r="E94" s="2" t="s">
        <v>576</v>
      </c>
      <c r="F94" s="1">
        <f t="shared" si="1"/>
        <v>1</v>
      </c>
      <c r="G94" s="1" t="str">
        <f>VLOOKUP(D94,Sheet1!$A$2:$D$540,4,FALSE)</f>
        <v>Awangga Wisena Aji</v>
      </c>
      <c r="H94" s="1">
        <f t="shared" si="2"/>
        <v>1</v>
      </c>
      <c r="I94" s="1" t="s">
        <v>2006</v>
      </c>
      <c r="J94" s="25" t="s">
        <v>2007</v>
      </c>
      <c r="K94" s="23" t="str">
        <f t="shared" si="3"/>
        <v>6285725160068</v>
      </c>
      <c r="L94" s="26" t="s">
        <v>2008</v>
      </c>
      <c r="M94" s="1" t="s">
        <v>2009</v>
      </c>
      <c r="N94" s="1" t="s">
        <v>1141</v>
      </c>
      <c r="O94" s="1" t="s">
        <v>2010</v>
      </c>
      <c r="P94" s="1" t="s">
        <v>2011</v>
      </c>
      <c r="Q94" s="1" t="s">
        <v>1144</v>
      </c>
      <c r="R94" s="1" t="s">
        <v>2012</v>
      </c>
      <c r="S94" s="1" t="s">
        <v>1279</v>
      </c>
      <c r="T94" s="1" t="str">
        <f t="shared" si="4"/>
        <v>Rt03/Rw03, Krajan Kidul, Desa Rowobayem, Kecamatan Kemiri</v>
      </c>
      <c r="U94" s="1" t="s">
        <v>1278</v>
      </c>
      <c r="V94" s="1" t="s">
        <v>1281</v>
      </c>
      <c r="W94" s="1" t="s">
        <v>1541</v>
      </c>
      <c r="X94" s="1" t="s">
        <v>1541</v>
      </c>
      <c r="Y94" s="1" t="str">
        <f t="shared" si="5"/>
        <v>34</v>
      </c>
      <c r="Z94" s="1" t="str">
        <f>VLOOKUP(Y94,ja!E$2:F$35,2,FALSE)</f>
        <v>DI Yogyakarta</v>
      </c>
      <c r="AA94" s="1" t="str">
        <f t="shared" si="6"/>
        <v>3400</v>
      </c>
      <c r="AB94" s="1" t="str">
        <f t="shared" si="7"/>
        <v>BPS Provinsi DI Yogyakarta</v>
      </c>
      <c r="AD94" s="1" t="str">
        <f>IF(AC94="","", VLOOKUP(AC94,ja!A$2:D$549,4)&amp;" "&amp;VLOOKUP(AC94,ja!A$2:D$549,2))</f>
        <v/>
      </c>
      <c r="AE94" s="5" t="str">
        <f t="shared" ref="AE94:AF94" si="100">IF(AC94="",AA94,AC94)</f>
        <v>3400</v>
      </c>
      <c r="AF94" s="2" t="str">
        <f t="shared" si="100"/>
        <v>BPS Provinsi DI Yogyakarta</v>
      </c>
      <c r="AG94" s="1">
        <v>1</v>
      </c>
    </row>
    <row r="95" spans="1:33" ht="12.75">
      <c r="A95" s="3">
        <v>45447.650389699076</v>
      </c>
      <c r="B95" s="1" t="s">
        <v>75</v>
      </c>
      <c r="C95" s="4" t="str">
        <f t="shared" si="0"/>
        <v>DIV KS</v>
      </c>
      <c r="D95" s="4">
        <v>222111841</v>
      </c>
      <c r="E95" s="2" t="s">
        <v>611</v>
      </c>
      <c r="F95" s="1">
        <f t="shared" si="1"/>
        <v>1</v>
      </c>
      <c r="G95" s="1" t="str">
        <f>VLOOKUP(D95,Sheet1!$A$2:$D$540,4,FALSE)</f>
        <v>Adien Ilma Mutafaila</v>
      </c>
      <c r="H95" s="1">
        <f t="shared" si="2"/>
        <v>1</v>
      </c>
      <c r="I95" s="1" t="s">
        <v>2014</v>
      </c>
      <c r="J95" s="25" t="s">
        <v>2015</v>
      </c>
      <c r="K95" s="23" t="str">
        <f t="shared" si="3"/>
        <v>6285882664024</v>
      </c>
      <c r="L95" s="26" t="s">
        <v>2016</v>
      </c>
      <c r="M95" s="1" t="s">
        <v>2017</v>
      </c>
      <c r="N95" s="1" t="s">
        <v>1141</v>
      </c>
      <c r="O95" s="1" t="s">
        <v>1790</v>
      </c>
      <c r="P95" s="1" t="s">
        <v>2018</v>
      </c>
      <c r="Q95" s="1" t="s">
        <v>1144</v>
      </c>
      <c r="R95" s="1" t="s">
        <v>2019</v>
      </c>
      <c r="S95" s="1" t="s">
        <v>1146</v>
      </c>
      <c r="T95" s="1" t="str">
        <f t="shared" si="4"/>
        <v xml:space="preserve">Glagahombo Rt 01/ Rw 08, Pondorejo, Tempel, Sleman. </v>
      </c>
      <c r="U95" s="1" t="s">
        <v>1147</v>
      </c>
      <c r="V95" s="1" t="s">
        <v>1148</v>
      </c>
      <c r="W95" s="1" t="s">
        <v>1149</v>
      </c>
      <c r="X95" s="1" t="s">
        <v>1148</v>
      </c>
      <c r="Y95" s="1" t="str">
        <f t="shared" si="5"/>
        <v>34</v>
      </c>
      <c r="Z95" s="1" t="str">
        <f>VLOOKUP(Y95,ja!E$2:F$35,2,FALSE)</f>
        <v>DI Yogyakarta</v>
      </c>
      <c r="AA95" s="1" t="str">
        <f t="shared" si="6"/>
        <v>3404</v>
      </c>
      <c r="AB95" s="1" t="str">
        <f t="shared" si="7"/>
        <v>BPS Kabupaten Sleman</v>
      </c>
      <c r="AD95" s="1" t="str">
        <f>IF(AC95="","", VLOOKUP(AC95,ja!A$2:D$549,4)&amp;" "&amp;VLOOKUP(AC95,ja!A$2:D$549,2))</f>
        <v/>
      </c>
      <c r="AE95" s="5" t="str">
        <f t="shared" ref="AE95:AF95" si="101">IF(AC95="",AA95,AC95)</f>
        <v>3404</v>
      </c>
      <c r="AF95" s="2" t="str">
        <f t="shared" si="101"/>
        <v>BPS Kabupaten Sleman</v>
      </c>
      <c r="AG95" s="1">
        <v>1</v>
      </c>
    </row>
    <row r="96" spans="1:33" ht="12.75">
      <c r="A96" s="3">
        <v>45447.650394432872</v>
      </c>
      <c r="B96" s="1" t="s">
        <v>47</v>
      </c>
      <c r="C96" s="4" t="str">
        <f t="shared" si="0"/>
        <v>DIII ST</v>
      </c>
      <c r="D96" s="4">
        <v>112212688</v>
      </c>
      <c r="E96" s="2" t="s">
        <v>279</v>
      </c>
      <c r="F96" s="1">
        <f t="shared" si="1"/>
        <v>1</v>
      </c>
      <c r="G96" s="1" t="str">
        <f>VLOOKUP(D96,Sheet1!$A$2:$D$540,4,FALSE)</f>
        <v>Kamareta</v>
      </c>
      <c r="H96" s="1">
        <f t="shared" si="2"/>
        <v>1</v>
      </c>
      <c r="I96" s="1" t="s">
        <v>2021</v>
      </c>
      <c r="J96" s="1">
        <v>81279829858</v>
      </c>
      <c r="K96" s="23" t="str">
        <f t="shared" si="3"/>
        <v>6281279829858</v>
      </c>
      <c r="L96" s="23" t="s">
        <v>2022</v>
      </c>
      <c r="M96" s="1" t="s">
        <v>279</v>
      </c>
      <c r="N96" s="1" t="s">
        <v>1155</v>
      </c>
      <c r="O96" s="1" t="s">
        <v>2023</v>
      </c>
      <c r="P96" s="1" t="s">
        <v>2024</v>
      </c>
      <c r="Q96" s="1" t="s">
        <v>1144</v>
      </c>
      <c r="R96" s="1" t="s">
        <v>2025</v>
      </c>
      <c r="S96" s="1" t="s">
        <v>1849</v>
      </c>
      <c r="T96" s="1" t="str">
        <f t="shared" si="4"/>
        <v xml:space="preserve">Griya Firamita, Jalan H. Yahya No 6, Rt 01 Rw 09, Kecamatan Jatinegara, Kelurahan Bidara Cina. </v>
      </c>
      <c r="U96" s="1" t="s">
        <v>2026</v>
      </c>
      <c r="V96" s="1" t="s">
        <v>1161</v>
      </c>
      <c r="W96" s="1" t="s">
        <v>1851</v>
      </c>
      <c r="X96" s="1" t="s">
        <v>1161</v>
      </c>
      <c r="Y96" s="1" t="str">
        <f t="shared" si="5"/>
        <v>31</v>
      </c>
      <c r="Z96" s="1" t="str">
        <f>VLOOKUP(Y96,ja!E$2:F$35,2,FALSE)</f>
        <v>DKI Jakarta</v>
      </c>
      <c r="AA96" s="1" t="str">
        <f t="shared" si="6"/>
        <v>3172</v>
      </c>
      <c r="AB96" s="1" t="str">
        <f t="shared" si="7"/>
        <v>BPS Kota Jakarta Timur</v>
      </c>
      <c r="AD96" s="1" t="str">
        <f>IF(AC96="","", VLOOKUP(AC96,ja!A$2:D$549,4)&amp;" "&amp;VLOOKUP(AC96,ja!A$2:D$549,2))</f>
        <v/>
      </c>
      <c r="AE96" s="5" t="str">
        <f t="shared" ref="AE96:AF96" si="102">IF(AC96="",AA96,AC96)</f>
        <v>3172</v>
      </c>
      <c r="AF96" s="2" t="str">
        <f t="shared" si="102"/>
        <v>BPS Kota Jakarta Timur</v>
      </c>
      <c r="AG96" s="1">
        <v>1</v>
      </c>
    </row>
    <row r="97" spans="1:33" ht="12.75">
      <c r="A97" s="3">
        <v>45447.650512604167</v>
      </c>
      <c r="B97" s="1" t="s">
        <v>41</v>
      </c>
      <c r="C97" s="4" t="str">
        <f t="shared" si="0"/>
        <v>DIV ST</v>
      </c>
      <c r="D97" s="4">
        <v>212112168</v>
      </c>
      <c r="E97" s="2" t="s">
        <v>174</v>
      </c>
      <c r="F97" s="1">
        <f t="shared" si="1"/>
        <v>1</v>
      </c>
      <c r="G97" s="1" t="str">
        <f>VLOOKUP(D97,Sheet1!$A$2:$D$540,4,FALSE)</f>
        <v>Muhammad Abdul Aziz Habibi</v>
      </c>
      <c r="H97" s="1">
        <f t="shared" si="2"/>
        <v>1</v>
      </c>
      <c r="I97" s="1" t="s">
        <v>2028</v>
      </c>
      <c r="J97" s="25" t="s">
        <v>2029</v>
      </c>
      <c r="K97" s="23" t="str">
        <f t="shared" si="3"/>
        <v>6282279927227</v>
      </c>
      <c r="L97" s="23" t="s">
        <v>2030</v>
      </c>
      <c r="M97" s="1" t="s">
        <v>174</v>
      </c>
      <c r="N97" s="1" t="s">
        <v>1155</v>
      </c>
      <c r="O97" s="1" t="s">
        <v>2031</v>
      </c>
      <c r="P97" s="1" t="s">
        <v>2032</v>
      </c>
      <c r="Q97" s="1" t="s">
        <v>1144</v>
      </c>
      <c r="R97" s="1" t="s">
        <v>2033</v>
      </c>
      <c r="S97" s="1" t="s">
        <v>2034</v>
      </c>
      <c r="T97" s="1" t="str">
        <f t="shared" si="4"/>
        <v xml:space="preserve">Jl.H.Taslim Ibrahim, Jalan H.Taslim Ibrahim Blok C No.12A, Rt.1/Rw.1, Bandar Jaya, Lahat (Toko Src Santoso) </v>
      </c>
      <c r="U97" s="1" t="s">
        <v>1849</v>
      </c>
      <c r="V97" s="1" t="s">
        <v>2035</v>
      </c>
      <c r="W97" s="1" t="s">
        <v>1851</v>
      </c>
      <c r="X97" s="1" t="s">
        <v>2035</v>
      </c>
      <c r="Y97" s="1" t="str">
        <f t="shared" si="5"/>
        <v>16</v>
      </c>
      <c r="Z97" s="1" t="str">
        <f>VLOOKUP(Y97,ja!E$2:F$35,2,FALSE)</f>
        <v>Sumatera Selatan</v>
      </c>
      <c r="AA97" s="1" t="str">
        <f t="shared" si="6"/>
        <v>1604</v>
      </c>
      <c r="AB97" s="1" t="str">
        <f t="shared" si="7"/>
        <v>BPS Kabupaten Lahat</v>
      </c>
      <c r="AD97" s="1" t="str">
        <f>IF(AC97="","", VLOOKUP(AC97,ja!A$2:D$549,4)&amp;" "&amp;VLOOKUP(AC97,ja!A$2:D$549,2))</f>
        <v/>
      </c>
      <c r="AE97" s="5" t="str">
        <f t="shared" ref="AE97:AF97" si="103">IF(AC97="",AA97,AC97)</f>
        <v>1604</v>
      </c>
      <c r="AF97" s="2" t="str">
        <f t="shared" si="103"/>
        <v>BPS Kabupaten Lahat</v>
      </c>
      <c r="AG97" s="1">
        <v>1</v>
      </c>
    </row>
    <row r="98" spans="1:33" ht="12.75">
      <c r="A98" s="3">
        <v>45447.652275324072</v>
      </c>
      <c r="B98" s="1" t="s">
        <v>18</v>
      </c>
      <c r="C98" s="4" t="str">
        <f t="shared" si="0"/>
        <v>DIV KS</v>
      </c>
      <c r="D98" s="4">
        <v>222112379</v>
      </c>
      <c r="E98" s="2" t="s">
        <v>2037</v>
      </c>
      <c r="F98" s="1">
        <f t="shared" si="1"/>
        <v>1</v>
      </c>
      <c r="G98" s="1" t="str">
        <f>VLOOKUP(D98,Sheet1!$A$2:$D$540,4,FALSE)</f>
        <v>Sri Nurmala Ningsih</v>
      </c>
      <c r="H98" s="1">
        <f t="shared" si="2"/>
        <v>1</v>
      </c>
      <c r="I98" s="1" t="s">
        <v>2038</v>
      </c>
      <c r="J98" s="25" t="s">
        <v>2039</v>
      </c>
      <c r="K98" s="23" t="str">
        <f t="shared" si="3"/>
        <v>6287840662691</v>
      </c>
      <c r="L98" s="26" t="s">
        <v>2040</v>
      </c>
      <c r="M98" s="1" t="s">
        <v>2037</v>
      </c>
      <c r="N98" s="1" t="s">
        <v>1141</v>
      </c>
      <c r="O98" s="1" t="s">
        <v>2041</v>
      </c>
      <c r="P98" s="1" t="s">
        <v>2042</v>
      </c>
      <c r="Q98" s="1" t="s">
        <v>1144</v>
      </c>
      <c r="R98" s="1" t="s">
        <v>2043</v>
      </c>
      <c r="S98" s="1" t="s">
        <v>2044</v>
      </c>
      <c r="T98" s="1" t="str">
        <f t="shared" si="4"/>
        <v>Jalan Adi Sucipto Lingkungan Jempong Wareng Kec Ampenan, Kel Ampenan Utara Rt 003 Rw 026</v>
      </c>
      <c r="U98" s="1" t="s">
        <v>2045</v>
      </c>
      <c r="V98" s="1" t="s">
        <v>2046</v>
      </c>
      <c r="W98" s="1" t="s">
        <v>2047</v>
      </c>
      <c r="X98" s="1" t="s">
        <v>2046</v>
      </c>
      <c r="Y98" s="1" t="str">
        <f t="shared" si="5"/>
        <v>52</v>
      </c>
      <c r="Z98" s="1" t="str">
        <f>VLOOKUP(Y98,ja!E$2:F$35,2,FALSE)</f>
        <v>Nusa Tenggara Barat</v>
      </c>
      <c r="AA98" s="1" t="str">
        <f t="shared" si="6"/>
        <v>5200</v>
      </c>
      <c r="AB98" s="1" t="str">
        <f t="shared" si="7"/>
        <v>BPS Provinsi Nusa Tenggara Barat</v>
      </c>
      <c r="AD98" s="1" t="str">
        <f>IF(AC98="","", VLOOKUP(AC98,ja!A$2:D$549,4)&amp;" "&amp;VLOOKUP(AC98,ja!A$2:D$549,2))</f>
        <v/>
      </c>
      <c r="AE98" s="5" t="str">
        <f t="shared" ref="AE98:AF98" si="104">IF(AC98="",AA98,AC98)</f>
        <v>5200</v>
      </c>
      <c r="AF98" s="2" t="str">
        <f t="shared" si="104"/>
        <v>BPS Provinsi Nusa Tenggara Barat</v>
      </c>
      <c r="AG98" s="1">
        <v>1</v>
      </c>
    </row>
    <row r="99" spans="1:33" ht="12.75">
      <c r="A99" s="3">
        <v>45447.653078912037</v>
      </c>
      <c r="B99" s="1" t="s">
        <v>32</v>
      </c>
      <c r="C99" s="4" t="str">
        <f t="shared" si="0"/>
        <v>DIV KS</v>
      </c>
      <c r="D99" s="4">
        <v>222112241</v>
      </c>
      <c r="E99" s="2" t="s">
        <v>233</v>
      </c>
      <c r="F99" s="1">
        <f t="shared" si="1"/>
        <v>1</v>
      </c>
      <c r="G99" s="1" t="str">
        <f>VLOOKUP(D99,Sheet1!$A$2:$D$540,4,FALSE)</f>
        <v>Nasya Zahira Putri</v>
      </c>
      <c r="H99" s="1">
        <f t="shared" si="2"/>
        <v>1</v>
      </c>
      <c r="I99" s="1" t="s">
        <v>2049</v>
      </c>
      <c r="J99" s="25" t="s">
        <v>2050</v>
      </c>
      <c r="K99" s="23" t="str">
        <f t="shared" si="3"/>
        <v>62895332925008</v>
      </c>
      <c r="L99" s="23" t="s">
        <v>2051</v>
      </c>
      <c r="M99" s="1" t="s">
        <v>233</v>
      </c>
      <c r="N99" s="1" t="s">
        <v>1286</v>
      </c>
      <c r="O99" s="1" t="s">
        <v>2052</v>
      </c>
      <c r="P99" s="1" t="s">
        <v>2053</v>
      </c>
      <c r="Q99" s="1" t="s">
        <v>2054</v>
      </c>
      <c r="R99" s="1" t="s">
        <v>2053</v>
      </c>
      <c r="S99" s="1" t="s">
        <v>2055</v>
      </c>
      <c r="T99" s="1" t="str">
        <f t="shared" si="4"/>
        <v>Jl. Pegangsaan Dua No.13 Rt 001/ Rw 004, Pegangsaan Dua, Kelapa Gading, Jakarta Utara 14250</v>
      </c>
      <c r="U99" s="1" t="s">
        <v>2055</v>
      </c>
      <c r="V99" s="1" t="s">
        <v>1160</v>
      </c>
      <c r="W99" s="1" t="s">
        <v>1311</v>
      </c>
      <c r="X99" s="1" t="s">
        <v>1160</v>
      </c>
      <c r="Y99" s="1" t="str">
        <f t="shared" si="5"/>
        <v>31</v>
      </c>
      <c r="Z99" s="1" t="str">
        <f>VLOOKUP(Y99,ja!E$2:F$35,2,FALSE)</f>
        <v>DKI Jakarta</v>
      </c>
      <c r="AA99" s="1" t="str">
        <f t="shared" si="6"/>
        <v>3100</v>
      </c>
      <c r="AB99" s="1" t="str">
        <f t="shared" si="7"/>
        <v>BPS Provinsi DKI Jakarta</v>
      </c>
      <c r="AD99" s="1" t="str">
        <f>IF(AC99="","", VLOOKUP(AC99,ja!A$2:D$549,4)&amp;" "&amp;VLOOKUP(AC99,ja!A$2:D$549,2))</f>
        <v/>
      </c>
      <c r="AE99" s="5" t="str">
        <f t="shared" ref="AE99:AF99" si="105">IF(AC99="",AA99,AC99)</f>
        <v>3100</v>
      </c>
      <c r="AF99" s="2" t="str">
        <f t="shared" si="105"/>
        <v>BPS Provinsi DKI Jakarta</v>
      </c>
      <c r="AG99" s="1">
        <v>1</v>
      </c>
    </row>
    <row r="100" spans="1:33" ht="12.75">
      <c r="A100" s="3">
        <v>45447.653081886572</v>
      </c>
      <c r="B100" s="1" t="s">
        <v>32</v>
      </c>
      <c r="C100" s="4" t="str">
        <f t="shared" si="0"/>
        <v>DIV KS</v>
      </c>
      <c r="D100" s="4">
        <v>222112028</v>
      </c>
      <c r="E100" s="2" t="s">
        <v>234</v>
      </c>
      <c r="F100" s="1">
        <f t="shared" si="1"/>
        <v>1</v>
      </c>
      <c r="G100" s="1" t="str">
        <f>VLOOKUP(D100,Sheet1!$A$2:$D$540,4,FALSE)</f>
        <v>Ezra Zia Izdihara</v>
      </c>
      <c r="H100" s="1">
        <f t="shared" si="2"/>
        <v>1</v>
      </c>
      <c r="I100" s="1" t="s">
        <v>2057</v>
      </c>
      <c r="J100" s="25" t="s">
        <v>2058</v>
      </c>
      <c r="K100" s="23" t="str">
        <f t="shared" si="3"/>
        <v>6287871413087</v>
      </c>
      <c r="L100" s="23" t="s">
        <v>2059</v>
      </c>
      <c r="M100" s="1" t="s">
        <v>234</v>
      </c>
      <c r="N100" s="1" t="s">
        <v>1177</v>
      </c>
      <c r="O100" s="1" t="s">
        <v>2060</v>
      </c>
      <c r="P100" s="1" t="s">
        <v>2061</v>
      </c>
      <c r="Q100" s="1" t="s">
        <v>2060</v>
      </c>
      <c r="R100" s="1" t="s">
        <v>2061</v>
      </c>
      <c r="S100" s="1" t="s">
        <v>2062</v>
      </c>
      <c r="T100" s="1" t="str">
        <f t="shared" si="4"/>
        <v>Jalan Kemanggisan Ilir Iii No. 41, Rt 07/Rw 07, Kelurahan Kemanggisan, Kecamatan Palmerah</v>
      </c>
      <c r="U100" s="1" t="s">
        <v>2062</v>
      </c>
      <c r="V100" s="1" t="s">
        <v>1160</v>
      </c>
      <c r="W100" s="1" t="s">
        <v>1311</v>
      </c>
      <c r="X100" s="1" t="s">
        <v>1160</v>
      </c>
      <c r="Y100" s="1" t="str">
        <f t="shared" si="5"/>
        <v>31</v>
      </c>
      <c r="Z100" s="1" t="str">
        <f>VLOOKUP(Y100,ja!E$2:F$35,2,FALSE)</f>
        <v>DKI Jakarta</v>
      </c>
      <c r="AA100" s="1" t="str">
        <f t="shared" si="6"/>
        <v>3100</v>
      </c>
      <c r="AB100" s="1" t="str">
        <f t="shared" si="7"/>
        <v>BPS Provinsi DKI Jakarta</v>
      </c>
      <c r="AD100" s="1" t="str">
        <f>IF(AC100="","", VLOOKUP(AC100,ja!A$2:D$549,4)&amp;" "&amp;VLOOKUP(AC100,ja!A$2:D$549,2))</f>
        <v/>
      </c>
      <c r="AE100" s="5" t="str">
        <f t="shared" ref="AE100:AF100" si="106">IF(AC100="",AA100,AC100)</f>
        <v>3100</v>
      </c>
      <c r="AF100" s="2" t="str">
        <f t="shared" si="106"/>
        <v>BPS Provinsi DKI Jakarta</v>
      </c>
      <c r="AG100" s="1">
        <v>1</v>
      </c>
    </row>
    <row r="101" spans="1:33" ht="12.75">
      <c r="A101" s="3">
        <v>45447.653476967593</v>
      </c>
      <c r="B101" s="1" t="s">
        <v>47</v>
      </c>
      <c r="C101" s="4" t="str">
        <f t="shared" si="0"/>
        <v>DIII ST</v>
      </c>
      <c r="D101" s="4">
        <v>112212552</v>
      </c>
      <c r="E101" s="2" t="s">
        <v>439</v>
      </c>
      <c r="F101" s="1">
        <f t="shared" si="1"/>
        <v>1</v>
      </c>
      <c r="G101" s="1" t="str">
        <f>VLOOKUP(D101,Sheet1!$A$2:$D$540,4,FALSE)</f>
        <v>Dafa Riyandika Mahendra</v>
      </c>
      <c r="H101" s="1">
        <f t="shared" si="2"/>
        <v>1</v>
      </c>
      <c r="I101" s="1" t="s">
        <v>2064</v>
      </c>
      <c r="J101" s="25" t="s">
        <v>2065</v>
      </c>
      <c r="K101" s="23" t="str">
        <f t="shared" si="3"/>
        <v>6289528227268</v>
      </c>
      <c r="L101" s="23" t="s">
        <v>2066</v>
      </c>
      <c r="M101" s="1" t="s">
        <v>2067</v>
      </c>
      <c r="N101" s="1" t="s">
        <v>1141</v>
      </c>
      <c r="O101" s="1" t="s">
        <v>2068</v>
      </c>
      <c r="P101" s="1" t="s">
        <v>2069</v>
      </c>
      <c r="Q101" s="1" t="s">
        <v>1144</v>
      </c>
      <c r="R101" s="1" t="s">
        <v>2070</v>
      </c>
      <c r="S101" s="1" t="s">
        <v>1279</v>
      </c>
      <c r="T101" s="1" t="str">
        <f t="shared" si="4"/>
        <v xml:space="preserve">Desa Sidorejo Rt 01 Rw 03 Kecamatan Purworejo Kabupaten Purworejo </v>
      </c>
      <c r="U101" s="1" t="s">
        <v>1619</v>
      </c>
      <c r="V101" s="1" t="s">
        <v>1281</v>
      </c>
      <c r="W101" s="1" t="s">
        <v>1620</v>
      </c>
      <c r="X101" s="1" t="s">
        <v>1281</v>
      </c>
      <c r="Y101" s="1" t="str">
        <f t="shared" si="5"/>
        <v>33</v>
      </c>
      <c r="Z101" s="1" t="str">
        <f>VLOOKUP(Y101,ja!E$2:F$35,2,FALSE)</f>
        <v>Jawa Tengah</v>
      </c>
      <c r="AA101" s="1" t="str">
        <f t="shared" si="6"/>
        <v>3306</v>
      </c>
      <c r="AB101" s="1" t="str">
        <f t="shared" si="7"/>
        <v>BPS Kabupaten Purworejo</v>
      </c>
      <c r="AD101" s="1" t="str">
        <f>IF(AC101="","", VLOOKUP(AC101,ja!A$2:D$549,4)&amp;" "&amp;VLOOKUP(AC101,ja!A$2:D$549,2))</f>
        <v/>
      </c>
      <c r="AE101" s="5" t="str">
        <f t="shared" ref="AE101:AF101" si="107">IF(AC101="",AA101,AC101)</f>
        <v>3306</v>
      </c>
      <c r="AF101" s="2" t="str">
        <f t="shared" si="107"/>
        <v>BPS Kabupaten Purworejo</v>
      </c>
      <c r="AG101" s="1">
        <v>1</v>
      </c>
    </row>
    <row r="102" spans="1:33" ht="12.75">
      <c r="A102" s="3">
        <v>45447.655261655091</v>
      </c>
      <c r="B102" s="1" t="s">
        <v>75</v>
      </c>
      <c r="C102" s="4" t="str">
        <f t="shared" si="0"/>
        <v>DIV KS</v>
      </c>
      <c r="D102" s="4">
        <v>222111855</v>
      </c>
      <c r="E102" s="2" t="s">
        <v>430</v>
      </c>
      <c r="F102" s="1">
        <f t="shared" si="1"/>
        <v>1</v>
      </c>
      <c r="G102" s="1" t="str">
        <f>VLOOKUP(D102,Sheet1!$A$2:$D$540,4,FALSE)</f>
        <v>Agus Riyanto</v>
      </c>
      <c r="H102" s="1">
        <f t="shared" si="2"/>
        <v>1</v>
      </c>
      <c r="I102" s="1" t="s">
        <v>2072</v>
      </c>
      <c r="J102" s="25" t="s">
        <v>2073</v>
      </c>
      <c r="K102" s="23" t="str">
        <f t="shared" si="3"/>
        <v>6285161751071</v>
      </c>
      <c r="L102" s="23" t="s">
        <v>2074</v>
      </c>
      <c r="M102" s="1" t="s">
        <v>430</v>
      </c>
      <c r="N102" s="1" t="s">
        <v>1177</v>
      </c>
      <c r="O102" s="1" t="s">
        <v>2075</v>
      </c>
      <c r="P102" s="1" t="s">
        <v>2076</v>
      </c>
      <c r="Q102" s="1" t="s">
        <v>1144</v>
      </c>
      <c r="R102" s="1" t="s">
        <v>2077</v>
      </c>
      <c r="S102" s="1" t="s">
        <v>1278</v>
      </c>
      <c r="T102" s="1" t="str">
        <f t="shared" si="4"/>
        <v>Rt 2 Rw 1, Grujugan, Petanahan, Kebumen</v>
      </c>
      <c r="U102" s="1" t="s">
        <v>1279</v>
      </c>
      <c r="V102" s="1" t="s">
        <v>1280</v>
      </c>
      <c r="W102" s="1" t="s">
        <v>1281</v>
      </c>
      <c r="X102" s="1" t="s">
        <v>1280</v>
      </c>
      <c r="Y102" s="1" t="str">
        <f t="shared" si="5"/>
        <v>33</v>
      </c>
      <c r="Z102" s="1" t="str">
        <f>VLOOKUP(Y102,ja!E$2:F$35,2,FALSE)</f>
        <v>Jawa Tengah</v>
      </c>
      <c r="AA102" s="1" t="str">
        <f t="shared" si="6"/>
        <v>3305</v>
      </c>
      <c r="AB102" s="1" t="str">
        <f t="shared" si="7"/>
        <v>BPS Kabupaten Kebumen</v>
      </c>
      <c r="AD102" s="1" t="str">
        <f>IF(AC102="","", VLOOKUP(AC102,ja!A$2:D$549,4)&amp;" "&amp;VLOOKUP(AC102,ja!A$2:D$549,2))</f>
        <v/>
      </c>
      <c r="AE102" s="5" t="str">
        <f t="shared" ref="AE102:AF102" si="108">IF(AC102="",AA102,AC102)</f>
        <v>3305</v>
      </c>
      <c r="AF102" s="2" t="str">
        <f t="shared" si="108"/>
        <v>BPS Kabupaten Kebumen</v>
      </c>
      <c r="AG102" s="1">
        <v>1</v>
      </c>
    </row>
    <row r="103" spans="1:33" ht="12.75">
      <c r="A103" s="3">
        <v>45447.679581446762</v>
      </c>
      <c r="B103" s="1" t="s">
        <v>47</v>
      </c>
      <c r="C103" s="4" t="str">
        <f t="shared" si="0"/>
        <v>DIII ST</v>
      </c>
      <c r="D103" s="4">
        <v>112212804</v>
      </c>
      <c r="E103" s="2" t="s">
        <v>347</v>
      </c>
      <c r="F103" s="1">
        <f t="shared" si="1"/>
        <v>1</v>
      </c>
      <c r="G103" s="1" t="str">
        <f>VLOOKUP(D103,Sheet1!$A$2:$D$540,4,FALSE)</f>
        <v>Nugraha Wahyu Putra Supiadi</v>
      </c>
      <c r="H103" s="1">
        <f t="shared" si="2"/>
        <v>1</v>
      </c>
      <c r="I103" s="1" t="s">
        <v>2079</v>
      </c>
      <c r="J103" s="25" t="s">
        <v>2080</v>
      </c>
      <c r="K103" s="23" t="str">
        <f t="shared" si="3"/>
        <v>6285231162080</v>
      </c>
      <c r="L103" s="23" t="s">
        <v>2081</v>
      </c>
      <c r="M103" s="1" t="s">
        <v>347</v>
      </c>
      <c r="N103" s="1" t="s">
        <v>1286</v>
      </c>
      <c r="O103" s="1" t="s">
        <v>2082</v>
      </c>
      <c r="P103" s="1" t="s">
        <v>2083</v>
      </c>
      <c r="Q103" s="1" t="s">
        <v>1144</v>
      </c>
      <c r="R103" s="1" t="s">
        <v>2084</v>
      </c>
      <c r="S103" s="1" t="s">
        <v>1800</v>
      </c>
      <c r="T103" s="1" t="str">
        <f t="shared" si="4"/>
        <v>Rt. 12, No. 59, Jalan Raudah 3, Kelurahan Teluk Lerong Ilir, Kecamatan Samarinda Ulu</v>
      </c>
      <c r="U103" s="1" t="s">
        <v>2085</v>
      </c>
      <c r="V103" s="1" t="s">
        <v>1653</v>
      </c>
      <c r="W103" s="1" t="s">
        <v>1161</v>
      </c>
      <c r="X103" s="1" t="s">
        <v>1653</v>
      </c>
      <c r="Y103" s="1" t="str">
        <f t="shared" si="5"/>
        <v>32</v>
      </c>
      <c r="Z103" s="1" t="str">
        <f>VLOOKUP(Y103,ja!E$2:F$35,2,FALSE)</f>
        <v>Jawa Barat</v>
      </c>
      <c r="AA103" s="1" t="str">
        <f t="shared" si="6"/>
        <v>3275</v>
      </c>
      <c r="AB103" s="1" t="str">
        <f t="shared" si="7"/>
        <v>BPS Kota Bekasi</v>
      </c>
      <c r="AD103" s="1" t="str">
        <f>IF(AC103="","", VLOOKUP(AC103,ja!A$2:D$549,4)&amp;" "&amp;VLOOKUP(AC103,ja!A$2:D$549,2))</f>
        <v/>
      </c>
      <c r="AE103" s="5" t="str">
        <f t="shared" ref="AE103:AF103" si="109">IF(AC103="",AA103,AC103)</f>
        <v>3275</v>
      </c>
      <c r="AF103" s="2" t="str">
        <f t="shared" si="109"/>
        <v>BPS Kota Bekasi</v>
      </c>
      <c r="AG103" s="1">
        <v>1</v>
      </c>
    </row>
    <row r="104" spans="1:33" ht="12.75">
      <c r="A104" s="3">
        <v>45447.679076608794</v>
      </c>
      <c r="B104" s="1" t="s">
        <v>30</v>
      </c>
      <c r="C104" s="4" t="str">
        <f t="shared" si="0"/>
        <v>DIII ST</v>
      </c>
      <c r="D104" s="4">
        <v>112212866</v>
      </c>
      <c r="E104" s="2" t="s">
        <v>350</v>
      </c>
      <c r="F104" s="1">
        <f t="shared" si="1"/>
        <v>1</v>
      </c>
      <c r="G104" s="1" t="str">
        <f>VLOOKUP(D104,Sheet1!$A$2:$D$540,4,FALSE)</f>
        <v>Sadiyyah Mahardika Setyo Putri</v>
      </c>
      <c r="H104" s="1">
        <f t="shared" si="2"/>
        <v>1</v>
      </c>
      <c r="I104" s="1" t="s">
        <v>2087</v>
      </c>
      <c r="J104" s="25" t="s">
        <v>2088</v>
      </c>
      <c r="K104" s="23" t="str">
        <f t="shared" si="3"/>
        <v>6285831614568</v>
      </c>
      <c r="L104" s="23" t="s">
        <v>2089</v>
      </c>
      <c r="M104" s="1" t="s">
        <v>350</v>
      </c>
      <c r="N104" s="1" t="s">
        <v>1155</v>
      </c>
      <c r="O104" s="1" t="s">
        <v>2090</v>
      </c>
      <c r="P104" s="1" t="s">
        <v>2091</v>
      </c>
      <c r="Q104" s="1" t="s">
        <v>1144</v>
      </c>
      <c r="R104" s="1" t="s">
        <v>2092</v>
      </c>
      <c r="S104" s="1" t="s">
        <v>2093</v>
      </c>
      <c r="T104" s="1" t="str">
        <f t="shared" si="4"/>
        <v>Perumahan Winanda 11, Jl. Dr. Murjani Iii Gg. Arrazak Blok D4, Gayam, Kec. Tj. Redeb, Kabupaten Berau, Kalimantan Timur 77315</v>
      </c>
      <c r="U104" s="1" t="s">
        <v>2085</v>
      </c>
      <c r="V104" s="1" t="s">
        <v>1653</v>
      </c>
      <c r="W104" s="1" t="s">
        <v>1161</v>
      </c>
      <c r="X104" s="1" t="s">
        <v>1653</v>
      </c>
      <c r="Y104" s="1" t="str">
        <f t="shared" si="5"/>
        <v>32</v>
      </c>
      <c r="Z104" s="1" t="str">
        <f>VLOOKUP(Y104,ja!E$2:F$35,2,FALSE)</f>
        <v>Jawa Barat</v>
      </c>
      <c r="AA104" s="1" t="str">
        <f t="shared" si="6"/>
        <v>3275</v>
      </c>
      <c r="AB104" s="1" t="str">
        <f t="shared" si="7"/>
        <v>BPS Kota Bekasi</v>
      </c>
      <c r="AD104" s="1" t="str">
        <f>IF(AC104="","", VLOOKUP(AC104,ja!A$2:D$549,4)&amp;" "&amp;VLOOKUP(AC104,ja!A$2:D$549,2))</f>
        <v/>
      </c>
      <c r="AE104" s="5" t="str">
        <f t="shared" ref="AE104:AF104" si="110">IF(AC104="",AA104,AC104)</f>
        <v>3275</v>
      </c>
      <c r="AF104" s="2" t="str">
        <f t="shared" si="110"/>
        <v>BPS Kota Bekasi</v>
      </c>
      <c r="AG104" s="1">
        <v>1</v>
      </c>
    </row>
    <row r="105" spans="1:33" ht="12.75">
      <c r="A105" s="3">
        <v>45447.659396701391</v>
      </c>
      <c r="B105" s="1" t="s">
        <v>103</v>
      </c>
      <c r="C105" s="4" t="str">
        <f t="shared" si="0"/>
        <v>DIV ST</v>
      </c>
      <c r="D105" s="4">
        <v>212111936</v>
      </c>
      <c r="E105" s="2" t="s">
        <v>469</v>
      </c>
      <c r="F105" s="1">
        <f t="shared" si="1"/>
        <v>1</v>
      </c>
      <c r="G105" s="1" t="str">
        <f>VLOOKUP(D105,Sheet1!$A$2:$D$540,4,FALSE)</f>
        <v>Awika Yuliati Zukhrufah</v>
      </c>
      <c r="H105" s="1">
        <f t="shared" si="2"/>
        <v>1</v>
      </c>
      <c r="I105" s="1" t="s">
        <v>2095</v>
      </c>
      <c r="J105" s="25" t="s">
        <v>2096</v>
      </c>
      <c r="K105" s="23" t="str">
        <f t="shared" si="3"/>
        <v>6285642571666</v>
      </c>
      <c r="L105" s="23" t="s">
        <v>2097</v>
      </c>
      <c r="M105" s="1" t="s">
        <v>469</v>
      </c>
      <c r="N105" s="1" t="s">
        <v>1177</v>
      </c>
      <c r="O105" s="1" t="s">
        <v>1581</v>
      </c>
      <c r="P105" s="1" t="s">
        <v>1191</v>
      </c>
      <c r="Q105" s="1" t="s">
        <v>1144</v>
      </c>
      <c r="R105" s="1" t="s">
        <v>2098</v>
      </c>
      <c r="S105" s="1" t="s">
        <v>1193</v>
      </c>
      <c r="T105" s="1" t="str">
        <f t="shared" si="4"/>
        <v>Kwaon Rt06 Rw03, Jemawan, Jatinom, Klaten, Jawa Tengah</v>
      </c>
      <c r="U105" s="1" t="s">
        <v>1193</v>
      </c>
      <c r="V105" s="1" t="s">
        <v>1195</v>
      </c>
      <c r="W105" s="1" t="s">
        <v>1149</v>
      </c>
      <c r="X105" s="1" t="s">
        <v>1195</v>
      </c>
      <c r="Y105" s="1" t="str">
        <f t="shared" si="5"/>
        <v>33</v>
      </c>
      <c r="Z105" s="1" t="str">
        <f>VLOOKUP(Y105,ja!E$2:F$35,2,FALSE)</f>
        <v>Jawa Tengah</v>
      </c>
      <c r="AA105" s="1" t="str">
        <f t="shared" si="6"/>
        <v>3310</v>
      </c>
      <c r="AB105" s="1" t="str">
        <f t="shared" si="7"/>
        <v>BPS Kabupaten Klaten</v>
      </c>
      <c r="AD105" s="1" t="str">
        <f>IF(AC105="","", VLOOKUP(AC105,ja!A$2:D$549,4)&amp;" "&amp;VLOOKUP(AC105,ja!A$2:D$549,2))</f>
        <v/>
      </c>
      <c r="AE105" s="5" t="str">
        <f t="shared" ref="AE105:AF105" si="111">IF(AC105="",AA105,AC105)</f>
        <v>3310</v>
      </c>
      <c r="AF105" s="2" t="str">
        <f t="shared" si="111"/>
        <v>BPS Kabupaten Klaten</v>
      </c>
      <c r="AG105" s="1">
        <v>1</v>
      </c>
    </row>
    <row r="106" spans="1:33" ht="12.75">
      <c r="A106" s="3">
        <v>45447.659499652778</v>
      </c>
      <c r="B106" s="1" t="s">
        <v>32</v>
      </c>
      <c r="C106" s="4" t="str">
        <f t="shared" si="0"/>
        <v>DIV KS</v>
      </c>
      <c r="D106" s="4">
        <v>222112372</v>
      </c>
      <c r="E106" s="2" t="s">
        <v>66</v>
      </c>
      <c r="F106" s="1">
        <f t="shared" si="1"/>
        <v>1</v>
      </c>
      <c r="G106" s="1" t="str">
        <f>VLOOKUP(D106,Sheet1!$A$2:$D$540,4,FALSE)</f>
        <v>Sisilia Agustina Manalu</v>
      </c>
      <c r="H106" s="1">
        <f t="shared" si="2"/>
        <v>1</v>
      </c>
      <c r="I106" s="1" t="s">
        <v>2100</v>
      </c>
      <c r="J106" s="25" t="s">
        <v>2101</v>
      </c>
      <c r="K106" s="23" t="str">
        <f t="shared" si="3"/>
        <v>6281269155695</v>
      </c>
      <c r="L106" s="23" t="s">
        <v>2102</v>
      </c>
      <c r="M106" s="1" t="s">
        <v>66</v>
      </c>
      <c r="N106" s="1" t="s">
        <v>1141</v>
      </c>
      <c r="O106" s="1" t="s">
        <v>2103</v>
      </c>
      <c r="P106" s="1" t="s">
        <v>2104</v>
      </c>
      <c r="Q106" s="1" t="s">
        <v>1144</v>
      </c>
      <c r="R106" s="1" t="s">
        <v>2105</v>
      </c>
      <c r="S106" s="1" t="s">
        <v>2106</v>
      </c>
      <c r="T106" s="1" t="str">
        <f t="shared" si="4"/>
        <v xml:space="preserve">Jln Veteran Ujung Komplek Tanah Lapang, Pasaribu Kecamatan Dolok Sanggul </v>
      </c>
      <c r="U106" s="1" t="s">
        <v>1181</v>
      </c>
      <c r="V106" s="1" t="s">
        <v>2107</v>
      </c>
      <c r="W106" s="1" t="s">
        <v>1182</v>
      </c>
      <c r="X106" s="1" t="s">
        <v>2107</v>
      </c>
      <c r="Y106" s="1" t="str">
        <f t="shared" si="5"/>
        <v>12</v>
      </c>
      <c r="Z106" s="1" t="str">
        <f>VLOOKUP(Y106,ja!E$2:F$35,2,FALSE)</f>
        <v>Sumatera Utara</v>
      </c>
      <c r="AA106" s="1" t="str">
        <f t="shared" si="6"/>
        <v>1215</v>
      </c>
      <c r="AB106" s="1" t="str">
        <f t="shared" si="7"/>
        <v>BPS Kabupaten Humbang Hasundutan</v>
      </c>
      <c r="AD106" s="1" t="str">
        <f>IF(AC106="","", VLOOKUP(AC106,ja!A$2:D$549,4)&amp;" "&amp;VLOOKUP(AC106,ja!A$2:D$549,2))</f>
        <v/>
      </c>
      <c r="AE106" s="5" t="str">
        <f t="shared" ref="AE106:AF106" si="112">IF(AC106="",AA106,AC106)</f>
        <v>1215</v>
      </c>
      <c r="AF106" s="2" t="str">
        <f t="shared" si="112"/>
        <v>BPS Kabupaten Humbang Hasundutan</v>
      </c>
      <c r="AG106" s="1">
        <v>1</v>
      </c>
    </row>
    <row r="107" spans="1:33" ht="12.75">
      <c r="A107" s="3">
        <v>45447.726249791667</v>
      </c>
      <c r="B107" s="1" t="s">
        <v>32</v>
      </c>
      <c r="C107" s="4" t="str">
        <f t="shared" si="0"/>
        <v>DIV KS</v>
      </c>
      <c r="D107" s="4">
        <v>222112022</v>
      </c>
      <c r="E107" s="2" t="s">
        <v>518</v>
      </c>
      <c r="F107" s="1">
        <f t="shared" si="1"/>
        <v>1</v>
      </c>
      <c r="G107" s="1" t="str">
        <f>VLOOKUP(D107,Sheet1!$A$2:$D$540,4,FALSE)</f>
        <v>Erika Azizah Khoirunnisa</v>
      </c>
      <c r="H107" s="1">
        <f t="shared" si="2"/>
        <v>1</v>
      </c>
      <c r="I107" s="1" t="s">
        <v>2109</v>
      </c>
      <c r="J107" s="25" t="s">
        <v>2110</v>
      </c>
      <c r="K107" s="23" t="str">
        <f t="shared" si="3"/>
        <v>6282133673575</v>
      </c>
      <c r="L107" s="23" t="s">
        <v>2111</v>
      </c>
      <c r="M107" s="1" t="s">
        <v>2112</v>
      </c>
      <c r="N107" s="1" t="s">
        <v>1141</v>
      </c>
      <c r="O107" s="1" t="s">
        <v>2113</v>
      </c>
      <c r="P107" s="1" t="s">
        <v>2114</v>
      </c>
      <c r="Q107" s="1" t="s">
        <v>1144</v>
      </c>
      <c r="R107" s="1" t="s">
        <v>2115</v>
      </c>
      <c r="S107" s="1" t="s">
        <v>1359</v>
      </c>
      <c r="T107" s="1" t="str">
        <f t="shared" si="4"/>
        <v>Jl. Durian Utara 3 Gang Kebun Anggrek No. 16, Arah Ke Sdn Pedalangan 3, Kelurahan Pedalangan, Kecamatan Banyumanik, Semarang</v>
      </c>
      <c r="U107" s="1" t="s">
        <v>1225</v>
      </c>
      <c r="V107" s="1" t="s">
        <v>1361</v>
      </c>
      <c r="W107" s="1" t="s">
        <v>1227</v>
      </c>
      <c r="X107" s="1" t="s">
        <v>1227</v>
      </c>
      <c r="Y107" s="1" t="str">
        <f t="shared" si="5"/>
        <v>33</v>
      </c>
      <c r="Z107" s="1" t="str">
        <f>VLOOKUP(Y107,ja!E$2:F$35,2,FALSE)</f>
        <v>Jawa Tengah</v>
      </c>
      <c r="AA107" s="1" t="str">
        <f t="shared" si="6"/>
        <v>3319</v>
      </c>
      <c r="AB107" s="1" t="str">
        <f t="shared" si="7"/>
        <v>BPS Kabupaten Kudus</v>
      </c>
      <c r="AD107" s="1" t="str">
        <f>IF(AC107="","", VLOOKUP(AC107,ja!A$2:D$549,4)&amp;" "&amp;VLOOKUP(AC107,ja!A$2:D$549,2))</f>
        <v/>
      </c>
      <c r="AE107" s="5" t="str">
        <f t="shared" ref="AE107:AF107" si="113">IF(AC107="",AA107,AC107)</f>
        <v>3319</v>
      </c>
      <c r="AF107" s="2" t="str">
        <f t="shared" si="113"/>
        <v>BPS Kabupaten Kudus</v>
      </c>
      <c r="AG107" s="1">
        <v>1</v>
      </c>
    </row>
    <row r="108" spans="1:33" ht="12.75">
      <c r="A108" s="3">
        <v>45447.660510000002</v>
      </c>
      <c r="B108" s="1" t="s">
        <v>62</v>
      </c>
      <c r="C108" s="4" t="str">
        <f t="shared" si="0"/>
        <v>DIV KS</v>
      </c>
      <c r="D108" s="4">
        <v>222112103</v>
      </c>
      <c r="E108" s="2" t="s">
        <v>722</v>
      </c>
      <c r="F108" s="1">
        <f t="shared" si="1"/>
        <v>1</v>
      </c>
      <c r="G108" s="1" t="str">
        <f>VLOOKUP(D108,Sheet1!$A$2:$D$540,4,FALSE)</f>
        <v>Ibnu Gata</v>
      </c>
      <c r="H108" s="1">
        <f t="shared" si="2"/>
        <v>1</v>
      </c>
      <c r="I108" s="1" t="s">
        <v>2117</v>
      </c>
      <c r="J108" s="25" t="s">
        <v>2118</v>
      </c>
      <c r="K108" s="23" t="str">
        <f t="shared" si="3"/>
        <v>6281215893327</v>
      </c>
      <c r="L108" s="23" t="s">
        <v>2119</v>
      </c>
      <c r="M108" s="1" t="s">
        <v>722</v>
      </c>
      <c r="N108" s="1" t="s">
        <v>1141</v>
      </c>
      <c r="O108" s="1" t="s">
        <v>2120</v>
      </c>
      <c r="P108" s="1" t="s">
        <v>2121</v>
      </c>
      <c r="Q108" s="1" t="s">
        <v>1144</v>
      </c>
      <c r="R108" s="1" t="s">
        <v>2122</v>
      </c>
      <c r="S108" s="1" t="s">
        <v>2123</v>
      </c>
      <c r="T108" s="1" t="str">
        <f t="shared" si="4"/>
        <v>Jalan Raya Ngawi Caruban, Rt/Rw 03/01, Desa Karangjati, Kecamatan Karangjati</v>
      </c>
      <c r="U108" s="1" t="s">
        <v>1739</v>
      </c>
      <c r="V108" s="1" t="s">
        <v>2124</v>
      </c>
      <c r="W108" s="1" t="s">
        <v>1741</v>
      </c>
      <c r="X108" s="1" t="s">
        <v>2124</v>
      </c>
      <c r="Y108" s="1" t="str">
        <f t="shared" si="5"/>
        <v>35</v>
      </c>
      <c r="Z108" s="1" t="str">
        <f>VLOOKUP(Y108,ja!E$2:F$35,2,FALSE)</f>
        <v>Jawa Timur</v>
      </c>
      <c r="AA108" s="1" t="str">
        <f t="shared" si="6"/>
        <v>3521</v>
      </c>
      <c r="AB108" s="1" t="str">
        <f t="shared" si="7"/>
        <v>BPS Kabupaten Ngawi</v>
      </c>
      <c r="AD108" s="1" t="str">
        <f>IF(AC108="","", VLOOKUP(AC108,ja!A$2:D$549,4)&amp;" "&amp;VLOOKUP(AC108,ja!A$2:D$549,2))</f>
        <v/>
      </c>
      <c r="AE108" s="5" t="str">
        <f t="shared" ref="AE108:AF108" si="114">IF(AC108="",AA108,AC108)</f>
        <v>3521</v>
      </c>
      <c r="AF108" s="2" t="str">
        <f t="shared" si="114"/>
        <v>BPS Kabupaten Ngawi</v>
      </c>
      <c r="AG108" s="1">
        <v>1</v>
      </c>
    </row>
    <row r="109" spans="1:33" ht="12.75">
      <c r="A109" s="3">
        <v>45451.473564699074</v>
      </c>
      <c r="B109" s="1" t="s">
        <v>35</v>
      </c>
      <c r="C109" s="4" t="str">
        <f t="shared" si="0"/>
        <v>DIV ST</v>
      </c>
      <c r="D109" s="4">
        <v>212112346</v>
      </c>
      <c r="E109" s="2" t="s">
        <v>37</v>
      </c>
      <c r="F109" s="1">
        <f t="shared" si="1"/>
        <v>1</v>
      </c>
      <c r="G109" s="1" t="str">
        <f>VLOOKUP(D109,Sheet1!$A$2:$D$540,4,FALSE)</f>
        <v>Salma Nabila Asrizal</v>
      </c>
      <c r="H109" s="1">
        <f t="shared" si="2"/>
        <v>1</v>
      </c>
      <c r="I109" s="1" t="s">
        <v>2126</v>
      </c>
      <c r="J109" s="25" t="s">
        <v>2127</v>
      </c>
      <c r="K109" s="23" t="str">
        <f t="shared" si="3"/>
        <v>6281260637147</v>
      </c>
      <c r="L109" s="26" t="s">
        <v>2128</v>
      </c>
      <c r="M109" s="1" t="s">
        <v>2129</v>
      </c>
      <c r="N109" s="1" t="s">
        <v>1893</v>
      </c>
      <c r="O109" s="1" t="s">
        <v>2130</v>
      </c>
      <c r="P109" s="1" t="s">
        <v>2131</v>
      </c>
      <c r="Q109" s="1" t="s">
        <v>1144</v>
      </c>
      <c r="R109" s="1" t="s">
        <v>2132</v>
      </c>
      <c r="S109" s="1" t="s">
        <v>1181</v>
      </c>
      <c r="T109" s="1" t="str">
        <f t="shared" si="4"/>
        <v>Jalan Denai Gg Kumis 1 No 28, Kelurahan Tegal Sari Mandala Iii Kecamatan Medan Denai</v>
      </c>
      <c r="U109" s="1" t="s">
        <v>1181</v>
      </c>
      <c r="V109" s="1" t="s">
        <v>1182</v>
      </c>
      <c r="W109" s="1" t="s">
        <v>1183</v>
      </c>
      <c r="X109" s="1" t="s">
        <v>1182</v>
      </c>
      <c r="Y109" s="1" t="str">
        <f t="shared" si="5"/>
        <v>12</v>
      </c>
      <c r="Z109" s="1" t="str">
        <f>VLOOKUP(Y109,ja!E$2:F$35,2,FALSE)</f>
        <v>Sumatera Utara</v>
      </c>
      <c r="AA109" s="1" t="str">
        <f t="shared" si="6"/>
        <v>1200</v>
      </c>
      <c r="AB109" s="1" t="str">
        <f t="shared" si="7"/>
        <v>BPS Provinsi Sumatera Utara</v>
      </c>
      <c r="AD109" s="1" t="str">
        <f>IF(AC109="","", VLOOKUP(AC109,ja!A$2:D$549,4)&amp;" "&amp;VLOOKUP(AC109,ja!A$2:D$549,2))</f>
        <v/>
      </c>
      <c r="AE109" s="5" t="str">
        <f t="shared" ref="AE109:AF109" si="115">IF(AC109="",AA109,AC109)</f>
        <v>1200</v>
      </c>
      <c r="AF109" s="2" t="str">
        <f t="shared" si="115"/>
        <v>BPS Provinsi Sumatera Utara</v>
      </c>
      <c r="AG109" s="1">
        <v>1</v>
      </c>
    </row>
    <row r="110" spans="1:33" ht="12.75">
      <c r="A110" s="3">
        <v>45447.738596527779</v>
      </c>
      <c r="B110" s="1" t="s">
        <v>32</v>
      </c>
      <c r="C110" s="4" t="str">
        <f t="shared" si="0"/>
        <v>DIV KS</v>
      </c>
      <c r="D110" s="4">
        <v>222111843</v>
      </c>
      <c r="E110" s="2" t="s">
        <v>2134</v>
      </c>
      <c r="F110" s="1">
        <f t="shared" si="1"/>
        <v>1</v>
      </c>
      <c r="G110" s="1" t="str">
        <f>VLOOKUP(D110,Sheet1!$A$2:$D$540,4,FALSE)</f>
        <v>Adinda Ayu Pramesthi</v>
      </c>
      <c r="H110" s="1">
        <f t="shared" si="2"/>
        <v>1</v>
      </c>
      <c r="I110" s="1" t="s">
        <v>2135</v>
      </c>
      <c r="J110" s="25" t="s">
        <v>2136</v>
      </c>
      <c r="K110" s="23" t="str">
        <f t="shared" si="3"/>
        <v>6285884289366</v>
      </c>
      <c r="L110" s="23" t="s">
        <v>2137</v>
      </c>
      <c r="M110" s="1" t="s">
        <v>571</v>
      </c>
      <c r="N110" s="1" t="s">
        <v>1141</v>
      </c>
      <c r="O110" s="1" t="s">
        <v>2138</v>
      </c>
      <c r="P110" s="1" t="s">
        <v>2139</v>
      </c>
      <c r="Q110" s="1" t="s">
        <v>1144</v>
      </c>
      <c r="R110" s="1" t="s">
        <v>2140</v>
      </c>
      <c r="S110" s="1" t="s">
        <v>1506</v>
      </c>
      <c r="T110" s="1" t="str">
        <f t="shared" si="4"/>
        <v>Kost Putri Wisma Tiga Dara
Jalan Sekaran Raya, Kelurahan Patemon, Gunungpati (Gang Sebelah Trift Baju Dan Toko Buah)</v>
      </c>
      <c r="U110" s="1" t="s">
        <v>2141</v>
      </c>
      <c r="V110" s="1" t="s">
        <v>1361</v>
      </c>
      <c r="W110" s="1" t="s">
        <v>2142</v>
      </c>
      <c r="X110" s="1" t="s">
        <v>2142</v>
      </c>
      <c r="Y110" s="1" t="str">
        <f t="shared" si="5"/>
        <v>33</v>
      </c>
      <c r="Z110" s="1" t="str">
        <f>VLOOKUP(Y110,ja!E$2:F$35,2,FALSE)</f>
        <v>Jawa Tengah</v>
      </c>
      <c r="AA110" s="1" t="str">
        <f t="shared" si="6"/>
        <v>3375</v>
      </c>
      <c r="AB110" s="1" t="str">
        <f t="shared" si="7"/>
        <v>BPS Kota Pekalongan</v>
      </c>
      <c r="AD110" s="1" t="str">
        <f>IF(AC110="","", VLOOKUP(AC110,ja!A$2:D$549,4)&amp;" "&amp;VLOOKUP(AC110,ja!A$2:D$549,2))</f>
        <v/>
      </c>
      <c r="AE110" s="5" t="str">
        <f t="shared" ref="AE110:AF110" si="116">IF(AC110="",AA110,AC110)</f>
        <v>3375</v>
      </c>
      <c r="AF110" s="2" t="str">
        <f t="shared" si="116"/>
        <v>BPS Kota Pekalongan</v>
      </c>
      <c r="AG110" s="1">
        <v>1</v>
      </c>
    </row>
    <row r="111" spans="1:33" ht="12.75">
      <c r="A111" s="3">
        <v>45447.66558241898</v>
      </c>
      <c r="B111" s="1" t="s">
        <v>103</v>
      </c>
      <c r="C111" s="4" t="str">
        <f t="shared" si="0"/>
        <v>DIV ST</v>
      </c>
      <c r="D111" s="4">
        <v>212111965</v>
      </c>
      <c r="E111" s="2" t="s">
        <v>388</v>
      </c>
      <c r="F111" s="1">
        <f t="shared" si="1"/>
        <v>1</v>
      </c>
      <c r="G111" s="1" t="str">
        <f>VLOOKUP(D111,Sheet1!$A$2:$D$540,4,FALSE)</f>
        <v>Celvin Keyla Alidra</v>
      </c>
      <c r="H111" s="1">
        <f t="shared" si="2"/>
        <v>1</v>
      </c>
      <c r="I111" s="1" t="s">
        <v>2144</v>
      </c>
      <c r="J111" s="25" t="s">
        <v>2145</v>
      </c>
      <c r="K111" s="23" t="str">
        <f t="shared" si="3"/>
        <v>6288233094155</v>
      </c>
      <c r="L111" s="23" t="s">
        <v>2146</v>
      </c>
      <c r="M111" s="1" t="s">
        <v>2147</v>
      </c>
      <c r="N111" s="1" t="s">
        <v>1177</v>
      </c>
      <c r="O111" s="1" t="s">
        <v>2148</v>
      </c>
      <c r="P111" s="1" t="s">
        <v>2149</v>
      </c>
      <c r="Q111" s="1" t="s">
        <v>1144</v>
      </c>
      <c r="R111" s="1" t="s">
        <v>2150</v>
      </c>
      <c r="S111" s="1" t="s">
        <v>1359</v>
      </c>
      <c r="T111" s="1" t="str">
        <f t="shared" si="4"/>
        <v>Jalan Taman Puri A4/29 Rt03/Rw16, Padangsari, Banyumanik</v>
      </c>
      <c r="U111" s="1" t="s">
        <v>1506</v>
      </c>
      <c r="V111" s="1" t="s">
        <v>1362</v>
      </c>
      <c r="W111" s="1" t="s">
        <v>1361</v>
      </c>
      <c r="X111" s="1" t="s">
        <v>1362</v>
      </c>
      <c r="Y111" s="1" t="str">
        <f t="shared" si="5"/>
        <v>33</v>
      </c>
      <c r="Z111" s="1" t="str">
        <f>VLOOKUP(Y111,ja!E$2:F$35,2,FALSE)</f>
        <v>Jawa Tengah</v>
      </c>
      <c r="AA111" s="1" t="str">
        <f t="shared" si="6"/>
        <v>3374</v>
      </c>
      <c r="AB111" s="1" t="str">
        <f t="shared" si="7"/>
        <v>BPS Kota Semarang</v>
      </c>
      <c r="AC111" s="1">
        <v>3322</v>
      </c>
      <c r="AD111" s="1" t="str">
        <f>IF(AC111="","", VLOOKUP(AC111,ja!A$2:D$549,4)&amp;" "&amp;VLOOKUP(AC111,ja!A$2:D$549,2))</f>
        <v>BPS Kabupaten Semarang</v>
      </c>
      <c r="AE111" s="5">
        <f t="shared" ref="AE111:AF111" si="117">IF(AC111="",AA111,AC111)</f>
        <v>3322</v>
      </c>
      <c r="AF111" s="2" t="str">
        <f t="shared" si="117"/>
        <v>BPS Kabupaten Semarang</v>
      </c>
      <c r="AG111" s="1">
        <v>1</v>
      </c>
    </row>
    <row r="112" spans="1:33" ht="12.75">
      <c r="A112" s="3">
        <v>45447.720715856485</v>
      </c>
      <c r="B112" s="1" t="s">
        <v>75</v>
      </c>
      <c r="C112" s="4" t="str">
        <f t="shared" si="0"/>
        <v>DIV KS</v>
      </c>
      <c r="D112" s="4">
        <v>222112365</v>
      </c>
      <c r="E112" s="2" t="s">
        <v>444</v>
      </c>
      <c r="F112" s="1">
        <f t="shared" si="1"/>
        <v>1</v>
      </c>
      <c r="G112" s="1" t="str">
        <f>VLOOKUP(D112,Sheet1!$A$2:$D$540,4,FALSE)</f>
        <v>Shela Alfiyani Amalia</v>
      </c>
      <c r="H112" s="1">
        <f t="shared" si="2"/>
        <v>1</v>
      </c>
      <c r="I112" s="1" t="s">
        <v>2152</v>
      </c>
      <c r="J112" s="25" t="s">
        <v>2153</v>
      </c>
      <c r="K112" s="23" t="str">
        <f t="shared" si="3"/>
        <v>6282322011055</v>
      </c>
      <c r="L112" s="23" t="s">
        <v>2154</v>
      </c>
      <c r="M112" s="1" t="s">
        <v>444</v>
      </c>
      <c r="N112" s="1" t="s">
        <v>1177</v>
      </c>
      <c r="O112" s="1" t="s">
        <v>2155</v>
      </c>
      <c r="P112" s="1" t="s">
        <v>2156</v>
      </c>
      <c r="Q112" s="1" t="s">
        <v>1144</v>
      </c>
      <c r="R112" s="1" t="s">
        <v>2157</v>
      </c>
      <c r="S112" s="1" t="s">
        <v>2158</v>
      </c>
      <c r="T112" s="1" t="str">
        <f t="shared" si="4"/>
        <v>Dsn. Krotok Rt/Rw : 03/02, Ds. Pakuncen, Kec. Selomerto, Kab. Wonosobo, Jawa Tengah</v>
      </c>
      <c r="U112" s="1" t="s">
        <v>2159</v>
      </c>
      <c r="V112" s="1" t="s">
        <v>2160</v>
      </c>
      <c r="W112" s="1" t="s">
        <v>2161</v>
      </c>
      <c r="X112" s="1" t="s">
        <v>2160</v>
      </c>
      <c r="Y112" s="1" t="str">
        <f t="shared" si="5"/>
        <v>33</v>
      </c>
      <c r="Z112" s="1" t="str">
        <f>VLOOKUP(Y112,ja!E$2:F$35,2,FALSE)</f>
        <v>Jawa Tengah</v>
      </c>
      <c r="AA112" s="1" t="str">
        <f t="shared" si="6"/>
        <v>3307</v>
      </c>
      <c r="AB112" s="1" t="str">
        <f t="shared" si="7"/>
        <v>BPS Kabupaten Wonosobo</v>
      </c>
      <c r="AD112" s="1" t="str">
        <f>IF(AC112="","", VLOOKUP(AC112,ja!A$2:D$549,4)&amp;" "&amp;VLOOKUP(AC112,ja!A$2:D$549,2))</f>
        <v/>
      </c>
      <c r="AE112" s="5" t="str">
        <f t="shared" ref="AE112:AF112" si="118">IF(AC112="",AA112,AC112)</f>
        <v>3307</v>
      </c>
      <c r="AF112" s="2" t="str">
        <f t="shared" si="118"/>
        <v>BPS Kabupaten Wonosobo</v>
      </c>
      <c r="AG112" s="1">
        <v>1</v>
      </c>
    </row>
    <row r="113" spans="1:33" ht="12.75">
      <c r="A113" s="3">
        <v>45447.667716331023</v>
      </c>
      <c r="B113" s="1" t="s">
        <v>41</v>
      </c>
      <c r="C113" s="4" t="str">
        <f t="shared" si="0"/>
        <v>DIV ST</v>
      </c>
      <c r="D113" s="4">
        <v>212112064</v>
      </c>
      <c r="E113" s="2" t="s">
        <v>680</v>
      </c>
      <c r="F113" s="1">
        <f t="shared" si="1"/>
        <v>1</v>
      </c>
      <c r="G113" s="1" t="str">
        <f>VLOOKUP(D113,Sheet1!$A$2:$D$540,4,FALSE)</f>
        <v>Fitrisia Taridipa</v>
      </c>
      <c r="H113" s="1">
        <f t="shared" si="2"/>
        <v>1</v>
      </c>
      <c r="I113" s="1" t="s">
        <v>2163</v>
      </c>
      <c r="J113" s="25" t="s">
        <v>2164</v>
      </c>
      <c r="K113" s="23" t="str">
        <f t="shared" si="3"/>
        <v>6288235998728</v>
      </c>
      <c r="L113" s="23" t="s">
        <v>2165</v>
      </c>
      <c r="M113" s="1" t="s">
        <v>2166</v>
      </c>
      <c r="N113" s="1" t="s">
        <v>1141</v>
      </c>
      <c r="O113" s="1" t="s">
        <v>1141</v>
      </c>
      <c r="P113" s="1" t="s">
        <v>2167</v>
      </c>
      <c r="Q113" s="1" t="s">
        <v>1144</v>
      </c>
      <c r="R113" s="1" t="s">
        <v>2168</v>
      </c>
      <c r="S113" s="1" t="s">
        <v>1320</v>
      </c>
      <c r="T113" s="1" t="str">
        <f t="shared" si="4"/>
        <v>Jl. Raflesia, Rt.15/Rw.22, Puhrejo, Tulungrejo, Kec. Pare, Kediri, Jawa Timur 64212</v>
      </c>
      <c r="U113" s="1" t="s">
        <v>1530</v>
      </c>
      <c r="V113" s="1" t="s">
        <v>1531</v>
      </c>
      <c r="W113" s="1" t="s">
        <v>1322</v>
      </c>
      <c r="X113" s="1" t="s">
        <v>1531</v>
      </c>
      <c r="Y113" s="1" t="str">
        <f t="shared" si="5"/>
        <v>35</v>
      </c>
      <c r="Z113" s="1" t="str">
        <f>VLOOKUP(Y113,ja!E$2:F$35,2,FALSE)</f>
        <v>Jawa Timur</v>
      </c>
      <c r="AA113" s="1" t="str">
        <f t="shared" si="6"/>
        <v>3506</v>
      </c>
      <c r="AB113" s="1" t="str">
        <f t="shared" si="7"/>
        <v>BPS Kabupaten Kediri</v>
      </c>
      <c r="AD113" s="1" t="str">
        <f>IF(AC113="","", VLOOKUP(AC113,ja!A$2:D$549,4)&amp;" "&amp;VLOOKUP(AC113,ja!A$2:D$549,2))</f>
        <v/>
      </c>
      <c r="AE113" s="5" t="str">
        <f t="shared" ref="AE113:AF113" si="119">IF(AC113="",AA113,AC113)</f>
        <v>3506</v>
      </c>
      <c r="AF113" s="2" t="str">
        <f t="shared" si="119"/>
        <v>BPS Kabupaten Kediri</v>
      </c>
      <c r="AG113" s="1">
        <v>1</v>
      </c>
    </row>
    <row r="114" spans="1:33" ht="12.75">
      <c r="A114" s="3">
        <v>45447.673354143517</v>
      </c>
      <c r="B114" s="1" t="s">
        <v>41</v>
      </c>
      <c r="C114" s="4" t="str">
        <f t="shared" si="0"/>
        <v>DIV ST</v>
      </c>
      <c r="D114" s="4">
        <v>212112108</v>
      </c>
      <c r="E114" s="2" t="s">
        <v>2170</v>
      </c>
      <c r="F114" s="1">
        <f t="shared" si="1"/>
        <v>1</v>
      </c>
      <c r="G114" s="1" t="str">
        <f>VLOOKUP(D114,Sheet1!$A$2:$D$540,4,FALSE)</f>
        <v>Imella Mendita Sandi</v>
      </c>
      <c r="H114" s="1">
        <f t="shared" si="2"/>
        <v>1</v>
      </c>
      <c r="I114" s="1" t="s">
        <v>2171</v>
      </c>
      <c r="J114" s="25" t="s">
        <v>2172</v>
      </c>
      <c r="K114" s="23" t="str">
        <f t="shared" si="3"/>
        <v>6282234261477</v>
      </c>
      <c r="L114" s="26" t="s">
        <v>2173</v>
      </c>
      <c r="M114" s="1" t="s">
        <v>656</v>
      </c>
      <c r="N114" s="1" t="s">
        <v>1177</v>
      </c>
      <c r="O114" s="1" t="s">
        <v>2174</v>
      </c>
      <c r="P114" s="1" t="s">
        <v>2175</v>
      </c>
      <c r="Q114" s="1" t="s">
        <v>1144</v>
      </c>
      <c r="R114" s="1" t="s">
        <v>2176</v>
      </c>
      <c r="S114" s="1" t="s">
        <v>1719</v>
      </c>
      <c r="T114" s="1" t="str">
        <f t="shared" si="4"/>
        <v>Jalan Puspowarno Perumahan Pusparaya B26, Rt 006/ Rw 001</v>
      </c>
      <c r="U114" s="1" t="s">
        <v>1739</v>
      </c>
      <c r="V114" s="1" t="s">
        <v>1721</v>
      </c>
      <c r="W114" s="1" t="s">
        <v>1741</v>
      </c>
      <c r="X114" s="1" t="s">
        <v>1721</v>
      </c>
      <c r="Y114" s="1" t="str">
        <f t="shared" si="5"/>
        <v>35</v>
      </c>
      <c r="Z114" s="1" t="str">
        <f>VLOOKUP(Y114,ja!E$2:F$35,2,FALSE)</f>
        <v>Jawa Timur</v>
      </c>
      <c r="AA114" s="1" t="str">
        <f t="shared" si="6"/>
        <v>3502</v>
      </c>
      <c r="AB114" s="1" t="str">
        <f t="shared" si="7"/>
        <v>BPS Kabupaten Ponorogo</v>
      </c>
      <c r="AD114" s="1" t="str">
        <f>IF(AC114="","", VLOOKUP(AC114,ja!A$2:D$549,4)&amp;" "&amp;VLOOKUP(AC114,ja!A$2:D$549,2))</f>
        <v/>
      </c>
      <c r="AE114" s="5" t="str">
        <f t="shared" ref="AE114:AF114" si="120">IF(AC114="",AA114,AC114)</f>
        <v>3502</v>
      </c>
      <c r="AF114" s="2" t="str">
        <f t="shared" si="120"/>
        <v>BPS Kabupaten Ponorogo</v>
      </c>
      <c r="AG114" s="1">
        <v>1</v>
      </c>
    </row>
    <row r="115" spans="1:33" ht="12.75">
      <c r="A115" s="3">
        <v>45447.673913657403</v>
      </c>
      <c r="B115" s="1" t="s">
        <v>11</v>
      </c>
      <c r="C115" s="4" t="str">
        <f t="shared" si="0"/>
        <v>DIV KS</v>
      </c>
      <c r="D115" s="4">
        <v>222112164</v>
      </c>
      <c r="E115" s="2" t="s">
        <v>574</v>
      </c>
      <c r="F115" s="1">
        <f t="shared" si="1"/>
        <v>1</v>
      </c>
      <c r="G115" s="1" t="str">
        <f>VLOOKUP(D115,Sheet1!$A$2:$D$540,4,FALSE)</f>
        <v>M. Khusen Ali Al Anjabi</v>
      </c>
      <c r="H115" s="1">
        <f t="shared" si="2"/>
        <v>1</v>
      </c>
      <c r="I115" s="1" t="s">
        <v>2178</v>
      </c>
      <c r="J115" s="25" t="s">
        <v>2179</v>
      </c>
      <c r="K115" s="23" t="str">
        <f t="shared" si="3"/>
        <v>6289655344065</v>
      </c>
      <c r="L115" s="23" t="s">
        <v>2180</v>
      </c>
      <c r="M115" s="1" t="s">
        <v>2181</v>
      </c>
      <c r="N115" s="1" t="s">
        <v>1286</v>
      </c>
      <c r="O115" s="1" t="s">
        <v>2182</v>
      </c>
      <c r="P115" s="1" t="s">
        <v>2183</v>
      </c>
      <c r="Q115" s="1" t="s">
        <v>1144</v>
      </c>
      <c r="R115" s="1" t="s">
        <v>2184</v>
      </c>
      <c r="S115" s="1" t="s">
        <v>2141</v>
      </c>
      <c r="T115" s="1" t="str">
        <f t="shared" si="4"/>
        <v>Buaran Gang 2 No.30 Rt.01/Rw.02, Kelurahan Buaran Kradenan, Kecamatan Pekalongan Selatan, Kota Pekalongan</v>
      </c>
      <c r="U115" s="1" t="s">
        <v>2185</v>
      </c>
      <c r="V115" s="1" t="s">
        <v>2142</v>
      </c>
      <c r="W115" s="1" t="s">
        <v>2186</v>
      </c>
      <c r="X115" s="1" t="s">
        <v>2142</v>
      </c>
      <c r="Y115" s="1" t="str">
        <f t="shared" si="5"/>
        <v>33</v>
      </c>
      <c r="Z115" s="1" t="str">
        <f>VLOOKUP(Y115,ja!E$2:F$35,2,FALSE)</f>
        <v>Jawa Tengah</v>
      </c>
      <c r="AA115" s="1" t="str">
        <f t="shared" si="6"/>
        <v>3375</v>
      </c>
      <c r="AB115" s="1" t="str">
        <f t="shared" si="7"/>
        <v>BPS Kota Pekalongan</v>
      </c>
      <c r="AD115" s="1" t="str">
        <f>IF(AC115="","", VLOOKUP(AC115,ja!A$2:D$549,4)&amp;" "&amp;VLOOKUP(AC115,ja!A$2:D$549,2))</f>
        <v/>
      </c>
      <c r="AE115" s="5" t="str">
        <f t="shared" ref="AE115:AF115" si="121">IF(AC115="",AA115,AC115)</f>
        <v>3375</v>
      </c>
      <c r="AF115" s="2" t="str">
        <f t="shared" si="121"/>
        <v>BPS Kota Pekalongan</v>
      </c>
      <c r="AG115" s="1">
        <v>1</v>
      </c>
    </row>
    <row r="116" spans="1:33" ht="12.75">
      <c r="A116" s="3">
        <v>45447.675609317128</v>
      </c>
      <c r="B116" s="1" t="s">
        <v>75</v>
      </c>
      <c r="C116" s="4" t="str">
        <f t="shared" si="0"/>
        <v>DIV KS</v>
      </c>
      <c r="D116" s="4">
        <v>222112272</v>
      </c>
      <c r="E116" s="2" t="s">
        <v>2188</v>
      </c>
      <c r="F116" s="1">
        <f t="shared" si="1"/>
        <v>1</v>
      </c>
      <c r="G116" s="1" t="str">
        <f>VLOOKUP(D116,Sheet1!$A$2:$D$540,4,FALSE)</f>
        <v>Nur Shifa Dani</v>
      </c>
      <c r="H116" s="1">
        <f t="shared" si="2"/>
        <v>1</v>
      </c>
      <c r="I116" s="1" t="s">
        <v>2189</v>
      </c>
      <c r="J116" s="25" t="s">
        <v>2190</v>
      </c>
      <c r="K116" s="23" t="str">
        <f t="shared" si="3"/>
        <v>6289663644305</v>
      </c>
      <c r="L116" s="23" t="s">
        <v>2191</v>
      </c>
      <c r="M116" s="1" t="s">
        <v>2188</v>
      </c>
      <c r="N116" s="1" t="s">
        <v>1141</v>
      </c>
      <c r="O116" s="1" t="s">
        <v>2192</v>
      </c>
      <c r="P116" s="1" t="s">
        <v>1191</v>
      </c>
      <c r="Q116" s="1" t="s">
        <v>1144</v>
      </c>
      <c r="R116" s="1" t="s">
        <v>2193</v>
      </c>
      <c r="S116" s="1" t="s">
        <v>1360</v>
      </c>
      <c r="T116" s="1" t="str">
        <f t="shared" si="4"/>
        <v>Jl Pelda Sadewi Blok Irigasi Rt 006 Rw 001 Desa Kedungdawa Kecamatan Kedawung Kabupaten Cirebon Jawa Barat</v>
      </c>
      <c r="U116" s="1" t="s">
        <v>2194</v>
      </c>
      <c r="V116" s="1" t="s">
        <v>2195</v>
      </c>
      <c r="W116" s="1" t="s">
        <v>2196</v>
      </c>
      <c r="X116" s="1" t="s">
        <v>2195</v>
      </c>
      <c r="Y116" s="1" t="str">
        <f t="shared" si="5"/>
        <v>32</v>
      </c>
      <c r="Z116" s="1" t="str">
        <f>VLOOKUP(Y116,ja!E$2:F$35,2,FALSE)</f>
        <v>Jawa Barat</v>
      </c>
      <c r="AA116" s="1" t="str">
        <f t="shared" si="6"/>
        <v>3274</v>
      </c>
      <c r="AB116" s="1" t="str">
        <f t="shared" si="7"/>
        <v>BPS Kota Cirebon</v>
      </c>
      <c r="AD116" s="1" t="str">
        <f>IF(AC116="","", VLOOKUP(AC116,ja!A$2:D$549,4)&amp;" "&amp;VLOOKUP(AC116,ja!A$2:D$549,2))</f>
        <v/>
      </c>
      <c r="AE116" s="5" t="str">
        <f t="shared" ref="AE116:AF116" si="122">IF(AC116="",AA116,AC116)</f>
        <v>3274</v>
      </c>
      <c r="AF116" s="2" t="str">
        <f t="shared" si="122"/>
        <v>BPS Kota Cirebon</v>
      </c>
      <c r="AG116" s="1">
        <v>1</v>
      </c>
    </row>
    <row r="117" spans="1:33" ht="12.75">
      <c r="A117" s="3">
        <v>45447.677995740742</v>
      </c>
      <c r="B117" s="1" t="s">
        <v>32</v>
      </c>
      <c r="C117" s="4" t="str">
        <f t="shared" si="0"/>
        <v>DIV KS</v>
      </c>
      <c r="D117" s="4">
        <v>222111940</v>
      </c>
      <c r="E117" s="2" t="s">
        <v>398</v>
      </c>
      <c r="F117" s="1">
        <f t="shared" si="1"/>
        <v>1</v>
      </c>
      <c r="G117" s="1" t="str">
        <f>VLOOKUP(D117,Sheet1!$A$2:$D$540,4,FALSE)</f>
        <v>Azmi Zulfani Putri</v>
      </c>
      <c r="H117" s="1">
        <f t="shared" si="2"/>
        <v>1</v>
      </c>
      <c r="I117" s="1" t="s">
        <v>2198</v>
      </c>
      <c r="J117" s="25" t="s">
        <v>2199</v>
      </c>
      <c r="K117" s="23" t="str">
        <f t="shared" si="3"/>
        <v>62895339176777</v>
      </c>
      <c r="L117" s="23" t="s">
        <v>2200</v>
      </c>
      <c r="M117" s="1" t="s">
        <v>2201</v>
      </c>
      <c r="N117" s="1" t="s">
        <v>2202</v>
      </c>
      <c r="O117" s="1" t="s">
        <v>2203</v>
      </c>
      <c r="P117" s="1" t="s">
        <v>2204</v>
      </c>
      <c r="Q117" s="1" t="s">
        <v>1144</v>
      </c>
      <c r="R117" s="1" t="s">
        <v>2205</v>
      </c>
      <c r="S117" s="1" t="s">
        <v>1359</v>
      </c>
      <c r="T117" s="1" t="str">
        <f t="shared" si="4"/>
        <v>Jl Kepodang Barat Vi Rt 1 Rw 10 Blok C/122, Pudakpayung, Banyumanik</v>
      </c>
      <c r="U117" s="1" t="s">
        <v>1506</v>
      </c>
      <c r="V117" s="1" t="s">
        <v>1361</v>
      </c>
      <c r="W117" s="1" t="s">
        <v>1362</v>
      </c>
      <c r="X117" s="1" t="s">
        <v>1361</v>
      </c>
      <c r="Y117" s="1" t="str">
        <f t="shared" si="5"/>
        <v>33</v>
      </c>
      <c r="Z117" s="1" t="str">
        <f>VLOOKUP(Y117,ja!E$2:F$35,2,FALSE)</f>
        <v>Jawa Tengah</v>
      </c>
      <c r="AA117" s="1" t="str">
        <f t="shared" si="6"/>
        <v>3300</v>
      </c>
      <c r="AB117" s="1" t="str">
        <f t="shared" si="7"/>
        <v>BPS Provinsi Jawa Tengah</v>
      </c>
      <c r="AD117" s="1" t="str">
        <f>IF(AC117="","", VLOOKUP(AC117,ja!A$2:D$549,4)&amp;" "&amp;VLOOKUP(AC117,ja!A$2:D$549,2))</f>
        <v/>
      </c>
      <c r="AE117" s="5" t="str">
        <f t="shared" ref="AE117:AF117" si="123">IF(AC117="",AA117,AC117)</f>
        <v>3300</v>
      </c>
      <c r="AF117" s="2" t="str">
        <f t="shared" si="123"/>
        <v>BPS Provinsi Jawa Tengah</v>
      </c>
      <c r="AG117" s="1">
        <v>1</v>
      </c>
    </row>
    <row r="118" spans="1:33" ht="12.75">
      <c r="A118" s="3">
        <v>45447.677438171297</v>
      </c>
      <c r="B118" s="1" t="s">
        <v>41</v>
      </c>
      <c r="C118" s="4" t="str">
        <f t="shared" si="0"/>
        <v>DIV ST</v>
      </c>
      <c r="D118" s="4">
        <v>212112138</v>
      </c>
      <c r="E118" s="2" t="s">
        <v>401</v>
      </c>
      <c r="F118" s="1">
        <f t="shared" si="1"/>
        <v>1</v>
      </c>
      <c r="G118" s="1" t="str">
        <f>VLOOKUP(D118,Sheet1!$A$2:$D$540,4,FALSE)</f>
        <v>Kintan Ayu Rizqi</v>
      </c>
      <c r="H118" s="1">
        <f t="shared" si="2"/>
        <v>1</v>
      </c>
      <c r="I118" s="1" t="s">
        <v>2207</v>
      </c>
      <c r="J118" s="25" t="s">
        <v>2208</v>
      </c>
      <c r="K118" s="23" t="str">
        <f t="shared" si="3"/>
        <v>6285875675414</v>
      </c>
      <c r="L118" s="23" t="s">
        <v>2209</v>
      </c>
      <c r="M118" s="1" t="s">
        <v>2210</v>
      </c>
      <c r="N118" s="1" t="s">
        <v>1141</v>
      </c>
      <c r="O118" s="1" t="s">
        <v>2211</v>
      </c>
      <c r="P118" s="1" t="s">
        <v>2212</v>
      </c>
      <c r="Q118" s="1" t="s">
        <v>1144</v>
      </c>
      <c r="R118" s="1" t="s">
        <v>2213</v>
      </c>
      <c r="S118" s="1" t="s">
        <v>1359</v>
      </c>
      <c r="T118" s="1" t="str">
        <f t="shared" si="4"/>
        <v>Jl Pancakarya Blok 53 No 325</v>
      </c>
      <c r="U118" s="1" t="s">
        <v>1506</v>
      </c>
      <c r="V118" s="1" t="s">
        <v>1361</v>
      </c>
      <c r="W118" s="1" t="s">
        <v>1362</v>
      </c>
      <c r="X118" s="1" t="s">
        <v>1361</v>
      </c>
      <c r="Y118" s="1" t="str">
        <f t="shared" si="5"/>
        <v>33</v>
      </c>
      <c r="Z118" s="1" t="str">
        <f>VLOOKUP(Y118,ja!E$2:F$35,2,FALSE)</f>
        <v>Jawa Tengah</v>
      </c>
      <c r="AA118" s="1" t="str">
        <f t="shared" si="6"/>
        <v>3300</v>
      </c>
      <c r="AB118" s="1" t="str">
        <f t="shared" si="7"/>
        <v>BPS Provinsi Jawa Tengah</v>
      </c>
      <c r="AD118" s="1" t="str">
        <f>IF(AC118="","", VLOOKUP(AC118,ja!A$2:D$549,4)&amp;" "&amp;VLOOKUP(AC118,ja!A$2:D$549,2))</f>
        <v/>
      </c>
      <c r="AE118" s="5" t="str">
        <f t="shared" ref="AE118:AF118" si="124">IF(AC118="",AA118,AC118)</f>
        <v>3300</v>
      </c>
      <c r="AF118" s="2" t="str">
        <f t="shared" si="124"/>
        <v>BPS Provinsi Jawa Tengah</v>
      </c>
      <c r="AG118" s="1">
        <v>1</v>
      </c>
    </row>
    <row r="119" spans="1:33" ht="12.75">
      <c r="A119" s="3">
        <v>45447.677720254629</v>
      </c>
      <c r="B119" s="1" t="s">
        <v>30</v>
      </c>
      <c r="C119" s="4" t="str">
        <f t="shared" si="0"/>
        <v>DIII ST</v>
      </c>
      <c r="D119" s="4">
        <v>112212547</v>
      </c>
      <c r="E119" s="2" t="s">
        <v>2215</v>
      </c>
      <c r="F119" s="1">
        <f t="shared" si="1"/>
        <v>1</v>
      </c>
      <c r="G119" s="1" t="str">
        <f>VLOOKUP(D119,Sheet1!$A$2:$D$540,4,FALSE)</f>
        <v>Cici Nurhaliza Amanah</v>
      </c>
      <c r="H119" s="1">
        <f t="shared" si="2"/>
        <v>1</v>
      </c>
      <c r="I119" s="1" t="s">
        <v>2216</v>
      </c>
      <c r="J119" s="25" t="s">
        <v>2217</v>
      </c>
      <c r="K119" s="23" t="str">
        <f t="shared" si="3"/>
        <v>6282197043237</v>
      </c>
      <c r="L119" s="23" t="s">
        <v>2218</v>
      </c>
      <c r="M119" s="1" t="s">
        <v>2215</v>
      </c>
      <c r="N119" s="1" t="s">
        <v>1141</v>
      </c>
      <c r="O119" s="1" t="s">
        <v>2219</v>
      </c>
      <c r="P119" s="1" t="s">
        <v>2220</v>
      </c>
      <c r="Q119" s="1" t="s">
        <v>1144</v>
      </c>
      <c r="R119" s="1" t="s">
        <v>2221</v>
      </c>
      <c r="S119" s="1" t="s">
        <v>2222</v>
      </c>
      <c r="T119" s="1" t="str">
        <f t="shared" si="4"/>
        <v>Perumahan Budha Tzu Chi Jl. Simpotove Timur Vi Blok V 01 Rt 4 Rw 17, Kelurahan Tondo, Kecamatan Mantikulore, Kota Palu, Provinsi Sulawesi Tengah</v>
      </c>
      <c r="U119" s="1" t="s">
        <v>2223</v>
      </c>
      <c r="V119" s="1" t="s">
        <v>2224</v>
      </c>
      <c r="W119" s="1" t="s">
        <v>2225</v>
      </c>
      <c r="X119" s="1" t="s">
        <v>2224</v>
      </c>
      <c r="Y119" s="1" t="str">
        <f t="shared" si="5"/>
        <v>72</v>
      </c>
      <c r="Z119" s="1" t="str">
        <f>VLOOKUP(Y119,ja!E$2:F$35,2,FALSE)</f>
        <v>Sulawesi Tengah</v>
      </c>
      <c r="AA119" s="1" t="str">
        <f t="shared" si="6"/>
        <v>7200</v>
      </c>
      <c r="AB119" s="1" t="str">
        <f t="shared" si="7"/>
        <v>BPS Provinsi Sulawesi Tengah</v>
      </c>
      <c r="AD119" s="1" t="str">
        <f>IF(AC119="","", VLOOKUP(AC119,ja!A$2:D$549,4)&amp;" "&amp;VLOOKUP(AC119,ja!A$2:D$549,2))</f>
        <v/>
      </c>
      <c r="AE119" s="5" t="str">
        <f t="shared" ref="AE119:AF119" si="125">IF(AC119="",AA119,AC119)</f>
        <v>7200</v>
      </c>
      <c r="AF119" s="2" t="str">
        <f t="shared" si="125"/>
        <v>BPS Provinsi Sulawesi Tengah</v>
      </c>
      <c r="AG119" s="1">
        <v>1</v>
      </c>
    </row>
    <row r="120" spans="1:33" ht="12.75">
      <c r="A120" s="3">
        <v>45447.678147986109</v>
      </c>
      <c r="B120" s="1" t="s">
        <v>41</v>
      </c>
      <c r="C120" s="4" t="str">
        <f t="shared" si="0"/>
        <v>DIV ST</v>
      </c>
      <c r="D120" s="4">
        <v>212112383</v>
      </c>
      <c r="E120" s="2" t="s">
        <v>402</v>
      </c>
      <c r="F120" s="1">
        <f t="shared" si="1"/>
        <v>1</v>
      </c>
      <c r="G120" s="1" t="str">
        <f>VLOOKUP(D120,Sheet1!$A$2:$D$540,4,FALSE)</f>
        <v>Sukma Ayu Kusumawardani</v>
      </c>
      <c r="H120" s="1">
        <f t="shared" si="2"/>
        <v>1</v>
      </c>
      <c r="I120" s="1" t="s">
        <v>2227</v>
      </c>
      <c r="J120" s="25" t="s">
        <v>2228</v>
      </c>
      <c r="K120" s="23" t="str">
        <f t="shared" si="3"/>
        <v>6281225772439</v>
      </c>
      <c r="L120" s="23" t="s">
        <v>2229</v>
      </c>
      <c r="M120" s="1" t="s">
        <v>2230</v>
      </c>
      <c r="N120" s="1" t="s">
        <v>1286</v>
      </c>
      <c r="O120" s="1" t="s">
        <v>2231</v>
      </c>
      <c r="P120" s="1" t="s">
        <v>2232</v>
      </c>
      <c r="Q120" s="1" t="s">
        <v>1144</v>
      </c>
      <c r="R120" s="1" t="s">
        <v>2233</v>
      </c>
      <c r="S120" s="1" t="s">
        <v>1359</v>
      </c>
      <c r="T120" s="1" t="str">
        <f t="shared" si="4"/>
        <v>Perumahan Gardenia E1/19, Rt 04/Rw 09, Kelurahan Plamongan Sari, Kecamatan Pedurungan</v>
      </c>
      <c r="U120" s="1" t="s">
        <v>2234</v>
      </c>
      <c r="V120" s="1" t="s">
        <v>1361</v>
      </c>
      <c r="W120" s="1" t="s">
        <v>1362</v>
      </c>
      <c r="X120" s="1" t="s">
        <v>1361</v>
      </c>
      <c r="Y120" s="1" t="str">
        <f t="shared" si="5"/>
        <v>33</v>
      </c>
      <c r="Z120" s="1" t="str">
        <f>VLOOKUP(Y120,ja!E$2:F$35,2,FALSE)</f>
        <v>Jawa Tengah</v>
      </c>
      <c r="AA120" s="1" t="str">
        <f t="shared" si="6"/>
        <v>3300</v>
      </c>
      <c r="AB120" s="1" t="str">
        <f t="shared" si="7"/>
        <v>BPS Provinsi Jawa Tengah</v>
      </c>
      <c r="AD120" s="1" t="str">
        <f>IF(AC120="","", VLOOKUP(AC120,ja!A$2:D$549,4)&amp;" "&amp;VLOOKUP(AC120,ja!A$2:D$549,2))</f>
        <v/>
      </c>
      <c r="AE120" s="5" t="str">
        <f t="shared" ref="AE120:AF120" si="126">IF(AC120="",AA120,AC120)</f>
        <v>3300</v>
      </c>
      <c r="AF120" s="2" t="str">
        <f t="shared" si="126"/>
        <v>BPS Provinsi Jawa Tengah</v>
      </c>
      <c r="AG120" s="1">
        <v>1</v>
      </c>
    </row>
    <row r="121" spans="1:33" ht="12.75">
      <c r="A121" s="3">
        <v>45447.683489224539</v>
      </c>
      <c r="B121" s="1" t="s">
        <v>41</v>
      </c>
      <c r="C121" s="4" t="str">
        <f t="shared" si="0"/>
        <v>DIV ST</v>
      </c>
      <c r="D121" s="4">
        <v>212111906</v>
      </c>
      <c r="E121" s="2" t="s">
        <v>245</v>
      </c>
      <c r="F121" s="1">
        <f t="shared" si="1"/>
        <v>1</v>
      </c>
      <c r="G121" s="1" t="str">
        <f>VLOOKUP(D121,Sheet1!$A$2:$D$540,4,FALSE)</f>
        <v>Annisa Muthi Zajidah</v>
      </c>
      <c r="H121" s="1">
        <f t="shared" si="2"/>
        <v>1</v>
      </c>
      <c r="I121" s="1" t="s">
        <v>2236</v>
      </c>
      <c r="J121" s="25" t="s">
        <v>2237</v>
      </c>
      <c r="K121" s="23" t="str">
        <f t="shared" si="3"/>
        <v>6285946501972</v>
      </c>
      <c r="L121" s="23" t="s">
        <v>2238</v>
      </c>
      <c r="M121" s="1" t="s">
        <v>2239</v>
      </c>
      <c r="N121" s="1" t="s">
        <v>1141</v>
      </c>
      <c r="O121" s="1" t="s">
        <v>1141</v>
      </c>
      <c r="P121" s="1" t="s">
        <v>2240</v>
      </c>
      <c r="Q121" s="1" t="s">
        <v>1144</v>
      </c>
      <c r="R121" s="1" t="s">
        <v>2241</v>
      </c>
      <c r="S121" s="1" t="s">
        <v>2242</v>
      </c>
      <c r="T121" s="1" t="str">
        <f t="shared" si="4"/>
        <v>Kost Bu Santi, Jalan Sensus I No. 2C, Rt.1/Rw.4, Bidaracina, Jatinegara (Lantai 2, Kos Merah), Kota Jakarta Timur, Jatinegara, Dki Jakarta</v>
      </c>
      <c r="U121" s="1" t="s">
        <v>2243</v>
      </c>
      <c r="V121" s="1" t="s">
        <v>1160</v>
      </c>
      <c r="W121" s="1" t="s">
        <v>1311</v>
      </c>
      <c r="X121" s="1" t="s">
        <v>1160</v>
      </c>
      <c r="Y121" s="1" t="str">
        <f t="shared" si="5"/>
        <v>31</v>
      </c>
      <c r="Z121" s="1" t="str">
        <f>VLOOKUP(Y121,ja!E$2:F$35,2,FALSE)</f>
        <v>DKI Jakarta</v>
      </c>
      <c r="AA121" s="1" t="str">
        <f t="shared" si="6"/>
        <v>3100</v>
      </c>
      <c r="AB121" s="1" t="str">
        <f t="shared" si="7"/>
        <v>BPS Provinsi DKI Jakarta</v>
      </c>
      <c r="AD121" s="1" t="str">
        <f>IF(AC121="","", VLOOKUP(AC121,ja!A$2:D$549,4)&amp;" "&amp;VLOOKUP(AC121,ja!A$2:D$549,2))</f>
        <v/>
      </c>
      <c r="AE121" s="5" t="str">
        <f t="shared" ref="AE121:AF121" si="127">IF(AC121="",AA121,AC121)</f>
        <v>3100</v>
      </c>
      <c r="AF121" s="2" t="str">
        <f t="shared" si="127"/>
        <v>BPS Provinsi DKI Jakarta</v>
      </c>
      <c r="AG121" s="1">
        <v>1</v>
      </c>
    </row>
    <row r="122" spans="1:33" ht="12.75">
      <c r="A122" s="3">
        <v>45449.996709155093</v>
      </c>
      <c r="B122" s="1" t="s">
        <v>32</v>
      </c>
      <c r="C122" s="4" t="str">
        <f t="shared" si="0"/>
        <v>DIV KS</v>
      </c>
      <c r="D122" s="4">
        <v>222111988</v>
      </c>
      <c r="E122" s="2" t="s">
        <v>235</v>
      </c>
      <c r="F122" s="1">
        <f t="shared" si="1"/>
        <v>1</v>
      </c>
      <c r="G122" s="1" t="str">
        <f>VLOOKUP(D122,Sheet1!$A$2:$D$540,4,FALSE)</f>
        <v>Dhymas Adhyza Rayhan</v>
      </c>
      <c r="H122" s="1">
        <f t="shared" si="2"/>
        <v>1</v>
      </c>
      <c r="I122" s="1" t="s">
        <v>2245</v>
      </c>
      <c r="J122" s="25" t="s">
        <v>2246</v>
      </c>
      <c r="K122" s="23" t="str">
        <f t="shared" si="3"/>
        <v>6281514649277</v>
      </c>
      <c r="L122" s="23" t="s">
        <v>2247</v>
      </c>
      <c r="M122" s="1" t="s">
        <v>235</v>
      </c>
      <c r="N122" s="1" t="s">
        <v>1286</v>
      </c>
      <c r="O122" s="1" t="s">
        <v>2248</v>
      </c>
      <c r="P122" s="1" t="s">
        <v>2249</v>
      </c>
      <c r="Q122" s="1" t="s">
        <v>1144</v>
      </c>
      <c r="R122" s="1" t="s">
        <v>2250</v>
      </c>
      <c r="S122" s="1" t="s">
        <v>1158</v>
      </c>
      <c r="T122" s="1" t="str">
        <f t="shared" si="4"/>
        <v>Jl. H. Yahya No.45, Rt.1/Rw.10, Kp. Melayu, Kecamatan Jatinegara, Kota Jakarta Timur, Daerah Khusus Ibukota Jakarta 13330</v>
      </c>
      <c r="U122" s="1" t="s">
        <v>1652</v>
      </c>
      <c r="V122" s="1" t="s">
        <v>1160</v>
      </c>
      <c r="W122" s="1" t="s">
        <v>1653</v>
      </c>
      <c r="X122" s="1" t="s">
        <v>1160</v>
      </c>
      <c r="Y122" s="1" t="str">
        <f t="shared" si="5"/>
        <v>31</v>
      </c>
      <c r="Z122" s="1" t="str">
        <f>VLOOKUP(Y122,ja!E$2:F$35,2,FALSE)</f>
        <v>DKI Jakarta</v>
      </c>
      <c r="AA122" s="1" t="str">
        <f t="shared" si="6"/>
        <v>3100</v>
      </c>
      <c r="AB122" s="1" t="str">
        <f t="shared" si="7"/>
        <v>BPS Provinsi DKI Jakarta</v>
      </c>
      <c r="AD122" s="1" t="str">
        <f>IF(AC122="","", VLOOKUP(AC122,ja!A$2:D$549,4)&amp;" "&amp;VLOOKUP(AC122,ja!A$2:D$549,2))</f>
        <v/>
      </c>
      <c r="AE122" s="5" t="str">
        <f t="shared" ref="AE122:AF122" si="128">IF(AC122="",AA122,AC122)</f>
        <v>3100</v>
      </c>
      <c r="AF122" s="2" t="str">
        <f t="shared" si="128"/>
        <v>BPS Provinsi DKI Jakarta</v>
      </c>
      <c r="AG122" s="1">
        <v>1</v>
      </c>
    </row>
    <row r="123" spans="1:33" ht="12.75">
      <c r="A123" s="3">
        <v>45447.681076689812</v>
      </c>
      <c r="B123" s="1" t="s">
        <v>41</v>
      </c>
      <c r="C123" s="4" t="str">
        <f t="shared" si="0"/>
        <v>DIV ST</v>
      </c>
      <c r="D123" s="4">
        <v>212112053</v>
      </c>
      <c r="E123" s="2" t="s">
        <v>474</v>
      </c>
      <c r="F123" s="1">
        <f t="shared" si="1"/>
        <v>1</v>
      </c>
      <c r="G123" s="1" t="str">
        <f>VLOOKUP(D123,Sheet1!$A$2:$D$540,4,FALSE)</f>
        <v>Fauzan Bayu Hera Sudianto</v>
      </c>
      <c r="H123" s="1">
        <f t="shared" si="2"/>
        <v>1</v>
      </c>
      <c r="I123" s="1" t="s">
        <v>2252</v>
      </c>
      <c r="J123" s="25" t="s">
        <v>2253</v>
      </c>
      <c r="K123" s="23" t="str">
        <f t="shared" si="3"/>
        <v>6281391721554</v>
      </c>
      <c r="L123" s="23" t="s">
        <v>2254</v>
      </c>
      <c r="M123" s="1" t="s">
        <v>474</v>
      </c>
      <c r="N123" s="1" t="s">
        <v>1141</v>
      </c>
      <c r="O123" s="1" t="s">
        <v>2255</v>
      </c>
      <c r="P123" s="1" t="s">
        <v>2256</v>
      </c>
      <c r="Q123" s="1" t="s">
        <v>1144</v>
      </c>
      <c r="R123" s="1" t="s">
        <v>2257</v>
      </c>
      <c r="S123" s="1" t="s">
        <v>1332</v>
      </c>
      <c r="T123" s="1" t="str">
        <f t="shared" si="4"/>
        <v>Manang, Rt 01 Rw 03, Kelurahan Manang, Kecamatan Grogol</v>
      </c>
      <c r="U123" s="1" t="s">
        <v>1559</v>
      </c>
      <c r="V123" s="1" t="s">
        <v>1333</v>
      </c>
      <c r="W123" s="1" t="s">
        <v>1561</v>
      </c>
      <c r="X123" s="1" t="s">
        <v>1333</v>
      </c>
      <c r="Y123" s="1" t="str">
        <f t="shared" si="5"/>
        <v>33</v>
      </c>
      <c r="Z123" s="1" t="str">
        <f>VLOOKUP(Y123,ja!E$2:F$35,2,FALSE)</f>
        <v>Jawa Tengah</v>
      </c>
      <c r="AA123" s="1" t="str">
        <f t="shared" si="6"/>
        <v>3311</v>
      </c>
      <c r="AB123" s="1" t="str">
        <f t="shared" si="7"/>
        <v>BPS Kabupaten Sukoharjo</v>
      </c>
      <c r="AD123" s="1" t="str">
        <f>IF(AC123="","", VLOOKUP(AC123,ja!A$2:D$549,4)&amp;" "&amp;VLOOKUP(AC123,ja!A$2:D$549,2))</f>
        <v/>
      </c>
      <c r="AE123" s="5" t="str">
        <f t="shared" ref="AE123:AF123" si="129">IF(AC123="",AA123,AC123)</f>
        <v>3311</v>
      </c>
      <c r="AF123" s="2" t="str">
        <f t="shared" si="129"/>
        <v>BPS Kabupaten Sukoharjo</v>
      </c>
      <c r="AG123" s="1">
        <v>1</v>
      </c>
    </row>
    <row r="124" spans="1:33" ht="12.75">
      <c r="A124" s="3">
        <v>45447.684655694444</v>
      </c>
      <c r="B124" s="1" t="s">
        <v>38</v>
      </c>
      <c r="C124" s="4" t="str">
        <f t="shared" si="0"/>
        <v>DIV ST</v>
      </c>
      <c r="D124" s="4">
        <v>212112051</v>
      </c>
      <c r="E124" s="2" t="s">
        <v>681</v>
      </c>
      <c r="F124" s="1">
        <f t="shared" si="1"/>
        <v>1</v>
      </c>
      <c r="G124" s="1" t="str">
        <f>VLOOKUP(D124,Sheet1!$A$2:$D$540,4,FALSE)</f>
        <v>Fatimah Rahmasari</v>
      </c>
      <c r="H124" s="1">
        <f t="shared" si="2"/>
        <v>1</v>
      </c>
      <c r="I124" s="1" t="s">
        <v>2259</v>
      </c>
      <c r="J124" s="25" t="s">
        <v>2260</v>
      </c>
      <c r="K124" s="23" t="str">
        <f t="shared" si="3"/>
        <v>6285232629558</v>
      </c>
      <c r="L124" s="23" t="s">
        <v>2261</v>
      </c>
      <c r="M124" s="1" t="s">
        <v>2262</v>
      </c>
      <c r="N124" s="1" t="s">
        <v>1141</v>
      </c>
      <c r="O124" s="1" t="s">
        <v>2263</v>
      </c>
      <c r="P124" s="1" t="s">
        <v>2264</v>
      </c>
      <c r="Q124" s="1" t="s">
        <v>1144</v>
      </c>
      <c r="R124" s="1" t="s">
        <v>2265</v>
      </c>
      <c r="S124" s="1" t="s">
        <v>1320</v>
      </c>
      <c r="T124" s="1" t="str">
        <f t="shared" si="4"/>
        <v>Jalan Klampis Tengah Rt 2 Rw 6, Dusun Klampisan, Desa Mojokerep, Kecamatan Plemahan</v>
      </c>
      <c r="U124" s="1" t="s">
        <v>1530</v>
      </c>
      <c r="V124" s="1" t="s">
        <v>1531</v>
      </c>
      <c r="W124" s="1" t="s">
        <v>1322</v>
      </c>
      <c r="X124" s="1" t="s">
        <v>1531</v>
      </c>
      <c r="Y124" s="1" t="str">
        <f t="shared" si="5"/>
        <v>35</v>
      </c>
      <c r="Z124" s="1" t="str">
        <f>VLOOKUP(Y124,ja!E$2:F$35,2,FALSE)</f>
        <v>Jawa Timur</v>
      </c>
      <c r="AA124" s="1" t="str">
        <f t="shared" si="6"/>
        <v>3506</v>
      </c>
      <c r="AB124" s="1" t="str">
        <f t="shared" si="7"/>
        <v>BPS Kabupaten Kediri</v>
      </c>
      <c r="AD124" s="1" t="str">
        <f>IF(AC124="","", VLOOKUP(AC124,ja!A$2:D$549,4)&amp;" "&amp;VLOOKUP(AC124,ja!A$2:D$549,2))</f>
        <v/>
      </c>
      <c r="AE124" s="5" t="str">
        <f t="shared" ref="AE124:AF124" si="130">IF(AC124="",AA124,AC124)</f>
        <v>3506</v>
      </c>
      <c r="AF124" s="2" t="str">
        <f t="shared" si="130"/>
        <v>BPS Kabupaten Kediri</v>
      </c>
      <c r="AG124" s="1">
        <v>1</v>
      </c>
    </row>
    <row r="125" spans="1:33" ht="12.75">
      <c r="A125" s="3">
        <v>45447.81611886574</v>
      </c>
      <c r="B125" s="1" t="s">
        <v>30</v>
      </c>
      <c r="C125" s="4" t="str">
        <f t="shared" si="0"/>
        <v>DIII ST</v>
      </c>
      <c r="D125" s="4">
        <v>112212657</v>
      </c>
      <c r="E125" s="2" t="s">
        <v>393</v>
      </c>
      <c r="F125" s="1">
        <f t="shared" si="1"/>
        <v>1</v>
      </c>
      <c r="G125" s="1" t="str">
        <f>VLOOKUP(D125,Sheet1!$A$2:$D$540,4,FALSE)</f>
        <v>Ijazatul Labibah Al Barizah</v>
      </c>
      <c r="H125" s="1">
        <f t="shared" si="2"/>
        <v>1</v>
      </c>
      <c r="I125" s="1" t="s">
        <v>2267</v>
      </c>
      <c r="J125" s="25" t="s">
        <v>2268</v>
      </c>
      <c r="K125" s="23" t="str">
        <f t="shared" si="3"/>
        <v>62895393337092</v>
      </c>
      <c r="L125" s="23" t="s">
        <v>2269</v>
      </c>
      <c r="M125" s="1" t="s">
        <v>2270</v>
      </c>
      <c r="N125" s="1" t="s">
        <v>2271</v>
      </c>
      <c r="O125" s="1" t="s">
        <v>2272</v>
      </c>
      <c r="P125" s="1" t="s">
        <v>2273</v>
      </c>
      <c r="Q125" s="1" t="s">
        <v>1144</v>
      </c>
      <c r="R125" s="1" t="s">
        <v>2274</v>
      </c>
      <c r="S125" s="1" t="s">
        <v>1359</v>
      </c>
      <c r="T125" s="1" t="str">
        <f t="shared" si="4"/>
        <v>Jl. Koveri Mega Permai Vi / No. 140 ; Rt: 02 ; Rw: 12, Bringin , Ngaliyan</v>
      </c>
      <c r="U125" s="1" t="s">
        <v>2275</v>
      </c>
      <c r="V125" s="1" t="s">
        <v>1361</v>
      </c>
      <c r="W125" s="1" t="s">
        <v>1362</v>
      </c>
      <c r="X125" s="1" t="s">
        <v>1361</v>
      </c>
      <c r="Y125" s="1" t="str">
        <f t="shared" si="5"/>
        <v>33</v>
      </c>
      <c r="Z125" s="1" t="str">
        <f>VLOOKUP(Y125,ja!E$2:F$35,2,FALSE)</f>
        <v>Jawa Tengah</v>
      </c>
      <c r="AA125" s="1" t="str">
        <f t="shared" si="6"/>
        <v>3300</v>
      </c>
      <c r="AB125" s="1" t="str">
        <f t="shared" si="7"/>
        <v>BPS Provinsi Jawa Tengah</v>
      </c>
      <c r="AC125" s="1">
        <v>3324</v>
      </c>
      <c r="AD125" s="1" t="str">
        <f>IF(AC125="","", VLOOKUP(AC125,ja!A$2:D$549,4)&amp;" "&amp;VLOOKUP(AC125,ja!A$2:D$549,2))</f>
        <v>BPS Kabupaten Kendal</v>
      </c>
      <c r="AE125" s="5">
        <f t="shared" ref="AE125:AF125" si="131">IF(AC125="",AA125,AC125)</f>
        <v>3324</v>
      </c>
      <c r="AF125" s="2" t="str">
        <f t="shared" si="131"/>
        <v>BPS Kabupaten Kendal</v>
      </c>
      <c r="AG125" s="1">
        <v>1</v>
      </c>
    </row>
    <row r="126" spans="1:33" ht="12.75">
      <c r="A126" s="3">
        <v>45447.682756817128</v>
      </c>
      <c r="B126" s="1" t="s">
        <v>41</v>
      </c>
      <c r="C126" s="4" t="str">
        <f t="shared" si="0"/>
        <v>DIV ST</v>
      </c>
      <c r="D126" s="4">
        <v>212111901</v>
      </c>
      <c r="E126" s="2" t="s">
        <v>2277</v>
      </c>
      <c r="F126" s="1">
        <f t="shared" si="1"/>
        <v>1</v>
      </c>
      <c r="G126" s="1" t="str">
        <f>VLOOKUP(D126,Sheet1!$A$2:$D$540,4,FALSE)</f>
        <v>Anindita Ayu Ramadhani</v>
      </c>
      <c r="H126" s="1">
        <f t="shared" si="2"/>
        <v>1</v>
      </c>
      <c r="I126" s="1" t="s">
        <v>2278</v>
      </c>
      <c r="J126" s="1">
        <v>62881038135536</v>
      </c>
      <c r="K126" s="23">
        <f t="shared" si="3"/>
        <v>62881038135536</v>
      </c>
      <c r="L126" s="26" t="s">
        <v>2279</v>
      </c>
      <c r="M126" s="1" t="s">
        <v>2280</v>
      </c>
      <c r="N126" s="1" t="s">
        <v>1141</v>
      </c>
      <c r="O126" s="1" t="s">
        <v>1141</v>
      </c>
      <c r="P126" s="1" t="s">
        <v>2281</v>
      </c>
      <c r="Q126" s="1" t="s">
        <v>1144</v>
      </c>
      <c r="R126" s="1" t="s">
        <v>2282</v>
      </c>
      <c r="S126" s="1" t="s">
        <v>1371</v>
      </c>
      <c r="T126" s="1" t="str">
        <f t="shared" si="4"/>
        <v>Jalan Ayani Gang 4 No.18, Rt3/7, Kedungwuluh, Purwokerto Barat</v>
      </c>
      <c r="U126" s="1" t="s">
        <v>1486</v>
      </c>
      <c r="V126" s="1" t="s">
        <v>1372</v>
      </c>
      <c r="W126" s="1" t="s">
        <v>1487</v>
      </c>
      <c r="X126" s="1" t="s">
        <v>1487</v>
      </c>
      <c r="Y126" s="1" t="str">
        <f t="shared" si="5"/>
        <v>33</v>
      </c>
      <c r="Z126" s="1" t="str">
        <f>VLOOKUP(Y126,ja!E$2:F$35,2,FALSE)</f>
        <v>Jawa Tengah</v>
      </c>
      <c r="AA126" s="1" t="str">
        <f t="shared" si="6"/>
        <v>3303</v>
      </c>
      <c r="AB126" s="1" t="str">
        <f t="shared" si="7"/>
        <v>BPS Kabupaten Purbalingga</v>
      </c>
      <c r="AC126" s="1">
        <v>3302</v>
      </c>
      <c r="AD126" s="1" t="str">
        <f>IF(AC126="","", VLOOKUP(AC126,ja!A$2:D$549,4)&amp;" "&amp;VLOOKUP(AC126,ja!A$2:D$549,2))</f>
        <v>BPS Kabupaten Banyumas</v>
      </c>
      <c r="AE126" s="5">
        <f t="shared" ref="AE126:AF126" si="132">IF(AC126="",AA126,AC126)</f>
        <v>3302</v>
      </c>
      <c r="AF126" s="2" t="str">
        <f t="shared" si="132"/>
        <v>BPS Kabupaten Banyumas</v>
      </c>
      <c r="AG126" s="1">
        <v>1</v>
      </c>
    </row>
    <row r="127" spans="1:33" ht="12.75">
      <c r="A127" s="3">
        <v>45447.683176284721</v>
      </c>
      <c r="B127" s="1" t="s">
        <v>47</v>
      </c>
      <c r="C127" s="4" t="str">
        <f t="shared" si="0"/>
        <v>DIII ST</v>
      </c>
      <c r="D127" s="4">
        <v>112212640</v>
      </c>
      <c r="E127" s="2" t="s">
        <v>839</v>
      </c>
      <c r="F127" s="1">
        <f t="shared" si="1"/>
        <v>1</v>
      </c>
      <c r="G127" s="1" t="str">
        <f>VLOOKUP(D127,Sheet1!$A$2:$D$540,4,FALSE)</f>
        <v>Hersa Maulina</v>
      </c>
      <c r="H127" s="1">
        <f t="shared" si="2"/>
        <v>1</v>
      </c>
      <c r="I127" s="1" t="s">
        <v>2284</v>
      </c>
      <c r="J127" s="25" t="s">
        <v>2285</v>
      </c>
      <c r="K127" s="23" t="str">
        <f t="shared" si="3"/>
        <v>6282157791693</v>
      </c>
      <c r="L127" s="26" t="s">
        <v>2286</v>
      </c>
      <c r="M127" s="1" t="s">
        <v>839</v>
      </c>
      <c r="N127" s="1" t="s">
        <v>1177</v>
      </c>
      <c r="O127" s="1" t="s">
        <v>2287</v>
      </c>
      <c r="P127" s="1" t="s">
        <v>2288</v>
      </c>
      <c r="Q127" s="1" t="s">
        <v>1144</v>
      </c>
      <c r="R127" s="1" t="s">
        <v>2289</v>
      </c>
      <c r="S127" s="1" t="s">
        <v>1662</v>
      </c>
      <c r="T127" s="1" t="str">
        <f t="shared" si="4"/>
        <v>Jln. Adisucipto Gg. Hartani, Rt001/Rw002, Arang Limbung, Sungai Raya</v>
      </c>
      <c r="U127" s="1" t="s">
        <v>1661</v>
      </c>
      <c r="V127" s="1" t="s">
        <v>1663</v>
      </c>
      <c r="W127" s="1" t="s">
        <v>1664</v>
      </c>
      <c r="X127" s="1" t="s">
        <v>1663</v>
      </c>
      <c r="Y127" s="1" t="str">
        <f t="shared" si="5"/>
        <v>61</v>
      </c>
      <c r="Z127" s="1" t="str">
        <f>VLOOKUP(Y127,ja!E$2:F$35,2,FALSE)</f>
        <v>Kalimantan Barat</v>
      </c>
      <c r="AA127" s="1" t="str">
        <f t="shared" si="6"/>
        <v>6171</v>
      </c>
      <c r="AB127" s="1" t="str">
        <f t="shared" si="7"/>
        <v>BPS Kota Pontianak</v>
      </c>
      <c r="AD127" s="1" t="str">
        <f>IF(AC127="","", VLOOKUP(AC127,ja!A$2:D$549,4)&amp;" "&amp;VLOOKUP(AC127,ja!A$2:D$549,2))</f>
        <v/>
      </c>
      <c r="AE127" s="5" t="str">
        <f t="shared" ref="AE127:AF127" si="133">IF(AC127="",AA127,AC127)</f>
        <v>6171</v>
      </c>
      <c r="AF127" s="2" t="str">
        <f t="shared" si="133"/>
        <v>BPS Kota Pontianak</v>
      </c>
      <c r="AG127" s="1">
        <v>1</v>
      </c>
    </row>
    <row r="128" spans="1:33" ht="12.75">
      <c r="A128" s="3">
        <v>45447.684269293983</v>
      </c>
      <c r="B128" s="1" t="s">
        <v>32</v>
      </c>
      <c r="C128" s="4" t="str">
        <f t="shared" si="0"/>
        <v>DIV KS</v>
      </c>
      <c r="D128" s="4">
        <v>222111896</v>
      </c>
      <c r="E128" s="2" t="s">
        <v>407</v>
      </c>
      <c r="F128" s="1">
        <f t="shared" si="1"/>
        <v>1</v>
      </c>
      <c r="G128" s="1" t="str">
        <f>VLOOKUP(D128,Sheet1!$A$2:$D$540,4,FALSE)</f>
        <v>Angga Fajar Kurnia</v>
      </c>
      <c r="H128" s="1">
        <f t="shared" si="2"/>
        <v>1</v>
      </c>
      <c r="I128" s="1" t="s">
        <v>2291</v>
      </c>
      <c r="J128" s="25" t="s">
        <v>2292</v>
      </c>
      <c r="K128" s="23" t="str">
        <f t="shared" si="3"/>
        <v>6289665521700</v>
      </c>
      <c r="L128" s="23" t="s">
        <v>2293</v>
      </c>
      <c r="M128" s="1" t="s">
        <v>2294</v>
      </c>
      <c r="N128" s="1" t="s">
        <v>1189</v>
      </c>
      <c r="O128" s="1" t="s">
        <v>2295</v>
      </c>
      <c r="P128" s="1" t="s">
        <v>2296</v>
      </c>
      <c r="Q128" s="1" t="s">
        <v>1144</v>
      </c>
      <c r="R128" s="1" t="s">
        <v>2297</v>
      </c>
      <c r="S128" s="1" t="s">
        <v>1300</v>
      </c>
      <c r="T128" s="1" t="str">
        <f t="shared" si="4"/>
        <v>Jalan Madukara No 57, Rt 002/Rw 003, Tritih Wetan, Jeruklegi</v>
      </c>
      <c r="U128" s="1" t="s">
        <v>2298</v>
      </c>
      <c r="V128" s="1" t="s">
        <v>1301</v>
      </c>
      <c r="W128" s="1" t="s">
        <v>2299</v>
      </c>
      <c r="X128" s="1" t="s">
        <v>1301</v>
      </c>
      <c r="Y128" s="1" t="str">
        <f t="shared" si="5"/>
        <v>33</v>
      </c>
      <c r="Z128" s="1" t="str">
        <f>VLOOKUP(Y128,ja!E$2:F$35,2,FALSE)</f>
        <v>Jawa Tengah</v>
      </c>
      <c r="AA128" s="1" t="str">
        <f t="shared" si="6"/>
        <v>3301</v>
      </c>
      <c r="AB128" s="1" t="str">
        <f t="shared" si="7"/>
        <v>BPS Kabupaten Cilacap</v>
      </c>
      <c r="AD128" s="1" t="str">
        <f>IF(AC128="","", VLOOKUP(AC128,ja!A$2:D$549,4)&amp;" "&amp;VLOOKUP(AC128,ja!A$2:D$549,2))</f>
        <v/>
      </c>
      <c r="AE128" s="5" t="str">
        <f t="shared" ref="AE128:AF128" si="134">IF(AC128="",AA128,AC128)</f>
        <v>3301</v>
      </c>
      <c r="AF128" s="2" t="str">
        <f t="shared" si="134"/>
        <v>BPS Kabupaten Cilacap</v>
      </c>
      <c r="AG128" s="1">
        <v>1</v>
      </c>
    </row>
    <row r="129" spans="1:33" ht="12.75">
      <c r="A129" s="3">
        <v>45447.73237518518</v>
      </c>
      <c r="B129" s="1" t="s">
        <v>11</v>
      </c>
      <c r="C129" s="4" t="str">
        <f t="shared" si="0"/>
        <v>DIV KS</v>
      </c>
      <c r="D129" s="4">
        <v>222112366</v>
      </c>
      <c r="E129" s="2" t="s">
        <v>236</v>
      </c>
      <c r="F129" s="1">
        <f t="shared" si="1"/>
        <v>1</v>
      </c>
      <c r="G129" s="1" t="str">
        <f>VLOOKUP(D129,Sheet1!$A$2:$D$540,4,FALSE)</f>
        <v>Shofiatul Najmi</v>
      </c>
      <c r="H129" s="1">
        <f t="shared" si="2"/>
        <v>1</v>
      </c>
      <c r="I129" s="1" t="s">
        <v>2301</v>
      </c>
      <c r="J129" s="25" t="s">
        <v>2302</v>
      </c>
      <c r="K129" s="23" t="str">
        <f t="shared" si="3"/>
        <v>6285351573501</v>
      </c>
      <c r="L129" s="26" t="s">
        <v>2303</v>
      </c>
      <c r="M129" s="1" t="s">
        <v>236</v>
      </c>
      <c r="N129" s="1" t="s">
        <v>1141</v>
      </c>
      <c r="O129" s="1" t="s">
        <v>1642</v>
      </c>
      <c r="P129" s="1" t="s">
        <v>2304</v>
      </c>
      <c r="Q129" s="1" t="s">
        <v>1144</v>
      </c>
      <c r="R129" s="1" t="s">
        <v>2305</v>
      </c>
      <c r="S129" s="1" t="s">
        <v>1278</v>
      </c>
      <c r="T129" s="1" t="str">
        <f t="shared" si="4"/>
        <v>Jl. Asem No.14 14, Rt.14/Rw.2, Bidara Cina, Kecamatan Jatinegara, Kota Jakarta Timur, Daerah Khusus Ibukota Jakarta 13330</v>
      </c>
      <c r="U129" s="1" t="s">
        <v>1158</v>
      </c>
      <c r="V129" s="1" t="s">
        <v>1280</v>
      </c>
      <c r="W129" s="1" t="s">
        <v>1160</v>
      </c>
      <c r="X129" s="1" t="s">
        <v>1160</v>
      </c>
      <c r="Y129" s="1" t="str">
        <f t="shared" si="5"/>
        <v>31</v>
      </c>
      <c r="Z129" s="1" t="str">
        <f>VLOOKUP(Y129,ja!E$2:F$35,2,FALSE)</f>
        <v>DKI Jakarta</v>
      </c>
      <c r="AA129" s="1" t="str">
        <f t="shared" si="6"/>
        <v>3100</v>
      </c>
      <c r="AB129" s="1" t="str">
        <f t="shared" si="7"/>
        <v>BPS Provinsi DKI Jakarta</v>
      </c>
      <c r="AD129" s="1" t="str">
        <f>IF(AC129="","", VLOOKUP(AC129,ja!A$2:D$549,4)&amp;" "&amp;VLOOKUP(AC129,ja!A$2:D$549,2))</f>
        <v/>
      </c>
      <c r="AE129" s="5" t="str">
        <f t="shared" ref="AE129:AF129" si="135">IF(AC129="",AA129,AC129)</f>
        <v>3100</v>
      </c>
      <c r="AF129" s="2" t="str">
        <f t="shared" si="135"/>
        <v>BPS Provinsi DKI Jakarta</v>
      </c>
      <c r="AG129" s="1">
        <v>1</v>
      </c>
    </row>
    <row r="130" spans="1:33" ht="12.75">
      <c r="A130" s="3">
        <v>45447.685468634256</v>
      </c>
      <c r="B130" s="1" t="s">
        <v>30</v>
      </c>
      <c r="C130" s="4" t="str">
        <f t="shared" si="0"/>
        <v>DIII ST</v>
      </c>
      <c r="D130" s="4">
        <v>112212549</v>
      </c>
      <c r="E130" s="2" t="s">
        <v>390</v>
      </c>
      <c r="F130" s="1">
        <f t="shared" si="1"/>
        <v>1</v>
      </c>
      <c r="G130" s="1" t="str">
        <f>VLOOKUP(D130,Sheet1!$A$2:$D$540,4,FALSE)</f>
        <v>Clara Diva Verianinta Lagum</v>
      </c>
      <c r="H130" s="1">
        <f t="shared" si="2"/>
        <v>1</v>
      </c>
      <c r="I130" s="1" t="s">
        <v>2307</v>
      </c>
      <c r="J130" s="25" t="s">
        <v>2308</v>
      </c>
      <c r="K130" s="23" t="str">
        <f t="shared" si="3"/>
        <v>6289672269833</v>
      </c>
      <c r="L130" s="23" t="s">
        <v>2309</v>
      </c>
      <c r="M130" s="1" t="s">
        <v>2310</v>
      </c>
      <c r="N130" s="1" t="s">
        <v>1141</v>
      </c>
      <c r="O130" s="1" t="s">
        <v>2311</v>
      </c>
      <c r="P130" s="1" t="s">
        <v>2312</v>
      </c>
      <c r="Q130" s="1" t="s">
        <v>1144</v>
      </c>
      <c r="R130" s="1" t="s">
        <v>2313</v>
      </c>
      <c r="S130" s="1" t="s">
        <v>1170</v>
      </c>
      <c r="T130" s="1" t="str">
        <f t="shared" si="4"/>
        <v>Rt. 1/ Rw. 11, No.18, Panca Arga I, Banyurojo, Mertoyudan</v>
      </c>
      <c r="U130" s="1" t="s">
        <v>1169</v>
      </c>
      <c r="V130" s="1" t="s">
        <v>1171</v>
      </c>
      <c r="W130" s="1" t="s">
        <v>1172</v>
      </c>
      <c r="X130" s="1" t="s">
        <v>1171</v>
      </c>
      <c r="Y130" s="1" t="str">
        <f t="shared" si="5"/>
        <v>33</v>
      </c>
      <c r="Z130" s="1" t="str">
        <f>VLOOKUP(Y130,ja!E$2:F$35,2,FALSE)</f>
        <v>Jawa Tengah</v>
      </c>
      <c r="AA130" s="1" t="str">
        <f t="shared" si="6"/>
        <v>3371</v>
      </c>
      <c r="AB130" s="1" t="str">
        <f t="shared" si="7"/>
        <v>BPS Kota Magelang</v>
      </c>
      <c r="AC130" s="1">
        <v>3323</v>
      </c>
      <c r="AD130" s="1" t="str">
        <f>IF(AC130="","", VLOOKUP(AC130,ja!A$2:D$549,4)&amp;" "&amp;VLOOKUP(AC130,ja!A$2:D$549,2))</f>
        <v>BPS Kabupaten Temanggung</v>
      </c>
      <c r="AE130" s="5">
        <f t="shared" ref="AE130:AF130" si="136">IF(AC130="",AA130,AC130)</f>
        <v>3323</v>
      </c>
      <c r="AF130" s="2" t="str">
        <f t="shared" si="136"/>
        <v>BPS Kabupaten Temanggung</v>
      </c>
      <c r="AG130" s="1">
        <v>1</v>
      </c>
    </row>
    <row r="131" spans="1:33" ht="12.75">
      <c r="A131" s="3">
        <v>45447.686417025463</v>
      </c>
      <c r="B131" s="1" t="s">
        <v>32</v>
      </c>
      <c r="C131" s="4" t="str">
        <f t="shared" si="0"/>
        <v>DIV KS</v>
      </c>
      <c r="D131" s="4">
        <v>222112042</v>
      </c>
      <c r="E131" s="2" t="s">
        <v>814</v>
      </c>
      <c r="F131" s="1">
        <f t="shared" si="1"/>
        <v>1</v>
      </c>
      <c r="G131" s="1" t="str">
        <f>VLOOKUP(D131,Sheet1!$A$2:$D$540,4,FALSE)</f>
        <v>Fardhi Dzakwan Fauzan</v>
      </c>
      <c r="H131" s="1">
        <f t="shared" si="2"/>
        <v>1</v>
      </c>
      <c r="I131" s="1" t="s">
        <v>2315</v>
      </c>
      <c r="J131" s="25" t="s">
        <v>2316</v>
      </c>
      <c r="K131" s="23" t="str">
        <f t="shared" si="3"/>
        <v>6281237492556</v>
      </c>
      <c r="L131" s="23" t="s">
        <v>2317</v>
      </c>
      <c r="M131" s="1" t="s">
        <v>2318</v>
      </c>
      <c r="N131" s="1" t="s">
        <v>1177</v>
      </c>
      <c r="O131" s="1" t="s">
        <v>2319</v>
      </c>
      <c r="P131" s="1" t="s">
        <v>2320</v>
      </c>
      <c r="Q131" s="1" t="s">
        <v>1144</v>
      </c>
      <c r="R131" s="1" t="s">
        <v>2321</v>
      </c>
      <c r="S131" s="1" t="s">
        <v>2044</v>
      </c>
      <c r="T131" s="1" t="str">
        <f t="shared" si="4"/>
        <v>Jalan Swakarsa Iii No. D-4 Gerisak,Rt 011/ Rw 193, Kelurahan Kekalik Jaya, Kecamatan Sekarbela</v>
      </c>
      <c r="U131" s="1" t="s">
        <v>2045</v>
      </c>
      <c r="V131" s="1" t="s">
        <v>2046</v>
      </c>
      <c r="W131" s="1" t="s">
        <v>2047</v>
      </c>
      <c r="X131" s="1" t="s">
        <v>2046</v>
      </c>
      <c r="Y131" s="1" t="str">
        <f t="shared" si="5"/>
        <v>52</v>
      </c>
      <c r="Z131" s="1" t="str">
        <f>VLOOKUP(Y131,ja!E$2:F$35,2,FALSE)</f>
        <v>Nusa Tenggara Barat</v>
      </c>
      <c r="AA131" s="1" t="str">
        <f t="shared" si="6"/>
        <v>5200</v>
      </c>
      <c r="AB131" s="1" t="str">
        <f t="shared" si="7"/>
        <v>BPS Provinsi Nusa Tenggara Barat</v>
      </c>
      <c r="AD131" s="1" t="str">
        <f>IF(AC131="","", VLOOKUP(AC131,ja!A$2:D$549,4)&amp;" "&amp;VLOOKUP(AC131,ja!A$2:D$549,2))</f>
        <v/>
      </c>
      <c r="AE131" s="5" t="str">
        <f t="shared" ref="AE131:AF131" si="137">IF(AC131="",AA131,AC131)</f>
        <v>5200</v>
      </c>
      <c r="AF131" s="2" t="str">
        <f t="shared" si="137"/>
        <v>BPS Provinsi Nusa Tenggara Barat</v>
      </c>
      <c r="AG131" s="1">
        <v>1</v>
      </c>
    </row>
    <row r="132" spans="1:33" ht="12.75">
      <c r="A132" s="3">
        <v>45447.686453437505</v>
      </c>
      <c r="B132" s="1" t="s">
        <v>18</v>
      </c>
      <c r="C132" s="4" t="str">
        <f t="shared" si="0"/>
        <v>DIV KS</v>
      </c>
      <c r="D132" s="4">
        <v>222111993</v>
      </c>
      <c r="E132" s="2" t="s">
        <v>612</v>
      </c>
      <c r="F132" s="1">
        <f t="shared" si="1"/>
        <v>1</v>
      </c>
      <c r="G132" s="1" t="str">
        <f>VLOOKUP(D132,Sheet1!$A$2:$D$540,4,FALSE)</f>
        <v>Dinda Alfira Ilmayanti</v>
      </c>
      <c r="H132" s="1">
        <f t="shared" si="2"/>
        <v>1</v>
      </c>
      <c r="I132" s="1" t="s">
        <v>2323</v>
      </c>
      <c r="J132" s="25" t="s">
        <v>2324</v>
      </c>
      <c r="K132" s="23" t="str">
        <f t="shared" si="3"/>
        <v>6285727786950</v>
      </c>
      <c r="L132" s="23" t="s">
        <v>2325</v>
      </c>
      <c r="M132" s="1" t="s">
        <v>2326</v>
      </c>
      <c r="N132" s="1" t="s">
        <v>1177</v>
      </c>
      <c r="O132" s="1" t="s">
        <v>2327</v>
      </c>
      <c r="P132" s="1" t="s">
        <v>2328</v>
      </c>
      <c r="Q132" s="1" t="s">
        <v>1144</v>
      </c>
      <c r="R132" s="1" t="s">
        <v>2329</v>
      </c>
      <c r="S132" s="1" t="s">
        <v>1146</v>
      </c>
      <c r="T132" s="1" t="str">
        <f t="shared" si="4"/>
        <v>Brengosan 03/08, Donoharjo, Ngaglik</v>
      </c>
      <c r="U132" s="1" t="s">
        <v>1147</v>
      </c>
      <c r="V132" s="1" t="s">
        <v>1148</v>
      </c>
      <c r="W132" s="1" t="s">
        <v>1149</v>
      </c>
      <c r="X132" s="1" t="s">
        <v>1148</v>
      </c>
      <c r="Y132" s="1" t="str">
        <f t="shared" si="5"/>
        <v>34</v>
      </c>
      <c r="Z132" s="1" t="str">
        <f>VLOOKUP(Y132,ja!E$2:F$35,2,FALSE)</f>
        <v>DI Yogyakarta</v>
      </c>
      <c r="AA132" s="1" t="str">
        <f t="shared" si="6"/>
        <v>3404</v>
      </c>
      <c r="AB132" s="1" t="str">
        <f t="shared" si="7"/>
        <v>BPS Kabupaten Sleman</v>
      </c>
      <c r="AD132" s="1" t="str">
        <f>IF(AC132="","", VLOOKUP(AC132,ja!A$2:D$549,4)&amp;" "&amp;VLOOKUP(AC132,ja!A$2:D$549,2))</f>
        <v/>
      </c>
      <c r="AE132" s="5" t="str">
        <f t="shared" ref="AE132:AF132" si="138">IF(AC132="",AA132,AC132)</f>
        <v>3404</v>
      </c>
      <c r="AF132" s="2" t="str">
        <f t="shared" si="138"/>
        <v>BPS Kabupaten Sleman</v>
      </c>
      <c r="AG132" s="1">
        <v>1</v>
      </c>
    </row>
    <row r="133" spans="1:33" ht="12.75">
      <c r="A133" s="3">
        <v>45447.687273402778</v>
      </c>
      <c r="B133" s="1" t="s">
        <v>18</v>
      </c>
      <c r="C133" s="4" t="str">
        <f t="shared" si="0"/>
        <v>DIV KS</v>
      </c>
      <c r="D133" s="4">
        <v>222111853</v>
      </c>
      <c r="E133" s="2" t="s">
        <v>719</v>
      </c>
      <c r="F133" s="1">
        <f t="shared" si="1"/>
        <v>1</v>
      </c>
      <c r="G133" s="1" t="str">
        <f>VLOOKUP(D133,Sheet1!$A$2:$D$540,4,FALSE)</f>
        <v>Agnes Regita Berlianni</v>
      </c>
      <c r="H133" s="1">
        <f t="shared" si="2"/>
        <v>1</v>
      </c>
      <c r="I133" s="1" t="s">
        <v>2331</v>
      </c>
      <c r="J133" s="25" t="s">
        <v>2332</v>
      </c>
      <c r="K133" s="23" t="str">
        <f t="shared" si="3"/>
        <v>6282132371482</v>
      </c>
      <c r="L133" s="23" t="s">
        <v>2333</v>
      </c>
      <c r="M133" s="1" t="s">
        <v>2334</v>
      </c>
      <c r="N133" s="1" t="s">
        <v>1141</v>
      </c>
      <c r="O133" s="1" t="s">
        <v>2335</v>
      </c>
      <c r="P133" s="1" t="s">
        <v>2139</v>
      </c>
      <c r="Q133" s="1" t="s">
        <v>1144</v>
      </c>
      <c r="R133" s="1" t="s">
        <v>2336</v>
      </c>
      <c r="S133" s="1" t="s">
        <v>1319</v>
      </c>
      <c r="T133" s="1" t="str">
        <f t="shared" si="4"/>
        <v>Dusun Balongrejo, Rt 4 Rw 2, Desa Balongrejo, Kec Bagor, Kab Nganjuk. Jawa Timur</v>
      </c>
      <c r="U133" s="1" t="s">
        <v>1530</v>
      </c>
      <c r="V133" s="1" t="s">
        <v>1321</v>
      </c>
      <c r="W133" s="1" t="s">
        <v>1322</v>
      </c>
      <c r="X133" s="1" t="s">
        <v>1321</v>
      </c>
      <c r="Y133" s="1" t="str">
        <f t="shared" si="5"/>
        <v>35</v>
      </c>
      <c r="Z133" s="1" t="str">
        <f>VLOOKUP(Y133,ja!E$2:F$35,2,FALSE)</f>
        <v>Jawa Timur</v>
      </c>
      <c r="AA133" s="1" t="str">
        <f t="shared" si="6"/>
        <v>3518</v>
      </c>
      <c r="AB133" s="1" t="str">
        <f t="shared" si="7"/>
        <v>BPS Kabupaten Nganjuk</v>
      </c>
      <c r="AD133" s="1" t="str">
        <f>IF(AC133="","", VLOOKUP(AC133,ja!A$2:D$549,4)&amp;" "&amp;VLOOKUP(AC133,ja!A$2:D$549,2))</f>
        <v/>
      </c>
      <c r="AE133" s="5" t="str">
        <f t="shared" ref="AE133:AF133" si="139">IF(AC133="",AA133,AC133)</f>
        <v>3518</v>
      </c>
      <c r="AF133" s="2" t="str">
        <f t="shared" si="139"/>
        <v>BPS Kabupaten Nganjuk</v>
      </c>
      <c r="AG133" s="1">
        <v>1</v>
      </c>
    </row>
    <row r="134" spans="1:33" ht="12.75">
      <c r="A134" s="3">
        <v>45447.687416620371</v>
      </c>
      <c r="B134" s="1" t="s">
        <v>11</v>
      </c>
      <c r="C134" s="4" t="str">
        <f t="shared" si="0"/>
        <v>DIV KS</v>
      </c>
      <c r="D134" s="4">
        <v>222112089</v>
      </c>
      <c r="E134" s="2" t="s">
        <v>301</v>
      </c>
      <c r="F134" s="1">
        <f t="shared" si="1"/>
        <v>1</v>
      </c>
      <c r="G134" s="1" t="str">
        <f>VLOOKUP(D134,Sheet1!$A$2:$D$540,4,FALSE)</f>
        <v>Hans Tikynaro Manurung</v>
      </c>
      <c r="H134" s="1">
        <f t="shared" si="2"/>
        <v>1</v>
      </c>
      <c r="I134" s="1" t="s">
        <v>2338</v>
      </c>
      <c r="J134" s="25" t="s">
        <v>2339</v>
      </c>
      <c r="K134" s="23" t="str">
        <f t="shared" si="3"/>
        <v>6289605799016</v>
      </c>
      <c r="L134" s="23" t="s">
        <v>2340</v>
      </c>
      <c r="M134" s="1" t="s">
        <v>2341</v>
      </c>
      <c r="N134" s="1" t="s">
        <v>1475</v>
      </c>
      <c r="O134" s="1" t="s">
        <v>2342</v>
      </c>
      <c r="P134" s="1" t="s">
        <v>2343</v>
      </c>
      <c r="Q134" s="1" t="s">
        <v>1144</v>
      </c>
      <c r="R134" s="1" t="s">
        <v>2343</v>
      </c>
      <c r="S134" s="1" t="s">
        <v>1158</v>
      </c>
      <c r="T134" s="1" t="str">
        <f t="shared" si="4"/>
        <v>Rusun Klender Blok 63/3 No 15, Rt/Rw 07/01, Kel. Duren Sawit, Kec. Malaka Sari</v>
      </c>
      <c r="U134" s="1" t="s">
        <v>1159</v>
      </c>
      <c r="V134" s="1" t="s">
        <v>1161</v>
      </c>
      <c r="W134" s="1" t="s">
        <v>1160</v>
      </c>
      <c r="X134" s="1" t="s">
        <v>2344</v>
      </c>
      <c r="Y134" s="1" t="str">
        <f t="shared" si="5"/>
        <v>31</v>
      </c>
      <c r="Z134" s="1" t="str">
        <f>VLOOKUP(Y134,ja!E$2:F$35,2,FALSE)</f>
        <v>DKI Jakarta</v>
      </c>
      <c r="AA134" s="1" t="str">
        <f t="shared" si="6"/>
        <v>3174</v>
      </c>
      <c r="AB134" s="1" t="str">
        <f t="shared" si="7"/>
        <v>BPS Kota Jakarta Barat</v>
      </c>
      <c r="AD134" s="1" t="str">
        <f>IF(AC134="","", VLOOKUP(AC134,ja!A$2:D$549,4)&amp;" "&amp;VLOOKUP(AC134,ja!A$2:D$549,2))</f>
        <v/>
      </c>
      <c r="AE134" s="5" t="str">
        <f t="shared" ref="AE134:AF134" si="140">IF(AC134="",AA134,AC134)</f>
        <v>3174</v>
      </c>
      <c r="AF134" s="2" t="str">
        <f t="shared" si="140"/>
        <v>BPS Kota Jakarta Barat</v>
      </c>
      <c r="AG134" s="1">
        <v>1</v>
      </c>
    </row>
    <row r="135" spans="1:33" ht="12.75">
      <c r="A135" s="3">
        <v>45447.693647581022</v>
      </c>
      <c r="B135" s="1" t="s">
        <v>38</v>
      </c>
      <c r="C135" s="4" t="str">
        <f t="shared" si="0"/>
        <v>DIV ST</v>
      </c>
      <c r="D135" s="4">
        <v>212112395</v>
      </c>
      <c r="E135" s="2" t="s">
        <v>409</v>
      </c>
      <c r="F135" s="1">
        <f t="shared" si="1"/>
        <v>1</v>
      </c>
      <c r="G135" s="1" t="str">
        <f>VLOOKUP(D135,Sheet1!$A$2:$D$540,4,FALSE)</f>
        <v>Teguh Priharyanto</v>
      </c>
      <c r="H135" s="1">
        <f t="shared" si="2"/>
        <v>1</v>
      </c>
      <c r="I135" s="1" t="s">
        <v>2346</v>
      </c>
      <c r="J135" s="25" t="s">
        <v>2347</v>
      </c>
      <c r="K135" s="23" t="str">
        <f t="shared" si="3"/>
        <v>6289665962566</v>
      </c>
      <c r="L135" s="23" t="s">
        <v>2348</v>
      </c>
      <c r="M135" s="1" t="s">
        <v>409</v>
      </c>
      <c r="N135" s="1" t="s">
        <v>1177</v>
      </c>
      <c r="O135" s="1" t="s">
        <v>2349</v>
      </c>
      <c r="P135" s="1" t="s">
        <v>2350</v>
      </c>
      <c r="Q135" s="1" t="s">
        <v>1144</v>
      </c>
      <c r="R135" s="1" t="s">
        <v>2351</v>
      </c>
      <c r="S135" s="1" t="s">
        <v>1278</v>
      </c>
      <c r="T135" s="1" t="str">
        <f t="shared" si="4"/>
        <v>Jl. Irian Rt 04 Rw 01 Wonokriyo, Gombong</v>
      </c>
      <c r="U135" s="1" t="s">
        <v>1300</v>
      </c>
      <c r="V135" s="1" t="s">
        <v>1280</v>
      </c>
      <c r="W135" s="1" t="s">
        <v>1301</v>
      </c>
      <c r="X135" s="1" t="s">
        <v>1301</v>
      </c>
      <c r="Y135" s="1" t="str">
        <f t="shared" si="5"/>
        <v>33</v>
      </c>
      <c r="Z135" s="1" t="str">
        <f>VLOOKUP(Y135,ja!E$2:F$35,2,FALSE)</f>
        <v>Jawa Tengah</v>
      </c>
      <c r="AA135" s="1" t="str">
        <f t="shared" si="6"/>
        <v>3301</v>
      </c>
      <c r="AB135" s="1" t="str">
        <f t="shared" si="7"/>
        <v>BPS Kabupaten Cilacap</v>
      </c>
      <c r="AD135" s="1" t="str">
        <f>IF(AC135="","", VLOOKUP(AC135,ja!A$2:D$549,4)&amp;" "&amp;VLOOKUP(AC135,ja!A$2:D$549,2))</f>
        <v/>
      </c>
      <c r="AE135" s="5" t="str">
        <f t="shared" ref="AE135:AF135" si="141">IF(AC135="",AA135,AC135)</f>
        <v>3301</v>
      </c>
      <c r="AF135" s="2" t="str">
        <f t="shared" si="141"/>
        <v>BPS Kabupaten Cilacap</v>
      </c>
      <c r="AG135" s="1">
        <v>1</v>
      </c>
    </row>
    <row r="136" spans="1:33" ht="12.75">
      <c r="A136" s="3">
        <v>45447.690051469908</v>
      </c>
      <c r="B136" s="1" t="s">
        <v>18</v>
      </c>
      <c r="C136" s="4" t="str">
        <f t="shared" si="0"/>
        <v>DIV KS</v>
      </c>
      <c r="D136" s="4">
        <v>222112376</v>
      </c>
      <c r="E136" s="2" t="s">
        <v>591</v>
      </c>
      <c r="F136" s="1">
        <f t="shared" si="1"/>
        <v>1</v>
      </c>
      <c r="G136" s="1" t="str">
        <f>VLOOKUP(D136,Sheet1!$A$2:$D$540,4,FALSE)</f>
        <v>Sofi Zamzanah</v>
      </c>
      <c r="H136" s="1">
        <f t="shared" si="2"/>
        <v>1</v>
      </c>
      <c r="I136" s="1" t="s">
        <v>2353</v>
      </c>
      <c r="J136" s="25" t="s">
        <v>2354</v>
      </c>
      <c r="K136" s="23" t="str">
        <f t="shared" si="3"/>
        <v>6285694380943</v>
      </c>
      <c r="L136" s="23" t="s">
        <v>2355</v>
      </c>
      <c r="M136" s="1" t="s">
        <v>591</v>
      </c>
      <c r="N136" s="1" t="s">
        <v>1141</v>
      </c>
      <c r="O136" s="1" t="s">
        <v>2356</v>
      </c>
      <c r="P136" s="1" t="s">
        <v>2357</v>
      </c>
      <c r="Q136" s="1" t="s">
        <v>1144</v>
      </c>
      <c r="R136" s="1" t="s">
        <v>2358</v>
      </c>
      <c r="S136" s="1" t="s">
        <v>1540</v>
      </c>
      <c r="T136" s="1" t="str">
        <f t="shared" si="4"/>
        <v>Pelemantung, Selopamioro, Imogiri, Bantul, Daerah Istimewa Yogyakarta</v>
      </c>
      <c r="U136" s="1" t="s">
        <v>1147</v>
      </c>
      <c r="V136" s="1" t="s">
        <v>1703</v>
      </c>
      <c r="W136" s="1" t="s">
        <v>1149</v>
      </c>
      <c r="X136" s="1" t="s">
        <v>1703</v>
      </c>
      <c r="Y136" s="1" t="str">
        <f t="shared" si="5"/>
        <v>34</v>
      </c>
      <c r="Z136" s="1" t="str">
        <f>VLOOKUP(Y136,ja!E$2:F$35,2,FALSE)</f>
        <v>DI Yogyakarta</v>
      </c>
      <c r="AA136" s="1" t="str">
        <f t="shared" si="6"/>
        <v>3402</v>
      </c>
      <c r="AB136" s="1" t="str">
        <f t="shared" si="7"/>
        <v>BPS Kabupaten Bantul</v>
      </c>
      <c r="AD136" s="1" t="str">
        <f>IF(AC136="","", VLOOKUP(AC136,ja!A$2:D$549,4)&amp;" "&amp;VLOOKUP(AC136,ja!A$2:D$549,2))</f>
        <v/>
      </c>
      <c r="AE136" s="5" t="str">
        <f t="shared" ref="AE136:AF136" si="142">IF(AC136="",AA136,AC136)</f>
        <v>3402</v>
      </c>
      <c r="AF136" s="2" t="str">
        <f t="shared" si="142"/>
        <v>BPS Kabupaten Bantul</v>
      </c>
      <c r="AG136" s="1">
        <v>1</v>
      </c>
    </row>
    <row r="137" spans="1:33" ht="12.75">
      <c r="A137" s="3">
        <v>45447.688732442126</v>
      </c>
      <c r="B137" s="1" t="s">
        <v>18</v>
      </c>
      <c r="C137" s="4" t="str">
        <f t="shared" si="0"/>
        <v>DIV KS</v>
      </c>
      <c r="D137" s="4">
        <v>222112137</v>
      </c>
      <c r="E137" s="2" t="s">
        <v>237</v>
      </c>
      <c r="F137" s="1">
        <f t="shared" si="1"/>
        <v>1</v>
      </c>
      <c r="G137" s="1" t="str">
        <f>VLOOKUP(D137,Sheet1!$A$2:$D$540,4,FALSE)</f>
        <v>Khuzaimah Putri</v>
      </c>
      <c r="H137" s="1">
        <f t="shared" si="2"/>
        <v>1</v>
      </c>
      <c r="I137" s="1" t="s">
        <v>2360</v>
      </c>
      <c r="J137" s="25" t="s">
        <v>2361</v>
      </c>
      <c r="K137" s="23" t="str">
        <f t="shared" si="3"/>
        <v>6287879107062</v>
      </c>
      <c r="L137" s="23" t="s">
        <v>2362</v>
      </c>
      <c r="M137" s="1" t="s">
        <v>2363</v>
      </c>
      <c r="N137" s="1" t="s">
        <v>1141</v>
      </c>
      <c r="O137" s="1" t="s">
        <v>2364</v>
      </c>
      <c r="P137" s="1" t="s">
        <v>2365</v>
      </c>
      <c r="Q137" s="1" t="s">
        <v>2054</v>
      </c>
      <c r="R137" s="1" t="s">
        <v>2365</v>
      </c>
      <c r="S137" s="1" t="s">
        <v>2055</v>
      </c>
      <c r="T137" s="1" t="str">
        <f t="shared" si="4"/>
        <v>Jl. Palem No. 13, Rt 13/10, Kel. Tugu Utara, Kec. Koja</v>
      </c>
      <c r="U137" s="1" t="s">
        <v>2055</v>
      </c>
      <c r="V137" s="1" t="s">
        <v>1160</v>
      </c>
      <c r="W137" s="1" t="s">
        <v>2366</v>
      </c>
      <c r="X137" s="1" t="s">
        <v>1160</v>
      </c>
      <c r="Y137" s="1" t="str">
        <f t="shared" si="5"/>
        <v>31</v>
      </c>
      <c r="Z137" s="1" t="str">
        <f>VLOOKUP(Y137,ja!E$2:F$35,2,FALSE)</f>
        <v>DKI Jakarta</v>
      </c>
      <c r="AA137" s="1" t="str">
        <f t="shared" si="6"/>
        <v>3100</v>
      </c>
      <c r="AB137" s="1" t="str">
        <f t="shared" si="7"/>
        <v>BPS Provinsi DKI Jakarta</v>
      </c>
      <c r="AD137" s="1" t="str">
        <f>IF(AC137="","", VLOOKUP(AC137,ja!A$2:D$549,4)&amp;" "&amp;VLOOKUP(AC137,ja!A$2:D$549,2))</f>
        <v/>
      </c>
      <c r="AE137" s="5" t="str">
        <f t="shared" ref="AE137:AF137" si="143">IF(AC137="",AA137,AC137)</f>
        <v>3100</v>
      </c>
      <c r="AF137" s="2" t="str">
        <f t="shared" si="143"/>
        <v>BPS Provinsi DKI Jakarta</v>
      </c>
      <c r="AG137" s="1">
        <v>1</v>
      </c>
    </row>
    <row r="138" spans="1:33" ht="12.75">
      <c r="A138" s="3">
        <v>45447.691431446758</v>
      </c>
      <c r="B138" s="1" t="s">
        <v>103</v>
      </c>
      <c r="C138" s="4" t="str">
        <f t="shared" si="0"/>
        <v>DIV ST</v>
      </c>
      <c r="D138" s="4">
        <v>212112148</v>
      </c>
      <c r="E138" s="2" t="s">
        <v>597</v>
      </c>
      <c r="F138" s="1">
        <f t="shared" si="1"/>
        <v>1</v>
      </c>
      <c r="G138" s="1" t="str">
        <f>VLOOKUP(D138,Sheet1!$A$2:$D$540,4,FALSE)</f>
        <v>Laila Vania Evelyna</v>
      </c>
      <c r="H138" s="1">
        <f t="shared" si="2"/>
        <v>1</v>
      </c>
      <c r="I138" s="1" t="s">
        <v>2368</v>
      </c>
      <c r="J138" s="25" t="s">
        <v>2369</v>
      </c>
      <c r="K138" s="23" t="str">
        <f t="shared" si="3"/>
        <v>6285786979927</v>
      </c>
      <c r="L138" s="23" t="s">
        <v>2370</v>
      </c>
      <c r="M138" s="1" t="s">
        <v>597</v>
      </c>
      <c r="N138" s="1" t="s">
        <v>1141</v>
      </c>
      <c r="O138" s="1" t="s">
        <v>2371</v>
      </c>
      <c r="P138" s="1" t="s">
        <v>2372</v>
      </c>
      <c r="Q138" s="1" t="s">
        <v>1144</v>
      </c>
      <c r="R138" s="1" t="s">
        <v>2373</v>
      </c>
      <c r="S138" s="1" t="s">
        <v>1540</v>
      </c>
      <c r="T138" s="1" t="str">
        <f t="shared" si="4"/>
        <v>Rt 36/Rw 00, E2 Nomor 3, Perumahan Griya Kencana Permai, Argorejo, Sedayu</v>
      </c>
      <c r="U138" s="1" t="s">
        <v>1147</v>
      </c>
      <c r="V138" s="1" t="s">
        <v>1703</v>
      </c>
      <c r="W138" s="1" t="s">
        <v>1541</v>
      </c>
      <c r="X138" s="1" t="s">
        <v>1703</v>
      </c>
      <c r="Y138" s="1" t="str">
        <f t="shared" si="5"/>
        <v>34</v>
      </c>
      <c r="Z138" s="1" t="str">
        <f>VLOOKUP(Y138,ja!E$2:F$35,2,FALSE)</f>
        <v>DI Yogyakarta</v>
      </c>
      <c r="AA138" s="1" t="str">
        <f t="shared" si="6"/>
        <v>3402</v>
      </c>
      <c r="AB138" s="1" t="str">
        <f t="shared" si="7"/>
        <v>BPS Kabupaten Bantul</v>
      </c>
      <c r="AD138" s="1" t="str">
        <f>IF(AC138="","", VLOOKUP(AC138,ja!A$2:D$549,4)&amp;" "&amp;VLOOKUP(AC138,ja!A$2:D$549,2))</f>
        <v/>
      </c>
      <c r="AE138" s="5" t="str">
        <f t="shared" ref="AE138:AF138" si="144">IF(AC138="",AA138,AC138)</f>
        <v>3402</v>
      </c>
      <c r="AF138" s="2" t="str">
        <f t="shared" si="144"/>
        <v>BPS Kabupaten Bantul</v>
      </c>
      <c r="AG138" s="1">
        <v>1</v>
      </c>
    </row>
    <row r="139" spans="1:33" ht="12.75">
      <c r="A139" s="3">
        <v>45447.691353402777</v>
      </c>
      <c r="B139" s="1" t="s">
        <v>141</v>
      </c>
      <c r="C139" s="4" t="str">
        <f t="shared" si="0"/>
        <v>DIV ST</v>
      </c>
      <c r="D139" s="4">
        <v>212112144</v>
      </c>
      <c r="E139" s="2" t="s">
        <v>2375</v>
      </c>
      <c r="F139" s="1">
        <f t="shared" si="1"/>
        <v>1</v>
      </c>
      <c r="G139" s="1" t="str">
        <f>VLOOKUP(D139,Sheet1!$A$2:$D$540,4,FALSE)</f>
        <v>Kurnianty Indah Hafsari</v>
      </c>
      <c r="H139" s="1">
        <f t="shared" si="2"/>
        <v>1</v>
      </c>
      <c r="I139" s="1" t="s">
        <v>2376</v>
      </c>
      <c r="J139" s="25" t="s">
        <v>2377</v>
      </c>
      <c r="K139" s="23" t="str">
        <f t="shared" si="3"/>
        <v>6282145321011</v>
      </c>
      <c r="L139" s="26" t="s">
        <v>2378</v>
      </c>
      <c r="M139" s="1" t="s">
        <v>2375</v>
      </c>
      <c r="N139" s="1" t="s">
        <v>1141</v>
      </c>
      <c r="O139" s="1" t="s">
        <v>2379</v>
      </c>
      <c r="P139" s="1" t="s">
        <v>1191</v>
      </c>
      <c r="Q139" s="1" t="s">
        <v>1144</v>
      </c>
      <c r="R139" s="1" t="s">
        <v>2380</v>
      </c>
      <c r="S139" s="1" t="s">
        <v>2381</v>
      </c>
      <c r="T139" s="1" t="str">
        <f t="shared" si="4"/>
        <v>Btn Olat Rarang Blok K-9 Rt 001/Rw 006, Labuhan Sumbawa, Kecamatan Labuhan Badas</v>
      </c>
      <c r="U139" s="1" t="s">
        <v>2382</v>
      </c>
      <c r="V139" s="1" t="s">
        <v>2383</v>
      </c>
      <c r="W139" s="1" t="s">
        <v>2046</v>
      </c>
      <c r="X139" s="1" t="s">
        <v>2383</v>
      </c>
      <c r="Y139" s="1" t="str">
        <f t="shared" si="5"/>
        <v>52</v>
      </c>
      <c r="Z139" s="1" t="str">
        <f>VLOOKUP(Y139,ja!E$2:F$35,2,FALSE)</f>
        <v>Nusa Tenggara Barat</v>
      </c>
      <c r="AA139" s="1" t="str">
        <f t="shared" si="6"/>
        <v>5204</v>
      </c>
      <c r="AB139" s="1" t="str">
        <f t="shared" si="7"/>
        <v>BPS Kabupaten Sumbawa</v>
      </c>
      <c r="AD139" s="1" t="str">
        <f>IF(AC139="","", VLOOKUP(AC139,ja!A$2:D$549,4)&amp;" "&amp;VLOOKUP(AC139,ja!A$2:D$549,2))</f>
        <v/>
      </c>
      <c r="AE139" s="5" t="str">
        <f t="shared" ref="AE139:AF139" si="145">IF(AC139="",AA139,AC139)</f>
        <v>5204</v>
      </c>
      <c r="AF139" s="2" t="str">
        <f t="shared" si="145"/>
        <v>BPS Kabupaten Sumbawa</v>
      </c>
      <c r="AG139" s="1">
        <v>1</v>
      </c>
    </row>
    <row r="140" spans="1:33" ht="12.75">
      <c r="A140" s="3">
        <v>45447.690267673606</v>
      </c>
      <c r="B140" s="1" t="s">
        <v>47</v>
      </c>
      <c r="C140" s="4" t="str">
        <f t="shared" si="0"/>
        <v>DIII ST</v>
      </c>
      <c r="D140" s="4">
        <v>112212604</v>
      </c>
      <c r="E140" s="2" t="s">
        <v>804</v>
      </c>
      <c r="F140" s="1">
        <f t="shared" si="1"/>
        <v>1</v>
      </c>
      <c r="G140" s="1" t="str">
        <f>VLOOKUP(D140,Sheet1!$A$2:$D$540,4,FALSE)</f>
        <v>Fatimatuzzuhra</v>
      </c>
      <c r="H140" s="1">
        <f t="shared" si="2"/>
        <v>1</v>
      </c>
      <c r="I140" s="1" t="s">
        <v>2385</v>
      </c>
      <c r="J140" s="25" t="s">
        <v>2386</v>
      </c>
      <c r="K140" s="23" t="str">
        <f t="shared" si="3"/>
        <v>6282322184884</v>
      </c>
      <c r="L140" s="26" t="s">
        <v>2387</v>
      </c>
      <c r="M140" s="1" t="s">
        <v>2388</v>
      </c>
      <c r="N140" s="1" t="s">
        <v>1141</v>
      </c>
      <c r="O140" s="1" t="s">
        <v>2389</v>
      </c>
      <c r="P140" s="1" t="s">
        <v>1191</v>
      </c>
      <c r="Q140" s="1" t="s">
        <v>1144</v>
      </c>
      <c r="R140" s="1" t="s">
        <v>2390</v>
      </c>
      <c r="S140" s="1" t="s">
        <v>2044</v>
      </c>
      <c r="T140" s="1" t="str">
        <f t="shared" si="4"/>
        <v>Jalan Gili Meno No. 19, Btn Griya Pagutan Indah, Rt/Rw: 002/100 Kelurahan Pagutan Barat, Kecamatan Mataram,  Kota Mataram.</v>
      </c>
      <c r="U140" s="1" t="s">
        <v>2044</v>
      </c>
      <c r="V140" s="1" t="s">
        <v>2046</v>
      </c>
      <c r="W140" s="1" t="s">
        <v>2047</v>
      </c>
      <c r="X140" s="1" t="s">
        <v>2046</v>
      </c>
      <c r="Y140" s="1" t="str">
        <f t="shared" si="5"/>
        <v>52</v>
      </c>
      <c r="Z140" s="1" t="str">
        <f>VLOOKUP(Y140,ja!E$2:F$35,2,FALSE)</f>
        <v>Nusa Tenggara Barat</v>
      </c>
      <c r="AA140" s="1" t="str">
        <f t="shared" si="6"/>
        <v>5200</v>
      </c>
      <c r="AB140" s="1" t="str">
        <f t="shared" si="7"/>
        <v>BPS Provinsi Nusa Tenggara Barat</v>
      </c>
      <c r="AD140" s="1" t="str">
        <f>IF(AC140="","", VLOOKUP(AC140,ja!A$2:D$549,4)&amp;" "&amp;VLOOKUP(AC140,ja!A$2:D$549,2))</f>
        <v/>
      </c>
      <c r="AE140" s="5" t="str">
        <f t="shared" ref="AE140:AF140" si="146">IF(AC140="",AA140,AC140)</f>
        <v>5200</v>
      </c>
      <c r="AF140" s="2" t="str">
        <f t="shared" si="146"/>
        <v>BPS Provinsi Nusa Tenggara Barat</v>
      </c>
      <c r="AG140" s="1">
        <v>1</v>
      </c>
    </row>
    <row r="141" spans="1:33" ht="12.75">
      <c r="A141" s="3">
        <v>45447.691349328699</v>
      </c>
      <c r="B141" s="1" t="s">
        <v>103</v>
      </c>
      <c r="C141" s="4" t="str">
        <f t="shared" si="0"/>
        <v>DIV ST</v>
      </c>
      <c r="D141" s="4">
        <v>212112015</v>
      </c>
      <c r="E141" s="2" t="s">
        <v>666</v>
      </c>
      <c r="F141" s="1">
        <f t="shared" si="1"/>
        <v>1</v>
      </c>
      <c r="G141" s="1" t="str">
        <f>VLOOKUP(D141,Sheet1!$A$2:$D$540,4,FALSE)</f>
        <v>Elvika Nanda Nurdiana</v>
      </c>
      <c r="H141" s="1">
        <f t="shared" si="2"/>
        <v>1</v>
      </c>
      <c r="I141" s="1" t="s">
        <v>2392</v>
      </c>
      <c r="J141" s="25" t="s">
        <v>2393</v>
      </c>
      <c r="K141" s="23" t="str">
        <f t="shared" si="3"/>
        <v>6285231183163</v>
      </c>
      <c r="L141" s="23" t="s">
        <v>2394</v>
      </c>
      <c r="M141" s="1" t="s">
        <v>2395</v>
      </c>
      <c r="N141" s="1" t="s">
        <v>1141</v>
      </c>
      <c r="O141" s="1" t="s">
        <v>2396</v>
      </c>
      <c r="P141" s="1" t="s">
        <v>2397</v>
      </c>
      <c r="Q141" s="1" t="s">
        <v>1144</v>
      </c>
      <c r="R141" s="1" t="s">
        <v>2398</v>
      </c>
      <c r="S141" s="1" t="s">
        <v>1205</v>
      </c>
      <c r="T141" s="1" t="str">
        <f t="shared" si="4"/>
        <v>Rt. 30, Rw. 08, Dusun Bungur, Desa Munjungan, Kec. Munjungan</v>
      </c>
      <c r="U141" s="1" t="s">
        <v>1206</v>
      </c>
      <c r="V141" s="1" t="s">
        <v>1207</v>
      </c>
      <c r="W141" s="1" t="s">
        <v>1208</v>
      </c>
      <c r="X141" s="1" t="s">
        <v>1207</v>
      </c>
      <c r="Y141" s="1" t="str">
        <f t="shared" si="5"/>
        <v>35</v>
      </c>
      <c r="Z141" s="1" t="str">
        <f>VLOOKUP(Y141,ja!E$2:F$35,2,FALSE)</f>
        <v>Jawa Timur</v>
      </c>
      <c r="AA141" s="1" t="str">
        <f t="shared" si="6"/>
        <v>3503</v>
      </c>
      <c r="AB141" s="1" t="str">
        <f t="shared" si="7"/>
        <v>BPS Kabupaten Trenggalek</v>
      </c>
      <c r="AD141" s="1" t="str">
        <f>IF(AC141="","", VLOOKUP(AC141,ja!A$2:D$549,4)&amp;" "&amp;VLOOKUP(AC141,ja!A$2:D$549,2))</f>
        <v/>
      </c>
      <c r="AE141" s="5" t="str">
        <f t="shared" ref="AE141:AF141" si="147">IF(AC141="",AA141,AC141)</f>
        <v>3503</v>
      </c>
      <c r="AF141" s="2" t="str">
        <f t="shared" si="147"/>
        <v>BPS Kabupaten Trenggalek</v>
      </c>
      <c r="AG141" s="1">
        <v>1</v>
      </c>
    </row>
    <row r="142" spans="1:33" ht="12.75">
      <c r="A142" s="3">
        <v>45447.693258796295</v>
      </c>
      <c r="B142" s="1" t="s">
        <v>141</v>
      </c>
      <c r="C142" s="4" t="str">
        <f t="shared" si="0"/>
        <v>DIV ST</v>
      </c>
      <c r="D142" s="4">
        <v>212112061</v>
      </c>
      <c r="E142" s="2" t="s">
        <v>547</v>
      </c>
      <c r="F142" s="1">
        <f t="shared" si="1"/>
        <v>1</v>
      </c>
      <c r="G142" s="1" t="str">
        <f>VLOOKUP(D142,Sheet1!$A$2:$D$540,4,FALSE)</f>
        <v>Firda Azzahrotunnisa</v>
      </c>
      <c r="H142" s="1">
        <f t="shared" si="2"/>
        <v>1</v>
      </c>
      <c r="I142" s="1" t="s">
        <v>2400</v>
      </c>
      <c r="J142" s="25" t="s">
        <v>2401</v>
      </c>
      <c r="K142" s="23" t="str">
        <f t="shared" si="3"/>
        <v>6281326568324</v>
      </c>
      <c r="L142" s="23" t="s">
        <v>2402</v>
      </c>
      <c r="M142" s="1" t="s">
        <v>2403</v>
      </c>
      <c r="N142" s="1" t="s">
        <v>1141</v>
      </c>
      <c r="O142" s="1" t="s">
        <v>2404</v>
      </c>
      <c r="P142" s="1" t="s">
        <v>2405</v>
      </c>
      <c r="Q142" s="1" t="s">
        <v>1144</v>
      </c>
      <c r="R142" s="1" t="s">
        <v>2406</v>
      </c>
      <c r="S142" s="1" t="s">
        <v>1247</v>
      </c>
      <c r="T142" s="1" t="str">
        <f t="shared" si="4"/>
        <v>Ds. Talok 09/02 Pangkah Kab. Tegal Jawa Tengah</v>
      </c>
      <c r="U142" s="1" t="s">
        <v>1248</v>
      </c>
      <c r="V142" s="1" t="s">
        <v>1249</v>
      </c>
      <c r="W142" s="1" t="s">
        <v>1250</v>
      </c>
      <c r="X142" s="1" t="s">
        <v>1249</v>
      </c>
      <c r="Y142" s="1" t="str">
        <f t="shared" si="5"/>
        <v>33</v>
      </c>
      <c r="Z142" s="1" t="str">
        <f>VLOOKUP(Y142,ja!E$2:F$35,2,FALSE)</f>
        <v>Jawa Tengah</v>
      </c>
      <c r="AA142" s="1" t="str">
        <f t="shared" si="6"/>
        <v>3328</v>
      </c>
      <c r="AB142" s="1" t="str">
        <f t="shared" si="7"/>
        <v>BPS Kabupaten Tegal</v>
      </c>
      <c r="AD142" s="1" t="str">
        <f>IF(AC142="","", VLOOKUP(AC142,ja!A$2:D$549,4)&amp;" "&amp;VLOOKUP(AC142,ja!A$2:D$549,2))</f>
        <v/>
      </c>
      <c r="AE142" s="5" t="str">
        <f t="shared" ref="AE142:AF142" si="148">IF(AC142="",AA142,AC142)</f>
        <v>3328</v>
      </c>
      <c r="AF142" s="2" t="str">
        <f t="shared" si="148"/>
        <v>BPS Kabupaten Tegal</v>
      </c>
      <c r="AG142" s="1">
        <v>1</v>
      </c>
    </row>
    <row r="143" spans="1:33" ht="12.75">
      <c r="A143" s="3">
        <v>45447.692722743057</v>
      </c>
      <c r="B143" s="1" t="s">
        <v>11</v>
      </c>
      <c r="C143" s="4" t="str">
        <f t="shared" si="0"/>
        <v>DIV KS</v>
      </c>
      <c r="D143" s="4">
        <v>222112114</v>
      </c>
      <c r="E143" s="2" t="s">
        <v>207</v>
      </c>
      <c r="F143" s="1">
        <f t="shared" si="1"/>
        <v>1</v>
      </c>
      <c r="G143" s="1" t="str">
        <f>VLOOKUP(D143,Sheet1!$A$2:$D$540,4,FALSE)</f>
        <v>Irgi Fahrozi</v>
      </c>
      <c r="H143" s="1">
        <f t="shared" si="2"/>
        <v>1</v>
      </c>
      <c r="I143" s="1" t="s">
        <v>2408</v>
      </c>
      <c r="J143" s="1">
        <v>6281279490843</v>
      </c>
      <c r="K143" s="23">
        <f t="shared" si="3"/>
        <v>6281279490843</v>
      </c>
      <c r="L143" s="23" t="s">
        <v>2409</v>
      </c>
      <c r="M143" s="1" t="s">
        <v>207</v>
      </c>
      <c r="N143" s="1" t="s">
        <v>2410</v>
      </c>
      <c r="O143" s="1" t="s">
        <v>2411</v>
      </c>
      <c r="P143" s="1" t="s">
        <v>2412</v>
      </c>
      <c r="Q143" s="1" t="s">
        <v>1144</v>
      </c>
      <c r="R143" s="1" t="s">
        <v>2413</v>
      </c>
      <c r="S143" s="1" t="s">
        <v>1672</v>
      </c>
      <c r="T143" s="1" t="str">
        <f t="shared" si="4"/>
        <v>Jl. Untung Suropati No 16, Beringin Jaya, Kemiling, Bandar Lampung</v>
      </c>
      <c r="U143" s="1" t="s">
        <v>1673</v>
      </c>
      <c r="V143" s="1" t="s">
        <v>1674</v>
      </c>
      <c r="W143" s="1" t="s">
        <v>1675</v>
      </c>
      <c r="X143" s="1" t="s">
        <v>1675</v>
      </c>
      <c r="Y143" s="1" t="str">
        <f t="shared" si="5"/>
        <v>18</v>
      </c>
      <c r="Z143" s="1" t="str">
        <f>VLOOKUP(Y143,ja!E$2:F$35,2,FALSE)</f>
        <v>Lampung</v>
      </c>
      <c r="AA143" s="1" t="str">
        <f t="shared" si="6"/>
        <v>1871</v>
      </c>
      <c r="AB143" s="1" t="str">
        <f t="shared" si="7"/>
        <v>BPS Kota Bandar Lampung</v>
      </c>
      <c r="AD143" s="1" t="str">
        <f>IF(AC143="","", VLOOKUP(AC143,ja!A$2:D$549,4)&amp;" "&amp;VLOOKUP(AC143,ja!A$2:D$549,2))</f>
        <v/>
      </c>
      <c r="AE143" s="5" t="str">
        <f t="shared" ref="AE143:AF143" si="149">IF(AC143="",AA143,AC143)</f>
        <v>1871</v>
      </c>
      <c r="AF143" s="2" t="str">
        <f t="shared" si="149"/>
        <v>BPS Kota Bandar Lampung</v>
      </c>
      <c r="AG143" s="1">
        <v>1</v>
      </c>
    </row>
    <row r="144" spans="1:33" ht="12.75">
      <c r="A144" s="3">
        <v>45447.693969363427</v>
      </c>
      <c r="B144" s="1" t="s">
        <v>47</v>
      </c>
      <c r="C144" s="4" t="str">
        <f t="shared" si="0"/>
        <v>DIII ST</v>
      </c>
      <c r="D144" s="4">
        <v>112212630</v>
      </c>
      <c r="E144" s="2" t="s">
        <v>268</v>
      </c>
      <c r="F144" s="1">
        <f t="shared" si="1"/>
        <v>1</v>
      </c>
      <c r="G144" s="1" t="str">
        <f>VLOOKUP(D144,Sheet1!$A$2:$D$540,4,FALSE)</f>
        <v>Hadisha Shafa Anasya</v>
      </c>
      <c r="H144" s="1">
        <f t="shared" si="2"/>
        <v>1</v>
      </c>
      <c r="I144" s="1" t="s">
        <v>2415</v>
      </c>
      <c r="J144" s="25" t="s">
        <v>2416</v>
      </c>
      <c r="K144" s="23" t="str">
        <f t="shared" si="3"/>
        <v>628972019833</v>
      </c>
      <c r="L144" s="26" t="s">
        <v>2417</v>
      </c>
      <c r="M144" s="1" t="s">
        <v>2418</v>
      </c>
      <c r="N144" s="1" t="s">
        <v>2419</v>
      </c>
      <c r="O144" s="1" t="s">
        <v>2420</v>
      </c>
      <c r="P144" s="1" t="s">
        <v>2421</v>
      </c>
      <c r="Q144" s="1" t="s">
        <v>1348</v>
      </c>
      <c r="R144" s="1" t="s">
        <v>2421</v>
      </c>
      <c r="S144" s="1" t="s">
        <v>2422</v>
      </c>
      <c r="T144" s="1" t="str">
        <f t="shared" si="4"/>
        <v>Apartemen Kalibata City Tower Ebony Lt. 5  No. E5/Cv Jalan Raya Kalibata Kel. Rawajati Kec. Pancoran Jakarta Selatan - Jakarta</v>
      </c>
      <c r="U144" s="1" t="s">
        <v>2422</v>
      </c>
      <c r="V144" s="1" t="s">
        <v>1899</v>
      </c>
      <c r="W144" s="1" t="s">
        <v>2423</v>
      </c>
      <c r="X144" s="1" t="s">
        <v>1899</v>
      </c>
      <c r="Y144" s="1" t="str">
        <f t="shared" si="5"/>
        <v>31</v>
      </c>
      <c r="Z144" s="1" t="str">
        <f>VLOOKUP(Y144,ja!E$2:F$35,2,FALSE)</f>
        <v>DKI Jakarta</v>
      </c>
      <c r="AA144" s="1" t="str">
        <f t="shared" si="6"/>
        <v>3171</v>
      </c>
      <c r="AB144" s="1" t="str">
        <f t="shared" si="7"/>
        <v>BPS Kota Jakarta Selatan</v>
      </c>
      <c r="AD144" s="1" t="str">
        <f>IF(AC144="","", VLOOKUP(AC144,ja!A$2:D$549,4)&amp;" "&amp;VLOOKUP(AC144,ja!A$2:D$549,2))</f>
        <v/>
      </c>
      <c r="AE144" s="5" t="str">
        <f t="shared" ref="AE144:AF144" si="150">IF(AC144="",AA144,AC144)</f>
        <v>3171</v>
      </c>
      <c r="AF144" s="2" t="str">
        <f t="shared" si="150"/>
        <v>BPS Kota Jakarta Selatan</v>
      </c>
      <c r="AG144" s="1">
        <v>1</v>
      </c>
    </row>
    <row r="145" spans="1:33" ht="12.75">
      <c r="A145" s="3">
        <v>45447.694135277779</v>
      </c>
      <c r="B145" s="1" t="s">
        <v>30</v>
      </c>
      <c r="C145" s="4" t="str">
        <f t="shared" si="0"/>
        <v>DIII ST</v>
      </c>
      <c r="D145" s="4">
        <v>112212482</v>
      </c>
      <c r="E145" s="2" t="s">
        <v>357</v>
      </c>
      <c r="F145" s="1">
        <f t="shared" si="1"/>
        <v>1</v>
      </c>
      <c r="G145" s="1" t="str">
        <f>VLOOKUP(D145,Sheet1!$A$2:$D$540,4,FALSE)</f>
        <v>Alifah Suhaila</v>
      </c>
      <c r="H145" s="1">
        <f t="shared" si="2"/>
        <v>1</v>
      </c>
      <c r="I145" s="1" t="s">
        <v>2425</v>
      </c>
      <c r="J145" s="25" t="s">
        <v>2426</v>
      </c>
      <c r="K145" s="23" t="str">
        <f t="shared" si="3"/>
        <v>6281278979968</v>
      </c>
      <c r="L145" s="23" t="s">
        <v>2427</v>
      </c>
      <c r="M145" s="1" t="s">
        <v>357</v>
      </c>
      <c r="N145" s="1" t="s">
        <v>2428</v>
      </c>
      <c r="O145" s="1" t="s">
        <v>2429</v>
      </c>
      <c r="P145" s="1" t="s">
        <v>2430</v>
      </c>
      <c r="Q145" s="1" t="s">
        <v>1144</v>
      </c>
      <c r="R145" s="1" t="s">
        <v>2431</v>
      </c>
      <c r="S145" s="1" t="s">
        <v>2432</v>
      </c>
      <c r="T145" s="1" t="str">
        <f t="shared" si="4"/>
        <v>Perumahan Permata Depok Regency Cluster Diamond 2 C11/16, Ratu Jaya, Cipayung</v>
      </c>
      <c r="U145" s="1" t="s">
        <v>2422</v>
      </c>
      <c r="V145" s="1" t="s">
        <v>1899</v>
      </c>
      <c r="W145" s="1" t="s">
        <v>2423</v>
      </c>
      <c r="X145" s="1" t="s">
        <v>2423</v>
      </c>
      <c r="Y145" s="1" t="str">
        <f t="shared" si="5"/>
        <v>32</v>
      </c>
      <c r="Z145" s="1" t="str">
        <f>VLOOKUP(Y145,ja!E$2:F$35,2,FALSE)</f>
        <v>Jawa Barat</v>
      </c>
      <c r="AA145" s="1" t="str">
        <f t="shared" si="6"/>
        <v>3276</v>
      </c>
      <c r="AB145" s="1" t="str">
        <f t="shared" si="7"/>
        <v>BPS Kota Depok</v>
      </c>
      <c r="AD145" s="1" t="str">
        <f>IF(AC145="","", VLOOKUP(AC145,ja!A$2:D$549,4)&amp;" "&amp;VLOOKUP(AC145,ja!A$2:D$549,2))</f>
        <v/>
      </c>
      <c r="AE145" s="5" t="str">
        <f t="shared" ref="AE145:AF145" si="151">IF(AC145="",AA145,AC145)</f>
        <v>3276</v>
      </c>
      <c r="AF145" s="2" t="str">
        <f t="shared" si="151"/>
        <v>BPS Kota Depok</v>
      </c>
      <c r="AG145" s="1">
        <v>1</v>
      </c>
    </row>
    <row r="146" spans="1:33" ht="12.75">
      <c r="A146" s="3">
        <v>45447.695023842592</v>
      </c>
      <c r="B146" s="1" t="s">
        <v>41</v>
      </c>
      <c r="C146" s="4" t="str">
        <f t="shared" si="0"/>
        <v>DIV ST</v>
      </c>
      <c r="D146" s="4">
        <v>212111941</v>
      </c>
      <c r="E146" s="2" t="s">
        <v>2434</v>
      </c>
      <c r="F146" s="1">
        <f t="shared" si="1"/>
        <v>1</v>
      </c>
      <c r="G146" s="1" t="str">
        <f>VLOOKUP(D146,Sheet1!$A$2:$D$540,4,FALSE)</f>
        <v>Azmira Candra Vidiasari</v>
      </c>
      <c r="H146" s="1">
        <f t="shared" si="2"/>
        <v>1</v>
      </c>
      <c r="I146" s="1" t="s">
        <v>2435</v>
      </c>
      <c r="J146" s="25" t="s">
        <v>2436</v>
      </c>
      <c r="K146" s="23" t="str">
        <f t="shared" si="3"/>
        <v>6281233649342</v>
      </c>
      <c r="L146" s="26" t="s">
        <v>2437</v>
      </c>
      <c r="M146" s="1" t="s">
        <v>2434</v>
      </c>
      <c r="N146" s="1" t="s">
        <v>1177</v>
      </c>
      <c r="O146" s="1" t="s">
        <v>2438</v>
      </c>
      <c r="P146" s="1" t="s">
        <v>2439</v>
      </c>
      <c r="Q146" s="1" t="s">
        <v>1144</v>
      </c>
      <c r="R146" s="1" t="s">
        <v>2440</v>
      </c>
      <c r="S146" s="1" t="s">
        <v>1600</v>
      </c>
      <c r="T146" s="1" t="str">
        <f t="shared" si="4"/>
        <v>Perum Singhasari Residence Blok A7 No 19, Singosari</v>
      </c>
      <c r="U146" s="1" t="s">
        <v>2441</v>
      </c>
      <c r="V146" s="1" t="s">
        <v>1602</v>
      </c>
      <c r="W146" s="1" t="s">
        <v>2442</v>
      </c>
      <c r="X146" s="1" t="s">
        <v>1602</v>
      </c>
      <c r="Y146" s="1" t="str">
        <f t="shared" si="5"/>
        <v>35</v>
      </c>
      <c r="Z146" s="1" t="str">
        <f>VLOOKUP(Y146,ja!E$2:F$35,2,FALSE)</f>
        <v>Jawa Timur</v>
      </c>
      <c r="AA146" s="1" t="str">
        <f t="shared" si="6"/>
        <v>3573</v>
      </c>
      <c r="AB146" s="1" t="str">
        <f t="shared" si="7"/>
        <v>BPS Kota Malang</v>
      </c>
      <c r="AD146" s="1" t="str">
        <f>IF(AC146="","", VLOOKUP(AC146,ja!A$2:D$549,4)&amp;" "&amp;VLOOKUP(AC146,ja!A$2:D$549,2))</f>
        <v/>
      </c>
      <c r="AE146" s="5" t="str">
        <f t="shared" ref="AE146:AF146" si="152">IF(AC146="",AA146,AC146)</f>
        <v>3573</v>
      </c>
      <c r="AF146" s="2" t="str">
        <f t="shared" si="152"/>
        <v>BPS Kota Malang</v>
      </c>
      <c r="AG146" s="1">
        <v>1</v>
      </c>
    </row>
    <row r="147" spans="1:33" ht="12.75">
      <c r="A147" s="3">
        <v>45447.695627199078</v>
      </c>
      <c r="B147" s="1" t="s">
        <v>20</v>
      </c>
      <c r="C147" s="4" t="str">
        <f t="shared" si="0"/>
        <v>DIV ST</v>
      </c>
      <c r="D147" s="4">
        <v>212111839</v>
      </c>
      <c r="E147" s="2" t="s">
        <v>2444</v>
      </c>
      <c r="F147" s="1">
        <f t="shared" si="1"/>
        <v>1</v>
      </c>
      <c r="G147" s="1" t="str">
        <f>VLOOKUP(D147,Sheet1!$A$2:$D$540,4,FALSE)</f>
        <v>Adhillah Aziz</v>
      </c>
      <c r="H147" s="1">
        <f t="shared" si="2"/>
        <v>1</v>
      </c>
      <c r="I147" s="1" t="s">
        <v>2445</v>
      </c>
      <c r="J147" s="25" t="s">
        <v>2446</v>
      </c>
      <c r="K147" s="23" t="str">
        <f t="shared" si="3"/>
        <v>6281215657171</v>
      </c>
      <c r="L147" s="23" t="s">
        <v>2447</v>
      </c>
      <c r="M147" s="1" t="s">
        <v>2444</v>
      </c>
      <c r="N147" s="1" t="s">
        <v>1141</v>
      </c>
      <c r="O147" s="1" t="s">
        <v>2448</v>
      </c>
      <c r="P147" s="1" t="s">
        <v>2449</v>
      </c>
      <c r="Q147" s="1" t="s">
        <v>1144</v>
      </c>
      <c r="R147" s="1" t="s">
        <v>2450</v>
      </c>
      <c r="S147" s="1" t="s">
        <v>1332</v>
      </c>
      <c r="T147" s="1" t="str">
        <f t="shared" si="4"/>
        <v>Rt 01/Rw 01, Jalan Sutawijaya, Majasto, Tawangsari</v>
      </c>
      <c r="U147" s="1" t="s">
        <v>1559</v>
      </c>
      <c r="V147" s="1" t="s">
        <v>1333</v>
      </c>
      <c r="W147" s="1" t="s">
        <v>1561</v>
      </c>
      <c r="X147" s="1" t="s">
        <v>1333</v>
      </c>
      <c r="Y147" s="1" t="str">
        <f t="shared" si="5"/>
        <v>33</v>
      </c>
      <c r="Z147" s="1" t="str">
        <f>VLOOKUP(Y147,ja!E$2:F$35,2,FALSE)</f>
        <v>Jawa Tengah</v>
      </c>
      <c r="AA147" s="1" t="str">
        <f t="shared" si="6"/>
        <v>3311</v>
      </c>
      <c r="AB147" s="1" t="str">
        <f t="shared" si="7"/>
        <v>BPS Kabupaten Sukoharjo</v>
      </c>
      <c r="AD147" s="1" t="str">
        <f>IF(AC147="","", VLOOKUP(AC147,ja!A$2:D$549,4)&amp;" "&amp;VLOOKUP(AC147,ja!A$2:D$549,2))</f>
        <v/>
      </c>
      <c r="AE147" s="5" t="str">
        <f t="shared" ref="AE147:AF147" si="153">IF(AC147="",AA147,AC147)</f>
        <v>3311</v>
      </c>
      <c r="AF147" s="2" t="str">
        <f t="shared" si="153"/>
        <v>BPS Kabupaten Sukoharjo</v>
      </c>
      <c r="AG147" s="1">
        <v>1</v>
      </c>
    </row>
    <row r="148" spans="1:33" ht="12.75">
      <c r="A148" s="3">
        <v>45447.695787210643</v>
      </c>
      <c r="B148" s="1" t="s">
        <v>20</v>
      </c>
      <c r="C148" s="4" t="str">
        <f t="shared" si="0"/>
        <v>DIV ST</v>
      </c>
      <c r="D148" s="4">
        <v>212111981</v>
      </c>
      <c r="E148" s="2" t="s">
        <v>332</v>
      </c>
      <c r="F148" s="1">
        <f t="shared" si="1"/>
        <v>1</v>
      </c>
      <c r="G148" s="1" t="str">
        <f>VLOOKUP(D148,Sheet1!$A$2:$D$540,4,FALSE)</f>
        <v>Desti Fitriani</v>
      </c>
      <c r="H148" s="1">
        <f t="shared" si="2"/>
        <v>1</v>
      </c>
      <c r="I148" s="1" t="s">
        <v>2452</v>
      </c>
      <c r="J148" s="25" t="s">
        <v>2453</v>
      </c>
      <c r="K148" s="23" t="str">
        <f t="shared" si="3"/>
        <v>62895616179023</v>
      </c>
      <c r="L148" s="23" t="s">
        <v>2454</v>
      </c>
      <c r="M148" s="1" t="s">
        <v>332</v>
      </c>
      <c r="N148" s="1" t="s">
        <v>1177</v>
      </c>
      <c r="O148" s="1" t="s">
        <v>2455</v>
      </c>
      <c r="P148" s="1" t="s">
        <v>2456</v>
      </c>
      <c r="Q148" s="1" t="s">
        <v>1144</v>
      </c>
      <c r="R148" s="1" t="s">
        <v>2457</v>
      </c>
      <c r="S148" s="1" t="s">
        <v>1591</v>
      </c>
      <c r="T148" s="1" t="str">
        <f t="shared" si="4"/>
        <v>Perum. Grand Kahuripan Cluster Semeru Blok Hc 17,  Rt. 11/Rw. 10, Kecamatan Klapanunggal, Kab. Bogor</v>
      </c>
      <c r="U148" s="1" t="s">
        <v>1158</v>
      </c>
      <c r="V148" s="1" t="s">
        <v>1592</v>
      </c>
      <c r="W148" s="1" t="s">
        <v>1160</v>
      </c>
      <c r="X148" s="1" t="s">
        <v>1592</v>
      </c>
      <c r="Y148" s="1" t="str">
        <f t="shared" si="5"/>
        <v>32</v>
      </c>
      <c r="Z148" s="1" t="str">
        <f>VLOOKUP(Y148,ja!E$2:F$35,2,FALSE)</f>
        <v>Jawa Barat</v>
      </c>
      <c r="AA148" s="1" t="str">
        <f t="shared" si="6"/>
        <v>3201</v>
      </c>
      <c r="AB148" s="1" t="str">
        <f t="shared" si="7"/>
        <v>BPS Kabupaten Bogor</v>
      </c>
      <c r="AD148" s="1" t="str">
        <f>IF(AC148="","", VLOOKUP(AC148,ja!A$2:D$549,4)&amp;" "&amp;VLOOKUP(AC148,ja!A$2:D$549,2))</f>
        <v/>
      </c>
      <c r="AE148" s="5" t="str">
        <f t="shared" ref="AE148:AF148" si="154">IF(AC148="",AA148,AC148)</f>
        <v>3201</v>
      </c>
      <c r="AF148" s="2" t="str">
        <f t="shared" si="154"/>
        <v>BPS Kabupaten Bogor</v>
      </c>
      <c r="AG148" s="1">
        <v>1</v>
      </c>
    </row>
    <row r="149" spans="1:33" ht="12.75">
      <c r="A149" s="3">
        <v>45447.697034826386</v>
      </c>
      <c r="B149" s="1" t="s">
        <v>35</v>
      </c>
      <c r="C149" s="4" t="str">
        <f t="shared" si="0"/>
        <v>DIV ST</v>
      </c>
      <c r="D149" s="4">
        <v>212112257</v>
      </c>
      <c r="E149" s="2" t="s">
        <v>2459</v>
      </c>
      <c r="F149" s="1">
        <f t="shared" si="1"/>
        <v>1</v>
      </c>
      <c r="G149" s="1" t="str">
        <f>VLOOKUP(D149,Sheet1!$A$2:$D$540,4,FALSE)</f>
        <v>Ni Putu Lidya Pramesty</v>
      </c>
      <c r="H149" s="1">
        <f t="shared" si="2"/>
        <v>1</v>
      </c>
      <c r="I149" s="1" t="s">
        <v>2460</v>
      </c>
      <c r="J149" s="25" t="s">
        <v>2461</v>
      </c>
      <c r="K149" s="23" t="str">
        <f t="shared" si="3"/>
        <v>6282146305988</v>
      </c>
      <c r="L149" s="26" t="s">
        <v>2462</v>
      </c>
      <c r="M149" s="1" t="s">
        <v>2459</v>
      </c>
      <c r="N149" s="1" t="s">
        <v>1141</v>
      </c>
      <c r="O149" s="1" t="s">
        <v>2463</v>
      </c>
      <c r="P149" s="1" t="s">
        <v>2464</v>
      </c>
      <c r="Q149" s="1" t="s">
        <v>1144</v>
      </c>
      <c r="R149" s="1" t="s">
        <v>2465</v>
      </c>
      <c r="S149" s="1" t="s">
        <v>1898</v>
      </c>
      <c r="T149" s="1" t="str">
        <f t="shared" si="4"/>
        <v>Jl. Otista 3 No. 23, Bidara Cina, Jatinegara, Jakarta Timur</v>
      </c>
      <c r="U149" s="1" t="s">
        <v>1897</v>
      </c>
      <c r="V149" s="1" t="s">
        <v>1160</v>
      </c>
      <c r="W149" s="1" t="s">
        <v>1161</v>
      </c>
      <c r="X149" s="1" t="s">
        <v>1160</v>
      </c>
      <c r="Y149" s="1" t="str">
        <f t="shared" si="5"/>
        <v>31</v>
      </c>
      <c r="Z149" s="1" t="str">
        <f>VLOOKUP(Y149,ja!E$2:F$35,2,FALSE)</f>
        <v>DKI Jakarta</v>
      </c>
      <c r="AA149" s="1" t="str">
        <f t="shared" si="6"/>
        <v>3100</v>
      </c>
      <c r="AB149" s="1" t="str">
        <f t="shared" si="7"/>
        <v>BPS Provinsi DKI Jakarta</v>
      </c>
      <c r="AD149" s="1" t="str">
        <f>IF(AC149="","", VLOOKUP(AC149,ja!A$2:D$549,4)&amp;" "&amp;VLOOKUP(AC149,ja!A$2:D$549,2))</f>
        <v/>
      </c>
      <c r="AE149" s="5" t="str">
        <f t="shared" ref="AE149:AF149" si="155">IF(AC149="",AA149,AC149)</f>
        <v>3100</v>
      </c>
      <c r="AF149" s="2" t="str">
        <f t="shared" si="155"/>
        <v>BPS Provinsi DKI Jakarta</v>
      </c>
      <c r="AG149" s="1">
        <v>1</v>
      </c>
    </row>
    <row r="150" spans="1:33" ht="12.75">
      <c r="A150" s="3">
        <v>45449.498875370366</v>
      </c>
      <c r="B150" s="1" t="s">
        <v>47</v>
      </c>
      <c r="C150" s="4" t="str">
        <f t="shared" si="0"/>
        <v>DIII ST</v>
      </c>
      <c r="D150" s="4">
        <v>112212524</v>
      </c>
      <c r="E150" s="2" t="s">
        <v>581</v>
      </c>
      <c r="F150" s="1">
        <f t="shared" si="1"/>
        <v>1</v>
      </c>
      <c r="G150" s="1" t="str">
        <f>VLOOKUP(D150,Sheet1!$A$2:$D$540,4,FALSE)</f>
        <v>Aulia Zahra Rahmah</v>
      </c>
      <c r="H150" s="1">
        <f t="shared" si="2"/>
        <v>1</v>
      </c>
      <c r="I150" s="1" t="s">
        <v>2467</v>
      </c>
      <c r="J150" s="25" t="s">
        <v>2468</v>
      </c>
      <c r="K150" s="23" t="str">
        <f t="shared" si="3"/>
        <v>6282313047247</v>
      </c>
      <c r="L150" s="23" t="s">
        <v>2469</v>
      </c>
      <c r="M150" s="1" t="s">
        <v>581</v>
      </c>
      <c r="N150" s="1" t="s">
        <v>1155</v>
      </c>
      <c r="O150" s="1" t="s">
        <v>2470</v>
      </c>
      <c r="P150" s="1" t="s">
        <v>2471</v>
      </c>
      <c r="Q150" s="1" t="s">
        <v>1144</v>
      </c>
      <c r="R150" s="1" t="s">
        <v>2472</v>
      </c>
      <c r="S150" s="1" t="s">
        <v>1540</v>
      </c>
      <c r="T150" s="1" t="str">
        <f t="shared" si="4"/>
        <v>Perum Sedayu Permai Blok C-31, Sedayu Bantul, Di Yogyakarta</v>
      </c>
      <c r="U150" s="1" t="s">
        <v>1147</v>
      </c>
      <c r="V150" s="1" t="s">
        <v>1541</v>
      </c>
      <c r="W150" s="1" t="s">
        <v>1703</v>
      </c>
      <c r="X150" s="1" t="s">
        <v>1541</v>
      </c>
      <c r="Y150" s="1" t="str">
        <f t="shared" si="5"/>
        <v>34</v>
      </c>
      <c r="Z150" s="1" t="str">
        <f>VLOOKUP(Y150,ja!E$2:F$35,2,FALSE)</f>
        <v>DI Yogyakarta</v>
      </c>
      <c r="AA150" s="1" t="str">
        <f t="shared" si="6"/>
        <v>3400</v>
      </c>
      <c r="AB150" s="1" t="str">
        <f t="shared" si="7"/>
        <v>BPS Provinsi DI Yogyakarta</v>
      </c>
      <c r="AD150" s="1" t="str">
        <f>IF(AC150="","", VLOOKUP(AC150,ja!A$2:D$549,4)&amp;" "&amp;VLOOKUP(AC150,ja!A$2:D$549,2))</f>
        <v/>
      </c>
      <c r="AE150" s="5" t="str">
        <f t="shared" ref="AE150:AF150" si="156">IF(AC150="",AA150,AC150)</f>
        <v>3400</v>
      </c>
      <c r="AF150" s="2" t="str">
        <f t="shared" si="156"/>
        <v>BPS Provinsi DI Yogyakarta</v>
      </c>
      <c r="AG150" s="1">
        <v>1</v>
      </c>
    </row>
    <row r="151" spans="1:33" ht="12.75">
      <c r="A151" s="3">
        <v>45451.249234305556</v>
      </c>
      <c r="B151" s="1" t="s">
        <v>23</v>
      </c>
      <c r="C151" s="4" t="str">
        <f t="shared" si="0"/>
        <v>DIII ST</v>
      </c>
      <c r="D151" s="4">
        <v>112212765</v>
      </c>
      <c r="E151" s="2" t="s">
        <v>2474</v>
      </c>
      <c r="F151" s="1">
        <f t="shared" si="1"/>
        <v>1</v>
      </c>
      <c r="G151" s="1" t="str">
        <f>VLOOKUP(D151,Sheet1!$A$2:$D$540,4,FALSE)</f>
        <v>Muhammad Raihan</v>
      </c>
      <c r="H151" s="1">
        <f t="shared" si="2"/>
        <v>1</v>
      </c>
      <c r="I151" s="1" t="s">
        <v>2475</v>
      </c>
      <c r="J151" s="25" t="s">
        <v>2476</v>
      </c>
      <c r="K151" s="23" t="str">
        <f t="shared" si="3"/>
        <v>6281351991445</v>
      </c>
      <c r="L151" s="26" t="s">
        <v>2477</v>
      </c>
      <c r="M151" s="1" t="s">
        <v>2474</v>
      </c>
      <c r="N151" s="1" t="s">
        <v>2478</v>
      </c>
      <c r="O151" s="1" t="s">
        <v>2479</v>
      </c>
      <c r="P151" s="1" t="s">
        <v>2480</v>
      </c>
      <c r="Q151" s="1" t="s">
        <v>1144</v>
      </c>
      <c r="R151" s="1" t="s">
        <v>2481</v>
      </c>
      <c r="S151" s="1" t="s">
        <v>1382</v>
      </c>
      <c r="T151" s="1" t="str">
        <f t="shared" si="4"/>
        <v>Jl. Intan Raya Perum. Rismor Madani Blok A, Rt.005/Rw.02, No.13, Kelurahan Loktabat Utara, Kecamatan Banjarbaru Utara.</v>
      </c>
      <c r="U151" s="1" t="s">
        <v>1381</v>
      </c>
      <c r="V151" s="1" t="s">
        <v>1383</v>
      </c>
      <c r="W151" s="1" t="s">
        <v>1384</v>
      </c>
      <c r="X151" s="1" t="s">
        <v>1383</v>
      </c>
      <c r="Y151" s="1" t="str">
        <f t="shared" si="5"/>
        <v>63</v>
      </c>
      <c r="Z151" s="1" t="str">
        <f>VLOOKUP(Y151,ja!E$2:F$35,2,FALSE)</f>
        <v>Kalimantan Selatan</v>
      </c>
      <c r="AA151" s="1" t="str">
        <f t="shared" si="6"/>
        <v>6371</v>
      </c>
      <c r="AB151" s="1" t="str">
        <f t="shared" si="7"/>
        <v>BPS Kota Banjarmasin</v>
      </c>
      <c r="AC151" s="1">
        <v>6372</v>
      </c>
      <c r="AD151" s="1" t="str">
        <f>IF(AC151="","", VLOOKUP(AC151,ja!A$2:D$549,4)&amp;" "&amp;VLOOKUP(AC151,ja!A$2:D$549,2))</f>
        <v>BPS Kota Banjar Baru</v>
      </c>
      <c r="AE151" s="5">
        <f t="shared" ref="AE151:AF151" si="157">IF(AC151="",AA151,AC151)</f>
        <v>6372</v>
      </c>
      <c r="AF151" s="2" t="str">
        <f t="shared" si="157"/>
        <v>BPS Kota Banjar Baru</v>
      </c>
      <c r="AG151" s="1">
        <v>1</v>
      </c>
    </row>
    <row r="152" spans="1:33" ht="12.75">
      <c r="A152" s="3">
        <v>45447.703149409717</v>
      </c>
      <c r="B152" s="1" t="s">
        <v>35</v>
      </c>
      <c r="C152" s="4" t="str">
        <f t="shared" si="0"/>
        <v>DIV ST</v>
      </c>
      <c r="D152" s="4">
        <v>212112361</v>
      </c>
      <c r="E152" s="2" t="s">
        <v>2483</v>
      </c>
      <c r="F152" s="1">
        <f t="shared" si="1"/>
        <v>1</v>
      </c>
      <c r="G152" s="1" t="str">
        <f>VLOOKUP(D152,Sheet1!$A$2:$D$540,4,FALSE)</f>
        <v>Shafira Husna</v>
      </c>
      <c r="H152" s="1">
        <f t="shared" si="2"/>
        <v>1</v>
      </c>
      <c r="I152" s="1" t="s">
        <v>2484</v>
      </c>
      <c r="J152" s="25" t="s">
        <v>2485</v>
      </c>
      <c r="K152" s="23" t="str">
        <f t="shared" si="3"/>
        <v>6281511373210</v>
      </c>
      <c r="L152" s="23" t="s">
        <v>2486</v>
      </c>
      <c r="M152" s="1" t="s">
        <v>2483</v>
      </c>
      <c r="N152" s="1" t="s">
        <v>1177</v>
      </c>
      <c r="O152" s="1" t="s">
        <v>2487</v>
      </c>
      <c r="P152" s="1" t="s">
        <v>2488</v>
      </c>
      <c r="Q152" s="1" t="s">
        <v>1144</v>
      </c>
      <c r="R152" s="1" t="s">
        <v>2489</v>
      </c>
      <c r="S152" s="1" t="s">
        <v>1359</v>
      </c>
      <c r="T152" s="1" t="str">
        <f t="shared" si="4"/>
        <v>Ngemplak Kaba Rt 02 Rw 12 Kelurahan Tandang Kecamatan Tembalang</v>
      </c>
      <c r="U152" s="1" t="s">
        <v>1506</v>
      </c>
      <c r="V152" s="1" t="s">
        <v>1362</v>
      </c>
      <c r="W152" s="1" t="s">
        <v>1361</v>
      </c>
      <c r="X152" s="1" t="s">
        <v>1362</v>
      </c>
      <c r="Y152" s="1" t="str">
        <f t="shared" si="5"/>
        <v>33</v>
      </c>
      <c r="Z152" s="1" t="str">
        <f>VLOOKUP(Y152,ja!E$2:F$35,2,FALSE)</f>
        <v>Jawa Tengah</v>
      </c>
      <c r="AA152" s="1" t="str">
        <f t="shared" si="6"/>
        <v>3374</v>
      </c>
      <c r="AB152" s="1" t="str">
        <f t="shared" si="7"/>
        <v>BPS Kota Semarang</v>
      </c>
      <c r="AC152" s="1">
        <v>3300</v>
      </c>
      <c r="AD152" s="1" t="str">
        <f>IF(AC152="","", VLOOKUP(AC152,ja!A$2:D$549,4)&amp;" "&amp;VLOOKUP(AC152,ja!A$2:D$549,2))</f>
        <v>BPS Provinsi Jawa Tengah</v>
      </c>
      <c r="AE152" s="5">
        <f t="shared" ref="AE152:AF152" si="158">IF(AC152="",AA152,AC152)</f>
        <v>3300</v>
      </c>
      <c r="AF152" s="2" t="str">
        <f t="shared" si="158"/>
        <v>BPS Provinsi Jawa Tengah</v>
      </c>
      <c r="AG152" s="1">
        <v>1</v>
      </c>
    </row>
    <row r="153" spans="1:33" ht="12.75">
      <c r="A153" s="3">
        <v>45450.818321226849</v>
      </c>
      <c r="B153" s="1" t="s">
        <v>20</v>
      </c>
      <c r="C153" s="4" t="str">
        <f t="shared" si="0"/>
        <v>DIV ST</v>
      </c>
      <c r="D153" s="4">
        <v>212111927</v>
      </c>
      <c r="E153" s="2" t="s">
        <v>22</v>
      </c>
      <c r="F153" s="1">
        <f t="shared" si="1"/>
        <v>1</v>
      </c>
      <c r="G153" s="1" t="str">
        <f>VLOOKUP(D153,Sheet1!$A$2:$D$540,4,FALSE)</f>
        <v>Asrul Razi</v>
      </c>
      <c r="H153" s="1">
        <f t="shared" si="2"/>
        <v>1</v>
      </c>
      <c r="I153" s="1" t="s">
        <v>2491</v>
      </c>
      <c r="J153" s="25" t="s">
        <v>2492</v>
      </c>
      <c r="K153" s="23" t="str">
        <f t="shared" si="3"/>
        <v>6282216619487</v>
      </c>
      <c r="L153" s="26" t="s">
        <v>2493</v>
      </c>
      <c r="M153" s="1" t="s">
        <v>2494</v>
      </c>
      <c r="N153" s="1" t="s">
        <v>1141</v>
      </c>
      <c r="O153" s="1" t="s">
        <v>2389</v>
      </c>
      <c r="P153" s="1" t="s">
        <v>2495</v>
      </c>
      <c r="Q153" s="1" t="s">
        <v>1144</v>
      </c>
      <c r="R153" s="1" t="s">
        <v>2496</v>
      </c>
      <c r="S153" s="1" t="s">
        <v>2497</v>
      </c>
      <c r="T153" s="1" t="str">
        <f t="shared" si="4"/>
        <v>Dusun Kurnia, Desa Tengah Iboh, Kecamatan Labuhan Haji Barat</v>
      </c>
      <c r="U153" s="1" t="s">
        <v>2498</v>
      </c>
      <c r="V153" s="1" t="s">
        <v>2499</v>
      </c>
      <c r="W153" s="1" t="s">
        <v>2500</v>
      </c>
      <c r="X153" s="1" t="s">
        <v>2499</v>
      </c>
      <c r="Y153" s="1" t="str">
        <f t="shared" si="5"/>
        <v>11</v>
      </c>
      <c r="Z153" s="1" t="str">
        <f>VLOOKUP(Y153,ja!E$2:F$35,2,FALSE)</f>
        <v>Aceh</v>
      </c>
      <c r="AA153" s="1" t="str">
        <f t="shared" si="6"/>
        <v>1100</v>
      </c>
      <c r="AB153" s="1" t="str">
        <f t="shared" si="7"/>
        <v>BPS Provinsi Aceh</v>
      </c>
      <c r="AD153" s="1" t="str">
        <f>IF(AC153="","", VLOOKUP(AC153,ja!A$2:D$549,4)&amp;" "&amp;VLOOKUP(AC153,ja!A$2:D$549,2))</f>
        <v/>
      </c>
      <c r="AE153" s="5" t="str">
        <f t="shared" ref="AE153:AF153" si="159">IF(AC153="",AA153,AC153)</f>
        <v>1100</v>
      </c>
      <c r="AF153" s="2" t="str">
        <f t="shared" si="159"/>
        <v>BPS Provinsi Aceh</v>
      </c>
      <c r="AG153" s="1">
        <v>1</v>
      </c>
    </row>
    <row r="154" spans="1:33" ht="12.75">
      <c r="A154" s="3">
        <v>45447.701484467594</v>
      </c>
      <c r="B154" s="1" t="s">
        <v>103</v>
      </c>
      <c r="C154" s="4" t="str">
        <f t="shared" si="0"/>
        <v>DIV ST</v>
      </c>
      <c r="D154" s="4">
        <v>212112075</v>
      </c>
      <c r="E154" s="2" t="s">
        <v>525</v>
      </c>
      <c r="F154" s="1">
        <f t="shared" si="1"/>
        <v>1</v>
      </c>
      <c r="G154" s="1" t="str">
        <f>VLOOKUP(D154,Sheet1!$A$2:$D$540,4,FALSE)</f>
        <v>Ghulam An-Nabalah Bani Syafii</v>
      </c>
      <c r="H154" s="1">
        <f t="shared" si="2"/>
        <v>1</v>
      </c>
      <c r="I154" s="1" t="s">
        <v>2502</v>
      </c>
      <c r="J154" s="25" t="s">
        <v>2503</v>
      </c>
      <c r="K154" s="23" t="str">
        <f t="shared" si="3"/>
        <v>6285770289601</v>
      </c>
      <c r="L154" s="23" t="s">
        <v>2504</v>
      </c>
      <c r="M154" s="1" t="s">
        <v>2505</v>
      </c>
      <c r="N154" s="1" t="s">
        <v>1286</v>
      </c>
      <c r="O154" s="1" t="s">
        <v>2506</v>
      </c>
      <c r="P154" s="1" t="s">
        <v>2507</v>
      </c>
      <c r="Q154" s="1" t="s">
        <v>1144</v>
      </c>
      <c r="R154" s="1" t="s">
        <v>2508</v>
      </c>
      <c r="S154" s="1" t="s">
        <v>1506</v>
      </c>
      <c r="T154" s="1" t="str">
        <f t="shared" si="4"/>
        <v>Perum Ungaran Baru, B.115, Rt.03/Rw.05, Leyangan</v>
      </c>
      <c r="U154" s="1" t="s">
        <v>1359</v>
      </c>
      <c r="V154" s="1" t="s">
        <v>1508</v>
      </c>
      <c r="W154" s="1" t="s">
        <v>1361</v>
      </c>
      <c r="X154" s="1" t="s">
        <v>1508</v>
      </c>
      <c r="Y154" s="1" t="str">
        <f t="shared" si="5"/>
        <v>33</v>
      </c>
      <c r="Z154" s="1" t="str">
        <f>VLOOKUP(Y154,ja!E$2:F$35,2,FALSE)</f>
        <v>Jawa Tengah</v>
      </c>
      <c r="AA154" s="1" t="str">
        <f t="shared" si="6"/>
        <v>3322</v>
      </c>
      <c r="AB154" s="1" t="str">
        <f t="shared" si="7"/>
        <v>BPS Kabupaten Semarang</v>
      </c>
      <c r="AD154" s="1" t="str">
        <f>IF(AC154="","", VLOOKUP(AC154,ja!A$2:D$549,4)&amp;" "&amp;VLOOKUP(AC154,ja!A$2:D$549,2))</f>
        <v/>
      </c>
      <c r="AE154" s="5" t="str">
        <f t="shared" ref="AE154:AF154" si="160">IF(AC154="",AA154,AC154)</f>
        <v>3322</v>
      </c>
      <c r="AF154" s="2" t="str">
        <f t="shared" si="160"/>
        <v>BPS Kabupaten Semarang</v>
      </c>
      <c r="AG154" s="1">
        <v>1</v>
      </c>
    </row>
    <row r="155" spans="1:33" ht="12.75">
      <c r="A155" s="3">
        <v>45447.701746342587</v>
      </c>
      <c r="B155" s="1" t="s">
        <v>35</v>
      </c>
      <c r="C155" s="4" t="str">
        <f t="shared" si="0"/>
        <v>DIV ST</v>
      </c>
      <c r="D155" s="4">
        <v>212111837</v>
      </c>
      <c r="E155" s="2" t="s">
        <v>705</v>
      </c>
      <c r="F155" s="1">
        <f t="shared" si="1"/>
        <v>1</v>
      </c>
      <c r="G155" s="1" t="str">
        <f>VLOOKUP(D155,Sheet1!$A$2:$D$540,4,FALSE)</f>
        <v>Achmad Fioren Jati Golo</v>
      </c>
      <c r="H155" s="1">
        <f t="shared" si="2"/>
        <v>1</v>
      </c>
      <c r="I155" s="1" t="s">
        <v>2510</v>
      </c>
      <c r="J155" s="25" t="s">
        <v>2511</v>
      </c>
      <c r="K155" s="23" t="str">
        <f t="shared" si="3"/>
        <v>6285336391647</v>
      </c>
      <c r="L155" s="26" t="s">
        <v>2512</v>
      </c>
      <c r="M155" s="1" t="s">
        <v>2513</v>
      </c>
      <c r="N155" s="1" t="s">
        <v>1141</v>
      </c>
      <c r="O155" s="1" t="s">
        <v>2514</v>
      </c>
      <c r="P155" s="1" t="s">
        <v>2515</v>
      </c>
      <c r="Q155" s="1" t="s">
        <v>1144</v>
      </c>
      <c r="R155" s="1" t="s">
        <v>2516</v>
      </c>
      <c r="S155" s="1" t="s">
        <v>1267</v>
      </c>
      <c r="T155" s="1" t="str">
        <f t="shared" si="4"/>
        <v>Perum Permata Candiloka Rt 4 Rw 4 Balonggabus Candi Sidoarjo</v>
      </c>
      <c r="U155" s="1" t="s">
        <v>1267</v>
      </c>
      <c r="V155" s="1" t="s">
        <v>1269</v>
      </c>
      <c r="W155" s="1" t="s">
        <v>1269</v>
      </c>
      <c r="X155" s="1" t="s">
        <v>1269</v>
      </c>
      <c r="Y155" s="1" t="str">
        <f t="shared" si="5"/>
        <v>35</v>
      </c>
      <c r="Z155" s="1" t="str">
        <f>VLOOKUP(Y155,ja!E$2:F$35,2,FALSE)</f>
        <v>Jawa Timur</v>
      </c>
      <c r="AA155" s="1" t="str">
        <f t="shared" si="6"/>
        <v>3515</v>
      </c>
      <c r="AB155" s="1" t="str">
        <f t="shared" si="7"/>
        <v>BPS Kabupaten Sidoarjo</v>
      </c>
      <c r="AD155" s="1" t="str">
        <f>IF(AC155="","", VLOOKUP(AC155,ja!A$2:D$549,4)&amp;" "&amp;VLOOKUP(AC155,ja!A$2:D$549,2))</f>
        <v/>
      </c>
      <c r="AE155" s="5" t="str">
        <f t="shared" ref="AE155:AF155" si="161">IF(AC155="",AA155,AC155)</f>
        <v>3515</v>
      </c>
      <c r="AF155" s="2" t="str">
        <f t="shared" si="161"/>
        <v>BPS Kabupaten Sidoarjo</v>
      </c>
      <c r="AG155" s="1">
        <v>1</v>
      </c>
    </row>
    <row r="156" spans="1:33" ht="12.75">
      <c r="A156" s="3">
        <v>45447.701899768523</v>
      </c>
      <c r="B156" s="1" t="s">
        <v>57</v>
      </c>
      <c r="C156" s="4" t="str">
        <f t="shared" si="0"/>
        <v>DIV KS</v>
      </c>
      <c r="D156" s="4">
        <v>222112246</v>
      </c>
      <c r="E156" s="2" t="s">
        <v>192</v>
      </c>
      <c r="F156" s="1">
        <f t="shared" si="1"/>
        <v>1</v>
      </c>
      <c r="G156" s="1" t="str">
        <f>VLOOKUP(D156,Sheet1!$A$2:$D$540,4,FALSE)</f>
        <v>Naufal Ihsan Putra Marlin</v>
      </c>
      <c r="H156" s="1">
        <f t="shared" si="2"/>
        <v>1</v>
      </c>
      <c r="I156" s="1" t="s">
        <v>2518</v>
      </c>
      <c r="J156" s="25" t="s">
        <v>2519</v>
      </c>
      <c r="K156" s="23" t="str">
        <f t="shared" si="3"/>
        <v>6282184179054</v>
      </c>
      <c r="L156" s="23" t="s">
        <v>2520</v>
      </c>
      <c r="M156" s="1" t="s">
        <v>192</v>
      </c>
      <c r="N156" s="1" t="s">
        <v>1141</v>
      </c>
      <c r="O156" s="1" t="s">
        <v>2521</v>
      </c>
      <c r="P156" s="1" t="s">
        <v>2522</v>
      </c>
      <c r="Q156" s="1" t="s">
        <v>1144</v>
      </c>
      <c r="R156" s="1" t="s">
        <v>2523</v>
      </c>
      <c r="S156" s="1" t="s">
        <v>1672</v>
      </c>
      <c r="T156" s="1" t="str">
        <f t="shared" si="4"/>
        <v>Jalan Sultan Haji No.13 Rt006/Rw000 Kelurahan Kota Sepang, Kecamatan Labuhan Ratu Kode Pos : 35148</v>
      </c>
      <c r="U156" s="1" t="s">
        <v>1672</v>
      </c>
      <c r="V156" s="1" t="s">
        <v>1674</v>
      </c>
      <c r="W156" s="1" t="s">
        <v>1675</v>
      </c>
      <c r="X156" s="1" t="s">
        <v>1674</v>
      </c>
      <c r="Y156" s="1" t="str">
        <f t="shared" si="5"/>
        <v>18</v>
      </c>
      <c r="Z156" s="1" t="str">
        <f>VLOOKUP(Y156,ja!E$2:F$35,2,FALSE)</f>
        <v>Lampung</v>
      </c>
      <c r="AA156" s="1" t="str">
        <f t="shared" si="6"/>
        <v>1800</v>
      </c>
      <c r="AB156" s="1" t="str">
        <f t="shared" si="7"/>
        <v>BPS Provinsi Lampung</v>
      </c>
      <c r="AD156" s="1" t="str">
        <f>IF(AC156="","", VLOOKUP(AC156,ja!A$2:D$549,4)&amp;" "&amp;VLOOKUP(AC156,ja!A$2:D$549,2))</f>
        <v/>
      </c>
      <c r="AE156" s="5" t="str">
        <f t="shared" ref="AE156:AF156" si="162">IF(AC156="",AA156,AC156)</f>
        <v>1800</v>
      </c>
      <c r="AF156" s="2" t="str">
        <f t="shared" si="162"/>
        <v>BPS Provinsi Lampung</v>
      </c>
      <c r="AG156" s="1">
        <v>1</v>
      </c>
    </row>
    <row r="157" spans="1:33" ht="12.75">
      <c r="A157" s="3">
        <v>45447.754925648143</v>
      </c>
      <c r="B157" s="1" t="s">
        <v>38</v>
      </c>
      <c r="C157" s="4" t="str">
        <f t="shared" si="0"/>
        <v>DIV ST</v>
      </c>
      <c r="D157" s="4">
        <v>212112104</v>
      </c>
      <c r="E157" s="2" t="s">
        <v>371</v>
      </c>
      <c r="F157" s="1">
        <f t="shared" si="1"/>
        <v>1</v>
      </c>
      <c r="G157" s="1" t="str">
        <f>VLOOKUP(D157,Sheet1!$A$2:$D$540,4,FALSE)</f>
        <v>Iftina Ika Rahmawati</v>
      </c>
      <c r="H157" s="1">
        <f t="shared" si="2"/>
        <v>1</v>
      </c>
      <c r="I157" s="1" t="s">
        <v>2525</v>
      </c>
      <c r="J157" s="25" t="s">
        <v>2526</v>
      </c>
      <c r="K157" s="23" t="str">
        <f t="shared" si="3"/>
        <v>6282324505145</v>
      </c>
      <c r="L157" s="23" t="s">
        <v>2527</v>
      </c>
      <c r="M157" s="1" t="s">
        <v>371</v>
      </c>
      <c r="N157" s="1" t="s">
        <v>2528</v>
      </c>
      <c r="O157" s="1" t="s">
        <v>2529</v>
      </c>
      <c r="P157" s="1" t="s">
        <v>1191</v>
      </c>
      <c r="Q157" s="1" t="s">
        <v>1144</v>
      </c>
      <c r="R157" s="1" t="s">
        <v>2530</v>
      </c>
      <c r="S157" s="1" t="s">
        <v>1359</v>
      </c>
      <c r="T157" s="1" t="str">
        <f t="shared" si="4"/>
        <v>Jln. Talangsari Raya No. 44C, Rt 001/Rw 001, Bendan Duwur, Kecamatan Gajahmungkur, Kota Semarang</v>
      </c>
      <c r="U157" s="1" t="s">
        <v>1506</v>
      </c>
      <c r="V157" s="1" t="s">
        <v>1362</v>
      </c>
      <c r="W157" s="1" t="s">
        <v>1361</v>
      </c>
      <c r="X157" s="1" t="s">
        <v>1362</v>
      </c>
      <c r="Y157" s="1" t="str">
        <f t="shared" si="5"/>
        <v>33</v>
      </c>
      <c r="Z157" s="1" t="str">
        <f>VLOOKUP(Y157,ja!E$2:F$35,2,FALSE)</f>
        <v>Jawa Tengah</v>
      </c>
      <c r="AA157" s="1" t="str">
        <f t="shared" si="6"/>
        <v>3374</v>
      </c>
      <c r="AB157" s="1" t="str">
        <f t="shared" si="7"/>
        <v>BPS Kota Semarang</v>
      </c>
      <c r="AC157" s="1">
        <v>3300</v>
      </c>
      <c r="AD157" s="1" t="str">
        <f>IF(AC157="","", VLOOKUP(AC157,ja!A$2:D$549,4)&amp;" "&amp;VLOOKUP(AC157,ja!A$2:D$549,2))</f>
        <v>BPS Provinsi Jawa Tengah</v>
      </c>
      <c r="AE157" s="5">
        <f t="shared" ref="AE157:AF157" si="163">IF(AC157="",AA157,AC157)</f>
        <v>3300</v>
      </c>
      <c r="AF157" s="2" t="str">
        <f t="shared" si="163"/>
        <v>BPS Provinsi Jawa Tengah</v>
      </c>
      <c r="AG157" s="1">
        <v>1</v>
      </c>
    </row>
    <row r="158" spans="1:33" ht="12.75">
      <c r="A158" s="3">
        <v>45447.703121446757</v>
      </c>
      <c r="B158" s="1" t="s">
        <v>141</v>
      </c>
      <c r="C158" s="4" t="str">
        <f t="shared" si="0"/>
        <v>DIV ST</v>
      </c>
      <c r="D158" s="4">
        <v>212112068</v>
      </c>
      <c r="E158" s="2" t="s">
        <v>566</v>
      </c>
      <c r="F158" s="1">
        <f t="shared" si="1"/>
        <v>1</v>
      </c>
      <c r="G158" s="1" t="str">
        <f>VLOOKUP(D158,Sheet1!$A$2:$D$540,4,FALSE)</f>
        <v>Galuh Retno Utami</v>
      </c>
      <c r="H158" s="1">
        <f t="shared" si="2"/>
        <v>1</v>
      </c>
      <c r="I158" s="1" t="s">
        <v>2532</v>
      </c>
      <c r="J158" s="25" t="s">
        <v>2533</v>
      </c>
      <c r="K158" s="23" t="str">
        <f t="shared" si="3"/>
        <v>6282243150124</v>
      </c>
      <c r="L158" s="23" t="s">
        <v>2534</v>
      </c>
      <c r="M158" s="1" t="s">
        <v>2535</v>
      </c>
      <c r="N158" s="1" t="s">
        <v>1141</v>
      </c>
      <c r="O158" s="1" t="s">
        <v>2536</v>
      </c>
      <c r="P158" s="1" t="s">
        <v>2537</v>
      </c>
      <c r="Q158" s="1" t="s">
        <v>1144</v>
      </c>
      <c r="R158" s="1" t="s">
        <v>2538</v>
      </c>
      <c r="S158" s="1" t="s">
        <v>1506</v>
      </c>
      <c r="T158" s="1" t="str">
        <f t="shared" si="4"/>
        <v>Dusun Segiri, Desa Segiri, Rt.08/Rw02, Kecamatan Pabelan</v>
      </c>
      <c r="U158" s="1" t="s">
        <v>1505</v>
      </c>
      <c r="V158" s="1" t="s">
        <v>1507</v>
      </c>
      <c r="W158" s="1" t="s">
        <v>1508</v>
      </c>
      <c r="X158" s="1" t="s">
        <v>1507</v>
      </c>
      <c r="Y158" s="1" t="str">
        <f t="shared" si="5"/>
        <v>33</v>
      </c>
      <c r="Z158" s="1" t="str">
        <f>VLOOKUP(Y158,ja!E$2:F$35,2,FALSE)</f>
        <v>Jawa Tengah</v>
      </c>
      <c r="AA158" s="1" t="str">
        <f t="shared" si="6"/>
        <v>3373</v>
      </c>
      <c r="AB158" s="1" t="str">
        <f t="shared" si="7"/>
        <v>BPS Kota Salatiga</v>
      </c>
      <c r="AD158" s="1" t="str">
        <f>IF(AC158="","", VLOOKUP(AC158,ja!A$2:D$549,4)&amp;" "&amp;VLOOKUP(AC158,ja!A$2:D$549,2))</f>
        <v/>
      </c>
      <c r="AE158" s="5" t="str">
        <f t="shared" ref="AE158:AF158" si="164">IF(AC158="",AA158,AC158)</f>
        <v>3373</v>
      </c>
      <c r="AF158" s="2" t="str">
        <f t="shared" si="164"/>
        <v>BPS Kota Salatiga</v>
      </c>
      <c r="AG158" s="1">
        <v>1</v>
      </c>
    </row>
    <row r="159" spans="1:33" ht="12.75">
      <c r="A159" s="3">
        <v>45451.673482245373</v>
      </c>
      <c r="B159" s="1" t="s">
        <v>11</v>
      </c>
      <c r="C159" s="4" t="str">
        <f t="shared" si="0"/>
        <v>DIV KS</v>
      </c>
      <c r="D159" s="4">
        <v>222112358</v>
      </c>
      <c r="E159" s="2" t="s">
        <v>458</v>
      </c>
      <c r="F159" s="1">
        <f t="shared" si="1"/>
        <v>1</v>
      </c>
      <c r="G159" s="1" t="str">
        <f>VLOOKUP(D159,Sheet1!$A$2:$D$540,4,FALSE)</f>
        <v>Setya Hadi Nugroho</v>
      </c>
      <c r="H159" s="1">
        <f t="shared" si="2"/>
        <v>1</v>
      </c>
      <c r="I159" s="1" t="s">
        <v>2540</v>
      </c>
      <c r="J159" s="25" t="s">
        <v>2541</v>
      </c>
      <c r="K159" s="23" t="str">
        <f t="shared" si="3"/>
        <v>6283105002928</v>
      </c>
      <c r="L159" s="23" t="s">
        <v>2542</v>
      </c>
      <c r="M159" s="1" t="s">
        <v>2543</v>
      </c>
      <c r="N159" s="1" t="s">
        <v>1155</v>
      </c>
      <c r="O159" s="1" t="s">
        <v>2544</v>
      </c>
      <c r="P159" s="1" t="s">
        <v>1191</v>
      </c>
      <c r="Q159" s="1" t="s">
        <v>1144</v>
      </c>
      <c r="R159" s="1" t="s">
        <v>2545</v>
      </c>
      <c r="S159" s="1" t="s">
        <v>1559</v>
      </c>
      <c r="T159" s="1" t="str">
        <f t="shared" si="4"/>
        <v>Jl. Dusun Jayan No.A1, Puspan, Blulukan, Kec. Colomadu, Kabupaten Karanganyar, Jawa Tengah 57174</v>
      </c>
      <c r="U159" s="1" t="s">
        <v>1194</v>
      </c>
      <c r="V159" s="1" t="s">
        <v>1561</v>
      </c>
      <c r="W159" s="1" t="s">
        <v>1196</v>
      </c>
      <c r="X159" s="1" t="s">
        <v>1196</v>
      </c>
      <c r="Y159" s="1" t="str">
        <f t="shared" si="5"/>
        <v>33</v>
      </c>
      <c r="Z159" s="1" t="str">
        <f>VLOOKUP(Y159,ja!E$2:F$35,2,FALSE)</f>
        <v>Jawa Tengah</v>
      </c>
      <c r="AA159" s="1" t="str">
        <f t="shared" si="6"/>
        <v>3309</v>
      </c>
      <c r="AB159" s="1" t="str">
        <f t="shared" si="7"/>
        <v>BPS Kabupaten Boyolali</v>
      </c>
      <c r="AD159" s="1" t="str">
        <f>IF(AC159="","", VLOOKUP(AC159,ja!A$2:D$549,4)&amp;" "&amp;VLOOKUP(AC159,ja!A$2:D$549,2))</f>
        <v/>
      </c>
      <c r="AE159" s="5" t="str">
        <f t="shared" ref="AE159:AF159" si="165">IF(AC159="",AA159,AC159)</f>
        <v>3309</v>
      </c>
      <c r="AF159" s="2" t="str">
        <f t="shared" si="165"/>
        <v>BPS Kabupaten Boyolali</v>
      </c>
      <c r="AG159" s="1">
        <v>1</v>
      </c>
    </row>
    <row r="160" spans="1:33" ht="12.75">
      <c r="A160" s="3">
        <v>45447.705190092587</v>
      </c>
      <c r="B160" s="1" t="s">
        <v>11</v>
      </c>
      <c r="C160" s="4" t="str">
        <f t="shared" si="0"/>
        <v>DIV KS</v>
      </c>
      <c r="D160" s="4">
        <v>222112004</v>
      </c>
      <c r="E160" s="2" t="s">
        <v>13</v>
      </c>
      <c r="F160" s="1">
        <f t="shared" si="1"/>
        <v>1</v>
      </c>
      <c r="G160" s="1" t="str">
        <f>VLOOKUP(D160,Sheet1!$A$2:$D$540,4,FALSE)</f>
        <v>Egi Nawwar Sukma</v>
      </c>
      <c r="H160" s="1">
        <f t="shared" si="2"/>
        <v>1</v>
      </c>
      <c r="I160" s="1" t="s">
        <v>2547</v>
      </c>
      <c r="J160" s="25" t="s">
        <v>2548</v>
      </c>
      <c r="K160" s="23" t="str">
        <f t="shared" si="3"/>
        <v>6282273007522</v>
      </c>
      <c r="L160" s="23" t="s">
        <v>2549</v>
      </c>
      <c r="M160" s="1" t="s">
        <v>13</v>
      </c>
      <c r="N160" s="1" t="s">
        <v>1141</v>
      </c>
      <c r="O160" s="1" t="s">
        <v>2550</v>
      </c>
      <c r="P160" s="1" t="s">
        <v>2551</v>
      </c>
      <c r="Q160" s="1" t="s">
        <v>1144</v>
      </c>
      <c r="R160" s="1" t="s">
        <v>2552</v>
      </c>
      <c r="S160" s="1" t="s">
        <v>2553</v>
      </c>
      <c r="T160" s="1" t="str">
        <f t="shared" si="4"/>
        <v>Jl. Pangraed Utama No.39, Ie Masen Kayee Adang, Kecamatan Syiah Kuala</v>
      </c>
      <c r="U160" s="1" t="s">
        <v>2554</v>
      </c>
      <c r="V160" s="1" t="s">
        <v>2499</v>
      </c>
      <c r="W160" s="1" t="s">
        <v>2555</v>
      </c>
      <c r="X160" s="1" t="s">
        <v>2499</v>
      </c>
      <c r="Y160" s="1" t="str">
        <f t="shared" si="5"/>
        <v>11</v>
      </c>
      <c r="Z160" s="1" t="str">
        <f>VLOOKUP(Y160,ja!E$2:F$35,2,FALSE)</f>
        <v>Aceh</v>
      </c>
      <c r="AA160" s="1" t="str">
        <f t="shared" si="6"/>
        <v>1100</v>
      </c>
      <c r="AB160" s="1" t="str">
        <f t="shared" si="7"/>
        <v>BPS Provinsi Aceh</v>
      </c>
      <c r="AD160" s="1" t="str">
        <f>IF(AC160="","", VLOOKUP(AC160,ja!A$2:D$549,4)&amp;" "&amp;VLOOKUP(AC160,ja!A$2:D$549,2))</f>
        <v/>
      </c>
      <c r="AE160" s="5" t="str">
        <f t="shared" ref="AE160:AF160" si="166">IF(AC160="",AA160,AC160)</f>
        <v>1100</v>
      </c>
      <c r="AF160" s="2" t="str">
        <f t="shared" si="166"/>
        <v>BPS Provinsi Aceh</v>
      </c>
      <c r="AG160" s="1">
        <v>1</v>
      </c>
    </row>
    <row r="161" spans="1:33" ht="12.75">
      <c r="A161" s="3">
        <v>45447.709275972222</v>
      </c>
      <c r="B161" s="1" t="s">
        <v>32</v>
      </c>
      <c r="C161" s="4" t="str">
        <f t="shared" si="0"/>
        <v>DIV KS</v>
      </c>
      <c r="D161" s="4">
        <v>222112245</v>
      </c>
      <c r="E161" s="2" t="s">
        <v>655</v>
      </c>
      <c r="F161" s="1">
        <f t="shared" si="1"/>
        <v>1</v>
      </c>
      <c r="G161" s="1" t="str">
        <f>VLOOKUP(D161,Sheet1!$A$2:$D$540,4,FALSE)</f>
        <v>Naufal Fadli Muzakki</v>
      </c>
      <c r="H161" s="1">
        <f t="shared" si="2"/>
        <v>1</v>
      </c>
      <c r="I161" s="1" t="s">
        <v>2557</v>
      </c>
      <c r="J161" s="25" t="s">
        <v>2558</v>
      </c>
      <c r="K161" s="23" t="str">
        <f t="shared" si="3"/>
        <v>6282335244145</v>
      </c>
      <c r="L161" s="26" t="s">
        <v>2559</v>
      </c>
      <c r="M161" s="1" t="s">
        <v>2560</v>
      </c>
      <c r="N161" s="1" t="s">
        <v>1141</v>
      </c>
      <c r="O161" s="1" t="s">
        <v>2561</v>
      </c>
      <c r="P161" s="1" t="s">
        <v>2562</v>
      </c>
      <c r="Q161" s="1" t="s">
        <v>1144</v>
      </c>
      <c r="R161" s="1" t="s">
        <v>2563</v>
      </c>
      <c r="S161" s="1" t="s">
        <v>1719</v>
      </c>
      <c r="T161" s="1" t="str">
        <f t="shared" si="4"/>
        <v>Jalan Jaksa Agung Suprapto No.36, Rt.02/Rw.02, Kelurahan Mangkujayan, Kecamatan Ponorogo, Kabupaten Ponorogo, Jawa Timur 63411</v>
      </c>
      <c r="U161" s="1" t="s">
        <v>1739</v>
      </c>
      <c r="V161" s="1" t="s">
        <v>1721</v>
      </c>
      <c r="W161" s="1" t="s">
        <v>1741</v>
      </c>
      <c r="X161" s="1" t="s">
        <v>1721</v>
      </c>
      <c r="Y161" s="1" t="str">
        <f t="shared" si="5"/>
        <v>35</v>
      </c>
      <c r="Z161" s="1" t="str">
        <f>VLOOKUP(Y161,ja!E$2:F$35,2,FALSE)</f>
        <v>Jawa Timur</v>
      </c>
      <c r="AA161" s="1" t="str">
        <f t="shared" si="6"/>
        <v>3502</v>
      </c>
      <c r="AB161" s="1" t="str">
        <f t="shared" si="7"/>
        <v>BPS Kabupaten Ponorogo</v>
      </c>
      <c r="AD161" s="1" t="str">
        <f>IF(AC161="","", VLOOKUP(AC161,ja!A$2:D$549,4)&amp;" "&amp;VLOOKUP(AC161,ja!A$2:D$549,2))</f>
        <v/>
      </c>
      <c r="AE161" s="5" t="str">
        <f t="shared" ref="AE161:AF161" si="167">IF(AC161="",AA161,AC161)</f>
        <v>3502</v>
      </c>
      <c r="AF161" s="2" t="str">
        <f t="shared" si="167"/>
        <v>BPS Kabupaten Ponorogo</v>
      </c>
      <c r="AG161" s="1">
        <v>1</v>
      </c>
    </row>
    <row r="162" spans="1:33" ht="12.75">
      <c r="A162" s="3">
        <v>45447.70681935185</v>
      </c>
      <c r="B162" s="1" t="s">
        <v>35</v>
      </c>
      <c r="C162" s="4" t="str">
        <f t="shared" si="0"/>
        <v>DIV ST</v>
      </c>
      <c r="D162" s="4">
        <v>212111836</v>
      </c>
      <c r="E162" s="2" t="s">
        <v>623</v>
      </c>
      <c r="F162" s="1">
        <f t="shared" si="1"/>
        <v>1</v>
      </c>
      <c r="G162" s="1" t="str">
        <f>VLOOKUP(D162,Sheet1!$A$2:$D$540,4,FALSE)</f>
        <v>Abigail Brenda Padhang Pasorong Randa</v>
      </c>
      <c r="H162" s="1">
        <f t="shared" si="2"/>
        <v>1</v>
      </c>
      <c r="I162" s="1" t="s">
        <v>2565</v>
      </c>
      <c r="J162" s="25" t="s">
        <v>2566</v>
      </c>
      <c r="K162" s="23" t="str">
        <f t="shared" si="3"/>
        <v>6281393964349</v>
      </c>
      <c r="L162" s="23" t="s">
        <v>2567</v>
      </c>
      <c r="M162" s="1" t="s">
        <v>2568</v>
      </c>
      <c r="N162" s="1" t="s">
        <v>1286</v>
      </c>
      <c r="O162" s="1" t="s">
        <v>2569</v>
      </c>
      <c r="P162" s="1" t="s">
        <v>2304</v>
      </c>
      <c r="Q162" s="1" t="s">
        <v>1144</v>
      </c>
      <c r="R162" s="1" t="s">
        <v>2570</v>
      </c>
      <c r="S162" s="1" t="s">
        <v>1147</v>
      </c>
      <c r="T162" s="1" t="str">
        <f t="shared" si="4"/>
        <v>Jln. Gayam, No.62D/25, Rt/Rw 005/002, Kelurahan Baciro, Kecamatan Gondokusuman</v>
      </c>
      <c r="U162" s="1" t="s">
        <v>1146</v>
      </c>
      <c r="V162" s="1" t="s">
        <v>1149</v>
      </c>
      <c r="W162" s="1" t="s">
        <v>1541</v>
      </c>
      <c r="X162" s="1" t="s">
        <v>1149</v>
      </c>
      <c r="Y162" s="1" t="str">
        <f t="shared" si="5"/>
        <v>34</v>
      </c>
      <c r="Z162" s="1" t="str">
        <f>VLOOKUP(Y162,ja!E$2:F$35,2,FALSE)</f>
        <v>DI Yogyakarta</v>
      </c>
      <c r="AA162" s="1" t="str">
        <f t="shared" si="6"/>
        <v>3471</v>
      </c>
      <c r="AB162" s="1" t="str">
        <f t="shared" si="7"/>
        <v>BPS Kota Yogyakarta</v>
      </c>
      <c r="AD162" s="1" t="str">
        <f>IF(AC162="","", VLOOKUP(AC162,ja!A$2:D$549,4)&amp;" "&amp;VLOOKUP(AC162,ja!A$2:D$549,2))</f>
        <v/>
      </c>
      <c r="AE162" s="5" t="str">
        <f t="shared" ref="AE162:AF162" si="168">IF(AC162="",AA162,AC162)</f>
        <v>3471</v>
      </c>
      <c r="AF162" s="2" t="str">
        <f t="shared" si="168"/>
        <v>BPS Kota Yogyakarta</v>
      </c>
      <c r="AG162" s="1">
        <v>1</v>
      </c>
    </row>
    <row r="163" spans="1:33" ht="12.75">
      <c r="A163" s="3">
        <v>45447.708168923607</v>
      </c>
      <c r="B163" s="1" t="s">
        <v>18</v>
      </c>
      <c r="C163" s="4" t="str">
        <f t="shared" si="0"/>
        <v>DIV KS</v>
      </c>
      <c r="D163" s="4">
        <v>222112261</v>
      </c>
      <c r="E163" s="2" t="s">
        <v>318</v>
      </c>
      <c r="F163" s="1">
        <f t="shared" si="1"/>
        <v>1</v>
      </c>
      <c r="G163" s="1" t="str">
        <f>VLOOKUP(D163,Sheet1!$A$2:$D$540,4,FALSE)</f>
        <v>Nindy Nur Setiawati</v>
      </c>
      <c r="H163" s="1">
        <f t="shared" si="2"/>
        <v>1</v>
      </c>
      <c r="I163" s="1" t="s">
        <v>2572</v>
      </c>
      <c r="J163" s="25" t="s">
        <v>2573</v>
      </c>
      <c r="K163" s="23" t="str">
        <f t="shared" si="3"/>
        <v>6281222426409</v>
      </c>
      <c r="L163" s="23" t="s">
        <v>2574</v>
      </c>
      <c r="M163" s="1" t="s">
        <v>2575</v>
      </c>
      <c r="N163" s="1" t="s">
        <v>1155</v>
      </c>
      <c r="O163" s="1" t="s">
        <v>2576</v>
      </c>
      <c r="P163" s="1" t="s">
        <v>2577</v>
      </c>
      <c r="Q163" s="1" t="s">
        <v>1144</v>
      </c>
      <c r="R163" s="1" t="s">
        <v>2578</v>
      </c>
      <c r="S163" s="1" t="s">
        <v>2579</v>
      </c>
      <c r="T163" s="1" t="str">
        <f t="shared" si="4"/>
        <v>Kp.Cikupa Rt.004 Rw.008, No.125, Desa Bojongmanggu, Kecamatan Pameungpeuk, Kabupaten Bandung, Provinsi Jawa Barat, Kode Pos 40376</v>
      </c>
      <c r="U163" s="1" t="s">
        <v>2580</v>
      </c>
      <c r="V163" s="1" t="s">
        <v>2581</v>
      </c>
      <c r="W163" s="1" t="s">
        <v>2582</v>
      </c>
      <c r="X163" s="1" t="s">
        <v>2581</v>
      </c>
      <c r="Y163" s="1" t="str">
        <f t="shared" si="5"/>
        <v>32</v>
      </c>
      <c r="Z163" s="1" t="str">
        <f>VLOOKUP(Y163,ja!E$2:F$35,2,FALSE)</f>
        <v>Jawa Barat</v>
      </c>
      <c r="AA163" s="1" t="str">
        <f t="shared" si="6"/>
        <v>3200</v>
      </c>
      <c r="AB163" s="1" t="str">
        <f t="shared" si="7"/>
        <v>BPS Provinsi Jawa Barat</v>
      </c>
      <c r="AD163" s="1" t="str">
        <f>IF(AC163="","", VLOOKUP(AC163,ja!A$2:D$549,4)&amp;" "&amp;VLOOKUP(AC163,ja!A$2:D$549,2))</f>
        <v/>
      </c>
      <c r="AE163" s="5" t="str">
        <f t="shared" ref="AE163:AF163" si="169">IF(AC163="",AA163,AC163)</f>
        <v>3200</v>
      </c>
      <c r="AF163" s="2" t="str">
        <f t="shared" si="169"/>
        <v>BPS Provinsi Jawa Barat</v>
      </c>
      <c r="AG163" s="1">
        <v>1</v>
      </c>
    </row>
    <row r="164" spans="1:33" ht="12.75">
      <c r="A164" s="3">
        <v>45447.709510601853</v>
      </c>
      <c r="B164" s="1" t="s">
        <v>62</v>
      </c>
      <c r="C164" s="4" t="str">
        <f t="shared" si="0"/>
        <v>DIV KS</v>
      </c>
      <c r="D164" s="4">
        <v>222111997</v>
      </c>
      <c r="E164" s="2" t="s">
        <v>2584</v>
      </c>
      <c r="F164" s="1">
        <f t="shared" si="1"/>
        <v>1</v>
      </c>
      <c r="G164" s="1" t="str">
        <f>VLOOKUP(D164,Sheet1!$A$2:$D$540,4,FALSE)</f>
        <v>Dutatama Rosewika Taufiq Hadihardaya</v>
      </c>
      <c r="H164" s="1">
        <f t="shared" si="2"/>
        <v>1</v>
      </c>
      <c r="I164" s="1" t="s">
        <v>2585</v>
      </c>
      <c r="J164" s="25" t="s">
        <v>2586</v>
      </c>
      <c r="K164" s="23" t="str">
        <f t="shared" si="3"/>
        <v>6285802506025</v>
      </c>
      <c r="L164" s="23" t="s">
        <v>2587</v>
      </c>
      <c r="M164" s="1" t="s">
        <v>400</v>
      </c>
      <c r="N164" s="1" t="s">
        <v>1177</v>
      </c>
      <c r="O164" s="1" t="s">
        <v>2588</v>
      </c>
      <c r="P164" s="1" t="s">
        <v>2589</v>
      </c>
      <c r="Q164" s="1" t="s">
        <v>1144</v>
      </c>
      <c r="R164" s="1" t="s">
        <v>2590</v>
      </c>
      <c r="S164" s="1" t="s">
        <v>1359</v>
      </c>
      <c r="T164" s="1" t="str">
        <f t="shared" si="4"/>
        <v>Jalan Damar Timur Dalam Iii No. 333, Rt03/Rw11, Padangsari, Banyumanik, Semarang, Jawa Tengah, 50267</v>
      </c>
      <c r="U164" s="1" t="s">
        <v>1359</v>
      </c>
      <c r="V164" s="1" t="s">
        <v>1361</v>
      </c>
      <c r="W164" s="1" t="s">
        <v>1362</v>
      </c>
      <c r="X164" s="1" t="s">
        <v>1361</v>
      </c>
      <c r="Y164" s="1" t="str">
        <f t="shared" si="5"/>
        <v>33</v>
      </c>
      <c r="Z164" s="1" t="str">
        <f>VLOOKUP(Y164,ja!E$2:F$35,2,FALSE)</f>
        <v>Jawa Tengah</v>
      </c>
      <c r="AA164" s="1" t="str">
        <f t="shared" si="6"/>
        <v>3300</v>
      </c>
      <c r="AB164" s="1" t="str">
        <f t="shared" si="7"/>
        <v>BPS Provinsi Jawa Tengah</v>
      </c>
      <c r="AD164" s="1" t="str">
        <f>IF(AC164="","", VLOOKUP(AC164,ja!A$2:D$549,4)&amp;" "&amp;VLOOKUP(AC164,ja!A$2:D$549,2))</f>
        <v/>
      </c>
      <c r="AE164" s="5" t="str">
        <f t="shared" ref="AE164:AF164" si="170">IF(AC164="",AA164,AC164)</f>
        <v>3300</v>
      </c>
      <c r="AF164" s="2" t="str">
        <f t="shared" si="170"/>
        <v>BPS Provinsi Jawa Tengah</v>
      </c>
      <c r="AG164" s="1">
        <v>1</v>
      </c>
    </row>
    <row r="165" spans="1:33" ht="12.75">
      <c r="A165" s="3">
        <v>45448.584637789347</v>
      </c>
      <c r="B165" s="1" t="s">
        <v>11</v>
      </c>
      <c r="C165" s="4" t="str">
        <f t="shared" si="0"/>
        <v>DIV KS</v>
      </c>
      <c r="D165" s="4">
        <v>222112263</v>
      </c>
      <c r="E165" s="2" t="s">
        <v>431</v>
      </c>
      <c r="F165" s="1">
        <f t="shared" si="1"/>
        <v>1</v>
      </c>
      <c r="G165" s="1" t="str">
        <f>VLOOKUP(D165,Sheet1!$A$2:$D$540,4,FALSE)</f>
        <v>Nisa Wahidatul Hidayah</v>
      </c>
      <c r="H165" s="1">
        <f t="shared" si="2"/>
        <v>1</v>
      </c>
      <c r="I165" s="1" t="s">
        <v>2592</v>
      </c>
      <c r="J165" s="25" t="s">
        <v>2593</v>
      </c>
      <c r="K165" s="23" t="str">
        <f t="shared" si="3"/>
        <v>6281227518697</v>
      </c>
      <c r="L165" s="23" t="s">
        <v>2594</v>
      </c>
      <c r="M165" s="1" t="s">
        <v>2595</v>
      </c>
      <c r="N165" s="1" t="s">
        <v>1141</v>
      </c>
      <c r="O165" s="1" t="s">
        <v>2596</v>
      </c>
      <c r="P165" s="1" t="s">
        <v>2597</v>
      </c>
      <c r="Q165" s="1" t="s">
        <v>1144</v>
      </c>
      <c r="R165" s="1" t="s">
        <v>2598</v>
      </c>
      <c r="S165" s="1" t="s">
        <v>1278</v>
      </c>
      <c r="T165" s="1" t="str">
        <f t="shared" si="4"/>
        <v>Rt 1/ Rw 2, Jalan Soka-Petanahan, Desa Klegenwonosari, Kecamatan Klirong</v>
      </c>
      <c r="U165" s="1" t="s">
        <v>1279</v>
      </c>
      <c r="V165" s="1" t="s">
        <v>1280</v>
      </c>
      <c r="W165" s="1" t="s">
        <v>1281</v>
      </c>
      <c r="X165" s="1" t="s">
        <v>1280</v>
      </c>
      <c r="Y165" s="1" t="str">
        <f t="shared" si="5"/>
        <v>33</v>
      </c>
      <c r="Z165" s="1" t="str">
        <f>VLOOKUP(Y165,ja!E$2:F$35,2,FALSE)</f>
        <v>Jawa Tengah</v>
      </c>
      <c r="AA165" s="1" t="str">
        <f t="shared" si="6"/>
        <v>3305</v>
      </c>
      <c r="AB165" s="1" t="str">
        <f t="shared" si="7"/>
        <v>BPS Kabupaten Kebumen</v>
      </c>
      <c r="AD165" s="1" t="str">
        <f>IF(AC165="","", VLOOKUP(AC165,ja!A$2:D$549,4)&amp;" "&amp;VLOOKUP(AC165,ja!A$2:D$549,2))</f>
        <v/>
      </c>
      <c r="AE165" s="5" t="str">
        <f t="shared" ref="AE165:AF165" si="171">IF(AC165="",AA165,AC165)</f>
        <v>3305</v>
      </c>
      <c r="AF165" s="2" t="str">
        <f t="shared" si="171"/>
        <v>BPS Kabupaten Kebumen</v>
      </c>
      <c r="AG165" s="1">
        <v>1</v>
      </c>
    </row>
    <row r="166" spans="1:33" ht="12.75">
      <c r="A166" s="3">
        <v>45447.709981157408</v>
      </c>
      <c r="B166" s="1" t="s">
        <v>75</v>
      </c>
      <c r="C166" s="4" t="str">
        <f t="shared" si="0"/>
        <v>DIV KS</v>
      </c>
      <c r="D166" s="4">
        <v>222112384</v>
      </c>
      <c r="E166" s="2" t="s">
        <v>208</v>
      </c>
      <c r="F166" s="1">
        <f t="shared" si="1"/>
        <v>1</v>
      </c>
      <c r="G166" s="1" t="str">
        <f>VLOOKUP(D166,Sheet1!$A$2:$D$540,4,FALSE)</f>
        <v>Sultan Hadi Prabowo</v>
      </c>
      <c r="H166" s="1">
        <f t="shared" si="2"/>
        <v>1</v>
      </c>
      <c r="I166" s="1" t="s">
        <v>2600</v>
      </c>
      <c r="J166" s="25" t="s">
        <v>2601</v>
      </c>
      <c r="K166" s="23" t="str">
        <f t="shared" si="3"/>
        <v>6281367838474</v>
      </c>
      <c r="L166" s="23" t="s">
        <v>2602</v>
      </c>
      <c r="M166" s="1" t="s">
        <v>208</v>
      </c>
      <c r="N166" s="1" t="s">
        <v>1141</v>
      </c>
      <c r="O166" s="1" t="s">
        <v>2603</v>
      </c>
      <c r="P166" s="1" t="s">
        <v>2604</v>
      </c>
      <c r="Q166" s="1" t="s">
        <v>1144</v>
      </c>
      <c r="R166" s="1" t="s">
        <v>2605</v>
      </c>
      <c r="S166" s="1" t="s">
        <v>1672</v>
      </c>
      <c r="T166" s="1" t="str">
        <f t="shared" si="4"/>
        <v>Jl. Purnawirawan Gg. Swadaya Vi Lk 2, Gunung Terang, Langkapura, Kota Bandar Lampung, Provinsi Lampung</v>
      </c>
      <c r="U166" s="1" t="s">
        <v>1673</v>
      </c>
      <c r="V166" s="1" t="s">
        <v>1674</v>
      </c>
      <c r="W166" s="1" t="s">
        <v>1675</v>
      </c>
      <c r="X166" s="1" t="s">
        <v>1675</v>
      </c>
      <c r="Y166" s="1" t="str">
        <f t="shared" si="5"/>
        <v>18</v>
      </c>
      <c r="Z166" s="1" t="str">
        <f>VLOOKUP(Y166,ja!E$2:F$35,2,FALSE)</f>
        <v>Lampung</v>
      </c>
      <c r="AA166" s="1" t="str">
        <f t="shared" si="6"/>
        <v>1871</v>
      </c>
      <c r="AB166" s="1" t="str">
        <f t="shared" si="7"/>
        <v>BPS Kota Bandar Lampung</v>
      </c>
      <c r="AD166" s="1" t="str">
        <f>IF(AC166="","", VLOOKUP(AC166,ja!A$2:D$549,4)&amp;" "&amp;VLOOKUP(AC166,ja!A$2:D$549,2))</f>
        <v/>
      </c>
      <c r="AE166" s="5" t="str">
        <f t="shared" ref="AE166:AF166" si="172">IF(AC166="",AA166,AC166)</f>
        <v>1871</v>
      </c>
      <c r="AF166" s="2" t="str">
        <f t="shared" si="172"/>
        <v>BPS Kota Bandar Lampung</v>
      </c>
      <c r="AG166" s="1">
        <v>1</v>
      </c>
    </row>
    <row r="167" spans="1:33" ht="12.75">
      <c r="A167" s="3">
        <v>45447.710143819444</v>
      </c>
      <c r="B167" s="1" t="s">
        <v>30</v>
      </c>
      <c r="C167" s="4" t="str">
        <f t="shared" si="0"/>
        <v>DIII ST</v>
      </c>
      <c r="D167" s="4">
        <v>112212860</v>
      </c>
      <c r="E167" s="2" t="s">
        <v>396</v>
      </c>
      <c r="F167" s="1">
        <f t="shared" si="1"/>
        <v>1</v>
      </c>
      <c r="G167" s="1" t="str">
        <f>VLOOKUP(D167,Sheet1!$A$2:$D$540,4,FALSE)</f>
        <v>Rizqe Putri Rosalia</v>
      </c>
      <c r="H167" s="1">
        <f t="shared" si="2"/>
        <v>1</v>
      </c>
      <c r="I167" s="1" t="s">
        <v>2607</v>
      </c>
      <c r="J167" s="25" t="s">
        <v>2608</v>
      </c>
      <c r="K167" s="23" t="str">
        <f t="shared" si="3"/>
        <v>6285600044469</v>
      </c>
      <c r="L167" s="26" t="s">
        <v>2609</v>
      </c>
      <c r="M167" s="1" t="s">
        <v>2610</v>
      </c>
      <c r="N167" s="1" t="s">
        <v>1141</v>
      </c>
      <c r="O167" s="1" t="s">
        <v>2611</v>
      </c>
      <c r="P167" s="1" t="s">
        <v>2612</v>
      </c>
      <c r="Q167" s="1" t="s">
        <v>1144</v>
      </c>
      <c r="R167" s="1" t="s">
        <v>2613</v>
      </c>
      <c r="S167" s="1" t="s">
        <v>1359</v>
      </c>
      <c r="T167" s="1" t="str">
        <f t="shared" si="4"/>
        <v>Rt 01/Rw 03, 508 I, Jalan Siliwangi, Kembangarum, Semarang Barat</v>
      </c>
      <c r="U167" s="1" t="s">
        <v>1359</v>
      </c>
      <c r="V167" s="1" t="s">
        <v>1361</v>
      </c>
      <c r="W167" s="1" t="s">
        <v>1362</v>
      </c>
      <c r="X167" s="1" t="s">
        <v>1361</v>
      </c>
      <c r="Y167" s="1" t="str">
        <f t="shared" si="5"/>
        <v>33</v>
      </c>
      <c r="Z167" s="1" t="str">
        <f>VLOOKUP(Y167,ja!E$2:F$35,2,FALSE)</f>
        <v>Jawa Tengah</v>
      </c>
      <c r="AA167" s="1" t="str">
        <f t="shared" si="6"/>
        <v>3300</v>
      </c>
      <c r="AB167" s="1" t="str">
        <f t="shared" si="7"/>
        <v>BPS Provinsi Jawa Tengah</v>
      </c>
      <c r="AC167" s="1">
        <v>3374</v>
      </c>
      <c r="AD167" s="1" t="str">
        <f>IF(AC167="","", VLOOKUP(AC167,ja!A$2:D$549,4)&amp;" "&amp;VLOOKUP(AC167,ja!A$2:D$549,2))</f>
        <v>BPS Kota Semarang</v>
      </c>
      <c r="AE167" s="5">
        <f t="shared" ref="AE167:AF167" si="173">IF(AC167="",AA167,AC167)</f>
        <v>3374</v>
      </c>
      <c r="AF167" s="2" t="str">
        <f t="shared" si="173"/>
        <v>BPS Kota Semarang</v>
      </c>
      <c r="AG167" s="1">
        <v>1</v>
      </c>
    </row>
    <row r="168" spans="1:33" ht="12.75">
      <c r="A168" s="3">
        <v>45447.710297627316</v>
      </c>
      <c r="B168" s="1" t="s">
        <v>41</v>
      </c>
      <c r="C168" s="4" t="str">
        <f t="shared" si="0"/>
        <v>DIV ST</v>
      </c>
      <c r="D168" s="4">
        <v>212112223</v>
      </c>
      <c r="E168" s="2" t="s">
        <v>598</v>
      </c>
      <c r="F168" s="1">
        <f t="shared" si="1"/>
        <v>1</v>
      </c>
      <c r="G168" s="1" t="str">
        <f>VLOOKUP(D168,Sheet1!$A$2:$D$540,4,FALSE)</f>
        <v>Muhammad Rizqi Abdulquddus</v>
      </c>
      <c r="H168" s="1">
        <f t="shared" si="2"/>
        <v>1</v>
      </c>
      <c r="I168" s="1" t="s">
        <v>2615</v>
      </c>
      <c r="J168" s="25" t="s">
        <v>2616</v>
      </c>
      <c r="K168" s="23" t="str">
        <f t="shared" si="3"/>
        <v>6288225209515</v>
      </c>
      <c r="L168" s="26" t="s">
        <v>2617</v>
      </c>
      <c r="M168" s="1" t="s">
        <v>2618</v>
      </c>
      <c r="N168" s="1" t="s">
        <v>1141</v>
      </c>
      <c r="O168" s="1" t="s">
        <v>2619</v>
      </c>
      <c r="P168" s="1" t="s">
        <v>2620</v>
      </c>
      <c r="Q168" s="1" t="s">
        <v>1144</v>
      </c>
      <c r="R168" s="1" t="s">
        <v>2621</v>
      </c>
      <c r="S168" s="1" t="s">
        <v>1540</v>
      </c>
      <c r="T168" s="1" t="str">
        <f t="shared" si="4"/>
        <v>Rt03, No. 51C, Jalan Parkit, Gempolan Kulon Dk. Klembon, Desa Trirenggo, Kecamatan Bantul</v>
      </c>
      <c r="U168" s="1" t="s">
        <v>1147</v>
      </c>
      <c r="V168" s="1" t="s">
        <v>1703</v>
      </c>
      <c r="W168" s="1" t="s">
        <v>1149</v>
      </c>
      <c r="X168" s="1" t="s">
        <v>1703</v>
      </c>
      <c r="Y168" s="1" t="str">
        <f t="shared" si="5"/>
        <v>34</v>
      </c>
      <c r="Z168" s="1" t="str">
        <f>VLOOKUP(Y168,ja!E$2:F$35,2,FALSE)</f>
        <v>DI Yogyakarta</v>
      </c>
      <c r="AA168" s="1" t="str">
        <f t="shared" si="6"/>
        <v>3402</v>
      </c>
      <c r="AB168" s="1" t="str">
        <f t="shared" si="7"/>
        <v>BPS Kabupaten Bantul</v>
      </c>
      <c r="AD168" s="1" t="str">
        <f>IF(AC168="","", VLOOKUP(AC168,ja!A$2:D$549,4)&amp;" "&amp;VLOOKUP(AC168,ja!A$2:D$549,2))</f>
        <v/>
      </c>
      <c r="AE168" s="5" t="str">
        <f t="shared" ref="AE168:AF168" si="174">IF(AC168="",AA168,AC168)</f>
        <v>3402</v>
      </c>
      <c r="AF168" s="2" t="str">
        <f t="shared" si="174"/>
        <v>BPS Kabupaten Bantul</v>
      </c>
      <c r="AG168" s="1">
        <v>1</v>
      </c>
    </row>
    <row r="169" spans="1:33" ht="12.75">
      <c r="A169" s="3">
        <v>45447.710381655095</v>
      </c>
      <c r="B169" s="1" t="s">
        <v>103</v>
      </c>
      <c r="C169" s="4" t="str">
        <f t="shared" si="0"/>
        <v>DIV ST</v>
      </c>
      <c r="D169" s="4">
        <v>212112189</v>
      </c>
      <c r="E169" s="2" t="s">
        <v>383</v>
      </c>
      <c r="F169" s="1">
        <f t="shared" si="1"/>
        <v>1</v>
      </c>
      <c r="G169" s="1" t="str">
        <f>VLOOKUP(D169,Sheet1!$A$2:$D$540,4,FALSE)</f>
        <v>Mira Octavia</v>
      </c>
      <c r="H169" s="1">
        <f t="shared" si="2"/>
        <v>1</v>
      </c>
      <c r="I169" s="1" t="s">
        <v>2623</v>
      </c>
      <c r="J169" s="1">
        <v>6285894518061</v>
      </c>
      <c r="K169" s="23">
        <f t="shared" si="3"/>
        <v>6285894518061</v>
      </c>
      <c r="L169" s="26" t="s">
        <v>2624</v>
      </c>
      <c r="M169" s="1" t="s">
        <v>383</v>
      </c>
      <c r="N169" s="1" t="s">
        <v>1141</v>
      </c>
      <c r="O169" s="1" t="s">
        <v>2625</v>
      </c>
      <c r="P169" s="1" t="s">
        <v>2626</v>
      </c>
      <c r="Q169" s="1" t="s">
        <v>1144</v>
      </c>
      <c r="R169" s="1" t="s">
        <v>2627</v>
      </c>
      <c r="S169" s="1" t="s">
        <v>1224</v>
      </c>
      <c r="T169" s="1" t="str">
        <f t="shared" si="4"/>
        <v>Desa Tawangharjo, Rt 02/Rw 02, Kec. Wedarijaksa, Kab. Pati</v>
      </c>
      <c r="U169" s="1" t="s">
        <v>1359</v>
      </c>
      <c r="V169" s="1" t="s">
        <v>1226</v>
      </c>
      <c r="W169" s="1" t="s">
        <v>1362</v>
      </c>
      <c r="X169" s="1" t="s">
        <v>1362</v>
      </c>
      <c r="Y169" s="1" t="str">
        <f t="shared" si="5"/>
        <v>33</v>
      </c>
      <c r="Z169" s="1" t="str">
        <f>VLOOKUP(Y169,ja!E$2:F$35,2,FALSE)</f>
        <v>Jawa Tengah</v>
      </c>
      <c r="AA169" s="1" t="str">
        <f t="shared" si="6"/>
        <v>3374</v>
      </c>
      <c r="AB169" s="1" t="str">
        <f t="shared" si="7"/>
        <v>BPS Kota Semarang</v>
      </c>
      <c r="AC169" s="1">
        <v>3318</v>
      </c>
      <c r="AD169" s="1" t="str">
        <f>IF(AC169="","", VLOOKUP(AC169,ja!A$2:D$549,4)&amp;" "&amp;VLOOKUP(AC169,ja!A$2:D$549,2))</f>
        <v>BPS Kabupaten Pati</v>
      </c>
      <c r="AE169" s="5">
        <f t="shared" ref="AE169:AF169" si="175">IF(AC169="",AA169,AC169)</f>
        <v>3318</v>
      </c>
      <c r="AF169" s="2" t="str">
        <f t="shared" si="175"/>
        <v>BPS Kabupaten Pati</v>
      </c>
      <c r="AG169" s="1">
        <v>1</v>
      </c>
    </row>
    <row r="170" spans="1:33" ht="12.75">
      <c r="A170" s="3">
        <v>45447.713212465278</v>
      </c>
      <c r="B170" s="1" t="s">
        <v>35</v>
      </c>
      <c r="C170" s="4" t="str">
        <f t="shared" si="0"/>
        <v>DIV ST</v>
      </c>
      <c r="D170" s="4">
        <v>212112151</v>
      </c>
      <c r="E170" s="2" t="s">
        <v>272</v>
      </c>
      <c r="F170" s="1">
        <f t="shared" si="1"/>
        <v>1</v>
      </c>
      <c r="G170" s="1" t="str">
        <f>VLOOKUP(D170,Sheet1!$A$2:$D$540,4,FALSE)</f>
        <v>Landha Pratiwi Shaleh</v>
      </c>
      <c r="H170" s="1">
        <f t="shared" si="2"/>
        <v>1</v>
      </c>
      <c r="I170" s="1" t="s">
        <v>2629</v>
      </c>
      <c r="J170" s="25" t="s">
        <v>2630</v>
      </c>
      <c r="K170" s="23" t="str">
        <f t="shared" si="3"/>
        <v>6289517569841</v>
      </c>
      <c r="L170" s="26" t="s">
        <v>2631</v>
      </c>
      <c r="M170" s="1" t="s">
        <v>2632</v>
      </c>
      <c r="N170" s="1" t="s">
        <v>1141</v>
      </c>
      <c r="O170" s="1" t="s">
        <v>2633</v>
      </c>
      <c r="P170" s="1" t="s">
        <v>2634</v>
      </c>
      <c r="Q170" s="1" t="s">
        <v>1144</v>
      </c>
      <c r="R170" s="1" t="s">
        <v>2634</v>
      </c>
      <c r="S170" s="1" t="s">
        <v>1158</v>
      </c>
      <c r="T170" s="1" t="str">
        <f t="shared" si="4"/>
        <v xml:space="preserve">Jln.Chandraqa 11 No.4, Komplek Kopassus, Cijantung, Jakarta Timur </v>
      </c>
      <c r="U170" s="1" t="s">
        <v>2422</v>
      </c>
      <c r="V170" s="1" t="s">
        <v>1899</v>
      </c>
      <c r="W170" s="1" t="s">
        <v>1161</v>
      </c>
      <c r="X170" s="1" t="s">
        <v>1899</v>
      </c>
      <c r="Y170" s="1" t="str">
        <f t="shared" si="5"/>
        <v>31</v>
      </c>
      <c r="Z170" s="1" t="str">
        <f>VLOOKUP(Y170,ja!E$2:F$35,2,FALSE)</f>
        <v>DKI Jakarta</v>
      </c>
      <c r="AA170" s="1" t="str">
        <f t="shared" si="6"/>
        <v>3171</v>
      </c>
      <c r="AB170" s="1" t="str">
        <f t="shared" si="7"/>
        <v>BPS Kota Jakarta Selatan</v>
      </c>
      <c r="AD170" s="1" t="str">
        <f>IF(AC170="","", VLOOKUP(AC170,ja!A$2:D$549,4)&amp;" "&amp;VLOOKUP(AC170,ja!A$2:D$549,2))</f>
        <v/>
      </c>
      <c r="AE170" s="5" t="str">
        <f t="shared" ref="AE170:AF170" si="176">IF(AC170="",AA170,AC170)</f>
        <v>3171</v>
      </c>
      <c r="AF170" s="2" t="str">
        <f t="shared" si="176"/>
        <v>BPS Kota Jakarta Selatan</v>
      </c>
      <c r="AG170" s="1">
        <v>1</v>
      </c>
    </row>
    <row r="171" spans="1:33" ht="12.75">
      <c r="A171" s="3">
        <v>45447.713482118052</v>
      </c>
      <c r="B171" s="1" t="s">
        <v>103</v>
      </c>
      <c r="C171" s="4" t="str">
        <f t="shared" si="0"/>
        <v>DIV ST</v>
      </c>
      <c r="D171" s="4">
        <v>212111973</v>
      </c>
      <c r="E171" s="2" t="s">
        <v>725</v>
      </c>
      <c r="F171" s="1">
        <f t="shared" si="1"/>
        <v>1</v>
      </c>
      <c r="G171" s="1" t="str">
        <f>VLOOKUP(D171,Sheet1!$A$2:$D$540,4,FALSE)</f>
        <v>Clarissa Azarine</v>
      </c>
      <c r="H171" s="1">
        <f t="shared" si="2"/>
        <v>1</v>
      </c>
      <c r="I171" s="1" t="s">
        <v>2636</v>
      </c>
      <c r="J171" s="1">
        <v>6282223376589</v>
      </c>
      <c r="K171" s="23">
        <f t="shared" si="3"/>
        <v>6282223376589</v>
      </c>
      <c r="L171" s="23" t="s">
        <v>2637</v>
      </c>
      <c r="M171" s="1" t="s">
        <v>2638</v>
      </c>
      <c r="N171" s="1" t="s">
        <v>1141</v>
      </c>
      <c r="O171" s="1" t="s">
        <v>2639</v>
      </c>
      <c r="P171" s="1" t="s">
        <v>2640</v>
      </c>
      <c r="Q171" s="1" t="s">
        <v>1144</v>
      </c>
      <c r="R171" s="1" t="s">
        <v>2641</v>
      </c>
      <c r="S171" s="1" t="s">
        <v>2123</v>
      </c>
      <c r="T171" s="1" t="str">
        <f t="shared" si="4"/>
        <v>Jl. Branjangan No. 1A Rt01/Rw01, Desa Beran</v>
      </c>
      <c r="U171" s="1" t="s">
        <v>1739</v>
      </c>
      <c r="V171" s="1" t="s">
        <v>2124</v>
      </c>
      <c r="W171" s="1" t="s">
        <v>1741</v>
      </c>
      <c r="X171" s="1" t="s">
        <v>2124</v>
      </c>
      <c r="Y171" s="1" t="str">
        <f t="shared" si="5"/>
        <v>35</v>
      </c>
      <c r="Z171" s="1" t="str">
        <f>VLOOKUP(Y171,ja!E$2:F$35,2,FALSE)</f>
        <v>Jawa Timur</v>
      </c>
      <c r="AA171" s="1" t="str">
        <f t="shared" si="6"/>
        <v>3521</v>
      </c>
      <c r="AB171" s="1" t="str">
        <f t="shared" si="7"/>
        <v>BPS Kabupaten Ngawi</v>
      </c>
      <c r="AD171" s="1" t="str">
        <f>IF(AC171="","", VLOOKUP(AC171,ja!A$2:D$549,4)&amp;" "&amp;VLOOKUP(AC171,ja!A$2:D$549,2))</f>
        <v/>
      </c>
      <c r="AE171" s="5" t="str">
        <f t="shared" ref="AE171:AF171" si="177">IF(AC171="",AA171,AC171)</f>
        <v>3521</v>
      </c>
      <c r="AF171" s="2" t="str">
        <f t="shared" si="177"/>
        <v>BPS Kabupaten Ngawi</v>
      </c>
      <c r="AG171" s="1">
        <v>1</v>
      </c>
    </row>
    <row r="172" spans="1:33" ht="12.75">
      <c r="A172" s="3">
        <v>45447.713892164349</v>
      </c>
      <c r="B172" s="1" t="s">
        <v>38</v>
      </c>
      <c r="C172" s="4" t="str">
        <f t="shared" si="0"/>
        <v>DIV ST</v>
      </c>
      <c r="D172" s="4">
        <v>212112146</v>
      </c>
      <c r="E172" s="2" t="s">
        <v>741</v>
      </c>
      <c r="F172" s="1">
        <f t="shared" si="1"/>
        <v>1</v>
      </c>
      <c r="G172" s="1" t="str">
        <f>VLOOKUP(D172,Sheet1!$A$2:$D$540,4,FALSE)</f>
        <v>Laila Fakarisma Agustin</v>
      </c>
      <c r="H172" s="1">
        <f t="shared" si="2"/>
        <v>1</v>
      </c>
      <c r="I172" s="1" t="s">
        <v>2643</v>
      </c>
      <c r="J172" s="25" t="s">
        <v>2644</v>
      </c>
      <c r="K172" s="23" t="str">
        <f t="shared" si="3"/>
        <v>6282330835930</v>
      </c>
      <c r="L172" s="26" t="s">
        <v>2645</v>
      </c>
      <c r="M172" s="1" t="s">
        <v>741</v>
      </c>
      <c r="N172" s="1" t="s">
        <v>1141</v>
      </c>
      <c r="O172" s="1" t="s">
        <v>2646</v>
      </c>
      <c r="P172" s="1" t="s">
        <v>2647</v>
      </c>
      <c r="Q172" s="1" t="s">
        <v>1144</v>
      </c>
      <c r="R172" s="1" t="s">
        <v>2648</v>
      </c>
      <c r="S172" s="1" t="s">
        <v>1530</v>
      </c>
      <c r="T172" s="1" t="str">
        <f t="shared" si="4"/>
        <v>Jalan Abusana No. 49 Rt 11/Rw 02, Kelurahan Ngampel, Kecamatan Mojoroto</v>
      </c>
      <c r="U172" s="1" t="s">
        <v>1320</v>
      </c>
      <c r="V172" s="1" t="s">
        <v>1322</v>
      </c>
      <c r="W172" s="1" t="s">
        <v>1531</v>
      </c>
      <c r="X172" s="1" t="s">
        <v>1322</v>
      </c>
      <c r="Y172" s="1" t="str">
        <f t="shared" si="5"/>
        <v>35</v>
      </c>
      <c r="Z172" s="1" t="str">
        <f>VLOOKUP(Y172,ja!E$2:F$35,2,FALSE)</f>
        <v>Jawa Timur</v>
      </c>
      <c r="AA172" s="1" t="str">
        <f t="shared" si="6"/>
        <v>3571</v>
      </c>
      <c r="AB172" s="1" t="str">
        <f t="shared" si="7"/>
        <v>BPS Kota Kediri</v>
      </c>
      <c r="AD172" s="1" t="str">
        <f>IF(AC172="","", VLOOKUP(AC172,ja!A$2:D$549,4)&amp;" "&amp;VLOOKUP(AC172,ja!A$2:D$549,2))</f>
        <v/>
      </c>
      <c r="AE172" s="5" t="str">
        <f t="shared" ref="AE172:AF172" si="178">IF(AC172="",AA172,AC172)</f>
        <v>3571</v>
      </c>
      <c r="AF172" s="2" t="str">
        <f t="shared" si="178"/>
        <v>BPS Kota Kediri</v>
      </c>
      <c r="AG172" s="1">
        <v>1</v>
      </c>
    </row>
    <row r="173" spans="1:33" ht="12.75">
      <c r="A173" s="3">
        <v>45447.713987685187</v>
      </c>
      <c r="B173" s="1" t="s">
        <v>30</v>
      </c>
      <c r="C173" s="4" t="str">
        <f t="shared" si="0"/>
        <v>DIII ST</v>
      </c>
      <c r="D173" s="4">
        <v>112212471</v>
      </c>
      <c r="E173" s="2" t="s">
        <v>351</v>
      </c>
      <c r="F173" s="1">
        <f t="shared" si="1"/>
        <v>1</v>
      </c>
      <c r="G173" s="1" t="str">
        <f>VLOOKUP(D173,Sheet1!$A$2:$D$540,4,FALSE)</f>
        <v>Akbarrullah Yusman</v>
      </c>
      <c r="H173" s="1">
        <f t="shared" si="2"/>
        <v>1</v>
      </c>
      <c r="I173" s="1" t="s">
        <v>2650</v>
      </c>
      <c r="J173" s="25" t="s">
        <v>2651</v>
      </c>
      <c r="K173" s="23" t="str">
        <f t="shared" si="3"/>
        <v>6281271303643</v>
      </c>
      <c r="L173" s="26" t="s">
        <v>2652</v>
      </c>
      <c r="M173" s="1" t="s">
        <v>351</v>
      </c>
      <c r="N173" s="1" t="s">
        <v>1141</v>
      </c>
      <c r="O173" s="1" t="s">
        <v>2653</v>
      </c>
      <c r="P173" s="1" t="s">
        <v>2654</v>
      </c>
      <c r="Q173" s="1" t="s">
        <v>1144</v>
      </c>
      <c r="R173" s="1" t="s">
        <v>2655</v>
      </c>
      <c r="S173" s="1" t="s">
        <v>2656</v>
      </c>
      <c r="T173" s="1" t="str">
        <f t="shared" si="4"/>
        <v>Jl. Raya Desa Jurung, Rt.02, No.Rumah 167, Kec. Merawang, Kab. Bangka, Prov. Kep. Bangka Belitung</v>
      </c>
      <c r="U173" s="1" t="s">
        <v>2657</v>
      </c>
      <c r="V173" s="1" t="s">
        <v>1653</v>
      </c>
      <c r="W173" s="1" t="s">
        <v>1311</v>
      </c>
      <c r="X173" s="1" t="s">
        <v>1653</v>
      </c>
      <c r="Y173" s="1" t="str">
        <f t="shared" si="5"/>
        <v>32</v>
      </c>
      <c r="Z173" s="1" t="str">
        <f>VLOOKUP(Y173,ja!E$2:F$35,2,FALSE)</f>
        <v>Jawa Barat</v>
      </c>
      <c r="AA173" s="1" t="str">
        <f t="shared" si="6"/>
        <v>3275</v>
      </c>
      <c r="AB173" s="1" t="str">
        <f t="shared" si="7"/>
        <v>BPS Kota Bekasi</v>
      </c>
      <c r="AD173" s="1" t="str">
        <f>IF(AC173="","", VLOOKUP(AC173,ja!A$2:D$549,4)&amp;" "&amp;VLOOKUP(AC173,ja!A$2:D$549,2))</f>
        <v/>
      </c>
      <c r="AE173" s="5" t="str">
        <f t="shared" ref="AE173:AF173" si="179">IF(AC173="",AA173,AC173)</f>
        <v>3275</v>
      </c>
      <c r="AF173" s="2" t="str">
        <f t="shared" si="179"/>
        <v>BPS Kota Bekasi</v>
      </c>
      <c r="AG173" s="1">
        <v>1</v>
      </c>
    </row>
    <row r="174" spans="1:33" ht="12.75">
      <c r="A174" s="3">
        <v>45447.714026400463</v>
      </c>
      <c r="B174" s="1" t="s">
        <v>30</v>
      </c>
      <c r="C174" s="4" t="str">
        <f t="shared" si="0"/>
        <v>DIII ST</v>
      </c>
      <c r="D174" s="4">
        <v>112212837</v>
      </c>
      <c r="E174" s="2" t="s">
        <v>352</v>
      </c>
      <c r="F174" s="1">
        <f t="shared" si="1"/>
        <v>1</v>
      </c>
      <c r="G174" s="1" t="str">
        <f>VLOOKUP(D174,Sheet1!$A$2:$D$540,4,FALSE)</f>
        <v>Ratna Juwita Salensehe</v>
      </c>
      <c r="H174" s="1">
        <f t="shared" si="2"/>
        <v>1</v>
      </c>
      <c r="I174" s="1" t="s">
        <v>2659</v>
      </c>
      <c r="J174" s="25" t="s">
        <v>2660</v>
      </c>
      <c r="K174" s="23" t="str">
        <f t="shared" si="3"/>
        <v>6285243244885</v>
      </c>
      <c r="L174" s="23" t="s">
        <v>2661</v>
      </c>
      <c r="M174" s="1" t="s">
        <v>2662</v>
      </c>
      <c r="N174" s="1" t="s">
        <v>2663</v>
      </c>
      <c r="O174" s="1" t="s">
        <v>2664</v>
      </c>
      <c r="P174" s="1" t="s">
        <v>2665</v>
      </c>
      <c r="Q174" s="1" t="s">
        <v>1144</v>
      </c>
      <c r="R174" s="1" t="s">
        <v>2666</v>
      </c>
      <c r="S174" s="1" t="s">
        <v>2667</v>
      </c>
      <c r="T174" s="1" t="str">
        <f t="shared" si="4"/>
        <v xml:space="preserve"> Rt04/Rw 05, Jalan Setia Al-Amin, Kelurahan Klamalu, Distrik Mariat, Kab. Sorong</v>
      </c>
      <c r="U174" s="1" t="s">
        <v>2668</v>
      </c>
      <c r="V174" s="1" t="s">
        <v>1653</v>
      </c>
      <c r="W174" s="1" t="s">
        <v>1311</v>
      </c>
      <c r="X174" s="1" t="s">
        <v>1653</v>
      </c>
      <c r="Y174" s="1" t="str">
        <f t="shared" si="5"/>
        <v>32</v>
      </c>
      <c r="Z174" s="1" t="str">
        <f>VLOOKUP(Y174,ja!E$2:F$35,2,FALSE)</f>
        <v>Jawa Barat</v>
      </c>
      <c r="AA174" s="1" t="str">
        <f t="shared" si="6"/>
        <v>3275</v>
      </c>
      <c r="AB174" s="1" t="str">
        <f t="shared" si="7"/>
        <v>BPS Kota Bekasi</v>
      </c>
      <c r="AD174" s="1" t="str">
        <f>IF(AC174="","", VLOOKUP(AC174,ja!A$2:D$549,4)&amp;" "&amp;VLOOKUP(AC174,ja!A$2:D$549,2))</f>
        <v/>
      </c>
      <c r="AE174" s="5" t="str">
        <f t="shared" ref="AE174:AF174" si="180">IF(AC174="",AA174,AC174)</f>
        <v>3275</v>
      </c>
      <c r="AF174" s="2" t="str">
        <f t="shared" si="180"/>
        <v>BPS Kota Bekasi</v>
      </c>
      <c r="AG174" s="1">
        <v>1</v>
      </c>
    </row>
    <row r="175" spans="1:33" ht="12.75">
      <c r="A175" s="3">
        <v>45447.714266539348</v>
      </c>
      <c r="B175" s="1" t="s">
        <v>11</v>
      </c>
      <c r="C175" s="4" t="str">
        <f t="shared" si="0"/>
        <v>DIV KS</v>
      </c>
      <c r="D175" s="4">
        <v>222112319</v>
      </c>
      <c r="E175" s="2" t="s">
        <v>432</v>
      </c>
      <c r="F175" s="1">
        <f t="shared" si="1"/>
        <v>1</v>
      </c>
      <c r="G175" s="1" t="str">
        <f>VLOOKUP(D175,Sheet1!$A$2:$D$540,4,FALSE)</f>
        <v>Ridho Pangestu</v>
      </c>
      <c r="H175" s="1">
        <f t="shared" si="2"/>
        <v>1</v>
      </c>
      <c r="I175" s="1" t="s">
        <v>2670</v>
      </c>
      <c r="J175" s="25" t="s">
        <v>2671</v>
      </c>
      <c r="K175" s="23" t="str">
        <f t="shared" si="3"/>
        <v>6287827322655</v>
      </c>
      <c r="L175" s="23" t="s">
        <v>2672</v>
      </c>
      <c r="M175" s="1" t="s">
        <v>2673</v>
      </c>
      <c r="N175" s="1" t="s">
        <v>1177</v>
      </c>
      <c r="O175" s="1" t="s">
        <v>1642</v>
      </c>
      <c r="P175" s="1" t="s">
        <v>2674</v>
      </c>
      <c r="Q175" s="1" t="s">
        <v>1348</v>
      </c>
      <c r="R175" s="1" t="s">
        <v>2675</v>
      </c>
      <c r="S175" s="1" t="s">
        <v>1278</v>
      </c>
      <c r="T175" s="1" t="str">
        <f t="shared" si="4"/>
        <v xml:space="preserve">Rt 1/Rw 4, Truntung, Desa Kedungsari, Kecamatan Klirong </v>
      </c>
      <c r="U175" s="1" t="s">
        <v>1279</v>
      </c>
      <c r="V175" s="1" t="s">
        <v>1280</v>
      </c>
      <c r="W175" s="1" t="s">
        <v>1281</v>
      </c>
      <c r="X175" s="1" t="s">
        <v>1280</v>
      </c>
      <c r="Y175" s="1" t="str">
        <f t="shared" si="5"/>
        <v>33</v>
      </c>
      <c r="Z175" s="1" t="str">
        <f>VLOOKUP(Y175,ja!E$2:F$35,2,FALSE)</f>
        <v>Jawa Tengah</v>
      </c>
      <c r="AA175" s="1" t="str">
        <f t="shared" si="6"/>
        <v>3305</v>
      </c>
      <c r="AB175" s="1" t="str">
        <f t="shared" si="7"/>
        <v>BPS Kabupaten Kebumen</v>
      </c>
      <c r="AD175" s="1" t="str">
        <f>IF(AC175="","", VLOOKUP(AC175,ja!A$2:D$549,4)&amp;" "&amp;VLOOKUP(AC175,ja!A$2:D$549,2))</f>
        <v/>
      </c>
      <c r="AE175" s="5" t="str">
        <f t="shared" ref="AE175:AF175" si="181">IF(AC175="",AA175,AC175)</f>
        <v>3305</v>
      </c>
      <c r="AF175" s="2" t="str">
        <f t="shared" si="181"/>
        <v>BPS Kabupaten Kebumen</v>
      </c>
      <c r="AG175" s="1">
        <v>1</v>
      </c>
    </row>
    <row r="176" spans="1:33" ht="12.75">
      <c r="A176" s="3">
        <v>45450.356885983798</v>
      </c>
      <c r="B176" s="1" t="s">
        <v>75</v>
      </c>
      <c r="C176" s="4" t="str">
        <f t="shared" si="0"/>
        <v>DIV KS</v>
      </c>
      <c r="D176" s="4">
        <v>222112258</v>
      </c>
      <c r="E176" s="2" t="s">
        <v>781</v>
      </c>
      <c r="F176" s="1">
        <f t="shared" si="1"/>
        <v>1</v>
      </c>
      <c r="G176" s="1" t="str">
        <f>VLOOKUP(D176,Sheet1!$A$2:$D$540,4,FALSE)</f>
        <v>Ni Putu Sancita Maharani Ardana</v>
      </c>
      <c r="H176" s="1">
        <f t="shared" si="2"/>
        <v>1</v>
      </c>
      <c r="I176" s="1" t="s">
        <v>2677</v>
      </c>
      <c r="J176" s="25" t="s">
        <v>2678</v>
      </c>
      <c r="K176" s="23" t="str">
        <f t="shared" si="3"/>
        <v>6281237097309</v>
      </c>
      <c r="L176" s="23" t="s">
        <v>2679</v>
      </c>
      <c r="M176" s="1" t="s">
        <v>781</v>
      </c>
      <c r="N176" s="1" t="s">
        <v>1286</v>
      </c>
      <c r="O176" s="1" t="s">
        <v>2680</v>
      </c>
      <c r="P176" s="1" t="s">
        <v>2681</v>
      </c>
      <c r="Q176" s="1" t="s">
        <v>1144</v>
      </c>
      <c r="R176" s="1" t="s">
        <v>2682</v>
      </c>
      <c r="S176" s="1" t="s">
        <v>1897</v>
      </c>
      <c r="T176" s="1" t="str">
        <f t="shared" si="4"/>
        <v>Jln. Taman Baruna Perum. Kosala Jimbaran Lestari E. 18 Jimbaran, Kuta Selatan</v>
      </c>
      <c r="U176" s="1" t="s">
        <v>1898</v>
      </c>
      <c r="V176" s="1" t="s">
        <v>2683</v>
      </c>
      <c r="W176" s="1" t="s">
        <v>2684</v>
      </c>
      <c r="X176" s="1" t="s">
        <v>2683</v>
      </c>
      <c r="Y176" s="1" t="str">
        <f t="shared" si="5"/>
        <v>51</v>
      </c>
      <c r="Z176" s="1" t="str">
        <f>VLOOKUP(Y176,ja!E$2:F$35,2,FALSE)</f>
        <v>Bali</v>
      </c>
      <c r="AA176" s="1" t="str">
        <f t="shared" si="6"/>
        <v>5100</v>
      </c>
      <c r="AB176" s="1" t="str">
        <f t="shared" si="7"/>
        <v>BPS Provinsi Bali</v>
      </c>
      <c r="AD176" s="1" t="str">
        <f>IF(AC176="","", VLOOKUP(AC176,ja!A$2:D$549,4)&amp;" "&amp;VLOOKUP(AC176,ja!A$2:D$549,2))</f>
        <v/>
      </c>
      <c r="AE176" s="5" t="str">
        <f t="shared" ref="AE176:AF176" si="182">IF(AC176="",AA176,AC176)</f>
        <v>5100</v>
      </c>
      <c r="AF176" s="2" t="str">
        <f t="shared" si="182"/>
        <v>BPS Provinsi Bali</v>
      </c>
      <c r="AG176" s="1">
        <v>1</v>
      </c>
    </row>
    <row r="177" spans="1:33" ht="12.75">
      <c r="A177" s="3">
        <v>45447.719059189811</v>
      </c>
      <c r="B177" s="1" t="s">
        <v>23</v>
      </c>
      <c r="C177" s="4" t="str">
        <f t="shared" si="0"/>
        <v>DIII ST</v>
      </c>
      <c r="D177" s="4">
        <v>112212886</v>
      </c>
      <c r="E177" s="2" t="s">
        <v>269</v>
      </c>
      <c r="F177" s="1">
        <f t="shared" si="1"/>
        <v>1</v>
      </c>
      <c r="G177" s="1" t="str">
        <f>VLOOKUP(D177,Sheet1!$A$2:$D$540,4,FALSE)</f>
        <v>Sitti Nurhasana</v>
      </c>
      <c r="H177" s="1">
        <f t="shared" si="2"/>
        <v>1</v>
      </c>
      <c r="I177" s="1" t="s">
        <v>2686</v>
      </c>
      <c r="J177" s="25" t="s">
        <v>2687</v>
      </c>
      <c r="K177" s="23" t="str">
        <f t="shared" si="3"/>
        <v>6282232152547</v>
      </c>
      <c r="L177" s="23" t="s">
        <v>2688</v>
      </c>
      <c r="M177" s="1" t="s">
        <v>2689</v>
      </c>
      <c r="N177" s="1" t="s">
        <v>1155</v>
      </c>
      <c r="O177" s="1" t="s">
        <v>2690</v>
      </c>
      <c r="P177" s="1" t="s">
        <v>2691</v>
      </c>
      <c r="Q177" s="1" t="s">
        <v>1144</v>
      </c>
      <c r="R177" s="1" t="s">
        <v>2691</v>
      </c>
      <c r="S177" s="1" t="s">
        <v>1158</v>
      </c>
      <c r="T177" s="1" t="str">
        <f t="shared" si="4"/>
        <v>Rt 004/Rw 003, No. 31, Gang Mangga, Bidaracina, Jatinegara</v>
      </c>
      <c r="U177" s="1" t="s">
        <v>2692</v>
      </c>
      <c r="V177" s="1" t="s">
        <v>1899</v>
      </c>
      <c r="W177" s="1" t="s">
        <v>2693</v>
      </c>
      <c r="X177" s="1" t="s">
        <v>1899</v>
      </c>
      <c r="Y177" s="1" t="str">
        <f t="shared" si="5"/>
        <v>31</v>
      </c>
      <c r="Z177" s="1" t="str">
        <f>VLOOKUP(Y177,ja!E$2:F$35,2,FALSE)</f>
        <v>DKI Jakarta</v>
      </c>
      <c r="AA177" s="1" t="str">
        <f t="shared" si="6"/>
        <v>3171</v>
      </c>
      <c r="AB177" s="1" t="str">
        <f t="shared" si="7"/>
        <v>BPS Kota Jakarta Selatan</v>
      </c>
      <c r="AD177" s="1" t="str">
        <f>IF(AC177="","", VLOOKUP(AC177,ja!A$2:D$549,4)&amp;" "&amp;VLOOKUP(AC177,ja!A$2:D$549,2))</f>
        <v/>
      </c>
      <c r="AE177" s="5" t="str">
        <f t="shared" ref="AE177:AF177" si="183">IF(AC177="",AA177,AC177)</f>
        <v>3171</v>
      </c>
      <c r="AF177" s="2" t="str">
        <f t="shared" si="183"/>
        <v>BPS Kota Jakarta Selatan</v>
      </c>
      <c r="AG177" s="1">
        <v>1</v>
      </c>
    </row>
    <row r="178" spans="1:33" ht="12.75">
      <c r="A178" s="3">
        <v>45447.719205173613</v>
      </c>
      <c r="B178" s="1" t="s">
        <v>35</v>
      </c>
      <c r="C178" s="4" t="str">
        <f t="shared" si="0"/>
        <v>DIV ST</v>
      </c>
      <c r="D178" s="4">
        <v>212112214</v>
      </c>
      <c r="E178" s="2" t="s">
        <v>167</v>
      </c>
      <c r="F178" s="1">
        <f t="shared" si="1"/>
        <v>1</v>
      </c>
      <c r="G178" s="1" t="str">
        <f>VLOOKUP(D178,Sheet1!$A$2:$D$540,4,FALSE)</f>
        <v>Muhammad Hafiz Albab</v>
      </c>
      <c r="H178" s="1">
        <f t="shared" si="2"/>
        <v>1</v>
      </c>
      <c r="I178" s="1" t="s">
        <v>2695</v>
      </c>
      <c r="J178" s="25" t="s">
        <v>2696</v>
      </c>
      <c r="K178" s="23" t="str">
        <f t="shared" si="3"/>
        <v>6285609456717</v>
      </c>
      <c r="L178" s="26" t="s">
        <v>2697</v>
      </c>
      <c r="M178" s="1" t="s">
        <v>2698</v>
      </c>
      <c r="N178" s="1" t="s">
        <v>1141</v>
      </c>
      <c r="O178" s="1" t="s">
        <v>2699</v>
      </c>
      <c r="P178" s="1" t="s">
        <v>2700</v>
      </c>
      <c r="Q178" s="1" t="s">
        <v>1144</v>
      </c>
      <c r="R178" s="1" t="s">
        <v>2701</v>
      </c>
      <c r="S178" s="1" t="s">
        <v>1849</v>
      </c>
      <c r="T178" s="1" t="str">
        <f t="shared" si="4"/>
        <v>Kompleks Perumdam Garuda Putra Iii, Blok S No.5 Rt 25 Rw 05 Kel. Sukajaya, Kec. Sukarami</v>
      </c>
      <c r="U178" s="1" t="s">
        <v>2702</v>
      </c>
      <c r="V178" s="1" t="s">
        <v>1851</v>
      </c>
      <c r="W178" s="1" t="s">
        <v>1852</v>
      </c>
      <c r="X178" s="1" t="s">
        <v>1851</v>
      </c>
      <c r="Y178" s="1" t="str">
        <f t="shared" si="5"/>
        <v>16</v>
      </c>
      <c r="Z178" s="1" t="str">
        <f>VLOOKUP(Y178,ja!E$2:F$35,2,FALSE)</f>
        <v>Sumatera Selatan</v>
      </c>
      <c r="AA178" s="1" t="str">
        <f t="shared" si="6"/>
        <v>1600</v>
      </c>
      <c r="AB178" s="1" t="str">
        <f t="shared" si="7"/>
        <v>BPS Provinsi Sumatera Selatan</v>
      </c>
      <c r="AD178" s="1" t="str">
        <f>IF(AC178="","", VLOOKUP(AC178,ja!A$2:D$549,4)&amp;" "&amp;VLOOKUP(AC178,ja!A$2:D$549,2))</f>
        <v/>
      </c>
      <c r="AE178" s="5" t="str">
        <f t="shared" ref="AE178:AF178" si="184">IF(AC178="",AA178,AC178)</f>
        <v>1600</v>
      </c>
      <c r="AF178" s="2" t="str">
        <f t="shared" si="184"/>
        <v>BPS Provinsi Sumatera Selatan</v>
      </c>
      <c r="AG178" s="1">
        <v>1</v>
      </c>
    </row>
    <row r="179" spans="1:33" ht="12.75">
      <c r="A179" s="3">
        <v>45447.72060774306</v>
      </c>
      <c r="B179" s="1" t="s">
        <v>75</v>
      </c>
      <c r="C179" s="4" t="str">
        <f t="shared" si="0"/>
        <v>DIV KS</v>
      </c>
      <c r="D179" s="4">
        <v>222112225</v>
      </c>
      <c r="E179" s="2" t="s">
        <v>323</v>
      </c>
      <c r="F179" s="1">
        <f t="shared" si="1"/>
        <v>1</v>
      </c>
      <c r="G179" s="1" t="str">
        <f>VLOOKUP(D179,Sheet1!$A$2:$D$540,4,FALSE)</f>
        <v>Muhammad Zabbar Falihin</v>
      </c>
      <c r="H179" s="1">
        <f t="shared" si="2"/>
        <v>1</v>
      </c>
      <c r="I179" s="1" t="s">
        <v>2704</v>
      </c>
      <c r="J179" s="25" t="s">
        <v>2705</v>
      </c>
      <c r="K179" s="23" t="str">
        <f t="shared" si="3"/>
        <v>6282128460485</v>
      </c>
      <c r="L179" s="26" t="s">
        <v>2706</v>
      </c>
      <c r="M179" s="1" t="s">
        <v>2707</v>
      </c>
      <c r="N179" s="1" t="s">
        <v>2708</v>
      </c>
      <c r="O179" s="1" t="s">
        <v>2709</v>
      </c>
      <c r="P179" s="1" t="s">
        <v>2710</v>
      </c>
      <c r="Q179" s="1" t="s">
        <v>1144</v>
      </c>
      <c r="R179" s="1" t="s">
        <v>2711</v>
      </c>
      <c r="S179" s="1" t="s">
        <v>2712</v>
      </c>
      <c r="T179" s="1" t="str">
        <f t="shared" si="4"/>
        <v>Perum Puri Indah Cihampelas Blok E6 No. 2 Rt 001/Rw 005 Kp. Cinta Karya, Desa Citapen, Kec. Cihampelas, Kab. Bandung Barat, Jawa Barat 40562</v>
      </c>
      <c r="U179" s="1" t="s">
        <v>2713</v>
      </c>
      <c r="V179" s="1" t="s">
        <v>2581</v>
      </c>
      <c r="W179" s="1" t="s">
        <v>2582</v>
      </c>
      <c r="X179" s="1" t="s">
        <v>2581</v>
      </c>
      <c r="Y179" s="1" t="str">
        <f t="shared" si="5"/>
        <v>32</v>
      </c>
      <c r="Z179" s="1" t="str">
        <f>VLOOKUP(Y179,ja!E$2:F$35,2,FALSE)</f>
        <v>Jawa Barat</v>
      </c>
      <c r="AA179" s="1" t="str">
        <f t="shared" si="6"/>
        <v>3200</v>
      </c>
      <c r="AB179" s="1" t="str">
        <f t="shared" si="7"/>
        <v>BPS Provinsi Jawa Barat</v>
      </c>
      <c r="AD179" s="1" t="str">
        <f>IF(AC179="","", VLOOKUP(AC179,ja!A$2:D$549,4)&amp;" "&amp;VLOOKUP(AC179,ja!A$2:D$549,2))</f>
        <v/>
      </c>
      <c r="AE179" s="5" t="str">
        <f t="shared" ref="AE179:AF179" si="185">IF(AC179="",AA179,AC179)</f>
        <v>3200</v>
      </c>
      <c r="AF179" s="2" t="str">
        <f t="shared" si="185"/>
        <v>BPS Provinsi Jawa Barat</v>
      </c>
      <c r="AG179" s="1">
        <v>1</v>
      </c>
    </row>
    <row r="180" spans="1:33" ht="12.75">
      <c r="A180" s="3">
        <v>45447.722025590279</v>
      </c>
      <c r="B180" s="1" t="s">
        <v>47</v>
      </c>
      <c r="C180" s="4" t="str">
        <f t="shared" si="0"/>
        <v>DIII ST</v>
      </c>
      <c r="D180" s="4">
        <v>112212492</v>
      </c>
      <c r="E180" s="2" t="s">
        <v>339</v>
      </c>
      <c r="F180" s="1">
        <f t="shared" si="1"/>
        <v>1</v>
      </c>
      <c r="G180" s="1" t="str">
        <f>VLOOKUP(D180,Sheet1!$A$2:$D$540,4,FALSE)</f>
        <v>Amelia Rahel Sigalingging</v>
      </c>
      <c r="H180" s="1">
        <f t="shared" si="2"/>
        <v>1</v>
      </c>
      <c r="I180" s="1" t="s">
        <v>2715</v>
      </c>
      <c r="J180" s="25" t="s">
        <v>2716</v>
      </c>
      <c r="K180" s="23" t="str">
        <f t="shared" si="3"/>
        <v>62895332363261</v>
      </c>
      <c r="L180" s="23" t="s">
        <v>2717</v>
      </c>
      <c r="M180" s="1" t="s">
        <v>2718</v>
      </c>
      <c r="N180" s="1" t="s">
        <v>1155</v>
      </c>
      <c r="O180" s="1" t="s">
        <v>2719</v>
      </c>
      <c r="P180" s="1" t="s">
        <v>2720</v>
      </c>
      <c r="Q180" s="1" t="s">
        <v>1144</v>
      </c>
      <c r="R180" s="1" t="s">
        <v>2721</v>
      </c>
      <c r="S180" s="1" t="s">
        <v>2722</v>
      </c>
      <c r="T180" s="1" t="str">
        <f t="shared" si="4"/>
        <v>Perum Regency 2 Blok I 11 No.40, Rt.001/Rw.019, Cikampek Utara, Kotabaru</v>
      </c>
      <c r="U180" s="1" t="s">
        <v>2723</v>
      </c>
      <c r="V180" s="1" t="s">
        <v>1161</v>
      </c>
      <c r="W180" s="1" t="s">
        <v>2724</v>
      </c>
      <c r="X180" s="1" t="s">
        <v>2724</v>
      </c>
      <c r="Y180" s="1" t="str">
        <f t="shared" si="5"/>
        <v>32</v>
      </c>
      <c r="Z180" s="1" t="str">
        <f>VLOOKUP(Y180,ja!E$2:F$35,2,FALSE)</f>
        <v>Jawa Barat</v>
      </c>
      <c r="AA180" s="1" t="str">
        <f t="shared" si="6"/>
        <v>3215</v>
      </c>
      <c r="AB180" s="1" t="str">
        <f t="shared" si="7"/>
        <v>BPS Kabupaten Karawang</v>
      </c>
      <c r="AD180" s="1" t="str">
        <f>IF(AC180="","", VLOOKUP(AC180,ja!A$2:D$549,4)&amp;" "&amp;VLOOKUP(AC180,ja!A$2:D$549,2))</f>
        <v/>
      </c>
      <c r="AE180" s="5" t="str">
        <f t="shared" ref="AE180:AF180" si="186">IF(AC180="",AA180,AC180)</f>
        <v>3215</v>
      </c>
      <c r="AF180" s="2" t="str">
        <f t="shared" si="186"/>
        <v>BPS Kabupaten Karawang</v>
      </c>
      <c r="AG180" s="1">
        <v>1</v>
      </c>
    </row>
    <row r="181" spans="1:33" ht="12.75">
      <c r="A181" s="3">
        <v>45447.72572884259</v>
      </c>
      <c r="B181" s="1" t="s">
        <v>30</v>
      </c>
      <c r="C181" s="4" t="str">
        <f t="shared" si="0"/>
        <v>DIII ST</v>
      </c>
      <c r="D181" s="4">
        <v>112212561</v>
      </c>
      <c r="E181" s="2" t="s">
        <v>778</v>
      </c>
      <c r="F181" s="1">
        <f t="shared" si="1"/>
        <v>1</v>
      </c>
      <c r="G181" s="1" t="str">
        <f>VLOOKUP(D181,Sheet1!$A$2:$D$540,4,FALSE)</f>
        <v>Deffry Chairuachsa</v>
      </c>
      <c r="H181" s="1">
        <f t="shared" si="2"/>
        <v>1</v>
      </c>
      <c r="I181" s="1" t="s">
        <v>2726</v>
      </c>
      <c r="J181" s="25" t="s">
        <v>2727</v>
      </c>
      <c r="K181" s="23" t="str">
        <f t="shared" si="3"/>
        <v>6282123728235</v>
      </c>
      <c r="L181" s="23" t="s">
        <v>2728</v>
      </c>
      <c r="M181" s="1" t="s">
        <v>778</v>
      </c>
      <c r="N181" s="1" t="s">
        <v>1286</v>
      </c>
      <c r="O181" s="1" t="s">
        <v>2729</v>
      </c>
      <c r="P181" s="1" t="s">
        <v>2730</v>
      </c>
      <c r="Q181" s="1" t="s">
        <v>1144</v>
      </c>
      <c r="R181" s="1" t="s">
        <v>2731</v>
      </c>
      <c r="S181" s="1" t="s">
        <v>2732</v>
      </c>
      <c r="T181" s="1" t="str">
        <f t="shared" si="4"/>
        <v>Jl. Mentawai Blok T5/11, Rt/Rw 003/007, Nusa Loka Xiv.5 Bsd City, Kelurahan Rawamekar Jaya, Kecamatan Serpong, Banten 15310</v>
      </c>
      <c r="U181" s="1" t="s">
        <v>2422</v>
      </c>
      <c r="V181" s="1" t="s">
        <v>2733</v>
      </c>
      <c r="W181" s="1" t="s">
        <v>1899</v>
      </c>
      <c r="X181" s="1" t="s">
        <v>2733</v>
      </c>
      <c r="Y181" s="1" t="str">
        <f t="shared" si="5"/>
        <v>36</v>
      </c>
      <c r="Z181" s="1" t="str">
        <f>VLOOKUP(Y181,ja!E$2:F$35,2,FALSE)</f>
        <v>Banten</v>
      </c>
      <c r="AA181" s="1" t="str">
        <f t="shared" si="6"/>
        <v>3674</v>
      </c>
      <c r="AB181" s="1" t="str">
        <f t="shared" si="7"/>
        <v>BPS Kota Tangerang Selatan</v>
      </c>
      <c r="AD181" s="1" t="str">
        <f>IF(AC181="","", VLOOKUP(AC181,ja!A$2:D$549,4)&amp;" "&amp;VLOOKUP(AC181,ja!A$2:D$549,2))</f>
        <v/>
      </c>
      <c r="AE181" s="5" t="str">
        <f t="shared" ref="AE181:AF181" si="187">IF(AC181="",AA181,AC181)</f>
        <v>3674</v>
      </c>
      <c r="AF181" s="2" t="str">
        <f t="shared" si="187"/>
        <v>BPS Kota Tangerang Selatan</v>
      </c>
      <c r="AG181" s="1">
        <v>1</v>
      </c>
    </row>
    <row r="182" spans="1:33" ht="12.75">
      <c r="A182" s="3">
        <v>45447.727938252312</v>
      </c>
      <c r="B182" s="1" t="s">
        <v>75</v>
      </c>
      <c r="C182" s="4" t="str">
        <f t="shared" si="0"/>
        <v>DIV KS</v>
      </c>
      <c r="D182" s="4">
        <v>222112066</v>
      </c>
      <c r="E182" s="2" t="s">
        <v>515</v>
      </c>
      <c r="F182" s="1">
        <f t="shared" si="1"/>
        <v>1</v>
      </c>
      <c r="G182" s="1" t="str">
        <f>VLOOKUP(D182,Sheet1!$A$2:$D$540,4,FALSE)</f>
        <v>Frida Oktafiana Arianti</v>
      </c>
      <c r="H182" s="1">
        <f t="shared" si="2"/>
        <v>1</v>
      </c>
      <c r="I182" s="1" t="s">
        <v>2735</v>
      </c>
      <c r="J182" s="25" t="s">
        <v>2736</v>
      </c>
      <c r="K182" s="23" t="str">
        <f t="shared" si="3"/>
        <v>6285893177862</v>
      </c>
      <c r="L182" s="23" t="s">
        <v>2737</v>
      </c>
      <c r="M182" s="1" t="s">
        <v>2738</v>
      </c>
      <c r="N182" s="1" t="s">
        <v>1141</v>
      </c>
      <c r="O182" s="1" t="s">
        <v>2739</v>
      </c>
      <c r="P182" s="1" t="s">
        <v>2740</v>
      </c>
      <c r="Q182" s="1" t="s">
        <v>1144</v>
      </c>
      <c r="R182" s="1" t="s">
        <v>2741</v>
      </c>
      <c r="S182" s="1" t="s">
        <v>1224</v>
      </c>
      <c r="T182" s="1" t="str">
        <f t="shared" si="4"/>
        <v>Rt 4 / Rw2, Jalan Pati Gabus Km 1, Desa Tambahmulyo, Kecamatan Gabus</v>
      </c>
      <c r="U182" s="1" t="s">
        <v>1224</v>
      </c>
      <c r="V182" s="1" t="s">
        <v>1226</v>
      </c>
      <c r="W182" s="1" t="s">
        <v>1227</v>
      </c>
      <c r="X182" s="1" t="s">
        <v>1226</v>
      </c>
      <c r="Y182" s="1" t="str">
        <f t="shared" si="5"/>
        <v>33</v>
      </c>
      <c r="Z182" s="1" t="str">
        <f>VLOOKUP(Y182,ja!E$2:F$35,2,FALSE)</f>
        <v>Jawa Tengah</v>
      </c>
      <c r="AA182" s="1" t="str">
        <f t="shared" si="6"/>
        <v>3318</v>
      </c>
      <c r="AB182" s="1" t="str">
        <f t="shared" si="7"/>
        <v>BPS Kabupaten Pati</v>
      </c>
      <c r="AD182" s="1" t="str">
        <f>IF(AC182="","", VLOOKUP(AC182,ja!A$2:D$549,4)&amp;" "&amp;VLOOKUP(AC182,ja!A$2:D$549,2))</f>
        <v/>
      </c>
      <c r="AE182" s="5" t="str">
        <f t="shared" ref="AE182:AF182" si="188">IF(AC182="",AA182,AC182)</f>
        <v>3318</v>
      </c>
      <c r="AF182" s="2" t="str">
        <f t="shared" si="188"/>
        <v>BPS Kabupaten Pati</v>
      </c>
      <c r="AG182" s="1">
        <v>1</v>
      </c>
    </row>
    <row r="183" spans="1:33" ht="12.75">
      <c r="A183" s="3">
        <v>45447.726680752312</v>
      </c>
      <c r="B183" s="1" t="s">
        <v>35</v>
      </c>
      <c r="C183" s="4" t="str">
        <f t="shared" si="0"/>
        <v>DIV ST</v>
      </c>
      <c r="D183" s="4">
        <v>212112024</v>
      </c>
      <c r="E183" s="2" t="s">
        <v>247</v>
      </c>
      <c r="F183" s="1">
        <f t="shared" si="1"/>
        <v>1</v>
      </c>
      <c r="G183" s="1" t="str">
        <f>VLOOKUP(D183,Sheet1!$A$2:$D$540,4,FALSE)</f>
        <v>Eris Girasto</v>
      </c>
      <c r="H183" s="1">
        <f t="shared" si="2"/>
        <v>1</v>
      </c>
      <c r="I183" s="1" t="s">
        <v>2743</v>
      </c>
      <c r="J183" s="25" t="s">
        <v>2744</v>
      </c>
      <c r="K183" s="23" t="str">
        <f t="shared" si="3"/>
        <v>6281230659429</v>
      </c>
      <c r="L183" s="26" t="s">
        <v>2745</v>
      </c>
      <c r="M183" s="1" t="s">
        <v>2746</v>
      </c>
      <c r="N183" s="1" t="s">
        <v>2747</v>
      </c>
      <c r="O183" s="1" t="s">
        <v>2748</v>
      </c>
      <c r="P183" s="1" t="s">
        <v>2749</v>
      </c>
      <c r="Q183" s="1" t="s">
        <v>1144</v>
      </c>
      <c r="R183" s="1" t="s">
        <v>2750</v>
      </c>
      <c r="S183" s="1" t="s">
        <v>1740</v>
      </c>
      <c r="T183" s="1" t="str">
        <f t="shared" si="4"/>
        <v>Jl. Otista 2 No.14, Rt.7/Rw.9, Bidara Cina, Kecamatan Jatinegara, Kota Jakarta Timur, Daerah Khusus Ibukota Jakarta 13330</v>
      </c>
      <c r="U183" s="1" t="s">
        <v>1739</v>
      </c>
      <c r="V183" s="1" t="s">
        <v>1160</v>
      </c>
      <c r="W183" s="1" t="s">
        <v>1161</v>
      </c>
      <c r="X183" s="1" t="s">
        <v>1160</v>
      </c>
      <c r="Y183" s="1" t="str">
        <f t="shared" si="5"/>
        <v>31</v>
      </c>
      <c r="Z183" s="1" t="str">
        <f>VLOOKUP(Y183,ja!E$2:F$35,2,FALSE)</f>
        <v>DKI Jakarta</v>
      </c>
      <c r="AA183" s="1" t="str">
        <f t="shared" si="6"/>
        <v>3100</v>
      </c>
      <c r="AB183" s="1" t="str">
        <f t="shared" si="7"/>
        <v>BPS Provinsi DKI Jakarta</v>
      </c>
      <c r="AD183" s="1" t="str">
        <f>IF(AC183="","", VLOOKUP(AC183,ja!A$2:D$549,4)&amp;" "&amp;VLOOKUP(AC183,ja!A$2:D$549,2))</f>
        <v/>
      </c>
      <c r="AE183" s="5" t="str">
        <f t="shared" ref="AE183:AF183" si="189">IF(AC183="",AA183,AC183)</f>
        <v>3100</v>
      </c>
      <c r="AF183" s="2" t="str">
        <f t="shared" si="189"/>
        <v>BPS Provinsi DKI Jakarta</v>
      </c>
      <c r="AG183" s="1">
        <v>1</v>
      </c>
    </row>
    <row r="184" spans="1:33" ht="12.75">
      <c r="A184" s="3">
        <v>45448.713251516208</v>
      </c>
      <c r="B184" s="1" t="s">
        <v>75</v>
      </c>
      <c r="C184" s="4" t="str">
        <f t="shared" si="0"/>
        <v>DIV KS</v>
      </c>
      <c r="D184" s="4">
        <v>222112417</v>
      </c>
      <c r="E184" s="2" t="s">
        <v>417</v>
      </c>
      <c r="F184" s="1">
        <f t="shared" si="1"/>
        <v>1</v>
      </c>
      <c r="G184" s="1" t="str">
        <f>VLOOKUP(D184,Sheet1!$A$2:$D$540,4,FALSE)</f>
        <v>Yahya Abdurrohman</v>
      </c>
      <c r="H184" s="1">
        <f t="shared" si="2"/>
        <v>1</v>
      </c>
      <c r="I184" s="1" t="s">
        <v>2752</v>
      </c>
      <c r="J184" s="25" t="s">
        <v>2753</v>
      </c>
      <c r="K184" s="23" t="str">
        <f t="shared" si="3"/>
        <v>62895388824978</v>
      </c>
      <c r="L184" s="23" t="s">
        <v>2754</v>
      </c>
      <c r="M184" s="1" t="s">
        <v>2755</v>
      </c>
      <c r="N184" s="1" t="s">
        <v>1475</v>
      </c>
      <c r="O184" s="1" t="s">
        <v>2756</v>
      </c>
      <c r="P184" s="1" t="s">
        <v>2757</v>
      </c>
      <c r="Q184" s="1" t="s">
        <v>1348</v>
      </c>
      <c r="R184" s="1" t="s">
        <v>2758</v>
      </c>
      <c r="S184" s="1" t="s">
        <v>1486</v>
      </c>
      <c r="T184" s="1" t="str">
        <f t="shared" si="4"/>
        <v>Karangbanjar Rt/Rw 17/07, Kec. Bojongsari</v>
      </c>
      <c r="U184" s="1" t="s">
        <v>1371</v>
      </c>
      <c r="V184" s="1" t="s">
        <v>1487</v>
      </c>
      <c r="W184" s="1" t="s">
        <v>1372</v>
      </c>
      <c r="X184" s="1" t="s">
        <v>1487</v>
      </c>
      <c r="Y184" s="1" t="str">
        <f t="shared" si="5"/>
        <v>33</v>
      </c>
      <c r="Z184" s="1" t="str">
        <f>VLOOKUP(Y184,ja!E$2:F$35,2,FALSE)</f>
        <v>Jawa Tengah</v>
      </c>
      <c r="AA184" s="1" t="str">
        <f t="shared" si="6"/>
        <v>3303</v>
      </c>
      <c r="AB184" s="1" t="str">
        <f t="shared" si="7"/>
        <v>BPS Kabupaten Purbalingga</v>
      </c>
      <c r="AD184" s="1" t="str">
        <f>IF(AC184="","", VLOOKUP(AC184,ja!A$2:D$549,4)&amp;" "&amp;VLOOKUP(AC184,ja!A$2:D$549,2))</f>
        <v/>
      </c>
      <c r="AE184" s="5" t="str">
        <f t="shared" ref="AE184:AF184" si="190">IF(AC184="",AA184,AC184)</f>
        <v>3303</v>
      </c>
      <c r="AF184" s="2" t="str">
        <f t="shared" si="190"/>
        <v>BPS Kabupaten Purbalingga</v>
      </c>
      <c r="AG184" s="1">
        <v>1</v>
      </c>
    </row>
    <row r="185" spans="1:33" ht="12.75">
      <c r="A185" s="3">
        <v>45447.729783668983</v>
      </c>
      <c r="B185" s="1" t="s">
        <v>141</v>
      </c>
      <c r="C185" s="4" t="str">
        <f t="shared" si="0"/>
        <v>DIV ST</v>
      </c>
      <c r="D185" s="4">
        <v>212112140</v>
      </c>
      <c r="E185" s="2" t="s">
        <v>558</v>
      </c>
      <c r="F185" s="1">
        <f t="shared" si="1"/>
        <v>1</v>
      </c>
      <c r="G185" s="1" t="str">
        <f>VLOOKUP(D185,Sheet1!$A$2:$D$540,4,FALSE)</f>
        <v>Krisna Indera Waspada</v>
      </c>
      <c r="H185" s="1">
        <f t="shared" si="2"/>
        <v>1</v>
      </c>
      <c r="I185" s="1" t="s">
        <v>2760</v>
      </c>
      <c r="J185" s="25" t="s">
        <v>2761</v>
      </c>
      <c r="K185" s="23" t="str">
        <f t="shared" si="3"/>
        <v>6281285998963</v>
      </c>
      <c r="L185" s="26" t="s">
        <v>2762</v>
      </c>
      <c r="M185" s="1" t="s">
        <v>2763</v>
      </c>
      <c r="N185" s="1" t="s">
        <v>1141</v>
      </c>
      <c r="O185" s="1" t="s">
        <v>2764</v>
      </c>
      <c r="P185" s="1" t="s">
        <v>2765</v>
      </c>
      <c r="Q185" s="1" t="s">
        <v>1144</v>
      </c>
      <c r="R185" s="1" t="s">
        <v>2766</v>
      </c>
      <c r="S185" s="1" t="s">
        <v>1332</v>
      </c>
      <c r="T185" s="1" t="str">
        <f t="shared" si="4"/>
        <v>Jalan Salak Raya Gang Salak 9 Ringinharjo Rt 05 Rw 01 Gumpang, Kecamatan Kartasura</v>
      </c>
      <c r="U185" s="1" t="s">
        <v>1559</v>
      </c>
      <c r="V185" s="1" t="s">
        <v>1561</v>
      </c>
      <c r="W185" s="1" t="s">
        <v>1333</v>
      </c>
      <c r="X185" s="1" t="s">
        <v>1561</v>
      </c>
      <c r="Y185" s="1" t="str">
        <f t="shared" si="5"/>
        <v>33</v>
      </c>
      <c r="Z185" s="1" t="str">
        <f>VLOOKUP(Y185,ja!E$2:F$35,2,FALSE)</f>
        <v>Jawa Tengah</v>
      </c>
      <c r="AA185" s="1" t="str">
        <f t="shared" si="6"/>
        <v>3372</v>
      </c>
      <c r="AB185" s="1" t="str">
        <f t="shared" si="7"/>
        <v>BPS Kota Surakarta</v>
      </c>
      <c r="AD185" s="1" t="str">
        <f>IF(AC185="","", VLOOKUP(AC185,ja!A$2:D$549,4)&amp;" "&amp;VLOOKUP(AC185,ja!A$2:D$549,2))</f>
        <v/>
      </c>
      <c r="AE185" s="5" t="str">
        <f t="shared" ref="AE185:AF185" si="191">IF(AC185="",AA185,AC185)</f>
        <v>3372</v>
      </c>
      <c r="AF185" s="2" t="str">
        <f t="shared" si="191"/>
        <v>BPS Kota Surakarta</v>
      </c>
      <c r="AG185" s="1">
        <v>1</v>
      </c>
    </row>
    <row r="186" spans="1:33" ht="12.75">
      <c r="A186" s="3">
        <v>45447.731251851852</v>
      </c>
      <c r="B186" s="1" t="s">
        <v>20</v>
      </c>
      <c r="C186" s="4" t="str">
        <f t="shared" si="0"/>
        <v>DIV ST</v>
      </c>
      <c r="D186" s="4">
        <v>212112352</v>
      </c>
      <c r="E186" s="2" t="s">
        <v>2768</v>
      </c>
      <c r="F186" s="1">
        <f t="shared" si="1"/>
        <v>1</v>
      </c>
      <c r="G186" s="1" t="str">
        <f>VLOOKUP(D186,Sheet1!$A$2:$D$540,4,FALSE)</f>
        <v>Sari Intan Latifah Br. Hutagaol</v>
      </c>
      <c r="H186" s="1">
        <f t="shared" si="2"/>
        <v>1</v>
      </c>
      <c r="I186" s="1" t="s">
        <v>2769</v>
      </c>
      <c r="J186" s="1">
        <v>6282286162041</v>
      </c>
      <c r="K186" s="23">
        <f t="shared" si="3"/>
        <v>6282286162041</v>
      </c>
      <c r="L186" s="23" t="s">
        <v>2770</v>
      </c>
      <c r="M186" s="1" t="s">
        <v>2768</v>
      </c>
      <c r="N186" s="1" t="s">
        <v>1141</v>
      </c>
      <c r="O186" s="1" t="s">
        <v>2771</v>
      </c>
      <c r="P186" s="1" t="s">
        <v>2772</v>
      </c>
      <c r="Q186" s="1" t="s">
        <v>1144</v>
      </c>
      <c r="R186" s="1" t="s">
        <v>2773</v>
      </c>
      <c r="S186" s="1" t="s">
        <v>2774</v>
      </c>
      <c r="T186" s="1" t="str">
        <f t="shared" si="4"/>
        <v>Jalan Sensus Ii No 13 Rt7/Rw4, Bidara Cina, Jatinegara</v>
      </c>
      <c r="U186" s="1" t="s">
        <v>2775</v>
      </c>
      <c r="V186" s="1" t="s">
        <v>1899</v>
      </c>
      <c r="W186" s="1" t="s">
        <v>1653</v>
      </c>
      <c r="X186" s="1" t="s">
        <v>2366</v>
      </c>
      <c r="Y186" s="1" t="str">
        <f t="shared" si="5"/>
        <v>31</v>
      </c>
      <c r="Z186" s="1" t="str">
        <f>VLOOKUP(Y186,ja!E$2:F$35,2,FALSE)</f>
        <v>DKI Jakarta</v>
      </c>
      <c r="AA186" s="1" t="str">
        <f t="shared" si="6"/>
        <v>3175</v>
      </c>
      <c r="AB186" s="1" t="str">
        <f t="shared" si="7"/>
        <v>BPS Kota Jakarta Utara</v>
      </c>
      <c r="AD186" s="1" t="str">
        <f>IF(AC186="","", VLOOKUP(AC186,ja!A$2:D$549,4)&amp;" "&amp;VLOOKUP(AC186,ja!A$2:D$549,2))</f>
        <v/>
      </c>
      <c r="AE186" s="5" t="str">
        <f t="shared" ref="AE186:AF186" si="192">IF(AC186="",AA186,AC186)</f>
        <v>3175</v>
      </c>
      <c r="AF186" s="2" t="str">
        <f t="shared" si="192"/>
        <v>BPS Kota Jakarta Utara</v>
      </c>
      <c r="AG186" s="1">
        <v>1</v>
      </c>
    </row>
    <row r="187" spans="1:33" ht="12.75">
      <c r="A187" s="3">
        <v>45447.739573391205</v>
      </c>
      <c r="B187" s="1" t="s">
        <v>41</v>
      </c>
      <c r="C187" s="4" t="str">
        <f t="shared" si="0"/>
        <v>DIV ST</v>
      </c>
      <c r="D187" s="4">
        <v>212112331</v>
      </c>
      <c r="E187" s="2" t="s">
        <v>2777</v>
      </c>
      <c r="F187" s="1">
        <f t="shared" si="1"/>
        <v>1</v>
      </c>
      <c r="G187" s="1" t="str">
        <f>VLOOKUP(D187,Sheet1!$A$2:$D$540,4,FALSE)</f>
        <v>Rizki Hardinata</v>
      </c>
      <c r="H187" s="1">
        <f t="shared" si="2"/>
        <v>1</v>
      </c>
      <c r="I187" s="1" t="s">
        <v>2778</v>
      </c>
      <c r="J187" s="1">
        <v>628977877735</v>
      </c>
      <c r="K187" s="23">
        <f t="shared" si="3"/>
        <v>628977877735</v>
      </c>
      <c r="L187" s="23" t="s">
        <v>2779</v>
      </c>
      <c r="M187" s="1" t="s">
        <v>2777</v>
      </c>
      <c r="N187" s="1" t="s">
        <v>1141</v>
      </c>
      <c r="O187" s="1" t="s">
        <v>2780</v>
      </c>
      <c r="P187" s="1" t="s">
        <v>2781</v>
      </c>
      <c r="Q187" s="1" t="s">
        <v>1144</v>
      </c>
      <c r="R187" s="1" t="s">
        <v>2782</v>
      </c>
      <c r="S187" s="1" t="s">
        <v>1279</v>
      </c>
      <c r="T187" s="1" t="str">
        <f t="shared" si="4"/>
        <v>Gang Haji Sayuti 1 Nomor 9 14/08, Jatinegara, Cakung, Jakarta Timur, Dki Jakarta 13930</v>
      </c>
      <c r="U187" s="1" t="s">
        <v>1158</v>
      </c>
      <c r="V187" s="1" t="s">
        <v>1281</v>
      </c>
      <c r="W187" s="1" t="s">
        <v>1161</v>
      </c>
      <c r="X187" s="1" t="s">
        <v>1161</v>
      </c>
      <c r="Y187" s="1" t="str">
        <f t="shared" si="5"/>
        <v>31</v>
      </c>
      <c r="Z187" s="1" t="str">
        <f>VLOOKUP(Y187,ja!E$2:F$35,2,FALSE)</f>
        <v>DKI Jakarta</v>
      </c>
      <c r="AA187" s="1" t="str">
        <f t="shared" si="6"/>
        <v>3172</v>
      </c>
      <c r="AB187" s="1" t="str">
        <f t="shared" si="7"/>
        <v>BPS Kota Jakarta Timur</v>
      </c>
      <c r="AD187" s="1" t="str">
        <f>IF(AC187="","", VLOOKUP(AC187,ja!A$2:D$549,4)&amp;" "&amp;VLOOKUP(AC187,ja!A$2:D$549,2))</f>
        <v/>
      </c>
      <c r="AE187" s="5" t="str">
        <f t="shared" ref="AE187:AF187" si="193">IF(AC187="",AA187,AC187)</f>
        <v>3172</v>
      </c>
      <c r="AF187" s="2" t="str">
        <f t="shared" si="193"/>
        <v>BPS Kota Jakarta Timur</v>
      </c>
      <c r="AG187" s="1">
        <v>1</v>
      </c>
    </row>
    <row r="188" spans="1:33" ht="12.75">
      <c r="A188" s="3">
        <v>45447.734460787033</v>
      </c>
      <c r="B188" s="1" t="s">
        <v>75</v>
      </c>
      <c r="C188" s="4" t="str">
        <f t="shared" si="0"/>
        <v>DIV KS</v>
      </c>
      <c r="D188" s="4">
        <v>222112082</v>
      </c>
      <c r="E188" s="2" t="s">
        <v>86</v>
      </c>
      <c r="F188" s="1">
        <f t="shared" si="1"/>
        <v>1</v>
      </c>
      <c r="G188" s="1" t="str">
        <f>VLOOKUP(D188,Sheet1!$A$2:$D$540,4,FALSE)</f>
        <v>Guswana Adventus</v>
      </c>
      <c r="H188" s="1">
        <f t="shared" si="2"/>
        <v>1</v>
      </c>
      <c r="I188" s="1" t="s">
        <v>2784</v>
      </c>
      <c r="J188" s="25" t="s">
        <v>2785</v>
      </c>
      <c r="K188" s="23" t="str">
        <f t="shared" si="3"/>
        <v>6285275443598</v>
      </c>
      <c r="L188" s="23" t="s">
        <v>2786</v>
      </c>
      <c r="M188" s="1" t="s">
        <v>2787</v>
      </c>
      <c r="N188" s="1" t="s">
        <v>1177</v>
      </c>
      <c r="O188" s="1" t="s">
        <v>2788</v>
      </c>
      <c r="P188" s="1" t="s">
        <v>2789</v>
      </c>
      <c r="Q188" s="1" t="s">
        <v>1144</v>
      </c>
      <c r="R188" s="1" t="s">
        <v>2790</v>
      </c>
      <c r="S188" s="1" t="s">
        <v>1181</v>
      </c>
      <c r="T188" s="1" t="str">
        <f t="shared" si="4"/>
        <v xml:space="preserve">Perumahan Tasbi I Blok F44, Tanjung Sari, Medan Selayang </v>
      </c>
      <c r="U188" s="1" t="s">
        <v>1181</v>
      </c>
      <c r="V188" s="1" t="s">
        <v>1182</v>
      </c>
      <c r="W188" s="1" t="s">
        <v>1183</v>
      </c>
      <c r="X188" s="1" t="s">
        <v>1183</v>
      </c>
      <c r="Y188" s="1" t="str">
        <f t="shared" si="5"/>
        <v>12</v>
      </c>
      <c r="Z188" s="1" t="str">
        <f>VLOOKUP(Y188,ja!E$2:F$35,2,FALSE)</f>
        <v>Sumatera Utara</v>
      </c>
      <c r="AA188" s="1" t="str">
        <f t="shared" si="6"/>
        <v>1275</v>
      </c>
      <c r="AB188" s="1" t="str">
        <f t="shared" si="7"/>
        <v>BPS Kota Medan</v>
      </c>
      <c r="AD188" s="1" t="str">
        <f>IF(AC188="","", VLOOKUP(AC188,ja!A$2:D$549,4)&amp;" "&amp;VLOOKUP(AC188,ja!A$2:D$549,2))</f>
        <v/>
      </c>
      <c r="AE188" s="5" t="str">
        <f t="shared" ref="AE188:AF188" si="194">IF(AC188="",AA188,AC188)</f>
        <v>1275</v>
      </c>
      <c r="AF188" s="2" t="str">
        <f t="shared" si="194"/>
        <v>BPS Kota Medan</v>
      </c>
      <c r="AG188" s="1">
        <v>1</v>
      </c>
    </row>
    <row r="189" spans="1:33" ht="12.75">
      <c r="A189" s="3">
        <v>45447.812239525461</v>
      </c>
      <c r="B189" s="1" t="s">
        <v>18</v>
      </c>
      <c r="C189" s="4" t="str">
        <f t="shared" si="0"/>
        <v>DIV KS</v>
      </c>
      <c r="D189" s="4">
        <v>222112048</v>
      </c>
      <c r="E189" s="2" t="s">
        <v>489</v>
      </c>
      <c r="F189" s="1">
        <f t="shared" si="1"/>
        <v>1</v>
      </c>
      <c r="G189" s="1" t="s">
        <v>489</v>
      </c>
      <c r="H189" s="1">
        <f t="shared" si="2"/>
        <v>1</v>
      </c>
      <c r="I189" s="1" t="s">
        <v>2792</v>
      </c>
      <c r="J189" s="25" t="s">
        <v>2793</v>
      </c>
      <c r="K189" s="23" t="str">
        <f t="shared" si="3"/>
        <v>62895422929953</v>
      </c>
      <c r="L189" s="23" t="s">
        <v>2794</v>
      </c>
      <c r="M189" s="1" t="s">
        <v>2795</v>
      </c>
      <c r="N189" s="1" t="s">
        <v>1141</v>
      </c>
      <c r="O189" s="1" t="s">
        <v>2796</v>
      </c>
      <c r="P189" s="1" t="s">
        <v>2797</v>
      </c>
      <c r="Q189" s="1" t="s">
        <v>1144</v>
      </c>
      <c r="R189" s="1" t="s">
        <v>2798</v>
      </c>
      <c r="S189" s="1" t="s">
        <v>1558</v>
      </c>
      <c r="T189" s="1" t="str">
        <f t="shared" si="4"/>
        <v xml:space="preserve">Kalongan Kulon Rt 03/15 Papahan Tasikmadu Karanganyar </v>
      </c>
      <c r="U189" s="1" t="s">
        <v>1558</v>
      </c>
      <c r="V189" s="1" t="s">
        <v>1560</v>
      </c>
      <c r="W189" s="1" t="s">
        <v>1561</v>
      </c>
      <c r="X189" s="1" t="s">
        <v>1560</v>
      </c>
      <c r="Y189" s="1" t="str">
        <f t="shared" si="5"/>
        <v>33</v>
      </c>
      <c r="Z189" s="1" t="str">
        <f>VLOOKUP(Y189,ja!E$2:F$35,2,FALSE)</f>
        <v>Jawa Tengah</v>
      </c>
      <c r="AA189" s="1" t="str">
        <f t="shared" si="6"/>
        <v>3313</v>
      </c>
      <c r="AB189" s="1" t="str">
        <f t="shared" si="7"/>
        <v>BPS Kabupaten Karanganyar</v>
      </c>
      <c r="AD189" s="1" t="str">
        <f>IF(AC189="","", VLOOKUP(AC189,ja!A$2:D$549,4)&amp;" "&amp;VLOOKUP(AC189,ja!A$2:D$549,2))</f>
        <v/>
      </c>
      <c r="AE189" s="5" t="str">
        <f t="shared" ref="AE189:AF189" si="195">IF(AC189="",AA189,AC189)</f>
        <v>3313</v>
      </c>
      <c r="AF189" s="2" t="str">
        <f t="shared" si="195"/>
        <v>BPS Kabupaten Karanganyar</v>
      </c>
      <c r="AG189" s="1">
        <v>1</v>
      </c>
    </row>
    <row r="190" spans="1:33" ht="12.75">
      <c r="A190" s="3">
        <v>45447.735433807873</v>
      </c>
      <c r="B190" s="1" t="s">
        <v>20</v>
      </c>
      <c r="C190" s="4" t="str">
        <f t="shared" si="0"/>
        <v>DIV ST</v>
      </c>
      <c r="D190" s="4">
        <v>212111872</v>
      </c>
      <c r="E190" s="2" t="s">
        <v>682</v>
      </c>
      <c r="F190" s="1">
        <f t="shared" si="1"/>
        <v>1</v>
      </c>
      <c r="G190" s="1" t="str">
        <f>VLOOKUP(D190,Sheet1!$A$2:$D$540,4,FALSE)</f>
        <v>Aldilla Pramudita Caesar</v>
      </c>
      <c r="H190" s="1">
        <f t="shared" si="2"/>
        <v>1</v>
      </c>
      <c r="I190" s="1" t="s">
        <v>2800</v>
      </c>
      <c r="J190" s="25" t="s">
        <v>2801</v>
      </c>
      <c r="K190" s="23" t="str">
        <f t="shared" si="3"/>
        <v>6285738390347</v>
      </c>
      <c r="L190" s="26" t="s">
        <v>2802</v>
      </c>
      <c r="M190" s="1" t="s">
        <v>2803</v>
      </c>
      <c r="N190" s="1" t="s">
        <v>1141</v>
      </c>
      <c r="O190" s="1" t="s">
        <v>2804</v>
      </c>
      <c r="P190" s="1" t="s">
        <v>2805</v>
      </c>
      <c r="Q190" s="1" t="s">
        <v>1144</v>
      </c>
      <c r="R190" s="1" t="s">
        <v>2806</v>
      </c>
      <c r="S190" s="1" t="s">
        <v>1530</v>
      </c>
      <c r="T190" s="1" t="str">
        <f t="shared" si="4"/>
        <v>Jl Kh Wahid Hasyim Gg 2A No 30, Kelurahan Bandar Lor Kecamatan Mojoroto</v>
      </c>
      <c r="U190" s="1" t="s">
        <v>1268</v>
      </c>
      <c r="V190" s="1" t="s">
        <v>1531</v>
      </c>
      <c r="W190" s="1" t="s">
        <v>1322</v>
      </c>
      <c r="X190" s="1" t="s">
        <v>1531</v>
      </c>
      <c r="Y190" s="1" t="str">
        <f t="shared" si="5"/>
        <v>35</v>
      </c>
      <c r="Z190" s="1" t="str">
        <f>VLOOKUP(Y190,ja!E$2:F$35,2,FALSE)</f>
        <v>Jawa Timur</v>
      </c>
      <c r="AA190" s="1" t="str">
        <f t="shared" si="6"/>
        <v>3506</v>
      </c>
      <c r="AB190" s="1" t="str">
        <f t="shared" si="7"/>
        <v>BPS Kabupaten Kediri</v>
      </c>
      <c r="AD190" s="1" t="str">
        <f>IF(AC190="","", VLOOKUP(AC190,ja!A$2:D$549,4)&amp;" "&amp;VLOOKUP(AC190,ja!A$2:D$549,2))</f>
        <v/>
      </c>
      <c r="AE190" s="5" t="str">
        <f t="shared" ref="AE190:AF190" si="196">IF(AC190="",AA190,AC190)</f>
        <v>3506</v>
      </c>
      <c r="AF190" s="2" t="str">
        <f t="shared" si="196"/>
        <v>BPS Kabupaten Kediri</v>
      </c>
      <c r="AG190" s="1">
        <v>1</v>
      </c>
    </row>
    <row r="191" spans="1:33" ht="12.75">
      <c r="A191" s="3">
        <v>45447.751872430556</v>
      </c>
      <c r="B191" s="1" t="s">
        <v>23</v>
      </c>
      <c r="C191" s="4" t="str">
        <f t="shared" si="0"/>
        <v>DIII ST</v>
      </c>
      <c r="D191" s="4">
        <v>112212623</v>
      </c>
      <c r="E191" s="2" t="s">
        <v>165</v>
      </c>
      <c r="F191" s="1">
        <f t="shared" si="1"/>
        <v>1</v>
      </c>
      <c r="G191" s="1" t="str">
        <f>VLOOKUP(D191,Sheet1!$A$2:$D$540,4,FALSE)</f>
        <v>Galang Bayu Damar Yudhistira</v>
      </c>
      <c r="H191" s="1">
        <f t="shared" si="2"/>
        <v>1</v>
      </c>
      <c r="I191" s="1" t="s">
        <v>2808</v>
      </c>
      <c r="J191" s="25" t="s">
        <v>2809</v>
      </c>
      <c r="K191" s="23" t="str">
        <f t="shared" si="3"/>
        <v>6289628044027</v>
      </c>
      <c r="L191" s="23" t="s">
        <v>2810</v>
      </c>
      <c r="M191" s="1" t="s">
        <v>2811</v>
      </c>
      <c r="N191" s="1" t="s">
        <v>1475</v>
      </c>
      <c r="O191" s="1" t="s">
        <v>2812</v>
      </c>
      <c r="P191" s="1" t="s">
        <v>2813</v>
      </c>
      <c r="Q191" s="1" t="s">
        <v>1144</v>
      </c>
      <c r="R191" s="1" t="s">
        <v>2814</v>
      </c>
      <c r="S191" s="1" t="s">
        <v>1849</v>
      </c>
      <c r="T191" s="1" t="str">
        <f t="shared" si="4"/>
        <v>Jalan Agatis, Blok Eg No. 08, Komplek Kehutanan Ii, Rt/Rw 46/03, Kelurahan Talang Kelapa, Kecamatan Alang-Alang Lebar</v>
      </c>
      <c r="U191" s="1" t="s">
        <v>1850</v>
      </c>
      <c r="V191" s="1" t="s">
        <v>1851</v>
      </c>
      <c r="W191" s="1" t="s">
        <v>1852</v>
      </c>
      <c r="X191" s="1" t="s">
        <v>1851</v>
      </c>
      <c r="Y191" s="1" t="str">
        <f t="shared" si="5"/>
        <v>16</v>
      </c>
      <c r="Z191" s="1" t="str">
        <f>VLOOKUP(Y191,ja!E$2:F$35,2,FALSE)</f>
        <v>Sumatera Selatan</v>
      </c>
      <c r="AA191" s="1" t="str">
        <f t="shared" si="6"/>
        <v>1600</v>
      </c>
      <c r="AB191" s="1" t="str">
        <f t="shared" si="7"/>
        <v>BPS Provinsi Sumatera Selatan</v>
      </c>
      <c r="AD191" s="1" t="str">
        <f>IF(AC191="","", VLOOKUP(AC191,ja!A$2:D$549,4)&amp;" "&amp;VLOOKUP(AC191,ja!A$2:D$549,2))</f>
        <v/>
      </c>
      <c r="AE191" s="5" t="str">
        <f t="shared" ref="AE191:AF191" si="197">IF(AC191="",AA191,AC191)</f>
        <v>1600</v>
      </c>
      <c r="AF191" s="2" t="str">
        <f t="shared" si="197"/>
        <v>BPS Provinsi Sumatera Selatan</v>
      </c>
      <c r="AG191" s="1">
        <v>1</v>
      </c>
    </row>
    <row r="192" spans="1:33" ht="12.75">
      <c r="A192" s="3">
        <v>45447.739014259263</v>
      </c>
      <c r="B192" s="1" t="s">
        <v>57</v>
      </c>
      <c r="C192" s="4" t="str">
        <f t="shared" si="0"/>
        <v>DIV KS</v>
      </c>
      <c r="D192" s="4">
        <v>222112430</v>
      </c>
      <c r="E192" s="2" t="s">
        <v>496</v>
      </c>
      <c r="F192" s="1">
        <f t="shared" si="1"/>
        <v>1</v>
      </c>
      <c r="G192" s="1" t="str">
        <f>VLOOKUP(D192,Sheet1!$A$2:$D$540,4,FALSE)</f>
        <v>Zahra Safira Haryono</v>
      </c>
      <c r="H192" s="1">
        <f t="shared" si="2"/>
        <v>1</v>
      </c>
      <c r="I192" s="1" t="s">
        <v>2816</v>
      </c>
      <c r="J192" s="25" t="s">
        <v>2817</v>
      </c>
      <c r="K192" s="23" t="str">
        <f t="shared" si="3"/>
        <v>6281329870543</v>
      </c>
      <c r="L192" s="23" t="s">
        <v>2818</v>
      </c>
      <c r="M192" s="1" t="s">
        <v>2819</v>
      </c>
      <c r="N192" s="1" t="s">
        <v>1141</v>
      </c>
      <c r="O192" s="1" t="s">
        <v>2820</v>
      </c>
      <c r="P192" s="1" t="s">
        <v>2821</v>
      </c>
      <c r="Q192" s="1" t="s">
        <v>1144</v>
      </c>
      <c r="R192" s="1" t="s">
        <v>2822</v>
      </c>
      <c r="S192" s="1" t="s">
        <v>2823</v>
      </c>
      <c r="T192" s="1" t="str">
        <f t="shared" si="4"/>
        <v>Sidomulyo, Rt24 Rw05, Kelurahan Krikilan, Kecamatan Masaran</v>
      </c>
      <c r="U192" s="1" t="s">
        <v>1558</v>
      </c>
      <c r="V192" s="1" t="s">
        <v>2824</v>
      </c>
      <c r="W192" s="1" t="s">
        <v>1560</v>
      </c>
      <c r="X192" s="1" t="s">
        <v>2824</v>
      </c>
      <c r="Y192" s="1" t="str">
        <f t="shared" si="5"/>
        <v>33</v>
      </c>
      <c r="Z192" s="1" t="str">
        <f>VLOOKUP(Y192,ja!E$2:F$35,2,FALSE)</f>
        <v>Jawa Tengah</v>
      </c>
      <c r="AA192" s="1" t="str">
        <f t="shared" si="6"/>
        <v>3314</v>
      </c>
      <c r="AB192" s="1" t="str">
        <f t="shared" si="7"/>
        <v>BPS Kabupaten Sragen</v>
      </c>
      <c r="AD192" s="1" t="str">
        <f>IF(AC192="","", VLOOKUP(AC192,ja!A$2:D$549,4)&amp;" "&amp;VLOOKUP(AC192,ja!A$2:D$549,2))</f>
        <v/>
      </c>
      <c r="AE192" s="5" t="str">
        <f t="shared" ref="AE192:AF192" si="198">IF(AC192="",AA192,AC192)</f>
        <v>3314</v>
      </c>
      <c r="AF192" s="2" t="str">
        <f t="shared" si="198"/>
        <v>BPS Kabupaten Sragen</v>
      </c>
      <c r="AG192" s="1">
        <v>1</v>
      </c>
    </row>
    <row r="193" spans="1:33" ht="12.75">
      <c r="A193" s="3">
        <v>45447.897548402776</v>
      </c>
      <c r="B193" s="1" t="s">
        <v>57</v>
      </c>
      <c r="C193" s="4" t="str">
        <f t="shared" si="0"/>
        <v>DIV KS</v>
      </c>
      <c r="D193" s="4">
        <v>222112116</v>
      </c>
      <c r="E193" s="2" t="s">
        <v>166</v>
      </c>
      <c r="F193" s="1">
        <f t="shared" si="1"/>
        <v>1</v>
      </c>
      <c r="G193" s="1" t="str">
        <f>VLOOKUP(D193,Sheet1!$A$2:$D$540,4,FALSE)</f>
        <v>Irsyad Fadhil Asyraf</v>
      </c>
      <c r="H193" s="1">
        <f t="shared" si="2"/>
        <v>1</v>
      </c>
      <c r="I193" s="1" t="s">
        <v>2826</v>
      </c>
      <c r="J193" s="25" t="s">
        <v>2827</v>
      </c>
      <c r="K193" s="23" t="str">
        <f t="shared" si="3"/>
        <v>6282177139621</v>
      </c>
      <c r="L193" s="23" t="s">
        <v>2828</v>
      </c>
      <c r="M193" s="1" t="s">
        <v>2829</v>
      </c>
      <c r="N193" s="1" t="s">
        <v>2830</v>
      </c>
      <c r="O193" s="1" t="s">
        <v>2831</v>
      </c>
      <c r="P193" s="1" t="s">
        <v>2832</v>
      </c>
      <c r="Q193" s="1" t="s">
        <v>1144</v>
      </c>
      <c r="R193" s="1" t="s">
        <v>2833</v>
      </c>
      <c r="S193" s="1" t="s">
        <v>1849</v>
      </c>
      <c r="T193" s="1" t="str">
        <f t="shared" si="4"/>
        <v>Jl. Putri Kembang Dadar, No.3860, Rt.52/Rw.16, Bukit Lama, Ilir Barat I</v>
      </c>
      <c r="U193" s="1" t="s">
        <v>2834</v>
      </c>
      <c r="V193" s="1" t="s">
        <v>1851</v>
      </c>
      <c r="W193" s="1" t="s">
        <v>1852</v>
      </c>
      <c r="X193" s="1" t="s">
        <v>1851</v>
      </c>
      <c r="Y193" s="1" t="str">
        <f t="shared" si="5"/>
        <v>16</v>
      </c>
      <c r="Z193" s="1" t="str">
        <f>VLOOKUP(Y193,ja!E$2:F$35,2,FALSE)</f>
        <v>Sumatera Selatan</v>
      </c>
      <c r="AA193" s="1" t="str">
        <f t="shared" si="6"/>
        <v>1600</v>
      </c>
      <c r="AB193" s="1" t="str">
        <f t="shared" si="7"/>
        <v>BPS Provinsi Sumatera Selatan</v>
      </c>
      <c r="AD193" s="1" t="str">
        <f>IF(AC193="","", VLOOKUP(AC193,ja!A$2:D$549,4)&amp;" "&amp;VLOOKUP(AC193,ja!A$2:D$549,2))</f>
        <v/>
      </c>
      <c r="AE193" s="5" t="str">
        <f t="shared" ref="AE193:AF193" si="199">IF(AC193="",AA193,AC193)</f>
        <v>1600</v>
      </c>
      <c r="AF193" s="2" t="str">
        <f t="shared" si="199"/>
        <v>BPS Provinsi Sumatera Selatan</v>
      </c>
      <c r="AG193" s="1">
        <v>1</v>
      </c>
    </row>
    <row r="194" spans="1:33" ht="12.75">
      <c r="A194" s="3">
        <v>45447.758874502309</v>
      </c>
      <c r="B194" s="1" t="s">
        <v>20</v>
      </c>
      <c r="C194" s="4" t="str">
        <f t="shared" si="0"/>
        <v>DIV ST</v>
      </c>
      <c r="D194" s="4">
        <v>212112340</v>
      </c>
      <c r="E194" s="2" t="s">
        <v>273</v>
      </c>
      <c r="F194" s="1">
        <f t="shared" si="1"/>
        <v>1</v>
      </c>
      <c r="G194" s="1" t="str">
        <f>VLOOKUP(D194,Sheet1!$A$2:$D$540,4,FALSE)</f>
        <v>Roselina Putri</v>
      </c>
      <c r="H194" s="1">
        <f t="shared" si="2"/>
        <v>1</v>
      </c>
      <c r="I194" s="1" t="s">
        <v>2836</v>
      </c>
      <c r="J194" s="25" t="s">
        <v>2837</v>
      </c>
      <c r="K194" s="23" t="str">
        <f t="shared" si="3"/>
        <v>6281332884123</v>
      </c>
      <c r="L194" s="23" t="s">
        <v>2838</v>
      </c>
      <c r="M194" s="1" t="s">
        <v>2839</v>
      </c>
      <c r="N194" s="1" t="s">
        <v>1141</v>
      </c>
      <c r="O194" s="1" t="s">
        <v>2840</v>
      </c>
      <c r="P194" s="1" t="s">
        <v>2841</v>
      </c>
      <c r="Q194" s="1" t="s">
        <v>1144</v>
      </c>
      <c r="R194" s="1" t="s">
        <v>2842</v>
      </c>
      <c r="S194" s="1" t="s">
        <v>1309</v>
      </c>
      <c r="T194" s="1" t="str">
        <f t="shared" si="4"/>
        <v>Kos Pondok Sunda Bu Icah, Jalan Mulia No.20, Rt.8/Rw.8, Kelurahan Bidaracina, Jatinegara, Kota Jakarta Timur, Jatinegara, Dki Jakarta, Id, 13330</v>
      </c>
      <c r="U194" s="1" t="s">
        <v>1310</v>
      </c>
      <c r="V194" s="1" t="s">
        <v>1899</v>
      </c>
      <c r="W194" s="1" t="s">
        <v>1653</v>
      </c>
      <c r="X194" s="1" t="s">
        <v>1899</v>
      </c>
      <c r="Y194" s="1" t="str">
        <f t="shared" si="5"/>
        <v>31</v>
      </c>
      <c r="Z194" s="1" t="str">
        <f>VLOOKUP(Y194,ja!E$2:F$35,2,FALSE)</f>
        <v>DKI Jakarta</v>
      </c>
      <c r="AA194" s="1" t="str">
        <f t="shared" si="6"/>
        <v>3171</v>
      </c>
      <c r="AB194" s="1" t="str">
        <f t="shared" si="7"/>
        <v>BPS Kota Jakarta Selatan</v>
      </c>
      <c r="AD194" s="1" t="str">
        <f>IF(AC194="","", VLOOKUP(AC194,ja!A$2:D$549,4)&amp;" "&amp;VLOOKUP(AC194,ja!A$2:D$549,2))</f>
        <v/>
      </c>
      <c r="AE194" s="5" t="str">
        <f t="shared" ref="AE194:AF194" si="200">IF(AC194="",AA194,AC194)</f>
        <v>3171</v>
      </c>
      <c r="AF194" s="2" t="str">
        <f t="shared" si="200"/>
        <v>BPS Kota Jakarta Selatan</v>
      </c>
      <c r="AG194" s="1">
        <v>1</v>
      </c>
    </row>
    <row r="195" spans="1:33" ht="12.75">
      <c r="A195" s="3">
        <v>45447.746903194449</v>
      </c>
      <c r="B195" s="1" t="s">
        <v>141</v>
      </c>
      <c r="C195" s="4" t="str">
        <f t="shared" si="0"/>
        <v>DIV ST</v>
      </c>
      <c r="D195" s="4">
        <v>212111842</v>
      </c>
      <c r="E195" s="2" t="s">
        <v>599</v>
      </c>
      <c r="F195" s="1">
        <f t="shared" si="1"/>
        <v>1</v>
      </c>
      <c r="G195" s="1" t="str">
        <f>VLOOKUP(D195,Sheet1!$A$2:$D$540,4,FALSE)</f>
        <v>Adilla Khoirunnisa</v>
      </c>
      <c r="H195" s="1">
        <f t="shared" si="2"/>
        <v>1</v>
      </c>
      <c r="I195" s="1" t="s">
        <v>2844</v>
      </c>
      <c r="J195" s="25" t="s">
        <v>2845</v>
      </c>
      <c r="K195" s="23" t="str">
        <f t="shared" si="3"/>
        <v>6282137882798</v>
      </c>
      <c r="L195" s="23" t="s">
        <v>2846</v>
      </c>
      <c r="M195" s="1" t="s">
        <v>599</v>
      </c>
      <c r="N195" s="1" t="s">
        <v>1141</v>
      </c>
      <c r="O195" s="1" t="s">
        <v>2847</v>
      </c>
      <c r="P195" s="1" t="s">
        <v>2848</v>
      </c>
      <c r="Q195" s="1" t="s">
        <v>1144</v>
      </c>
      <c r="R195" s="1" t="s">
        <v>2849</v>
      </c>
      <c r="S195" s="1" t="s">
        <v>1540</v>
      </c>
      <c r="T195" s="1" t="str">
        <f t="shared" si="4"/>
        <v>Rt 06, Payaman Utara, Girirejo, Imogiri</v>
      </c>
      <c r="U195" s="1" t="s">
        <v>1540</v>
      </c>
      <c r="V195" s="1" t="s">
        <v>1703</v>
      </c>
      <c r="W195" s="1" t="s">
        <v>1149</v>
      </c>
      <c r="X195" s="1" t="s">
        <v>1703</v>
      </c>
      <c r="Y195" s="1" t="str">
        <f t="shared" si="5"/>
        <v>34</v>
      </c>
      <c r="Z195" s="1" t="str">
        <f>VLOOKUP(Y195,ja!E$2:F$35,2,FALSE)</f>
        <v>DI Yogyakarta</v>
      </c>
      <c r="AA195" s="1" t="str">
        <f t="shared" si="6"/>
        <v>3402</v>
      </c>
      <c r="AB195" s="1" t="str">
        <f t="shared" si="7"/>
        <v>BPS Kabupaten Bantul</v>
      </c>
      <c r="AD195" s="1" t="str">
        <f>IF(AC195="","", VLOOKUP(AC195,ja!A$2:D$549,4)&amp;" "&amp;VLOOKUP(AC195,ja!A$2:D$549,2))</f>
        <v/>
      </c>
      <c r="AE195" s="5" t="str">
        <f t="shared" ref="AE195:AF195" si="201">IF(AC195="",AA195,AC195)</f>
        <v>3402</v>
      </c>
      <c r="AF195" s="2" t="str">
        <f t="shared" si="201"/>
        <v>BPS Kabupaten Bantul</v>
      </c>
      <c r="AG195" s="1">
        <v>1</v>
      </c>
    </row>
    <row r="196" spans="1:33" ht="12.75">
      <c r="A196" s="3">
        <v>45447.745335486106</v>
      </c>
      <c r="B196" s="1" t="s">
        <v>38</v>
      </c>
      <c r="C196" s="4" t="str">
        <f t="shared" si="0"/>
        <v>DIV ST</v>
      </c>
      <c r="D196" s="4">
        <v>212112080</v>
      </c>
      <c r="E196" s="2" t="s">
        <v>2851</v>
      </c>
      <c r="F196" s="1">
        <f t="shared" si="1"/>
        <v>1</v>
      </c>
      <c r="G196" s="1" t="str">
        <f>VLOOKUP(D196,Sheet1!$A$2:$D$540,4,FALSE)</f>
        <v>Grahani Switamy Br Manik</v>
      </c>
      <c r="H196" s="1">
        <f t="shared" si="2"/>
        <v>1</v>
      </c>
      <c r="I196" s="1" t="s">
        <v>2852</v>
      </c>
      <c r="J196" s="1">
        <v>6281361074232</v>
      </c>
      <c r="K196" s="23">
        <f t="shared" si="3"/>
        <v>6281361074232</v>
      </c>
      <c r="L196" s="23" t="s">
        <v>2853</v>
      </c>
      <c r="M196" s="1" t="s">
        <v>2851</v>
      </c>
      <c r="N196" s="1" t="s">
        <v>1141</v>
      </c>
      <c r="O196" s="1" t="s">
        <v>2854</v>
      </c>
      <c r="P196" s="1" t="s">
        <v>2855</v>
      </c>
      <c r="Q196" s="1" t="s">
        <v>1144</v>
      </c>
      <c r="R196" s="1" t="s">
        <v>2856</v>
      </c>
      <c r="S196" s="1" t="s">
        <v>1181</v>
      </c>
      <c r="T196" s="1" t="str">
        <f t="shared" si="4"/>
        <v>Jl. Pintu Air Iv Komplek Idi No. 59, Kwala Bekala, Kecamatan Medan Johor, Kota Medan, Sumatera Utara 20142</v>
      </c>
      <c r="U196" s="1" t="s">
        <v>1393</v>
      </c>
      <c r="V196" s="1" t="s">
        <v>1182</v>
      </c>
      <c r="W196" s="1" t="s">
        <v>1183</v>
      </c>
      <c r="X196" s="1" t="s">
        <v>1182</v>
      </c>
      <c r="Y196" s="1" t="str">
        <f t="shared" si="5"/>
        <v>12</v>
      </c>
      <c r="Z196" s="1" t="str">
        <f>VLOOKUP(Y196,ja!E$2:F$35,2,FALSE)</f>
        <v>Sumatera Utara</v>
      </c>
      <c r="AA196" s="1" t="str">
        <f t="shared" si="6"/>
        <v>1200</v>
      </c>
      <c r="AB196" s="1" t="str">
        <f t="shared" si="7"/>
        <v>BPS Provinsi Sumatera Utara</v>
      </c>
      <c r="AD196" s="1" t="str">
        <f>IF(AC196="","", VLOOKUP(AC196,ja!A$2:D$549,4)&amp;" "&amp;VLOOKUP(AC196,ja!A$2:D$549,2))</f>
        <v/>
      </c>
      <c r="AE196" s="5" t="str">
        <f t="shared" ref="AE196:AF196" si="202">IF(AC196="",AA196,AC196)</f>
        <v>1200</v>
      </c>
      <c r="AF196" s="2" t="str">
        <f t="shared" si="202"/>
        <v>BPS Provinsi Sumatera Utara</v>
      </c>
      <c r="AG196" s="1">
        <v>1</v>
      </c>
    </row>
    <row r="197" spans="1:33" ht="12.75">
      <c r="A197" s="3">
        <v>45447.746716828704</v>
      </c>
      <c r="B197" s="1" t="s">
        <v>75</v>
      </c>
      <c r="C197" s="4" t="str">
        <f t="shared" si="0"/>
        <v>DIV KS</v>
      </c>
      <c r="D197" s="4">
        <v>222112069</v>
      </c>
      <c r="E197" s="2" t="s">
        <v>594</v>
      </c>
      <c r="F197" s="1">
        <f t="shared" si="1"/>
        <v>1</v>
      </c>
      <c r="G197" s="1" t="str">
        <f>VLOOKUP(D197,Sheet1!$A$2:$D$540,4,FALSE)</f>
        <v>Gavin Atha Wisesa</v>
      </c>
      <c r="H197" s="1">
        <f t="shared" si="2"/>
        <v>1</v>
      </c>
      <c r="I197" s="1" t="s">
        <v>2858</v>
      </c>
      <c r="J197" s="25" t="s">
        <v>2859</v>
      </c>
      <c r="K197" s="23" t="str">
        <f t="shared" si="3"/>
        <v>6287871958116</v>
      </c>
      <c r="L197" s="23" t="s">
        <v>2860</v>
      </c>
      <c r="M197" s="1" t="s">
        <v>594</v>
      </c>
      <c r="N197" s="1" t="s">
        <v>1286</v>
      </c>
      <c r="O197" s="1" t="s">
        <v>2861</v>
      </c>
      <c r="P197" s="1" t="s">
        <v>2862</v>
      </c>
      <c r="Q197" s="1" t="s">
        <v>1144</v>
      </c>
      <c r="R197" s="1" t="s">
        <v>2863</v>
      </c>
      <c r="S197" s="1" t="s">
        <v>1540</v>
      </c>
      <c r="T197" s="1" t="str">
        <f t="shared" si="4"/>
        <v>Jl, Kh Hasyim Ashari No.127, Mandingan Rt 5, Ringinharjo, Bantul, Bantul
Https://Maps.App.Goo.Gl/Pxtbz77Jkmpjxeip8</v>
      </c>
      <c r="U197" s="1" t="s">
        <v>1540</v>
      </c>
      <c r="V197" s="1" t="s">
        <v>1703</v>
      </c>
      <c r="W197" s="1" t="s">
        <v>1149</v>
      </c>
      <c r="X197" s="1" t="s">
        <v>1703</v>
      </c>
      <c r="Y197" s="1" t="str">
        <f t="shared" si="5"/>
        <v>34</v>
      </c>
      <c r="Z197" s="1" t="str">
        <f>VLOOKUP(Y197,ja!E$2:F$35,2,FALSE)</f>
        <v>DI Yogyakarta</v>
      </c>
      <c r="AA197" s="1" t="str">
        <f t="shared" si="6"/>
        <v>3402</v>
      </c>
      <c r="AB197" s="1" t="str">
        <f t="shared" si="7"/>
        <v>BPS Kabupaten Bantul</v>
      </c>
      <c r="AD197" s="1" t="str">
        <f>IF(AC197="","", VLOOKUP(AC197,ja!A$2:D$549,4)&amp;" "&amp;VLOOKUP(AC197,ja!A$2:D$549,2))</f>
        <v/>
      </c>
      <c r="AE197" s="5" t="str">
        <f t="shared" ref="AE197:AF197" si="203">IF(AC197="",AA197,AC197)</f>
        <v>3402</v>
      </c>
      <c r="AF197" s="2" t="str">
        <f t="shared" si="203"/>
        <v>BPS Kabupaten Bantul</v>
      </c>
      <c r="AG197" s="1">
        <v>1</v>
      </c>
    </row>
    <row r="198" spans="1:33" ht="12.75">
      <c r="A198" s="3">
        <v>45449.051372013884</v>
      </c>
      <c r="B198" s="1" t="s">
        <v>32</v>
      </c>
      <c r="C198" s="4" t="str">
        <f t="shared" si="0"/>
        <v>DIV KS</v>
      </c>
      <c r="D198" s="4">
        <v>222112402</v>
      </c>
      <c r="E198" s="2" t="s">
        <v>329</v>
      </c>
      <c r="F198" s="1">
        <f t="shared" si="1"/>
        <v>1</v>
      </c>
      <c r="G198" s="1" t="str">
        <f>VLOOKUP(D198,Sheet1!$A$2:$D$540,4,FALSE)</f>
        <v>Tsabit Bintang Herindra</v>
      </c>
      <c r="H198" s="1">
        <f t="shared" si="2"/>
        <v>1</v>
      </c>
      <c r="I198" s="1" t="s">
        <v>2865</v>
      </c>
      <c r="J198" s="25" t="s">
        <v>2866</v>
      </c>
      <c r="K198" s="23" t="str">
        <f t="shared" si="3"/>
        <v>6285156460949</v>
      </c>
      <c r="L198" s="26" t="s">
        <v>2867</v>
      </c>
      <c r="M198" s="1" t="s">
        <v>2868</v>
      </c>
      <c r="N198" s="1" t="s">
        <v>1177</v>
      </c>
      <c r="O198" s="1" t="s">
        <v>2869</v>
      </c>
      <c r="P198" s="1" t="s">
        <v>2870</v>
      </c>
      <c r="Q198" s="1" t="s">
        <v>1144</v>
      </c>
      <c r="R198" s="1" t="s">
        <v>2870</v>
      </c>
      <c r="S198" s="1" t="s">
        <v>1158</v>
      </c>
      <c r="T198" s="1" t="str">
        <f t="shared" si="4"/>
        <v>Jl. Marga Mulya No. 42, Rt 007/Rw 05,  Kel. Halim Pk, Kec. Makasar, Jakarta Timur</v>
      </c>
      <c r="U198" s="1" t="s">
        <v>1591</v>
      </c>
      <c r="V198" s="1" t="s">
        <v>1592</v>
      </c>
      <c r="W198" s="1" t="s">
        <v>2423</v>
      </c>
      <c r="X198" s="1" t="s">
        <v>1592</v>
      </c>
      <c r="Y198" s="1" t="str">
        <f t="shared" si="5"/>
        <v>32</v>
      </c>
      <c r="Z198" s="1" t="str">
        <f>VLOOKUP(Y198,ja!E$2:F$35,2,FALSE)</f>
        <v>Jawa Barat</v>
      </c>
      <c r="AA198" s="1" t="str">
        <f t="shared" si="6"/>
        <v>3201</v>
      </c>
      <c r="AB198" s="1" t="str">
        <f t="shared" si="7"/>
        <v>BPS Kabupaten Bogor</v>
      </c>
      <c r="AD198" s="1" t="str">
        <f>IF(AC198="","", VLOOKUP(AC198,ja!A$2:D$549,4)&amp;" "&amp;VLOOKUP(AC198,ja!A$2:D$549,2))</f>
        <v/>
      </c>
      <c r="AE198" s="5" t="str">
        <f t="shared" ref="AE198:AF198" si="204">IF(AC198="",AA198,AC198)</f>
        <v>3201</v>
      </c>
      <c r="AF198" s="2" t="str">
        <f t="shared" si="204"/>
        <v>BPS Kabupaten Bogor</v>
      </c>
      <c r="AG198" s="1">
        <v>1</v>
      </c>
    </row>
    <row r="199" spans="1:33" ht="12.75">
      <c r="A199" s="3">
        <v>45447.746906342596</v>
      </c>
      <c r="B199" s="1" t="s">
        <v>41</v>
      </c>
      <c r="C199" s="4" t="str">
        <f t="shared" si="0"/>
        <v>DIV ST</v>
      </c>
      <c r="D199" s="4">
        <v>212112409</v>
      </c>
      <c r="E199" s="2" t="s">
        <v>325</v>
      </c>
      <c r="F199" s="1">
        <f t="shared" si="1"/>
        <v>1</v>
      </c>
      <c r="G199" s="1" t="str">
        <f>VLOOKUP(D199,Sheet1!$A$2:$D$540,4,FALSE)</f>
        <v>Vellicia Layla Qamirat Subekti</v>
      </c>
      <c r="H199" s="1">
        <f t="shared" si="2"/>
        <v>1</v>
      </c>
      <c r="I199" s="1" t="s">
        <v>2872</v>
      </c>
      <c r="J199" s="25" t="s">
        <v>2873</v>
      </c>
      <c r="K199" s="23" t="str">
        <f t="shared" si="3"/>
        <v>628970207939</v>
      </c>
      <c r="L199" s="23" t="s">
        <v>2874</v>
      </c>
      <c r="M199" s="1" t="s">
        <v>2875</v>
      </c>
      <c r="N199" s="1" t="s">
        <v>1155</v>
      </c>
      <c r="O199" s="1" t="s">
        <v>2876</v>
      </c>
      <c r="P199" s="1" t="s">
        <v>1379</v>
      </c>
      <c r="Q199" s="1" t="s">
        <v>1144</v>
      </c>
      <c r="R199" s="1" t="s">
        <v>2877</v>
      </c>
      <c r="S199" s="1" t="s">
        <v>2580</v>
      </c>
      <c r="T199" s="1" t="str">
        <f t="shared" si="4"/>
        <v>Jl. Balikpapan No. 36 Rt.01/Rw.10, Kelurahan Antapani Kidul, Kecamatan Antapani</v>
      </c>
      <c r="U199" s="1" t="s">
        <v>2713</v>
      </c>
      <c r="V199" s="1" t="s">
        <v>2581</v>
      </c>
      <c r="W199" s="1" t="s">
        <v>2582</v>
      </c>
      <c r="X199" s="1" t="s">
        <v>2581</v>
      </c>
      <c r="Y199" s="1" t="str">
        <f t="shared" si="5"/>
        <v>32</v>
      </c>
      <c r="Z199" s="1" t="str">
        <f>VLOOKUP(Y199,ja!E$2:F$35,2,FALSE)</f>
        <v>Jawa Barat</v>
      </c>
      <c r="AA199" s="1" t="str">
        <f t="shared" si="6"/>
        <v>3200</v>
      </c>
      <c r="AB199" s="1" t="str">
        <f t="shared" si="7"/>
        <v>BPS Provinsi Jawa Barat</v>
      </c>
      <c r="AD199" s="1" t="str">
        <f>IF(AC199="","", VLOOKUP(AC199,ja!A$2:D$549,4)&amp;" "&amp;VLOOKUP(AC199,ja!A$2:D$549,2))</f>
        <v/>
      </c>
      <c r="AE199" s="5" t="str">
        <f t="shared" ref="AE199:AF199" si="205">IF(AC199="",AA199,AC199)</f>
        <v>3200</v>
      </c>
      <c r="AF199" s="2" t="str">
        <f t="shared" si="205"/>
        <v>BPS Provinsi Jawa Barat</v>
      </c>
      <c r="AG199" s="1">
        <v>1</v>
      </c>
    </row>
    <row r="200" spans="1:33" ht="12.75">
      <c r="A200" s="3">
        <v>45447.748859479165</v>
      </c>
      <c r="B200" s="1" t="s">
        <v>20</v>
      </c>
      <c r="C200" s="4" t="str">
        <f t="shared" si="0"/>
        <v>DIV ST</v>
      </c>
      <c r="D200" s="4">
        <v>212112198</v>
      </c>
      <c r="E200" s="2" t="s">
        <v>453</v>
      </c>
      <c r="F200" s="1">
        <f t="shared" si="1"/>
        <v>1</v>
      </c>
      <c r="G200" s="1" t="str">
        <f>VLOOKUP(D200,Sheet1!$A$2:$D$540,4,FALSE)</f>
        <v>Muhamad Raditya Danu Carita</v>
      </c>
      <c r="H200" s="1">
        <f t="shared" si="2"/>
        <v>1</v>
      </c>
      <c r="I200" s="1" t="s">
        <v>2879</v>
      </c>
      <c r="J200" s="25" t="s">
        <v>2880</v>
      </c>
      <c r="K200" s="23" t="str">
        <f t="shared" si="3"/>
        <v>6287715167188</v>
      </c>
      <c r="L200" s="23" t="s">
        <v>2881</v>
      </c>
      <c r="M200" s="1" t="s">
        <v>2882</v>
      </c>
      <c r="N200" s="1" t="s">
        <v>1177</v>
      </c>
      <c r="O200" s="1" t="s">
        <v>2883</v>
      </c>
      <c r="P200" s="1" t="s">
        <v>2884</v>
      </c>
      <c r="Q200" s="1" t="s">
        <v>1144</v>
      </c>
      <c r="R200" s="1" t="s">
        <v>2885</v>
      </c>
      <c r="S200" s="1" t="s">
        <v>1169</v>
      </c>
      <c r="T200" s="1" t="str">
        <f t="shared" si="4"/>
        <v>Congkrang, Rt.7/Rw.4, Congkrang, Muntilan, Kabupaten Magelang, Jawa Tengah</v>
      </c>
      <c r="U200" s="1" t="s">
        <v>1170</v>
      </c>
      <c r="V200" s="1" t="s">
        <v>1172</v>
      </c>
      <c r="W200" s="1" t="s">
        <v>1171</v>
      </c>
      <c r="X200" s="1" t="s">
        <v>1172</v>
      </c>
      <c r="Y200" s="1" t="str">
        <f t="shared" si="5"/>
        <v>33</v>
      </c>
      <c r="Z200" s="1" t="str">
        <f>VLOOKUP(Y200,ja!E$2:F$35,2,FALSE)</f>
        <v>Jawa Tengah</v>
      </c>
      <c r="AA200" s="1" t="str">
        <f t="shared" si="6"/>
        <v>3308</v>
      </c>
      <c r="AB200" s="1" t="str">
        <f t="shared" si="7"/>
        <v>BPS Kabupaten Magelang</v>
      </c>
      <c r="AD200" s="1" t="str">
        <f>IF(AC200="","", VLOOKUP(AC200,ja!A$2:D$549,4)&amp;" "&amp;VLOOKUP(AC200,ja!A$2:D$549,2))</f>
        <v/>
      </c>
      <c r="AE200" s="5" t="str">
        <f t="shared" ref="AE200:AF200" si="206">IF(AC200="",AA200,AC200)</f>
        <v>3308</v>
      </c>
      <c r="AF200" s="2" t="str">
        <f t="shared" si="206"/>
        <v>BPS Kabupaten Magelang</v>
      </c>
      <c r="AG200" s="1">
        <v>1</v>
      </c>
    </row>
    <row r="201" spans="1:33" ht="12.75">
      <c r="A201" s="3">
        <v>45447.749329247687</v>
      </c>
      <c r="B201" s="1" t="s">
        <v>75</v>
      </c>
      <c r="C201" s="4" t="str">
        <f t="shared" si="0"/>
        <v>DIV KS</v>
      </c>
      <c r="D201" s="4">
        <v>222112156</v>
      </c>
      <c r="E201" s="2" t="s">
        <v>490</v>
      </c>
      <c r="F201" s="1">
        <f t="shared" si="1"/>
        <v>1</v>
      </c>
      <c r="G201" s="1" t="str">
        <f>VLOOKUP(D201,Sheet1!$A$2:$D$540,4,FALSE)</f>
        <v>Linda Puspita Sari</v>
      </c>
      <c r="H201" s="1">
        <f t="shared" si="2"/>
        <v>1</v>
      </c>
      <c r="I201" s="1" t="s">
        <v>2887</v>
      </c>
      <c r="J201" s="25" t="s">
        <v>2888</v>
      </c>
      <c r="K201" s="23" t="str">
        <f t="shared" si="3"/>
        <v>6289526668146</v>
      </c>
      <c r="L201" s="23" t="s">
        <v>2889</v>
      </c>
      <c r="M201" s="1" t="s">
        <v>2890</v>
      </c>
      <c r="N201" s="1" t="s">
        <v>1141</v>
      </c>
      <c r="O201" s="1" t="s">
        <v>2891</v>
      </c>
      <c r="P201" s="1" t="s">
        <v>2892</v>
      </c>
      <c r="Q201" s="1" t="s">
        <v>1144</v>
      </c>
      <c r="R201" s="1" t="s">
        <v>2893</v>
      </c>
      <c r="S201" s="1" t="s">
        <v>1558</v>
      </c>
      <c r="T201" s="1" t="str">
        <f t="shared" si="4"/>
        <v>Pasekan Rt 006 Rw 006, Kelurahan Gantiwarno, Kecamatan Matesih</v>
      </c>
      <c r="U201" s="1" t="s">
        <v>1559</v>
      </c>
      <c r="V201" s="1" t="s">
        <v>1560</v>
      </c>
      <c r="W201" s="1" t="s">
        <v>1561</v>
      </c>
      <c r="X201" s="1" t="s">
        <v>1560</v>
      </c>
      <c r="Y201" s="1" t="str">
        <f t="shared" si="5"/>
        <v>33</v>
      </c>
      <c r="Z201" s="1" t="str">
        <f>VLOOKUP(Y201,ja!E$2:F$35,2,FALSE)</f>
        <v>Jawa Tengah</v>
      </c>
      <c r="AA201" s="1" t="str">
        <f t="shared" si="6"/>
        <v>3313</v>
      </c>
      <c r="AB201" s="1" t="str">
        <f t="shared" si="7"/>
        <v>BPS Kabupaten Karanganyar</v>
      </c>
      <c r="AD201" s="1" t="str">
        <f>IF(AC201="","", VLOOKUP(AC201,ja!A$2:D$549,4)&amp;" "&amp;VLOOKUP(AC201,ja!A$2:D$549,2))</f>
        <v/>
      </c>
      <c r="AE201" s="5" t="str">
        <f t="shared" ref="AE201:AF201" si="207">IF(AC201="",AA201,AC201)</f>
        <v>3313</v>
      </c>
      <c r="AF201" s="2" t="str">
        <f t="shared" si="207"/>
        <v>BPS Kabupaten Karanganyar</v>
      </c>
      <c r="AG201" s="1">
        <v>1</v>
      </c>
    </row>
    <row r="202" spans="1:33" ht="12.75">
      <c r="A202" s="3">
        <v>45447.749414421298</v>
      </c>
      <c r="B202" s="1" t="s">
        <v>47</v>
      </c>
      <c r="C202" s="4" t="str">
        <f t="shared" si="0"/>
        <v>DIII ST</v>
      </c>
      <c r="D202" s="4">
        <v>112212456</v>
      </c>
      <c r="E202" s="2" t="s">
        <v>308</v>
      </c>
      <c r="F202" s="1">
        <f t="shared" si="1"/>
        <v>1</v>
      </c>
      <c r="G202" s="1" t="str">
        <f>VLOOKUP(D202,Sheet1!$A$2:$D$540,4,FALSE)</f>
        <v>Agnes R.K. Silalahi</v>
      </c>
      <c r="H202" s="1">
        <f t="shared" si="2"/>
        <v>1</v>
      </c>
      <c r="I202" s="1" t="s">
        <v>2895</v>
      </c>
      <c r="J202" s="25" t="s">
        <v>2896</v>
      </c>
      <c r="K202" s="23" t="str">
        <f t="shared" si="3"/>
        <v>6282260558675</v>
      </c>
      <c r="L202" s="23" t="s">
        <v>2897</v>
      </c>
      <c r="M202" s="1" t="s">
        <v>2898</v>
      </c>
      <c r="N202" s="1" t="s">
        <v>1141</v>
      </c>
      <c r="O202" s="1" t="s">
        <v>2899</v>
      </c>
      <c r="P202" s="1" t="s">
        <v>2900</v>
      </c>
      <c r="Q202" s="1" t="s">
        <v>1144</v>
      </c>
      <c r="R202" s="1" t="s">
        <v>2901</v>
      </c>
      <c r="S202" s="1" t="s">
        <v>2902</v>
      </c>
      <c r="T202" s="1" t="str">
        <f t="shared" si="4"/>
        <v>Gang Kebon Sayur I, No.22, Rt.4/Rw.15, Kelurahan Bidara Cina, Jatinegara</v>
      </c>
      <c r="U202" s="1" t="s">
        <v>1158</v>
      </c>
      <c r="V202" s="1" t="s">
        <v>1161</v>
      </c>
      <c r="W202" s="1" t="s">
        <v>1160</v>
      </c>
      <c r="X202" s="1" t="s">
        <v>2366</v>
      </c>
      <c r="Y202" s="1" t="str">
        <f t="shared" si="5"/>
        <v>31</v>
      </c>
      <c r="Z202" s="1" t="str">
        <f>VLOOKUP(Y202,ja!E$2:F$35,2,FALSE)</f>
        <v>DKI Jakarta</v>
      </c>
      <c r="AA202" s="1" t="str">
        <f t="shared" si="6"/>
        <v>3175</v>
      </c>
      <c r="AB202" s="1" t="str">
        <f t="shared" si="7"/>
        <v>BPS Kota Jakarta Utara</v>
      </c>
      <c r="AD202" s="1" t="str">
        <f>IF(AC202="","", VLOOKUP(AC202,ja!A$2:D$549,4)&amp;" "&amp;VLOOKUP(AC202,ja!A$2:D$549,2))</f>
        <v/>
      </c>
      <c r="AE202" s="5" t="str">
        <f t="shared" ref="AE202:AF202" si="208">IF(AC202="",AA202,AC202)</f>
        <v>3175</v>
      </c>
      <c r="AF202" s="2" t="str">
        <f t="shared" si="208"/>
        <v>BPS Kota Jakarta Utara</v>
      </c>
      <c r="AG202" s="1">
        <v>1</v>
      </c>
    </row>
    <row r="203" spans="1:33" ht="12.75">
      <c r="A203" s="3">
        <v>45448.669452152782</v>
      </c>
      <c r="B203" s="1" t="s">
        <v>38</v>
      </c>
      <c r="C203" s="4" t="str">
        <f t="shared" si="0"/>
        <v>DIV ST</v>
      </c>
      <c r="D203" s="4">
        <v>212112235</v>
      </c>
      <c r="E203" s="2" t="s">
        <v>98</v>
      </c>
      <c r="F203" s="1">
        <f t="shared" si="1"/>
        <v>1</v>
      </c>
      <c r="G203" s="1" t="str">
        <f>VLOOKUP(D203,Sheet1!$A$2:$D$540,4,FALSE)</f>
        <v>Nabila Randrika Putri</v>
      </c>
      <c r="H203" s="1">
        <f t="shared" si="2"/>
        <v>1</v>
      </c>
      <c r="I203" s="1" t="s">
        <v>2904</v>
      </c>
      <c r="J203" s="25" t="s">
        <v>2905</v>
      </c>
      <c r="K203" s="23" t="str">
        <f t="shared" si="3"/>
        <v>6282383696014</v>
      </c>
      <c r="L203" s="23" t="s">
        <v>2906</v>
      </c>
      <c r="M203" s="1" t="s">
        <v>98</v>
      </c>
      <c r="N203" s="1" t="s">
        <v>1141</v>
      </c>
      <c r="O203" s="1" t="s">
        <v>2907</v>
      </c>
      <c r="P203" s="1" t="s">
        <v>2908</v>
      </c>
      <c r="Q203" s="1" t="s">
        <v>1144</v>
      </c>
      <c r="R203" s="1" t="s">
        <v>2909</v>
      </c>
      <c r="S203" s="1" t="s">
        <v>1237</v>
      </c>
      <c r="T203" s="1" t="str">
        <f t="shared" si="4"/>
        <v xml:space="preserve">Jalan Patanangan No. 144 Rt 001/Rw 002, Kelurahan Kubu Gulai Bancah, Kecamatan Mandiangin Koto Selayan </v>
      </c>
      <c r="U203" s="1" t="s">
        <v>2910</v>
      </c>
      <c r="V203" s="1" t="s">
        <v>1238</v>
      </c>
      <c r="W203" s="1" t="s">
        <v>2911</v>
      </c>
      <c r="X203" s="1" t="s">
        <v>1238</v>
      </c>
      <c r="Y203" s="1" t="str">
        <f t="shared" si="5"/>
        <v>13</v>
      </c>
      <c r="Z203" s="1" t="str">
        <f>VLOOKUP(Y203,ja!E$2:F$35,2,FALSE)</f>
        <v>Sumatera Barat</v>
      </c>
      <c r="AA203" s="1" t="str">
        <f t="shared" si="6"/>
        <v>1375</v>
      </c>
      <c r="AB203" s="1" t="str">
        <f t="shared" si="7"/>
        <v>BPS Kota Bukittinggi</v>
      </c>
      <c r="AC203" s="1">
        <v>1374</v>
      </c>
      <c r="AD203" s="1" t="str">
        <f>IF(AC203="","", VLOOKUP(AC203,ja!A$2:D$549,4)&amp;" "&amp;VLOOKUP(AC203,ja!A$2:D$549,2))</f>
        <v>BPS Kota Padang Panjang</v>
      </c>
      <c r="AE203" s="5">
        <f t="shared" ref="AE203:AF203" si="209">IF(AC203="",AA203,AC203)</f>
        <v>1374</v>
      </c>
      <c r="AF203" s="2" t="str">
        <f t="shared" si="209"/>
        <v>BPS Kota Padang Panjang</v>
      </c>
      <c r="AG203" s="1">
        <v>1</v>
      </c>
    </row>
    <row r="204" spans="1:33" ht="12.75">
      <c r="A204" s="3">
        <v>45447.752377650468</v>
      </c>
      <c r="B204" s="1" t="s">
        <v>62</v>
      </c>
      <c r="C204" s="4" t="str">
        <f t="shared" si="0"/>
        <v>DIV KS</v>
      </c>
      <c r="D204" s="4">
        <v>222112143</v>
      </c>
      <c r="E204" s="2" t="s">
        <v>130</v>
      </c>
      <c r="F204" s="1">
        <f t="shared" si="1"/>
        <v>1</v>
      </c>
      <c r="G204" s="1" t="str">
        <f>VLOOKUP(D204,Sheet1!$A$2:$D$540,4,FALSE)</f>
        <v>Kuntum Khairani Aselia</v>
      </c>
      <c r="H204" s="1">
        <f t="shared" si="2"/>
        <v>1</v>
      </c>
      <c r="I204" s="1" t="s">
        <v>2913</v>
      </c>
      <c r="J204" s="25" t="s">
        <v>2914</v>
      </c>
      <c r="K204" s="23" t="str">
        <f t="shared" si="3"/>
        <v>6282388206019</v>
      </c>
      <c r="L204" s="23" t="s">
        <v>2915</v>
      </c>
      <c r="M204" s="1" t="s">
        <v>2916</v>
      </c>
      <c r="N204" s="1" t="s">
        <v>2830</v>
      </c>
      <c r="O204" s="1" t="s">
        <v>2917</v>
      </c>
      <c r="P204" s="1" t="s">
        <v>2918</v>
      </c>
      <c r="Q204" s="1" t="s">
        <v>1144</v>
      </c>
      <c r="R204" s="1" t="s">
        <v>2919</v>
      </c>
      <c r="S204" s="1" t="s">
        <v>1731</v>
      </c>
      <c r="T204" s="1" t="str">
        <f t="shared" si="4"/>
        <v>Lundang, Kenagarian Panampuang, Kecamatan Ampek Angkek</v>
      </c>
      <c r="U204" s="1" t="s">
        <v>1237</v>
      </c>
      <c r="V204" s="1" t="s">
        <v>1238</v>
      </c>
      <c r="W204" s="1" t="s">
        <v>2911</v>
      </c>
      <c r="X204" s="1" t="s">
        <v>1238</v>
      </c>
      <c r="Y204" s="1" t="str">
        <f t="shared" si="5"/>
        <v>13</v>
      </c>
      <c r="Z204" s="1" t="str">
        <f>VLOOKUP(Y204,ja!E$2:F$35,2,FALSE)</f>
        <v>Sumatera Barat</v>
      </c>
      <c r="AA204" s="1" t="str">
        <f t="shared" si="6"/>
        <v>1375</v>
      </c>
      <c r="AB204" s="1" t="str">
        <f t="shared" si="7"/>
        <v>BPS Kota Bukittinggi</v>
      </c>
      <c r="AD204" s="1" t="str">
        <f>IF(AC204="","", VLOOKUP(AC204,ja!A$2:D$549,4)&amp;" "&amp;VLOOKUP(AC204,ja!A$2:D$549,2))</f>
        <v/>
      </c>
      <c r="AE204" s="5" t="str">
        <f t="shared" ref="AE204:AF204" si="210">IF(AC204="",AA204,AC204)</f>
        <v>1375</v>
      </c>
      <c r="AF204" s="2" t="str">
        <f t="shared" si="210"/>
        <v>BPS Kota Bukittinggi</v>
      </c>
      <c r="AG204" s="1">
        <v>1</v>
      </c>
    </row>
    <row r="205" spans="1:33" ht="12.75">
      <c r="A205" s="3">
        <v>45449.299826655093</v>
      </c>
      <c r="B205" s="1" t="s">
        <v>35</v>
      </c>
      <c r="C205" s="4" t="str">
        <f t="shared" si="0"/>
        <v>DIV ST</v>
      </c>
      <c r="D205" s="4">
        <v>212112428</v>
      </c>
      <c r="E205" s="2" t="s">
        <v>569</v>
      </c>
      <c r="F205" s="1">
        <f t="shared" si="1"/>
        <v>1</v>
      </c>
      <c r="G205" s="1" t="str">
        <f>VLOOKUP(D205,Sheet1!$A$2:$D$540,4,FALSE)</f>
        <v>Yuniar Yudhi Tirana</v>
      </c>
      <c r="H205" s="1">
        <f t="shared" si="2"/>
        <v>1</v>
      </c>
      <c r="I205" s="1" t="s">
        <v>2921</v>
      </c>
      <c r="J205" s="25" t="s">
        <v>2922</v>
      </c>
      <c r="K205" s="23" t="str">
        <f t="shared" si="3"/>
        <v>6289666269036</v>
      </c>
      <c r="L205" s="26" t="s">
        <v>2923</v>
      </c>
      <c r="M205" s="1" t="s">
        <v>2924</v>
      </c>
      <c r="N205" s="1" t="s">
        <v>1177</v>
      </c>
      <c r="O205" s="1" t="s">
        <v>2925</v>
      </c>
      <c r="P205" s="1" t="s">
        <v>2926</v>
      </c>
      <c r="Q205" s="1" t="s">
        <v>1144</v>
      </c>
      <c r="R205" s="1" t="s">
        <v>2927</v>
      </c>
      <c r="S205" s="1" t="s">
        <v>1359</v>
      </c>
      <c r="T205" s="1" t="str">
        <f t="shared" si="4"/>
        <v>Jalan Erlangga Barat Vii No.7 Rt 008 Rw 004, Kel. Pleburan, Kec. Semarang Selatan</v>
      </c>
      <c r="U205" s="1" t="s">
        <v>1268</v>
      </c>
      <c r="V205" s="1" t="s">
        <v>1362</v>
      </c>
      <c r="W205" s="1" t="s">
        <v>1361</v>
      </c>
      <c r="X205" s="1" t="s">
        <v>1362</v>
      </c>
      <c r="Y205" s="1" t="str">
        <f t="shared" si="5"/>
        <v>33</v>
      </c>
      <c r="Z205" s="1" t="str">
        <f>VLOOKUP(Y205,ja!E$2:F$35,2,FALSE)</f>
        <v>Jawa Tengah</v>
      </c>
      <c r="AA205" s="1" t="str">
        <f t="shared" si="6"/>
        <v>3374</v>
      </c>
      <c r="AB205" s="1" t="str">
        <f t="shared" si="7"/>
        <v>BPS Kota Semarang</v>
      </c>
      <c r="AD205" s="1" t="str">
        <f>IF(AC205="","", VLOOKUP(AC205,ja!A$2:D$549,4)&amp;" "&amp;VLOOKUP(AC205,ja!A$2:D$549,2))</f>
        <v/>
      </c>
      <c r="AE205" s="5" t="str">
        <f t="shared" ref="AE205:AF205" si="211">IF(AC205="",AA205,AC205)</f>
        <v>3374</v>
      </c>
      <c r="AF205" s="2" t="str">
        <f t="shared" si="211"/>
        <v>BPS Kota Semarang</v>
      </c>
      <c r="AG205" s="1">
        <v>1</v>
      </c>
    </row>
    <row r="206" spans="1:33" ht="12.75">
      <c r="A206" s="3">
        <v>45448.159018692131</v>
      </c>
      <c r="B206" s="1" t="s">
        <v>18</v>
      </c>
      <c r="C206" s="4" t="str">
        <f t="shared" si="0"/>
        <v>DIV KS</v>
      </c>
      <c r="D206" s="4">
        <v>222111925</v>
      </c>
      <c r="E206" s="2" t="s">
        <v>61</v>
      </c>
      <c r="F206" s="1">
        <f t="shared" si="1"/>
        <v>1</v>
      </c>
      <c r="G206" s="1" t="str">
        <f>VLOOKUP(D206,Sheet1!$A$2:$D$540,4,FALSE)</f>
        <v>Arsyka Laila Oktalia Siregar</v>
      </c>
      <c r="H206" s="1">
        <f t="shared" si="2"/>
        <v>1</v>
      </c>
      <c r="I206" s="1" t="s">
        <v>2929</v>
      </c>
      <c r="J206" s="25" t="s">
        <v>2930</v>
      </c>
      <c r="K206" s="23" t="str">
        <f t="shared" si="3"/>
        <v>6282166739433</v>
      </c>
      <c r="L206" s="23" t="s">
        <v>2931</v>
      </c>
      <c r="M206" s="1" t="s">
        <v>2932</v>
      </c>
      <c r="N206" s="1" t="s">
        <v>1177</v>
      </c>
      <c r="O206" s="1" t="s">
        <v>2933</v>
      </c>
      <c r="P206" s="1" t="s">
        <v>2934</v>
      </c>
      <c r="Q206" s="1" t="s">
        <v>1144</v>
      </c>
      <c r="R206" s="1" t="s">
        <v>2935</v>
      </c>
      <c r="S206" s="1" t="s">
        <v>1393</v>
      </c>
      <c r="T206" s="1" t="str">
        <f t="shared" si="4"/>
        <v>Jln Pembangunan I No.224 Desa Sekip, Kecamatan Lubuk Pakam, Kabupaten Deli Serdang, Provinsi Sumatera Utara</v>
      </c>
      <c r="U206" s="1" t="s">
        <v>1181</v>
      </c>
      <c r="V206" s="1" t="s">
        <v>1497</v>
      </c>
      <c r="W206" s="1" t="s">
        <v>1182</v>
      </c>
      <c r="X206" s="1" t="s">
        <v>1497</v>
      </c>
      <c r="Y206" s="1" t="str">
        <f t="shared" si="5"/>
        <v>12</v>
      </c>
      <c r="Z206" s="1" t="str">
        <f>VLOOKUP(Y206,ja!E$2:F$35,2,FALSE)</f>
        <v>Sumatera Utara</v>
      </c>
      <c r="AA206" s="1" t="str">
        <f t="shared" si="6"/>
        <v>1212</v>
      </c>
      <c r="AB206" s="1" t="str">
        <f t="shared" si="7"/>
        <v>BPS Kabupaten Deli Serdang</v>
      </c>
      <c r="AD206" s="1" t="str">
        <f>IF(AC206="","", VLOOKUP(AC206,ja!A$2:D$549,4)&amp;" "&amp;VLOOKUP(AC206,ja!A$2:D$549,2))</f>
        <v/>
      </c>
      <c r="AE206" s="5" t="str">
        <f t="shared" ref="AE206:AF206" si="212">IF(AC206="",AA206,AC206)</f>
        <v>1212</v>
      </c>
      <c r="AF206" s="2" t="str">
        <f t="shared" si="212"/>
        <v>BPS Kabupaten Deli Serdang</v>
      </c>
      <c r="AG206" s="1">
        <v>1</v>
      </c>
    </row>
    <row r="207" spans="1:33" ht="12.75">
      <c r="A207" s="3">
        <v>45447.756632418983</v>
      </c>
      <c r="B207" s="1" t="s">
        <v>141</v>
      </c>
      <c r="C207" s="4" t="str">
        <f t="shared" si="0"/>
        <v>DIV ST</v>
      </c>
      <c r="D207" s="4">
        <v>212111980</v>
      </c>
      <c r="E207" s="2" t="s">
        <v>435</v>
      </c>
      <c r="F207" s="1">
        <f t="shared" si="1"/>
        <v>1</v>
      </c>
      <c r="G207" s="1" t="str">
        <f>VLOOKUP(D207,Sheet1!$A$2:$D$540,4,FALSE)</f>
        <v>Debby Cynthia Ningrum</v>
      </c>
      <c r="H207" s="1">
        <f t="shared" si="2"/>
        <v>1</v>
      </c>
      <c r="I207" s="1" t="s">
        <v>2937</v>
      </c>
      <c r="J207" s="25" t="s">
        <v>2938</v>
      </c>
      <c r="K207" s="23" t="str">
        <f t="shared" si="3"/>
        <v>62895377191113</v>
      </c>
      <c r="L207" s="26" t="s">
        <v>2939</v>
      </c>
      <c r="M207" s="1" t="s">
        <v>2940</v>
      </c>
      <c r="N207" s="1" t="s">
        <v>1141</v>
      </c>
      <c r="O207" s="1" t="s">
        <v>2941</v>
      </c>
      <c r="P207" s="1" t="s">
        <v>2942</v>
      </c>
      <c r="Q207" s="1" t="s">
        <v>1144</v>
      </c>
      <c r="R207" s="1" t="s">
        <v>2943</v>
      </c>
      <c r="S207" s="1" t="s">
        <v>1278</v>
      </c>
      <c r="T207" s="1" t="str">
        <f t="shared" si="4"/>
        <v>Jl Telasih Rt 01/2 Panjer, Kebumen</v>
      </c>
      <c r="U207" s="1" t="s">
        <v>1158</v>
      </c>
      <c r="V207" s="1" t="s">
        <v>1280</v>
      </c>
      <c r="W207" s="1" t="s">
        <v>1160</v>
      </c>
      <c r="X207" s="1" t="s">
        <v>1280</v>
      </c>
      <c r="Y207" s="1" t="str">
        <f t="shared" si="5"/>
        <v>33</v>
      </c>
      <c r="Z207" s="1" t="str">
        <f>VLOOKUP(Y207,ja!E$2:F$35,2,FALSE)</f>
        <v>Jawa Tengah</v>
      </c>
      <c r="AA207" s="1" t="str">
        <f t="shared" si="6"/>
        <v>3305</v>
      </c>
      <c r="AB207" s="1" t="str">
        <f t="shared" si="7"/>
        <v>BPS Kabupaten Kebumen</v>
      </c>
      <c r="AD207" s="1" t="str">
        <f>IF(AC207="","", VLOOKUP(AC207,ja!A$2:D$549,4)&amp;" "&amp;VLOOKUP(AC207,ja!A$2:D$549,2))</f>
        <v/>
      </c>
      <c r="AE207" s="5" t="str">
        <f t="shared" ref="AE207:AF207" si="213">IF(AC207="",AA207,AC207)</f>
        <v>3305</v>
      </c>
      <c r="AF207" s="2" t="str">
        <f t="shared" si="213"/>
        <v>BPS Kabupaten Kebumen</v>
      </c>
      <c r="AG207" s="1">
        <v>1</v>
      </c>
    </row>
    <row r="208" spans="1:33" ht="12.75">
      <c r="A208" s="3">
        <v>45451.415407118053</v>
      </c>
      <c r="B208" s="1" t="s">
        <v>47</v>
      </c>
      <c r="C208" s="4" t="str">
        <f t="shared" si="0"/>
        <v>DIII ST</v>
      </c>
      <c r="D208" s="4">
        <v>112212437</v>
      </c>
      <c r="E208" s="2" t="s">
        <v>222</v>
      </c>
      <c r="F208" s="1">
        <f t="shared" si="1"/>
        <v>1</v>
      </c>
      <c r="G208" s="1" t="str">
        <f>VLOOKUP(D208,Sheet1!$A$2:$D$540,4,FALSE)</f>
        <v>Abduroqy Alimarwan Dunda</v>
      </c>
      <c r="H208" s="1">
        <f t="shared" si="2"/>
        <v>1</v>
      </c>
      <c r="I208" s="1" t="s">
        <v>2945</v>
      </c>
      <c r="J208" s="25" t="s">
        <v>2946</v>
      </c>
      <c r="K208" s="23" t="str">
        <f t="shared" si="3"/>
        <v>6281248149125</v>
      </c>
      <c r="L208" s="23" t="s">
        <v>2947</v>
      </c>
      <c r="M208" s="1" t="s">
        <v>2948</v>
      </c>
      <c r="N208" s="1" t="s">
        <v>1155</v>
      </c>
      <c r="O208" s="1" t="s">
        <v>2949</v>
      </c>
      <c r="P208" s="1" t="s">
        <v>2950</v>
      </c>
      <c r="Q208" s="1" t="s">
        <v>1144</v>
      </c>
      <c r="R208" s="1" t="s">
        <v>2951</v>
      </c>
      <c r="S208" s="1" t="s">
        <v>2952</v>
      </c>
      <c r="T208" s="1" t="str">
        <f t="shared" si="4"/>
        <v>Kost Bu Ida Yanti Jln.Otista 78 No.21 Rt003 Rw 05, Sebrang Mcd Otista Ada Mesjid Hidayatullah, Rumahnya Pagar Beton Hitam</v>
      </c>
      <c r="U208" s="1" t="s">
        <v>2952</v>
      </c>
      <c r="V208" s="1" t="s">
        <v>1160</v>
      </c>
      <c r="W208" s="1" t="s">
        <v>1311</v>
      </c>
      <c r="X208" s="1" t="s">
        <v>1160</v>
      </c>
      <c r="Y208" s="1" t="str">
        <f t="shared" si="5"/>
        <v>31</v>
      </c>
      <c r="Z208" s="1" t="str">
        <f>VLOOKUP(Y208,ja!E$2:F$35,2,FALSE)</f>
        <v>DKI Jakarta</v>
      </c>
      <c r="AA208" s="1" t="str">
        <f t="shared" si="6"/>
        <v>3100</v>
      </c>
      <c r="AB208" s="1" t="str">
        <f t="shared" si="7"/>
        <v>BPS Provinsi DKI Jakarta</v>
      </c>
      <c r="AD208" s="1" t="str">
        <f>IF(AC208="","", VLOOKUP(AC208,ja!A$2:D$549,4)&amp;" "&amp;VLOOKUP(AC208,ja!A$2:D$549,2))</f>
        <v/>
      </c>
      <c r="AE208" s="5" t="str">
        <f t="shared" ref="AE208:AF208" si="214">IF(AC208="",AA208,AC208)</f>
        <v>3100</v>
      </c>
      <c r="AF208" s="2" t="str">
        <f t="shared" si="214"/>
        <v>BPS Provinsi DKI Jakarta</v>
      </c>
      <c r="AG208" s="1">
        <v>1</v>
      </c>
    </row>
    <row r="209" spans="1:33" ht="12.75">
      <c r="A209" s="3">
        <v>45451.500950995367</v>
      </c>
      <c r="B209" s="1" t="s">
        <v>35</v>
      </c>
      <c r="C209" s="4" t="str">
        <f t="shared" si="0"/>
        <v>DIV ST</v>
      </c>
      <c r="D209" s="4">
        <v>212112298</v>
      </c>
      <c r="E209" s="2" t="s">
        <v>262</v>
      </c>
      <c r="F209" s="1">
        <f t="shared" si="1"/>
        <v>1</v>
      </c>
      <c r="G209" s="1" t="str">
        <f>VLOOKUP(D209,Sheet1!$A$2:$D$540,4,FALSE)</f>
        <v>Rafael Agintha Tarigan</v>
      </c>
      <c r="H209" s="1">
        <f t="shared" si="2"/>
        <v>1</v>
      </c>
      <c r="I209" s="1" t="s">
        <v>2954</v>
      </c>
      <c r="J209" s="25" t="s">
        <v>2955</v>
      </c>
      <c r="K209" s="23" t="str">
        <f t="shared" si="3"/>
        <v>6285270159483</v>
      </c>
      <c r="L209" s="23" t="s">
        <v>2956</v>
      </c>
      <c r="M209" s="1" t="s">
        <v>2957</v>
      </c>
      <c r="N209" s="1" t="s">
        <v>1155</v>
      </c>
      <c r="O209" s="1" t="s">
        <v>2958</v>
      </c>
      <c r="P209" s="1" t="s">
        <v>2789</v>
      </c>
      <c r="Q209" s="1" t="s">
        <v>1144</v>
      </c>
      <c r="R209" s="1" t="s">
        <v>2959</v>
      </c>
      <c r="S209" s="1" t="s">
        <v>1158</v>
      </c>
      <c r="T209" s="1" t="str">
        <f t="shared" si="4"/>
        <v>Jalan Dawel Nomor 15, Rt 005/Rw 009, Kelurahan Bidaracina, Kecamatan Jatinegara</v>
      </c>
      <c r="U209" s="1" t="s">
        <v>1159</v>
      </c>
      <c r="V209" s="1" t="s">
        <v>1311</v>
      </c>
      <c r="W209" s="1" t="s">
        <v>1160</v>
      </c>
      <c r="X209" s="1" t="s">
        <v>2960</v>
      </c>
      <c r="Y209" s="1" t="str">
        <f t="shared" si="5"/>
        <v>31</v>
      </c>
      <c r="Z209" s="1" t="str">
        <f>VLOOKUP(Y209,ja!E$2:F$35,2,FALSE)</f>
        <v>DKI Jakarta</v>
      </c>
      <c r="AA209" s="1" t="str">
        <f t="shared" si="6"/>
        <v>3101</v>
      </c>
      <c r="AB209" s="1" t="str">
        <f t="shared" si="7"/>
        <v>BPS Kabupaten Kepulauan Seribu</v>
      </c>
      <c r="AD209" s="1" t="str">
        <f>IF(AC209="","", VLOOKUP(AC209,ja!A$2:D$549,4)&amp;" "&amp;VLOOKUP(AC209,ja!A$2:D$549,2))</f>
        <v/>
      </c>
      <c r="AE209" s="5" t="str">
        <f t="shared" ref="AE209:AF209" si="215">IF(AC209="",AA209,AC209)</f>
        <v>3101</v>
      </c>
      <c r="AF209" s="2" t="str">
        <f t="shared" si="215"/>
        <v>BPS Kabupaten Kepulauan Seribu</v>
      </c>
      <c r="AG209" s="1">
        <v>1</v>
      </c>
    </row>
    <row r="210" spans="1:33" ht="12.75">
      <c r="A210" s="3">
        <v>45447.764369328703</v>
      </c>
      <c r="B210" s="1" t="s">
        <v>41</v>
      </c>
      <c r="C210" s="4" t="str">
        <f t="shared" si="0"/>
        <v>DIV ST</v>
      </c>
      <c r="D210" s="4">
        <v>212112330</v>
      </c>
      <c r="E210" s="2" t="s">
        <v>143</v>
      </c>
      <c r="F210" s="1">
        <f t="shared" si="1"/>
        <v>1</v>
      </c>
      <c r="G210" s="1" t="str">
        <f>VLOOKUP(D210,Sheet1!$A$2:$D$540,4,FALSE)</f>
        <v>Rizka Sabrina</v>
      </c>
      <c r="H210" s="1">
        <f t="shared" si="2"/>
        <v>1</v>
      </c>
      <c r="I210" s="1" t="s">
        <v>2962</v>
      </c>
      <c r="J210" s="25" t="s">
        <v>2963</v>
      </c>
      <c r="K210" s="23" t="str">
        <f t="shared" si="3"/>
        <v>6281288318011</v>
      </c>
      <c r="L210" s="23" t="s">
        <v>2964</v>
      </c>
      <c r="M210" s="1" t="s">
        <v>143</v>
      </c>
      <c r="N210" s="1" t="s">
        <v>1994</v>
      </c>
      <c r="O210" s="1" t="s">
        <v>2965</v>
      </c>
      <c r="P210" s="1" t="s">
        <v>2966</v>
      </c>
      <c r="Q210" s="1" t="s">
        <v>1144</v>
      </c>
      <c r="R210" s="1" t="s">
        <v>2967</v>
      </c>
      <c r="S210" s="1" t="s">
        <v>2968</v>
      </c>
      <c r="T210" s="1" t="str">
        <f t="shared" si="4"/>
        <v>Komplek Perumahan Pt. Rapp F.250 Rt 007 Rw 009, Pangkalan Kerinci Timur</v>
      </c>
      <c r="U210" s="1" t="s">
        <v>1158</v>
      </c>
      <c r="V210" s="1" t="s">
        <v>2969</v>
      </c>
      <c r="W210" s="1" t="s">
        <v>1160</v>
      </c>
      <c r="X210" s="1" t="s">
        <v>2969</v>
      </c>
      <c r="Y210" s="1" t="str">
        <f t="shared" si="5"/>
        <v>14</v>
      </c>
      <c r="Z210" s="1" t="str">
        <f>VLOOKUP(Y210,ja!E$2:F$35,2,FALSE)</f>
        <v>Riau</v>
      </c>
      <c r="AA210" s="1" t="str">
        <f t="shared" si="6"/>
        <v>1404</v>
      </c>
      <c r="AB210" s="1" t="str">
        <f t="shared" si="7"/>
        <v>BPS Kabupaten Pelalawan</v>
      </c>
      <c r="AD210" s="1" t="str">
        <f>IF(AC210="","", VLOOKUP(AC210,ja!A$2:D$549,4)&amp;" "&amp;VLOOKUP(AC210,ja!A$2:D$549,2))</f>
        <v/>
      </c>
      <c r="AE210" s="5" t="str">
        <f t="shared" ref="AE210:AF210" si="216">IF(AC210="",AA210,AC210)</f>
        <v>1404</v>
      </c>
      <c r="AF210" s="2" t="str">
        <f t="shared" si="216"/>
        <v>BPS Kabupaten Pelalawan</v>
      </c>
      <c r="AG210" s="1">
        <v>1</v>
      </c>
    </row>
    <row r="211" spans="1:33" ht="12.75">
      <c r="A211" s="3">
        <v>45447.764400729167</v>
      </c>
      <c r="B211" s="1" t="s">
        <v>75</v>
      </c>
      <c r="C211" s="4" t="str">
        <f t="shared" si="0"/>
        <v>DIV KS</v>
      </c>
      <c r="D211" s="4">
        <v>222112243</v>
      </c>
      <c r="E211" s="2" t="s">
        <v>451</v>
      </c>
      <c r="F211" s="1">
        <f t="shared" si="1"/>
        <v>1</v>
      </c>
      <c r="G211" s="1" t="str">
        <f>VLOOKUP(D211,Sheet1!$A$2:$D$540,4,FALSE)</f>
        <v>Natalie Merry Angelina</v>
      </c>
      <c r="H211" s="1">
        <f t="shared" si="2"/>
        <v>1</v>
      </c>
      <c r="I211" s="1" t="s">
        <v>2971</v>
      </c>
      <c r="J211" s="25" t="s">
        <v>2972</v>
      </c>
      <c r="K211" s="23" t="str">
        <f t="shared" si="3"/>
        <v>6281213670308</v>
      </c>
      <c r="L211" s="23" t="s">
        <v>2973</v>
      </c>
      <c r="M211" s="1" t="s">
        <v>2974</v>
      </c>
      <c r="N211" s="1" t="s">
        <v>1141</v>
      </c>
      <c r="O211" s="1" t="s">
        <v>2975</v>
      </c>
      <c r="P211" s="1" t="s">
        <v>2976</v>
      </c>
      <c r="Q211" s="1" t="s">
        <v>1144</v>
      </c>
      <c r="R211" s="1" t="s">
        <v>2977</v>
      </c>
      <c r="S211" s="1" t="s">
        <v>1169</v>
      </c>
      <c r="T211" s="1" t="str">
        <f t="shared" si="4"/>
        <v xml:space="preserve">Gupit Kadirojo Rt 06/Rw 01, Kel. Muntilan, Kec. Muntilan </v>
      </c>
      <c r="U211" s="1" t="s">
        <v>1170</v>
      </c>
      <c r="V211" s="1" t="s">
        <v>1172</v>
      </c>
      <c r="W211" s="1" t="s">
        <v>1171</v>
      </c>
      <c r="X211" s="1" t="s">
        <v>1172</v>
      </c>
      <c r="Y211" s="1" t="str">
        <f t="shared" si="5"/>
        <v>33</v>
      </c>
      <c r="Z211" s="1" t="str">
        <f>VLOOKUP(Y211,ja!E$2:F$35,2,FALSE)</f>
        <v>Jawa Tengah</v>
      </c>
      <c r="AA211" s="1" t="str">
        <f t="shared" si="6"/>
        <v>3308</v>
      </c>
      <c r="AB211" s="1" t="str">
        <f t="shared" si="7"/>
        <v>BPS Kabupaten Magelang</v>
      </c>
      <c r="AD211" s="1" t="str">
        <f>IF(AC211="","", VLOOKUP(AC211,ja!A$2:D$549,4)&amp;" "&amp;VLOOKUP(AC211,ja!A$2:D$549,2))</f>
        <v/>
      </c>
      <c r="AE211" s="5" t="str">
        <f t="shared" ref="AE211:AF211" si="217">IF(AC211="",AA211,AC211)</f>
        <v>3308</v>
      </c>
      <c r="AF211" s="2" t="str">
        <f t="shared" si="217"/>
        <v>BPS Kabupaten Magelang</v>
      </c>
      <c r="AG211" s="1">
        <v>1</v>
      </c>
    </row>
    <row r="212" spans="1:33" ht="12.75">
      <c r="A212" s="3">
        <v>45447.76450049768</v>
      </c>
      <c r="B212" s="1" t="s">
        <v>103</v>
      </c>
      <c r="C212" s="4" t="str">
        <f t="shared" si="0"/>
        <v>DIV ST</v>
      </c>
      <c r="D212" s="4">
        <v>212112208</v>
      </c>
      <c r="E212" s="2" t="s">
        <v>304</v>
      </c>
      <c r="F212" s="1">
        <f t="shared" si="1"/>
        <v>1</v>
      </c>
      <c r="G212" s="1" t="str">
        <f>VLOOKUP(D212,Sheet1!$A$2:$D$540,4,FALSE)</f>
        <v>Muhammad Aswan Aziz</v>
      </c>
      <c r="H212" s="1">
        <f t="shared" si="2"/>
        <v>1</v>
      </c>
      <c r="I212" s="1" t="s">
        <v>2979</v>
      </c>
      <c r="J212" s="25" t="s">
        <v>2980</v>
      </c>
      <c r="K212" s="23" t="str">
        <f t="shared" si="3"/>
        <v>6281513645359</v>
      </c>
      <c r="L212" s="26" t="s">
        <v>2981</v>
      </c>
      <c r="M212" s="1" t="s">
        <v>2982</v>
      </c>
      <c r="N212" s="1" t="s">
        <v>1286</v>
      </c>
      <c r="O212" s="1" t="s">
        <v>2983</v>
      </c>
      <c r="P212" s="1" t="s">
        <v>2984</v>
      </c>
      <c r="Q212" s="1" t="s">
        <v>1144</v>
      </c>
      <c r="R212" s="1" t="s">
        <v>2984</v>
      </c>
      <c r="S212" s="1" t="s">
        <v>1158</v>
      </c>
      <c r="T212" s="1" t="str">
        <f t="shared" si="4"/>
        <v>Jl Raya Bekasi Timur Rt10/08, No.195B, Kelurahan Cipinang, Kecamatan Pulogadung</v>
      </c>
      <c r="U212" s="1" t="s">
        <v>1159</v>
      </c>
      <c r="V212" s="1" t="s">
        <v>1161</v>
      </c>
      <c r="W212" s="1" t="s">
        <v>1160</v>
      </c>
      <c r="X212" s="1" t="s">
        <v>2344</v>
      </c>
      <c r="Y212" s="1" t="str">
        <f t="shared" si="5"/>
        <v>31</v>
      </c>
      <c r="Z212" s="1" t="str">
        <f>VLOOKUP(Y212,ja!E$2:F$35,2,FALSE)</f>
        <v>DKI Jakarta</v>
      </c>
      <c r="AA212" s="1" t="str">
        <f t="shared" si="6"/>
        <v>3174</v>
      </c>
      <c r="AB212" s="1" t="str">
        <f t="shared" si="7"/>
        <v>BPS Kota Jakarta Barat</v>
      </c>
      <c r="AD212" s="1" t="str">
        <f>IF(AC212="","", VLOOKUP(AC212,ja!A$2:D$549,4)&amp;" "&amp;VLOOKUP(AC212,ja!A$2:D$549,2))</f>
        <v/>
      </c>
      <c r="AE212" s="5" t="str">
        <f t="shared" ref="AE212:AF212" si="218">IF(AC212="",AA212,AC212)</f>
        <v>3174</v>
      </c>
      <c r="AF212" s="2" t="str">
        <f t="shared" si="218"/>
        <v>BPS Kota Jakarta Barat</v>
      </c>
      <c r="AG212" s="1">
        <v>1</v>
      </c>
    </row>
    <row r="213" spans="1:33" ht="12.75">
      <c r="A213" s="3">
        <v>45447.770775046301</v>
      </c>
      <c r="B213" s="1" t="s">
        <v>30</v>
      </c>
      <c r="C213" s="4" t="str">
        <f t="shared" si="0"/>
        <v>DIII ST</v>
      </c>
      <c r="D213" s="4">
        <v>112212928</v>
      </c>
      <c r="E213" s="2" t="s">
        <v>2986</v>
      </c>
      <c r="F213" s="1">
        <f t="shared" si="1"/>
        <v>1</v>
      </c>
      <c r="G213" s="1" t="str">
        <f>VLOOKUP(D213,Sheet1!$A$2:$D$540,4,FALSE)</f>
        <v>Yulismah</v>
      </c>
      <c r="H213" s="1">
        <f t="shared" si="2"/>
        <v>1</v>
      </c>
      <c r="I213" s="1" t="s">
        <v>2987</v>
      </c>
      <c r="J213" s="25" t="s">
        <v>2988</v>
      </c>
      <c r="K213" s="23" t="str">
        <f t="shared" si="3"/>
        <v>6281350397992</v>
      </c>
      <c r="L213" s="26" t="s">
        <v>2989</v>
      </c>
      <c r="M213" s="1" t="s">
        <v>311</v>
      </c>
      <c r="N213" s="1" t="s">
        <v>1141</v>
      </c>
      <c r="O213" s="1" t="s">
        <v>2990</v>
      </c>
      <c r="P213" s="1" t="s">
        <v>2991</v>
      </c>
      <c r="Q213" s="1" t="s">
        <v>1144</v>
      </c>
      <c r="R213" s="1" t="s">
        <v>2991</v>
      </c>
      <c r="S213" s="1" t="s">
        <v>1158</v>
      </c>
      <c r="T213" s="1" t="str">
        <f t="shared" si="4"/>
        <v>Jalan Mulia No.21, Rt.9/Rw.8, Kel. Bidara Cina, Jatinegara</v>
      </c>
      <c r="U213" s="1" t="s">
        <v>2422</v>
      </c>
      <c r="V213" s="1" t="s">
        <v>1161</v>
      </c>
      <c r="W213" s="1" t="s">
        <v>1899</v>
      </c>
      <c r="X213" s="1" t="s">
        <v>2366</v>
      </c>
      <c r="Y213" s="1" t="str">
        <f t="shared" si="5"/>
        <v>31</v>
      </c>
      <c r="Z213" s="1" t="str">
        <f>VLOOKUP(Y213,ja!E$2:F$35,2,FALSE)</f>
        <v>DKI Jakarta</v>
      </c>
      <c r="AA213" s="1" t="str">
        <f t="shared" si="6"/>
        <v>3175</v>
      </c>
      <c r="AB213" s="1" t="str">
        <f t="shared" si="7"/>
        <v>BPS Kota Jakarta Utara</v>
      </c>
      <c r="AD213" s="1" t="str">
        <f>IF(AC213="","", VLOOKUP(AC213,ja!A$2:D$549,4)&amp;" "&amp;VLOOKUP(AC213,ja!A$2:D$549,2))</f>
        <v/>
      </c>
      <c r="AE213" s="5" t="str">
        <f t="shared" ref="AE213:AF213" si="219">IF(AC213="",AA213,AC213)</f>
        <v>3175</v>
      </c>
      <c r="AF213" s="2" t="str">
        <f t="shared" si="219"/>
        <v>BPS Kota Jakarta Utara</v>
      </c>
      <c r="AG213" s="1">
        <v>1</v>
      </c>
    </row>
    <row r="214" spans="1:33" ht="12.75">
      <c r="A214" s="3">
        <v>45447.771713148148</v>
      </c>
      <c r="B214" s="1" t="s">
        <v>20</v>
      </c>
      <c r="C214" s="4" t="str">
        <f t="shared" si="0"/>
        <v>DIV ST</v>
      </c>
      <c r="D214" s="4">
        <v>212112041</v>
      </c>
      <c r="E214" s="2" t="s">
        <v>413</v>
      </c>
      <c r="F214" s="1">
        <f t="shared" si="1"/>
        <v>1</v>
      </c>
      <c r="G214" s="1" t="str">
        <f>VLOOKUP(D214,Sheet1!$A$2:$D$540,4,FALSE)</f>
        <v>Farah Fadhilah Husain</v>
      </c>
      <c r="H214" s="1">
        <f t="shared" si="2"/>
        <v>1</v>
      </c>
      <c r="I214" s="1" t="s">
        <v>2993</v>
      </c>
      <c r="J214" s="1">
        <v>6285869131109</v>
      </c>
      <c r="K214" s="23">
        <f t="shared" si="3"/>
        <v>6285869131109</v>
      </c>
      <c r="L214" s="23" t="s">
        <v>2994</v>
      </c>
      <c r="M214" s="1" t="s">
        <v>2995</v>
      </c>
      <c r="N214" s="1" t="s">
        <v>1141</v>
      </c>
      <c r="O214" s="1" t="s">
        <v>2996</v>
      </c>
      <c r="P214" s="1" t="s">
        <v>2997</v>
      </c>
      <c r="Q214" s="1" t="s">
        <v>1144</v>
      </c>
      <c r="R214" s="1" t="s">
        <v>2998</v>
      </c>
      <c r="S214" s="1" t="s">
        <v>1371</v>
      </c>
      <c r="T214" s="1" t="str">
        <f t="shared" si="4"/>
        <v>Rt 02 Rw 02, Jl. Sidamulya, Desa Kedungmalang, Kecamatan Sumbang</v>
      </c>
      <c r="U214" s="1" t="s">
        <v>1486</v>
      </c>
      <c r="V214" s="1" t="s">
        <v>1372</v>
      </c>
      <c r="W214" s="1" t="s">
        <v>1487</v>
      </c>
      <c r="X214" s="1" t="s">
        <v>1372</v>
      </c>
      <c r="Y214" s="1" t="str">
        <f t="shared" si="5"/>
        <v>33</v>
      </c>
      <c r="Z214" s="1" t="str">
        <f>VLOOKUP(Y214,ja!E$2:F$35,2,FALSE)</f>
        <v>Jawa Tengah</v>
      </c>
      <c r="AA214" s="1" t="str">
        <f t="shared" si="6"/>
        <v>3302</v>
      </c>
      <c r="AB214" s="1" t="str">
        <f t="shared" si="7"/>
        <v>BPS Kabupaten Banyumas</v>
      </c>
      <c r="AD214" s="1" t="str">
        <f>IF(AC214="","", VLOOKUP(AC214,ja!A$2:D$549,4)&amp;" "&amp;VLOOKUP(AC214,ja!A$2:D$549,2))</f>
        <v/>
      </c>
      <c r="AE214" s="5" t="str">
        <f t="shared" ref="AE214:AF214" si="220">IF(AC214="",AA214,AC214)</f>
        <v>3302</v>
      </c>
      <c r="AF214" s="2" t="str">
        <f t="shared" si="220"/>
        <v>BPS Kabupaten Banyumas</v>
      </c>
      <c r="AG214" s="1">
        <v>1</v>
      </c>
    </row>
    <row r="215" spans="1:33" ht="12.75">
      <c r="A215" s="3">
        <v>45448.723228680552</v>
      </c>
      <c r="B215" s="1" t="s">
        <v>32</v>
      </c>
      <c r="C215" s="4" t="str">
        <f t="shared" si="0"/>
        <v>DIV KS</v>
      </c>
      <c r="D215" s="4">
        <v>222112071</v>
      </c>
      <c r="E215" s="2" t="s">
        <v>3000</v>
      </c>
      <c r="F215" s="1">
        <f t="shared" si="1"/>
        <v>1</v>
      </c>
      <c r="G215" s="1" t="str">
        <f>VLOOKUP(D215,Sheet1!$A$2:$D$540,4,FALSE)</f>
        <v>Ghaffar Ismail</v>
      </c>
      <c r="H215" s="1">
        <f t="shared" si="2"/>
        <v>1</v>
      </c>
      <c r="I215" s="1" t="s">
        <v>3001</v>
      </c>
      <c r="J215" s="25" t="s">
        <v>3002</v>
      </c>
      <c r="K215" s="23" t="str">
        <f t="shared" si="3"/>
        <v>62895384088597</v>
      </c>
      <c r="L215" s="23" t="s">
        <v>3003</v>
      </c>
      <c r="M215" s="1" t="s">
        <v>3000</v>
      </c>
      <c r="N215" s="1" t="s">
        <v>1141</v>
      </c>
      <c r="O215" s="1" t="s">
        <v>3004</v>
      </c>
      <c r="P215" s="1" t="s">
        <v>3005</v>
      </c>
      <c r="Q215" s="1" t="s">
        <v>1144</v>
      </c>
      <c r="R215" s="1" t="s">
        <v>3006</v>
      </c>
      <c r="S215" s="1" t="s">
        <v>1652</v>
      </c>
      <c r="T215" s="1" t="str">
        <f t="shared" si="4"/>
        <v>Jalan Maskoki No 85A, Perumnas 2, Kecamatan Kayuringin, Kota Bekasi, Jawa Barat</v>
      </c>
      <c r="U215" s="1" t="s">
        <v>1652</v>
      </c>
      <c r="V215" s="1" t="s">
        <v>1653</v>
      </c>
      <c r="W215" s="1" t="s">
        <v>1311</v>
      </c>
      <c r="X215" s="1" t="s">
        <v>1653</v>
      </c>
      <c r="Y215" s="1" t="str">
        <f t="shared" si="5"/>
        <v>32</v>
      </c>
      <c r="Z215" s="1" t="str">
        <f>VLOOKUP(Y215,ja!E$2:F$35,2,FALSE)</f>
        <v>Jawa Barat</v>
      </c>
      <c r="AA215" s="1" t="str">
        <f t="shared" si="6"/>
        <v>3275</v>
      </c>
      <c r="AB215" s="1" t="str">
        <f t="shared" si="7"/>
        <v>BPS Kota Bekasi</v>
      </c>
      <c r="AD215" s="1" t="str">
        <f>IF(AC215="","", VLOOKUP(AC215,ja!A$2:D$549,4)&amp;" "&amp;VLOOKUP(AC215,ja!A$2:D$549,2))</f>
        <v/>
      </c>
      <c r="AE215" s="5" t="str">
        <f t="shared" ref="AE215:AF215" si="221">IF(AC215="",AA215,AC215)</f>
        <v>3275</v>
      </c>
      <c r="AF215" s="2" t="str">
        <f t="shared" si="221"/>
        <v>BPS Kota Bekasi</v>
      </c>
      <c r="AG215" s="1">
        <v>1</v>
      </c>
    </row>
    <row r="216" spans="1:33" ht="12.75">
      <c r="A216" s="3">
        <v>45447.775718773148</v>
      </c>
      <c r="B216" s="1" t="s">
        <v>35</v>
      </c>
      <c r="C216" s="4" t="str">
        <f t="shared" si="0"/>
        <v>DIV ST</v>
      </c>
      <c r="D216" s="4">
        <v>212112256</v>
      </c>
      <c r="E216" s="2" t="s">
        <v>824</v>
      </c>
      <c r="F216" s="1">
        <f t="shared" si="1"/>
        <v>1</v>
      </c>
      <c r="G216" s="1" t="str">
        <f>VLOOKUP(D216,Sheet1!$A$2:$D$540,4,FALSE)</f>
        <v>Ni Putu Esti Utami Barsua</v>
      </c>
      <c r="H216" s="1">
        <f t="shared" si="2"/>
        <v>1</v>
      </c>
      <c r="I216" s="1" t="s">
        <v>3008</v>
      </c>
      <c r="J216" s="25" t="s">
        <v>3009</v>
      </c>
      <c r="K216" s="23" t="str">
        <f t="shared" si="3"/>
        <v>62895330633793</v>
      </c>
      <c r="L216" s="23" t="s">
        <v>3010</v>
      </c>
      <c r="M216" s="1" t="s">
        <v>824</v>
      </c>
      <c r="N216" s="1" t="s">
        <v>1141</v>
      </c>
      <c r="O216" s="1" t="s">
        <v>3011</v>
      </c>
      <c r="P216" s="1" t="s">
        <v>3012</v>
      </c>
      <c r="Q216" s="1" t="s">
        <v>1144</v>
      </c>
      <c r="R216" s="1" t="s">
        <v>3013</v>
      </c>
      <c r="S216" s="1" t="s">
        <v>1414</v>
      </c>
      <c r="T216" s="1" t="str">
        <f t="shared" si="4"/>
        <v>Perumahan Sejahtera Land Blok I Gang 5 No 187, Kampung Oetalu, Desa Penfui Timur, Kec Kupang Tengah, Kab Kupang.</v>
      </c>
      <c r="U216" s="1" t="s">
        <v>1413</v>
      </c>
      <c r="V216" s="1" t="s">
        <v>1415</v>
      </c>
      <c r="W216" s="1" t="s">
        <v>1416</v>
      </c>
      <c r="X216" s="1" t="s">
        <v>1415</v>
      </c>
      <c r="Y216" s="1" t="str">
        <f t="shared" si="5"/>
        <v>53</v>
      </c>
      <c r="Z216" s="1" t="str">
        <f>VLOOKUP(Y216,ja!E$2:F$35,2,FALSE)</f>
        <v>Nusa Tenggara Timur</v>
      </c>
      <c r="AA216" s="1" t="str">
        <f t="shared" si="6"/>
        <v>5300</v>
      </c>
      <c r="AB216" s="1" t="str">
        <f t="shared" si="7"/>
        <v>BPS Provinsi Nusa Tenggara Timur</v>
      </c>
      <c r="AD216" s="1" t="str">
        <f>IF(AC216="","", VLOOKUP(AC216,ja!A$2:D$549,4)&amp;" "&amp;VLOOKUP(AC216,ja!A$2:D$549,2))</f>
        <v/>
      </c>
      <c r="AE216" s="5" t="str">
        <f t="shared" ref="AE216:AF216" si="222">IF(AC216="",AA216,AC216)</f>
        <v>5300</v>
      </c>
      <c r="AF216" s="2" t="str">
        <f t="shared" si="222"/>
        <v>BPS Provinsi Nusa Tenggara Timur</v>
      </c>
      <c r="AG216" s="1">
        <v>1</v>
      </c>
    </row>
    <row r="217" spans="1:33" ht="12.75">
      <c r="A217" s="3">
        <v>45447.777292893516</v>
      </c>
      <c r="B217" s="1" t="s">
        <v>32</v>
      </c>
      <c r="C217" s="4" t="str">
        <f t="shared" si="0"/>
        <v>DIV KS</v>
      </c>
      <c r="D217" s="4">
        <v>222112423</v>
      </c>
      <c r="E217" s="2" t="s">
        <v>683</v>
      </c>
      <c r="F217" s="1">
        <f t="shared" si="1"/>
        <v>1</v>
      </c>
      <c r="G217" s="1" t="str">
        <f>VLOOKUP(D217,Sheet1!$A$2:$D$540,4,FALSE)</f>
        <v>Yuli Arindah</v>
      </c>
      <c r="H217" s="1">
        <f t="shared" si="2"/>
        <v>1</v>
      </c>
      <c r="I217" s="1" t="s">
        <v>3015</v>
      </c>
      <c r="J217" s="25" t="s">
        <v>3016</v>
      </c>
      <c r="K217" s="23" t="str">
        <f t="shared" si="3"/>
        <v>6282140922165</v>
      </c>
      <c r="L217" s="23" t="s">
        <v>3017</v>
      </c>
      <c r="M217" s="1" t="s">
        <v>3018</v>
      </c>
      <c r="N217" s="1" t="s">
        <v>1141</v>
      </c>
      <c r="O217" s="1" t="s">
        <v>3019</v>
      </c>
      <c r="P217" s="1" t="s">
        <v>3020</v>
      </c>
      <c r="Q217" s="1" t="s">
        <v>1144</v>
      </c>
      <c r="R217" s="1" t="s">
        <v>3021</v>
      </c>
      <c r="S217" s="1" t="s">
        <v>3022</v>
      </c>
      <c r="T217" s="1" t="str">
        <f t="shared" si="4"/>
        <v xml:space="preserve">Jalan Mayjen Sukertiyo No.59 Rt 01 Rw 01  Desa Yosowilangun Lor Kecamatan Yosowilangun </v>
      </c>
      <c r="U217" s="1" t="s">
        <v>3022</v>
      </c>
      <c r="V217" s="1" t="s">
        <v>3023</v>
      </c>
      <c r="W217" s="1" t="s">
        <v>3023</v>
      </c>
      <c r="X217" s="1" t="s">
        <v>3023</v>
      </c>
      <c r="Y217" s="1" t="str">
        <f t="shared" si="5"/>
        <v>35</v>
      </c>
      <c r="Z217" s="1" t="str">
        <f>VLOOKUP(Y217,ja!E$2:F$35,2,FALSE)</f>
        <v>Jawa Timur</v>
      </c>
      <c r="AA217" s="1" t="str">
        <f t="shared" si="6"/>
        <v>3508</v>
      </c>
      <c r="AB217" s="1" t="str">
        <f t="shared" si="7"/>
        <v>BPS Kabupaten Lumajang</v>
      </c>
      <c r="AD217" s="1" t="str">
        <f>IF(AC217="","", VLOOKUP(AC217,ja!A$2:D$549,4)&amp;" "&amp;VLOOKUP(AC217,ja!A$2:D$549,2))</f>
        <v/>
      </c>
      <c r="AE217" s="5" t="str">
        <f t="shared" ref="AE217:AF217" si="223">IF(AC217="",AA217,AC217)</f>
        <v>3508</v>
      </c>
      <c r="AF217" s="2" t="str">
        <f t="shared" si="223"/>
        <v>BPS Kabupaten Lumajang</v>
      </c>
      <c r="AG217" s="1">
        <v>1</v>
      </c>
    </row>
    <row r="218" spans="1:33" ht="12.75">
      <c r="A218" s="3">
        <v>45447.78432259259</v>
      </c>
      <c r="B218" s="1" t="s">
        <v>20</v>
      </c>
      <c r="C218" s="4" t="str">
        <f t="shared" si="0"/>
        <v>DIV ST</v>
      </c>
      <c r="D218" s="4">
        <v>212112012</v>
      </c>
      <c r="E218" s="2" t="s">
        <v>3025</v>
      </c>
      <c r="F218" s="1">
        <f t="shared" si="1"/>
        <v>1</v>
      </c>
      <c r="G218" s="1" t="str">
        <f>VLOOKUP(D218,Sheet1!$A$2:$D$540,4,FALSE)</f>
        <v>Elisa Nur Rahmawati</v>
      </c>
      <c r="H218" s="1">
        <f t="shared" si="2"/>
        <v>1</v>
      </c>
      <c r="I218" s="1" t="s">
        <v>3026</v>
      </c>
      <c r="J218" s="25" t="s">
        <v>3027</v>
      </c>
      <c r="K218" s="23" t="str">
        <f t="shared" si="3"/>
        <v>6282257640258</v>
      </c>
      <c r="L218" s="23" t="s">
        <v>3028</v>
      </c>
      <c r="M218" s="1" t="s">
        <v>3025</v>
      </c>
      <c r="N218" s="1" t="s">
        <v>1141</v>
      </c>
      <c r="O218" s="1" t="s">
        <v>3029</v>
      </c>
      <c r="P218" s="1" t="s">
        <v>3030</v>
      </c>
      <c r="Q218" s="1" t="s">
        <v>1144</v>
      </c>
      <c r="R218" s="1" t="s">
        <v>3031</v>
      </c>
      <c r="S218" s="1" t="s">
        <v>1719</v>
      </c>
      <c r="T218" s="1" t="str">
        <f t="shared" si="4"/>
        <v>Rt 02 Rw 01 Dukuh Ngelo Desa Ngloning, Kecamatan Slahung</v>
      </c>
      <c r="U218" s="1" t="s">
        <v>1739</v>
      </c>
      <c r="V218" s="1" t="s">
        <v>1721</v>
      </c>
      <c r="W218" s="1" t="s">
        <v>1721</v>
      </c>
      <c r="X218" s="1" t="s">
        <v>1721</v>
      </c>
      <c r="Y218" s="1" t="str">
        <f t="shared" si="5"/>
        <v>35</v>
      </c>
      <c r="Z218" s="1" t="str">
        <f>VLOOKUP(Y218,ja!E$2:F$35,2,FALSE)</f>
        <v>Jawa Timur</v>
      </c>
      <c r="AA218" s="1" t="str">
        <f t="shared" si="6"/>
        <v>3502</v>
      </c>
      <c r="AB218" s="1" t="str">
        <f t="shared" si="7"/>
        <v>BPS Kabupaten Ponorogo</v>
      </c>
      <c r="AD218" s="1" t="str">
        <f>IF(AC218="","", VLOOKUP(AC218,ja!A$2:D$549,4)&amp;" "&amp;VLOOKUP(AC218,ja!A$2:D$549,2))</f>
        <v/>
      </c>
      <c r="AE218" s="5" t="str">
        <f t="shared" ref="AE218:AF218" si="224">IF(AC218="",AA218,AC218)</f>
        <v>3502</v>
      </c>
      <c r="AF218" s="2" t="str">
        <f t="shared" si="224"/>
        <v>BPS Kabupaten Ponorogo</v>
      </c>
      <c r="AG218" s="1">
        <v>1</v>
      </c>
    </row>
    <row r="219" spans="1:33" ht="12.75">
      <c r="A219" s="3">
        <v>45447.778626435189</v>
      </c>
      <c r="B219" s="1" t="s">
        <v>75</v>
      </c>
      <c r="C219" s="4" t="str">
        <f t="shared" si="0"/>
        <v>DIV KS</v>
      </c>
      <c r="D219" s="4">
        <v>222111864</v>
      </c>
      <c r="E219" s="2" t="s">
        <v>700</v>
      </c>
      <c r="F219" s="1">
        <f t="shared" si="1"/>
        <v>1</v>
      </c>
      <c r="G219" s="1" t="str">
        <f>VLOOKUP(D219,Sheet1!$A$2:$D$540,4,FALSE)</f>
        <v>Aifa Hamidah</v>
      </c>
      <c r="H219" s="1">
        <f t="shared" si="2"/>
        <v>1</v>
      </c>
      <c r="I219" s="1" t="s">
        <v>3033</v>
      </c>
      <c r="J219" s="1">
        <v>6281335742721</v>
      </c>
      <c r="K219" s="23">
        <f t="shared" si="3"/>
        <v>6281335742721</v>
      </c>
      <c r="L219" s="23" t="s">
        <v>3034</v>
      </c>
      <c r="M219" s="1" t="s">
        <v>3035</v>
      </c>
      <c r="N219" s="1" t="s">
        <v>1177</v>
      </c>
      <c r="O219" s="1" t="s">
        <v>3036</v>
      </c>
      <c r="P219" s="1" t="s">
        <v>3037</v>
      </c>
      <c r="Q219" s="1" t="s">
        <v>1144</v>
      </c>
      <c r="R219" s="1" t="s">
        <v>3038</v>
      </c>
      <c r="S219" s="1" t="s">
        <v>1267</v>
      </c>
      <c r="T219" s="1" t="str">
        <f t="shared" si="4"/>
        <v>Magersari Permai Blok J-02 Rt.23/Rw.7 Kab. Sidoarjo</v>
      </c>
      <c r="U219" s="1" t="s">
        <v>3039</v>
      </c>
      <c r="V219" s="1" t="s">
        <v>1269</v>
      </c>
      <c r="W219" s="1" t="s">
        <v>3040</v>
      </c>
      <c r="X219" s="1" t="s">
        <v>1269</v>
      </c>
      <c r="Y219" s="1" t="str">
        <f t="shared" si="5"/>
        <v>35</v>
      </c>
      <c r="Z219" s="1" t="str">
        <f>VLOOKUP(Y219,ja!E$2:F$35,2,FALSE)</f>
        <v>Jawa Timur</v>
      </c>
      <c r="AA219" s="1" t="str">
        <f t="shared" si="6"/>
        <v>3515</v>
      </c>
      <c r="AB219" s="1" t="str">
        <f t="shared" si="7"/>
        <v>BPS Kabupaten Sidoarjo</v>
      </c>
      <c r="AD219" s="1" t="str">
        <f>IF(AC219="","", VLOOKUP(AC219,ja!A$2:D$549,4)&amp;" "&amp;VLOOKUP(AC219,ja!A$2:D$549,2))</f>
        <v/>
      </c>
      <c r="AE219" s="5" t="str">
        <f t="shared" ref="AE219:AF219" si="225">IF(AC219="",AA219,AC219)</f>
        <v>3515</v>
      </c>
      <c r="AF219" s="2" t="str">
        <f t="shared" si="225"/>
        <v>BPS Kabupaten Sidoarjo</v>
      </c>
      <c r="AG219" s="1">
        <v>1</v>
      </c>
    </row>
    <row r="220" spans="1:33" ht="12.75">
      <c r="A220" s="3">
        <v>45451.496035081014</v>
      </c>
      <c r="B220" s="1" t="s">
        <v>23</v>
      </c>
      <c r="C220" s="4" t="str">
        <f t="shared" si="0"/>
        <v>DIII ST</v>
      </c>
      <c r="D220" s="4">
        <v>112212882</v>
      </c>
      <c r="E220" s="2" t="s">
        <v>227</v>
      </c>
      <c r="F220" s="1">
        <f t="shared" si="1"/>
        <v>1</v>
      </c>
      <c r="G220" s="1" t="str">
        <f>VLOOKUP(D220,Sheet1!$A$2:$D$540,4,FALSE)</f>
        <v>Sindy Aloiya Br Manullang</v>
      </c>
      <c r="H220" s="1">
        <f t="shared" si="2"/>
        <v>1</v>
      </c>
      <c r="I220" s="1" t="s">
        <v>3042</v>
      </c>
      <c r="J220" s="25" t="s">
        <v>3043</v>
      </c>
      <c r="K220" s="23" t="str">
        <f t="shared" si="3"/>
        <v>6285695040481</v>
      </c>
      <c r="L220" s="23" t="s">
        <v>3044</v>
      </c>
      <c r="M220" s="1" t="s">
        <v>227</v>
      </c>
      <c r="N220" s="1" t="s">
        <v>1286</v>
      </c>
      <c r="O220" s="1" t="s">
        <v>3045</v>
      </c>
      <c r="P220" s="1" t="s">
        <v>3046</v>
      </c>
      <c r="Q220" s="1" t="s">
        <v>1144</v>
      </c>
      <c r="R220" s="1" t="s">
        <v>3047</v>
      </c>
      <c r="S220" s="1" t="s">
        <v>1158</v>
      </c>
      <c r="T220" s="1" t="str">
        <f t="shared" si="4"/>
        <v>Jl Sensus 3 No. 10B Rt 006 Rw 04  Kel Bidara Cina, Jati Negara, Jakarta Timur</v>
      </c>
      <c r="U220" s="1" t="s">
        <v>1158</v>
      </c>
      <c r="V220" s="1" t="s">
        <v>1311</v>
      </c>
      <c r="W220" s="1" t="s">
        <v>1160</v>
      </c>
      <c r="X220" s="1" t="s">
        <v>1160</v>
      </c>
      <c r="Y220" s="1" t="str">
        <f t="shared" si="5"/>
        <v>31</v>
      </c>
      <c r="Z220" s="1" t="str">
        <f>VLOOKUP(Y220,ja!E$2:F$35,2,FALSE)</f>
        <v>DKI Jakarta</v>
      </c>
      <c r="AA220" s="1" t="str">
        <f t="shared" si="6"/>
        <v>3100</v>
      </c>
      <c r="AB220" s="1" t="str">
        <f t="shared" si="7"/>
        <v>BPS Provinsi DKI Jakarta</v>
      </c>
      <c r="AD220" s="1" t="str">
        <f>IF(AC220="","", VLOOKUP(AC220,ja!A$2:D$549,4)&amp;" "&amp;VLOOKUP(AC220,ja!A$2:D$549,2))</f>
        <v/>
      </c>
      <c r="AE220" s="5" t="str">
        <f t="shared" ref="AE220:AF220" si="226">IF(AC220="",AA220,AC220)</f>
        <v>3100</v>
      </c>
      <c r="AF220" s="2" t="str">
        <f t="shared" si="226"/>
        <v>BPS Provinsi DKI Jakarta</v>
      </c>
      <c r="AG220" s="1">
        <v>1</v>
      </c>
    </row>
    <row r="221" spans="1:33" ht="12.75">
      <c r="A221" s="3">
        <v>45449.556290474538</v>
      </c>
      <c r="B221" s="1" t="s">
        <v>38</v>
      </c>
      <c r="C221" s="4" t="str">
        <f t="shared" si="0"/>
        <v>DIV ST</v>
      </c>
      <c r="D221" s="4">
        <v>212112363</v>
      </c>
      <c r="E221" s="2" t="s">
        <v>3049</v>
      </c>
      <c r="F221" s="1">
        <f t="shared" si="1"/>
        <v>1</v>
      </c>
      <c r="G221" s="1" t="str">
        <f>VLOOKUP(D221,Sheet1!$A$2:$D$540,4,FALSE)</f>
        <v>Shavira Rachmawati</v>
      </c>
      <c r="H221" s="1">
        <f t="shared" si="2"/>
        <v>1</v>
      </c>
      <c r="I221" s="1" t="s">
        <v>3050</v>
      </c>
      <c r="J221" s="25" t="s">
        <v>3051</v>
      </c>
      <c r="K221" s="23" t="str">
        <f t="shared" si="3"/>
        <v>6285225145458</v>
      </c>
      <c r="L221" s="23" t="s">
        <v>3052</v>
      </c>
      <c r="M221" s="1" t="s">
        <v>3049</v>
      </c>
      <c r="N221" s="1" t="s">
        <v>3053</v>
      </c>
      <c r="O221" s="1" t="s">
        <v>3054</v>
      </c>
      <c r="P221" s="1" t="s">
        <v>3055</v>
      </c>
      <c r="Q221" s="1" t="s">
        <v>1144</v>
      </c>
      <c r="R221" s="1" t="s">
        <v>3056</v>
      </c>
      <c r="S221" s="1" t="s">
        <v>1147</v>
      </c>
      <c r="T221" s="1" t="str">
        <f t="shared" si="4"/>
        <v>Minggiran Mj Ii No. 1369A Rt63/Rw17 Suryodiningratan, Mantrijeron, Kota Yogyakarta, Diy</v>
      </c>
      <c r="U221" s="1" t="s">
        <v>1146</v>
      </c>
      <c r="V221" s="1" t="s">
        <v>1149</v>
      </c>
      <c r="W221" s="1" t="s">
        <v>1541</v>
      </c>
      <c r="X221" s="1" t="s">
        <v>1149</v>
      </c>
      <c r="Y221" s="1" t="str">
        <f t="shared" si="5"/>
        <v>34</v>
      </c>
      <c r="Z221" s="1" t="str">
        <f>VLOOKUP(Y221,ja!E$2:F$35,2,FALSE)</f>
        <v>DI Yogyakarta</v>
      </c>
      <c r="AA221" s="1" t="str">
        <f t="shared" si="6"/>
        <v>3471</v>
      </c>
      <c r="AB221" s="1" t="str">
        <f t="shared" si="7"/>
        <v>BPS Kota Yogyakarta</v>
      </c>
      <c r="AD221" s="1" t="str">
        <f>IF(AC221="","", VLOOKUP(AC221,ja!A$2:D$549,4)&amp;" "&amp;VLOOKUP(AC221,ja!A$2:D$549,2))</f>
        <v/>
      </c>
      <c r="AE221" s="5" t="str">
        <f t="shared" ref="AE221:AF221" si="227">IF(AC221="",AA221,AC221)</f>
        <v>3471</v>
      </c>
      <c r="AF221" s="2" t="str">
        <f t="shared" si="227"/>
        <v>BPS Kota Yogyakarta</v>
      </c>
      <c r="AG221" s="1">
        <v>1</v>
      </c>
    </row>
    <row r="222" spans="1:33" ht="12.75">
      <c r="A222" s="3">
        <v>45447.782461817129</v>
      </c>
      <c r="B222" s="1" t="s">
        <v>41</v>
      </c>
      <c r="C222" s="4" t="str">
        <f t="shared" si="0"/>
        <v>DIV ST</v>
      </c>
      <c r="D222" s="4">
        <v>212112306</v>
      </c>
      <c r="E222" s="2" t="s">
        <v>403</v>
      </c>
      <c r="F222" s="1">
        <f t="shared" si="1"/>
        <v>1</v>
      </c>
      <c r="G222" s="1" t="str">
        <f>VLOOKUP(D222,Sheet1!$A$2:$D$540,4,FALSE)</f>
        <v>Randy Daffa Aditya</v>
      </c>
      <c r="H222" s="1">
        <f t="shared" si="2"/>
        <v>1</v>
      </c>
      <c r="I222" s="1" t="s">
        <v>3058</v>
      </c>
      <c r="J222" s="25" t="s">
        <v>3059</v>
      </c>
      <c r="K222" s="23" t="str">
        <f t="shared" si="3"/>
        <v>6283176290190</v>
      </c>
      <c r="L222" s="23" t="s">
        <v>3060</v>
      </c>
      <c r="M222" s="1" t="s">
        <v>3061</v>
      </c>
      <c r="N222" s="1" t="s">
        <v>1141</v>
      </c>
      <c r="O222" s="1" t="s">
        <v>3062</v>
      </c>
      <c r="P222" s="1" t="s">
        <v>3063</v>
      </c>
      <c r="Q222" s="1" t="s">
        <v>1144</v>
      </c>
      <c r="R222" s="1" t="s">
        <v>3064</v>
      </c>
      <c r="S222" s="1" t="s">
        <v>1739</v>
      </c>
      <c r="T222" s="1" t="str">
        <f t="shared" si="4"/>
        <v xml:space="preserve">Jl. Kusumasari No 3B Rt 14 Rw 5, Kelurahan Rejomulyo, Kecamatan Kartoharjo, Kota Madiun </v>
      </c>
      <c r="U222" s="1" t="s">
        <v>1359</v>
      </c>
      <c r="V222" s="1" t="s">
        <v>1361</v>
      </c>
      <c r="W222" s="1" t="s">
        <v>1741</v>
      </c>
      <c r="X222" s="1" t="s">
        <v>1361</v>
      </c>
      <c r="Y222" s="1" t="str">
        <f t="shared" si="5"/>
        <v>33</v>
      </c>
      <c r="Z222" s="1" t="str">
        <f>VLOOKUP(Y222,ja!E$2:F$35,2,FALSE)</f>
        <v>Jawa Tengah</v>
      </c>
      <c r="AA222" s="1" t="str">
        <f t="shared" si="6"/>
        <v>3300</v>
      </c>
      <c r="AB222" s="1" t="str">
        <f t="shared" si="7"/>
        <v>BPS Provinsi Jawa Tengah</v>
      </c>
      <c r="AD222" s="1" t="str">
        <f>IF(AC222="","", VLOOKUP(AC222,ja!A$2:D$549,4)&amp;" "&amp;VLOOKUP(AC222,ja!A$2:D$549,2))</f>
        <v/>
      </c>
      <c r="AE222" s="5" t="str">
        <f t="shared" ref="AE222:AF222" si="228">IF(AC222="",AA222,AC222)</f>
        <v>3300</v>
      </c>
      <c r="AF222" s="2" t="str">
        <f t="shared" si="228"/>
        <v>BPS Provinsi Jawa Tengah</v>
      </c>
      <c r="AG222" s="1">
        <v>1</v>
      </c>
    </row>
    <row r="223" spans="1:33" ht="12.75">
      <c r="A223" s="3">
        <v>45447.782763287032</v>
      </c>
      <c r="B223" s="1" t="s">
        <v>23</v>
      </c>
      <c r="C223" s="4" t="str">
        <f t="shared" si="0"/>
        <v>DIII ST</v>
      </c>
      <c r="D223" s="4">
        <v>112212502</v>
      </c>
      <c r="E223" s="2" t="s">
        <v>25</v>
      </c>
      <c r="F223" s="1">
        <f t="shared" si="1"/>
        <v>1</v>
      </c>
      <c r="G223" s="1" t="str">
        <f>VLOOKUP(D223,Sheet1!$A$2:$D$540,4,FALSE)</f>
        <v>Anggia Sari Siregar</v>
      </c>
      <c r="H223" s="1">
        <f t="shared" si="2"/>
        <v>1</v>
      </c>
      <c r="I223" s="1" t="s">
        <v>3066</v>
      </c>
      <c r="J223" s="25" t="s">
        <v>3067</v>
      </c>
      <c r="K223" s="23" t="str">
        <f t="shared" si="3"/>
        <v>6281264111240</v>
      </c>
      <c r="L223" s="23" t="s">
        <v>3068</v>
      </c>
      <c r="M223" s="1" t="s">
        <v>25</v>
      </c>
      <c r="N223" s="1" t="s">
        <v>1141</v>
      </c>
      <c r="O223" s="1" t="s">
        <v>3069</v>
      </c>
      <c r="P223" s="1" t="s">
        <v>3070</v>
      </c>
      <c r="Q223" s="1" t="s">
        <v>1144</v>
      </c>
      <c r="R223" s="1" t="s">
        <v>3071</v>
      </c>
      <c r="S223" s="1" t="s">
        <v>1181</v>
      </c>
      <c r="T223" s="1" t="str">
        <f t="shared" si="4"/>
        <v>Jalan Selamat Ujung No. 165 B Kecamatan Medan Amplas Kelurahan Sitirejo Iii Kodepos 20219</v>
      </c>
      <c r="U223" s="1" t="s">
        <v>1181</v>
      </c>
      <c r="V223" s="1" t="s">
        <v>1182</v>
      </c>
      <c r="W223" s="1" t="s">
        <v>1183</v>
      </c>
      <c r="X223" s="1" t="s">
        <v>1182</v>
      </c>
      <c r="Y223" s="1" t="str">
        <f t="shared" si="5"/>
        <v>12</v>
      </c>
      <c r="Z223" s="1" t="str">
        <f>VLOOKUP(Y223,ja!E$2:F$35,2,FALSE)</f>
        <v>Sumatera Utara</v>
      </c>
      <c r="AA223" s="1" t="str">
        <f t="shared" si="6"/>
        <v>1200</v>
      </c>
      <c r="AB223" s="1" t="str">
        <f t="shared" si="7"/>
        <v>BPS Provinsi Sumatera Utara</v>
      </c>
      <c r="AD223" s="1" t="str">
        <f>IF(AC223="","", VLOOKUP(AC223,ja!A$2:D$549,4)&amp;" "&amp;VLOOKUP(AC223,ja!A$2:D$549,2))</f>
        <v/>
      </c>
      <c r="AE223" s="5" t="str">
        <f t="shared" ref="AE223:AF223" si="229">IF(AC223="",AA223,AC223)</f>
        <v>1200</v>
      </c>
      <c r="AF223" s="2" t="str">
        <f t="shared" si="229"/>
        <v>BPS Provinsi Sumatera Utara</v>
      </c>
      <c r="AG223" s="1">
        <v>1</v>
      </c>
    </row>
    <row r="224" spans="1:33" ht="12.75">
      <c r="A224" s="3">
        <v>45447.784151608794</v>
      </c>
      <c r="B224" s="1" t="s">
        <v>38</v>
      </c>
      <c r="C224" s="4" t="str">
        <f t="shared" si="0"/>
        <v>DIV ST</v>
      </c>
      <c r="D224" s="4">
        <v>212111960</v>
      </c>
      <c r="E224" s="2" t="s">
        <v>3073</v>
      </c>
      <c r="F224" s="1">
        <f t="shared" si="1"/>
        <v>1</v>
      </c>
      <c r="G224" s="1" t="str">
        <f>VLOOKUP(D224,Sheet1!$A$2:$D$540,4,FALSE)</f>
        <v>Bob Louis Manurung</v>
      </c>
      <c r="H224" s="1">
        <f t="shared" si="2"/>
        <v>1</v>
      </c>
      <c r="I224" s="1" t="s">
        <v>3074</v>
      </c>
      <c r="J224" s="25" t="s">
        <v>3075</v>
      </c>
      <c r="K224" s="23" t="str">
        <f t="shared" si="3"/>
        <v>6288261386554</v>
      </c>
      <c r="L224" s="23" t="s">
        <v>3076</v>
      </c>
      <c r="M224" s="1" t="s">
        <v>3073</v>
      </c>
      <c r="N224" s="1" t="s">
        <v>1286</v>
      </c>
      <c r="O224" s="1" t="s">
        <v>3077</v>
      </c>
      <c r="P224" s="1" t="s">
        <v>3078</v>
      </c>
      <c r="Q224" s="1" t="s">
        <v>1144</v>
      </c>
      <c r="R224" s="1" t="s">
        <v>3079</v>
      </c>
      <c r="S224" s="1" t="s">
        <v>1181</v>
      </c>
      <c r="T224" s="1" t="str">
        <f t="shared" si="4"/>
        <v>Jalan Palapa No. 5B - Jl. Pertempuran,  Kelurahan Pulo Brayan Kota, Kecamatan Medan Barat</v>
      </c>
      <c r="U224" s="1" t="s">
        <v>1393</v>
      </c>
      <c r="V224" s="1" t="s">
        <v>1182</v>
      </c>
      <c r="W224" s="1" t="s">
        <v>1183</v>
      </c>
      <c r="X224" s="1" t="s">
        <v>1182</v>
      </c>
      <c r="Y224" s="1" t="str">
        <f t="shared" si="5"/>
        <v>12</v>
      </c>
      <c r="Z224" s="1" t="str">
        <f>VLOOKUP(Y224,ja!E$2:F$35,2,FALSE)</f>
        <v>Sumatera Utara</v>
      </c>
      <c r="AA224" s="1" t="str">
        <f t="shared" si="6"/>
        <v>1200</v>
      </c>
      <c r="AB224" s="1" t="str">
        <f t="shared" si="7"/>
        <v>BPS Provinsi Sumatera Utara</v>
      </c>
      <c r="AD224" s="1" t="str">
        <f>IF(AC224="","", VLOOKUP(AC224,ja!A$2:D$549,4)&amp;" "&amp;VLOOKUP(AC224,ja!A$2:D$549,2))</f>
        <v/>
      </c>
      <c r="AE224" s="5" t="str">
        <f t="shared" ref="AE224:AF224" si="230">IF(AC224="",AA224,AC224)</f>
        <v>1200</v>
      </c>
      <c r="AF224" s="2" t="str">
        <f t="shared" si="230"/>
        <v>BPS Provinsi Sumatera Utara</v>
      </c>
      <c r="AG224" s="1">
        <v>1</v>
      </c>
    </row>
    <row r="225" spans="1:33" ht="12.75">
      <c r="A225" s="3">
        <v>45447.790222800926</v>
      </c>
      <c r="B225" s="1" t="s">
        <v>20</v>
      </c>
      <c r="C225" s="4" t="str">
        <f t="shared" si="0"/>
        <v>DIV ST</v>
      </c>
      <c r="D225" s="4">
        <v>212112391</v>
      </c>
      <c r="E225" s="2" t="s">
        <v>274</v>
      </c>
      <c r="F225" s="1">
        <f t="shared" si="1"/>
        <v>1</v>
      </c>
      <c r="G225" s="1" t="str">
        <f>VLOOKUP(D225,Sheet1!$A$2:$D$540,4,FALSE)</f>
        <v>Syawalgi Wahyu Imani</v>
      </c>
      <c r="H225" s="1">
        <f t="shared" si="2"/>
        <v>1</v>
      </c>
      <c r="I225" s="1" t="s">
        <v>3081</v>
      </c>
      <c r="J225" s="25" t="s">
        <v>3082</v>
      </c>
      <c r="K225" s="23" t="str">
        <f t="shared" si="3"/>
        <v>6282152981315</v>
      </c>
      <c r="L225" s="23" t="s">
        <v>3083</v>
      </c>
      <c r="M225" s="1" t="s">
        <v>3084</v>
      </c>
      <c r="N225" s="1" t="s">
        <v>1141</v>
      </c>
      <c r="O225" s="1" t="s">
        <v>3085</v>
      </c>
      <c r="P225" s="1" t="s">
        <v>3086</v>
      </c>
      <c r="Q225" s="1" t="s">
        <v>1144</v>
      </c>
      <c r="R225" s="1" t="s">
        <v>3087</v>
      </c>
      <c r="S225" s="1" t="s">
        <v>2422</v>
      </c>
      <c r="T225" s="1" t="str">
        <f t="shared" si="4"/>
        <v>Jl. Asem No.9A, Rt.13/Rw.2, Bidara Cina, Kecamatan Jatinegara, Kota Jakarta Timur, Daerah Khusus Ibukota Jakarta 13330</v>
      </c>
      <c r="U225" s="1" t="s">
        <v>2422</v>
      </c>
      <c r="V225" s="1" t="s">
        <v>1899</v>
      </c>
      <c r="W225" s="1" t="s">
        <v>1311</v>
      </c>
      <c r="X225" s="1" t="s">
        <v>1899</v>
      </c>
      <c r="Y225" s="1" t="str">
        <f t="shared" si="5"/>
        <v>31</v>
      </c>
      <c r="Z225" s="1" t="str">
        <f>VLOOKUP(Y225,ja!E$2:F$35,2,FALSE)</f>
        <v>DKI Jakarta</v>
      </c>
      <c r="AA225" s="1" t="str">
        <f t="shared" si="6"/>
        <v>3171</v>
      </c>
      <c r="AB225" s="1" t="str">
        <f t="shared" si="7"/>
        <v>BPS Kota Jakarta Selatan</v>
      </c>
      <c r="AD225" s="1" t="str">
        <f>IF(AC225="","", VLOOKUP(AC225,ja!A$2:D$549,4)&amp;" "&amp;VLOOKUP(AC225,ja!A$2:D$549,2))</f>
        <v/>
      </c>
      <c r="AE225" s="5" t="str">
        <f t="shared" ref="AE225:AF225" si="231">IF(AC225="",AA225,AC225)</f>
        <v>3171</v>
      </c>
      <c r="AF225" s="2" t="str">
        <f t="shared" si="231"/>
        <v>BPS Kota Jakarta Selatan</v>
      </c>
      <c r="AG225" s="1">
        <v>1</v>
      </c>
    </row>
    <row r="226" spans="1:33" ht="12.75">
      <c r="A226" s="3">
        <v>45447.791191481483</v>
      </c>
      <c r="B226" s="1" t="s">
        <v>23</v>
      </c>
      <c r="C226" s="4" t="str">
        <f t="shared" si="0"/>
        <v>DIII ST</v>
      </c>
      <c r="D226" s="4">
        <v>112212513</v>
      </c>
      <c r="E226" s="2" t="s">
        <v>759</v>
      </c>
      <c r="F226" s="1">
        <f t="shared" si="1"/>
        <v>1</v>
      </c>
      <c r="G226" s="1" t="str">
        <f>VLOOKUP(D226,Sheet1!$A$2:$D$540,4,FALSE)</f>
        <v>Arikhza Saputri</v>
      </c>
      <c r="H226" s="1">
        <f t="shared" si="2"/>
        <v>1</v>
      </c>
      <c r="I226" s="1" t="s">
        <v>3089</v>
      </c>
      <c r="J226" s="25" t="s">
        <v>3090</v>
      </c>
      <c r="K226" s="23" t="str">
        <f t="shared" si="3"/>
        <v>6281247883897</v>
      </c>
      <c r="L226" s="23" t="s">
        <v>3091</v>
      </c>
      <c r="M226" s="1" t="s">
        <v>759</v>
      </c>
      <c r="N226" s="1" t="s">
        <v>1177</v>
      </c>
      <c r="O226" s="1" t="s">
        <v>3092</v>
      </c>
      <c r="P226" s="1" t="s">
        <v>1191</v>
      </c>
      <c r="Q226" s="1" t="s">
        <v>1144</v>
      </c>
      <c r="R226" s="1" t="s">
        <v>3093</v>
      </c>
      <c r="S226" s="1" t="s">
        <v>2668</v>
      </c>
      <c r="T226" s="1" t="str">
        <f t="shared" si="4"/>
        <v>Depot Air Isi Ulang Rajaro Jl.Dorowati Giwu Km12, Kel.Klasaman, Kec.Sorong Timur, Kota Sorong, Papua Barat 98417</v>
      </c>
      <c r="U226" s="1" t="s">
        <v>3094</v>
      </c>
      <c r="V226" s="1" t="s">
        <v>1741</v>
      </c>
      <c r="W226" s="1" t="s">
        <v>1899</v>
      </c>
      <c r="X226" s="1" t="s">
        <v>1741</v>
      </c>
      <c r="Y226" s="1" t="str">
        <f t="shared" si="5"/>
        <v>35</v>
      </c>
      <c r="Z226" s="1" t="str">
        <f>VLOOKUP(Y226,ja!E$2:F$35,2,FALSE)</f>
        <v>Jawa Timur</v>
      </c>
      <c r="AA226" s="1" t="str">
        <f t="shared" si="6"/>
        <v>3577</v>
      </c>
      <c r="AB226" s="1" t="str">
        <f t="shared" si="7"/>
        <v>BPS Kota Madiun</v>
      </c>
      <c r="AD226" s="1" t="str">
        <f>IF(AC226="","", VLOOKUP(AC226,ja!A$2:D$549,4)&amp;" "&amp;VLOOKUP(AC226,ja!A$2:D$549,2))</f>
        <v/>
      </c>
      <c r="AE226" s="5" t="str">
        <f t="shared" ref="AE226:AF226" si="232">IF(AC226="",AA226,AC226)</f>
        <v>3577</v>
      </c>
      <c r="AF226" s="2" t="str">
        <f t="shared" si="232"/>
        <v>BPS Kota Madiun</v>
      </c>
      <c r="AG226" s="1">
        <v>1</v>
      </c>
    </row>
    <row r="227" spans="1:33" ht="12.75">
      <c r="A227" s="3">
        <v>45447.793179675922</v>
      </c>
      <c r="B227" s="1" t="s">
        <v>103</v>
      </c>
      <c r="C227" s="4" t="str">
        <f t="shared" si="0"/>
        <v>DIV ST</v>
      </c>
      <c r="D227" s="4">
        <v>212112073</v>
      </c>
      <c r="E227" s="2" t="s">
        <v>104</v>
      </c>
      <c r="F227" s="1">
        <f t="shared" si="1"/>
        <v>1</v>
      </c>
      <c r="G227" s="1" t="str">
        <f>VLOOKUP(D227,Sheet1!$A$2:$D$540,4,FALSE)</f>
        <v>Ghina Anandhia</v>
      </c>
      <c r="H227" s="1">
        <f t="shared" si="2"/>
        <v>1</v>
      </c>
      <c r="I227" s="1" t="s">
        <v>3096</v>
      </c>
      <c r="J227" s="1">
        <v>62895639425926</v>
      </c>
      <c r="K227" s="23">
        <f t="shared" si="3"/>
        <v>62895639425926</v>
      </c>
      <c r="L227" s="23" t="s">
        <v>3097</v>
      </c>
      <c r="M227" s="1" t="s">
        <v>104</v>
      </c>
      <c r="N227" s="1" t="s">
        <v>1141</v>
      </c>
      <c r="O227" s="1" t="s">
        <v>3098</v>
      </c>
      <c r="P227" s="1" t="s">
        <v>3099</v>
      </c>
      <c r="Q227" s="1" t="s">
        <v>1144</v>
      </c>
      <c r="R227" s="1" t="s">
        <v>3100</v>
      </c>
      <c r="S227" s="1" t="s">
        <v>3101</v>
      </c>
      <c r="T227" s="1" t="str">
        <f t="shared" si="4"/>
        <v>Jl.Bariang Indah Ii No.67 Rt 02/Rw 01 Kelurahan Anduring Kecamatan Kuranji, Kota Padang, Sumatera Barat</v>
      </c>
      <c r="U227" s="1" t="s">
        <v>3102</v>
      </c>
      <c r="V227" s="1" t="s">
        <v>1239</v>
      </c>
      <c r="W227" s="1" t="s">
        <v>3103</v>
      </c>
      <c r="X227" s="1" t="s">
        <v>1239</v>
      </c>
      <c r="Y227" s="1" t="str">
        <f t="shared" si="5"/>
        <v>13</v>
      </c>
      <c r="Z227" s="1" t="str">
        <f>VLOOKUP(Y227,ja!E$2:F$35,2,FALSE)</f>
        <v>Sumatera Barat</v>
      </c>
      <c r="AA227" s="1" t="str">
        <f t="shared" si="6"/>
        <v>1300</v>
      </c>
      <c r="AB227" s="1" t="str">
        <f t="shared" si="7"/>
        <v>BPS Provinsi Sumatera Barat</v>
      </c>
      <c r="AD227" s="1" t="str">
        <f>IF(AC227="","", VLOOKUP(AC227,ja!A$2:D$549,4)&amp;" "&amp;VLOOKUP(AC227,ja!A$2:D$549,2))</f>
        <v/>
      </c>
      <c r="AE227" s="5" t="str">
        <f t="shared" ref="AE227:AF227" si="233">IF(AC227="",AA227,AC227)</f>
        <v>1300</v>
      </c>
      <c r="AF227" s="2" t="str">
        <f t="shared" si="233"/>
        <v>BPS Provinsi Sumatera Barat</v>
      </c>
      <c r="AG227" s="1">
        <v>1</v>
      </c>
    </row>
    <row r="228" spans="1:33" ht="12.75">
      <c r="A228" s="3">
        <v>45447.793350995373</v>
      </c>
      <c r="B228" s="1" t="s">
        <v>41</v>
      </c>
      <c r="C228" s="4" t="str">
        <f t="shared" si="0"/>
        <v>DIV ST</v>
      </c>
      <c r="D228" s="4">
        <v>212112170</v>
      </c>
      <c r="E228" s="2" t="s">
        <v>42</v>
      </c>
      <c r="F228" s="1">
        <f t="shared" si="1"/>
        <v>1</v>
      </c>
      <c r="G228" s="1" t="str">
        <f>VLOOKUP(D228,Sheet1!$A$2:$D$540,4,FALSE)</f>
        <v>Mahira Fachrunnisa Lubis</v>
      </c>
      <c r="H228" s="1">
        <f t="shared" si="2"/>
        <v>1</v>
      </c>
      <c r="I228" s="1" t="s">
        <v>3105</v>
      </c>
      <c r="J228" s="25" t="s">
        <v>3106</v>
      </c>
      <c r="K228" s="23" t="str">
        <f t="shared" si="3"/>
        <v>6281270574806</v>
      </c>
      <c r="L228" s="23" t="s">
        <v>3107</v>
      </c>
      <c r="M228" s="1" t="s">
        <v>42</v>
      </c>
      <c r="N228" s="1" t="s">
        <v>1286</v>
      </c>
      <c r="O228" s="1" t="s">
        <v>3108</v>
      </c>
      <c r="P228" s="1" t="s">
        <v>3109</v>
      </c>
      <c r="Q228" s="1" t="s">
        <v>1144</v>
      </c>
      <c r="R228" s="1" t="s">
        <v>3110</v>
      </c>
      <c r="S228" s="1" t="s">
        <v>1181</v>
      </c>
      <c r="T228" s="1" t="str">
        <f t="shared" si="4"/>
        <v>Jalan Perumahan Menteng Indah Blok F9 Nomor 3, Rt 00/Rw/00, Kelurahan Medan Tenggara, Kecamatan Medan Denai</v>
      </c>
      <c r="U228" s="1" t="s">
        <v>1181</v>
      </c>
      <c r="V228" s="1" t="s">
        <v>1182</v>
      </c>
      <c r="W228" s="1" t="s">
        <v>1183</v>
      </c>
      <c r="X228" s="1" t="s">
        <v>1182</v>
      </c>
      <c r="Y228" s="1" t="str">
        <f t="shared" si="5"/>
        <v>12</v>
      </c>
      <c r="Z228" s="1" t="str">
        <f>VLOOKUP(Y228,ja!E$2:F$35,2,FALSE)</f>
        <v>Sumatera Utara</v>
      </c>
      <c r="AA228" s="1" t="str">
        <f t="shared" si="6"/>
        <v>1200</v>
      </c>
      <c r="AB228" s="1" t="str">
        <f t="shared" si="7"/>
        <v>BPS Provinsi Sumatera Utara</v>
      </c>
      <c r="AD228" s="1" t="str">
        <f>IF(AC228="","", VLOOKUP(AC228,ja!A$2:D$549,4)&amp;" "&amp;VLOOKUP(AC228,ja!A$2:D$549,2))</f>
        <v/>
      </c>
      <c r="AE228" s="5" t="str">
        <f t="shared" ref="AE228:AF228" si="234">IF(AC228="",AA228,AC228)</f>
        <v>1200</v>
      </c>
      <c r="AF228" s="2" t="str">
        <f t="shared" si="234"/>
        <v>BPS Provinsi Sumatera Utara</v>
      </c>
      <c r="AG228" s="1">
        <v>1</v>
      </c>
    </row>
    <row r="229" spans="1:33" ht="12.75">
      <c r="A229" s="3">
        <v>45451.398629155097</v>
      </c>
      <c r="B229" s="1" t="s">
        <v>38</v>
      </c>
      <c r="C229" s="4" t="str">
        <f t="shared" si="0"/>
        <v>DIV ST</v>
      </c>
      <c r="D229" s="4">
        <v>212112130</v>
      </c>
      <c r="E229" s="2" t="s">
        <v>570</v>
      </c>
      <c r="F229" s="1">
        <f t="shared" si="1"/>
        <v>1</v>
      </c>
      <c r="G229" s="1" t="str">
        <f>VLOOKUP(D229,Sheet1!$A$2:$D$540,4,FALSE)</f>
        <v>Kayla Azka Dhiya Tsabithah</v>
      </c>
      <c r="H229" s="1">
        <f t="shared" si="2"/>
        <v>1</v>
      </c>
      <c r="I229" s="1" t="s">
        <v>3112</v>
      </c>
      <c r="J229" s="25" t="s">
        <v>3113</v>
      </c>
      <c r="K229" s="23" t="str">
        <f t="shared" si="3"/>
        <v>6285712729930</v>
      </c>
      <c r="L229" s="26" t="s">
        <v>3114</v>
      </c>
      <c r="M229" s="1" t="s">
        <v>3115</v>
      </c>
      <c r="N229" s="1" t="s">
        <v>1141</v>
      </c>
      <c r="O229" s="1" t="s">
        <v>3116</v>
      </c>
      <c r="P229" s="1" t="s">
        <v>3117</v>
      </c>
      <c r="Q229" s="1" t="s">
        <v>1144</v>
      </c>
      <c r="R229" s="1" t="s">
        <v>3118</v>
      </c>
      <c r="S229" s="1" t="s">
        <v>1359</v>
      </c>
      <c r="T229" s="1" t="str">
        <f t="shared" si="4"/>
        <v>Rt 9, Rw 1, No 14A, Jalan Puspanjolo Timur Iv, Kel. Cabean, Kec. Semarang Barat</v>
      </c>
      <c r="U229" s="1" t="s">
        <v>1506</v>
      </c>
      <c r="V229" s="1" t="s">
        <v>1362</v>
      </c>
      <c r="W229" s="1" t="s">
        <v>1361</v>
      </c>
      <c r="X229" s="1" t="s">
        <v>1362</v>
      </c>
      <c r="Y229" s="1" t="str">
        <f t="shared" si="5"/>
        <v>33</v>
      </c>
      <c r="Z229" s="1" t="str">
        <f>VLOOKUP(Y229,ja!E$2:F$35,2,FALSE)</f>
        <v>Jawa Tengah</v>
      </c>
      <c r="AA229" s="1" t="str">
        <f t="shared" si="6"/>
        <v>3374</v>
      </c>
      <c r="AB229" s="1" t="str">
        <f t="shared" si="7"/>
        <v>BPS Kota Semarang</v>
      </c>
      <c r="AD229" s="1" t="str">
        <f>IF(AC229="","", VLOOKUP(AC229,ja!A$2:D$549,4)&amp;" "&amp;VLOOKUP(AC229,ja!A$2:D$549,2))</f>
        <v/>
      </c>
      <c r="AE229" s="5" t="str">
        <f t="shared" ref="AE229:AF229" si="235">IF(AC229="",AA229,AC229)</f>
        <v>3374</v>
      </c>
      <c r="AF229" s="2" t="str">
        <f t="shared" si="235"/>
        <v>BPS Kota Semarang</v>
      </c>
      <c r="AG229" s="1">
        <v>1</v>
      </c>
    </row>
    <row r="230" spans="1:33" ht="12.75">
      <c r="A230" s="3">
        <v>45447.79588957176</v>
      </c>
      <c r="B230" s="1" t="s">
        <v>57</v>
      </c>
      <c r="C230" s="4" t="str">
        <f t="shared" si="0"/>
        <v>DIV KS</v>
      </c>
      <c r="D230" s="4">
        <v>222112162</v>
      </c>
      <c r="E230" s="2" t="s">
        <v>313</v>
      </c>
      <c r="F230" s="1">
        <f t="shared" si="1"/>
        <v>1</v>
      </c>
      <c r="G230" s="1" t="str">
        <f>VLOOKUP(D230,Sheet1!$A$2:$D$540,4,FALSE)</f>
        <v>Luthfiani Nur Aisyah</v>
      </c>
      <c r="H230" s="1">
        <f t="shared" si="2"/>
        <v>1</v>
      </c>
      <c r="I230" s="1" t="s">
        <v>3120</v>
      </c>
      <c r="J230" s="25" t="s">
        <v>3121</v>
      </c>
      <c r="K230" s="23" t="str">
        <f t="shared" si="3"/>
        <v>6282154653048</v>
      </c>
      <c r="L230" s="23" t="s">
        <v>3122</v>
      </c>
      <c r="M230" s="1" t="s">
        <v>3123</v>
      </c>
      <c r="N230" s="1" t="s">
        <v>1141</v>
      </c>
      <c r="O230" s="1" t="s">
        <v>3124</v>
      </c>
      <c r="P230" s="1" t="s">
        <v>3125</v>
      </c>
      <c r="Q230" s="1" t="s">
        <v>1144</v>
      </c>
      <c r="R230" s="1" t="s">
        <v>3126</v>
      </c>
      <c r="S230" s="1" t="s">
        <v>3127</v>
      </c>
      <c r="T230" s="1" t="str">
        <f t="shared" si="4"/>
        <v>Silver Kost, 5, Jl. Saabun No.24, Rt.5/Rw.2, Bidara Cina, Kecamatan Jatinegara</v>
      </c>
      <c r="U230" s="1" t="s">
        <v>1381</v>
      </c>
      <c r="V230" s="1" t="s">
        <v>1311</v>
      </c>
      <c r="W230" s="1" t="s">
        <v>2366</v>
      </c>
      <c r="X230" s="1" t="s">
        <v>2366</v>
      </c>
      <c r="Y230" s="1" t="str">
        <f t="shared" si="5"/>
        <v>31</v>
      </c>
      <c r="Z230" s="1" t="str">
        <f>VLOOKUP(Y230,ja!E$2:F$35,2,FALSE)</f>
        <v>DKI Jakarta</v>
      </c>
      <c r="AA230" s="1" t="str">
        <f t="shared" si="6"/>
        <v>3175</v>
      </c>
      <c r="AB230" s="1" t="str">
        <f t="shared" si="7"/>
        <v>BPS Kota Jakarta Utara</v>
      </c>
      <c r="AD230" s="1" t="str">
        <f>IF(AC230="","", VLOOKUP(AC230,ja!A$2:D$549,4)&amp;" "&amp;VLOOKUP(AC230,ja!A$2:D$549,2))</f>
        <v/>
      </c>
      <c r="AE230" s="5" t="str">
        <f t="shared" ref="AE230:AF230" si="236">IF(AC230="",AA230,AC230)</f>
        <v>3175</v>
      </c>
      <c r="AF230" s="2" t="str">
        <f t="shared" si="236"/>
        <v>BPS Kota Jakarta Utara</v>
      </c>
      <c r="AG230" s="1">
        <v>1</v>
      </c>
    </row>
    <row r="231" spans="1:33" ht="12.75">
      <c r="A231" s="3">
        <v>45449.185823831023</v>
      </c>
      <c r="B231" s="1" t="s">
        <v>35</v>
      </c>
      <c r="C231" s="4" t="str">
        <f t="shared" si="0"/>
        <v>DIV ST</v>
      </c>
      <c r="D231" s="4">
        <v>212112062</v>
      </c>
      <c r="E231" s="2" t="s">
        <v>248</v>
      </c>
      <c r="F231" s="1">
        <f t="shared" si="1"/>
        <v>1</v>
      </c>
      <c r="G231" s="1" t="str">
        <f>VLOOKUP(D231,Sheet1!$A$2:$D$540,4,FALSE)</f>
        <v>Firman Emmanuel Declarantius Parulian</v>
      </c>
      <c r="H231" s="1">
        <f t="shared" si="2"/>
        <v>1</v>
      </c>
      <c r="I231" s="1" t="s">
        <v>3129</v>
      </c>
      <c r="J231" s="25" t="s">
        <v>3130</v>
      </c>
      <c r="K231" s="23" t="str">
        <f t="shared" si="3"/>
        <v>6285643348363</v>
      </c>
      <c r="L231" s="23" t="s">
        <v>3131</v>
      </c>
      <c r="M231" s="1" t="s">
        <v>3132</v>
      </c>
      <c r="N231" s="1" t="s">
        <v>1475</v>
      </c>
      <c r="O231" s="1" t="s">
        <v>1475</v>
      </c>
      <c r="P231" s="1" t="s">
        <v>3133</v>
      </c>
      <c r="Q231" s="1" t="s">
        <v>1144</v>
      </c>
      <c r="R231" s="1" t="s">
        <v>3133</v>
      </c>
      <c r="S231" s="1" t="s">
        <v>1158</v>
      </c>
      <c r="T231" s="1" t="str">
        <f t="shared" si="4"/>
        <v>Otto Iskandardinata Ii No. 14, Bidara Cina, Kecamatan Jatinegara, Kota Jakarta Timur, Dki Jakarta</v>
      </c>
      <c r="U231" s="1" t="s">
        <v>1505</v>
      </c>
      <c r="V231" s="1" t="s">
        <v>1160</v>
      </c>
      <c r="W231" s="1" t="s">
        <v>1507</v>
      </c>
      <c r="X231" s="1" t="s">
        <v>1160</v>
      </c>
      <c r="Y231" s="1" t="str">
        <f t="shared" si="5"/>
        <v>31</v>
      </c>
      <c r="Z231" s="1" t="str">
        <f>VLOOKUP(Y231,ja!E$2:F$35,2,FALSE)</f>
        <v>DKI Jakarta</v>
      </c>
      <c r="AA231" s="1" t="str">
        <f t="shared" si="6"/>
        <v>3100</v>
      </c>
      <c r="AB231" s="1" t="str">
        <f t="shared" si="7"/>
        <v>BPS Provinsi DKI Jakarta</v>
      </c>
      <c r="AD231" s="1" t="str">
        <f>IF(AC231="","", VLOOKUP(AC231,ja!A$2:D$549,4)&amp;" "&amp;VLOOKUP(AC231,ja!A$2:D$549,2))</f>
        <v/>
      </c>
      <c r="AE231" s="5" t="str">
        <f t="shared" ref="AE231:AF231" si="237">IF(AC231="",AA231,AC231)</f>
        <v>3100</v>
      </c>
      <c r="AF231" s="2" t="str">
        <f t="shared" si="237"/>
        <v>BPS Provinsi DKI Jakarta</v>
      </c>
      <c r="AG231" s="1">
        <v>1</v>
      </c>
    </row>
    <row r="232" spans="1:33" ht="12.75">
      <c r="A232" s="3">
        <v>45447.809455532406</v>
      </c>
      <c r="B232" s="1" t="s">
        <v>20</v>
      </c>
      <c r="C232" s="4" t="str">
        <f t="shared" si="0"/>
        <v>DIV ST</v>
      </c>
      <c r="D232" s="4">
        <v>212111846</v>
      </c>
      <c r="E232" s="2" t="s">
        <v>526</v>
      </c>
      <c r="F232" s="1">
        <f t="shared" si="1"/>
        <v>1</v>
      </c>
      <c r="G232" s="1" t="str">
        <f>VLOOKUP(D232,Sheet1!$A$2:$D$540,4,FALSE)</f>
        <v>Adiva Intan Aulia</v>
      </c>
      <c r="H232" s="1">
        <f t="shared" si="2"/>
        <v>1</v>
      </c>
      <c r="I232" s="1" t="s">
        <v>3135</v>
      </c>
      <c r="J232" s="25" t="s">
        <v>3136</v>
      </c>
      <c r="K232" s="23" t="str">
        <f t="shared" si="3"/>
        <v>62895324074789</v>
      </c>
      <c r="L232" s="26" t="s">
        <v>3137</v>
      </c>
      <c r="M232" s="1" t="s">
        <v>526</v>
      </c>
      <c r="N232" s="1" t="s">
        <v>1141</v>
      </c>
      <c r="O232" s="1" t="s">
        <v>3138</v>
      </c>
      <c r="P232" s="1" t="s">
        <v>3139</v>
      </c>
      <c r="Q232" s="1" t="s">
        <v>1144</v>
      </c>
      <c r="R232" s="1" t="s">
        <v>3140</v>
      </c>
      <c r="S232" s="1" t="s">
        <v>1359</v>
      </c>
      <c r="T232" s="1" t="str">
        <f t="shared" si="4"/>
        <v>Rt 01/Rw 01, No. 5, Jalan Raya Plalangan, Kelurahan Plalangan, Kecamatan Gunung Pati</v>
      </c>
      <c r="U232" s="1" t="s">
        <v>1506</v>
      </c>
      <c r="V232" s="1" t="s">
        <v>1508</v>
      </c>
      <c r="W232" s="1" t="s">
        <v>1362</v>
      </c>
      <c r="X232" s="1" t="s">
        <v>1508</v>
      </c>
      <c r="Y232" s="1" t="str">
        <f t="shared" si="5"/>
        <v>33</v>
      </c>
      <c r="Z232" s="1" t="str">
        <f>VLOOKUP(Y232,ja!E$2:F$35,2,FALSE)</f>
        <v>Jawa Tengah</v>
      </c>
      <c r="AA232" s="1" t="str">
        <f t="shared" si="6"/>
        <v>3322</v>
      </c>
      <c r="AB232" s="1" t="str">
        <f t="shared" si="7"/>
        <v>BPS Kabupaten Semarang</v>
      </c>
      <c r="AD232" s="1" t="str">
        <f>IF(AC232="","", VLOOKUP(AC232,ja!A$2:D$549,4)&amp;" "&amp;VLOOKUP(AC232,ja!A$2:D$549,2))</f>
        <v/>
      </c>
      <c r="AE232" s="5" t="str">
        <f t="shared" ref="AE232:AF232" si="238">IF(AC232="",AA232,AC232)</f>
        <v>3322</v>
      </c>
      <c r="AF232" s="2" t="str">
        <f t="shared" si="238"/>
        <v>BPS Kabupaten Semarang</v>
      </c>
      <c r="AG232" s="1">
        <v>1</v>
      </c>
    </row>
    <row r="233" spans="1:33" ht="12.75">
      <c r="A233" s="3">
        <v>45447.809590428238</v>
      </c>
      <c r="B233" s="1" t="s">
        <v>57</v>
      </c>
      <c r="C233" s="4" t="str">
        <f t="shared" si="0"/>
        <v>DIV KS</v>
      </c>
      <c r="D233" s="4">
        <v>222112016</v>
      </c>
      <c r="E233" s="2" t="s">
        <v>745</v>
      </c>
      <c r="F233" s="1">
        <f t="shared" si="1"/>
        <v>1</v>
      </c>
      <c r="G233" s="1" t="str">
        <f>VLOOKUP(D233,Sheet1!$A$2:$D$540,4,FALSE)</f>
        <v>Elvina Gamayanti</v>
      </c>
      <c r="H233" s="1">
        <f t="shared" si="2"/>
        <v>1</v>
      </c>
      <c r="I233" s="1" t="s">
        <v>3142</v>
      </c>
      <c r="J233" s="25" t="s">
        <v>3143</v>
      </c>
      <c r="K233" s="23" t="str">
        <f t="shared" si="3"/>
        <v>62895399064906</v>
      </c>
      <c r="L233" s="23" t="s">
        <v>3144</v>
      </c>
      <c r="M233" s="1" t="s">
        <v>745</v>
      </c>
      <c r="N233" s="1" t="s">
        <v>1141</v>
      </c>
      <c r="O233" s="1" t="s">
        <v>3145</v>
      </c>
      <c r="P233" s="1" t="s">
        <v>3146</v>
      </c>
      <c r="Q233" s="1" t="s">
        <v>1144</v>
      </c>
      <c r="R233" s="1" t="s">
        <v>3147</v>
      </c>
      <c r="S233" s="1" t="s">
        <v>1601</v>
      </c>
      <c r="T233" s="1" t="str">
        <f t="shared" si="4"/>
        <v>Perumahan Asrikaton Indah Blok I2 No.20, Rt 003, Rw 009, Kec. Pakis, Kab. Malang, Jawa Timur</v>
      </c>
      <c r="U233" s="1" t="s">
        <v>1600</v>
      </c>
      <c r="V233" s="1" t="s">
        <v>1602</v>
      </c>
      <c r="W233" s="1" t="s">
        <v>1603</v>
      </c>
      <c r="X233" s="1" t="s">
        <v>1602</v>
      </c>
      <c r="Y233" s="1" t="str">
        <f t="shared" si="5"/>
        <v>35</v>
      </c>
      <c r="Z233" s="1" t="str">
        <f>VLOOKUP(Y233,ja!E$2:F$35,2,FALSE)</f>
        <v>Jawa Timur</v>
      </c>
      <c r="AA233" s="1" t="str">
        <f t="shared" si="6"/>
        <v>3573</v>
      </c>
      <c r="AB233" s="1" t="str">
        <f t="shared" si="7"/>
        <v>BPS Kota Malang</v>
      </c>
      <c r="AD233" s="1" t="str">
        <f>IF(AC233="","", VLOOKUP(AC233,ja!A$2:D$549,4)&amp;" "&amp;VLOOKUP(AC233,ja!A$2:D$549,2))</f>
        <v/>
      </c>
      <c r="AE233" s="5" t="str">
        <f t="shared" ref="AE233:AF233" si="239">IF(AC233="",AA233,AC233)</f>
        <v>3573</v>
      </c>
      <c r="AF233" s="2" t="str">
        <f t="shared" si="239"/>
        <v>BPS Kota Malang</v>
      </c>
      <c r="AG233" s="1">
        <v>1</v>
      </c>
    </row>
    <row r="234" spans="1:33" ht="12.75">
      <c r="A234" s="3">
        <v>45447.811893865743</v>
      </c>
      <c r="B234" s="1" t="s">
        <v>57</v>
      </c>
      <c r="C234" s="4" t="str">
        <f t="shared" si="0"/>
        <v>DIV KS</v>
      </c>
      <c r="D234" s="4">
        <v>222112111</v>
      </c>
      <c r="E234" s="2" t="s">
        <v>238</v>
      </c>
      <c r="F234" s="1">
        <f t="shared" si="1"/>
        <v>1</v>
      </c>
      <c r="G234" s="1" t="str">
        <f>VLOOKUP(D234,Sheet1!$A$2:$D$540,4,FALSE)</f>
        <v>Inggid Utami</v>
      </c>
      <c r="H234" s="1">
        <f t="shared" si="2"/>
        <v>1</v>
      </c>
      <c r="I234" s="1" t="s">
        <v>3149</v>
      </c>
      <c r="J234" s="25" t="s">
        <v>3150</v>
      </c>
      <c r="K234" s="23" t="str">
        <f t="shared" si="3"/>
        <v>628953220262923</v>
      </c>
      <c r="L234" s="23" t="s">
        <v>3151</v>
      </c>
      <c r="M234" s="1" t="s">
        <v>3152</v>
      </c>
      <c r="N234" s="1" t="s">
        <v>3153</v>
      </c>
      <c r="O234" s="1" t="s">
        <v>3154</v>
      </c>
      <c r="P234" s="1" t="s">
        <v>3155</v>
      </c>
      <c r="Q234" s="1" t="s">
        <v>2054</v>
      </c>
      <c r="R234" s="1" t="s">
        <v>3155</v>
      </c>
      <c r="S234" s="1" t="s">
        <v>2055</v>
      </c>
      <c r="T234" s="1" t="str">
        <f t="shared" si="4"/>
        <v>Jl. Permata Iv Blok I/13, Rt.002/Rw.016, Kel. Tugu Utara, Kec. Koja</v>
      </c>
      <c r="U234" s="1" t="s">
        <v>2055</v>
      </c>
      <c r="V234" s="1" t="s">
        <v>1160</v>
      </c>
      <c r="W234" s="1" t="s">
        <v>2366</v>
      </c>
      <c r="X234" s="1" t="s">
        <v>1160</v>
      </c>
      <c r="Y234" s="1" t="str">
        <f t="shared" si="5"/>
        <v>31</v>
      </c>
      <c r="Z234" s="1" t="str">
        <f>VLOOKUP(Y234,ja!E$2:F$35,2,FALSE)</f>
        <v>DKI Jakarta</v>
      </c>
      <c r="AA234" s="1" t="str">
        <f t="shared" si="6"/>
        <v>3100</v>
      </c>
      <c r="AB234" s="1" t="str">
        <f t="shared" si="7"/>
        <v>BPS Provinsi DKI Jakarta</v>
      </c>
      <c r="AD234" s="1" t="str">
        <f>IF(AC234="","", VLOOKUP(AC234,ja!A$2:D$549,4)&amp;" "&amp;VLOOKUP(AC234,ja!A$2:D$549,2))</f>
        <v/>
      </c>
      <c r="AE234" s="5" t="str">
        <f t="shared" ref="AE234:AF234" si="240">IF(AC234="",AA234,AC234)</f>
        <v>3100</v>
      </c>
      <c r="AF234" s="2" t="str">
        <f t="shared" si="240"/>
        <v>BPS Provinsi DKI Jakarta</v>
      </c>
      <c r="AG234" s="1">
        <v>1</v>
      </c>
    </row>
    <row r="235" spans="1:33" ht="12.75">
      <c r="A235" s="3">
        <v>45447.814676319445</v>
      </c>
      <c r="B235" s="1" t="s">
        <v>30</v>
      </c>
      <c r="C235" s="4" t="str">
        <f t="shared" si="0"/>
        <v>DIII ST</v>
      </c>
      <c r="D235" s="4">
        <v>112212817</v>
      </c>
      <c r="E235" s="2" t="s">
        <v>362</v>
      </c>
      <c r="F235" s="1">
        <f t="shared" si="1"/>
        <v>1</v>
      </c>
      <c r="G235" s="1" t="str">
        <f>VLOOKUP(D235,Sheet1!$A$2:$D$540,4,FALSE)</f>
        <v>Pratama Rhomdoni Putra Ismail</v>
      </c>
      <c r="H235" s="1">
        <f t="shared" si="2"/>
        <v>1</v>
      </c>
      <c r="I235" s="1" t="s">
        <v>3157</v>
      </c>
      <c r="J235" s="25" t="s">
        <v>3158</v>
      </c>
      <c r="K235" s="23" t="str">
        <f t="shared" si="3"/>
        <v>6281324568185</v>
      </c>
      <c r="L235" s="23" t="s">
        <v>3159</v>
      </c>
      <c r="M235" s="1" t="s">
        <v>3160</v>
      </c>
      <c r="N235" s="1" t="s">
        <v>1155</v>
      </c>
      <c r="O235" s="1" t="s">
        <v>3161</v>
      </c>
      <c r="P235" s="1" t="s">
        <v>3162</v>
      </c>
      <c r="Q235" s="1" t="s">
        <v>1144</v>
      </c>
      <c r="R235" s="1" t="s">
        <v>3163</v>
      </c>
      <c r="S235" s="1" t="s">
        <v>3164</v>
      </c>
      <c r="T235" s="1" t="str">
        <f t="shared" si="4"/>
        <v>Jalan Siluman No. 36, Rt/Rw 003/008 Setiaratu, Cibeureum</v>
      </c>
      <c r="U235" s="1" t="s">
        <v>3165</v>
      </c>
      <c r="V235" s="1" t="s">
        <v>3166</v>
      </c>
      <c r="W235" s="1" t="s">
        <v>3167</v>
      </c>
      <c r="X235" s="1" t="s">
        <v>3166</v>
      </c>
      <c r="Y235" s="1" t="str">
        <f t="shared" si="5"/>
        <v>32</v>
      </c>
      <c r="Z235" s="1" t="str">
        <f>VLOOKUP(Y235,ja!E$2:F$35,2,FALSE)</f>
        <v>Jawa Barat</v>
      </c>
      <c r="AA235" s="1" t="str">
        <f t="shared" si="6"/>
        <v>3278</v>
      </c>
      <c r="AB235" s="1" t="str">
        <f t="shared" si="7"/>
        <v>BPS Kota Tasikmalaya</v>
      </c>
      <c r="AD235" s="1" t="str">
        <f>IF(AC235="","", VLOOKUP(AC235,ja!A$2:D$549,4)&amp;" "&amp;VLOOKUP(AC235,ja!A$2:D$549,2))</f>
        <v/>
      </c>
      <c r="AE235" s="5" t="str">
        <f t="shared" ref="AE235:AF235" si="241">IF(AC235="",AA235,AC235)</f>
        <v>3278</v>
      </c>
      <c r="AF235" s="2" t="str">
        <f t="shared" si="241"/>
        <v>BPS Kota Tasikmalaya</v>
      </c>
      <c r="AG235" s="1">
        <v>1</v>
      </c>
    </row>
    <row r="236" spans="1:33" ht="12.75">
      <c r="A236" s="3">
        <v>45447.818554178244</v>
      </c>
      <c r="B236" s="1" t="s">
        <v>30</v>
      </c>
      <c r="C236" s="4" t="str">
        <f t="shared" si="0"/>
        <v>DIII ST</v>
      </c>
      <c r="D236" s="4">
        <v>112212672</v>
      </c>
      <c r="E236" s="2" t="s">
        <v>3169</v>
      </c>
      <c r="F236" s="1">
        <f t="shared" si="1"/>
        <v>1</v>
      </c>
      <c r="G236" s="1" t="str">
        <f>VLOOKUP(D236,Sheet1!$A$2:$D$540,4,FALSE)</f>
        <v>Isnatul Mu'Anissah</v>
      </c>
      <c r="H236" s="1">
        <f t="shared" si="2"/>
        <v>1</v>
      </c>
      <c r="I236" s="1" t="s">
        <v>3170</v>
      </c>
      <c r="J236" s="25" t="s">
        <v>3171</v>
      </c>
      <c r="K236" s="23" t="str">
        <f t="shared" si="3"/>
        <v>6289510376091</v>
      </c>
      <c r="L236" s="26" t="s">
        <v>3172</v>
      </c>
      <c r="M236" s="1" t="s">
        <v>3173</v>
      </c>
      <c r="N236" s="1" t="s">
        <v>1141</v>
      </c>
      <c r="O236" s="1" t="s">
        <v>2550</v>
      </c>
      <c r="P236" s="1" t="s">
        <v>3174</v>
      </c>
      <c r="Q236" s="1" t="s">
        <v>1144</v>
      </c>
      <c r="R236" s="1" t="s">
        <v>3175</v>
      </c>
      <c r="S236" s="1" t="s">
        <v>1224</v>
      </c>
      <c r="T236" s="1" t="str">
        <f t="shared" si="4"/>
        <v>Jalan Mangkudipuro, Rt.2/Rw.2, Desa Bakaran Wetan, Juwana</v>
      </c>
      <c r="U236" s="1" t="s">
        <v>1225</v>
      </c>
      <c r="V236" s="1" t="s">
        <v>1226</v>
      </c>
      <c r="W236" s="1" t="s">
        <v>1227</v>
      </c>
      <c r="X236" s="1" t="s">
        <v>1227</v>
      </c>
      <c r="Y236" s="1" t="str">
        <f t="shared" si="5"/>
        <v>33</v>
      </c>
      <c r="Z236" s="1" t="str">
        <f>VLOOKUP(Y236,ja!E$2:F$35,2,FALSE)</f>
        <v>Jawa Tengah</v>
      </c>
      <c r="AA236" s="1" t="str">
        <f t="shared" si="6"/>
        <v>3319</v>
      </c>
      <c r="AB236" s="1" t="str">
        <f t="shared" si="7"/>
        <v>BPS Kabupaten Kudus</v>
      </c>
      <c r="AC236" s="29">
        <v>3318</v>
      </c>
      <c r="AD236" s="29" t="str">
        <f>IF(AC236="","", VLOOKUP(AC236,ja!A$2:D$549,4)&amp;" "&amp;VLOOKUP(AC236,ja!A$2:D$549,2))</f>
        <v>BPS Kabupaten Pati</v>
      </c>
      <c r="AE236" s="5">
        <f t="shared" ref="AE236:AF236" si="242">IF(AC236="",AA236,AC236)</f>
        <v>3318</v>
      </c>
      <c r="AF236" s="2" t="str">
        <f t="shared" si="242"/>
        <v>BPS Kabupaten Pati</v>
      </c>
      <c r="AG236" s="1">
        <v>1</v>
      </c>
    </row>
    <row r="237" spans="1:33" ht="12.75">
      <c r="A237" s="3">
        <v>45447.818988854167</v>
      </c>
      <c r="B237" s="1" t="s">
        <v>30</v>
      </c>
      <c r="C237" s="4" t="str">
        <f t="shared" si="0"/>
        <v>DIII ST</v>
      </c>
      <c r="D237" s="4">
        <v>112212667</v>
      </c>
      <c r="E237" s="2" t="s">
        <v>384</v>
      </c>
      <c r="F237" s="1">
        <f t="shared" si="1"/>
        <v>1</v>
      </c>
      <c r="G237" s="1" t="str">
        <f>VLOOKUP(D237,Sheet1!$A$2:$D$540,4,FALSE)</f>
        <v>Indi Prilistiana</v>
      </c>
      <c r="H237" s="1">
        <f t="shared" si="2"/>
        <v>1</v>
      </c>
      <c r="I237" s="1" t="s">
        <v>3177</v>
      </c>
      <c r="J237" s="25" t="s">
        <v>3178</v>
      </c>
      <c r="K237" s="23" t="str">
        <f t="shared" si="3"/>
        <v>6285700027486</v>
      </c>
      <c r="L237" s="23" t="s">
        <v>3179</v>
      </c>
      <c r="M237" s="1" t="s">
        <v>3180</v>
      </c>
      <c r="N237" s="1" t="s">
        <v>1141</v>
      </c>
      <c r="O237" s="1" t="s">
        <v>3181</v>
      </c>
      <c r="P237" s="1" t="s">
        <v>3182</v>
      </c>
      <c r="Q237" s="1" t="s">
        <v>1144</v>
      </c>
      <c r="R237" s="1" t="s">
        <v>3183</v>
      </c>
      <c r="S237" s="1" t="s">
        <v>1225</v>
      </c>
      <c r="T237" s="1" t="str">
        <f t="shared" si="4"/>
        <v>Gang H. Muhammad Siroj, Ds. Tanjungrejo Rt 01 Rw 05, Kec. Jekulo, Kab. Kudus</v>
      </c>
      <c r="U237" s="1" t="s">
        <v>1224</v>
      </c>
      <c r="V237" s="1" t="s">
        <v>1226</v>
      </c>
      <c r="W237" s="1" t="s">
        <v>1227</v>
      </c>
      <c r="X237" s="1" t="s">
        <v>1226</v>
      </c>
      <c r="Y237" s="1" t="str">
        <f t="shared" si="5"/>
        <v>33</v>
      </c>
      <c r="Z237" s="1" t="str">
        <f>VLOOKUP(Y237,ja!E$2:F$35,2,FALSE)</f>
        <v>Jawa Tengah</v>
      </c>
      <c r="AA237" s="1" t="str">
        <f t="shared" si="6"/>
        <v>3318</v>
      </c>
      <c r="AB237" s="1" t="str">
        <f t="shared" si="7"/>
        <v>BPS Kabupaten Pati</v>
      </c>
      <c r="AC237" s="29">
        <v>3319</v>
      </c>
      <c r="AD237" s="29" t="str">
        <f>IF(AC237="","", VLOOKUP(AC237,ja!A$2:D$549,4)&amp;" "&amp;VLOOKUP(AC237,ja!A$2:D$549,2))</f>
        <v>BPS Kabupaten Kudus</v>
      </c>
      <c r="AE237" s="5">
        <f t="shared" ref="AE237:AF237" si="243">IF(AC237="",AA237,AC237)</f>
        <v>3319</v>
      </c>
      <c r="AF237" s="2" t="str">
        <f t="shared" si="243"/>
        <v>BPS Kabupaten Kudus</v>
      </c>
      <c r="AG237" s="1">
        <v>1</v>
      </c>
    </row>
    <row r="238" spans="1:33" ht="12.75">
      <c r="A238" s="3">
        <v>45451.407147430553</v>
      </c>
      <c r="B238" s="1" t="s">
        <v>57</v>
      </c>
      <c r="C238" s="4" t="str">
        <f t="shared" si="0"/>
        <v>DIV KS</v>
      </c>
      <c r="D238" s="4">
        <v>222112127</v>
      </c>
      <c r="E238" s="2" t="s">
        <v>257</v>
      </c>
      <c r="F238" s="1">
        <f t="shared" si="1"/>
        <v>1</v>
      </c>
      <c r="G238" s="1" t="str">
        <f>VLOOKUP(D238,Sheet1!$A$2:$D$540,4,FALSE)</f>
        <v>Kartika Amandasari</v>
      </c>
      <c r="H238" s="1">
        <f t="shared" si="2"/>
        <v>1</v>
      </c>
      <c r="I238" s="1" t="s">
        <v>3185</v>
      </c>
      <c r="J238" s="25" t="s">
        <v>3186</v>
      </c>
      <c r="K238" s="23" t="str">
        <f t="shared" si="3"/>
        <v>6285236584932</v>
      </c>
      <c r="L238" s="23" t="s">
        <v>3187</v>
      </c>
      <c r="M238" s="1" t="s">
        <v>257</v>
      </c>
      <c r="N238" s="1" t="s">
        <v>1141</v>
      </c>
      <c r="O238" s="1" t="s">
        <v>3188</v>
      </c>
      <c r="P238" s="1" t="s">
        <v>3189</v>
      </c>
      <c r="Q238" s="1" t="s">
        <v>1144</v>
      </c>
      <c r="R238" s="1" t="s">
        <v>3190</v>
      </c>
      <c r="S238" s="1" t="s">
        <v>2422</v>
      </c>
      <c r="T238" s="1" t="str">
        <f t="shared" si="4"/>
        <v>Jl. Sensus Iii No 10B Rt 06 Rw 04, Bidaracina, Jatinegara, Jakarta Timur 13330</v>
      </c>
      <c r="U238" s="1" t="s">
        <v>1159</v>
      </c>
      <c r="V238" s="1" t="s">
        <v>1311</v>
      </c>
      <c r="W238" s="1" t="s">
        <v>1160</v>
      </c>
      <c r="X238" s="1" t="s">
        <v>2960</v>
      </c>
      <c r="Y238" s="1" t="str">
        <f t="shared" si="5"/>
        <v>31</v>
      </c>
      <c r="Z238" s="1" t="str">
        <f>VLOOKUP(Y238,ja!E$2:F$35,2,FALSE)</f>
        <v>DKI Jakarta</v>
      </c>
      <c r="AA238" s="1" t="str">
        <f t="shared" si="6"/>
        <v>3101</v>
      </c>
      <c r="AB238" s="1" t="str">
        <f t="shared" si="7"/>
        <v>BPS Kabupaten Kepulauan Seribu</v>
      </c>
      <c r="AD238" s="1" t="str">
        <f>IF(AC238="","", VLOOKUP(AC238,ja!A$2:D$549,4)&amp;" "&amp;VLOOKUP(AC238,ja!A$2:D$549,2))</f>
        <v/>
      </c>
      <c r="AE238" s="5" t="str">
        <f t="shared" ref="AE238:AF238" si="244">IF(AC238="",AA238,AC238)</f>
        <v>3101</v>
      </c>
      <c r="AF238" s="2" t="str">
        <f t="shared" si="244"/>
        <v>BPS Kabupaten Kepulauan Seribu</v>
      </c>
      <c r="AG238" s="1">
        <v>1</v>
      </c>
    </row>
    <row r="239" spans="1:33" ht="12.75">
      <c r="A239" s="3">
        <v>45447.829913692127</v>
      </c>
      <c r="B239" s="1" t="s">
        <v>30</v>
      </c>
      <c r="C239" s="4" t="str">
        <f t="shared" si="0"/>
        <v>DIII ST</v>
      </c>
      <c r="D239" s="4">
        <v>112212661</v>
      </c>
      <c r="E239" s="2" t="s">
        <v>157</v>
      </c>
      <c r="F239" s="1">
        <f t="shared" si="1"/>
        <v>1</v>
      </c>
      <c r="G239" s="1" t="str">
        <f>VLOOKUP(D239,Sheet1!$A$2:$D$540,4,FALSE)</f>
        <v>Ilham Khaliq</v>
      </c>
      <c r="H239" s="1">
        <f t="shared" si="2"/>
        <v>1</v>
      </c>
      <c r="I239" s="1" t="s">
        <v>3192</v>
      </c>
      <c r="J239" s="25" t="s">
        <v>3193</v>
      </c>
      <c r="K239" s="23" t="str">
        <f t="shared" si="3"/>
        <v>6281373721260</v>
      </c>
      <c r="L239" s="23" t="s">
        <v>3194</v>
      </c>
      <c r="M239" s="1" t="s">
        <v>3195</v>
      </c>
      <c r="N239" s="1" t="s">
        <v>1699</v>
      </c>
      <c r="O239" s="1" t="s">
        <v>3196</v>
      </c>
      <c r="P239" s="1" t="s">
        <v>3197</v>
      </c>
      <c r="Q239" s="1" t="s">
        <v>1144</v>
      </c>
      <c r="R239" s="1" t="s">
        <v>3198</v>
      </c>
      <c r="S239" s="1" t="s">
        <v>1340</v>
      </c>
      <c r="T239" s="1" t="str">
        <f t="shared" si="4"/>
        <v>Blok B2 No.16 Rt.34 Jalan Sultan Hasanuddin Perum Permata Asri Kelurahan Bakung Jaya Kecamatan Paal Merah.</v>
      </c>
      <c r="U239" s="1" t="s">
        <v>1340</v>
      </c>
      <c r="V239" s="1" t="s">
        <v>3199</v>
      </c>
      <c r="W239" s="1" t="s">
        <v>1342</v>
      </c>
      <c r="X239" s="1" t="s">
        <v>3199</v>
      </c>
      <c r="Y239" s="1" t="str">
        <f t="shared" si="5"/>
        <v>15</v>
      </c>
      <c r="Z239" s="1" t="str">
        <f>VLOOKUP(Y239,ja!E$2:F$35,2,FALSE)</f>
        <v>Jambi</v>
      </c>
      <c r="AA239" s="1" t="str">
        <f t="shared" si="6"/>
        <v>1571</v>
      </c>
      <c r="AB239" s="1" t="str">
        <f t="shared" si="7"/>
        <v>BPS Kota Jambi</v>
      </c>
      <c r="AD239" s="1" t="str">
        <f>IF(AC239="","", VLOOKUP(AC239,ja!A$2:D$549,4)&amp;" "&amp;VLOOKUP(AC239,ja!A$2:D$549,2))</f>
        <v/>
      </c>
      <c r="AE239" s="5" t="str">
        <f t="shared" ref="AE239:AF239" si="245">IF(AC239="",AA239,AC239)</f>
        <v>1571</v>
      </c>
      <c r="AF239" s="2" t="str">
        <f t="shared" si="245"/>
        <v>BPS Kota Jambi</v>
      </c>
      <c r="AG239" s="1">
        <v>1</v>
      </c>
    </row>
    <row r="240" spans="1:33" ht="12.75">
      <c r="A240" s="3">
        <v>45447.827640706018</v>
      </c>
      <c r="B240" s="1" t="s">
        <v>57</v>
      </c>
      <c r="C240" s="4" t="str">
        <f t="shared" si="0"/>
        <v>DIV KS</v>
      </c>
      <c r="D240" s="4">
        <v>222111845</v>
      </c>
      <c r="E240" s="2" t="s">
        <v>354</v>
      </c>
      <c r="F240" s="1">
        <f t="shared" si="1"/>
        <v>1</v>
      </c>
      <c r="G240" s="1" t="str">
        <f>VLOOKUP(D240,Sheet1!$A$2:$D$540,4,FALSE)</f>
        <v>Aditya Widiyanto Nugroho</v>
      </c>
      <c r="H240" s="1">
        <f t="shared" si="2"/>
        <v>1</v>
      </c>
      <c r="I240" s="1" t="s">
        <v>3201</v>
      </c>
      <c r="J240" s="25" t="s">
        <v>3202</v>
      </c>
      <c r="K240" s="23" t="str">
        <f t="shared" si="3"/>
        <v>6288210083303</v>
      </c>
      <c r="L240" s="26" t="s">
        <v>3203</v>
      </c>
      <c r="M240" s="1" t="s">
        <v>354</v>
      </c>
      <c r="N240" s="1" t="s">
        <v>1141</v>
      </c>
      <c r="O240" s="1" t="s">
        <v>3204</v>
      </c>
      <c r="P240" s="1" t="s">
        <v>3205</v>
      </c>
      <c r="Q240" s="1" t="s">
        <v>1144</v>
      </c>
      <c r="R240" s="1" t="s">
        <v>3206</v>
      </c>
      <c r="S240" s="1" t="s">
        <v>3207</v>
      </c>
      <c r="T240" s="1" t="str">
        <f t="shared" si="4"/>
        <v>Perum. Mekarsari Permai Blok B8/38 Rt 03 Rw 09, Tambun Selatan, Kab. Bekasi, Jawa Barat, 17510</v>
      </c>
      <c r="U240" s="1" t="s">
        <v>1652</v>
      </c>
      <c r="V240" s="1" t="s">
        <v>1653</v>
      </c>
      <c r="W240" s="1" t="s">
        <v>3208</v>
      </c>
      <c r="X240" s="1" t="s">
        <v>1653</v>
      </c>
      <c r="Y240" s="1" t="str">
        <f t="shared" si="5"/>
        <v>32</v>
      </c>
      <c r="Z240" s="1" t="str">
        <f>VLOOKUP(Y240,ja!E$2:F$35,2,FALSE)</f>
        <v>Jawa Barat</v>
      </c>
      <c r="AA240" s="1" t="str">
        <f t="shared" si="6"/>
        <v>3275</v>
      </c>
      <c r="AB240" s="1" t="str">
        <f t="shared" si="7"/>
        <v>BPS Kota Bekasi</v>
      </c>
      <c r="AD240" s="1" t="str">
        <f>IF(AC240="","", VLOOKUP(AC240,ja!A$2:D$549,4)&amp;" "&amp;VLOOKUP(AC240,ja!A$2:D$549,2))</f>
        <v/>
      </c>
      <c r="AE240" s="5" t="str">
        <f t="shared" ref="AE240:AF240" si="246">IF(AC240="",AA240,AC240)</f>
        <v>3275</v>
      </c>
      <c r="AF240" s="2" t="str">
        <f t="shared" si="246"/>
        <v>BPS Kota Bekasi</v>
      </c>
      <c r="AG240" s="1">
        <v>1</v>
      </c>
    </row>
    <row r="241" spans="1:33" ht="12.75">
      <c r="A241" s="3">
        <v>45447.834542314813</v>
      </c>
      <c r="B241" s="1" t="s">
        <v>30</v>
      </c>
      <c r="C241" s="4" t="str">
        <f t="shared" si="0"/>
        <v>DIII ST</v>
      </c>
      <c r="D241" s="4">
        <v>112212793</v>
      </c>
      <c r="E241" s="2" t="s">
        <v>809</v>
      </c>
      <c r="F241" s="1">
        <f t="shared" si="1"/>
        <v>1</v>
      </c>
      <c r="G241" s="1" t="str">
        <f>VLOOKUP(D241,Sheet1!$A$2:$D$540,4,FALSE)</f>
        <v>Ni Made Widya Paramita</v>
      </c>
      <c r="H241" s="1">
        <f t="shared" si="2"/>
        <v>1</v>
      </c>
      <c r="I241" s="1" t="s">
        <v>3210</v>
      </c>
      <c r="J241" s="25" t="s">
        <v>3211</v>
      </c>
      <c r="K241" s="23" t="str">
        <f t="shared" si="3"/>
        <v>6281936721959</v>
      </c>
      <c r="L241" s="23" t="s">
        <v>3212</v>
      </c>
      <c r="M241" s="1" t="s">
        <v>3213</v>
      </c>
      <c r="N241" s="1" t="s">
        <v>1141</v>
      </c>
      <c r="O241" s="1" t="s">
        <v>3214</v>
      </c>
      <c r="P241" s="1" t="s">
        <v>3215</v>
      </c>
      <c r="Q241" s="1" t="s">
        <v>1144</v>
      </c>
      <c r="R241" s="1" t="s">
        <v>3216</v>
      </c>
      <c r="S241" s="1" t="s">
        <v>2045</v>
      </c>
      <c r="T241" s="1" t="str">
        <f t="shared" si="4"/>
        <v>Gang Rambutan, Gubuk Baru, Dusun Karang Taliwang, Desa Dasan Tereng, Kecamatan Narmada</v>
      </c>
      <c r="U241" s="1" t="s">
        <v>2044</v>
      </c>
      <c r="V241" s="1" t="s">
        <v>2046</v>
      </c>
      <c r="W241" s="1" t="s">
        <v>2047</v>
      </c>
      <c r="X241" s="1" t="s">
        <v>2046</v>
      </c>
      <c r="Y241" s="1" t="str">
        <f t="shared" si="5"/>
        <v>52</v>
      </c>
      <c r="Z241" s="1" t="str">
        <f>VLOOKUP(Y241,ja!E$2:F$35,2,FALSE)</f>
        <v>Nusa Tenggara Barat</v>
      </c>
      <c r="AA241" s="1" t="str">
        <f t="shared" si="6"/>
        <v>5200</v>
      </c>
      <c r="AB241" s="1" t="str">
        <f t="shared" si="7"/>
        <v>BPS Provinsi Nusa Tenggara Barat</v>
      </c>
      <c r="AD241" s="1" t="str">
        <f>IF(AC241="","", VLOOKUP(AC241,ja!A$2:D$549,4)&amp;" "&amp;VLOOKUP(AC241,ja!A$2:D$549,2))</f>
        <v/>
      </c>
      <c r="AE241" s="5" t="str">
        <f t="shared" ref="AE241:AF241" si="247">IF(AC241="",AA241,AC241)</f>
        <v>5200</v>
      </c>
      <c r="AF241" s="2" t="str">
        <f t="shared" si="247"/>
        <v>BPS Provinsi Nusa Tenggara Barat</v>
      </c>
      <c r="AG241" s="1">
        <v>1</v>
      </c>
    </row>
    <row r="242" spans="1:33" ht="12.75">
      <c r="A242" s="3">
        <v>45447.837279166662</v>
      </c>
      <c r="B242" s="1" t="s">
        <v>47</v>
      </c>
      <c r="C242" s="4" t="str">
        <f t="shared" si="0"/>
        <v>DIII ST</v>
      </c>
      <c r="D242" s="4">
        <v>112212653</v>
      </c>
      <c r="E242" s="2" t="s">
        <v>852</v>
      </c>
      <c r="F242" s="1">
        <f t="shared" si="1"/>
        <v>1</v>
      </c>
      <c r="G242" s="1" t="str">
        <f>VLOOKUP(D242,Sheet1!$A$2:$D$540,4,FALSE)</f>
        <v>I Wayan Divandra Maharesandya Sukajaya</v>
      </c>
      <c r="H242" s="1">
        <f t="shared" si="2"/>
        <v>1</v>
      </c>
      <c r="I242" s="1" t="s">
        <v>3218</v>
      </c>
      <c r="J242" s="25" t="s">
        <v>3219</v>
      </c>
      <c r="K242" s="23" t="str">
        <f t="shared" si="3"/>
        <v>6285393646687</v>
      </c>
      <c r="L242" s="23" t="s">
        <v>3220</v>
      </c>
      <c r="M242" s="1" t="s">
        <v>3221</v>
      </c>
      <c r="N242" s="1" t="s">
        <v>1141</v>
      </c>
      <c r="O242" s="1" t="s">
        <v>3222</v>
      </c>
      <c r="P242" s="1" t="s">
        <v>3223</v>
      </c>
      <c r="Q242" s="1" t="s">
        <v>1144</v>
      </c>
      <c r="R242" s="1" t="s">
        <v>3224</v>
      </c>
      <c r="S242" s="1" t="s">
        <v>1979</v>
      </c>
      <c r="T242" s="1" t="str">
        <f t="shared" si="4"/>
        <v>Jalan Rta Milono Km.6,5 Perumahan Sababilah Permai No. 19, Kel. Langkai, Kec. Pahandut, Kota Palangka Raya</v>
      </c>
      <c r="U242" s="1" t="s">
        <v>3225</v>
      </c>
      <c r="V242" s="1" t="s">
        <v>1981</v>
      </c>
      <c r="W242" s="1" t="s">
        <v>3226</v>
      </c>
      <c r="X242" s="1" t="s">
        <v>1981</v>
      </c>
      <c r="Y242" s="1" t="str">
        <f t="shared" si="5"/>
        <v>62</v>
      </c>
      <c r="Z242" s="1" t="str">
        <f>VLOOKUP(Y242,ja!E$2:F$35,2,FALSE)</f>
        <v>Kalimantan Tengah</v>
      </c>
      <c r="AA242" s="1" t="str">
        <f t="shared" si="6"/>
        <v>6271</v>
      </c>
      <c r="AB242" s="1" t="str">
        <f t="shared" si="7"/>
        <v>BPS Kota Palangka Raya</v>
      </c>
      <c r="AD242" s="1" t="str">
        <f>IF(AC242="","", VLOOKUP(AC242,ja!A$2:D$549,4)&amp;" "&amp;VLOOKUP(AC242,ja!A$2:D$549,2))</f>
        <v/>
      </c>
      <c r="AE242" s="5" t="str">
        <f t="shared" ref="AE242:AF242" si="248">IF(AC242="",AA242,AC242)</f>
        <v>6271</v>
      </c>
      <c r="AF242" s="2" t="str">
        <f t="shared" si="248"/>
        <v>BPS Kota Palangka Raya</v>
      </c>
      <c r="AG242" s="1">
        <v>1</v>
      </c>
    </row>
    <row r="243" spans="1:33" ht="12.75">
      <c r="A243" s="3">
        <v>45447.840215115742</v>
      </c>
      <c r="B243" s="1" t="s">
        <v>57</v>
      </c>
      <c r="C243" s="4" t="str">
        <f t="shared" si="0"/>
        <v>DIV KS</v>
      </c>
      <c r="D243" s="4">
        <v>222112094</v>
      </c>
      <c r="E243" s="2" t="s">
        <v>459</v>
      </c>
      <c r="F243" s="1">
        <f t="shared" si="1"/>
        <v>1</v>
      </c>
      <c r="G243" s="1" t="str">
        <f>VLOOKUP(D243,Sheet1!$A$2:$D$540,4,FALSE)</f>
        <v>Himawan Wahid Ikhwansyah</v>
      </c>
      <c r="H243" s="1">
        <f t="shared" si="2"/>
        <v>1</v>
      </c>
      <c r="I243" s="1" t="s">
        <v>3228</v>
      </c>
      <c r="J243" s="25" t="s">
        <v>3229</v>
      </c>
      <c r="K243" s="23" t="str">
        <f t="shared" si="3"/>
        <v>6289527430981</v>
      </c>
      <c r="L243" s="23" t="s">
        <v>3230</v>
      </c>
      <c r="M243" s="1" t="s">
        <v>3231</v>
      </c>
      <c r="N243" s="1" t="s">
        <v>1141</v>
      </c>
      <c r="O243" s="1" t="s">
        <v>3232</v>
      </c>
      <c r="P243" s="1" t="s">
        <v>3233</v>
      </c>
      <c r="Q243" s="1" t="s">
        <v>1144</v>
      </c>
      <c r="R243" s="1" t="s">
        <v>3234</v>
      </c>
      <c r="S243" s="1" t="s">
        <v>1193</v>
      </c>
      <c r="T243" s="1" t="str">
        <f t="shared" si="4"/>
        <v>No Rumah 106, Damaran, Rt.1/Rw.3, Gayamprit, Klaten Selatan</v>
      </c>
      <c r="U243" s="1" t="s">
        <v>1194</v>
      </c>
      <c r="V243" s="1" t="s">
        <v>1195</v>
      </c>
      <c r="W243" s="1" t="s">
        <v>1196</v>
      </c>
      <c r="X243" s="1" t="s">
        <v>1196</v>
      </c>
      <c r="Y243" s="1" t="str">
        <f t="shared" si="5"/>
        <v>33</v>
      </c>
      <c r="Z243" s="1" t="str">
        <f>VLOOKUP(Y243,ja!E$2:F$35,2,FALSE)</f>
        <v>Jawa Tengah</v>
      </c>
      <c r="AA243" s="1" t="str">
        <f t="shared" si="6"/>
        <v>3309</v>
      </c>
      <c r="AB243" s="1" t="str">
        <f t="shared" si="7"/>
        <v>BPS Kabupaten Boyolali</v>
      </c>
      <c r="AD243" s="1" t="str">
        <f>IF(AC243="","", VLOOKUP(AC243,ja!A$2:D$549,4)&amp;" "&amp;VLOOKUP(AC243,ja!A$2:D$549,2))</f>
        <v/>
      </c>
      <c r="AE243" s="5" t="str">
        <f t="shared" ref="AE243:AF243" si="249">IF(AC243="",AA243,AC243)</f>
        <v>3309</v>
      </c>
      <c r="AF243" s="2" t="str">
        <f t="shared" si="249"/>
        <v>BPS Kabupaten Boyolali</v>
      </c>
      <c r="AG243" s="1">
        <v>1</v>
      </c>
    </row>
    <row r="244" spans="1:33" ht="12.75">
      <c r="A244" s="3">
        <v>45447.841508541664</v>
      </c>
      <c r="B244" s="1" t="s">
        <v>35</v>
      </c>
      <c r="C244" s="4" t="str">
        <f t="shared" si="0"/>
        <v>DIV ST</v>
      </c>
      <c r="D244" s="4">
        <v>212112018</v>
      </c>
      <c r="E244" s="2" t="s">
        <v>763</v>
      </c>
      <c r="F244" s="1">
        <f t="shared" si="1"/>
        <v>1</v>
      </c>
      <c r="G244" s="1" t="str">
        <f>VLOOKUP(D244,Sheet1!$A$2:$D$540,4,FALSE)</f>
        <v>Emily Azizaida Budikusuma</v>
      </c>
      <c r="H244" s="1">
        <f t="shared" si="2"/>
        <v>1</v>
      </c>
      <c r="I244" s="1" t="s">
        <v>3236</v>
      </c>
      <c r="J244" s="25" t="s">
        <v>3237</v>
      </c>
      <c r="K244" s="23" t="str">
        <f t="shared" si="3"/>
        <v>6281249633732</v>
      </c>
      <c r="L244" s="23" t="s">
        <v>3238</v>
      </c>
      <c r="M244" s="1" t="s">
        <v>3239</v>
      </c>
      <c r="N244" s="1" t="s">
        <v>1155</v>
      </c>
      <c r="O244" s="1" t="s">
        <v>3240</v>
      </c>
      <c r="P244" s="1" t="s">
        <v>3241</v>
      </c>
      <c r="Q244" s="1" t="s">
        <v>1144</v>
      </c>
      <c r="R244" s="1" t="s">
        <v>3242</v>
      </c>
      <c r="S244" s="1" t="s">
        <v>2123</v>
      </c>
      <c r="T244" s="1" t="str">
        <f t="shared" si="4"/>
        <v>Perum Permata Rahayu Blok A1, Rt 08 Rw 01, Jalan Podang, Beran, Ngawi</v>
      </c>
      <c r="U244" s="1" t="s">
        <v>1739</v>
      </c>
      <c r="V244" s="1" t="s">
        <v>1741</v>
      </c>
      <c r="W244" s="1" t="s">
        <v>2124</v>
      </c>
      <c r="X244" s="1" t="s">
        <v>1741</v>
      </c>
      <c r="Y244" s="1" t="str">
        <f t="shared" si="5"/>
        <v>35</v>
      </c>
      <c r="Z244" s="1" t="str">
        <f>VLOOKUP(Y244,ja!E$2:F$35,2,FALSE)</f>
        <v>Jawa Timur</v>
      </c>
      <c r="AA244" s="1" t="str">
        <f t="shared" si="6"/>
        <v>3577</v>
      </c>
      <c r="AB244" s="1" t="str">
        <f t="shared" si="7"/>
        <v>BPS Kota Madiun</v>
      </c>
      <c r="AD244" s="1" t="str">
        <f>IF(AC244="","", VLOOKUP(AC244,ja!A$2:D$549,4)&amp;" "&amp;VLOOKUP(AC244,ja!A$2:D$549,2))</f>
        <v/>
      </c>
      <c r="AE244" s="5" t="str">
        <f t="shared" ref="AE244:AF244" si="250">IF(AC244="",AA244,AC244)</f>
        <v>3577</v>
      </c>
      <c r="AF244" s="2" t="str">
        <f t="shared" si="250"/>
        <v>BPS Kota Madiun</v>
      </c>
      <c r="AG244" s="1">
        <v>1</v>
      </c>
    </row>
    <row r="245" spans="1:33" ht="12.75">
      <c r="A245" s="3">
        <v>45447.845202893513</v>
      </c>
      <c r="B245" s="1" t="s">
        <v>32</v>
      </c>
      <c r="C245" s="4" t="str">
        <f t="shared" si="0"/>
        <v>DIV KS</v>
      </c>
      <c r="D245" s="4">
        <v>222112386</v>
      </c>
      <c r="E245" s="2" t="s">
        <v>324</v>
      </c>
      <c r="F245" s="1">
        <f t="shared" si="1"/>
        <v>1</v>
      </c>
      <c r="G245" s="1" t="str">
        <f>VLOOKUP(D245,Sheet1!$A$2:$D$540,4,FALSE)</f>
        <v>Surya Maruli</v>
      </c>
      <c r="H245" s="1">
        <f t="shared" si="2"/>
        <v>1</v>
      </c>
      <c r="I245" s="1" t="s">
        <v>3244</v>
      </c>
      <c r="J245" s="25" t="s">
        <v>3245</v>
      </c>
      <c r="K245" s="23" t="str">
        <f t="shared" si="3"/>
        <v>6285659930126</v>
      </c>
      <c r="L245" s="23" t="s">
        <v>3246</v>
      </c>
      <c r="M245" s="1" t="s">
        <v>324</v>
      </c>
      <c r="N245" s="1" t="s">
        <v>1286</v>
      </c>
      <c r="O245" s="1" t="s">
        <v>3247</v>
      </c>
      <c r="P245" s="1" t="s">
        <v>3248</v>
      </c>
      <c r="Q245" s="1" t="s">
        <v>1144</v>
      </c>
      <c r="R245" s="1" t="s">
        <v>3249</v>
      </c>
      <c r="S245" s="1" t="s">
        <v>2580</v>
      </c>
      <c r="T245" s="1" t="str">
        <f t="shared" si="4"/>
        <v xml:space="preserve">Jalan Gempol Sari Rt03/Rw01 Kelurahan Gempol Sari, Kecamatan Bandung Kulon, Kota Bandung, Jawa Barat (Warung Abang Torang) </v>
      </c>
      <c r="U245" s="1" t="s">
        <v>2713</v>
      </c>
      <c r="V245" s="1" t="s">
        <v>2581</v>
      </c>
      <c r="W245" s="1" t="s">
        <v>2582</v>
      </c>
      <c r="X245" s="1" t="s">
        <v>2581</v>
      </c>
      <c r="Y245" s="1" t="str">
        <f t="shared" si="5"/>
        <v>32</v>
      </c>
      <c r="Z245" s="1" t="str">
        <f>VLOOKUP(Y245,ja!E$2:F$35,2,FALSE)</f>
        <v>Jawa Barat</v>
      </c>
      <c r="AA245" s="1" t="str">
        <f t="shared" si="6"/>
        <v>3200</v>
      </c>
      <c r="AB245" s="1" t="str">
        <f t="shared" si="7"/>
        <v>BPS Provinsi Jawa Barat</v>
      </c>
      <c r="AD245" s="1" t="str">
        <f>IF(AC245="","", VLOOKUP(AC245,ja!A$2:D$549,4)&amp;" "&amp;VLOOKUP(AC245,ja!A$2:D$549,2))</f>
        <v/>
      </c>
      <c r="AE245" s="5" t="str">
        <f t="shared" ref="AE245:AF245" si="251">IF(AC245="",AA245,AC245)</f>
        <v>3200</v>
      </c>
      <c r="AF245" s="2" t="str">
        <f t="shared" si="251"/>
        <v>BPS Provinsi Jawa Barat</v>
      </c>
      <c r="AG245" s="1">
        <v>1</v>
      </c>
    </row>
    <row r="246" spans="1:33" ht="12.75">
      <c r="A246" s="3">
        <v>45448.434613773148</v>
      </c>
      <c r="B246" s="1" t="s">
        <v>103</v>
      </c>
      <c r="C246" s="4" t="str">
        <f t="shared" si="0"/>
        <v>DIV ST</v>
      </c>
      <c r="D246" s="4">
        <v>212112284</v>
      </c>
      <c r="E246" s="2" t="s">
        <v>3251</v>
      </c>
      <c r="F246" s="1">
        <f t="shared" si="1"/>
        <v>1</v>
      </c>
      <c r="G246" s="1" t="str">
        <f>VLOOKUP(D246,Sheet1!$A$2:$D$540,4,FALSE)</f>
        <v>Pembayun Otsu Indiana</v>
      </c>
      <c r="H246" s="1">
        <f t="shared" si="2"/>
        <v>1</v>
      </c>
      <c r="I246" s="1" t="s">
        <v>3252</v>
      </c>
      <c r="J246" s="25" t="s">
        <v>3253</v>
      </c>
      <c r="K246" s="23" t="str">
        <f t="shared" si="3"/>
        <v>62895705502077</v>
      </c>
      <c r="L246" s="23" t="s">
        <v>3254</v>
      </c>
      <c r="M246" s="1" t="s">
        <v>3251</v>
      </c>
      <c r="N246" s="1" t="s">
        <v>1141</v>
      </c>
      <c r="O246" s="1" t="s">
        <v>3255</v>
      </c>
      <c r="P246" s="1" t="s">
        <v>3256</v>
      </c>
      <c r="Q246" s="1" t="s">
        <v>1144</v>
      </c>
      <c r="R246" s="1" t="s">
        <v>3257</v>
      </c>
      <c r="S246" s="1" t="s">
        <v>1267</v>
      </c>
      <c r="T246" s="1" t="str">
        <f t="shared" si="4"/>
        <v>Jl. Otista 64 A Gg. Sensus I Rt.001/ 004 No. 13, Kota Jakarta Timur, Jatinegara, Dki Jakarta, Id, 13330</v>
      </c>
      <c r="U246" s="1" t="s">
        <v>1158</v>
      </c>
      <c r="V246" s="1" t="s">
        <v>1160</v>
      </c>
      <c r="W246" s="1" t="s">
        <v>1269</v>
      </c>
      <c r="X246" s="1" t="s">
        <v>1160</v>
      </c>
      <c r="Y246" s="1" t="str">
        <f t="shared" si="5"/>
        <v>31</v>
      </c>
      <c r="Z246" s="1" t="str">
        <f>VLOOKUP(Y246,ja!E$2:F$35,2,FALSE)</f>
        <v>DKI Jakarta</v>
      </c>
      <c r="AA246" s="1" t="str">
        <f t="shared" si="6"/>
        <v>3100</v>
      </c>
      <c r="AB246" s="1" t="str">
        <f t="shared" si="7"/>
        <v>BPS Provinsi DKI Jakarta</v>
      </c>
      <c r="AD246" s="1" t="str">
        <f>IF(AC246="","", VLOOKUP(AC246,ja!A$2:D$549,4)&amp;" "&amp;VLOOKUP(AC246,ja!A$2:D$549,2))</f>
        <v/>
      </c>
      <c r="AE246" s="5" t="str">
        <f t="shared" ref="AE246:AF246" si="252">IF(AC246="",AA246,AC246)</f>
        <v>3100</v>
      </c>
      <c r="AF246" s="2" t="str">
        <f t="shared" si="252"/>
        <v>BPS Provinsi DKI Jakarta</v>
      </c>
      <c r="AG246" s="1">
        <v>1</v>
      </c>
    </row>
    <row r="247" spans="1:33" ht="12.75">
      <c r="A247" s="3">
        <v>45447.847850034726</v>
      </c>
      <c r="B247" s="1" t="s">
        <v>57</v>
      </c>
      <c r="C247" s="4" t="str">
        <f t="shared" si="0"/>
        <v>DIV KS</v>
      </c>
      <c r="D247" s="4">
        <v>222111969</v>
      </c>
      <c r="E247" s="2" t="s">
        <v>3259</v>
      </c>
      <c r="F247" s="1">
        <f t="shared" si="1"/>
        <v>1</v>
      </c>
      <c r="G247" s="1" t="str">
        <f>VLOOKUP(D247,Sheet1!$A$2:$D$540,4,FALSE)</f>
        <v>Chelsea Azishiah Victory</v>
      </c>
      <c r="H247" s="1">
        <f t="shared" si="2"/>
        <v>1</v>
      </c>
      <c r="I247" s="1" t="s">
        <v>3260</v>
      </c>
      <c r="J247" s="25" t="s">
        <v>3261</v>
      </c>
      <c r="K247" s="23" t="str">
        <f t="shared" si="3"/>
        <v>6285876334338</v>
      </c>
      <c r="L247" s="26" t="s">
        <v>3262</v>
      </c>
      <c r="M247" s="1" t="s">
        <v>3263</v>
      </c>
      <c r="N247" s="1" t="s">
        <v>1141</v>
      </c>
      <c r="O247" s="1" t="s">
        <v>3264</v>
      </c>
      <c r="P247" s="1" t="s">
        <v>3265</v>
      </c>
      <c r="Q247" s="1" t="s">
        <v>1144</v>
      </c>
      <c r="R247" s="1" t="s">
        <v>3266</v>
      </c>
      <c r="S247" s="1" t="s">
        <v>1193</v>
      </c>
      <c r="T247" s="1" t="str">
        <f t="shared" si="4"/>
        <v>Perum Puri Hutama Blok M20, Rt02/Rw14, Danguran, Kec. Klaten Selatan</v>
      </c>
      <c r="U247" s="1" t="s">
        <v>1193</v>
      </c>
      <c r="V247" s="1" t="s">
        <v>1195</v>
      </c>
      <c r="W247" s="1" t="s">
        <v>1561</v>
      </c>
      <c r="X247" s="1" t="s">
        <v>1195</v>
      </c>
      <c r="Y247" s="1" t="str">
        <f t="shared" si="5"/>
        <v>33</v>
      </c>
      <c r="Z247" s="1" t="str">
        <f>VLOOKUP(Y247,ja!E$2:F$35,2,FALSE)</f>
        <v>Jawa Tengah</v>
      </c>
      <c r="AA247" s="1" t="str">
        <f t="shared" si="6"/>
        <v>3310</v>
      </c>
      <c r="AB247" s="1" t="str">
        <f t="shared" si="7"/>
        <v>BPS Kabupaten Klaten</v>
      </c>
      <c r="AD247" s="1" t="str">
        <f>IF(AC247="","", VLOOKUP(AC247,ja!A$2:D$549,4)&amp;" "&amp;VLOOKUP(AC247,ja!A$2:D$549,2))</f>
        <v/>
      </c>
      <c r="AE247" s="5" t="str">
        <f t="shared" ref="AE247:AF247" si="253">IF(AC247="",AA247,AC247)</f>
        <v>3310</v>
      </c>
      <c r="AF247" s="2" t="str">
        <f t="shared" si="253"/>
        <v>BPS Kabupaten Klaten</v>
      </c>
      <c r="AG247" s="1">
        <v>1</v>
      </c>
    </row>
    <row r="248" spans="1:33" ht="12.75">
      <c r="A248" s="3">
        <v>45447.850796747683</v>
      </c>
      <c r="B248" s="1" t="s">
        <v>18</v>
      </c>
      <c r="C248" s="4" t="str">
        <f t="shared" si="0"/>
        <v>DIV KS</v>
      </c>
      <c r="D248" s="4">
        <v>222112047</v>
      </c>
      <c r="E248" s="2" t="s">
        <v>146</v>
      </c>
      <c r="F248" s="1">
        <f t="shared" si="1"/>
        <v>1</v>
      </c>
      <c r="G248" s="1" t="str">
        <f>VLOOKUP(D248,Sheet1!$A$2:$D$540,4,FALSE)</f>
        <v>Fathimah Az-Zahra</v>
      </c>
      <c r="H248" s="1">
        <f t="shared" si="2"/>
        <v>1</v>
      </c>
      <c r="I248" s="1" t="s">
        <v>3268</v>
      </c>
      <c r="J248" s="25" t="s">
        <v>3269</v>
      </c>
      <c r="K248" s="23" t="str">
        <f t="shared" si="3"/>
        <v>628127060818</v>
      </c>
      <c r="L248" s="26" t="s">
        <v>3270</v>
      </c>
      <c r="M248" s="1" t="s">
        <v>3271</v>
      </c>
      <c r="N248" s="1" t="s">
        <v>1286</v>
      </c>
      <c r="O248" s="1" t="s">
        <v>3272</v>
      </c>
      <c r="P248" s="1" t="s">
        <v>3273</v>
      </c>
      <c r="Q248" s="1" t="s">
        <v>1144</v>
      </c>
      <c r="R248" s="1" t="s">
        <v>3274</v>
      </c>
      <c r="S248" s="1" t="s">
        <v>2775</v>
      </c>
      <c r="T248" s="1" t="str">
        <f t="shared" si="4"/>
        <v xml:space="preserve">Jalan Selais No. 52 Rt002/Rw002, Tangkerang Barat, Marpoyan Damai </v>
      </c>
      <c r="U248" s="1" t="s">
        <v>3275</v>
      </c>
      <c r="V248" s="1" t="s">
        <v>3276</v>
      </c>
      <c r="W248" s="1" t="s">
        <v>3277</v>
      </c>
      <c r="X248" s="1" t="s">
        <v>3276</v>
      </c>
      <c r="Y248" s="1" t="str">
        <f t="shared" si="5"/>
        <v>14</v>
      </c>
      <c r="Z248" s="1" t="str">
        <f>VLOOKUP(Y248,ja!E$2:F$35,2,FALSE)</f>
        <v>Riau</v>
      </c>
      <c r="AA248" s="1" t="str">
        <f t="shared" si="6"/>
        <v>1471</v>
      </c>
      <c r="AB248" s="1" t="str">
        <f t="shared" si="7"/>
        <v>BPS Kota Pekanbaru</v>
      </c>
      <c r="AD248" s="1" t="str">
        <f>IF(AC248="","", VLOOKUP(AC248,ja!A$2:D$549,4)&amp;" "&amp;VLOOKUP(AC248,ja!A$2:D$549,2))</f>
        <v/>
      </c>
      <c r="AE248" s="5" t="str">
        <f t="shared" ref="AE248:AF248" si="254">IF(AC248="",AA248,AC248)</f>
        <v>1471</v>
      </c>
      <c r="AF248" s="2" t="str">
        <f t="shared" si="254"/>
        <v>BPS Kota Pekanbaru</v>
      </c>
      <c r="AG248" s="1">
        <v>1</v>
      </c>
    </row>
    <row r="249" spans="1:33" ht="12.75">
      <c r="A249" s="3">
        <v>45447.852530682867</v>
      </c>
      <c r="B249" s="1" t="s">
        <v>62</v>
      </c>
      <c r="C249" s="4" t="str">
        <f t="shared" si="0"/>
        <v>DIV KS</v>
      </c>
      <c r="D249" s="4">
        <v>222112296</v>
      </c>
      <c r="E249" s="2" t="s">
        <v>135</v>
      </c>
      <c r="F249" s="1">
        <f t="shared" si="1"/>
        <v>1</v>
      </c>
      <c r="G249" s="1" t="str">
        <f>VLOOKUP(D249,Sheet1!$A$2:$D$540,4,FALSE)</f>
        <v>R.Faras Roihan Armel</v>
      </c>
      <c r="H249" s="1">
        <f t="shared" si="2"/>
        <v>1</v>
      </c>
      <c r="I249" s="1" t="s">
        <v>3279</v>
      </c>
      <c r="J249" s="25" t="s">
        <v>3280</v>
      </c>
      <c r="K249" s="23" t="str">
        <f t="shared" si="3"/>
        <v>6282162245394</v>
      </c>
      <c r="L249" s="23" t="s">
        <v>3281</v>
      </c>
      <c r="M249" s="1" t="s">
        <v>3282</v>
      </c>
      <c r="N249" s="1" t="s">
        <v>2830</v>
      </c>
      <c r="O249" s="1" t="s">
        <v>3283</v>
      </c>
      <c r="P249" s="1" t="s">
        <v>3284</v>
      </c>
      <c r="Q249" s="1" t="s">
        <v>1144</v>
      </c>
      <c r="R249" s="1" t="s">
        <v>3285</v>
      </c>
      <c r="S249" s="1" t="s">
        <v>2775</v>
      </c>
      <c r="T249" s="1" t="str">
        <f t="shared" si="4"/>
        <v>Jl. Karya Iii No.4, Rt.4/Rw.6, Kelurahan Air Dingin, Kecamatan Bukit Raya, Kota Pekanbaru, Provinsi Riau</v>
      </c>
      <c r="U249" s="1" t="s">
        <v>3275</v>
      </c>
      <c r="V249" s="1" t="s">
        <v>3276</v>
      </c>
      <c r="W249" s="1" t="s">
        <v>3277</v>
      </c>
      <c r="X249" s="1" t="s">
        <v>3276</v>
      </c>
      <c r="Y249" s="1" t="str">
        <f t="shared" si="5"/>
        <v>14</v>
      </c>
      <c r="Z249" s="1" t="str">
        <f>VLOOKUP(Y249,ja!E$2:F$35,2,FALSE)</f>
        <v>Riau</v>
      </c>
      <c r="AA249" s="1" t="str">
        <f t="shared" si="6"/>
        <v>1471</v>
      </c>
      <c r="AB249" s="1" t="str">
        <f t="shared" si="7"/>
        <v>BPS Kota Pekanbaru</v>
      </c>
      <c r="AC249" s="1">
        <v>1400</v>
      </c>
      <c r="AD249" s="1" t="str">
        <f>IF(AC249="","", VLOOKUP(AC249,ja!A$2:D$549,4)&amp;" "&amp;VLOOKUP(AC249,ja!A$2:D$549,2))</f>
        <v>BPS Provinsi Riau</v>
      </c>
      <c r="AE249" s="5">
        <f t="shared" ref="AE249:AF249" si="255">IF(AC249="",AA249,AC249)</f>
        <v>1400</v>
      </c>
      <c r="AF249" s="2" t="str">
        <f t="shared" si="255"/>
        <v>BPS Provinsi Riau</v>
      </c>
      <c r="AG249" s="1">
        <v>1</v>
      </c>
    </row>
    <row r="250" spans="1:33" ht="12.75">
      <c r="A250" s="3">
        <v>45447.85564267361</v>
      </c>
      <c r="B250" s="1" t="s">
        <v>103</v>
      </c>
      <c r="C250" s="4" t="str">
        <f t="shared" si="0"/>
        <v>DIV ST</v>
      </c>
      <c r="D250" s="4">
        <v>212112407</v>
      </c>
      <c r="E250" s="2" t="s">
        <v>139</v>
      </c>
      <c r="F250" s="1">
        <f t="shared" si="1"/>
        <v>1</v>
      </c>
      <c r="G250" s="1" t="str">
        <f>VLOOKUP(D250,Sheet1!$A$2:$D$540,4,FALSE)</f>
        <v>Vanessa Vidia Meyriska</v>
      </c>
      <c r="H250" s="1">
        <f t="shared" si="2"/>
        <v>1</v>
      </c>
      <c r="I250" s="1" t="s">
        <v>3287</v>
      </c>
      <c r="J250" s="25" t="s">
        <v>3288</v>
      </c>
      <c r="K250" s="23" t="str">
        <f t="shared" si="3"/>
        <v>6281717591802</v>
      </c>
      <c r="L250" s="23" t="s">
        <v>3289</v>
      </c>
      <c r="M250" s="1" t="s">
        <v>3290</v>
      </c>
      <c r="N250" s="1" t="s">
        <v>1141</v>
      </c>
      <c r="O250" s="1" t="s">
        <v>3291</v>
      </c>
      <c r="P250" s="1" t="s">
        <v>3292</v>
      </c>
      <c r="Q250" s="1" t="s">
        <v>1144</v>
      </c>
      <c r="R250" s="1" t="s">
        <v>3293</v>
      </c>
      <c r="S250" s="1" t="s">
        <v>2775</v>
      </c>
      <c r="T250" s="1" t="str">
        <f t="shared" si="4"/>
        <v>Jl.Gelugur Gang Gelugur I Nomor 14 Rt 02/ Rw 03, Kelurahan Tangkerang Utara, Kecamatan Bukit Raya</v>
      </c>
      <c r="U250" s="1" t="s">
        <v>3275</v>
      </c>
      <c r="V250" s="1" t="s">
        <v>3276</v>
      </c>
      <c r="W250" s="1" t="s">
        <v>3277</v>
      </c>
      <c r="X250" s="1" t="s">
        <v>3276</v>
      </c>
      <c r="Y250" s="1" t="str">
        <f t="shared" si="5"/>
        <v>14</v>
      </c>
      <c r="Z250" s="1" t="str">
        <f>VLOOKUP(Y250,ja!E$2:F$35,2,FALSE)</f>
        <v>Riau</v>
      </c>
      <c r="AA250" s="1" t="str">
        <f t="shared" si="6"/>
        <v>1471</v>
      </c>
      <c r="AB250" s="1" t="str">
        <f t="shared" si="7"/>
        <v>BPS Kota Pekanbaru</v>
      </c>
      <c r="AC250" s="1">
        <v>1400</v>
      </c>
      <c r="AD250" s="1" t="str">
        <f>IF(AC250="","", VLOOKUP(AC250,ja!A$2:D$549,4)&amp;" "&amp;VLOOKUP(AC250,ja!A$2:D$549,2))</f>
        <v>BPS Provinsi Riau</v>
      </c>
      <c r="AE250" s="5">
        <f t="shared" ref="AE250:AF250" si="256">IF(AC250="",AA250,AC250)</f>
        <v>1400</v>
      </c>
      <c r="AF250" s="2" t="str">
        <f t="shared" si="256"/>
        <v>BPS Provinsi Riau</v>
      </c>
      <c r="AG250" s="1">
        <v>1</v>
      </c>
    </row>
    <row r="251" spans="1:33" ht="12.75">
      <c r="A251" s="3">
        <v>45447.941347291664</v>
      </c>
      <c r="B251" s="1" t="s">
        <v>30</v>
      </c>
      <c r="C251" s="4" t="str">
        <f t="shared" si="0"/>
        <v>DIII ST</v>
      </c>
      <c r="D251" s="4">
        <v>112212725</v>
      </c>
      <c r="E251" s="2" t="s">
        <v>228</v>
      </c>
      <c r="F251" s="1">
        <f t="shared" si="1"/>
        <v>1</v>
      </c>
      <c r="G251" s="1" t="str">
        <f>VLOOKUP(D251,Sheet1!$A$2:$D$540,4,FALSE)</f>
        <v>May Anna Laura Nainggolan</v>
      </c>
      <c r="H251" s="1">
        <f t="shared" si="2"/>
        <v>1</v>
      </c>
      <c r="I251" s="1" t="s">
        <v>3295</v>
      </c>
      <c r="J251" s="25" t="s">
        <v>3296</v>
      </c>
      <c r="K251" s="23" t="str">
        <f t="shared" si="3"/>
        <v>6281360006924</v>
      </c>
      <c r="L251" s="26" t="s">
        <v>3297</v>
      </c>
      <c r="M251" s="1" t="s">
        <v>3298</v>
      </c>
      <c r="N251" s="1" t="s">
        <v>1141</v>
      </c>
      <c r="O251" s="1" t="s">
        <v>3299</v>
      </c>
      <c r="P251" s="1" t="s">
        <v>3300</v>
      </c>
      <c r="Q251" s="1" t="s">
        <v>1144</v>
      </c>
      <c r="R251" s="1" t="s">
        <v>3300</v>
      </c>
      <c r="S251" s="1" t="s">
        <v>1158</v>
      </c>
      <c r="T251" s="1" t="str">
        <f t="shared" si="4"/>
        <v>Rt 1/Rw 14, No 16,Jalan Sensus Ivd , Kelurahan Bidaracina, Kecamatan Jatinegara</v>
      </c>
      <c r="U251" s="1" t="s">
        <v>1159</v>
      </c>
      <c r="V251" s="1" t="s">
        <v>1160</v>
      </c>
      <c r="W251" s="1" t="s">
        <v>1161</v>
      </c>
      <c r="X251" s="1" t="s">
        <v>1160</v>
      </c>
      <c r="Y251" s="1" t="str">
        <f t="shared" si="5"/>
        <v>31</v>
      </c>
      <c r="Z251" s="1" t="str">
        <f>VLOOKUP(Y251,ja!E$2:F$35,2,FALSE)</f>
        <v>DKI Jakarta</v>
      </c>
      <c r="AA251" s="1" t="str">
        <f t="shared" si="6"/>
        <v>3100</v>
      </c>
      <c r="AB251" s="1" t="str">
        <f t="shared" si="7"/>
        <v>BPS Provinsi DKI Jakarta</v>
      </c>
      <c r="AD251" s="1" t="str">
        <f>IF(AC251="","", VLOOKUP(AC251,ja!A$2:D$549,4)&amp;" "&amp;VLOOKUP(AC251,ja!A$2:D$549,2))</f>
        <v/>
      </c>
      <c r="AE251" s="5" t="str">
        <f t="shared" ref="AE251:AF251" si="257">IF(AC251="",AA251,AC251)</f>
        <v>3100</v>
      </c>
      <c r="AF251" s="2" t="str">
        <f t="shared" si="257"/>
        <v>BPS Provinsi DKI Jakarta</v>
      </c>
      <c r="AG251" s="1">
        <v>1</v>
      </c>
    </row>
    <row r="252" spans="1:33" ht="12.75">
      <c r="A252" s="3">
        <v>45447.880535682867</v>
      </c>
      <c r="B252" s="1" t="s">
        <v>18</v>
      </c>
      <c r="C252" s="4" t="str">
        <f t="shared" si="0"/>
        <v>DIV KS</v>
      </c>
      <c r="D252" s="4">
        <v>222111933</v>
      </c>
      <c r="E252" s="2" t="s">
        <v>815</v>
      </c>
      <c r="F252" s="1">
        <f t="shared" si="1"/>
        <v>1</v>
      </c>
      <c r="G252" s="1" t="str">
        <f>VLOOKUP(D252,Sheet1!$A$2:$D$540,4,FALSE)</f>
        <v>Aulia Azzahra</v>
      </c>
      <c r="H252" s="1">
        <f t="shared" si="2"/>
        <v>1</v>
      </c>
      <c r="I252" s="1" t="s">
        <v>3302</v>
      </c>
      <c r="J252" s="25" t="s">
        <v>3303</v>
      </c>
      <c r="K252" s="23" t="str">
        <f t="shared" si="3"/>
        <v>6281237770333</v>
      </c>
      <c r="L252" s="23" t="s">
        <v>3304</v>
      </c>
      <c r="M252" s="1" t="s">
        <v>3305</v>
      </c>
      <c r="N252" s="1" t="s">
        <v>3306</v>
      </c>
      <c r="O252" s="1" t="s">
        <v>3307</v>
      </c>
      <c r="P252" s="1" t="s">
        <v>3308</v>
      </c>
      <c r="Q252" s="1" t="s">
        <v>1144</v>
      </c>
      <c r="R252" s="1" t="s">
        <v>3309</v>
      </c>
      <c r="S252" s="1" t="s">
        <v>2381</v>
      </c>
      <c r="T252" s="1" t="str">
        <f t="shared" si="4"/>
        <v>Jalan Tongkol No 26, Kelurahan Pekat, Kecamatan Sumbawa</v>
      </c>
      <c r="U252" s="1" t="s">
        <v>2044</v>
      </c>
      <c r="V252" s="1" t="s">
        <v>2383</v>
      </c>
      <c r="W252" s="1" t="s">
        <v>2046</v>
      </c>
      <c r="X252" s="1" t="s">
        <v>2383</v>
      </c>
      <c r="Y252" s="1" t="str">
        <f t="shared" si="5"/>
        <v>52</v>
      </c>
      <c r="Z252" s="1" t="str">
        <f>VLOOKUP(Y252,ja!E$2:F$35,2,FALSE)</f>
        <v>Nusa Tenggara Barat</v>
      </c>
      <c r="AA252" s="1" t="str">
        <f t="shared" si="6"/>
        <v>5204</v>
      </c>
      <c r="AB252" s="1" t="str">
        <f t="shared" si="7"/>
        <v>BPS Kabupaten Sumbawa</v>
      </c>
      <c r="AD252" s="1" t="str">
        <f>IF(AC252="","", VLOOKUP(AC252,ja!A$2:D$549,4)&amp;" "&amp;VLOOKUP(AC252,ja!A$2:D$549,2))</f>
        <v/>
      </c>
      <c r="AE252" s="5" t="str">
        <f t="shared" ref="AE252:AF252" si="258">IF(AC252="",AA252,AC252)</f>
        <v>5204</v>
      </c>
      <c r="AF252" s="2" t="str">
        <f t="shared" si="258"/>
        <v>BPS Kabupaten Sumbawa</v>
      </c>
      <c r="AG252" s="1">
        <v>1</v>
      </c>
    </row>
    <row r="253" spans="1:33" ht="12.75">
      <c r="A253" s="3">
        <v>45447.886725150463</v>
      </c>
      <c r="B253" s="1" t="s">
        <v>38</v>
      </c>
      <c r="C253" s="4" t="str">
        <f t="shared" si="0"/>
        <v>DIV ST</v>
      </c>
      <c r="D253" s="4">
        <v>212112013</v>
      </c>
      <c r="E253" s="2" t="s">
        <v>476</v>
      </c>
      <c r="F253" s="1">
        <f t="shared" si="1"/>
        <v>1</v>
      </c>
      <c r="G253" s="1" t="str">
        <f>VLOOKUP(D253,Sheet1!$A$2:$D$540,4,FALSE)</f>
        <v>Elsa Oktavia</v>
      </c>
      <c r="H253" s="1">
        <f t="shared" si="2"/>
        <v>1</v>
      </c>
      <c r="I253" s="1" t="s">
        <v>3311</v>
      </c>
      <c r="J253" s="25" t="s">
        <v>3312</v>
      </c>
      <c r="K253" s="23" t="str">
        <f t="shared" si="3"/>
        <v>62895363837281</v>
      </c>
      <c r="L253" s="23" t="s">
        <v>3313</v>
      </c>
      <c r="M253" s="1" t="s">
        <v>3314</v>
      </c>
      <c r="N253" s="1" t="s">
        <v>1141</v>
      </c>
      <c r="O253" s="1" t="s">
        <v>3315</v>
      </c>
      <c r="P253" s="1" t="s">
        <v>3316</v>
      </c>
      <c r="Q253" s="1" t="s">
        <v>1144</v>
      </c>
      <c r="R253" s="1" t="s">
        <v>3317</v>
      </c>
      <c r="S253" s="1" t="s">
        <v>1332</v>
      </c>
      <c r="T253" s="1" t="str">
        <f t="shared" si="4"/>
        <v>Tambakan, Rt.1/Rw.8, Kelurahan Jetis, Kecamatan Baki, Kabupaten Sukoharjo, Jawa Tengah</v>
      </c>
      <c r="U253" s="1" t="s">
        <v>1559</v>
      </c>
      <c r="V253" s="1" t="s">
        <v>1333</v>
      </c>
      <c r="W253" s="1" t="s">
        <v>1561</v>
      </c>
      <c r="X253" s="1" t="s">
        <v>1333</v>
      </c>
      <c r="Y253" s="1" t="str">
        <f t="shared" si="5"/>
        <v>33</v>
      </c>
      <c r="Z253" s="1" t="str">
        <f>VLOOKUP(Y253,ja!E$2:F$35,2,FALSE)</f>
        <v>Jawa Tengah</v>
      </c>
      <c r="AA253" s="1" t="str">
        <f t="shared" si="6"/>
        <v>3311</v>
      </c>
      <c r="AB253" s="1" t="str">
        <f t="shared" si="7"/>
        <v>BPS Kabupaten Sukoharjo</v>
      </c>
      <c r="AD253" s="1" t="str">
        <f>IF(AC253="","", VLOOKUP(AC253,ja!A$2:D$549,4)&amp;" "&amp;VLOOKUP(AC253,ja!A$2:D$549,2))</f>
        <v/>
      </c>
      <c r="AE253" s="5" t="str">
        <f t="shared" ref="AE253:AF253" si="259">IF(AC253="",AA253,AC253)</f>
        <v>3311</v>
      </c>
      <c r="AF253" s="2" t="str">
        <f t="shared" si="259"/>
        <v>BPS Kabupaten Sukoharjo</v>
      </c>
      <c r="AG253" s="1">
        <v>1</v>
      </c>
    </row>
    <row r="254" spans="1:33" ht="12.75">
      <c r="A254" s="3">
        <v>45447.894096655087</v>
      </c>
      <c r="B254" s="1" t="s">
        <v>75</v>
      </c>
      <c r="C254" s="4" t="str">
        <f t="shared" si="0"/>
        <v>DIV KS</v>
      </c>
      <c r="D254" s="4">
        <v>222111966</v>
      </c>
      <c r="E254" s="2" t="s">
        <v>76</v>
      </c>
      <c r="F254" s="1">
        <f t="shared" si="1"/>
        <v>1</v>
      </c>
      <c r="G254" s="1" t="str">
        <f>VLOOKUP(D254,Sheet1!$A$2:$D$540,4,FALSE)</f>
        <v>Chainur Ar Rasyid Nasution</v>
      </c>
      <c r="H254" s="1">
        <f t="shared" si="2"/>
        <v>1</v>
      </c>
      <c r="I254" s="1" t="s">
        <v>3319</v>
      </c>
      <c r="J254" s="25" t="s">
        <v>3320</v>
      </c>
      <c r="K254" s="23" t="str">
        <f t="shared" si="3"/>
        <v>6282167886169</v>
      </c>
      <c r="L254" s="23" t="s">
        <v>3321</v>
      </c>
      <c r="M254" s="1" t="s">
        <v>3322</v>
      </c>
      <c r="N254" s="1" t="s">
        <v>1286</v>
      </c>
      <c r="O254" s="1" t="s">
        <v>1421</v>
      </c>
      <c r="P254" s="1" t="s">
        <v>3233</v>
      </c>
      <c r="Q254" s="1" t="s">
        <v>1144</v>
      </c>
      <c r="R254" s="1" t="s">
        <v>3323</v>
      </c>
      <c r="S254" s="1" t="s">
        <v>3324</v>
      </c>
      <c r="T254" s="1" t="str">
        <f t="shared" si="4"/>
        <v>Jl. Alpokat, Lk. Ii, Kel. Pantai Johor, Kec. Datuk Bandar</v>
      </c>
      <c r="U254" s="1" t="s">
        <v>3325</v>
      </c>
      <c r="V254" s="1" t="s">
        <v>3326</v>
      </c>
      <c r="W254" s="1" t="s">
        <v>3327</v>
      </c>
      <c r="X254" s="1" t="s">
        <v>3326</v>
      </c>
      <c r="Y254" s="1" t="str">
        <f t="shared" si="5"/>
        <v>12</v>
      </c>
      <c r="Z254" s="1" t="str">
        <f>VLOOKUP(Y254,ja!E$2:F$35,2,FALSE)</f>
        <v>Sumatera Utara</v>
      </c>
      <c r="AA254" s="1" t="str">
        <f t="shared" si="6"/>
        <v>1272</v>
      </c>
      <c r="AB254" s="1" t="str">
        <f t="shared" si="7"/>
        <v>BPS Kota Tanjung Balai</v>
      </c>
      <c r="AD254" s="1" t="str">
        <f>IF(AC254="","", VLOOKUP(AC254,ja!A$2:D$549,4)&amp;" "&amp;VLOOKUP(AC254,ja!A$2:D$549,2))</f>
        <v/>
      </c>
      <c r="AE254" s="5" t="str">
        <f t="shared" ref="AE254:AF254" si="260">IF(AC254="",AA254,AC254)</f>
        <v>1272</v>
      </c>
      <c r="AF254" s="2" t="str">
        <f t="shared" si="260"/>
        <v>BPS Kota Tanjung Balai</v>
      </c>
      <c r="AG254" s="1">
        <v>1</v>
      </c>
    </row>
    <row r="255" spans="1:33" ht="12.75">
      <c r="A255" s="3">
        <v>45447.906757314813</v>
      </c>
      <c r="B255" s="1" t="s">
        <v>47</v>
      </c>
      <c r="C255" s="4" t="str">
        <f t="shared" si="0"/>
        <v>DIII ST</v>
      </c>
      <c r="D255" s="4">
        <v>112212791</v>
      </c>
      <c r="E255" s="2" t="s">
        <v>810</v>
      </c>
      <c r="F255" s="1">
        <f t="shared" si="1"/>
        <v>1</v>
      </c>
      <c r="G255" s="1" t="str">
        <f>VLOOKUP(D255,Sheet1!$A$2:$D$540,4,FALSE)</f>
        <v>Ni Komang Diva Amalia Putri Nandita</v>
      </c>
      <c r="H255" s="1">
        <f t="shared" si="2"/>
        <v>1</v>
      </c>
      <c r="I255" s="1" t="s">
        <v>3329</v>
      </c>
      <c r="J255" s="25" t="s">
        <v>3330</v>
      </c>
      <c r="K255" s="23" t="str">
        <f t="shared" si="3"/>
        <v>6281803766871</v>
      </c>
      <c r="L255" s="23" t="s">
        <v>3331</v>
      </c>
      <c r="M255" s="1" t="s">
        <v>3332</v>
      </c>
      <c r="N255" s="1" t="s">
        <v>1189</v>
      </c>
      <c r="O255" s="1" t="s">
        <v>3333</v>
      </c>
      <c r="P255" s="1" t="s">
        <v>3334</v>
      </c>
      <c r="Q255" s="1" t="s">
        <v>1144</v>
      </c>
      <c r="R255" s="1" t="s">
        <v>3335</v>
      </c>
      <c r="S255" s="1" t="s">
        <v>2045</v>
      </c>
      <c r="T255" s="1" t="str">
        <f t="shared" si="4"/>
        <v>Desa Jagaraga Indah, Kecamatan Kediri</v>
      </c>
      <c r="U255" s="1" t="s">
        <v>2044</v>
      </c>
      <c r="V255" s="1" t="s">
        <v>2046</v>
      </c>
      <c r="W255" s="1" t="s">
        <v>1161</v>
      </c>
      <c r="X255" s="1" t="s">
        <v>2046</v>
      </c>
      <c r="Y255" s="1" t="str">
        <f t="shared" si="5"/>
        <v>52</v>
      </c>
      <c r="Z255" s="1" t="str">
        <f>VLOOKUP(Y255,ja!E$2:F$35,2,FALSE)</f>
        <v>Nusa Tenggara Barat</v>
      </c>
      <c r="AA255" s="1" t="str">
        <f t="shared" si="6"/>
        <v>5200</v>
      </c>
      <c r="AB255" s="1" t="str">
        <f t="shared" si="7"/>
        <v>BPS Provinsi Nusa Tenggara Barat</v>
      </c>
      <c r="AD255" s="1" t="str">
        <f>IF(AC255="","", VLOOKUP(AC255,ja!A$2:D$549,4)&amp;" "&amp;VLOOKUP(AC255,ja!A$2:D$549,2))</f>
        <v/>
      </c>
      <c r="AE255" s="5" t="str">
        <f t="shared" ref="AE255:AF255" si="261">IF(AC255="",AA255,AC255)</f>
        <v>5200</v>
      </c>
      <c r="AF255" s="2" t="str">
        <f t="shared" si="261"/>
        <v>BPS Provinsi Nusa Tenggara Barat</v>
      </c>
      <c r="AG255" s="1">
        <v>1</v>
      </c>
    </row>
    <row r="256" spans="1:33" ht="12.75">
      <c r="A256" s="3">
        <v>45447.914434733801</v>
      </c>
      <c r="B256" s="1" t="s">
        <v>103</v>
      </c>
      <c r="C256" s="4" t="str">
        <f t="shared" si="0"/>
        <v>DIV ST</v>
      </c>
      <c r="D256" s="4">
        <v>212111899</v>
      </c>
      <c r="E256" s="2" t="s">
        <v>585</v>
      </c>
      <c r="F256" s="1">
        <f t="shared" si="1"/>
        <v>1</v>
      </c>
      <c r="G256" s="1" t="str">
        <f>VLOOKUP(D256,Sheet1!$A$2:$D$540,4,FALSE)</f>
        <v>Anggie Dwi Nugraha</v>
      </c>
      <c r="H256" s="1">
        <f t="shared" si="2"/>
        <v>1</v>
      </c>
      <c r="I256" s="1" t="s">
        <v>3337</v>
      </c>
      <c r="J256" s="25" t="s">
        <v>3338</v>
      </c>
      <c r="K256" s="23" t="str">
        <f t="shared" si="3"/>
        <v>6289691882361</v>
      </c>
      <c r="L256" s="23" t="s">
        <v>3339</v>
      </c>
      <c r="M256" s="1" t="s">
        <v>3340</v>
      </c>
      <c r="N256" s="1" t="s">
        <v>1141</v>
      </c>
      <c r="O256" s="1" t="s">
        <v>1141</v>
      </c>
      <c r="P256" s="1" t="s">
        <v>3341</v>
      </c>
      <c r="Q256" s="1" t="s">
        <v>1144</v>
      </c>
      <c r="R256" s="1" t="s">
        <v>3342</v>
      </c>
      <c r="S256" s="1" t="s">
        <v>1193</v>
      </c>
      <c r="T256" s="1" t="str">
        <f t="shared" si="4"/>
        <v>Gayamprit Rt 3 Rw 1, Gayamprit, Klaten Selatan.</v>
      </c>
      <c r="U256" s="1" t="s">
        <v>1147</v>
      </c>
      <c r="V256" s="1" t="s">
        <v>1195</v>
      </c>
      <c r="W256" s="1" t="s">
        <v>1541</v>
      </c>
      <c r="X256" s="1" t="s">
        <v>1541</v>
      </c>
      <c r="Y256" s="1" t="str">
        <f t="shared" si="5"/>
        <v>34</v>
      </c>
      <c r="Z256" s="1" t="str">
        <f>VLOOKUP(Y256,ja!E$2:F$35,2,FALSE)</f>
        <v>DI Yogyakarta</v>
      </c>
      <c r="AA256" s="1" t="str">
        <f t="shared" si="6"/>
        <v>3400</v>
      </c>
      <c r="AB256" s="1" t="str">
        <f t="shared" si="7"/>
        <v>BPS Provinsi DI Yogyakarta</v>
      </c>
      <c r="AD256" s="1" t="str">
        <f>IF(AC256="","", VLOOKUP(AC256,ja!A$2:D$549,4)&amp;" "&amp;VLOOKUP(AC256,ja!A$2:D$549,2))</f>
        <v/>
      </c>
      <c r="AE256" s="5" t="str">
        <f t="shared" ref="AE256:AF256" si="262">IF(AC256="",AA256,AC256)</f>
        <v>3400</v>
      </c>
      <c r="AF256" s="2" t="str">
        <f t="shared" si="262"/>
        <v>BPS Provinsi DI Yogyakarta</v>
      </c>
      <c r="AG256" s="1">
        <v>1</v>
      </c>
    </row>
    <row r="257" spans="1:33" ht="12.75">
      <c r="A257" s="3">
        <v>45447.925253043984</v>
      </c>
      <c r="B257" s="1" t="s">
        <v>103</v>
      </c>
      <c r="C257" s="4" t="str">
        <f t="shared" ref="C257:C511" si="263">IF(MID(B257,2,2)="SK","DIV ST",IF(MID(B257,2,2)="SE","DIV ST",IF(MID(B257,2,2)="SI","DIV KS",IF(MID(B257,2,2)="SD","DIV KS","DIII ST"))))</f>
        <v>DIV ST</v>
      </c>
      <c r="D257" s="4">
        <v>212111880</v>
      </c>
      <c r="E257" s="2" t="s">
        <v>649</v>
      </c>
      <c r="F257" s="1">
        <f t="shared" ref="F257:F511" si="264">IF(LEN(TEXT(D257,"###0"))=9,1,0)</f>
        <v>1</v>
      </c>
      <c r="G257" s="1" t="str">
        <f>VLOOKUP(D257,Sheet1!$A$2:$D$540,4,FALSE)</f>
        <v>Amalia Isti Widiyasari</v>
      </c>
      <c r="H257" s="1">
        <f t="shared" ref="H257:H511" si="265">IF(E257=G257,1,0)</f>
        <v>1</v>
      </c>
      <c r="I257" s="1" t="s">
        <v>3344</v>
      </c>
      <c r="J257" s="25" t="s">
        <v>3345</v>
      </c>
      <c r="K257" s="23" t="str">
        <f t="shared" ref="K257:K511" si="266">IF(LEFT(J257,1)="0","62"&amp;MID(J257,2,20),IF(LEFT(J257,2)="62",J257,IF(LEFT(J257,1)="8","62"&amp;MID(J257,1,20),)))</f>
        <v>6285236243489</v>
      </c>
      <c r="L257" s="23" t="s">
        <v>3346</v>
      </c>
      <c r="M257" s="1" t="s">
        <v>649</v>
      </c>
      <c r="N257" s="1" t="s">
        <v>1141</v>
      </c>
      <c r="O257" s="1" t="s">
        <v>3347</v>
      </c>
      <c r="P257" s="1" t="s">
        <v>3348</v>
      </c>
      <c r="Q257" s="1" t="s">
        <v>1144</v>
      </c>
      <c r="R257" s="1" t="s">
        <v>3349</v>
      </c>
      <c r="S257" s="1" t="s">
        <v>3350</v>
      </c>
      <c r="T257" s="1" t="str">
        <f t="shared" ref="T257:T511" si="267">PROPER(IF(Y257="31",P257,R257))</f>
        <v>Rt 01/Rw 01, Dusun Krajan, Desa Bungur, Kecamatan Tulakan</v>
      </c>
      <c r="U257" s="1" t="s">
        <v>1719</v>
      </c>
      <c r="V257" s="1" t="s">
        <v>3351</v>
      </c>
      <c r="W257" s="1" t="s">
        <v>1311</v>
      </c>
      <c r="X257" s="1" t="s">
        <v>3351</v>
      </c>
      <c r="Y257" s="1" t="str">
        <f t="shared" ref="Y257:Y511" si="268">LEFT(X257,2)</f>
        <v>35</v>
      </c>
      <c r="Z257" s="1" t="str">
        <f>VLOOKUP(Y257,ja!E$2:F$35,2,FALSE)</f>
        <v>Jawa Timur</v>
      </c>
      <c r="AA257" s="1" t="str">
        <f t="shared" ref="AA257:AA511" si="269">LEFT(X257,4)</f>
        <v>3501</v>
      </c>
      <c r="AB257" s="1" t="str">
        <f t="shared" ref="AB257:AB511" si="270">MID(X257,6,50)</f>
        <v>BPS Kabupaten Pacitan</v>
      </c>
      <c r="AD257" s="1" t="str">
        <f>IF(AC257="","", VLOOKUP(AC257,ja!A$2:D$549,4)&amp;" "&amp;VLOOKUP(AC257,ja!A$2:D$549,2))</f>
        <v/>
      </c>
      <c r="AE257" s="5" t="str">
        <f t="shared" ref="AE257:AF257" si="271">IF(AC257="",AA257,AC257)</f>
        <v>3501</v>
      </c>
      <c r="AF257" s="2" t="str">
        <f t="shared" si="271"/>
        <v>BPS Kabupaten Pacitan</v>
      </c>
      <c r="AG257" s="1">
        <v>1</v>
      </c>
    </row>
    <row r="258" spans="1:33" ht="12.75">
      <c r="A258" s="3">
        <v>45447.936310844903</v>
      </c>
      <c r="B258" s="1" t="s">
        <v>38</v>
      </c>
      <c r="C258" s="4" t="str">
        <f t="shared" si="263"/>
        <v>DIV ST</v>
      </c>
      <c r="D258" s="4">
        <v>212112113</v>
      </c>
      <c r="E258" s="2" t="s">
        <v>764</v>
      </c>
      <c r="F258" s="1">
        <f t="shared" si="264"/>
        <v>1</v>
      </c>
      <c r="G258" s="1" t="str">
        <f>VLOOKUP(D258,Sheet1!$A$2:$D$540,4,FALSE)</f>
        <v>Insan Dienuari</v>
      </c>
      <c r="H258" s="1">
        <f t="shared" si="265"/>
        <v>1</v>
      </c>
      <c r="I258" s="1" t="s">
        <v>3353</v>
      </c>
      <c r="J258" s="25" t="s">
        <v>3354</v>
      </c>
      <c r="K258" s="23" t="str">
        <f t="shared" si="266"/>
        <v>6285730405955</v>
      </c>
      <c r="L258" s="26" t="s">
        <v>3355</v>
      </c>
      <c r="M258" s="1" t="s">
        <v>3356</v>
      </c>
      <c r="N258" s="1" t="s">
        <v>1141</v>
      </c>
      <c r="O258" s="1" t="s">
        <v>3357</v>
      </c>
      <c r="P258" s="1" t="s">
        <v>3358</v>
      </c>
      <c r="Q258" s="1" t="s">
        <v>1144</v>
      </c>
      <c r="R258" s="1" t="s">
        <v>3359</v>
      </c>
      <c r="S258" s="1" t="s">
        <v>1739</v>
      </c>
      <c r="T258" s="1" t="str">
        <f t="shared" si="267"/>
        <v>Jl. Sri Jaya No.17, Kel. Rejomulyo, Kec. Kartoharjo</v>
      </c>
      <c r="U258" s="1" t="s">
        <v>1740</v>
      </c>
      <c r="V258" s="1" t="s">
        <v>1741</v>
      </c>
      <c r="W258" s="1" t="s">
        <v>1742</v>
      </c>
      <c r="X258" s="1" t="s">
        <v>1741</v>
      </c>
      <c r="Y258" s="1" t="str">
        <f t="shared" si="268"/>
        <v>35</v>
      </c>
      <c r="Z258" s="1" t="str">
        <f>VLOOKUP(Y258,ja!E$2:F$35,2,FALSE)</f>
        <v>Jawa Timur</v>
      </c>
      <c r="AA258" s="1" t="str">
        <f t="shared" si="269"/>
        <v>3577</v>
      </c>
      <c r="AB258" s="1" t="str">
        <f t="shared" si="270"/>
        <v>BPS Kota Madiun</v>
      </c>
      <c r="AD258" s="1" t="str">
        <f>IF(AC258="","", VLOOKUP(AC258,ja!A$2:D$549,4)&amp;" "&amp;VLOOKUP(AC258,ja!A$2:D$549,2))</f>
        <v/>
      </c>
      <c r="AE258" s="5" t="str">
        <f t="shared" ref="AE258:AF258" si="272">IF(AC258="",AA258,AC258)</f>
        <v>3577</v>
      </c>
      <c r="AF258" s="2" t="str">
        <f t="shared" si="272"/>
        <v>BPS Kota Madiun</v>
      </c>
      <c r="AG258" s="1">
        <v>1</v>
      </c>
    </row>
    <row r="259" spans="1:33" ht="12.75">
      <c r="A259" s="3">
        <v>45447.961550902779</v>
      </c>
      <c r="B259" s="1" t="s">
        <v>18</v>
      </c>
      <c r="C259" s="4" t="str">
        <f t="shared" si="263"/>
        <v>DIV KS</v>
      </c>
      <c r="D259" s="4">
        <v>222111912</v>
      </c>
      <c r="E259" s="2" t="s">
        <v>108</v>
      </c>
      <c r="F259" s="1">
        <f t="shared" si="264"/>
        <v>1</v>
      </c>
      <c r="G259" s="1" t="str">
        <f>VLOOKUP(D259,Sheet1!$A$2:$D$540,4,FALSE)</f>
        <v>Anugerah Surya Atmaja</v>
      </c>
      <c r="H259" s="1">
        <f t="shared" si="265"/>
        <v>1</v>
      </c>
      <c r="I259" s="1" t="s">
        <v>3361</v>
      </c>
      <c r="J259" s="25" t="s">
        <v>3362</v>
      </c>
      <c r="K259" s="23" t="str">
        <f t="shared" si="266"/>
        <v>6281378266627</v>
      </c>
      <c r="L259" s="26" t="s">
        <v>3363</v>
      </c>
      <c r="M259" s="1" t="s">
        <v>3364</v>
      </c>
      <c r="N259" s="1" t="s">
        <v>1141</v>
      </c>
      <c r="O259" s="1" t="s">
        <v>3365</v>
      </c>
      <c r="P259" s="1" t="s">
        <v>3366</v>
      </c>
      <c r="Q259" s="1" t="s">
        <v>1144</v>
      </c>
      <c r="R259" s="1" t="s">
        <v>3367</v>
      </c>
      <c r="S259" s="1" t="s">
        <v>3368</v>
      </c>
      <c r="T259" s="1" t="str">
        <f t="shared" si="267"/>
        <v>Perumnas Karya Dharma Blok E No. 12, Muaro, Kec. Sijunjung</v>
      </c>
      <c r="U259" s="1" t="s">
        <v>3369</v>
      </c>
      <c r="V259" s="1" t="s">
        <v>3370</v>
      </c>
      <c r="W259" s="1" t="s">
        <v>3371</v>
      </c>
      <c r="X259" s="1" t="s">
        <v>3370</v>
      </c>
      <c r="Y259" s="1" t="str">
        <f t="shared" si="268"/>
        <v>13</v>
      </c>
      <c r="Z259" s="1" t="str">
        <f>VLOOKUP(Y259,ja!E$2:F$35,2,FALSE)</f>
        <v>Sumatera Barat</v>
      </c>
      <c r="AA259" s="1" t="str">
        <f t="shared" si="269"/>
        <v>1304</v>
      </c>
      <c r="AB259" s="1" t="str">
        <f t="shared" si="270"/>
        <v>BPS Kabupaten Sijunjung</v>
      </c>
      <c r="AD259" s="1" t="str">
        <f>IF(AC259="","", VLOOKUP(AC259,ja!A$2:D$549,4)&amp;" "&amp;VLOOKUP(AC259,ja!A$2:D$549,2))</f>
        <v/>
      </c>
      <c r="AE259" s="5" t="str">
        <f t="shared" ref="AE259:AF259" si="273">IF(AC259="",AA259,AC259)</f>
        <v>1304</v>
      </c>
      <c r="AF259" s="2" t="str">
        <f t="shared" si="273"/>
        <v>BPS Kabupaten Sijunjung</v>
      </c>
      <c r="AG259" s="1">
        <v>1</v>
      </c>
    </row>
    <row r="260" spans="1:33" ht="12.75">
      <c r="A260" s="3">
        <v>45447.971724201387</v>
      </c>
      <c r="B260" s="1" t="s">
        <v>62</v>
      </c>
      <c r="C260" s="4" t="str">
        <f t="shared" si="263"/>
        <v>DIV KS</v>
      </c>
      <c r="D260" s="4">
        <v>222112286</v>
      </c>
      <c r="E260" s="2" t="s">
        <v>63</v>
      </c>
      <c r="F260" s="1">
        <f t="shared" si="264"/>
        <v>1</v>
      </c>
      <c r="G260" s="1" t="str">
        <f>VLOOKUP(D260,Sheet1!$A$2:$D$540,4,FALSE)</f>
        <v>Pratiwi</v>
      </c>
      <c r="H260" s="1">
        <f t="shared" si="265"/>
        <v>1</v>
      </c>
      <c r="I260" s="1" t="s">
        <v>3373</v>
      </c>
      <c r="J260" s="25" t="s">
        <v>3374</v>
      </c>
      <c r="K260" s="23" t="str">
        <f t="shared" si="266"/>
        <v>6288261651104</v>
      </c>
      <c r="L260" s="23" t="s">
        <v>3375</v>
      </c>
      <c r="M260" s="1" t="s">
        <v>3376</v>
      </c>
      <c r="N260" s="1" t="s">
        <v>1177</v>
      </c>
      <c r="O260" s="1" t="s">
        <v>3377</v>
      </c>
      <c r="P260" s="1" t="s">
        <v>3378</v>
      </c>
      <c r="Q260" s="1" t="s">
        <v>1144</v>
      </c>
      <c r="R260" s="1" t="s">
        <v>3379</v>
      </c>
      <c r="S260" s="1" t="s">
        <v>1393</v>
      </c>
      <c r="T260" s="1" t="str">
        <f t="shared" si="267"/>
        <v>Jl. Pelak, Gg. Barokah No. 28, Desa Sekip, Kec. Lubuk Pakam</v>
      </c>
      <c r="U260" s="1" t="s">
        <v>2055</v>
      </c>
      <c r="V260" s="1" t="s">
        <v>1497</v>
      </c>
      <c r="W260" s="1" t="s">
        <v>2366</v>
      </c>
      <c r="X260" s="1" t="s">
        <v>1497</v>
      </c>
      <c r="Y260" s="1" t="str">
        <f t="shared" si="268"/>
        <v>12</v>
      </c>
      <c r="Z260" s="1" t="str">
        <f>VLOOKUP(Y260,ja!E$2:F$35,2,FALSE)</f>
        <v>Sumatera Utara</v>
      </c>
      <c r="AA260" s="1" t="str">
        <f t="shared" si="269"/>
        <v>1212</v>
      </c>
      <c r="AB260" s="1" t="str">
        <f t="shared" si="270"/>
        <v>BPS Kabupaten Deli Serdang</v>
      </c>
      <c r="AD260" s="1" t="str">
        <f>IF(AC260="","", VLOOKUP(AC260,ja!A$2:D$549,4)&amp;" "&amp;VLOOKUP(AC260,ja!A$2:D$549,2))</f>
        <v/>
      </c>
      <c r="AE260" s="5" t="str">
        <f t="shared" ref="AE260:AF260" si="274">IF(AC260="",AA260,AC260)</f>
        <v>1212</v>
      </c>
      <c r="AF260" s="2" t="str">
        <f t="shared" si="274"/>
        <v>BPS Kabupaten Deli Serdang</v>
      </c>
      <c r="AG260" s="1">
        <v>1</v>
      </c>
    </row>
    <row r="261" spans="1:33" ht="12.75">
      <c r="A261" s="3">
        <v>45451.32024724537</v>
      </c>
      <c r="B261" s="1" t="s">
        <v>57</v>
      </c>
      <c r="C261" s="4" t="str">
        <f t="shared" si="263"/>
        <v>DIV KS</v>
      </c>
      <c r="D261" s="4">
        <v>222111873</v>
      </c>
      <c r="E261" s="2" t="s">
        <v>408</v>
      </c>
      <c r="F261" s="1">
        <f t="shared" si="264"/>
        <v>1</v>
      </c>
      <c r="G261" s="1" t="str">
        <f>VLOOKUP(D261,Sheet1!$A$2:$D$540,4,FALSE)</f>
        <v>Aliefta Zulvansyah Bahyperdana</v>
      </c>
      <c r="H261" s="1">
        <f t="shared" si="265"/>
        <v>1</v>
      </c>
      <c r="I261" s="1" t="s">
        <v>3381</v>
      </c>
      <c r="J261" s="25" t="s">
        <v>3382</v>
      </c>
      <c r="K261" s="23" t="str">
        <f t="shared" si="266"/>
        <v>6281575382808</v>
      </c>
      <c r="L261" s="23" t="s">
        <v>3383</v>
      </c>
      <c r="M261" s="1" t="s">
        <v>3384</v>
      </c>
      <c r="N261" s="1" t="s">
        <v>1141</v>
      </c>
      <c r="O261" s="1" t="s">
        <v>3385</v>
      </c>
      <c r="P261" s="1" t="s">
        <v>3386</v>
      </c>
      <c r="Q261" s="1" t="s">
        <v>1144</v>
      </c>
      <c r="R261" s="1" t="s">
        <v>3387</v>
      </c>
      <c r="S261" s="1" t="s">
        <v>1300</v>
      </c>
      <c r="T261" s="1" t="str">
        <f t="shared" si="267"/>
        <v>Jalan Diponegoro, Rt 05, Rw 04, Desa Karangkandri, Kecamatan Kesugihan</v>
      </c>
      <c r="U261" s="1" t="s">
        <v>1371</v>
      </c>
      <c r="V261" s="1" t="s">
        <v>1301</v>
      </c>
      <c r="W261" s="1" t="s">
        <v>1372</v>
      </c>
      <c r="X261" s="1" t="s">
        <v>1301</v>
      </c>
      <c r="Y261" s="1" t="str">
        <f t="shared" si="268"/>
        <v>33</v>
      </c>
      <c r="Z261" s="1" t="str">
        <f>VLOOKUP(Y261,ja!E$2:F$35,2,FALSE)</f>
        <v>Jawa Tengah</v>
      </c>
      <c r="AA261" s="1" t="str">
        <f t="shared" si="269"/>
        <v>3301</v>
      </c>
      <c r="AB261" s="1" t="str">
        <f t="shared" si="270"/>
        <v>BPS Kabupaten Cilacap</v>
      </c>
      <c r="AD261" s="1" t="str">
        <f>IF(AC261="","", VLOOKUP(AC261,ja!A$2:D$549,4)&amp;" "&amp;VLOOKUP(AC261,ja!A$2:D$549,2))</f>
        <v/>
      </c>
      <c r="AE261" s="5" t="str">
        <f t="shared" ref="AE261:AF261" si="275">IF(AC261="",AA261,AC261)</f>
        <v>3301</v>
      </c>
      <c r="AF261" s="2" t="str">
        <f t="shared" si="275"/>
        <v>BPS Kabupaten Cilacap</v>
      </c>
      <c r="AG261" s="1">
        <v>1</v>
      </c>
    </row>
    <row r="262" spans="1:33" ht="12.75">
      <c r="A262" s="3">
        <v>45448.047902430553</v>
      </c>
      <c r="B262" s="1" t="s">
        <v>103</v>
      </c>
      <c r="C262" s="4" t="str">
        <f t="shared" si="263"/>
        <v>DIV ST</v>
      </c>
      <c r="D262" s="4">
        <v>212112254</v>
      </c>
      <c r="E262" s="2" t="s">
        <v>797</v>
      </c>
      <c r="F262" s="1">
        <f t="shared" si="264"/>
        <v>1</v>
      </c>
      <c r="G262" s="1" t="str">
        <f>VLOOKUP(D262,Sheet1!$A$2:$D$540,4,FALSE)</f>
        <v>Ni Made Wulan Puspita Dewi</v>
      </c>
      <c r="H262" s="1">
        <f t="shared" si="265"/>
        <v>1</v>
      </c>
      <c r="I262" s="1" t="s">
        <v>3389</v>
      </c>
      <c r="J262" s="25" t="s">
        <v>3390</v>
      </c>
      <c r="K262" s="23" t="str">
        <f t="shared" si="266"/>
        <v>6281913144834</v>
      </c>
      <c r="L262" s="23" t="s">
        <v>3391</v>
      </c>
      <c r="M262" s="1" t="s">
        <v>3392</v>
      </c>
      <c r="N262" s="1" t="s">
        <v>1141</v>
      </c>
      <c r="O262" s="1" t="s">
        <v>3393</v>
      </c>
      <c r="P262" s="1" t="s">
        <v>3394</v>
      </c>
      <c r="Q262" s="1" t="s">
        <v>1144</v>
      </c>
      <c r="R262" s="1" t="s">
        <v>3395</v>
      </c>
      <c r="S262" s="1" t="s">
        <v>3396</v>
      </c>
      <c r="T262" s="1" t="str">
        <f t="shared" si="267"/>
        <v>Jalan Sudirman Gang Dahlia No. 6, Subagan, Karangasem</v>
      </c>
      <c r="U262" s="1" t="s">
        <v>3397</v>
      </c>
      <c r="V262" s="1" t="s">
        <v>3398</v>
      </c>
      <c r="W262" s="1" t="s">
        <v>3399</v>
      </c>
      <c r="X262" s="1" t="s">
        <v>3398</v>
      </c>
      <c r="Y262" s="1" t="str">
        <f t="shared" si="268"/>
        <v>51</v>
      </c>
      <c r="Z262" s="1" t="str">
        <f>VLOOKUP(Y262,ja!E$2:F$35,2,FALSE)</f>
        <v>Bali</v>
      </c>
      <c r="AA262" s="1" t="str">
        <f t="shared" si="269"/>
        <v>5107</v>
      </c>
      <c r="AB262" s="1" t="str">
        <f t="shared" si="270"/>
        <v>BPS Kabupaten Karangasem</v>
      </c>
      <c r="AD262" s="1" t="str">
        <f>IF(AC262="","", VLOOKUP(AC262,ja!A$2:D$549,4)&amp;" "&amp;VLOOKUP(AC262,ja!A$2:D$549,2))</f>
        <v/>
      </c>
      <c r="AE262" s="5" t="str">
        <f t="shared" ref="AE262:AF262" si="276">IF(AC262="",AA262,AC262)</f>
        <v>5107</v>
      </c>
      <c r="AF262" s="2" t="str">
        <f t="shared" si="276"/>
        <v>BPS Kabupaten Karangasem</v>
      </c>
      <c r="AG262" s="1">
        <v>1</v>
      </c>
    </row>
    <row r="263" spans="1:33" ht="12.75">
      <c r="A263" s="3">
        <v>45448.144527407407</v>
      </c>
      <c r="B263" s="1" t="s">
        <v>57</v>
      </c>
      <c r="C263" s="4" t="str">
        <f t="shared" si="263"/>
        <v>DIV KS</v>
      </c>
      <c r="D263" s="4">
        <v>222112364</v>
      </c>
      <c r="E263" s="2" t="s">
        <v>536</v>
      </c>
      <c r="F263" s="1">
        <f t="shared" si="264"/>
        <v>1</v>
      </c>
      <c r="G263" s="1" t="str">
        <f>VLOOKUP(D263,Sheet1!$A$2:$D$540,4,FALSE)</f>
        <v>Shawa Zahma Az-Zahara</v>
      </c>
      <c r="H263" s="1">
        <f t="shared" si="265"/>
        <v>1</v>
      </c>
      <c r="I263" s="1" t="s">
        <v>3401</v>
      </c>
      <c r="J263" s="25" t="s">
        <v>3402</v>
      </c>
      <c r="K263" s="23" t="str">
        <f t="shared" si="266"/>
        <v>6287774015749</v>
      </c>
      <c r="L263" s="23" t="s">
        <v>3403</v>
      </c>
      <c r="M263" s="1" t="s">
        <v>3404</v>
      </c>
      <c r="N263" s="1" t="s">
        <v>3405</v>
      </c>
      <c r="O263" s="1" t="s">
        <v>3406</v>
      </c>
      <c r="P263" s="1" t="s">
        <v>3407</v>
      </c>
      <c r="Q263" s="1" t="s">
        <v>1144</v>
      </c>
      <c r="R263" s="1" t="s">
        <v>3408</v>
      </c>
      <c r="S263" s="1" t="s">
        <v>3409</v>
      </c>
      <c r="T263" s="1" t="str">
        <f t="shared" si="267"/>
        <v>Gang Cempaka Rt 9 Rw 1 No.27 Pegiringan, Bantarbolang</v>
      </c>
      <c r="U263" s="1" t="s">
        <v>1247</v>
      </c>
      <c r="V263" s="1" t="s">
        <v>3410</v>
      </c>
      <c r="W263" s="1" t="s">
        <v>1311</v>
      </c>
      <c r="X263" s="1" t="s">
        <v>3410</v>
      </c>
      <c r="Y263" s="1" t="str">
        <f t="shared" si="268"/>
        <v>33</v>
      </c>
      <c r="Z263" s="1" t="str">
        <f>VLOOKUP(Y263,ja!E$2:F$35,2,FALSE)</f>
        <v>Jawa Tengah</v>
      </c>
      <c r="AA263" s="1" t="str">
        <f t="shared" si="269"/>
        <v>3327</v>
      </c>
      <c r="AB263" s="1" t="str">
        <f t="shared" si="270"/>
        <v>BPS Kabupaten Pemalang</v>
      </c>
      <c r="AD263" s="1" t="str">
        <f>IF(AC263="","", VLOOKUP(AC263,ja!A$2:D$549,4)&amp;" "&amp;VLOOKUP(AC263,ja!A$2:D$549,2))</f>
        <v/>
      </c>
      <c r="AE263" s="5" t="str">
        <f t="shared" ref="AE263:AF263" si="277">IF(AC263="",AA263,AC263)</f>
        <v>3327</v>
      </c>
      <c r="AF263" s="2" t="str">
        <f t="shared" si="277"/>
        <v>BPS Kabupaten Pemalang</v>
      </c>
      <c r="AG263" s="1">
        <v>1</v>
      </c>
    </row>
    <row r="264" spans="1:33" ht="12.75">
      <c r="A264" s="3">
        <v>45448.270800416663</v>
      </c>
      <c r="B264" s="1" t="s">
        <v>47</v>
      </c>
      <c r="C264" s="4" t="str">
        <f t="shared" si="263"/>
        <v>DIII ST</v>
      </c>
      <c r="D264" s="4">
        <v>112212801</v>
      </c>
      <c r="E264" s="2" t="s">
        <v>542</v>
      </c>
      <c r="F264" s="1">
        <f t="shared" si="264"/>
        <v>1</v>
      </c>
      <c r="G264" s="1" t="str">
        <f>VLOOKUP(D264,Sheet1!$A$2:$D$540,4,FALSE)</f>
        <v>Nito Sudinata</v>
      </c>
      <c r="H264" s="1">
        <f t="shared" si="265"/>
        <v>1</v>
      </c>
      <c r="I264" s="1" t="s">
        <v>3412</v>
      </c>
      <c r="J264" s="25" t="s">
        <v>3413</v>
      </c>
      <c r="K264" s="23" t="str">
        <f t="shared" si="266"/>
        <v>6287761728524</v>
      </c>
      <c r="L264" s="23" t="s">
        <v>3414</v>
      </c>
      <c r="M264" s="1" t="s">
        <v>3415</v>
      </c>
      <c r="N264" s="1" t="s">
        <v>1141</v>
      </c>
      <c r="O264" s="1" t="s">
        <v>3416</v>
      </c>
      <c r="P264" s="1" t="s">
        <v>3417</v>
      </c>
      <c r="Q264" s="1" t="s">
        <v>1144</v>
      </c>
      <c r="R264" s="1" t="s">
        <v>3418</v>
      </c>
      <c r="S264" s="1" t="s">
        <v>1247</v>
      </c>
      <c r="T264" s="1" t="str">
        <f t="shared" si="267"/>
        <v>Rt.005/Rw.001,Jalan Mawar,Dk. Bongkok Padamangu,Kecamatan Kramat</v>
      </c>
      <c r="U264" s="1" t="s">
        <v>1248</v>
      </c>
      <c r="V264" s="1" t="s">
        <v>1249</v>
      </c>
      <c r="W264" s="1" t="s">
        <v>1250</v>
      </c>
      <c r="X264" s="1" t="s">
        <v>1249</v>
      </c>
      <c r="Y264" s="1" t="str">
        <f t="shared" si="268"/>
        <v>33</v>
      </c>
      <c r="Z264" s="1" t="str">
        <f>VLOOKUP(Y264,ja!E$2:F$35,2,FALSE)</f>
        <v>Jawa Tengah</v>
      </c>
      <c r="AA264" s="1" t="str">
        <f t="shared" si="269"/>
        <v>3328</v>
      </c>
      <c r="AB264" s="1" t="str">
        <f t="shared" si="270"/>
        <v>BPS Kabupaten Tegal</v>
      </c>
      <c r="AD264" s="1" t="str">
        <f>IF(AC264="","", VLOOKUP(AC264,ja!A$2:D$549,4)&amp;" "&amp;VLOOKUP(AC264,ja!A$2:D$549,2))</f>
        <v/>
      </c>
      <c r="AE264" s="5" t="str">
        <f t="shared" ref="AE264:AF264" si="278">IF(AC264="",AA264,AC264)</f>
        <v>3328</v>
      </c>
      <c r="AF264" s="2" t="str">
        <f t="shared" si="278"/>
        <v>BPS Kabupaten Tegal</v>
      </c>
      <c r="AG264" s="1">
        <v>1</v>
      </c>
    </row>
    <row r="265" spans="1:33" ht="12.75">
      <c r="A265" s="3">
        <v>45448.274048645835</v>
      </c>
      <c r="B265" s="1" t="s">
        <v>32</v>
      </c>
      <c r="C265" s="4" t="str">
        <f t="shared" si="263"/>
        <v>DIV KS</v>
      </c>
      <c r="D265" s="4">
        <v>222111978</v>
      </c>
      <c r="E265" s="2" t="s">
        <v>420</v>
      </c>
      <c r="F265" s="1">
        <f t="shared" si="264"/>
        <v>1</v>
      </c>
      <c r="G265" s="1" t="str">
        <f>VLOOKUP(D265,Sheet1!$A$2:$D$540,4,FALSE)</f>
        <v>Daradinanti Aulia Revanadilla</v>
      </c>
      <c r="H265" s="1">
        <f t="shared" si="265"/>
        <v>1</v>
      </c>
      <c r="I265" s="1" t="s">
        <v>3420</v>
      </c>
      <c r="J265" s="25" t="s">
        <v>3421</v>
      </c>
      <c r="K265" s="23" t="str">
        <f t="shared" si="266"/>
        <v>6285643252905</v>
      </c>
      <c r="L265" s="26" t="s">
        <v>3422</v>
      </c>
      <c r="M265" s="1" t="s">
        <v>3423</v>
      </c>
      <c r="N265" s="1" t="s">
        <v>1141</v>
      </c>
      <c r="O265" s="1" t="s">
        <v>3424</v>
      </c>
      <c r="P265" s="1" t="s">
        <v>3425</v>
      </c>
      <c r="Q265" s="1" t="s">
        <v>1144</v>
      </c>
      <c r="R265" s="1" t="s">
        <v>3426</v>
      </c>
      <c r="S265" s="1" t="s">
        <v>1486</v>
      </c>
      <c r="T265" s="1" t="str">
        <f t="shared" si="267"/>
        <v>Jalan Abdusyukur, Desa Penolih Rt 1 Rw 3, Kecamatan Kaligondang, Kabupaten Purbalingga</v>
      </c>
      <c r="U265" s="1" t="s">
        <v>1371</v>
      </c>
      <c r="V265" s="1" t="s">
        <v>1487</v>
      </c>
      <c r="W265" s="1" t="s">
        <v>1372</v>
      </c>
      <c r="X265" s="1" t="s">
        <v>1487</v>
      </c>
      <c r="Y265" s="1" t="str">
        <f t="shared" si="268"/>
        <v>33</v>
      </c>
      <c r="Z265" s="1" t="str">
        <f>VLOOKUP(Y265,ja!E$2:F$35,2,FALSE)</f>
        <v>Jawa Tengah</v>
      </c>
      <c r="AA265" s="1" t="str">
        <f t="shared" si="269"/>
        <v>3303</v>
      </c>
      <c r="AB265" s="1" t="str">
        <f t="shared" si="270"/>
        <v>BPS Kabupaten Purbalingga</v>
      </c>
      <c r="AD265" s="1" t="str">
        <f>IF(AC265="","", VLOOKUP(AC265,ja!A$2:D$549,4)&amp;" "&amp;VLOOKUP(AC265,ja!A$2:D$549,2))</f>
        <v/>
      </c>
      <c r="AE265" s="5" t="str">
        <f t="shared" ref="AE265:AF265" si="279">IF(AC265="",AA265,AC265)</f>
        <v>3303</v>
      </c>
      <c r="AF265" s="2" t="str">
        <f t="shared" si="279"/>
        <v>BPS Kabupaten Purbalingga</v>
      </c>
      <c r="AG265" s="1">
        <v>1</v>
      </c>
    </row>
    <row r="266" spans="1:33" ht="12.75">
      <c r="A266" s="3">
        <v>45448.308297349533</v>
      </c>
      <c r="B266" s="1" t="s">
        <v>35</v>
      </c>
      <c r="C266" s="4" t="str">
        <f t="shared" si="263"/>
        <v>DIV ST</v>
      </c>
      <c r="D266" s="4">
        <v>212112054</v>
      </c>
      <c r="E266" s="2" t="s">
        <v>3428</v>
      </c>
      <c r="F266" s="1">
        <f t="shared" si="264"/>
        <v>1</v>
      </c>
      <c r="G266" s="1" t="str">
        <f>VLOOKUP(D266,Sheet1!$A$2:$D$540,4,FALSE)</f>
        <v>Fauzana Afininnas</v>
      </c>
      <c r="H266" s="1">
        <f t="shared" si="265"/>
        <v>1</v>
      </c>
      <c r="I266" s="1" t="s">
        <v>3429</v>
      </c>
      <c r="J266" s="25" t="s">
        <v>3430</v>
      </c>
      <c r="K266" s="23" t="str">
        <f t="shared" si="266"/>
        <v>6282329136712</v>
      </c>
      <c r="L266" s="23" t="s">
        <v>3431</v>
      </c>
      <c r="M266" s="1" t="s">
        <v>3428</v>
      </c>
      <c r="N266" s="1" t="s">
        <v>1141</v>
      </c>
      <c r="O266" s="1" t="s">
        <v>3432</v>
      </c>
      <c r="P266" s="1" t="s">
        <v>3433</v>
      </c>
      <c r="Q266" s="1" t="s">
        <v>1144</v>
      </c>
      <c r="R266" s="1" t="s">
        <v>3434</v>
      </c>
      <c r="S266" s="1" t="s">
        <v>2823</v>
      </c>
      <c r="T266" s="1" t="str">
        <f t="shared" si="267"/>
        <v>Tempel Rt 01, Jetiskarangpung, Kalijambe, Sragen</v>
      </c>
      <c r="U266" s="1" t="s">
        <v>1559</v>
      </c>
      <c r="V266" s="1" t="s">
        <v>1561</v>
      </c>
      <c r="W266" s="1" t="s">
        <v>2824</v>
      </c>
      <c r="X266" s="1" t="s">
        <v>2824</v>
      </c>
      <c r="Y266" s="1" t="str">
        <f t="shared" si="268"/>
        <v>33</v>
      </c>
      <c r="Z266" s="1" t="str">
        <f>VLOOKUP(Y266,ja!E$2:F$35,2,FALSE)</f>
        <v>Jawa Tengah</v>
      </c>
      <c r="AA266" s="1" t="str">
        <f t="shared" si="269"/>
        <v>3314</v>
      </c>
      <c r="AB266" s="1" t="str">
        <f t="shared" si="270"/>
        <v>BPS Kabupaten Sragen</v>
      </c>
      <c r="AD266" s="1" t="str">
        <f>IF(AC266="","", VLOOKUP(AC266,ja!A$2:D$549,4)&amp;" "&amp;VLOOKUP(AC266,ja!A$2:D$549,2))</f>
        <v/>
      </c>
      <c r="AE266" s="5" t="str">
        <f t="shared" ref="AE266:AF266" si="280">IF(AC266="",AA266,AC266)</f>
        <v>3314</v>
      </c>
      <c r="AF266" s="2" t="str">
        <f t="shared" si="280"/>
        <v>BPS Kabupaten Sragen</v>
      </c>
      <c r="AG266" s="1">
        <v>1</v>
      </c>
    </row>
    <row r="267" spans="1:33" ht="12.75">
      <c r="A267" s="3">
        <v>45448.315581250004</v>
      </c>
      <c r="B267" s="1" t="s">
        <v>141</v>
      </c>
      <c r="C267" s="4" t="str">
        <f t="shared" si="263"/>
        <v>DIV ST</v>
      </c>
      <c r="D267" s="4">
        <v>212112014</v>
      </c>
      <c r="E267" s="2" t="s">
        <v>644</v>
      </c>
      <c r="F267" s="1">
        <f t="shared" si="264"/>
        <v>1</v>
      </c>
      <c r="G267" s="1" t="str">
        <f>VLOOKUP(D267,Sheet1!$A$2:$D$540,4,FALSE)</f>
        <v>Elsa Sabila</v>
      </c>
      <c r="H267" s="1">
        <f t="shared" si="265"/>
        <v>1</v>
      </c>
      <c r="I267" s="1" t="s">
        <v>3436</v>
      </c>
      <c r="J267" s="25" t="s">
        <v>3437</v>
      </c>
      <c r="K267" s="23" t="str">
        <f t="shared" si="266"/>
        <v>6281233442723</v>
      </c>
      <c r="L267" s="23" t="s">
        <v>3438</v>
      </c>
      <c r="M267" s="1" t="s">
        <v>3439</v>
      </c>
      <c r="N267" s="1" t="s">
        <v>1141</v>
      </c>
      <c r="O267" s="1" t="s">
        <v>3440</v>
      </c>
      <c r="P267" s="1" t="s">
        <v>3441</v>
      </c>
      <c r="Q267" s="1" t="s">
        <v>1144</v>
      </c>
      <c r="R267" s="1" t="s">
        <v>3442</v>
      </c>
      <c r="S267" s="1" t="s">
        <v>1268</v>
      </c>
      <c r="T267" s="1" t="str">
        <f t="shared" si="267"/>
        <v>Gunungsari Indah Q-7, Rt 02 / Rw 07, Kedurus, Kec. Karang Pilang</v>
      </c>
      <c r="U267" s="1" t="s">
        <v>1267</v>
      </c>
      <c r="V267" s="1" t="s">
        <v>3443</v>
      </c>
      <c r="W267" s="1" t="s">
        <v>3444</v>
      </c>
      <c r="X267" s="1" t="s">
        <v>3443</v>
      </c>
      <c r="Y267" s="1" t="str">
        <f t="shared" si="268"/>
        <v>35</v>
      </c>
      <c r="Z267" s="1" t="str">
        <f>VLOOKUP(Y267,ja!E$2:F$35,2,FALSE)</f>
        <v>Jawa Timur</v>
      </c>
      <c r="AA267" s="1" t="str">
        <f t="shared" si="269"/>
        <v>3500</v>
      </c>
      <c r="AB267" s="1" t="str">
        <f t="shared" si="270"/>
        <v>BPS Provinsi Jawa Timur</v>
      </c>
      <c r="AD267" s="1" t="str">
        <f>IF(AC267="","", VLOOKUP(AC267,ja!A$2:D$549,4)&amp;" "&amp;VLOOKUP(AC267,ja!A$2:D$549,2))</f>
        <v/>
      </c>
      <c r="AE267" s="5" t="str">
        <f t="shared" ref="AE267:AF267" si="281">IF(AC267="",AA267,AC267)</f>
        <v>3500</v>
      </c>
      <c r="AF267" s="2" t="str">
        <f t="shared" si="281"/>
        <v>BPS Provinsi Jawa Timur</v>
      </c>
      <c r="AG267" s="1">
        <v>1</v>
      </c>
    </row>
    <row r="268" spans="1:33" ht="12.75">
      <c r="A268" s="3">
        <v>45448.320715729162</v>
      </c>
      <c r="B268" s="1" t="s">
        <v>35</v>
      </c>
      <c r="C268" s="4" t="str">
        <f t="shared" si="263"/>
        <v>DIV ST</v>
      </c>
      <c r="D268" s="4">
        <v>212112320</v>
      </c>
      <c r="E268" s="2" t="s">
        <v>3446</v>
      </c>
      <c r="F268" s="1">
        <f t="shared" si="264"/>
        <v>1</v>
      </c>
      <c r="G268" s="1" t="str">
        <f>VLOOKUP(D268,Sheet1!$A$2:$D$540,4,FALSE)</f>
        <v>Ridwan Nurfirman Kuncoro</v>
      </c>
      <c r="H268" s="1">
        <f t="shared" si="265"/>
        <v>1</v>
      </c>
      <c r="I268" s="1" t="s">
        <v>3447</v>
      </c>
      <c r="J268" s="25" t="s">
        <v>3448</v>
      </c>
      <c r="K268" s="23" t="str">
        <f t="shared" si="266"/>
        <v>6289685395458</v>
      </c>
      <c r="L268" s="23" t="s">
        <v>3449</v>
      </c>
      <c r="M268" s="1" t="s">
        <v>3446</v>
      </c>
      <c r="N268" s="1" t="s">
        <v>1141</v>
      </c>
      <c r="O268" s="1" t="s">
        <v>3450</v>
      </c>
      <c r="P268" s="1" t="s">
        <v>3451</v>
      </c>
      <c r="Q268" s="1" t="s">
        <v>1144</v>
      </c>
      <c r="R268" s="1" t="s">
        <v>3452</v>
      </c>
      <c r="S268" s="1" t="s">
        <v>1146</v>
      </c>
      <c r="T268" s="1" t="str">
        <f t="shared" si="267"/>
        <v>Jl. Wates Km 07 Pasekan Kidul Rt 02 Balecatur, Gamping</v>
      </c>
      <c r="U268" s="1" t="s">
        <v>1619</v>
      </c>
      <c r="V268" s="1" t="s">
        <v>1148</v>
      </c>
      <c r="W268" s="1" t="s">
        <v>1620</v>
      </c>
      <c r="X268" s="1" t="s">
        <v>1620</v>
      </c>
      <c r="Y268" s="1" t="str">
        <f t="shared" si="268"/>
        <v>34</v>
      </c>
      <c r="Z268" s="1" t="str">
        <f>VLOOKUP(Y268,ja!E$2:F$35,2,FALSE)</f>
        <v>DI Yogyakarta</v>
      </c>
      <c r="AA268" s="1" t="str">
        <f t="shared" si="269"/>
        <v>3401</v>
      </c>
      <c r="AB268" s="1" t="str">
        <f t="shared" si="270"/>
        <v>BPS Kabupaten Kulon Progo</v>
      </c>
      <c r="AD268" s="1" t="str">
        <f>IF(AC268="","", VLOOKUP(AC268,ja!A$2:D$549,4)&amp;" "&amp;VLOOKUP(AC268,ja!A$2:D$549,2))</f>
        <v/>
      </c>
      <c r="AE268" s="5" t="str">
        <f t="shared" ref="AE268:AF268" si="282">IF(AC268="",AA268,AC268)</f>
        <v>3401</v>
      </c>
      <c r="AF268" s="2" t="str">
        <f t="shared" si="282"/>
        <v>BPS Kabupaten Kulon Progo</v>
      </c>
      <c r="AG268" s="1">
        <v>1</v>
      </c>
    </row>
    <row r="269" spans="1:33" ht="12.75">
      <c r="A269" s="3">
        <v>45448.327237013887</v>
      </c>
      <c r="B269" s="1" t="s">
        <v>75</v>
      </c>
      <c r="C269" s="4" t="str">
        <f t="shared" si="263"/>
        <v>DIV KS</v>
      </c>
      <c r="D269" s="4">
        <v>222111975</v>
      </c>
      <c r="E269" s="2" t="s">
        <v>595</v>
      </c>
      <c r="F269" s="1">
        <f t="shared" si="264"/>
        <v>1</v>
      </c>
      <c r="G269" s="1" t="str">
        <f>VLOOKUP(D269,Sheet1!$A$2:$D$540,4,FALSE)</f>
        <v>Danang Wisnu Prabowo</v>
      </c>
      <c r="H269" s="1">
        <f t="shared" si="265"/>
        <v>1</v>
      </c>
      <c r="I269" s="1" t="s">
        <v>3454</v>
      </c>
      <c r="J269" s="1">
        <v>6285741019279</v>
      </c>
      <c r="K269" s="23">
        <f t="shared" si="266"/>
        <v>6285741019279</v>
      </c>
      <c r="L269" s="23" t="s">
        <v>3455</v>
      </c>
      <c r="M269" s="1" t="s">
        <v>3456</v>
      </c>
      <c r="N269" s="1" t="s">
        <v>1141</v>
      </c>
      <c r="O269" s="1" t="s">
        <v>3457</v>
      </c>
      <c r="P269" s="1" t="s">
        <v>3458</v>
      </c>
      <c r="Q269" s="1" t="s">
        <v>1144</v>
      </c>
      <c r="R269" s="1" t="s">
        <v>3459</v>
      </c>
      <c r="S269" s="1" t="s">
        <v>1540</v>
      </c>
      <c r="T269" s="1" t="str">
        <f t="shared" si="267"/>
        <v>Jl Ngrukem, Krandohan, Pendowoharjo, Sewon, Bantul, Daerah Istimewa Yogyakarta</v>
      </c>
      <c r="U269" s="1" t="s">
        <v>1619</v>
      </c>
      <c r="V269" s="1" t="s">
        <v>1703</v>
      </c>
      <c r="W269" s="1" t="s">
        <v>1620</v>
      </c>
      <c r="X269" s="1" t="s">
        <v>1703</v>
      </c>
      <c r="Y269" s="1" t="str">
        <f t="shared" si="268"/>
        <v>34</v>
      </c>
      <c r="Z269" s="1" t="str">
        <f>VLOOKUP(Y269,ja!E$2:F$35,2,FALSE)</f>
        <v>DI Yogyakarta</v>
      </c>
      <c r="AA269" s="1" t="str">
        <f t="shared" si="269"/>
        <v>3402</v>
      </c>
      <c r="AB269" s="1" t="str">
        <f t="shared" si="270"/>
        <v>BPS Kabupaten Bantul</v>
      </c>
      <c r="AD269" s="1" t="str">
        <f>IF(AC269="","", VLOOKUP(AC269,ja!A$2:D$549,4)&amp;" "&amp;VLOOKUP(AC269,ja!A$2:D$549,2))</f>
        <v/>
      </c>
      <c r="AE269" s="5" t="str">
        <f t="shared" ref="AE269:AF269" si="283">IF(AC269="",AA269,AC269)</f>
        <v>3402</v>
      </c>
      <c r="AF269" s="2" t="str">
        <f t="shared" si="283"/>
        <v>BPS Kabupaten Bantul</v>
      </c>
      <c r="AG269" s="1">
        <v>1</v>
      </c>
    </row>
    <row r="270" spans="1:33" ht="12.75">
      <c r="A270" s="3">
        <v>45448.349583750001</v>
      </c>
      <c r="B270" s="1" t="s">
        <v>11</v>
      </c>
      <c r="C270" s="4" t="str">
        <f t="shared" si="263"/>
        <v>DIV KS</v>
      </c>
      <c r="D270" s="4">
        <v>222112078</v>
      </c>
      <c r="E270" s="2" t="s">
        <v>3461</v>
      </c>
      <c r="F270" s="1">
        <f t="shared" si="264"/>
        <v>1</v>
      </c>
      <c r="G270" s="1" t="str">
        <f>VLOOKUP(D270,Sheet1!$A$2:$D$540,4,FALSE)</f>
        <v>Gita Kirana Aprillia</v>
      </c>
      <c r="H270" s="1">
        <f t="shared" si="265"/>
        <v>1</v>
      </c>
      <c r="I270" s="1" t="s">
        <v>3462</v>
      </c>
      <c r="J270" s="25" t="s">
        <v>3463</v>
      </c>
      <c r="K270" s="23" t="str">
        <f t="shared" si="266"/>
        <v>6281556824352</v>
      </c>
      <c r="L270" s="26" t="s">
        <v>3464</v>
      </c>
      <c r="M270" s="1" t="s">
        <v>3461</v>
      </c>
      <c r="N270" s="1" t="s">
        <v>1141</v>
      </c>
      <c r="O270" s="1" t="s">
        <v>3465</v>
      </c>
      <c r="P270" s="1" t="s">
        <v>3466</v>
      </c>
      <c r="Q270" s="1" t="s">
        <v>1144</v>
      </c>
      <c r="R270" s="1" t="s">
        <v>3467</v>
      </c>
      <c r="S270" s="1" t="s">
        <v>3468</v>
      </c>
      <c r="T270" s="1" t="str">
        <f t="shared" si="267"/>
        <v>Perumahan Sumber Taman Indah Jl. Taman Tirta Iv Blok Dd No. 17, Rt.05/Rw.08, Sumber Taman, Kecamatan Wonoasih, Kota Probolinggo, Jawa Timur, 67237</v>
      </c>
      <c r="U270" s="1" t="s">
        <v>3469</v>
      </c>
      <c r="V270" s="1" t="s">
        <v>3470</v>
      </c>
      <c r="W270" s="1" t="s">
        <v>3471</v>
      </c>
      <c r="X270" s="1" t="s">
        <v>3470</v>
      </c>
      <c r="Y270" s="1" t="str">
        <f t="shared" si="268"/>
        <v>35</v>
      </c>
      <c r="Z270" s="1" t="str">
        <f>VLOOKUP(Y270,ja!E$2:F$35,2,FALSE)</f>
        <v>Jawa Timur</v>
      </c>
      <c r="AA270" s="1" t="str">
        <f t="shared" si="269"/>
        <v>3513</v>
      </c>
      <c r="AB270" s="1" t="str">
        <f t="shared" si="270"/>
        <v>BPS Kabupaten Probolinggo</v>
      </c>
      <c r="AD270" s="1" t="str">
        <f>IF(AC270="","", VLOOKUP(AC270,ja!A$2:D$549,4)&amp;" "&amp;VLOOKUP(AC270,ja!A$2:D$549,2))</f>
        <v/>
      </c>
      <c r="AE270" s="5" t="str">
        <f t="shared" ref="AE270:AF270" si="284">IF(AC270="",AA270,AC270)</f>
        <v>3513</v>
      </c>
      <c r="AF270" s="2" t="str">
        <f t="shared" si="284"/>
        <v>BPS Kabupaten Probolinggo</v>
      </c>
      <c r="AG270" s="1">
        <v>1</v>
      </c>
    </row>
    <row r="271" spans="1:33" ht="12.75">
      <c r="A271" s="3">
        <v>45448.360926990739</v>
      </c>
      <c r="B271" s="1" t="s">
        <v>41</v>
      </c>
      <c r="C271" s="4" t="str">
        <f t="shared" si="263"/>
        <v>DIV ST</v>
      </c>
      <c r="D271" s="4">
        <v>212112008</v>
      </c>
      <c r="E271" s="2" t="s">
        <v>645</v>
      </c>
      <c r="F271" s="1">
        <f t="shared" si="264"/>
        <v>1</v>
      </c>
      <c r="G271" s="1" t="str">
        <f>VLOOKUP(D271,Sheet1!$A$2:$D$540,4,FALSE)</f>
        <v>Eksis Auliya</v>
      </c>
      <c r="H271" s="1">
        <f t="shared" si="265"/>
        <v>1</v>
      </c>
      <c r="I271" s="1" t="s">
        <v>3473</v>
      </c>
      <c r="J271" s="25" t="s">
        <v>3474</v>
      </c>
      <c r="K271" s="23" t="str">
        <f t="shared" si="266"/>
        <v>6285748138648</v>
      </c>
      <c r="L271" s="23" t="s">
        <v>3475</v>
      </c>
      <c r="M271" s="1" t="s">
        <v>3476</v>
      </c>
      <c r="N271" s="1" t="s">
        <v>1141</v>
      </c>
      <c r="O271" s="1" t="s">
        <v>3477</v>
      </c>
      <c r="P271" s="1" t="s">
        <v>3478</v>
      </c>
      <c r="Q271" s="1" t="s">
        <v>1144</v>
      </c>
      <c r="R271" s="1" t="s">
        <v>3479</v>
      </c>
      <c r="S271" s="1" t="s">
        <v>1268</v>
      </c>
      <c r="T271" s="1" t="str">
        <f t="shared" si="267"/>
        <v>Kalijudan 10 Abc/17-H, Rt 001/Rw 006, Kelurahan Kalijudan, Kecamatan Mulyorejo</v>
      </c>
      <c r="U271" s="1" t="s">
        <v>3039</v>
      </c>
      <c r="V271" s="1" t="s">
        <v>3443</v>
      </c>
      <c r="W271" s="1" t="s">
        <v>3444</v>
      </c>
      <c r="X271" s="1" t="s">
        <v>3443</v>
      </c>
      <c r="Y271" s="1" t="str">
        <f t="shared" si="268"/>
        <v>35</v>
      </c>
      <c r="Z271" s="1" t="str">
        <f>VLOOKUP(Y271,ja!E$2:F$35,2,FALSE)</f>
        <v>Jawa Timur</v>
      </c>
      <c r="AA271" s="1" t="str">
        <f t="shared" si="269"/>
        <v>3500</v>
      </c>
      <c r="AB271" s="1" t="str">
        <f t="shared" si="270"/>
        <v>BPS Provinsi Jawa Timur</v>
      </c>
      <c r="AD271" s="1" t="str">
        <f>IF(AC271="","", VLOOKUP(AC271,ja!A$2:D$549,4)&amp;" "&amp;VLOOKUP(AC271,ja!A$2:D$549,2))</f>
        <v/>
      </c>
      <c r="AE271" s="5" t="str">
        <f t="shared" ref="AE271:AF271" si="285">IF(AC271="",AA271,AC271)</f>
        <v>3500</v>
      </c>
      <c r="AF271" s="2" t="str">
        <f t="shared" si="285"/>
        <v>BPS Provinsi Jawa Timur</v>
      </c>
      <c r="AG271" s="1">
        <v>1</v>
      </c>
    </row>
    <row r="272" spans="1:33" ht="12.75">
      <c r="A272" s="3">
        <v>45448.361320671298</v>
      </c>
      <c r="B272" s="1" t="s">
        <v>62</v>
      </c>
      <c r="C272" s="4" t="str">
        <f t="shared" si="263"/>
        <v>DIV KS</v>
      </c>
      <c r="D272" s="4">
        <v>222112135</v>
      </c>
      <c r="E272" s="2" t="s">
        <v>639</v>
      </c>
      <c r="F272" s="1">
        <f t="shared" si="264"/>
        <v>1</v>
      </c>
      <c r="G272" s="1" t="str">
        <f>VLOOKUP(D272,Sheet1!$A$2:$D$540,4,FALSE)</f>
        <v>Khesya Belinda Mela Isaputri</v>
      </c>
      <c r="H272" s="1">
        <f t="shared" si="265"/>
        <v>1</v>
      </c>
      <c r="I272" s="1" t="s">
        <v>3481</v>
      </c>
      <c r="J272" s="25" t="s">
        <v>3482</v>
      </c>
      <c r="K272" s="23" t="str">
        <f t="shared" si="266"/>
        <v>6281271581650</v>
      </c>
      <c r="L272" s="23" t="s">
        <v>3483</v>
      </c>
      <c r="M272" s="1" t="s">
        <v>3484</v>
      </c>
      <c r="N272" s="1" t="s">
        <v>1141</v>
      </c>
      <c r="O272" s="1" t="s">
        <v>3485</v>
      </c>
      <c r="P272" s="1" t="s">
        <v>3486</v>
      </c>
      <c r="Q272" s="1" t="s">
        <v>1144</v>
      </c>
      <c r="R272" s="1" t="s">
        <v>3487</v>
      </c>
      <c r="S272" s="1" t="s">
        <v>3039</v>
      </c>
      <c r="T272" s="1" t="str">
        <f t="shared" si="267"/>
        <v>Rt 21/Rw 06, Perum Bukit Bambe Blok Ai/2, Kelurahan Bambe, Kecamatan Driyorejo</v>
      </c>
      <c r="U272" s="1" t="s">
        <v>1268</v>
      </c>
      <c r="V272" s="1" t="s">
        <v>3443</v>
      </c>
      <c r="W272" s="1" t="s">
        <v>3444</v>
      </c>
      <c r="X272" s="1" t="s">
        <v>3443</v>
      </c>
      <c r="Y272" s="1" t="str">
        <f t="shared" si="268"/>
        <v>35</v>
      </c>
      <c r="Z272" s="1" t="str">
        <f>VLOOKUP(Y272,ja!E$2:F$35,2,FALSE)</f>
        <v>Jawa Timur</v>
      </c>
      <c r="AA272" s="1" t="str">
        <f t="shared" si="269"/>
        <v>3500</v>
      </c>
      <c r="AB272" s="1" t="str">
        <f t="shared" si="270"/>
        <v>BPS Provinsi Jawa Timur</v>
      </c>
      <c r="AD272" s="1" t="str">
        <f>IF(AC272="","", VLOOKUP(AC272,ja!A$2:D$549,4)&amp;" "&amp;VLOOKUP(AC272,ja!A$2:D$549,2))</f>
        <v/>
      </c>
      <c r="AE272" s="5" t="str">
        <f t="shared" ref="AE272:AF272" si="286">IF(AC272="",AA272,AC272)</f>
        <v>3500</v>
      </c>
      <c r="AF272" s="2" t="str">
        <f t="shared" si="286"/>
        <v>BPS Provinsi Jawa Timur</v>
      </c>
      <c r="AG272" s="1">
        <v>1</v>
      </c>
    </row>
    <row r="273" spans="1:33" ht="12.75">
      <c r="A273" s="3">
        <v>45448.364353831013</v>
      </c>
      <c r="B273" s="1" t="s">
        <v>141</v>
      </c>
      <c r="C273" s="4" t="str">
        <f t="shared" si="263"/>
        <v>DIV ST</v>
      </c>
      <c r="D273" s="4">
        <v>212112399</v>
      </c>
      <c r="E273" s="2" t="s">
        <v>553</v>
      </c>
      <c r="F273" s="1">
        <f t="shared" si="264"/>
        <v>1</v>
      </c>
      <c r="G273" s="1" t="str">
        <f>VLOOKUP(D273,Sheet1!$A$2:$D$540,4,FALSE)</f>
        <v>Tiara Putri Setia Puspita</v>
      </c>
      <c r="H273" s="1">
        <f t="shared" si="265"/>
        <v>1</v>
      </c>
      <c r="I273" s="1" t="s">
        <v>3489</v>
      </c>
      <c r="J273" s="25" t="s">
        <v>3490</v>
      </c>
      <c r="K273" s="23" t="str">
        <f t="shared" si="266"/>
        <v>6285868162996</v>
      </c>
      <c r="L273" s="23" t="s">
        <v>3491</v>
      </c>
      <c r="M273" s="1" t="s">
        <v>553</v>
      </c>
      <c r="N273" s="1" t="s">
        <v>1141</v>
      </c>
      <c r="O273" s="1" t="s">
        <v>3492</v>
      </c>
      <c r="P273" s="1" t="s">
        <v>3493</v>
      </c>
      <c r="Q273" s="1" t="s">
        <v>1144</v>
      </c>
      <c r="R273" s="1" t="s">
        <v>3494</v>
      </c>
      <c r="S273" s="1" t="s">
        <v>1170</v>
      </c>
      <c r="T273" s="1" t="str">
        <f t="shared" si="267"/>
        <v>Botton I No 17 Rt 04/Rw 05 Kelurahan Magelang, Kecamatan Magelang Tengah</v>
      </c>
      <c r="U273" s="1" t="s">
        <v>1169</v>
      </c>
      <c r="V273" s="1" t="s">
        <v>1171</v>
      </c>
      <c r="W273" s="1" t="s">
        <v>1172</v>
      </c>
      <c r="X273" s="1" t="s">
        <v>1171</v>
      </c>
      <c r="Y273" s="1" t="str">
        <f t="shared" si="268"/>
        <v>33</v>
      </c>
      <c r="Z273" s="1" t="str">
        <f>VLOOKUP(Y273,ja!E$2:F$35,2,FALSE)</f>
        <v>Jawa Tengah</v>
      </c>
      <c r="AA273" s="1" t="str">
        <f t="shared" si="269"/>
        <v>3371</v>
      </c>
      <c r="AB273" s="1" t="str">
        <f t="shared" si="270"/>
        <v>BPS Kota Magelang</v>
      </c>
      <c r="AD273" s="1" t="str">
        <f>IF(AC273="","", VLOOKUP(AC273,ja!A$2:D$549,4)&amp;" "&amp;VLOOKUP(AC273,ja!A$2:D$549,2))</f>
        <v/>
      </c>
      <c r="AE273" s="5" t="str">
        <f t="shared" ref="AE273:AF273" si="287">IF(AC273="",AA273,AC273)</f>
        <v>3371</v>
      </c>
      <c r="AF273" s="2" t="str">
        <f t="shared" si="287"/>
        <v>BPS Kota Magelang</v>
      </c>
      <c r="AG273" s="1">
        <v>1</v>
      </c>
    </row>
    <row r="274" spans="1:33" ht="12.75">
      <c r="A274" s="3">
        <v>45448.366731134258</v>
      </c>
      <c r="B274" s="1" t="s">
        <v>47</v>
      </c>
      <c r="C274" s="4" t="str">
        <f t="shared" si="263"/>
        <v>DIII ST</v>
      </c>
      <c r="D274" s="4">
        <v>112212770</v>
      </c>
      <c r="E274" s="2" t="s">
        <v>876</v>
      </c>
      <c r="F274" s="1">
        <f t="shared" si="264"/>
        <v>1</v>
      </c>
      <c r="G274" s="1" t="str">
        <f>VLOOKUP(D274,Sheet1!$A$2:$D$540,4,FALSE)</f>
        <v>Muhammad Ruhul Ikhsan</v>
      </c>
      <c r="H274" s="1">
        <f t="shared" si="265"/>
        <v>1</v>
      </c>
      <c r="I274" s="1" t="s">
        <v>3496</v>
      </c>
      <c r="J274" s="25" t="s">
        <v>3497</v>
      </c>
      <c r="K274" s="23" t="str">
        <f t="shared" si="266"/>
        <v>6285960203195</v>
      </c>
      <c r="L274" s="23" t="s">
        <v>3498</v>
      </c>
      <c r="M274" s="1" t="s">
        <v>3499</v>
      </c>
      <c r="N274" s="1" t="s">
        <v>1155</v>
      </c>
      <c r="O274" s="1" t="s">
        <v>3500</v>
      </c>
      <c r="P274" s="1" t="s">
        <v>3501</v>
      </c>
      <c r="Q274" s="1" t="s">
        <v>1144</v>
      </c>
      <c r="R274" s="1" t="s">
        <v>3502</v>
      </c>
      <c r="S274" s="1" t="s">
        <v>2222</v>
      </c>
      <c r="T274" s="1" t="str">
        <f t="shared" si="267"/>
        <v>Jalan Cendrawasih Lrg. Sawerigading Iv No. 7C Tanamodindi, Mantikulore</v>
      </c>
      <c r="U274" s="1" t="s">
        <v>2222</v>
      </c>
      <c r="V274" s="1" t="s">
        <v>2224</v>
      </c>
      <c r="W274" s="1" t="s">
        <v>2225</v>
      </c>
      <c r="X274" s="1" t="s">
        <v>2224</v>
      </c>
      <c r="Y274" s="1" t="str">
        <f t="shared" si="268"/>
        <v>72</v>
      </c>
      <c r="Z274" s="1" t="str">
        <f>VLOOKUP(Y274,ja!E$2:F$35,2,FALSE)</f>
        <v>Sulawesi Tengah</v>
      </c>
      <c r="AA274" s="1" t="str">
        <f t="shared" si="269"/>
        <v>7200</v>
      </c>
      <c r="AB274" s="1" t="str">
        <f t="shared" si="270"/>
        <v>BPS Provinsi Sulawesi Tengah</v>
      </c>
      <c r="AD274" s="1" t="str">
        <f>IF(AC274="","", VLOOKUP(AC274,ja!A$2:D$549,4)&amp;" "&amp;VLOOKUP(AC274,ja!A$2:D$549,2))</f>
        <v/>
      </c>
      <c r="AE274" s="5" t="str">
        <f t="shared" ref="AE274:AF274" si="288">IF(AC274="",AA274,AC274)</f>
        <v>7200</v>
      </c>
      <c r="AF274" s="2" t="str">
        <f t="shared" si="288"/>
        <v>BPS Provinsi Sulawesi Tengah</v>
      </c>
      <c r="AG274" s="1">
        <v>1</v>
      </c>
    </row>
    <row r="275" spans="1:33" ht="12.75">
      <c r="A275" s="3">
        <v>45448.37964944444</v>
      </c>
      <c r="B275" s="1" t="s">
        <v>32</v>
      </c>
      <c r="C275" s="4" t="str">
        <f t="shared" si="263"/>
        <v>DIV KS</v>
      </c>
      <c r="D275" s="4">
        <v>222112336</v>
      </c>
      <c r="E275" s="2" t="s">
        <v>706</v>
      </c>
      <c r="F275" s="1">
        <f t="shared" si="264"/>
        <v>1</v>
      </c>
      <c r="G275" s="1" t="str">
        <f>VLOOKUP(D275,Sheet1!$A$2:$D$540,4,FALSE)</f>
        <v>Rohmad Ali Fatur Rizki</v>
      </c>
      <c r="H275" s="1">
        <f t="shared" si="265"/>
        <v>1</v>
      </c>
      <c r="I275" s="1" t="s">
        <v>3504</v>
      </c>
      <c r="J275" s="25" t="s">
        <v>3505</v>
      </c>
      <c r="K275" s="23" t="str">
        <f t="shared" si="266"/>
        <v>6281231420561</v>
      </c>
      <c r="L275" s="23" t="s">
        <v>3506</v>
      </c>
      <c r="M275" s="1" t="s">
        <v>3507</v>
      </c>
      <c r="N275" s="1" t="s">
        <v>3508</v>
      </c>
      <c r="O275" s="1" t="s">
        <v>3509</v>
      </c>
      <c r="P275" s="1" t="s">
        <v>3510</v>
      </c>
      <c r="Q275" s="1" t="s">
        <v>1144</v>
      </c>
      <c r="R275" s="1" t="s">
        <v>3511</v>
      </c>
      <c r="S275" s="1" t="s">
        <v>3512</v>
      </c>
      <c r="T275" s="1" t="str">
        <f t="shared" si="267"/>
        <v>Rt.09/Rw.03, Jalan Raya Ngrame, Desa Ngrame, Kecamatan Pungging</v>
      </c>
      <c r="U275" s="1" t="s">
        <v>3513</v>
      </c>
      <c r="V275" s="1" t="s">
        <v>3514</v>
      </c>
      <c r="W275" s="1" t="s">
        <v>3515</v>
      </c>
      <c r="X275" s="1" t="s">
        <v>3515</v>
      </c>
      <c r="Y275" s="1" t="str">
        <f t="shared" si="268"/>
        <v>35</v>
      </c>
      <c r="Z275" s="1" t="str">
        <f>VLOOKUP(Y275,ja!E$2:F$35,2,FALSE)</f>
        <v>Jawa Timur</v>
      </c>
      <c r="AA275" s="1" t="str">
        <f t="shared" si="269"/>
        <v>3516</v>
      </c>
      <c r="AB275" s="1" t="str">
        <f t="shared" si="270"/>
        <v>BPS Kabupaten Mojokerto</v>
      </c>
      <c r="AD275" s="1" t="str">
        <f>IF(AC275="","", VLOOKUP(AC275,ja!A$2:D$549,4)&amp;" "&amp;VLOOKUP(AC275,ja!A$2:D$549,2))</f>
        <v/>
      </c>
      <c r="AE275" s="5" t="str">
        <f t="shared" ref="AE275:AF275" si="289">IF(AC275="",AA275,AC275)</f>
        <v>3516</v>
      </c>
      <c r="AF275" s="2" t="str">
        <f t="shared" si="289"/>
        <v>BPS Kabupaten Mojokerto</v>
      </c>
      <c r="AG275" s="1">
        <v>1</v>
      </c>
    </row>
    <row r="276" spans="1:33" ht="12.75">
      <c r="A276" s="3">
        <v>45448.380387349534</v>
      </c>
      <c r="B276" s="1" t="s">
        <v>11</v>
      </c>
      <c r="C276" s="4" t="str">
        <f t="shared" si="263"/>
        <v>DIV KS</v>
      </c>
      <c r="D276" s="4">
        <v>222112370</v>
      </c>
      <c r="E276" s="2" t="s">
        <v>504</v>
      </c>
      <c r="F276" s="1">
        <f t="shared" si="264"/>
        <v>1</v>
      </c>
      <c r="G276" s="1" t="str">
        <f>VLOOKUP(D276,Sheet1!$A$2:$D$540,4,FALSE)</f>
        <v>Sindu Dinar Bangun Leksono</v>
      </c>
      <c r="H276" s="1">
        <f t="shared" si="265"/>
        <v>1</v>
      </c>
      <c r="I276" s="1" t="s">
        <v>3517</v>
      </c>
      <c r="J276" s="25" t="s">
        <v>3518</v>
      </c>
      <c r="K276" s="23" t="str">
        <f t="shared" si="266"/>
        <v>6281229665225</v>
      </c>
      <c r="L276" s="23" t="s">
        <v>3519</v>
      </c>
      <c r="M276" s="1" t="s">
        <v>3520</v>
      </c>
      <c r="N276" s="1" t="s">
        <v>1141</v>
      </c>
      <c r="O276" s="1" t="s">
        <v>3521</v>
      </c>
      <c r="P276" s="1" t="s">
        <v>3522</v>
      </c>
      <c r="Q276" s="1" t="s">
        <v>1144</v>
      </c>
      <c r="R276" s="1" t="s">
        <v>3523</v>
      </c>
      <c r="S276" s="1" t="s">
        <v>3524</v>
      </c>
      <c r="T276" s="1" t="str">
        <f t="shared" si="267"/>
        <v>Jalan Jendral Sudirman Nomor 10, Rt.03/Rw.01, Kelurahan Bangkle, Kecamatan Blora, Kabupaten Blora, Jawa Tengah</v>
      </c>
      <c r="U276" s="1" t="s">
        <v>3525</v>
      </c>
      <c r="V276" s="1" t="s">
        <v>3526</v>
      </c>
      <c r="W276" s="1" t="s">
        <v>3527</v>
      </c>
      <c r="X276" s="1" t="s">
        <v>3526</v>
      </c>
      <c r="Y276" s="1" t="str">
        <f t="shared" si="268"/>
        <v>33</v>
      </c>
      <c r="Z276" s="1" t="str">
        <f>VLOOKUP(Y276,ja!E$2:F$35,2,FALSE)</f>
        <v>Jawa Tengah</v>
      </c>
      <c r="AA276" s="1" t="str">
        <f t="shared" si="269"/>
        <v>3316</v>
      </c>
      <c r="AB276" s="1" t="str">
        <f t="shared" si="270"/>
        <v>BPS Kabupaten Blora</v>
      </c>
      <c r="AD276" s="1" t="str">
        <f>IF(AC276="","", VLOOKUP(AC276,ja!A$2:D$549,4)&amp;" "&amp;VLOOKUP(AC276,ja!A$2:D$549,2))</f>
        <v/>
      </c>
      <c r="AE276" s="5" t="str">
        <f t="shared" ref="AE276:AF276" si="290">IF(AC276="",AA276,AC276)</f>
        <v>3316</v>
      </c>
      <c r="AF276" s="2" t="str">
        <f t="shared" si="290"/>
        <v>BPS Kabupaten Blora</v>
      </c>
      <c r="AG276" s="1">
        <v>1</v>
      </c>
    </row>
    <row r="277" spans="1:33" ht="12.75">
      <c r="A277" s="3">
        <v>45448.385655787039</v>
      </c>
      <c r="B277" s="1" t="s">
        <v>18</v>
      </c>
      <c r="C277" s="4" t="str">
        <f t="shared" si="263"/>
        <v>DIV KS</v>
      </c>
      <c r="D277" s="4">
        <v>222112227</v>
      </c>
      <c r="E277" s="2" t="s">
        <v>756</v>
      </c>
      <c r="F277" s="1">
        <f t="shared" si="264"/>
        <v>1</v>
      </c>
      <c r="G277" s="1" t="str">
        <f>VLOOKUP(D277,Sheet1!$A$2:$D$540,4,FALSE)</f>
        <v>Mukhamad Dinda Manis Yulianto</v>
      </c>
      <c r="H277" s="1">
        <f t="shared" si="265"/>
        <v>1</v>
      </c>
      <c r="I277" s="1" t="s">
        <v>3529</v>
      </c>
      <c r="J277" s="25" t="s">
        <v>3530</v>
      </c>
      <c r="K277" s="23" t="str">
        <f t="shared" si="266"/>
        <v>62895616754979</v>
      </c>
      <c r="L277" s="23" t="s">
        <v>3531</v>
      </c>
      <c r="M277" s="1" t="s">
        <v>3532</v>
      </c>
      <c r="N277" s="1" t="s">
        <v>1286</v>
      </c>
      <c r="O277" s="1" t="s">
        <v>3533</v>
      </c>
      <c r="P277" s="1" t="s">
        <v>3534</v>
      </c>
      <c r="Q277" s="1" t="s">
        <v>1144</v>
      </c>
      <c r="R277" s="1" t="s">
        <v>3535</v>
      </c>
      <c r="S277" s="1" t="s">
        <v>3513</v>
      </c>
      <c r="T277" s="1" t="str">
        <f t="shared" si="267"/>
        <v>Rt 8/Rw 2, No 23, Dsn. Candirejo, Desa Awang-Awang , Kecamatan Mojosari</v>
      </c>
      <c r="U277" s="1" t="s">
        <v>3512</v>
      </c>
      <c r="V277" s="1" t="s">
        <v>3514</v>
      </c>
      <c r="W277" s="1" t="s">
        <v>3515</v>
      </c>
      <c r="X277" s="1" t="s">
        <v>3514</v>
      </c>
      <c r="Y277" s="1" t="str">
        <f t="shared" si="268"/>
        <v>35</v>
      </c>
      <c r="Z277" s="1" t="str">
        <f>VLOOKUP(Y277,ja!E$2:F$35,2,FALSE)</f>
        <v>Jawa Timur</v>
      </c>
      <c r="AA277" s="1" t="str">
        <f t="shared" si="269"/>
        <v>3576</v>
      </c>
      <c r="AB277" s="1" t="str">
        <f t="shared" si="270"/>
        <v>BPS Kota Mojokerto</v>
      </c>
      <c r="AD277" s="1" t="str">
        <f>IF(AC277="","", VLOOKUP(AC277,ja!A$2:D$549,4)&amp;" "&amp;VLOOKUP(AC277,ja!A$2:D$549,2))</f>
        <v/>
      </c>
      <c r="AE277" s="5" t="str">
        <f t="shared" ref="AE277:AF277" si="291">IF(AC277="",AA277,AC277)</f>
        <v>3576</v>
      </c>
      <c r="AF277" s="2" t="str">
        <f t="shared" si="291"/>
        <v>BPS Kota Mojokerto</v>
      </c>
      <c r="AG277" s="1">
        <v>1</v>
      </c>
    </row>
    <row r="278" spans="1:33" ht="12.75">
      <c r="A278" s="3">
        <v>45448.387548750004</v>
      </c>
      <c r="B278" s="1" t="s">
        <v>62</v>
      </c>
      <c r="C278" s="4" t="str">
        <f t="shared" si="263"/>
        <v>DIV KS</v>
      </c>
      <c r="D278" s="4">
        <v>222111893</v>
      </c>
      <c r="E278" s="2" t="s">
        <v>709</v>
      </c>
      <c r="F278" s="1">
        <f t="shared" si="264"/>
        <v>1</v>
      </c>
      <c r="G278" s="1" t="str">
        <f>VLOOKUP(D278,Sheet1!$A$2:$D$540,4,FALSE)</f>
        <v>Andika Rahmat Saifudin</v>
      </c>
      <c r="H278" s="1">
        <f t="shared" si="265"/>
        <v>1</v>
      </c>
      <c r="I278" s="1" t="s">
        <v>3537</v>
      </c>
      <c r="J278" s="25" t="s">
        <v>3538</v>
      </c>
      <c r="K278" s="23" t="str">
        <f t="shared" si="266"/>
        <v>62895331138629</v>
      </c>
      <c r="L278" s="23" t="s">
        <v>3539</v>
      </c>
      <c r="M278" s="1" t="s">
        <v>709</v>
      </c>
      <c r="N278" s="1" t="s">
        <v>1177</v>
      </c>
      <c r="O278" s="1" t="s">
        <v>3540</v>
      </c>
      <c r="P278" s="1" t="s">
        <v>3541</v>
      </c>
      <c r="Q278" s="1" t="s">
        <v>1144</v>
      </c>
      <c r="R278" s="1" t="s">
        <v>3542</v>
      </c>
      <c r="S278" s="1" t="s">
        <v>3512</v>
      </c>
      <c r="T278" s="1" t="str">
        <f t="shared" si="267"/>
        <v>Jl. Kedungsari No.158, Rt.1/Rw.1, Gunung Gedangan, Magersari</v>
      </c>
      <c r="U278" s="1" t="s">
        <v>3513</v>
      </c>
      <c r="V278" s="1" t="s">
        <v>3514</v>
      </c>
      <c r="W278" s="1" t="s">
        <v>3515</v>
      </c>
      <c r="X278" s="1" t="s">
        <v>3515</v>
      </c>
      <c r="Y278" s="1" t="str">
        <f t="shared" si="268"/>
        <v>35</v>
      </c>
      <c r="Z278" s="1" t="str">
        <f>VLOOKUP(Y278,ja!E$2:F$35,2,FALSE)</f>
        <v>Jawa Timur</v>
      </c>
      <c r="AA278" s="1" t="str">
        <f t="shared" si="269"/>
        <v>3516</v>
      </c>
      <c r="AB278" s="1" t="str">
        <f t="shared" si="270"/>
        <v>BPS Kabupaten Mojokerto</v>
      </c>
      <c r="AD278" s="1" t="str">
        <f>IF(AC278="","", VLOOKUP(AC278,ja!A$2:D$549,4)&amp;" "&amp;VLOOKUP(AC278,ja!A$2:D$549,2))</f>
        <v/>
      </c>
      <c r="AE278" s="5" t="str">
        <f t="shared" ref="AE278:AF278" si="292">IF(AC278="",AA278,AC278)</f>
        <v>3516</v>
      </c>
      <c r="AF278" s="2" t="str">
        <f t="shared" si="292"/>
        <v>BPS Kabupaten Mojokerto</v>
      </c>
      <c r="AG278" s="1">
        <v>1</v>
      </c>
    </row>
    <row r="279" spans="1:33" ht="12.75">
      <c r="A279" s="3">
        <v>45448.395035787034</v>
      </c>
      <c r="B279" s="1" t="s">
        <v>41</v>
      </c>
      <c r="C279" s="4" t="str">
        <f t="shared" si="263"/>
        <v>DIV ST</v>
      </c>
      <c r="D279" s="4">
        <v>212112003</v>
      </c>
      <c r="E279" s="2" t="s">
        <v>500</v>
      </c>
      <c r="F279" s="1">
        <f t="shared" si="264"/>
        <v>1</v>
      </c>
      <c r="G279" s="1" t="str">
        <f>VLOOKUP(D279,Sheet1!$A$2:$D$540,4,FALSE)</f>
        <v>Dyah Widyastuti</v>
      </c>
      <c r="H279" s="1">
        <f t="shared" si="265"/>
        <v>1</v>
      </c>
      <c r="I279" s="1" t="s">
        <v>3544</v>
      </c>
      <c r="J279" s="25" t="s">
        <v>3545</v>
      </c>
      <c r="K279" s="23" t="str">
        <f t="shared" si="266"/>
        <v>6285820398349</v>
      </c>
      <c r="L279" s="23" t="s">
        <v>3546</v>
      </c>
      <c r="M279" s="1" t="s">
        <v>3547</v>
      </c>
      <c r="N279" s="1" t="s">
        <v>3306</v>
      </c>
      <c r="O279" s="1" t="s">
        <v>3548</v>
      </c>
      <c r="P279" s="1" t="s">
        <v>3549</v>
      </c>
      <c r="Q279" s="1" t="s">
        <v>1144</v>
      </c>
      <c r="R279" s="1" t="s">
        <v>3550</v>
      </c>
      <c r="S279" s="1" t="s">
        <v>2823</v>
      </c>
      <c r="T279" s="1" t="str">
        <f t="shared" si="267"/>
        <v>Plumbungan Rt10/Rw04, Plumbungan, Karangmalang</v>
      </c>
      <c r="U279" s="1" t="s">
        <v>1558</v>
      </c>
      <c r="V279" s="1" t="s">
        <v>2824</v>
      </c>
      <c r="W279" s="1" t="s">
        <v>1560</v>
      </c>
      <c r="X279" s="1" t="s">
        <v>2824</v>
      </c>
      <c r="Y279" s="1" t="str">
        <f t="shared" si="268"/>
        <v>33</v>
      </c>
      <c r="Z279" s="1" t="str">
        <f>VLOOKUP(Y279,ja!E$2:F$35,2,FALSE)</f>
        <v>Jawa Tengah</v>
      </c>
      <c r="AA279" s="1" t="str">
        <f t="shared" si="269"/>
        <v>3314</v>
      </c>
      <c r="AB279" s="1" t="str">
        <f t="shared" si="270"/>
        <v>BPS Kabupaten Sragen</v>
      </c>
      <c r="AD279" s="1" t="str">
        <f>IF(AC279="","", VLOOKUP(AC279,ja!A$2:D$549,4)&amp;" "&amp;VLOOKUP(AC279,ja!A$2:D$549,2))</f>
        <v/>
      </c>
      <c r="AE279" s="5" t="str">
        <f t="shared" ref="AE279:AF279" si="293">IF(AC279="",AA279,AC279)</f>
        <v>3314</v>
      </c>
      <c r="AF279" s="2" t="str">
        <f t="shared" si="293"/>
        <v>BPS Kabupaten Sragen</v>
      </c>
      <c r="AG279" s="1">
        <v>1</v>
      </c>
    </row>
    <row r="280" spans="1:33" ht="12.75">
      <c r="A280" s="3">
        <v>45448.402522777775</v>
      </c>
      <c r="B280" s="1" t="s">
        <v>30</v>
      </c>
      <c r="C280" s="4" t="str">
        <f t="shared" si="263"/>
        <v>DIII ST</v>
      </c>
      <c r="D280" s="4">
        <v>112212438</v>
      </c>
      <c r="E280" s="2" t="s">
        <v>31</v>
      </c>
      <c r="F280" s="1">
        <f t="shared" si="264"/>
        <v>1</v>
      </c>
      <c r="G280" s="1" t="str">
        <f>VLOOKUP(D280,Sheet1!$A$2:$D$540,4,FALSE)</f>
        <v>Abednego Silaban</v>
      </c>
      <c r="H280" s="1">
        <f t="shared" si="265"/>
        <v>1</v>
      </c>
      <c r="I280" s="1" t="s">
        <v>3552</v>
      </c>
      <c r="J280" s="25" t="s">
        <v>3553</v>
      </c>
      <c r="K280" s="23" t="str">
        <f t="shared" si="266"/>
        <v>62895616586070</v>
      </c>
      <c r="L280" s="23" t="s">
        <v>3554</v>
      </c>
      <c r="M280" s="1" t="s">
        <v>3555</v>
      </c>
      <c r="N280" s="1" t="s">
        <v>1141</v>
      </c>
      <c r="O280" s="1" t="s">
        <v>3556</v>
      </c>
      <c r="P280" s="1" t="s">
        <v>3557</v>
      </c>
      <c r="Q280" s="1" t="s">
        <v>1144</v>
      </c>
      <c r="R280" s="1" t="s">
        <v>3558</v>
      </c>
      <c r="S280" s="1" t="s">
        <v>1181</v>
      </c>
      <c r="T280" s="1" t="str">
        <f t="shared" si="267"/>
        <v>Jalan Pintu Air Gg. Horas No. 30, Siti Rejo 1, Medan Kota, Kota Medan</v>
      </c>
      <c r="U280" s="1" t="s">
        <v>3559</v>
      </c>
      <c r="V280" s="1" t="s">
        <v>1182</v>
      </c>
      <c r="W280" s="1" t="s">
        <v>1183</v>
      </c>
      <c r="X280" s="1" t="s">
        <v>1182</v>
      </c>
      <c r="Y280" s="1" t="str">
        <f t="shared" si="268"/>
        <v>12</v>
      </c>
      <c r="Z280" s="1" t="str">
        <f>VLOOKUP(Y280,ja!E$2:F$35,2,FALSE)</f>
        <v>Sumatera Utara</v>
      </c>
      <c r="AA280" s="1" t="str">
        <f t="shared" si="269"/>
        <v>1200</v>
      </c>
      <c r="AB280" s="1" t="str">
        <f t="shared" si="270"/>
        <v>BPS Provinsi Sumatera Utara</v>
      </c>
      <c r="AD280" s="1" t="str">
        <f>IF(AC280="","", VLOOKUP(AC280,ja!A$2:D$549,4)&amp;" "&amp;VLOOKUP(AC280,ja!A$2:D$549,2))</f>
        <v/>
      </c>
      <c r="AE280" s="5" t="str">
        <f t="shared" ref="AE280:AF280" si="294">IF(AC280="",AA280,AC280)</f>
        <v>1200</v>
      </c>
      <c r="AF280" s="2" t="str">
        <f t="shared" si="294"/>
        <v>BPS Provinsi Sumatera Utara</v>
      </c>
      <c r="AG280" s="1">
        <v>1</v>
      </c>
    </row>
    <row r="281" spans="1:33" ht="12.75">
      <c r="A281" s="3">
        <v>45448.411421875004</v>
      </c>
      <c r="B281" s="1" t="s">
        <v>75</v>
      </c>
      <c r="C281" s="4" t="str">
        <f t="shared" si="263"/>
        <v>DIV KS</v>
      </c>
      <c r="D281" s="4">
        <v>222111910</v>
      </c>
      <c r="E281" s="2" t="s">
        <v>131</v>
      </c>
      <c r="F281" s="1">
        <f t="shared" si="264"/>
        <v>1</v>
      </c>
      <c r="G281" s="1" t="str">
        <f>VLOOKUP(D281,Sheet1!$A$2:$D$540,4,FALSE)</f>
        <v>Anselmus Anwar Sitanggang</v>
      </c>
      <c r="H281" s="1">
        <f t="shared" si="265"/>
        <v>1</v>
      </c>
      <c r="I281" s="1" t="s">
        <v>3561</v>
      </c>
      <c r="J281" s="25" t="s">
        <v>3562</v>
      </c>
      <c r="K281" s="23" t="str">
        <f t="shared" si="266"/>
        <v>6281268301644</v>
      </c>
      <c r="L281" s="26" t="s">
        <v>3563</v>
      </c>
      <c r="M281" s="1" t="s">
        <v>3564</v>
      </c>
      <c r="N281" s="1" t="s">
        <v>1141</v>
      </c>
      <c r="O281" s="1" t="s">
        <v>3565</v>
      </c>
      <c r="P281" s="1" t="s">
        <v>3566</v>
      </c>
      <c r="Q281" s="1" t="s">
        <v>1144</v>
      </c>
      <c r="R281" s="1" t="s">
        <v>3567</v>
      </c>
      <c r="S281" s="1" t="s">
        <v>1237</v>
      </c>
      <c r="T281" s="1" t="str">
        <f t="shared" si="267"/>
        <v>Ranah Jorong Batang Buo, Biaro Gadang, Ampek Angkek</v>
      </c>
      <c r="U281" s="1" t="s">
        <v>1731</v>
      </c>
      <c r="V281" s="1" t="s">
        <v>1238</v>
      </c>
      <c r="W281" s="1" t="s">
        <v>2911</v>
      </c>
      <c r="X281" s="1" t="s">
        <v>1238</v>
      </c>
      <c r="Y281" s="1" t="str">
        <f t="shared" si="268"/>
        <v>13</v>
      </c>
      <c r="Z281" s="1" t="str">
        <f>VLOOKUP(Y281,ja!E$2:F$35,2,FALSE)</f>
        <v>Sumatera Barat</v>
      </c>
      <c r="AA281" s="1" t="str">
        <f t="shared" si="269"/>
        <v>1375</v>
      </c>
      <c r="AB281" s="1" t="str">
        <f t="shared" si="270"/>
        <v>BPS Kota Bukittinggi</v>
      </c>
      <c r="AD281" s="1" t="str">
        <f>IF(AC281="","", VLOOKUP(AC281,ja!A$2:D$549,4)&amp;" "&amp;VLOOKUP(AC281,ja!A$2:D$549,2))</f>
        <v/>
      </c>
      <c r="AE281" s="5" t="str">
        <f t="shared" ref="AE281:AF281" si="295">IF(AC281="",AA281,AC281)</f>
        <v>1375</v>
      </c>
      <c r="AF281" s="2" t="str">
        <f t="shared" si="295"/>
        <v>BPS Kota Bukittinggi</v>
      </c>
      <c r="AG281" s="1">
        <v>1</v>
      </c>
    </row>
    <row r="282" spans="1:33" ht="12.75">
      <c r="A282" s="3">
        <v>45448.428078055556</v>
      </c>
      <c r="B282" s="1" t="s">
        <v>30</v>
      </c>
      <c r="C282" s="4" t="str">
        <f t="shared" si="263"/>
        <v>DIII ST</v>
      </c>
      <c r="D282" s="4">
        <v>112212607</v>
      </c>
      <c r="E282" s="2" t="s">
        <v>229</v>
      </c>
      <c r="F282" s="1">
        <f t="shared" si="264"/>
        <v>1</v>
      </c>
      <c r="G282" s="1" t="str">
        <f>VLOOKUP(D282,Sheet1!$A$2:$D$540,4,FALSE)</f>
        <v>Febi Yulita Telupere</v>
      </c>
      <c r="H282" s="1">
        <f t="shared" si="265"/>
        <v>1</v>
      </c>
      <c r="I282" s="1" t="s">
        <v>3569</v>
      </c>
      <c r="J282" s="25" t="s">
        <v>3570</v>
      </c>
      <c r="K282" s="23" t="str">
        <f t="shared" si="266"/>
        <v>6282399293695</v>
      </c>
      <c r="L282" s="23" t="s">
        <v>3571</v>
      </c>
      <c r="M282" s="1" t="s">
        <v>229</v>
      </c>
      <c r="N282" s="1" t="s">
        <v>1177</v>
      </c>
      <c r="O282" s="1" t="s">
        <v>3572</v>
      </c>
      <c r="P282" s="1" t="s">
        <v>3573</v>
      </c>
      <c r="Q282" s="1" t="s">
        <v>1144</v>
      </c>
      <c r="R282" s="1" t="s">
        <v>3574</v>
      </c>
      <c r="S282" s="1" t="s">
        <v>1158</v>
      </c>
      <c r="T282" s="1" t="str">
        <f t="shared" si="267"/>
        <v>Jl.Asem,Gang Mangga No.11,Rt.3/Rw.3, Kel.Bidara Cina,Kec.Jatinegara, Kota Jakarta Timur,Dki Jakarta,13320</v>
      </c>
      <c r="U282" s="1" t="s">
        <v>1158</v>
      </c>
      <c r="V282" s="1" t="s">
        <v>1160</v>
      </c>
      <c r="W282" s="1" t="s">
        <v>1161</v>
      </c>
      <c r="X282" s="1" t="s">
        <v>1160</v>
      </c>
      <c r="Y282" s="1" t="str">
        <f t="shared" si="268"/>
        <v>31</v>
      </c>
      <c r="Z282" s="1" t="str">
        <f>VLOOKUP(Y282,ja!E$2:F$35,2,FALSE)</f>
        <v>DKI Jakarta</v>
      </c>
      <c r="AA282" s="1" t="str">
        <f t="shared" si="269"/>
        <v>3100</v>
      </c>
      <c r="AB282" s="1" t="str">
        <f t="shared" si="270"/>
        <v>BPS Provinsi DKI Jakarta</v>
      </c>
      <c r="AD282" s="1" t="str">
        <f>IF(AC282="","", VLOOKUP(AC282,ja!A$2:D$549,4)&amp;" "&amp;VLOOKUP(AC282,ja!A$2:D$549,2))</f>
        <v/>
      </c>
      <c r="AE282" s="5" t="str">
        <f t="shared" ref="AE282:AF282" si="296">IF(AC282="",AA282,AC282)</f>
        <v>3100</v>
      </c>
      <c r="AF282" s="2" t="str">
        <f t="shared" si="296"/>
        <v>BPS Provinsi DKI Jakarta</v>
      </c>
      <c r="AG282" s="1">
        <v>1</v>
      </c>
    </row>
    <row r="283" spans="1:33" ht="12.75">
      <c r="A283" s="3">
        <v>45448.444596724541</v>
      </c>
      <c r="B283" s="1" t="s">
        <v>11</v>
      </c>
      <c r="C283" s="4" t="str">
        <f t="shared" si="263"/>
        <v>DIV KS</v>
      </c>
      <c r="D283" s="4">
        <v>222112141</v>
      </c>
      <c r="E283" s="2" t="s">
        <v>239</v>
      </c>
      <c r="F283" s="1">
        <f t="shared" si="264"/>
        <v>1</v>
      </c>
      <c r="G283" s="1" t="str">
        <f>VLOOKUP(D283,Sheet1!$A$2:$D$540,4,FALSE)</f>
        <v>Kristhyne Panjaitan</v>
      </c>
      <c r="H283" s="1">
        <f t="shared" si="265"/>
        <v>1</v>
      </c>
      <c r="I283" s="1" t="s">
        <v>3576</v>
      </c>
      <c r="J283" s="25" t="s">
        <v>3577</v>
      </c>
      <c r="K283" s="23" t="str">
        <f t="shared" si="266"/>
        <v>6282167116573</v>
      </c>
      <c r="L283" s="26" t="s">
        <v>3578</v>
      </c>
      <c r="M283" s="1" t="s">
        <v>3579</v>
      </c>
      <c r="N283" s="1" t="s">
        <v>1141</v>
      </c>
      <c r="O283" s="1" t="s">
        <v>3580</v>
      </c>
      <c r="P283" s="1" t="s">
        <v>3581</v>
      </c>
      <c r="Q283" s="1" t="s">
        <v>1144</v>
      </c>
      <c r="R283" s="1" t="s">
        <v>3582</v>
      </c>
      <c r="S283" s="1" t="s">
        <v>3583</v>
      </c>
      <c r="T283" s="1" t="str">
        <f t="shared" si="267"/>
        <v>Jalan Sensus I No. 26, Rt.3/Rw.15, Kelurahan Bidara Cina, Kota Jakarta Timur, Jatinegara, Dki Jakarta, Id, 13330</v>
      </c>
      <c r="U283" s="1" t="s">
        <v>3583</v>
      </c>
      <c r="V283" s="1" t="s">
        <v>1160</v>
      </c>
      <c r="W283" s="1" t="s">
        <v>1311</v>
      </c>
      <c r="X283" s="1" t="s">
        <v>1160</v>
      </c>
      <c r="Y283" s="1" t="str">
        <f t="shared" si="268"/>
        <v>31</v>
      </c>
      <c r="Z283" s="1" t="str">
        <f>VLOOKUP(Y283,ja!E$2:F$35,2,FALSE)</f>
        <v>DKI Jakarta</v>
      </c>
      <c r="AA283" s="1" t="str">
        <f t="shared" si="269"/>
        <v>3100</v>
      </c>
      <c r="AB283" s="1" t="str">
        <f t="shared" si="270"/>
        <v>BPS Provinsi DKI Jakarta</v>
      </c>
      <c r="AD283" s="1" t="str">
        <f>IF(AC283="","", VLOOKUP(AC283,ja!A$2:D$549,4)&amp;" "&amp;VLOOKUP(AC283,ja!A$2:D$549,2))</f>
        <v/>
      </c>
      <c r="AE283" s="5" t="str">
        <f t="shared" ref="AE283:AF283" si="297">IF(AC283="",AA283,AC283)</f>
        <v>3100</v>
      </c>
      <c r="AF283" s="2" t="str">
        <f t="shared" si="297"/>
        <v>BPS Provinsi DKI Jakarta</v>
      </c>
      <c r="AG283" s="1">
        <v>1</v>
      </c>
    </row>
    <row r="284" spans="1:33" ht="12.75">
      <c r="A284" s="3">
        <v>45448.449124722218</v>
      </c>
      <c r="B284" s="1" t="s">
        <v>75</v>
      </c>
      <c r="C284" s="4" t="str">
        <f t="shared" si="263"/>
        <v>DIV KS</v>
      </c>
      <c r="D284" s="4">
        <v>222112106</v>
      </c>
      <c r="E284" s="2" t="s">
        <v>6588</v>
      </c>
      <c r="F284" s="1">
        <f t="shared" si="264"/>
        <v>1</v>
      </c>
      <c r="G284" s="1" t="str">
        <f>VLOOKUP(D284,Sheet1!$A$2:$D$540,4,FALSE)</f>
        <v>Imalia Rosyida</v>
      </c>
      <c r="H284" s="1">
        <f t="shared" si="265"/>
        <v>1</v>
      </c>
      <c r="I284" s="1" t="s">
        <v>6589</v>
      </c>
      <c r="J284" s="25" t="s">
        <v>6590</v>
      </c>
      <c r="K284" s="23" t="str">
        <f t="shared" si="266"/>
        <v>6282334907089</v>
      </c>
      <c r="L284" s="23" t="s">
        <v>6591</v>
      </c>
      <c r="M284" s="1" t="s">
        <v>6588</v>
      </c>
      <c r="N284" s="1" t="s">
        <v>1141</v>
      </c>
      <c r="O284" s="1" t="s">
        <v>6592</v>
      </c>
      <c r="P284" s="1" t="s">
        <v>6593</v>
      </c>
      <c r="Q284" s="1" t="s">
        <v>1144</v>
      </c>
      <c r="R284" s="1" t="s">
        <v>6594</v>
      </c>
      <c r="S284" s="1" t="s">
        <v>1403</v>
      </c>
      <c r="T284" s="1" t="str">
        <f t="shared" si="267"/>
        <v>Dsn. Alastuwo Rt.01 Rw.04 Desa Mojomalang Kec. Parengan Kab. Tuban, Jawa Timur</v>
      </c>
      <c r="U284" s="1" t="s">
        <v>1403</v>
      </c>
      <c r="V284" s="1" t="s">
        <v>1404</v>
      </c>
      <c r="W284" s="1" t="s">
        <v>1405</v>
      </c>
      <c r="X284" s="1" t="s">
        <v>1404</v>
      </c>
      <c r="Y284" s="1" t="str">
        <f t="shared" si="268"/>
        <v>35</v>
      </c>
      <c r="Z284" s="1" t="str">
        <f>VLOOKUP(Y284,ja!E$2:F$35,2,FALSE)</f>
        <v>Jawa Timur</v>
      </c>
      <c r="AA284" s="1" t="str">
        <f t="shared" si="269"/>
        <v>3522</v>
      </c>
      <c r="AB284" s="1" t="str">
        <f t="shared" si="270"/>
        <v>BPS Kabupaten Bojonegoro</v>
      </c>
      <c r="AD284" s="1" t="str">
        <f>IF(AC284="","", VLOOKUP(AC284,ja!A$2:D$549,4)&amp;" "&amp;VLOOKUP(AC284,ja!A$2:D$549,2))</f>
        <v/>
      </c>
      <c r="AE284" s="5" t="str">
        <f t="shared" ref="AE284:AF284" si="298">IF(AC284="",AA284,AC284)</f>
        <v>3522</v>
      </c>
      <c r="AF284" s="2" t="str">
        <f t="shared" si="298"/>
        <v>BPS Kabupaten Bojonegoro</v>
      </c>
      <c r="AG284" s="1">
        <v>3</v>
      </c>
    </row>
    <row r="285" spans="1:33" ht="12.75">
      <c r="A285" s="3">
        <v>45449.491444224535</v>
      </c>
      <c r="B285" s="1" t="s">
        <v>47</v>
      </c>
      <c r="C285" s="4" t="str">
        <f t="shared" si="263"/>
        <v>DIII ST</v>
      </c>
      <c r="D285" s="4">
        <v>112212450</v>
      </c>
      <c r="E285" s="2" t="s">
        <v>811</v>
      </c>
      <c r="F285" s="1">
        <f t="shared" si="264"/>
        <v>1</v>
      </c>
      <c r="G285" s="1" t="str">
        <f>VLOOKUP(D285,Sheet1!$A$2:$D$540,4,FALSE)</f>
        <v>Adwa Sawaliah</v>
      </c>
      <c r="H285" s="1">
        <f t="shared" si="265"/>
        <v>1</v>
      </c>
      <c r="I285" s="1" t="s">
        <v>3585</v>
      </c>
      <c r="J285" s="25" t="s">
        <v>3586</v>
      </c>
      <c r="K285" s="23" t="str">
        <f t="shared" si="266"/>
        <v>6285338499410</v>
      </c>
      <c r="L285" s="26" t="s">
        <v>3587</v>
      </c>
      <c r="M285" s="1" t="s">
        <v>3588</v>
      </c>
      <c r="N285" s="1" t="s">
        <v>1141</v>
      </c>
      <c r="O285" s="1" t="s">
        <v>3589</v>
      </c>
      <c r="P285" s="1" t="s">
        <v>3590</v>
      </c>
      <c r="Q285" s="1" t="s">
        <v>1144</v>
      </c>
      <c r="R285" s="1" t="s">
        <v>3591</v>
      </c>
      <c r="S285" s="1" t="s">
        <v>2044</v>
      </c>
      <c r="T285" s="1" t="str">
        <f t="shared" si="267"/>
        <v>Rt 002/ Rw 251, No 17 , Jl Dewi Sartika, Monjok Barat, Selaparang</v>
      </c>
      <c r="U285" s="1" t="s">
        <v>2044</v>
      </c>
      <c r="V285" s="1" t="s">
        <v>2046</v>
      </c>
      <c r="W285" s="1" t="s">
        <v>2047</v>
      </c>
      <c r="X285" s="1" t="s">
        <v>2046</v>
      </c>
      <c r="Y285" s="1" t="str">
        <f t="shared" si="268"/>
        <v>52</v>
      </c>
      <c r="Z285" s="1" t="str">
        <f>VLOOKUP(Y285,ja!E$2:F$35,2,FALSE)</f>
        <v>Nusa Tenggara Barat</v>
      </c>
      <c r="AA285" s="1" t="str">
        <f t="shared" si="269"/>
        <v>5200</v>
      </c>
      <c r="AB285" s="1" t="str">
        <f t="shared" si="270"/>
        <v>BPS Provinsi Nusa Tenggara Barat</v>
      </c>
      <c r="AD285" s="1" t="str">
        <f>IF(AC285="","", VLOOKUP(AC285,ja!A$2:D$549,4)&amp;" "&amp;VLOOKUP(AC285,ja!A$2:D$549,2))</f>
        <v/>
      </c>
      <c r="AE285" s="5" t="str">
        <f t="shared" ref="AE285:AF285" si="299">IF(AC285="",AA285,AC285)</f>
        <v>5200</v>
      </c>
      <c r="AF285" s="2" t="str">
        <f t="shared" si="299"/>
        <v>BPS Provinsi Nusa Tenggara Barat</v>
      </c>
      <c r="AG285" s="1">
        <v>1</v>
      </c>
    </row>
    <row r="286" spans="1:33" ht="12.75">
      <c r="A286" s="3">
        <v>45448.453162418984</v>
      </c>
      <c r="B286" s="1" t="s">
        <v>18</v>
      </c>
      <c r="C286" s="4" t="str">
        <f t="shared" si="263"/>
        <v>DIV KS</v>
      </c>
      <c r="D286" s="4">
        <v>222112142</v>
      </c>
      <c r="E286" s="2" t="s">
        <v>64</v>
      </c>
      <c r="F286" s="1">
        <f t="shared" si="264"/>
        <v>1</v>
      </c>
      <c r="G286" s="1" t="str">
        <f>VLOOKUP(D286,Sheet1!$A$2:$D$540,4,FALSE)</f>
        <v>Kristian Ernala Wicaksono</v>
      </c>
      <c r="H286" s="1">
        <f t="shared" si="265"/>
        <v>1</v>
      </c>
      <c r="I286" s="1" t="s">
        <v>3593</v>
      </c>
      <c r="J286" s="25" t="s">
        <v>3594</v>
      </c>
      <c r="K286" s="23" t="str">
        <f t="shared" si="266"/>
        <v>6281260277186</v>
      </c>
      <c r="L286" s="23" t="s">
        <v>3595</v>
      </c>
      <c r="M286" s="1" t="s">
        <v>3596</v>
      </c>
      <c r="N286" s="1" t="s">
        <v>1177</v>
      </c>
      <c r="O286" s="1" t="s">
        <v>3597</v>
      </c>
      <c r="P286" s="1" t="s">
        <v>3598</v>
      </c>
      <c r="Q286" s="1" t="s">
        <v>1144</v>
      </c>
      <c r="R286" s="1" t="s">
        <v>3599</v>
      </c>
      <c r="S286" s="1" t="s">
        <v>1393</v>
      </c>
      <c r="T286" s="1" t="str">
        <f t="shared" si="267"/>
        <v xml:space="preserve">Jln. Limau Mungkur, Gg. Saijo No.621, Desa Bangun Rejo, Kec. Tanjung Morawa </v>
      </c>
      <c r="U286" s="1" t="s">
        <v>1181</v>
      </c>
      <c r="V286" s="1" t="s">
        <v>1497</v>
      </c>
      <c r="W286" s="1" t="s">
        <v>3600</v>
      </c>
      <c r="X286" s="1" t="s">
        <v>1497</v>
      </c>
      <c r="Y286" s="1" t="str">
        <f t="shared" si="268"/>
        <v>12</v>
      </c>
      <c r="Z286" s="1" t="str">
        <f>VLOOKUP(Y286,ja!E$2:F$35,2,FALSE)</f>
        <v>Sumatera Utara</v>
      </c>
      <c r="AA286" s="1" t="str">
        <f t="shared" si="269"/>
        <v>1212</v>
      </c>
      <c r="AB286" s="1" t="str">
        <f t="shared" si="270"/>
        <v>BPS Kabupaten Deli Serdang</v>
      </c>
      <c r="AD286" s="1" t="str">
        <f>IF(AC286="","", VLOOKUP(AC286,ja!A$2:D$549,4)&amp;" "&amp;VLOOKUP(AC286,ja!A$2:D$549,2))</f>
        <v/>
      </c>
      <c r="AE286" s="5" t="str">
        <f t="shared" ref="AE286:AF286" si="300">IF(AC286="",AA286,AC286)</f>
        <v>1212</v>
      </c>
      <c r="AF286" s="2" t="str">
        <f t="shared" si="300"/>
        <v>BPS Kabupaten Deli Serdang</v>
      </c>
      <c r="AG286" s="1">
        <v>1</v>
      </c>
    </row>
    <row r="287" spans="1:33" ht="12.75">
      <c r="A287" s="3">
        <v>45448.457379479165</v>
      </c>
      <c r="B287" s="1" t="s">
        <v>62</v>
      </c>
      <c r="C287" s="4" t="str">
        <f t="shared" si="263"/>
        <v>DIV KS</v>
      </c>
      <c r="D287" s="4">
        <v>222112085</v>
      </c>
      <c r="E287" s="2" t="s">
        <v>240</v>
      </c>
      <c r="F287" s="1">
        <f t="shared" si="264"/>
        <v>1</v>
      </c>
      <c r="G287" s="1" t="str">
        <f>VLOOKUP(D287,Sheet1!$A$2:$D$540,4,FALSE)</f>
        <v>Hamdani</v>
      </c>
      <c r="H287" s="1">
        <f t="shared" si="265"/>
        <v>1</v>
      </c>
      <c r="I287" s="1" t="s">
        <v>3602</v>
      </c>
      <c r="J287" s="25" t="s">
        <v>3603</v>
      </c>
      <c r="K287" s="23" t="str">
        <f t="shared" si="266"/>
        <v>6287865721443</v>
      </c>
      <c r="L287" s="26" t="s">
        <v>3604</v>
      </c>
      <c r="M287" s="1" t="s">
        <v>240</v>
      </c>
      <c r="N287" s="1" t="s">
        <v>1286</v>
      </c>
      <c r="O287" s="1" t="s">
        <v>3605</v>
      </c>
      <c r="P287" s="1" t="s">
        <v>3606</v>
      </c>
      <c r="Q287" s="1" t="s">
        <v>1144</v>
      </c>
      <c r="R287" s="1" t="s">
        <v>3607</v>
      </c>
      <c r="S287" s="1" t="s">
        <v>2045</v>
      </c>
      <c r="T287" s="1" t="str">
        <f t="shared" si="267"/>
        <v>Jalan Kebon Nanas Selatan, No 39, Rt 008/ Rw 005, Cipinang Cempedak, Jatinegara</v>
      </c>
      <c r="U287" s="1" t="s">
        <v>2044</v>
      </c>
      <c r="V287" s="1" t="s">
        <v>1160</v>
      </c>
      <c r="W287" s="1" t="s">
        <v>1161</v>
      </c>
      <c r="X287" s="1" t="s">
        <v>1160</v>
      </c>
      <c r="Y287" s="1" t="str">
        <f t="shared" si="268"/>
        <v>31</v>
      </c>
      <c r="Z287" s="1" t="str">
        <f>VLOOKUP(Y287,ja!E$2:F$35,2,FALSE)</f>
        <v>DKI Jakarta</v>
      </c>
      <c r="AA287" s="1" t="str">
        <f t="shared" si="269"/>
        <v>3100</v>
      </c>
      <c r="AB287" s="1" t="str">
        <f t="shared" si="270"/>
        <v>BPS Provinsi DKI Jakarta</v>
      </c>
      <c r="AD287" s="1" t="str">
        <f>IF(AC287="","", VLOOKUP(AC287,ja!A$2:D$549,4)&amp;" "&amp;VLOOKUP(AC287,ja!A$2:D$549,2))</f>
        <v/>
      </c>
      <c r="AE287" s="5" t="str">
        <f t="shared" ref="AE287:AF287" si="301">IF(AC287="",AA287,AC287)</f>
        <v>3100</v>
      </c>
      <c r="AF287" s="2" t="str">
        <f t="shared" si="301"/>
        <v>BPS Provinsi DKI Jakarta</v>
      </c>
      <c r="AG287" s="1">
        <v>1</v>
      </c>
    </row>
    <row r="288" spans="1:33" ht="12.75">
      <c r="A288" s="3">
        <v>45448.473427256948</v>
      </c>
      <c r="B288" s="1" t="s">
        <v>41</v>
      </c>
      <c r="C288" s="4" t="str">
        <f t="shared" si="263"/>
        <v>DIV ST</v>
      </c>
      <c r="D288" s="4">
        <v>212111934</v>
      </c>
      <c r="E288" s="2" t="s">
        <v>832</v>
      </c>
      <c r="F288" s="1">
        <f t="shared" si="264"/>
        <v>1</v>
      </c>
      <c r="G288" s="1" t="str">
        <f>VLOOKUP(D288,Sheet1!$A$2:$D$540,4,FALSE)</f>
        <v>Aulia Hayuningtyas</v>
      </c>
      <c r="H288" s="1">
        <f t="shared" si="265"/>
        <v>1</v>
      </c>
      <c r="I288" s="1" t="s">
        <v>3609</v>
      </c>
      <c r="J288" s="1">
        <v>62887436101451</v>
      </c>
      <c r="K288" s="23">
        <f t="shared" si="266"/>
        <v>62887436101451</v>
      </c>
      <c r="L288" s="23" t="s">
        <v>3610</v>
      </c>
      <c r="M288" s="1" t="s">
        <v>3611</v>
      </c>
      <c r="N288" s="1" t="s">
        <v>1141</v>
      </c>
      <c r="O288" s="1" t="s">
        <v>3612</v>
      </c>
      <c r="P288" s="1" t="s">
        <v>3613</v>
      </c>
      <c r="Q288" s="1" t="s">
        <v>1144</v>
      </c>
      <c r="R288" s="1" t="s">
        <v>3614</v>
      </c>
      <c r="S288" s="1" t="s">
        <v>1661</v>
      </c>
      <c r="T288" s="1" t="str">
        <f t="shared" si="267"/>
        <v xml:space="preserve">Jalan Sepakat 2 Ruko Permata Royale No A48 Rt1/Rw7 Bansir Darat, Pontianak Tenggara, Kota Pontianak, Kalimantan Barat </v>
      </c>
      <c r="U288" s="1" t="s">
        <v>1662</v>
      </c>
      <c r="V288" s="1" t="s">
        <v>1663</v>
      </c>
      <c r="W288" s="1" t="s">
        <v>1664</v>
      </c>
      <c r="X288" s="1" t="s">
        <v>1663</v>
      </c>
      <c r="Y288" s="1" t="str">
        <f t="shared" si="268"/>
        <v>61</v>
      </c>
      <c r="Z288" s="1" t="str">
        <f>VLOOKUP(Y288,ja!E$2:F$35,2,FALSE)</f>
        <v>Kalimantan Barat</v>
      </c>
      <c r="AA288" s="1" t="str">
        <f t="shared" si="269"/>
        <v>6171</v>
      </c>
      <c r="AB288" s="1" t="str">
        <f t="shared" si="270"/>
        <v>BPS Kota Pontianak</v>
      </c>
      <c r="AC288" s="1">
        <v>6100</v>
      </c>
      <c r="AD288" s="1" t="str">
        <f>IF(AC288="","", VLOOKUP(AC288,ja!A$2:D$549,4)&amp;" "&amp;VLOOKUP(AC288,ja!A$2:D$549,2))</f>
        <v>BPS Provinsi Kalimantan Barat</v>
      </c>
      <c r="AE288" s="5">
        <f t="shared" ref="AE288:AF288" si="302">IF(AC288="",AA288,AC288)</f>
        <v>6100</v>
      </c>
      <c r="AF288" s="2" t="str">
        <f t="shared" si="302"/>
        <v>BPS Provinsi Kalimantan Barat</v>
      </c>
      <c r="AG288" s="1">
        <v>1</v>
      </c>
    </row>
    <row r="289" spans="1:33" ht="12.75">
      <c r="A289" s="3">
        <v>45448.475371562497</v>
      </c>
      <c r="B289" s="1" t="s">
        <v>47</v>
      </c>
      <c r="C289" s="4" t="str">
        <f t="shared" si="263"/>
        <v>DIII ST</v>
      </c>
      <c r="D289" s="4">
        <v>112212842</v>
      </c>
      <c r="E289" s="2" t="s">
        <v>113</v>
      </c>
      <c r="F289" s="1">
        <f t="shared" si="264"/>
        <v>1</v>
      </c>
      <c r="G289" s="1" t="str">
        <f>VLOOKUP(D289,Sheet1!$A$2:$D$540,4,FALSE)</f>
        <v>Resti Yulianda Putri</v>
      </c>
      <c r="H289" s="1">
        <f t="shared" si="265"/>
        <v>1</v>
      </c>
      <c r="I289" s="1" t="s">
        <v>3616</v>
      </c>
      <c r="J289" s="25" t="s">
        <v>3617</v>
      </c>
      <c r="K289" s="23" t="str">
        <f t="shared" si="266"/>
        <v>6282383109865</v>
      </c>
      <c r="L289" s="23" t="s">
        <v>3618</v>
      </c>
      <c r="M289" s="1" t="s">
        <v>3619</v>
      </c>
      <c r="N289" s="1" t="s">
        <v>1177</v>
      </c>
      <c r="O289" s="1" t="s">
        <v>3620</v>
      </c>
      <c r="P289" s="1" t="s">
        <v>3621</v>
      </c>
      <c r="Q289" s="1" t="s">
        <v>1144</v>
      </c>
      <c r="R289" s="1" t="s">
        <v>3622</v>
      </c>
      <c r="S289" s="1" t="s">
        <v>3102</v>
      </c>
      <c r="T289" s="1" t="str">
        <f t="shared" si="267"/>
        <v>No 195, Desa Pasa Balai, Nagari Parit Malintang,  Kecamatan Enam Lingkung</v>
      </c>
      <c r="U289" s="1" t="s">
        <v>3102</v>
      </c>
      <c r="V289" s="1" t="s">
        <v>3623</v>
      </c>
      <c r="W289" s="1" t="s">
        <v>3624</v>
      </c>
      <c r="X289" s="1" t="s">
        <v>3623</v>
      </c>
      <c r="Y289" s="1" t="str">
        <f t="shared" si="268"/>
        <v>13</v>
      </c>
      <c r="Z289" s="1" t="str">
        <f>VLOOKUP(Y289,ja!E$2:F$35,2,FALSE)</f>
        <v>Sumatera Barat</v>
      </c>
      <c r="AA289" s="1" t="str">
        <f t="shared" si="269"/>
        <v>1306</v>
      </c>
      <c r="AB289" s="1" t="str">
        <f t="shared" si="270"/>
        <v>BPS Kabupaten Padang Pariaman</v>
      </c>
      <c r="AD289" s="1" t="str">
        <f>IF(AC289="","", VLOOKUP(AC289,ja!A$2:D$549,4)&amp;" "&amp;VLOOKUP(AC289,ja!A$2:D$549,2))</f>
        <v/>
      </c>
      <c r="AE289" s="5" t="str">
        <f t="shared" ref="AE289:AF289" si="303">IF(AC289="",AA289,AC289)</f>
        <v>1306</v>
      </c>
      <c r="AF289" s="2" t="str">
        <f t="shared" si="303"/>
        <v>BPS Kabupaten Padang Pariaman</v>
      </c>
      <c r="AG289" s="1">
        <v>1</v>
      </c>
    </row>
    <row r="290" spans="1:33" ht="12.75">
      <c r="A290" s="3">
        <v>45448.477455335647</v>
      </c>
      <c r="B290" s="1" t="s">
        <v>32</v>
      </c>
      <c r="C290" s="4" t="str">
        <f t="shared" si="263"/>
        <v>DIV KS</v>
      </c>
      <c r="D290" s="4">
        <v>222111987</v>
      </c>
      <c r="E290" s="2" t="s">
        <v>118</v>
      </c>
      <c r="F290" s="1">
        <f t="shared" si="264"/>
        <v>1</v>
      </c>
      <c r="G290" s="1" t="str">
        <f>VLOOKUP(D290,Sheet1!$A$2:$D$540,4,FALSE)</f>
        <v>Dhevri Leonardo Hutajulu</v>
      </c>
      <c r="H290" s="1">
        <f t="shared" si="265"/>
        <v>1</v>
      </c>
      <c r="I290" s="1" t="s">
        <v>3626</v>
      </c>
      <c r="J290" s="25" t="s">
        <v>3627</v>
      </c>
      <c r="K290" s="23" t="str">
        <f t="shared" si="266"/>
        <v>6282176761882</v>
      </c>
      <c r="L290" s="23" t="s">
        <v>3628</v>
      </c>
      <c r="M290" s="1" t="s">
        <v>118</v>
      </c>
      <c r="N290" s="1" t="s">
        <v>1141</v>
      </c>
      <c r="O290" s="1" t="s">
        <v>3629</v>
      </c>
      <c r="P290" s="1" t="s">
        <v>3630</v>
      </c>
      <c r="Q290" s="1" t="s">
        <v>1144</v>
      </c>
      <c r="R290" s="1" t="s">
        <v>3631</v>
      </c>
      <c r="S290" s="1" t="s">
        <v>3632</v>
      </c>
      <c r="T290" s="1" t="str">
        <f t="shared" si="267"/>
        <v>Jalur V Barat Gang Tulip 5, Jorong Jambak, Nagari Koto Baru, Luhak Nan Duo, Pasaman Barat, Sumatera Barat</v>
      </c>
      <c r="U290" s="1" t="s">
        <v>1731</v>
      </c>
      <c r="V290" s="1" t="s">
        <v>3633</v>
      </c>
      <c r="W290" s="1" t="s">
        <v>1238</v>
      </c>
      <c r="X290" s="1" t="s">
        <v>3633</v>
      </c>
      <c r="Y290" s="1" t="str">
        <f t="shared" si="268"/>
        <v>13</v>
      </c>
      <c r="Z290" s="1" t="str">
        <f>VLOOKUP(Y290,ja!E$2:F$35,2,FALSE)</f>
        <v>Sumatera Barat</v>
      </c>
      <c r="AA290" s="1" t="str">
        <f t="shared" si="269"/>
        <v>1312</v>
      </c>
      <c r="AB290" s="1" t="str">
        <f t="shared" si="270"/>
        <v>BPS Kabupaten Pasaman Barat</v>
      </c>
      <c r="AD290" s="1" t="str">
        <f>IF(AC290="","", VLOOKUP(AC290,ja!A$2:D$549,4)&amp;" "&amp;VLOOKUP(AC290,ja!A$2:D$549,2))</f>
        <v/>
      </c>
      <c r="AE290" s="5" t="str">
        <f t="shared" ref="AE290:AF290" si="304">IF(AC290="",AA290,AC290)</f>
        <v>1312</v>
      </c>
      <c r="AF290" s="2" t="str">
        <f t="shared" si="304"/>
        <v>BPS Kabupaten Pasaman Barat</v>
      </c>
      <c r="AG290" s="1">
        <v>1</v>
      </c>
    </row>
    <row r="291" spans="1:33" ht="12.75">
      <c r="A291" s="3">
        <v>45448.492184178242</v>
      </c>
      <c r="B291" s="1" t="s">
        <v>11</v>
      </c>
      <c r="C291" s="4" t="str">
        <f t="shared" si="263"/>
        <v>DIV KS</v>
      </c>
      <c r="D291" s="4">
        <v>222111858</v>
      </c>
      <c r="E291" s="2" t="s">
        <v>768</v>
      </c>
      <c r="F291" s="1">
        <f t="shared" si="264"/>
        <v>1</v>
      </c>
      <c r="G291" s="1" t="str">
        <f>VLOOKUP(D291,Sheet1!$A$2:$D$540,4,FALSE)</f>
        <v>Ahmad Diaz Haykal</v>
      </c>
      <c r="H291" s="1">
        <f t="shared" si="265"/>
        <v>1</v>
      </c>
      <c r="I291" s="1" t="s">
        <v>3635</v>
      </c>
      <c r="J291" s="25" t="s">
        <v>3636</v>
      </c>
      <c r="K291" s="23" t="str">
        <f t="shared" si="266"/>
        <v>6281230948254</v>
      </c>
      <c r="L291" s="23" t="s">
        <v>3637</v>
      </c>
      <c r="M291" s="1" t="s">
        <v>768</v>
      </c>
      <c r="N291" s="1" t="s">
        <v>1493</v>
      </c>
      <c r="O291" s="1" t="s">
        <v>3638</v>
      </c>
      <c r="P291" s="1" t="s">
        <v>3639</v>
      </c>
      <c r="Q291" s="1" t="s">
        <v>1144</v>
      </c>
      <c r="R291" s="1" t="s">
        <v>3640</v>
      </c>
      <c r="S291" s="1" t="s">
        <v>1601</v>
      </c>
      <c r="T291" s="1" t="str">
        <f t="shared" si="267"/>
        <v>Perum Bumi Mondoroko Raya Blok Gn 3/56, Rt003/Rw015, Desa Watugede, Kecamatan Singosari</v>
      </c>
      <c r="U291" s="1" t="s">
        <v>2441</v>
      </c>
      <c r="V291" s="1" t="s">
        <v>2442</v>
      </c>
      <c r="W291" s="1" t="s">
        <v>1602</v>
      </c>
      <c r="X291" s="1" t="s">
        <v>2442</v>
      </c>
      <c r="Y291" s="1" t="str">
        <f t="shared" si="268"/>
        <v>35</v>
      </c>
      <c r="Z291" s="1" t="str">
        <f>VLOOKUP(Y291,ja!E$2:F$35,2,FALSE)</f>
        <v>Jawa Timur</v>
      </c>
      <c r="AA291" s="1" t="str">
        <f t="shared" si="269"/>
        <v>3579</v>
      </c>
      <c r="AB291" s="1" t="str">
        <f t="shared" si="270"/>
        <v>BPS Kota Batu</v>
      </c>
      <c r="AD291" s="1" t="str">
        <f>IF(AC291="","", VLOOKUP(AC291,ja!A$2:D$549,4)&amp;" "&amp;VLOOKUP(AC291,ja!A$2:D$549,2))</f>
        <v/>
      </c>
      <c r="AE291" s="5" t="str">
        <f t="shared" ref="AE291:AF291" si="305">IF(AC291="",AA291,AC291)</f>
        <v>3579</v>
      </c>
      <c r="AF291" s="2" t="str">
        <f t="shared" si="305"/>
        <v>BPS Kota Batu</v>
      </c>
      <c r="AG291" s="1">
        <v>1</v>
      </c>
    </row>
    <row r="292" spans="1:33" ht="12.75">
      <c r="A292" s="3">
        <v>45448.510055694445</v>
      </c>
      <c r="B292" s="1" t="s">
        <v>23</v>
      </c>
      <c r="C292" s="4" t="str">
        <f t="shared" si="263"/>
        <v>DIII ST</v>
      </c>
      <c r="D292" s="4">
        <v>112212883</v>
      </c>
      <c r="E292" s="2" t="s">
        <v>186</v>
      </c>
      <c r="F292" s="1">
        <f t="shared" si="264"/>
        <v>1</v>
      </c>
      <c r="G292" s="1" t="str">
        <f>VLOOKUP(D292,Sheet1!$A$2:$D$540,4,FALSE)</f>
        <v>Sintya Riagusty Dzakiyyah Irawan</v>
      </c>
      <c r="H292" s="1">
        <f t="shared" si="265"/>
        <v>1</v>
      </c>
      <c r="I292" s="1" t="s">
        <v>3642</v>
      </c>
      <c r="J292" s="25" t="s">
        <v>3643</v>
      </c>
      <c r="K292" s="23" t="str">
        <f t="shared" si="266"/>
        <v>6281553620174</v>
      </c>
      <c r="L292" s="23" t="s">
        <v>3644</v>
      </c>
      <c r="M292" s="1" t="s">
        <v>186</v>
      </c>
      <c r="N292" s="1" t="s">
        <v>1141</v>
      </c>
      <c r="O292" s="1" t="s">
        <v>3645</v>
      </c>
      <c r="P292" s="1" t="s">
        <v>3646</v>
      </c>
      <c r="Q292" s="1" t="s">
        <v>1144</v>
      </c>
      <c r="R292" s="1" t="s">
        <v>3647</v>
      </c>
      <c r="S292" s="1" t="s">
        <v>1672</v>
      </c>
      <c r="T292" s="1" t="str">
        <f t="shared" si="267"/>
        <v>Jalan Marga Nomor 006 (Baru) / 12 (Lama), Rt 04, Rw 00 Sinarbanten Kelurahan Sumberejo Kecamatan Kemiling, Kota Bandar Lampung 35153</v>
      </c>
      <c r="U292" s="1" t="s">
        <v>1673</v>
      </c>
      <c r="V292" s="1" t="s">
        <v>1674</v>
      </c>
      <c r="W292" s="1" t="s">
        <v>1675</v>
      </c>
      <c r="X292" s="1" t="s">
        <v>1674</v>
      </c>
      <c r="Y292" s="1" t="str">
        <f t="shared" si="268"/>
        <v>18</v>
      </c>
      <c r="Z292" s="1" t="str">
        <f>VLOOKUP(Y292,ja!E$2:F$35,2,FALSE)</f>
        <v>Lampung</v>
      </c>
      <c r="AA292" s="1" t="str">
        <f t="shared" si="269"/>
        <v>1800</v>
      </c>
      <c r="AB292" s="1" t="str">
        <f t="shared" si="270"/>
        <v>BPS Provinsi Lampung</v>
      </c>
      <c r="AD292" s="1" t="str">
        <f>IF(AC292="","", VLOOKUP(AC292,ja!A$2:D$549,4)&amp;" "&amp;VLOOKUP(AC292,ja!A$2:D$549,2))</f>
        <v/>
      </c>
      <c r="AE292" s="5" t="str">
        <f t="shared" ref="AE292:AF292" si="306">IF(AC292="",AA292,AC292)</f>
        <v>1800</v>
      </c>
      <c r="AF292" s="2" t="str">
        <f t="shared" si="306"/>
        <v>BPS Provinsi Lampung</v>
      </c>
      <c r="AG292" s="1">
        <v>1</v>
      </c>
    </row>
    <row r="293" spans="1:33" ht="12.75">
      <c r="A293" s="3">
        <v>45448.545631122688</v>
      </c>
      <c r="B293" s="1" t="s">
        <v>75</v>
      </c>
      <c r="C293" s="4" t="str">
        <f t="shared" si="263"/>
        <v>DIV KS</v>
      </c>
      <c r="D293" s="4">
        <v>222111904</v>
      </c>
      <c r="E293" s="2" t="s">
        <v>748</v>
      </c>
      <c r="F293" s="1">
        <f t="shared" si="264"/>
        <v>1</v>
      </c>
      <c r="G293" s="1" t="str">
        <f>VLOOKUP(D293,Sheet1!$A$2:$D$540,4,FALSE)</f>
        <v>Anna Adelia Dewanta</v>
      </c>
      <c r="H293" s="1">
        <f t="shared" si="265"/>
        <v>1</v>
      </c>
      <c r="I293" s="1" t="s">
        <v>3649</v>
      </c>
      <c r="J293" s="25" t="s">
        <v>3650</v>
      </c>
      <c r="K293" s="23" t="str">
        <f t="shared" si="266"/>
        <v>6281280169326</v>
      </c>
      <c r="L293" s="23" t="s">
        <v>3651</v>
      </c>
      <c r="M293" s="1" t="s">
        <v>3652</v>
      </c>
      <c r="N293" s="1" t="s">
        <v>1189</v>
      </c>
      <c r="O293" s="1" t="s">
        <v>3653</v>
      </c>
      <c r="P293" s="1" t="s">
        <v>3654</v>
      </c>
      <c r="Q293" s="1" t="s">
        <v>1144</v>
      </c>
      <c r="R293" s="1" t="s">
        <v>3655</v>
      </c>
      <c r="S293" s="1" t="s">
        <v>1600</v>
      </c>
      <c r="T293" s="1" t="str">
        <f t="shared" si="267"/>
        <v xml:space="preserve">Jl. Puspo No.6, Rt 4/Rw 3, Kel. Lowokwaru, Kec. Lowokwaru </v>
      </c>
      <c r="U293" s="1" t="s">
        <v>2441</v>
      </c>
      <c r="V293" s="1" t="s">
        <v>1602</v>
      </c>
      <c r="W293" s="1" t="s">
        <v>2442</v>
      </c>
      <c r="X293" s="1" t="s">
        <v>1602</v>
      </c>
      <c r="Y293" s="1" t="str">
        <f t="shared" si="268"/>
        <v>35</v>
      </c>
      <c r="Z293" s="1" t="str">
        <f>VLOOKUP(Y293,ja!E$2:F$35,2,FALSE)</f>
        <v>Jawa Timur</v>
      </c>
      <c r="AA293" s="1" t="str">
        <f t="shared" si="269"/>
        <v>3573</v>
      </c>
      <c r="AB293" s="1" t="str">
        <f t="shared" si="270"/>
        <v>BPS Kota Malang</v>
      </c>
      <c r="AD293" s="1" t="str">
        <f>IF(AC293="","", VLOOKUP(AC293,ja!A$2:D$549,4)&amp;" "&amp;VLOOKUP(AC293,ja!A$2:D$549,2))</f>
        <v/>
      </c>
      <c r="AE293" s="5" t="str">
        <f t="shared" ref="AE293:AF293" si="307">IF(AC293="",AA293,AC293)</f>
        <v>3573</v>
      </c>
      <c r="AF293" s="2" t="str">
        <f t="shared" si="307"/>
        <v>BPS Kota Malang</v>
      </c>
      <c r="AG293" s="1">
        <v>1</v>
      </c>
    </row>
    <row r="294" spans="1:33" ht="12.75">
      <c r="A294" s="3">
        <v>45448.549552905097</v>
      </c>
      <c r="B294" s="1" t="s">
        <v>75</v>
      </c>
      <c r="C294" s="4" t="str">
        <f t="shared" si="263"/>
        <v>DIV KS</v>
      </c>
      <c r="D294" s="4">
        <v>222112090</v>
      </c>
      <c r="E294" s="2" t="s">
        <v>551</v>
      </c>
      <c r="F294" s="1">
        <f t="shared" si="264"/>
        <v>1</v>
      </c>
      <c r="G294" s="1" t="str">
        <f>VLOOKUP(D294,Sheet1!$A$2:$D$540,4,FALSE)</f>
        <v>Hanun Nabila Azis</v>
      </c>
      <c r="H294" s="1">
        <f t="shared" si="265"/>
        <v>1</v>
      </c>
      <c r="I294" s="1" t="s">
        <v>3657</v>
      </c>
      <c r="J294" s="25" t="s">
        <v>3658</v>
      </c>
      <c r="K294" s="23" t="str">
        <f t="shared" si="266"/>
        <v>6281334938595</v>
      </c>
      <c r="L294" s="26" t="s">
        <v>3659</v>
      </c>
      <c r="M294" s="1" t="s">
        <v>551</v>
      </c>
      <c r="N294" s="1" t="s">
        <v>1177</v>
      </c>
      <c r="O294" s="1" t="s">
        <v>3660</v>
      </c>
      <c r="P294" s="1" t="s">
        <v>3661</v>
      </c>
      <c r="Q294" s="1" t="s">
        <v>1144</v>
      </c>
      <c r="R294" s="1" t="s">
        <v>3662</v>
      </c>
      <c r="S294" s="1" t="s">
        <v>1169</v>
      </c>
      <c r="T294" s="1" t="str">
        <f t="shared" si="267"/>
        <v>Rt 03 Rw 01, Kijingsari Wetan, Jogomulyo, Tempuran, Magelang</v>
      </c>
      <c r="U294" s="1" t="s">
        <v>1170</v>
      </c>
      <c r="V294" s="1" t="s">
        <v>1171</v>
      </c>
      <c r="W294" s="1" t="s">
        <v>1172</v>
      </c>
      <c r="X294" s="1" t="s">
        <v>1171</v>
      </c>
      <c r="Y294" s="1" t="str">
        <f t="shared" si="268"/>
        <v>33</v>
      </c>
      <c r="Z294" s="1" t="str">
        <f>VLOOKUP(Y294,ja!E$2:F$35,2,FALSE)</f>
        <v>Jawa Tengah</v>
      </c>
      <c r="AA294" s="1" t="str">
        <f t="shared" si="269"/>
        <v>3371</v>
      </c>
      <c r="AB294" s="1" t="str">
        <f t="shared" si="270"/>
        <v>BPS Kota Magelang</v>
      </c>
      <c r="AD294" s="1" t="str">
        <f>IF(AC294="","", VLOOKUP(AC294,ja!A$2:D$549,4)&amp;" "&amp;VLOOKUP(AC294,ja!A$2:D$549,2))</f>
        <v/>
      </c>
      <c r="AE294" s="5" t="str">
        <f t="shared" ref="AE294:AF294" si="308">IF(AC294="",AA294,AC294)</f>
        <v>3371</v>
      </c>
      <c r="AF294" s="2" t="str">
        <f t="shared" si="308"/>
        <v>BPS Kota Magelang</v>
      </c>
      <c r="AG294" s="1">
        <v>1</v>
      </c>
    </row>
    <row r="295" spans="1:33" ht="12.75">
      <c r="A295" s="3">
        <v>45448.559583854163</v>
      </c>
      <c r="B295" s="1" t="s">
        <v>11</v>
      </c>
      <c r="C295" s="4" t="str">
        <f t="shared" si="263"/>
        <v>DIV KS</v>
      </c>
      <c r="D295" s="4">
        <v>222112350</v>
      </c>
      <c r="E295" s="2" t="s">
        <v>241</v>
      </c>
      <c r="F295" s="1">
        <f t="shared" si="264"/>
        <v>1</v>
      </c>
      <c r="G295" s="1" t="str">
        <f>VLOOKUP(D295,Sheet1!$A$2:$D$540,4,FALSE)</f>
        <v>Sandra Fatimah Ichwani</v>
      </c>
      <c r="H295" s="1">
        <f t="shared" si="265"/>
        <v>1</v>
      </c>
      <c r="I295" s="1" t="s">
        <v>3664</v>
      </c>
      <c r="J295" s="25" t="s">
        <v>3665</v>
      </c>
      <c r="K295" s="23" t="str">
        <f t="shared" si="266"/>
        <v>6285163201552</v>
      </c>
      <c r="L295" s="23" t="s">
        <v>3666</v>
      </c>
      <c r="M295" s="1" t="s">
        <v>3667</v>
      </c>
      <c r="N295" s="1" t="s">
        <v>1177</v>
      </c>
      <c r="O295" s="1" t="s">
        <v>1144</v>
      </c>
      <c r="P295" s="1" t="s">
        <v>3668</v>
      </c>
      <c r="Q295" s="1" t="s">
        <v>1144</v>
      </c>
      <c r="R295" s="1" t="s">
        <v>3668</v>
      </c>
      <c r="S295" s="1" t="s">
        <v>1158</v>
      </c>
      <c r="T295" s="1" t="str">
        <f t="shared" si="267"/>
        <v>Jalan Tanjung Sanyang No. 9 Rt 007 Rw 08, Kelurahan Cawang, Kecamatan Kramat Jati</v>
      </c>
      <c r="U295" s="1" t="s">
        <v>2422</v>
      </c>
      <c r="V295" s="1" t="s">
        <v>1160</v>
      </c>
      <c r="W295" s="1" t="s">
        <v>1311</v>
      </c>
      <c r="X295" s="1" t="s">
        <v>1160</v>
      </c>
      <c r="Y295" s="1" t="str">
        <f t="shared" si="268"/>
        <v>31</v>
      </c>
      <c r="Z295" s="1" t="str">
        <f>VLOOKUP(Y295,ja!E$2:F$35,2,FALSE)</f>
        <v>DKI Jakarta</v>
      </c>
      <c r="AA295" s="1" t="str">
        <f t="shared" si="269"/>
        <v>3100</v>
      </c>
      <c r="AB295" s="1" t="str">
        <f t="shared" si="270"/>
        <v>BPS Provinsi DKI Jakarta</v>
      </c>
      <c r="AD295" s="1" t="str">
        <f>IF(AC295="","", VLOOKUP(AC295,ja!A$2:D$549,4)&amp;" "&amp;VLOOKUP(AC295,ja!A$2:D$549,2))</f>
        <v/>
      </c>
      <c r="AE295" s="5" t="str">
        <f t="shared" ref="AE295:AF295" si="309">IF(AC295="",AA295,AC295)</f>
        <v>3100</v>
      </c>
      <c r="AF295" s="2" t="str">
        <f t="shared" si="309"/>
        <v>BPS Provinsi DKI Jakarta</v>
      </c>
      <c r="AG295" s="1">
        <v>1</v>
      </c>
    </row>
    <row r="296" spans="1:33" ht="12.75">
      <c r="A296" s="3">
        <v>45448.563726527776</v>
      </c>
      <c r="B296" s="1" t="s">
        <v>20</v>
      </c>
      <c r="C296" s="4" t="str">
        <f t="shared" si="263"/>
        <v>DIV ST</v>
      </c>
      <c r="D296" s="4">
        <v>212112159</v>
      </c>
      <c r="E296" s="2" t="s">
        <v>155</v>
      </c>
      <c r="F296" s="1">
        <f t="shared" si="264"/>
        <v>1</v>
      </c>
      <c r="G296" s="1" t="str">
        <f>VLOOKUP(D296,Sheet1!$A$2:$D$540,4,FALSE)</f>
        <v>Lisma Dinayanti</v>
      </c>
      <c r="H296" s="1">
        <f t="shared" si="265"/>
        <v>1</v>
      </c>
      <c r="I296" s="1" t="s">
        <v>3670</v>
      </c>
      <c r="J296" s="25" t="s">
        <v>3671</v>
      </c>
      <c r="K296" s="23" t="str">
        <f t="shared" si="266"/>
        <v>6288269209778</v>
      </c>
      <c r="L296" s="23" t="s">
        <v>3672</v>
      </c>
      <c r="M296" s="1" t="s">
        <v>3673</v>
      </c>
      <c r="N296" s="1" t="s">
        <v>1141</v>
      </c>
      <c r="O296" s="1" t="s">
        <v>3674</v>
      </c>
      <c r="P296" s="1" t="s">
        <v>3675</v>
      </c>
      <c r="Q296" s="1" t="s">
        <v>1144</v>
      </c>
      <c r="R296" s="1" t="s">
        <v>3676</v>
      </c>
      <c r="S296" s="1" t="s">
        <v>1340</v>
      </c>
      <c r="T296" s="1" t="str">
        <f t="shared" si="267"/>
        <v>Jln.Wali Songo, Lorong Semangka, Perum Aura Bimantara No.256, Rt.03, Kel.Aur Kenali, Kec.Telanaipura, Kota Jambi, Provinsi Jambi</v>
      </c>
      <c r="U296" s="1" t="s">
        <v>1340</v>
      </c>
      <c r="V296" s="1" t="s">
        <v>1342</v>
      </c>
      <c r="W296" s="1" t="s">
        <v>3199</v>
      </c>
      <c r="X296" s="1" t="s">
        <v>1342</v>
      </c>
      <c r="Y296" s="1" t="str">
        <f t="shared" si="268"/>
        <v>15</v>
      </c>
      <c r="Z296" s="1" t="str">
        <f>VLOOKUP(Y296,ja!E$2:F$35,2,FALSE)</f>
        <v>Jambi</v>
      </c>
      <c r="AA296" s="1" t="str">
        <f t="shared" si="269"/>
        <v>1500</v>
      </c>
      <c r="AB296" s="1" t="str">
        <f t="shared" si="270"/>
        <v>BPS Provinsi Jambi</v>
      </c>
      <c r="AD296" s="1" t="str">
        <f>IF(AC296="","", VLOOKUP(AC296,ja!A$2:D$549,4)&amp;" "&amp;VLOOKUP(AC296,ja!A$2:D$549,2))</f>
        <v/>
      </c>
      <c r="AE296" s="5" t="str">
        <f t="shared" ref="AE296:AF296" si="310">IF(AC296="",AA296,AC296)</f>
        <v>1500</v>
      </c>
      <c r="AF296" s="2" t="str">
        <f t="shared" si="310"/>
        <v>BPS Provinsi Jambi</v>
      </c>
      <c r="AG296" s="1">
        <v>1</v>
      </c>
    </row>
    <row r="297" spans="1:33" ht="12.75">
      <c r="A297" s="3">
        <v>45448.559785787038</v>
      </c>
      <c r="B297" s="1" t="s">
        <v>30</v>
      </c>
      <c r="C297" s="4" t="str">
        <f t="shared" si="263"/>
        <v>DIII ST</v>
      </c>
      <c r="D297" s="4">
        <v>112212727</v>
      </c>
      <c r="E297" s="2" t="s">
        <v>280</v>
      </c>
      <c r="F297" s="1">
        <f t="shared" si="264"/>
        <v>1</v>
      </c>
      <c r="G297" s="1" t="str">
        <f>VLOOKUP(D297,Sheet1!$A$2:$D$540,4,FALSE)</f>
        <v>Maylina Safitri</v>
      </c>
      <c r="H297" s="1">
        <f t="shared" si="265"/>
        <v>1</v>
      </c>
      <c r="I297" s="1" t="s">
        <v>3678</v>
      </c>
      <c r="J297" s="25" t="s">
        <v>3679</v>
      </c>
      <c r="K297" s="23" t="str">
        <f t="shared" si="266"/>
        <v>6282350651364</v>
      </c>
      <c r="L297" s="23" t="s">
        <v>3680</v>
      </c>
      <c r="M297" s="1" t="s">
        <v>280</v>
      </c>
      <c r="N297" s="1" t="s">
        <v>1177</v>
      </c>
      <c r="O297" s="1" t="s">
        <v>3681</v>
      </c>
      <c r="P297" s="1" t="s">
        <v>3682</v>
      </c>
      <c r="Q297" s="1" t="s">
        <v>1144</v>
      </c>
      <c r="R297" s="1" t="s">
        <v>3683</v>
      </c>
      <c r="S297" s="1" t="s">
        <v>3684</v>
      </c>
      <c r="T297" s="1" t="str">
        <f t="shared" si="267"/>
        <v>Jalan Sensus 4 No. 45 Rt 006 Rw 04, Jatinegara, Jakarta Timur, Dki Jakarta 13330</v>
      </c>
      <c r="U297" s="1" t="s">
        <v>3685</v>
      </c>
      <c r="V297" s="1" t="s">
        <v>1161</v>
      </c>
      <c r="W297" s="1" t="s">
        <v>1383</v>
      </c>
      <c r="X297" s="1" t="s">
        <v>1161</v>
      </c>
      <c r="Y297" s="1" t="str">
        <f t="shared" si="268"/>
        <v>31</v>
      </c>
      <c r="Z297" s="1" t="str">
        <f>VLOOKUP(Y297,ja!E$2:F$35,2,FALSE)</f>
        <v>DKI Jakarta</v>
      </c>
      <c r="AA297" s="1" t="str">
        <f t="shared" si="269"/>
        <v>3172</v>
      </c>
      <c r="AB297" s="1" t="str">
        <f t="shared" si="270"/>
        <v>BPS Kota Jakarta Timur</v>
      </c>
      <c r="AD297" s="1" t="str">
        <f>IF(AC297="","", VLOOKUP(AC297,ja!A$2:D$549,4)&amp;" "&amp;VLOOKUP(AC297,ja!A$2:D$549,2))</f>
        <v/>
      </c>
      <c r="AE297" s="5" t="str">
        <f t="shared" ref="AE297:AF297" si="311">IF(AC297="",AA297,AC297)</f>
        <v>3172</v>
      </c>
      <c r="AF297" s="2" t="str">
        <f t="shared" si="311"/>
        <v>BPS Kota Jakarta Timur</v>
      </c>
      <c r="AG297" s="1">
        <v>1</v>
      </c>
    </row>
    <row r="298" spans="1:33" ht="12.75">
      <c r="A298" s="3">
        <v>45448.563018506946</v>
      </c>
      <c r="B298" s="1" t="s">
        <v>75</v>
      </c>
      <c r="C298" s="4" t="str">
        <f t="shared" si="263"/>
        <v>DIV KS</v>
      </c>
      <c r="D298" s="4">
        <v>222111844</v>
      </c>
      <c r="E298" s="2" t="s">
        <v>302</v>
      </c>
      <c r="F298" s="1">
        <f t="shared" si="264"/>
        <v>1</v>
      </c>
      <c r="G298" s="1" t="str">
        <f>VLOOKUP(D298,Sheet1!$A$2:$D$540,4,FALSE)</f>
        <v>Adinda Shakilla Puteri Muslimah</v>
      </c>
      <c r="H298" s="1">
        <f t="shared" si="265"/>
        <v>1</v>
      </c>
      <c r="I298" s="1" t="s">
        <v>3687</v>
      </c>
      <c r="J298" s="25" t="s">
        <v>3688</v>
      </c>
      <c r="K298" s="23" t="str">
        <f t="shared" si="266"/>
        <v>6281311765907</v>
      </c>
      <c r="L298" s="23" t="s">
        <v>3689</v>
      </c>
      <c r="M298" s="1" t="s">
        <v>302</v>
      </c>
      <c r="N298" s="1" t="s">
        <v>1155</v>
      </c>
      <c r="O298" s="1" t="s">
        <v>3690</v>
      </c>
      <c r="P298" s="1" t="s">
        <v>3691</v>
      </c>
      <c r="Q298" s="1" t="s">
        <v>1144</v>
      </c>
      <c r="R298" s="1" t="s">
        <v>3692</v>
      </c>
      <c r="S298" s="1" t="s">
        <v>1158</v>
      </c>
      <c r="T298" s="1" t="str">
        <f t="shared" si="267"/>
        <v>Jalan Sederhana Vi No.98, Rt 5, Rw 6, Kelurahan Gedong, Kecamatan Pasar Rebo</v>
      </c>
      <c r="U298" s="1" t="s">
        <v>2422</v>
      </c>
      <c r="V298" s="1" t="s">
        <v>1161</v>
      </c>
      <c r="W298" s="1" t="s">
        <v>1311</v>
      </c>
      <c r="X298" s="1" t="s">
        <v>2344</v>
      </c>
      <c r="Y298" s="1" t="str">
        <f t="shared" si="268"/>
        <v>31</v>
      </c>
      <c r="Z298" s="1" t="str">
        <f>VLOOKUP(Y298,ja!E$2:F$35,2,FALSE)</f>
        <v>DKI Jakarta</v>
      </c>
      <c r="AA298" s="1" t="str">
        <f t="shared" si="269"/>
        <v>3174</v>
      </c>
      <c r="AB298" s="1" t="str">
        <f t="shared" si="270"/>
        <v>BPS Kota Jakarta Barat</v>
      </c>
      <c r="AD298" s="1" t="str">
        <f>IF(AC298="","", VLOOKUP(AC298,ja!A$2:D$549,4)&amp;" "&amp;VLOOKUP(AC298,ja!A$2:D$549,2))</f>
        <v/>
      </c>
      <c r="AE298" s="5" t="str">
        <f t="shared" ref="AE298:AF298" si="312">IF(AC298="",AA298,AC298)</f>
        <v>3174</v>
      </c>
      <c r="AF298" s="2" t="str">
        <f t="shared" si="312"/>
        <v>BPS Kota Jakarta Barat</v>
      </c>
      <c r="AG298" s="1">
        <v>1</v>
      </c>
    </row>
    <row r="299" spans="1:33" ht="12.75">
      <c r="A299" s="3">
        <v>45448.575338865739</v>
      </c>
      <c r="B299" s="1" t="s">
        <v>47</v>
      </c>
      <c r="C299" s="4" t="str">
        <f t="shared" si="263"/>
        <v>DIII ST</v>
      </c>
      <c r="D299" s="4">
        <v>112212521</v>
      </c>
      <c r="E299" s="2" t="s">
        <v>512</v>
      </c>
      <c r="F299" s="1">
        <f t="shared" si="264"/>
        <v>1</v>
      </c>
      <c r="G299" s="1" t="str">
        <f>VLOOKUP(D299,Sheet1!$A$2:$D$540,4,FALSE)</f>
        <v>Asyifa Choirunnisa</v>
      </c>
      <c r="H299" s="1">
        <f t="shared" si="265"/>
        <v>1</v>
      </c>
      <c r="I299" s="1" t="s">
        <v>3694</v>
      </c>
      <c r="J299" s="25" t="s">
        <v>3695</v>
      </c>
      <c r="K299" s="23" t="str">
        <f t="shared" si="266"/>
        <v>6285878553231</v>
      </c>
      <c r="L299" s="23" t="s">
        <v>3696</v>
      </c>
      <c r="M299" s="1" t="s">
        <v>3697</v>
      </c>
      <c r="N299" s="1" t="s">
        <v>1286</v>
      </c>
      <c r="O299" s="1" t="s">
        <v>3698</v>
      </c>
      <c r="P299" s="1" t="s">
        <v>3699</v>
      </c>
      <c r="Q299" s="1" t="s">
        <v>1144</v>
      </c>
      <c r="R299" s="1" t="s">
        <v>3700</v>
      </c>
      <c r="S299" s="1" t="s">
        <v>1224</v>
      </c>
      <c r="T299" s="1" t="str">
        <f t="shared" si="267"/>
        <v>Perum Griya Pesona Mandiri Blok A No. 11, Rt.8/Rw.1, Rendole, Kel.Muktiharjo, Kec.Margorejo, Kab.Pati</v>
      </c>
      <c r="U299" s="1" t="s">
        <v>1158</v>
      </c>
      <c r="V299" s="1" t="s">
        <v>1226</v>
      </c>
      <c r="W299" s="1" t="s">
        <v>1161</v>
      </c>
      <c r="X299" s="1" t="s">
        <v>1226</v>
      </c>
      <c r="Y299" s="1" t="str">
        <f t="shared" si="268"/>
        <v>33</v>
      </c>
      <c r="Z299" s="1" t="str">
        <f>VLOOKUP(Y299,ja!E$2:F$35,2,FALSE)</f>
        <v>Jawa Tengah</v>
      </c>
      <c r="AA299" s="1" t="str">
        <f t="shared" si="269"/>
        <v>3318</v>
      </c>
      <c r="AB299" s="1" t="str">
        <f t="shared" si="270"/>
        <v>BPS Kabupaten Pati</v>
      </c>
      <c r="AD299" s="1" t="str">
        <f>IF(AC299="","", VLOOKUP(AC299,ja!A$2:D$549,4)&amp;" "&amp;VLOOKUP(AC299,ja!A$2:D$549,2))</f>
        <v/>
      </c>
      <c r="AE299" s="5" t="str">
        <f t="shared" ref="AE299:AF299" si="313">IF(AC299="",AA299,AC299)</f>
        <v>3318</v>
      </c>
      <c r="AF299" s="2" t="str">
        <f t="shared" si="313"/>
        <v>BPS Kabupaten Pati</v>
      </c>
      <c r="AG299" s="1">
        <v>1</v>
      </c>
    </row>
    <row r="300" spans="1:33" ht="12.75">
      <c r="A300" s="3">
        <v>45448.575534351854</v>
      </c>
      <c r="B300" s="1" t="s">
        <v>75</v>
      </c>
      <c r="C300" s="4" t="str">
        <f t="shared" si="263"/>
        <v>DIV KS</v>
      </c>
      <c r="D300" s="4">
        <v>222111967</v>
      </c>
      <c r="E300" s="2" t="s">
        <v>3702</v>
      </c>
      <c r="F300" s="1">
        <f t="shared" si="264"/>
        <v>1</v>
      </c>
      <c r="G300" s="1" t="str">
        <f>VLOOKUP(D300,Sheet1!$A$2:$D$540,4,FALSE)</f>
        <v>Charina Hurul Fathonah</v>
      </c>
      <c r="H300" s="1">
        <f t="shared" si="265"/>
        <v>1</v>
      </c>
      <c r="I300" s="1" t="s">
        <v>3703</v>
      </c>
      <c r="J300" s="25" t="s">
        <v>3704</v>
      </c>
      <c r="K300" s="23" t="str">
        <f t="shared" si="266"/>
        <v>6289628056556</v>
      </c>
      <c r="L300" s="23" t="s">
        <v>3705</v>
      </c>
      <c r="M300" s="1" t="s">
        <v>3702</v>
      </c>
      <c r="N300" s="1" t="s">
        <v>1177</v>
      </c>
      <c r="O300" s="1" t="s">
        <v>3706</v>
      </c>
      <c r="P300" s="1" t="s">
        <v>3707</v>
      </c>
      <c r="Q300" s="1" t="s">
        <v>1144</v>
      </c>
      <c r="R300" s="1" t="s">
        <v>3707</v>
      </c>
      <c r="S300" s="1" t="s">
        <v>1158</v>
      </c>
      <c r="T300" s="1" t="str">
        <f t="shared" si="267"/>
        <v>Jalan Jengki, Gang Delima No. 24 Rt05/Rw12, Kebon Pala, Makasar</v>
      </c>
      <c r="U300" s="1" t="s">
        <v>1158</v>
      </c>
      <c r="V300" s="1" t="s">
        <v>1899</v>
      </c>
      <c r="W300" s="1" t="s">
        <v>1161</v>
      </c>
      <c r="X300" s="1" t="s">
        <v>1899</v>
      </c>
      <c r="Y300" s="1" t="str">
        <f t="shared" si="268"/>
        <v>31</v>
      </c>
      <c r="Z300" s="1" t="str">
        <f>VLOOKUP(Y300,ja!E$2:F$35,2,FALSE)</f>
        <v>DKI Jakarta</v>
      </c>
      <c r="AA300" s="1" t="str">
        <f t="shared" si="269"/>
        <v>3171</v>
      </c>
      <c r="AB300" s="1" t="str">
        <f t="shared" si="270"/>
        <v>BPS Kota Jakarta Selatan</v>
      </c>
      <c r="AD300" s="1" t="str">
        <f>IF(AC300="","", VLOOKUP(AC300,ja!A$2:D$549,4)&amp;" "&amp;VLOOKUP(AC300,ja!A$2:D$549,2))</f>
        <v/>
      </c>
      <c r="AE300" s="5" t="str">
        <f t="shared" ref="AE300:AF300" si="314">IF(AC300="",AA300,AC300)</f>
        <v>3171</v>
      </c>
      <c r="AF300" s="2" t="str">
        <f t="shared" si="314"/>
        <v>BPS Kota Jakarta Selatan</v>
      </c>
      <c r="AG300" s="1">
        <v>1</v>
      </c>
    </row>
    <row r="301" spans="1:33" ht="12.75">
      <c r="A301" s="3">
        <v>45448.577008009262</v>
      </c>
      <c r="B301" s="1" t="s">
        <v>18</v>
      </c>
      <c r="C301" s="4" t="str">
        <f t="shared" si="263"/>
        <v>DIV KS</v>
      </c>
      <c r="D301" s="4">
        <v>222112086</v>
      </c>
      <c r="E301" s="2" t="s">
        <v>392</v>
      </c>
      <c r="F301" s="1">
        <f t="shared" si="264"/>
        <v>1</v>
      </c>
      <c r="G301" s="1" t="str">
        <f>VLOOKUP(D301,Sheet1!$A$2:$D$540,4,FALSE)</f>
        <v>Hanif Choirunnisa Hibatullah</v>
      </c>
      <c r="H301" s="1">
        <f t="shared" si="265"/>
        <v>1</v>
      </c>
      <c r="I301" s="1" t="s">
        <v>3709</v>
      </c>
      <c r="J301" s="25" t="s">
        <v>3710</v>
      </c>
      <c r="K301" s="23" t="str">
        <f t="shared" si="266"/>
        <v>6285743509578</v>
      </c>
      <c r="L301" s="23" t="s">
        <v>3711</v>
      </c>
      <c r="M301" s="1" t="s">
        <v>3712</v>
      </c>
      <c r="N301" s="1" t="s">
        <v>1141</v>
      </c>
      <c r="O301" s="1" t="s">
        <v>3713</v>
      </c>
      <c r="P301" s="1" t="s">
        <v>3714</v>
      </c>
      <c r="Q301" s="1" t="s">
        <v>1144</v>
      </c>
      <c r="R301" s="1" t="s">
        <v>3715</v>
      </c>
      <c r="S301" s="1" t="s">
        <v>1169</v>
      </c>
      <c r="T301" s="1" t="str">
        <f t="shared" si="267"/>
        <v>Perum Griya Amarta No. B8, Rt.04/Rw.03, Jl. Iskandar, Sabrangan, Danurejo, Mertoyudan, Kab. Magelang, Jawa Tengah
56172</v>
      </c>
      <c r="U301" s="1" t="s">
        <v>1170</v>
      </c>
      <c r="V301" s="1" t="s">
        <v>1171</v>
      </c>
      <c r="W301" s="1" t="s">
        <v>1172</v>
      </c>
      <c r="X301" s="1" t="s">
        <v>1171</v>
      </c>
      <c r="Y301" s="1" t="str">
        <f t="shared" si="268"/>
        <v>33</v>
      </c>
      <c r="Z301" s="1" t="str">
        <f>VLOOKUP(Y301,ja!E$2:F$35,2,FALSE)</f>
        <v>Jawa Tengah</v>
      </c>
      <c r="AA301" s="1" t="str">
        <f t="shared" si="269"/>
        <v>3371</v>
      </c>
      <c r="AB301" s="1" t="str">
        <f t="shared" si="270"/>
        <v>BPS Kota Magelang</v>
      </c>
      <c r="AC301" s="1">
        <v>3323</v>
      </c>
      <c r="AD301" s="1" t="str">
        <f>IF(AC301="","", VLOOKUP(AC301,ja!A$2:D$549,4)&amp;" "&amp;VLOOKUP(AC301,ja!A$2:D$549,2))</f>
        <v>BPS Kabupaten Temanggung</v>
      </c>
      <c r="AE301" s="5">
        <f t="shared" ref="AE301:AF301" si="315">IF(AC301="",AA301,AC301)</f>
        <v>3323</v>
      </c>
      <c r="AF301" s="2" t="str">
        <f t="shared" si="315"/>
        <v>BPS Kabupaten Temanggung</v>
      </c>
      <c r="AG301" s="1">
        <v>1</v>
      </c>
    </row>
    <row r="302" spans="1:33" ht="12.75">
      <c r="A302" s="3">
        <v>45448.698592430555</v>
      </c>
      <c r="B302" s="1" t="s">
        <v>23</v>
      </c>
      <c r="C302" s="4" t="str">
        <f t="shared" si="263"/>
        <v>DIII ST</v>
      </c>
      <c r="D302" s="4">
        <v>112212519</v>
      </c>
      <c r="E302" s="2" t="s">
        <v>3717</v>
      </c>
      <c r="F302" s="1">
        <f t="shared" si="264"/>
        <v>1</v>
      </c>
      <c r="G302" s="1" t="str">
        <f>VLOOKUP(D302,Sheet1!$A$2:$D$540,4,FALSE)</f>
        <v>Arya Samuel Mandy</v>
      </c>
      <c r="H302" s="1">
        <f t="shared" si="265"/>
        <v>1</v>
      </c>
      <c r="I302" s="1" t="s">
        <v>3718</v>
      </c>
      <c r="J302" s="25" t="s">
        <v>3719</v>
      </c>
      <c r="K302" s="23" t="str">
        <f t="shared" si="266"/>
        <v>6281511799010</v>
      </c>
      <c r="L302" s="23" t="s">
        <v>3720</v>
      </c>
      <c r="M302" s="1" t="s">
        <v>3717</v>
      </c>
      <c r="N302" s="1" t="s">
        <v>1189</v>
      </c>
      <c r="O302" s="1" t="s">
        <v>3721</v>
      </c>
      <c r="P302" s="1" t="s">
        <v>3722</v>
      </c>
      <c r="Q302" s="1" t="s">
        <v>1144</v>
      </c>
      <c r="R302" s="1" t="s">
        <v>3723</v>
      </c>
      <c r="S302" s="1" t="s">
        <v>3724</v>
      </c>
      <c r="T302" s="1" t="str">
        <f t="shared" si="267"/>
        <v>Jl. Kb. Nanas Utara Ii No.25, Rt.5/Rw.7, Kelurahan Cipinang Cempedak, Kecamatan Jatinegara, Kota Jakarta Timur, Daerah Khusus Ibukota Jakarta 13340</v>
      </c>
      <c r="U302" s="1" t="s">
        <v>2242</v>
      </c>
      <c r="V302" s="1" t="s">
        <v>1311</v>
      </c>
      <c r="W302" s="1" t="s">
        <v>1899</v>
      </c>
      <c r="X302" s="1" t="s">
        <v>1311</v>
      </c>
      <c r="Y302" s="1" t="str">
        <f t="shared" si="268"/>
        <v>31</v>
      </c>
      <c r="Z302" s="1" t="str">
        <f>VLOOKUP(Y302,ja!E$2:F$35,2,FALSE)</f>
        <v>DKI Jakarta</v>
      </c>
      <c r="AA302" s="1" t="str">
        <f t="shared" si="269"/>
        <v>3173</v>
      </c>
      <c r="AB302" s="1" t="str">
        <f t="shared" si="270"/>
        <v>BPS Kota Jakarta Pusat</v>
      </c>
      <c r="AD302" s="1" t="str">
        <f>IF(AC302="","", VLOOKUP(AC302,ja!A$2:D$549,4)&amp;" "&amp;VLOOKUP(AC302,ja!A$2:D$549,2))</f>
        <v/>
      </c>
      <c r="AE302" s="5" t="str">
        <f t="shared" ref="AE302:AF302" si="316">IF(AC302="",AA302,AC302)</f>
        <v>3173</v>
      </c>
      <c r="AF302" s="2" t="str">
        <f t="shared" si="316"/>
        <v>BPS Kota Jakarta Pusat</v>
      </c>
      <c r="AG302" s="1">
        <v>1</v>
      </c>
    </row>
    <row r="303" spans="1:33" ht="12.75">
      <c r="A303" s="3">
        <v>45448.602252743054</v>
      </c>
      <c r="B303" s="1" t="s">
        <v>18</v>
      </c>
      <c r="C303" s="4" t="str">
        <f t="shared" si="263"/>
        <v>DIV KS</v>
      </c>
      <c r="D303" s="4">
        <v>222111907</v>
      </c>
      <c r="E303" s="2" t="s">
        <v>686</v>
      </c>
      <c r="F303" s="1">
        <f t="shared" si="264"/>
        <v>1</v>
      </c>
      <c r="G303" s="1" t="str">
        <f>VLOOKUP(D303,Sheet1!$A$2:$D$540,4,FALSE)</f>
        <v>Annisa Nurul Azmi</v>
      </c>
      <c r="H303" s="1">
        <f t="shared" si="265"/>
        <v>1</v>
      </c>
      <c r="I303" s="1" t="s">
        <v>3726</v>
      </c>
      <c r="J303" s="25" t="s">
        <v>3727</v>
      </c>
      <c r="K303" s="23" t="str">
        <f t="shared" si="266"/>
        <v>6283857139774</v>
      </c>
      <c r="L303" s="23" t="s">
        <v>3728</v>
      </c>
      <c r="M303" s="1" t="s">
        <v>686</v>
      </c>
      <c r="N303" s="1" t="s">
        <v>3729</v>
      </c>
      <c r="O303" s="1" t="s">
        <v>3730</v>
      </c>
      <c r="P303" s="1" t="s">
        <v>3731</v>
      </c>
      <c r="Q303" s="1" t="s">
        <v>1144</v>
      </c>
      <c r="R303" s="1" t="s">
        <v>3732</v>
      </c>
      <c r="S303" s="1" t="s">
        <v>3022</v>
      </c>
      <c r="T303" s="1" t="str">
        <f t="shared" si="267"/>
        <v>Gang Flamboyan, Dusun Perjuangan, Rt 14 Rw 03, Sumbersuko, Lumajang.</v>
      </c>
      <c r="U303" s="1" t="s">
        <v>1652</v>
      </c>
      <c r="V303" s="1" t="s">
        <v>3023</v>
      </c>
      <c r="W303" s="1" t="s">
        <v>3023</v>
      </c>
      <c r="X303" s="1" t="s">
        <v>3023</v>
      </c>
      <c r="Y303" s="1" t="str">
        <f t="shared" si="268"/>
        <v>35</v>
      </c>
      <c r="Z303" s="1" t="str">
        <f>VLOOKUP(Y303,ja!E$2:F$35,2,FALSE)</f>
        <v>Jawa Timur</v>
      </c>
      <c r="AA303" s="1" t="str">
        <f t="shared" si="269"/>
        <v>3508</v>
      </c>
      <c r="AB303" s="1" t="str">
        <f t="shared" si="270"/>
        <v>BPS Kabupaten Lumajang</v>
      </c>
      <c r="AD303" s="1" t="str">
        <f>IF(AC303="","", VLOOKUP(AC303,ja!A$2:D$549,4)&amp;" "&amp;VLOOKUP(AC303,ja!A$2:D$549,2))</f>
        <v/>
      </c>
      <c r="AE303" s="5" t="str">
        <f t="shared" ref="AE303:AF303" si="317">IF(AC303="",AA303,AC303)</f>
        <v>3508</v>
      </c>
      <c r="AF303" s="2" t="str">
        <f t="shared" si="317"/>
        <v>BPS Kabupaten Lumajang</v>
      </c>
      <c r="AG303" s="1">
        <v>1</v>
      </c>
    </row>
    <row r="304" spans="1:33" ht="12.75">
      <c r="A304" s="3">
        <v>45448.602793287035</v>
      </c>
      <c r="B304" s="1" t="s">
        <v>20</v>
      </c>
      <c r="C304" s="4" t="str">
        <f t="shared" si="263"/>
        <v>DIV ST</v>
      </c>
      <c r="D304" s="4">
        <v>212111962</v>
      </c>
      <c r="E304" s="2" t="s">
        <v>292</v>
      </c>
      <c r="F304" s="1">
        <f t="shared" si="264"/>
        <v>1</v>
      </c>
      <c r="G304" s="1" t="str">
        <f>VLOOKUP(D304,Sheet1!$A$2:$D$540,4,FALSE)</f>
        <v>Cahya Vianti</v>
      </c>
      <c r="H304" s="1">
        <f t="shared" si="265"/>
        <v>1</v>
      </c>
      <c r="I304" s="1" t="s">
        <v>3734</v>
      </c>
      <c r="J304" s="25" t="s">
        <v>3735</v>
      </c>
      <c r="K304" s="23" t="str">
        <f t="shared" si="266"/>
        <v>6283102908979</v>
      </c>
      <c r="L304" s="23" t="s">
        <v>3736</v>
      </c>
      <c r="M304" s="1" t="s">
        <v>3737</v>
      </c>
      <c r="N304" s="1" t="s">
        <v>1141</v>
      </c>
      <c r="O304" s="1" t="s">
        <v>3738</v>
      </c>
      <c r="P304" s="1" t="s">
        <v>3739</v>
      </c>
      <c r="Q304" s="1" t="s">
        <v>1144</v>
      </c>
      <c r="R304" s="1" t="s">
        <v>3740</v>
      </c>
      <c r="S304" s="1" t="s">
        <v>1158</v>
      </c>
      <c r="T304" s="1" t="str">
        <f t="shared" si="267"/>
        <v>Jalan Kebon Nanas Selatan I No. 2, Rt. 13/ Rw. 8, Cipinang Cempedak, Jatinegara</v>
      </c>
      <c r="U304" s="1" t="s">
        <v>1159</v>
      </c>
      <c r="V304" s="1" t="s">
        <v>1311</v>
      </c>
      <c r="W304" s="1" t="s">
        <v>1899</v>
      </c>
      <c r="X304" s="1" t="s">
        <v>1311</v>
      </c>
      <c r="Y304" s="1" t="str">
        <f t="shared" si="268"/>
        <v>31</v>
      </c>
      <c r="Z304" s="1" t="str">
        <f>VLOOKUP(Y304,ja!E$2:F$35,2,FALSE)</f>
        <v>DKI Jakarta</v>
      </c>
      <c r="AA304" s="1" t="str">
        <f t="shared" si="269"/>
        <v>3173</v>
      </c>
      <c r="AB304" s="1" t="str">
        <f t="shared" si="270"/>
        <v>BPS Kota Jakarta Pusat</v>
      </c>
      <c r="AD304" s="1" t="str">
        <f>IF(AC304="","", VLOOKUP(AC304,ja!A$2:D$549,4)&amp;" "&amp;VLOOKUP(AC304,ja!A$2:D$549,2))</f>
        <v/>
      </c>
      <c r="AE304" s="5" t="str">
        <f t="shared" ref="AE304:AF304" si="318">IF(AC304="",AA304,AC304)</f>
        <v>3173</v>
      </c>
      <c r="AF304" s="2" t="str">
        <f t="shared" si="318"/>
        <v>BPS Kota Jakarta Pusat</v>
      </c>
      <c r="AG304" s="1">
        <v>1</v>
      </c>
    </row>
    <row r="305" spans="1:33" ht="12.75">
      <c r="A305" s="3">
        <v>45448.603610844904</v>
      </c>
      <c r="B305" s="1" t="s">
        <v>11</v>
      </c>
      <c r="C305" s="4" t="str">
        <f t="shared" si="263"/>
        <v>DIV KS</v>
      </c>
      <c r="D305" s="4">
        <v>222112265</v>
      </c>
      <c r="E305" s="2" t="s">
        <v>355</v>
      </c>
      <c r="F305" s="1">
        <f t="shared" si="264"/>
        <v>1</v>
      </c>
      <c r="G305" s="1" t="str">
        <f>VLOOKUP(D305,Sheet1!$A$2:$D$540,4,FALSE)</f>
        <v>Nisywa Zahra Indrasiwi</v>
      </c>
      <c r="H305" s="1">
        <f t="shared" si="265"/>
        <v>1</v>
      </c>
      <c r="I305" s="1" t="s">
        <v>3742</v>
      </c>
      <c r="J305" s="25" t="s">
        <v>3743</v>
      </c>
      <c r="K305" s="23" t="str">
        <f t="shared" si="266"/>
        <v>6282123190880</v>
      </c>
      <c r="L305" s="23" t="s">
        <v>3744</v>
      </c>
      <c r="M305" s="1" t="s">
        <v>355</v>
      </c>
      <c r="N305" s="1" t="s">
        <v>1177</v>
      </c>
      <c r="O305" s="1" t="s">
        <v>3745</v>
      </c>
      <c r="P305" s="1" t="s">
        <v>1191</v>
      </c>
      <c r="Q305" s="1" t="s">
        <v>1144</v>
      </c>
      <c r="R305" s="1" t="s">
        <v>3746</v>
      </c>
      <c r="S305" s="1" t="s">
        <v>1652</v>
      </c>
      <c r="T305" s="1" t="str">
        <f t="shared" si="267"/>
        <v>Jl. Lumbu Tengah 1F No.74, Rt 02/Rw 27, Kel.Bojong Rawalumbu, Kec.Rawalumbu, Kota Bekasi</v>
      </c>
      <c r="U305" s="1" t="s">
        <v>1158</v>
      </c>
      <c r="V305" s="1" t="s">
        <v>1653</v>
      </c>
      <c r="W305" s="1" t="s">
        <v>1161</v>
      </c>
      <c r="X305" s="1" t="s">
        <v>1653</v>
      </c>
      <c r="Y305" s="1" t="str">
        <f t="shared" si="268"/>
        <v>32</v>
      </c>
      <c r="Z305" s="1" t="str">
        <f>VLOOKUP(Y305,ja!E$2:F$35,2,FALSE)</f>
        <v>Jawa Barat</v>
      </c>
      <c r="AA305" s="1" t="str">
        <f t="shared" si="269"/>
        <v>3275</v>
      </c>
      <c r="AB305" s="1" t="str">
        <f t="shared" si="270"/>
        <v>BPS Kota Bekasi</v>
      </c>
      <c r="AD305" s="1" t="str">
        <f>IF(AC305="","", VLOOKUP(AC305,ja!A$2:D$549,4)&amp;" "&amp;VLOOKUP(AC305,ja!A$2:D$549,2))</f>
        <v/>
      </c>
      <c r="AE305" s="5" t="str">
        <f t="shared" ref="AE305:AF305" si="319">IF(AC305="",AA305,AC305)</f>
        <v>3275</v>
      </c>
      <c r="AF305" s="2" t="str">
        <f t="shared" si="319"/>
        <v>BPS Kota Bekasi</v>
      </c>
      <c r="AG305" s="1">
        <v>1</v>
      </c>
    </row>
    <row r="306" spans="1:33" ht="12.75">
      <c r="A306" s="3">
        <v>45450.323682696762</v>
      </c>
      <c r="B306" s="1" t="s">
        <v>47</v>
      </c>
      <c r="C306" s="4" t="str">
        <f t="shared" si="263"/>
        <v>DIII ST</v>
      </c>
      <c r="D306" s="4">
        <v>112212841</v>
      </c>
      <c r="E306" s="2" t="s">
        <v>917</v>
      </c>
      <c r="F306" s="1">
        <f t="shared" si="264"/>
        <v>1</v>
      </c>
      <c r="G306" s="1" t="str">
        <f>VLOOKUP(D306,Sheet1!$A$2:$D$540,4,FALSE)</f>
        <v>Resky Amalia</v>
      </c>
      <c r="H306" s="1">
        <f t="shared" si="265"/>
        <v>1</v>
      </c>
      <c r="I306" s="1" t="s">
        <v>3748</v>
      </c>
      <c r="J306" s="25" t="s">
        <v>3749</v>
      </c>
      <c r="K306" s="23" t="str">
        <f t="shared" si="266"/>
        <v>6285397250093</v>
      </c>
      <c r="L306" s="26" t="s">
        <v>3750</v>
      </c>
      <c r="M306" s="1" t="s">
        <v>917</v>
      </c>
      <c r="N306" s="1" t="s">
        <v>1141</v>
      </c>
      <c r="O306" s="1" t="s">
        <v>3751</v>
      </c>
      <c r="P306" s="1" t="s">
        <v>3752</v>
      </c>
      <c r="Q306" s="1" t="s">
        <v>1144</v>
      </c>
      <c r="R306" s="1" t="s">
        <v>3753</v>
      </c>
      <c r="S306" s="1" t="s">
        <v>3754</v>
      </c>
      <c r="T306" s="1" t="str">
        <f t="shared" si="267"/>
        <v>000/000, Jalan Jendral Sudirman, Simboro, Simboro</v>
      </c>
      <c r="U306" s="1" t="s">
        <v>3755</v>
      </c>
      <c r="V306" s="1" t="s">
        <v>3756</v>
      </c>
      <c r="W306" s="1" t="s">
        <v>3757</v>
      </c>
      <c r="X306" s="1" t="s">
        <v>3756</v>
      </c>
      <c r="Y306" s="1" t="str">
        <f t="shared" si="268"/>
        <v>76</v>
      </c>
      <c r="Z306" s="1" t="str">
        <f>VLOOKUP(Y306,ja!E$2:F$35,2,FALSE)</f>
        <v>Sulawesi Barat</v>
      </c>
      <c r="AA306" s="1" t="str">
        <f t="shared" si="269"/>
        <v>7600</v>
      </c>
      <c r="AB306" s="1" t="str">
        <f t="shared" si="270"/>
        <v>BPS Provinsi Sulawesi Barat</v>
      </c>
      <c r="AD306" s="1" t="str">
        <f>IF(AC306="","", VLOOKUP(AC306,ja!A$2:D$549,4)&amp;" "&amp;VLOOKUP(AC306,ja!A$2:D$549,2))</f>
        <v/>
      </c>
      <c r="AE306" s="5" t="str">
        <f t="shared" ref="AE306:AF306" si="320">IF(AC306="",AA306,AC306)</f>
        <v>7600</v>
      </c>
      <c r="AF306" s="2" t="str">
        <f t="shared" si="320"/>
        <v>BPS Provinsi Sulawesi Barat</v>
      </c>
      <c r="AG306" s="1">
        <v>1</v>
      </c>
    </row>
    <row r="307" spans="1:33" ht="12.75">
      <c r="A307" s="3">
        <v>45451.390094282411</v>
      </c>
      <c r="B307" s="1" t="s">
        <v>62</v>
      </c>
      <c r="C307" s="4" t="str">
        <f t="shared" si="263"/>
        <v>DIV KS</v>
      </c>
      <c r="D307" s="4">
        <v>222111964</v>
      </c>
      <c r="E307" s="2" t="s">
        <v>356</v>
      </c>
      <c r="F307" s="1">
        <f t="shared" si="264"/>
        <v>1</v>
      </c>
      <c r="G307" s="1" t="str">
        <f>VLOOKUP(D307,Sheet1!$A$2:$D$540,4,FALSE)</f>
        <v>Cecilia Putri Dianti</v>
      </c>
      <c r="H307" s="1">
        <f t="shared" si="265"/>
        <v>1</v>
      </c>
      <c r="I307" s="1" t="s">
        <v>3759</v>
      </c>
      <c r="J307" s="25" t="s">
        <v>3760</v>
      </c>
      <c r="K307" s="23" t="str">
        <f t="shared" si="266"/>
        <v>6289512528098</v>
      </c>
      <c r="L307" s="23" t="s">
        <v>3761</v>
      </c>
      <c r="M307" s="1" t="s">
        <v>3762</v>
      </c>
      <c r="N307" s="1" t="s">
        <v>3763</v>
      </c>
      <c r="O307" s="1" t="s">
        <v>1191</v>
      </c>
      <c r="P307" s="1" t="s">
        <v>3764</v>
      </c>
      <c r="Q307" s="1" t="s">
        <v>1144</v>
      </c>
      <c r="R307" s="1" t="s">
        <v>3765</v>
      </c>
      <c r="S307" s="1" t="s">
        <v>1652</v>
      </c>
      <c r="T307" s="1" t="str">
        <f t="shared" si="267"/>
        <v>Jl. Telaga Sarangan G, No.162, Rt/Rw 05/008, Kel. Pengasinan, Kec. Rawalumbu</v>
      </c>
      <c r="U307" s="1" t="s">
        <v>1159</v>
      </c>
      <c r="V307" s="1" t="s">
        <v>1653</v>
      </c>
      <c r="W307" s="1" t="s">
        <v>1311</v>
      </c>
      <c r="X307" s="1" t="s">
        <v>1653</v>
      </c>
      <c r="Y307" s="1" t="str">
        <f t="shared" si="268"/>
        <v>32</v>
      </c>
      <c r="Z307" s="1" t="str">
        <f>VLOOKUP(Y307,ja!E$2:F$35,2,FALSE)</f>
        <v>Jawa Barat</v>
      </c>
      <c r="AA307" s="1" t="str">
        <f t="shared" si="269"/>
        <v>3275</v>
      </c>
      <c r="AB307" s="1" t="str">
        <f t="shared" si="270"/>
        <v>BPS Kota Bekasi</v>
      </c>
      <c r="AD307" s="1" t="str">
        <f>IF(AC307="","", VLOOKUP(AC307,ja!A$2:D$549,4)&amp;" "&amp;VLOOKUP(AC307,ja!A$2:D$549,2))</f>
        <v/>
      </c>
      <c r="AE307" s="5" t="str">
        <f t="shared" ref="AE307:AF307" si="321">IF(AC307="",AA307,AC307)</f>
        <v>3275</v>
      </c>
      <c r="AF307" s="2" t="str">
        <f t="shared" si="321"/>
        <v>BPS Kota Bekasi</v>
      </c>
      <c r="AG307" s="1">
        <v>1</v>
      </c>
    </row>
    <row r="308" spans="1:33" ht="12.75">
      <c r="A308" s="3">
        <v>45448.620946273149</v>
      </c>
      <c r="B308" s="1" t="s">
        <v>47</v>
      </c>
      <c r="C308" s="4" t="str">
        <f t="shared" si="263"/>
        <v>DIII ST</v>
      </c>
      <c r="D308" s="4">
        <v>112212611</v>
      </c>
      <c r="E308" s="2" t="s">
        <v>906</v>
      </c>
      <c r="F308" s="1">
        <f t="shared" si="264"/>
        <v>1</v>
      </c>
      <c r="G308" s="1" t="str">
        <f>VLOOKUP(D308,Sheet1!$A$2:$D$540,4,FALSE)</f>
        <v>Fikri Surahman</v>
      </c>
      <c r="H308" s="1">
        <f t="shared" si="265"/>
        <v>1</v>
      </c>
      <c r="I308" s="1" t="s">
        <v>3767</v>
      </c>
      <c r="J308" s="25" t="s">
        <v>3768</v>
      </c>
      <c r="K308" s="23" t="str">
        <f t="shared" si="266"/>
        <v>6285289455949</v>
      </c>
      <c r="L308" s="26" t="s">
        <v>3769</v>
      </c>
      <c r="M308" s="1" t="s">
        <v>906</v>
      </c>
      <c r="N308" s="1" t="s">
        <v>1141</v>
      </c>
      <c r="O308" s="1" t="s">
        <v>2990</v>
      </c>
      <c r="P308" s="1" t="s">
        <v>3770</v>
      </c>
      <c r="Q308" s="1" t="s">
        <v>1144</v>
      </c>
      <c r="R308" s="1" t="s">
        <v>3771</v>
      </c>
      <c r="S308" s="1" t="s">
        <v>3772</v>
      </c>
      <c r="T308" s="1" t="str">
        <f t="shared" si="267"/>
        <v>Jl. Poros Toliamba</v>
      </c>
      <c r="U308" s="1" t="s">
        <v>3773</v>
      </c>
      <c r="V308" s="1" t="s">
        <v>3774</v>
      </c>
      <c r="W308" s="1" t="s">
        <v>2693</v>
      </c>
      <c r="X308" s="1" t="s">
        <v>3774</v>
      </c>
      <c r="Y308" s="1" t="str">
        <f t="shared" si="268"/>
        <v>74</v>
      </c>
      <c r="Z308" s="1" t="str">
        <f>VLOOKUP(Y308,ja!E$2:F$35,2,FALSE)</f>
        <v>Sulawesi Tenggara</v>
      </c>
      <c r="AA308" s="1" t="str">
        <f t="shared" si="269"/>
        <v>7407</v>
      </c>
      <c r="AB308" s="1" t="str">
        <f t="shared" si="270"/>
        <v>BPS Kabupaten Wakatobi</v>
      </c>
      <c r="AD308" s="1" t="str">
        <f>IF(AC308="","", VLOOKUP(AC308,ja!A$2:D$549,4)&amp;" "&amp;VLOOKUP(AC308,ja!A$2:D$549,2))</f>
        <v/>
      </c>
      <c r="AE308" s="5" t="str">
        <f t="shared" ref="AE308:AF308" si="322">IF(AC308="",AA308,AC308)</f>
        <v>7407</v>
      </c>
      <c r="AF308" s="2" t="str">
        <f t="shared" si="322"/>
        <v>BPS Kabupaten Wakatobi</v>
      </c>
      <c r="AG308" s="1">
        <v>1</v>
      </c>
    </row>
    <row r="309" spans="1:33" ht="12.75">
      <c r="A309" s="3">
        <v>45449.670195833329</v>
      </c>
      <c r="B309" s="1" t="s">
        <v>57</v>
      </c>
      <c r="C309" s="4" t="str">
        <f t="shared" si="263"/>
        <v>DIV KS</v>
      </c>
      <c r="D309" s="4">
        <v>222112321</v>
      </c>
      <c r="E309" s="2" t="s">
        <v>179</v>
      </c>
      <c r="F309" s="1">
        <f t="shared" si="264"/>
        <v>1</v>
      </c>
      <c r="G309" s="1" t="str">
        <f>VLOOKUP(D309,Sheet1!$A$2:$D$540,4,FALSE)</f>
        <v>Rifka Humaira</v>
      </c>
      <c r="H309" s="1">
        <f t="shared" si="265"/>
        <v>1</v>
      </c>
      <c r="I309" s="1" t="s">
        <v>3776</v>
      </c>
      <c r="J309" s="25" t="s">
        <v>3777</v>
      </c>
      <c r="K309" s="23" t="str">
        <f t="shared" si="266"/>
        <v>6285273250710</v>
      </c>
      <c r="L309" s="23" t="s">
        <v>3778</v>
      </c>
      <c r="M309" s="1" t="s">
        <v>179</v>
      </c>
      <c r="N309" s="1" t="s">
        <v>2830</v>
      </c>
      <c r="O309" s="1" t="s">
        <v>3779</v>
      </c>
      <c r="P309" s="1" t="s">
        <v>3780</v>
      </c>
      <c r="Q309" s="1" t="s">
        <v>1144</v>
      </c>
      <c r="R309" s="1" t="s">
        <v>3781</v>
      </c>
      <c r="S309" s="1" t="s">
        <v>1517</v>
      </c>
      <c r="T309" s="1" t="str">
        <f t="shared" si="267"/>
        <v>Jl. Adam Malik No.12, Rt.2/Rw.1, Kelurahan Pagar Dewa, Kecamatan Selebar</v>
      </c>
      <c r="U309" s="1" t="s">
        <v>3782</v>
      </c>
      <c r="V309" s="1" t="s">
        <v>1519</v>
      </c>
      <c r="W309" s="1" t="s">
        <v>1520</v>
      </c>
      <c r="X309" s="1" t="s">
        <v>1519</v>
      </c>
      <c r="Y309" s="1" t="str">
        <f t="shared" si="268"/>
        <v>17</v>
      </c>
      <c r="Z309" s="1" t="str">
        <f>VLOOKUP(Y309,ja!E$2:F$35,2,FALSE)</f>
        <v>Bengkulu</v>
      </c>
      <c r="AA309" s="1" t="str">
        <f t="shared" si="269"/>
        <v>1771</v>
      </c>
      <c r="AB309" s="1" t="str">
        <f t="shared" si="270"/>
        <v>BPS Kota Bengkulu</v>
      </c>
      <c r="AC309" s="1">
        <v>1700</v>
      </c>
      <c r="AD309" s="1" t="str">
        <f>IF(AC309="","", VLOOKUP(AC309,ja!A$2:D$549,4)&amp;" "&amp;VLOOKUP(AC309,ja!A$2:D$549,2))</f>
        <v>BPS Provinsi Bengkulu</v>
      </c>
      <c r="AE309" s="5">
        <f t="shared" ref="AE309:AF309" si="323">IF(AC309="",AA309,AC309)</f>
        <v>1700</v>
      </c>
      <c r="AF309" s="2" t="str">
        <f t="shared" si="323"/>
        <v>BPS Provinsi Bengkulu</v>
      </c>
      <c r="AG309" s="1">
        <v>1</v>
      </c>
    </row>
    <row r="310" spans="1:33" ht="12.75">
      <c r="A310" s="3">
        <v>45448.637528761574</v>
      </c>
      <c r="B310" s="1" t="s">
        <v>103</v>
      </c>
      <c r="C310" s="4" t="str">
        <f t="shared" si="263"/>
        <v>DIV ST</v>
      </c>
      <c r="D310" s="4">
        <v>212112157</v>
      </c>
      <c r="E310" s="2" t="s">
        <v>374</v>
      </c>
      <c r="F310" s="1">
        <f t="shared" si="264"/>
        <v>1</v>
      </c>
      <c r="G310" s="1" t="str">
        <f>VLOOKUP(D310,Sheet1!$A$2:$D$540,4,FALSE)</f>
        <v>Linierti Ajeng Aulia Putri</v>
      </c>
      <c r="H310" s="1">
        <f t="shared" si="265"/>
        <v>1</v>
      </c>
      <c r="I310" s="1" t="s">
        <v>3784</v>
      </c>
      <c r="J310" s="25" t="s">
        <v>3785</v>
      </c>
      <c r="K310" s="23" t="str">
        <f t="shared" si="266"/>
        <v>6282299758962</v>
      </c>
      <c r="L310" s="23" t="s">
        <v>3786</v>
      </c>
      <c r="M310" s="1" t="s">
        <v>3787</v>
      </c>
      <c r="N310" s="1" t="s">
        <v>3788</v>
      </c>
      <c r="O310" s="1" t="s">
        <v>3789</v>
      </c>
      <c r="P310" s="1" t="s">
        <v>3790</v>
      </c>
      <c r="Q310" s="1" t="s">
        <v>1144</v>
      </c>
      <c r="R310" s="1" t="s">
        <v>3791</v>
      </c>
      <c r="S310" s="1" t="s">
        <v>1371</v>
      </c>
      <c r="T310" s="1" t="str">
        <f t="shared" si="267"/>
        <v>Karangtengah, Rt 1/Rw 1, Baturraden, Banyumas, Jawa Tengah</v>
      </c>
      <c r="U310" s="1" t="s">
        <v>1486</v>
      </c>
      <c r="V310" s="1" t="s">
        <v>1372</v>
      </c>
      <c r="W310" s="1" t="s">
        <v>1487</v>
      </c>
      <c r="X310" s="1" t="s">
        <v>1487</v>
      </c>
      <c r="Y310" s="1" t="str">
        <f t="shared" si="268"/>
        <v>33</v>
      </c>
      <c r="Z310" s="1" t="str">
        <f>VLOOKUP(Y310,ja!E$2:F$35,2,FALSE)</f>
        <v>Jawa Tengah</v>
      </c>
      <c r="AA310" s="1" t="str">
        <f t="shared" si="269"/>
        <v>3303</v>
      </c>
      <c r="AB310" s="1" t="str">
        <f t="shared" si="270"/>
        <v>BPS Kabupaten Purbalingga</v>
      </c>
      <c r="AC310" s="1">
        <v>3302</v>
      </c>
      <c r="AD310" s="1" t="str">
        <f>IF(AC310="","", VLOOKUP(AC310,ja!A$2:D$549,4)&amp;" "&amp;VLOOKUP(AC310,ja!A$2:D$549,2))</f>
        <v>BPS Kabupaten Banyumas</v>
      </c>
      <c r="AE310" s="5">
        <f t="shared" ref="AE310:AF310" si="324">IF(AC310="",AA310,AC310)</f>
        <v>3302</v>
      </c>
      <c r="AF310" s="2" t="str">
        <f t="shared" si="324"/>
        <v>BPS Kabupaten Banyumas</v>
      </c>
      <c r="AG310" s="1">
        <v>1</v>
      </c>
    </row>
    <row r="311" spans="1:33" ht="12.75">
      <c r="A311" s="3">
        <v>45448.64351577546</v>
      </c>
      <c r="B311" s="1" t="s">
        <v>38</v>
      </c>
      <c r="C311" s="4" t="str">
        <f t="shared" si="263"/>
        <v>DIV ST</v>
      </c>
      <c r="D311" s="4">
        <v>212112204</v>
      </c>
      <c r="E311" s="2" t="s">
        <v>414</v>
      </c>
      <c r="F311" s="1">
        <f t="shared" si="264"/>
        <v>1</v>
      </c>
      <c r="G311" s="1" t="str">
        <f>VLOOKUP(D311,Sheet1!$A$2:$D$540,4,FALSE)</f>
        <v>Muhammad 'Anil 'Aziz</v>
      </c>
      <c r="H311" s="1">
        <f t="shared" si="265"/>
        <v>1</v>
      </c>
      <c r="I311" s="1" t="s">
        <v>3793</v>
      </c>
      <c r="J311" s="25" t="s">
        <v>3794</v>
      </c>
      <c r="K311" s="23" t="str">
        <f t="shared" si="266"/>
        <v>6281225559431</v>
      </c>
      <c r="L311" s="26" t="s">
        <v>3795</v>
      </c>
      <c r="M311" s="1" t="s">
        <v>3796</v>
      </c>
      <c r="N311" s="1" t="s">
        <v>1286</v>
      </c>
      <c r="O311" s="1" t="s">
        <v>3797</v>
      </c>
      <c r="P311" s="1" t="s">
        <v>3798</v>
      </c>
      <c r="Q311" s="1" t="s">
        <v>1144</v>
      </c>
      <c r="R311" s="1" t="s">
        <v>3799</v>
      </c>
      <c r="S311" s="1" t="s">
        <v>1371</v>
      </c>
      <c r="T311" s="1" t="str">
        <f t="shared" si="267"/>
        <v>Jalan Bahagia, Rt 06/Rw 06, Desa Kedungwringin, Kecamatan Patikraja</v>
      </c>
      <c r="U311" s="1" t="s">
        <v>1371</v>
      </c>
      <c r="V311" s="1" t="s">
        <v>1372</v>
      </c>
      <c r="W311" s="1" t="s">
        <v>1487</v>
      </c>
      <c r="X311" s="1" t="s">
        <v>1372</v>
      </c>
      <c r="Y311" s="1" t="str">
        <f t="shared" si="268"/>
        <v>33</v>
      </c>
      <c r="Z311" s="1" t="str">
        <f>VLOOKUP(Y311,ja!E$2:F$35,2,FALSE)</f>
        <v>Jawa Tengah</v>
      </c>
      <c r="AA311" s="1" t="str">
        <f t="shared" si="269"/>
        <v>3302</v>
      </c>
      <c r="AB311" s="1" t="str">
        <f t="shared" si="270"/>
        <v>BPS Kabupaten Banyumas</v>
      </c>
      <c r="AD311" s="1" t="str">
        <f>IF(AC311="","", VLOOKUP(AC311,ja!A$2:D$549,4)&amp;" "&amp;VLOOKUP(AC311,ja!A$2:D$549,2))</f>
        <v/>
      </c>
      <c r="AE311" s="5" t="str">
        <f t="shared" ref="AE311:AF311" si="325">IF(AC311="",AA311,AC311)</f>
        <v>3302</v>
      </c>
      <c r="AF311" s="2" t="str">
        <f t="shared" si="325"/>
        <v>BPS Kabupaten Banyumas</v>
      </c>
      <c r="AG311" s="1">
        <v>1</v>
      </c>
    </row>
    <row r="312" spans="1:33" ht="12.75">
      <c r="A312" s="3">
        <v>45448.645878032403</v>
      </c>
      <c r="B312" s="1" t="s">
        <v>41</v>
      </c>
      <c r="C312" s="4" t="str">
        <f t="shared" si="263"/>
        <v>DIV ST</v>
      </c>
      <c r="D312" s="4">
        <v>212112279</v>
      </c>
      <c r="E312" s="2" t="s">
        <v>736</v>
      </c>
      <c r="F312" s="1">
        <f t="shared" si="264"/>
        <v>1</v>
      </c>
      <c r="G312" s="1" t="str">
        <f>VLOOKUP(D312,Sheet1!$A$2:$D$540,4,FALSE)</f>
        <v>Okky Rizky Saputra</v>
      </c>
      <c r="H312" s="1">
        <f t="shared" si="265"/>
        <v>1</v>
      </c>
      <c r="I312" s="1" t="s">
        <v>3801</v>
      </c>
      <c r="J312" s="25" t="s">
        <v>3802</v>
      </c>
      <c r="K312" s="23" t="str">
        <f t="shared" si="266"/>
        <v>6281542739801</v>
      </c>
      <c r="L312" s="26" t="s">
        <v>3803</v>
      </c>
      <c r="M312" s="1" t="s">
        <v>3804</v>
      </c>
      <c r="N312" s="1" t="s">
        <v>1141</v>
      </c>
      <c r="O312" s="1" t="s">
        <v>3805</v>
      </c>
      <c r="P312" s="1" t="s">
        <v>3806</v>
      </c>
      <c r="Q312" s="1" t="s">
        <v>1144</v>
      </c>
      <c r="R312" s="1" t="s">
        <v>3807</v>
      </c>
      <c r="S312" s="1" t="s">
        <v>1402</v>
      </c>
      <c r="T312" s="1" t="str">
        <f t="shared" si="267"/>
        <v>Dusun Wotan, Jalan Masjid Rt07 Rw01 Sumurgung Kecamatan Palang Kabupaten Tuban</v>
      </c>
      <c r="U312" s="1" t="s">
        <v>1402</v>
      </c>
      <c r="V312" s="1" t="s">
        <v>1405</v>
      </c>
      <c r="W312" s="1" t="s">
        <v>1405</v>
      </c>
      <c r="X312" s="1" t="s">
        <v>1405</v>
      </c>
      <c r="Y312" s="1" t="str">
        <f t="shared" si="268"/>
        <v>35</v>
      </c>
      <c r="Z312" s="1" t="str">
        <f>VLOOKUP(Y312,ja!E$2:F$35,2,FALSE)</f>
        <v>Jawa Timur</v>
      </c>
      <c r="AA312" s="1" t="str">
        <f t="shared" si="269"/>
        <v>3523</v>
      </c>
      <c r="AB312" s="1" t="str">
        <f t="shared" si="270"/>
        <v>BPS Kabupaten Tuban</v>
      </c>
      <c r="AD312" s="1" t="str">
        <f>IF(AC312="","", VLOOKUP(AC312,ja!A$2:D$549,4)&amp;" "&amp;VLOOKUP(AC312,ja!A$2:D$549,2))</f>
        <v/>
      </c>
      <c r="AE312" s="5" t="str">
        <f t="shared" ref="AE312:AF312" si="326">IF(AC312="",AA312,AC312)</f>
        <v>3523</v>
      </c>
      <c r="AF312" s="2" t="str">
        <f t="shared" si="326"/>
        <v>BPS Kabupaten Tuban</v>
      </c>
      <c r="AG312" s="1">
        <v>1</v>
      </c>
    </row>
    <row r="313" spans="1:33" ht="12.75">
      <c r="A313" s="3">
        <v>45448.649580092591</v>
      </c>
      <c r="B313" s="1" t="s">
        <v>35</v>
      </c>
      <c r="C313" s="4" t="str">
        <f t="shared" si="263"/>
        <v>DIV ST</v>
      </c>
      <c r="D313" s="4">
        <v>212112092</v>
      </c>
      <c r="E313" s="2" t="s">
        <v>415</v>
      </c>
      <c r="F313" s="1">
        <f t="shared" si="264"/>
        <v>1</v>
      </c>
      <c r="G313" s="1" t="str">
        <f>VLOOKUP(D313,Sheet1!$A$2:$D$540,4,FALSE)</f>
        <v>Hasna Arifah Nur Fatih</v>
      </c>
      <c r="H313" s="1">
        <f t="shared" si="265"/>
        <v>1</v>
      </c>
      <c r="I313" s="1" t="s">
        <v>3809</v>
      </c>
      <c r="J313" s="25" t="s">
        <v>3810</v>
      </c>
      <c r="K313" s="23" t="str">
        <f t="shared" si="266"/>
        <v>6285284950954</v>
      </c>
      <c r="L313" s="23" t="s">
        <v>3811</v>
      </c>
      <c r="M313" s="1" t="s">
        <v>3812</v>
      </c>
      <c r="N313" s="1" t="s">
        <v>1155</v>
      </c>
      <c r="O313" s="1" t="s">
        <v>3813</v>
      </c>
      <c r="P313" s="1" t="s">
        <v>3814</v>
      </c>
      <c r="Q313" s="1" t="s">
        <v>1144</v>
      </c>
      <c r="R313" s="1" t="s">
        <v>3815</v>
      </c>
      <c r="S313" s="1" t="s">
        <v>1371</v>
      </c>
      <c r="T313" s="1" t="str">
        <f t="shared" si="267"/>
        <v>Perum Griya Satria Bukit Permata Blok Q/12 Rt003 Rw009 Sidabowa, Patikraja</v>
      </c>
      <c r="U313" s="1" t="s">
        <v>1371</v>
      </c>
      <c r="V313" s="1" t="s">
        <v>1372</v>
      </c>
      <c r="W313" s="1" t="s">
        <v>1487</v>
      </c>
      <c r="X313" s="1" t="s">
        <v>1372</v>
      </c>
      <c r="Y313" s="1" t="str">
        <f t="shared" si="268"/>
        <v>33</v>
      </c>
      <c r="Z313" s="1" t="str">
        <f>VLOOKUP(Y313,ja!E$2:F$35,2,FALSE)</f>
        <v>Jawa Tengah</v>
      </c>
      <c r="AA313" s="1" t="str">
        <f t="shared" si="269"/>
        <v>3302</v>
      </c>
      <c r="AB313" s="1" t="str">
        <f t="shared" si="270"/>
        <v>BPS Kabupaten Banyumas</v>
      </c>
      <c r="AD313" s="1" t="str">
        <f>IF(AC313="","", VLOOKUP(AC313,ja!A$2:D$549,4)&amp;" "&amp;VLOOKUP(AC313,ja!A$2:D$549,2))</f>
        <v/>
      </c>
      <c r="AE313" s="5" t="str">
        <f t="shared" ref="AE313:AF313" si="327">IF(AC313="",AA313,AC313)</f>
        <v>3302</v>
      </c>
      <c r="AF313" s="2" t="str">
        <f t="shared" si="327"/>
        <v>BPS Kabupaten Banyumas</v>
      </c>
      <c r="AG313" s="1">
        <v>1</v>
      </c>
    </row>
    <row r="314" spans="1:33" ht="12.75">
      <c r="A314" s="3">
        <v>45448.659778368055</v>
      </c>
      <c r="B314" s="1" t="s">
        <v>75</v>
      </c>
      <c r="C314" s="4" t="str">
        <f t="shared" si="263"/>
        <v>DIV KS</v>
      </c>
      <c r="D314" s="4">
        <v>222112197</v>
      </c>
      <c r="E314" s="2" t="s">
        <v>619</v>
      </c>
      <c r="F314" s="1">
        <f t="shared" si="264"/>
        <v>1</v>
      </c>
      <c r="G314" s="1" t="str">
        <f>VLOOKUP(D314,Sheet1!$A$2:$D$540,4,FALSE)</f>
        <v>Muhamad Iqbal Putra Pratama</v>
      </c>
      <c r="H314" s="1">
        <f t="shared" si="265"/>
        <v>1</v>
      </c>
      <c r="I314" s="1" t="s">
        <v>3817</v>
      </c>
      <c r="J314" s="25" t="s">
        <v>3818</v>
      </c>
      <c r="K314" s="23" t="str">
        <f t="shared" si="266"/>
        <v>6285172487389</v>
      </c>
      <c r="L314" s="23" t="s">
        <v>3819</v>
      </c>
      <c r="M314" s="1" t="s">
        <v>3820</v>
      </c>
      <c r="N314" s="1" t="s">
        <v>1141</v>
      </c>
      <c r="O314" s="1" t="s">
        <v>3821</v>
      </c>
      <c r="P314" s="1" t="s">
        <v>3822</v>
      </c>
      <c r="Q314" s="1" t="s">
        <v>1144</v>
      </c>
      <c r="R314" s="1" t="s">
        <v>3823</v>
      </c>
      <c r="S314" s="1" t="s">
        <v>1146</v>
      </c>
      <c r="T314" s="1" t="str">
        <f t="shared" si="267"/>
        <v>Ngebo Rt 008/Rw 023, Sukoharjo, Ngaglik</v>
      </c>
      <c r="U314" s="1" t="s">
        <v>1147</v>
      </c>
      <c r="V314" s="1" t="s">
        <v>1149</v>
      </c>
      <c r="W314" s="1" t="s">
        <v>1541</v>
      </c>
      <c r="X314" s="1" t="s">
        <v>1149</v>
      </c>
      <c r="Y314" s="1" t="str">
        <f t="shared" si="268"/>
        <v>34</v>
      </c>
      <c r="Z314" s="1" t="str">
        <f>VLOOKUP(Y314,ja!E$2:F$35,2,FALSE)</f>
        <v>DI Yogyakarta</v>
      </c>
      <c r="AA314" s="1" t="str">
        <f t="shared" si="269"/>
        <v>3471</v>
      </c>
      <c r="AB314" s="1" t="str">
        <f t="shared" si="270"/>
        <v>BPS Kota Yogyakarta</v>
      </c>
      <c r="AD314" s="1" t="str">
        <f>IF(AC314="","", VLOOKUP(AC314,ja!A$2:D$549,4)&amp;" "&amp;VLOOKUP(AC314,ja!A$2:D$549,2))</f>
        <v/>
      </c>
      <c r="AE314" s="5" t="str">
        <f t="shared" ref="AE314:AF314" si="328">IF(AC314="",AA314,AC314)</f>
        <v>3471</v>
      </c>
      <c r="AF314" s="2" t="str">
        <f t="shared" si="328"/>
        <v>BPS Kota Yogyakarta</v>
      </c>
      <c r="AG314" s="1">
        <v>1</v>
      </c>
    </row>
    <row r="315" spans="1:33" ht="12.75">
      <c r="A315" s="3">
        <v>45448.664903703699</v>
      </c>
      <c r="B315" s="1" t="s">
        <v>41</v>
      </c>
      <c r="C315" s="4" t="str">
        <f t="shared" si="263"/>
        <v>DIV ST</v>
      </c>
      <c r="D315" s="4">
        <v>212112248</v>
      </c>
      <c r="E315" s="2" t="s">
        <v>3825</v>
      </c>
      <c r="F315" s="1">
        <f t="shared" si="264"/>
        <v>1</v>
      </c>
      <c r="G315" s="1" t="str">
        <f>VLOOKUP(D315,Sheet1!$A$2:$D$540,4,FALSE)</f>
        <v>Naufal Raffie Abioga</v>
      </c>
      <c r="H315" s="1">
        <f t="shared" si="265"/>
        <v>1</v>
      </c>
      <c r="I315" s="1" t="s">
        <v>3826</v>
      </c>
      <c r="J315" s="25" t="s">
        <v>3827</v>
      </c>
      <c r="K315" s="23" t="str">
        <f t="shared" si="266"/>
        <v>6281391460274</v>
      </c>
      <c r="L315" s="23" t="s">
        <v>3828</v>
      </c>
      <c r="M315" s="1" t="s">
        <v>3825</v>
      </c>
      <c r="N315" s="1" t="s">
        <v>1189</v>
      </c>
      <c r="O315" s="1" t="s">
        <v>3829</v>
      </c>
      <c r="P315" s="1" t="s">
        <v>3830</v>
      </c>
      <c r="Q315" s="1" t="s">
        <v>1144</v>
      </c>
      <c r="R315" s="1" t="s">
        <v>3831</v>
      </c>
      <c r="S315" s="1" t="s">
        <v>1505</v>
      </c>
      <c r="T315" s="1" t="str">
        <f t="shared" si="267"/>
        <v>Blambangan Rt.002/Rw.005, Kauman Kidul, Kecamatan Sidorejo, Kota Salatiga</v>
      </c>
      <c r="U315" s="1" t="s">
        <v>1505</v>
      </c>
      <c r="V315" s="1" t="s">
        <v>1507</v>
      </c>
      <c r="W315" s="1" t="s">
        <v>1508</v>
      </c>
      <c r="X315" s="1" t="s">
        <v>1507</v>
      </c>
      <c r="Y315" s="1" t="str">
        <f t="shared" si="268"/>
        <v>33</v>
      </c>
      <c r="Z315" s="1" t="str">
        <f>VLOOKUP(Y315,ja!E$2:F$35,2,FALSE)</f>
        <v>Jawa Tengah</v>
      </c>
      <c r="AA315" s="1" t="str">
        <f t="shared" si="269"/>
        <v>3373</v>
      </c>
      <c r="AB315" s="1" t="str">
        <f t="shared" si="270"/>
        <v>BPS Kota Salatiga</v>
      </c>
      <c r="AC315" s="1">
        <v>3309</v>
      </c>
      <c r="AD315" s="1" t="str">
        <f>IF(AC315="","", VLOOKUP(AC315,ja!A$2:D$549,4)&amp;" "&amp;VLOOKUP(AC315,ja!A$2:D$549,2))</f>
        <v>BPS Kabupaten Boyolali</v>
      </c>
      <c r="AE315" s="5">
        <f t="shared" ref="AE315:AF315" si="329">IF(AC315="",AA315,AC315)</f>
        <v>3309</v>
      </c>
      <c r="AF315" s="2" t="str">
        <f t="shared" si="329"/>
        <v>BPS Kabupaten Boyolali</v>
      </c>
      <c r="AG315" s="1">
        <v>1</v>
      </c>
    </row>
    <row r="316" spans="1:33" ht="12.75">
      <c r="A316" s="3">
        <v>45451.346378298607</v>
      </c>
      <c r="B316" s="1" t="s">
        <v>18</v>
      </c>
      <c r="C316" s="4" t="str">
        <f t="shared" si="263"/>
        <v>DIV KS</v>
      </c>
      <c r="D316" s="4">
        <v>222111943</v>
      </c>
      <c r="E316" s="2" t="s">
        <v>732</v>
      </c>
      <c r="F316" s="1">
        <f t="shared" si="264"/>
        <v>1</v>
      </c>
      <c r="G316" s="1" t="str">
        <f>VLOOKUP(D316,Sheet1!$A$2:$D$540,4,FALSE)</f>
        <v>Azzahra Ramadhani Widyanti</v>
      </c>
      <c r="H316" s="1">
        <f t="shared" si="265"/>
        <v>1</v>
      </c>
      <c r="I316" s="1" t="s">
        <v>3833</v>
      </c>
      <c r="J316" s="25" t="s">
        <v>3834</v>
      </c>
      <c r="K316" s="23" t="str">
        <f t="shared" si="266"/>
        <v>6281217409819</v>
      </c>
      <c r="L316" s="26" t="s">
        <v>3835</v>
      </c>
      <c r="M316" s="1" t="s">
        <v>3836</v>
      </c>
      <c r="N316" s="1" t="s">
        <v>1141</v>
      </c>
      <c r="O316" s="1" t="s">
        <v>3837</v>
      </c>
      <c r="P316" s="1" t="s">
        <v>3838</v>
      </c>
      <c r="Q316" s="1" t="s">
        <v>1144</v>
      </c>
      <c r="R316" s="1" t="s">
        <v>3839</v>
      </c>
      <c r="S316" s="1" t="s">
        <v>1402</v>
      </c>
      <c r="T316" s="1" t="str">
        <f t="shared" si="267"/>
        <v>Jalan Pahlawan Gg. Guworejo 3 No. 786A Rt.3/Rw.5, Kelurahan Gedongombo, Kecamatan Semanding, Tuban, Jawa Timur</v>
      </c>
      <c r="U316" s="1" t="s">
        <v>3840</v>
      </c>
      <c r="V316" s="1" t="s">
        <v>1405</v>
      </c>
      <c r="W316" s="1" t="s">
        <v>3841</v>
      </c>
      <c r="X316" s="1" t="s">
        <v>1405</v>
      </c>
      <c r="Y316" s="1" t="str">
        <f t="shared" si="268"/>
        <v>35</v>
      </c>
      <c r="Z316" s="1" t="str">
        <f>VLOOKUP(Y316,ja!E$2:F$35,2,FALSE)</f>
        <v>Jawa Timur</v>
      </c>
      <c r="AA316" s="1" t="str">
        <f t="shared" si="269"/>
        <v>3523</v>
      </c>
      <c r="AB316" s="1" t="str">
        <f t="shared" si="270"/>
        <v>BPS Kabupaten Tuban</v>
      </c>
      <c r="AD316" s="1" t="str">
        <f>IF(AC316="","", VLOOKUP(AC316,ja!A$2:D$549,4)&amp;" "&amp;VLOOKUP(AC316,ja!A$2:D$549,2))</f>
        <v/>
      </c>
      <c r="AE316" s="5" t="str">
        <f t="shared" ref="AE316:AF316" si="330">IF(AC316="",AA316,AC316)</f>
        <v>3523</v>
      </c>
      <c r="AF316" s="2" t="str">
        <f t="shared" si="330"/>
        <v>BPS Kabupaten Tuban</v>
      </c>
      <c r="AG316" s="1">
        <v>1</v>
      </c>
    </row>
    <row r="317" spans="1:33" ht="12.75">
      <c r="A317" s="3">
        <v>45451.689735763888</v>
      </c>
      <c r="B317" s="1" t="s">
        <v>18</v>
      </c>
      <c r="C317" s="4" t="str">
        <f t="shared" si="263"/>
        <v>DIV KS</v>
      </c>
      <c r="D317" s="4">
        <v>222112273</v>
      </c>
      <c r="E317" s="2" t="s">
        <v>412</v>
      </c>
      <c r="F317" s="1">
        <f t="shared" si="264"/>
        <v>1</v>
      </c>
      <c r="G317" s="1" t="str">
        <f>VLOOKUP(D317,Sheet1!$A$2:$D$540,4,FALSE)</f>
        <v>Nur Yudha Jati Prakoso</v>
      </c>
      <c r="H317" s="1">
        <f t="shared" si="265"/>
        <v>1</v>
      </c>
      <c r="I317" s="1" t="s">
        <v>3843</v>
      </c>
      <c r="J317" s="25" t="s">
        <v>3844</v>
      </c>
      <c r="K317" s="23" t="str">
        <f t="shared" si="266"/>
        <v>6285876780397</v>
      </c>
      <c r="L317" s="23" t="s">
        <v>3845</v>
      </c>
      <c r="M317" s="1" t="s">
        <v>412</v>
      </c>
      <c r="N317" s="1" t="s">
        <v>1141</v>
      </c>
      <c r="O317" s="1" t="s">
        <v>3846</v>
      </c>
      <c r="P317" s="1" t="s">
        <v>3847</v>
      </c>
      <c r="Q317" s="1" t="s">
        <v>1144</v>
      </c>
      <c r="R317" s="1" t="s">
        <v>3848</v>
      </c>
      <c r="S317" s="1" t="s">
        <v>1359</v>
      </c>
      <c r="T317" s="1" t="str">
        <f t="shared" si="267"/>
        <v>Rt07/Rw07, Nomor 22, Jalan Raya Tengger Selatan, Kelurahan Gajahmungkur, Kecamatan Gajahmungkur, Kota Semarang</v>
      </c>
      <c r="U317" s="1" t="s">
        <v>2055</v>
      </c>
      <c r="V317" s="1" t="s">
        <v>1372</v>
      </c>
      <c r="W317" s="1" t="s">
        <v>1361</v>
      </c>
      <c r="X317" s="1" t="s">
        <v>1372</v>
      </c>
      <c r="Y317" s="1" t="str">
        <f t="shared" si="268"/>
        <v>33</v>
      </c>
      <c r="Z317" s="1" t="str">
        <f>VLOOKUP(Y317,ja!E$2:F$35,2,FALSE)</f>
        <v>Jawa Tengah</v>
      </c>
      <c r="AA317" s="1" t="str">
        <f t="shared" si="269"/>
        <v>3302</v>
      </c>
      <c r="AB317" s="1" t="str">
        <f t="shared" si="270"/>
        <v>BPS Kabupaten Banyumas</v>
      </c>
      <c r="AD317" s="1" t="str">
        <f>IF(AC317="","", VLOOKUP(AC317,ja!A$2:D$549,4)&amp;" "&amp;VLOOKUP(AC317,ja!A$2:D$549,2))</f>
        <v/>
      </c>
      <c r="AE317" s="5" t="str">
        <f t="shared" ref="AE317:AF317" si="331">IF(AC317="",AA317,AC317)</f>
        <v>3302</v>
      </c>
      <c r="AF317" s="2" t="str">
        <f t="shared" si="331"/>
        <v>BPS Kabupaten Banyumas</v>
      </c>
      <c r="AG317" s="1">
        <v>1</v>
      </c>
    </row>
    <row r="318" spans="1:33" ht="12.75">
      <c r="A318" s="3">
        <v>45448.689682083335</v>
      </c>
      <c r="B318" s="1" t="s">
        <v>23</v>
      </c>
      <c r="C318" s="4" t="str">
        <f t="shared" si="263"/>
        <v>DIII ST</v>
      </c>
      <c r="D318" s="4">
        <v>112212821</v>
      </c>
      <c r="E318" s="2" t="s">
        <v>833</v>
      </c>
      <c r="F318" s="1">
        <f t="shared" si="264"/>
        <v>1</v>
      </c>
      <c r="G318" s="1" t="str">
        <f>VLOOKUP(D318,Sheet1!$A$2:$D$540,4,FALSE)</f>
        <v>Putri Rehulina Damanik</v>
      </c>
      <c r="H318" s="1">
        <f t="shared" si="265"/>
        <v>1</v>
      </c>
      <c r="I318" s="1" t="s">
        <v>3850</v>
      </c>
      <c r="J318" s="25" t="s">
        <v>3851</v>
      </c>
      <c r="K318" s="23" t="str">
        <f t="shared" si="266"/>
        <v>628981706014</v>
      </c>
      <c r="L318" s="23" t="s">
        <v>3852</v>
      </c>
      <c r="M318" s="1" t="s">
        <v>3853</v>
      </c>
      <c r="N318" s="1" t="s">
        <v>1177</v>
      </c>
      <c r="O318" s="1" t="s">
        <v>3854</v>
      </c>
      <c r="P318" s="1" t="s">
        <v>3855</v>
      </c>
      <c r="Q318" s="1" t="s">
        <v>1144</v>
      </c>
      <c r="R318" s="1" t="s">
        <v>3856</v>
      </c>
      <c r="S318" s="1" t="s">
        <v>3857</v>
      </c>
      <c r="T318" s="1" t="str">
        <f t="shared" si="267"/>
        <v>Jl. K.H.Mansyur, Gg. Merak No.16,  Rt.045/Rw007, Sampit, Delta Pawan</v>
      </c>
      <c r="U318" s="1" t="s">
        <v>3858</v>
      </c>
      <c r="V318" s="1" t="s">
        <v>3859</v>
      </c>
      <c r="W318" s="1" t="s">
        <v>1161</v>
      </c>
      <c r="X318" s="1" t="s">
        <v>3859</v>
      </c>
      <c r="Y318" s="1" t="str">
        <f t="shared" si="268"/>
        <v>61</v>
      </c>
      <c r="Z318" s="1" t="str">
        <f>VLOOKUP(Y318,ja!E$2:F$35,2,FALSE)</f>
        <v>Kalimantan Barat</v>
      </c>
      <c r="AA318" s="1" t="str">
        <f t="shared" si="269"/>
        <v>6106</v>
      </c>
      <c r="AB318" s="1" t="str">
        <f t="shared" si="270"/>
        <v>BPS Kabupaten Ketapang</v>
      </c>
      <c r="AD318" s="1" t="str">
        <f>IF(AC318="","", VLOOKUP(AC318,ja!A$2:D$549,4)&amp;" "&amp;VLOOKUP(AC318,ja!A$2:D$549,2))</f>
        <v/>
      </c>
      <c r="AE318" s="5" t="str">
        <f t="shared" ref="AE318:AF318" si="332">IF(AC318="",AA318,AC318)</f>
        <v>6106</v>
      </c>
      <c r="AF318" s="2" t="str">
        <f t="shared" si="332"/>
        <v>BPS Kabupaten Ketapang</v>
      </c>
      <c r="AG318" s="1">
        <v>1</v>
      </c>
    </row>
    <row r="319" spans="1:33" ht="12.75">
      <c r="A319" s="3">
        <v>45448.880544618056</v>
      </c>
      <c r="B319" s="1" t="s">
        <v>103</v>
      </c>
      <c r="C319" s="4" t="str">
        <f t="shared" si="263"/>
        <v>DIV ST</v>
      </c>
      <c r="D319" s="4">
        <v>212112027</v>
      </c>
      <c r="E319" s="2" t="s">
        <v>3861</v>
      </c>
      <c r="F319" s="1">
        <f t="shared" si="264"/>
        <v>1</v>
      </c>
      <c r="G319" s="1" t="str">
        <f>VLOOKUP(D319,Sheet1!$A$2:$D$540,4,FALSE)</f>
        <v>Ezra Eric Santoso</v>
      </c>
      <c r="H319" s="1">
        <f t="shared" si="265"/>
        <v>1</v>
      </c>
      <c r="I319" s="1" t="s">
        <v>3862</v>
      </c>
      <c r="J319" s="25" t="s">
        <v>3863</v>
      </c>
      <c r="K319" s="23" t="str">
        <f t="shared" si="266"/>
        <v>62816600145</v>
      </c>
      <c r="L319" s="26" t="s">
        <v>3864</v>
      </c>
      <c r="M319" s="1" t="s">
        <v>282</v>
      </c>
      <c r="N319" s="1" t="s">
        <v>1177</v>
      </c>
      <c r="O319" s="1" t="s">
        <v>3813</v>
      </c>
      <c r="P319" s="1" t="s">
        <v>3865</v>
      </c>
      <c r="Q319" s="1" t="s">
        <v>1144</v>
      </c>
      <c r="R319" s="1" t="s">
        <v>3866</v>
      </c>
      <c r="S319" s="1" t="s">
        <v>1371</v>
      </c>
      <c r="T319" s="1" t="str">
        <f t="shared" si="267"/>
        <v>Rt.7/Rw.1, No.27A 7, Jl. Wedana, Balimester, Jatinegara</v>
      </c>
      <c r="U319" s="1" t="s">
        <v>1158</v>
      </c>
      <c r="V319" s="1" t="s">
        <v>1372</v>
      </c>
      <c r="W319" s="1" t="s">
        <v>1161</v>
      </c>
      <c r="X319" s="1" t="s">
        <v>1161</v>
      </c>
      <c r="Y319" s="1" t="str">
        <f t="shared" si="268"/>
        <v>31</v>
      </c>
      <c r="Z319" s="1" t="str">
        <f>VLOOKUP(Y319,ja!E$2:F$35,2,FALSE)</f>
        <v>DKI Jakarta</v>
      </c>
      <c r="AA319" s="1" t="str">
        <f t="shared" si="269"/>
        <v>3172</v>
      </c>
      <c r="AB319" s="1" t="str">
        <f t="shared" si="270"/>
        <v>BPS Kota Jakarta Timur</v>
      </c>
      <c r="AD319" s="1" t="str">
        <f>IF(AC319="","", VLOOKUP(AC319,ja!A$2:D$549,4)&amp;" "&amp;VLOOKUP(AC319,ja!A$2:D$549,2))</f>
        <v/>
      </c>
      <c r="AE319" s="5" t="str">
        <f t="shared" ref="AE319:AF319" si="333">IF(AC319="",AA319,AC319)</f>
        <v>3172</v>
      </c>
      <c r="AF319" s="2" t="str">
        <f t="shared" si="333"/>
        <v>BPS Kota Jakarta Timur</v>
      </c>
      <c r="AG319" s="1">
        <v>1</v>
      </c>
    </row>
    <row r="320" spans="1:33" ht="12.75">
      <c r="A320" s="3">
        <v>45448.720781631942</v>
      </c>
      <c r="B320" s="1" t="s">
        <v>18</v>
      </c>
      <c r="C320" s="4" t="str">
        <f t="shared" si="263"/>
        <v>DIV KS</v>
      </c>
      <c r="D320" s="4">
        <v>222111929</v>
      </c>
      <c r="E320" s="2" t="s">
        <v>465</v>
      </c>
      <c r="F320" s="1">
        <f t="shared" si="264"/>
        <v>1</v>
      </c>
      <c r="G320" s="1" t="str">
        <f>VLOOKUP(D320,Sheet1!$A$2:$D$540,4,FALSE)</f>
        <v>Atanasius Alfandi</v>
      </c>
      <c r="H320" s="1">
        <f t="shared" si="265"/>
        <v>1</v>
      </c>
      <c r="I320" s="1" t="s">
        <v>3868</v>
      </c>
      <c r="J320" s="25" t="s">
        <v>3869</v>
      </c>
      <c r="K320" s="23" t="str">
        <f t="shared" si="266"/>
        <v>6281228054210</v>
      </c>
      <c r="L320" s="23" t="s">
        <v>3870</v>
      </c>
      <c r="M320" s="1" t="s">
        <v>465</v>
      </c>
      <c r="N320" s="1" t="s">
        <v>1155</v>
      </c>
      <c r="O320" s="1" t="s">
        <v>3871</v>
      </c>
      <c r="P320" s="1" t="s">
        <v>3872</v>
      </c>
      <c r="Q320" s="1" t="s">
        <v>1144</v>
      </c>
      <c r="R320" s="1" t="s">
        <v>3873</v>
      </c>
      <c r="S320" s="1" t="s">
        <v>1193</v>
      </c>
      <c r="T320" s="1" t="str">
        <f t="shared" si="267"/>
        <v>Damaran Rt 02/Rw 02, Gayamprit, Klaten Selatan, Kabupaten Klaten, Jawa Tengah 57423</v>
      </c>
      <c r="U320" s="1" t="s">
        <v>1559</v>
      </c>
      <c r="V320" s="1" t="s">
        <v>1195</v>
      </c>
      <c r="W320" s="1" t="s">
        <v>1561</v>
      </c>
      <c r="X320" s="1" t="s">
        <v>1195</v>
      </c>
      <c r="Y320" s="1" t="str">
        <f t="shared" si="268"/>
        <v>33</v>
      </c>
      <c r="Z320" s="1" t="str">
        <f>VLOOKUP(Y320,ja!E$2:F$35,2,FALSE)</f>
        <v>Jawa Tengah</v>
      </c>
      <c r="AA320" s="1" t="str">
        <f t="shared" si="269"/>
        <v>3310</v>
      </c>
      <c r="AB320" s="1" t="str">
        <f t="shared" si="270"/>
        <v>BPS Kabupaten Klaten</v>
      </c>
      <c r="AD320" s="1" t="str">
        <f>IF(AC320="","", VLOOKUP(AC320,ja!A$2:D$549,4)&amp;" "&amp;VLOOKUP(AC320,ja!A$2:D$549,2))</f>
        <v/>
      </c>
      <c r="AE320" s="5" t="str">
        <f t="shared" ref="AE320:AF320" si="334">IF(AC320="",AA320,AC320)</f>
        <v>3310</v>
      </c>
      <c r="AF320" s="2" t="str">
        <f t="shared" si="334"/>
        <v>BPS Kabupaten Klaten</v>
      </c>
      <c r="AG320" s="1">
        <v>1</v>
      </c>
    </row>
    <row r="321" spans="1:33" ht="12.75">
      <c r="A321" s="3">
        <v>45448.721891273148</v>
      </c>
      <c r="B321" s="1" t="s">
        <v>75</v>
      </c>
      <c r="C321" s="4" t="str">
        <f t="shared" si="263"/>
        <v>DIV KS</v>
      </c>
      <c r="D321" s="4">
        <v>222112385</v>
      </c>
      <c r="E321" s="2" t="s">
        <v>379</v>
      </c>
      <c r="F321" s="1">
        <f t="shared" si="264"/>
        <v>1</v>
      </c>
      <c r="G321" s="1" t="str">
        <f>VLOOKUP(D321,Sheet1!$A$2:$D$540,4,FALSE)</f>
        <v>Sulthon Lubis Zidan Kurniawan</v>
      </c>
      <c r="H321" s="1">
        <f t="shared" si="265"/>
        <v>1</v>
      </c>
      <c r="I321" s="1" t="s">
        <v>3875</v>
      </c>
      <c r="J321" s="25" t="s">
        <v>3876</v>
      </c>
      <c r="K321" s="23" t="str">
        <f t="shared" si="266"/>
        <v>6285726168156</v>
      </c>
      <c r="L321" s="23" t="s">
        <v>3877</v>
      </c>
      <c r="M321" s="1" t="s">
        <v>3878</v>
      </c>
      <c r="N321" s="1" t="s">
        <v>1141</v>
      </c>
      <c r="O321" s="1" t="s">
        <v>3879</v>
      </c>
      <c r="P321" s="1" t="s">
        <v>3880</v>
      </c>
      <c r="Q321" s="1" t="s">
        <v>1144</v>
      </c>
      <c r="R321" s="1" t="s">
        <v>3881</v>
      </c>
      <c r="S321" s="1" t="s">
        <v>3882</v>
      </c>
      <c r="T321" s="1" t="str">
        <f t="shared" si="267"/>
        <v>Rt 04/Rw 02 Dusun Jatimas, Desa Manggarmas, Kecamatan Godong</v>
      </c>
      <c r="U321" s="1" t="s">
        <v>1359</v>
      </c>
      <c r="V321" s="1" t="s">
        <v>1361</v>
      </c>
      <c r="W321" s="1" t="s">
        <v>1362</v>
      </c>
      <c r="X321" s="1" t="s">
        <v>1361</v>
      </c>
      <c r="Y321" s="1" t="str">
        <f t="shared" si="268"/>
        <v>33</v>
      </c>
      <c r="Z321" s="1" t="str">
        <f>VLOOKUP(Y321,ja!E$2:F$35,2,FALSE)</f>
        <v>Jawa Tengah</v>
      </c>
      <c r="AA321" s="1" t="str">
        <f t="shared" si="269"/>
        <v>3300</v>
      </c>
      <c r="AB321" s="1" t="str">
        <f t="shared" si="270"/>
        <v>BPS Provinsi Jawa Tengah</v>
      </c>
      <c r="AC321" s="1">
        <v>3315</v>
      </c>
      <c r="AD321" s="1" t="str">
        <f>IF(AC321="","", VLOOKUP(AC321,ja!A$2:D$549,4)&amp;" "&amp;VLOOKUP(AC321,ja!A$2:D$549,2))</f>
        <v>BPS Kabupaten Grobogan</v>
      </c>
      <c r="AE321" s="5">
        <f t="shared" ref="AE321:AF321" si="335">IF(AC321="",AA321,AC321)</f>
        <v>3315</v>
      </c>
      <c r="AF321" s="2" t="str">
        <f t="shared" si="335"/>
        <v>BPS Kabupaten Grobogan</v>
      </c>
      <c r="AG321" s="1">
        <v>1</v>
      </c>
    </row>
    <row r="322" spans="1:33" ht="12.75">
      <c r="A322" s="3">
        <v>45448.732771006944</v>
      </c>
      <c r="B322" s="1" t="s">
        <v>32</v>
      </c>
      <c r="C322" s="4" t="str">
        <f t="shared" si="263"/>
        <v>DIV KS</v>
      </c>
      <c r="D322" s="4">
        <v>222111908</v>
      </c>
      <c r="E322" s="2" t="s">
        <v>840</v>
      </c>
      <c r="F322" s="1">
        <f t="shared" si="264"/>
        <v>1</v>
      </c>
      <c r="G322" s="1" t="str">
        <f>VLOOKUP(D322,Sheet1!$A$2:$D$540,4,FALSE)</f>
        <v>Annisa Rahma</v>
      </c>
      <c r="H322" s="1">
        <f t="shared" si="265"/>
        <v>1</v>
      </c>
      <c r="I322" s="1" t="s">
        <v>3884</v>
      </c>
      <c r="J322" s="25" t="s">
        <v>3885</v>
      </c>
      <c r="K322" s="23" t="str">
        <f t="shared" si="266"/>
        <v>6281273649926</v>
      </c>
      <c r="L322" s="26" t="s">
        <v>3886</v>
      </c>
      <c r="M322" s="1" t="s">
        <v>840</v>
      </c>
      <c r="N322" s="1" t="s">
        <v>1177</v>
      </c>
      <c r="O322" s="1" t="s">
        <v>3887</v>
      </c>
      <c r="P322" s="1" t="s">
        <v>3888</v>
      </c>
      <c r="Q322" s="1" t="s">
        <v>1144</v>
      </c>
      <c r="R322" s="1" t="s">
        <v>3889</v>
      </c>
      <c r="S322" s="1" t="s">
        <v>3890</v>
      </c>
      <c r="T322" s="1" t="str">
        <f t="shared" si="267"/>
        <v>Jalan Veteran No 56, Rt 032/ Rw 005, Kelurahan Roban, Singkawang Tengah</v>
      </c>
      <c r="U322" s="1" t="s">
        <v>1661</v>
      </c>
      <c r="V322" s="1" t="s">
        <v>3891</v>
      </c>
      <c r="W322" s="1" t="s">
        <v>1663</v>
      </c>
      <c r="X322" s="1" t="s">
        <v>3891</v>
      </c>
      <c r="Y322" s="1" t="str">
        <f t="shared" si="268"/>
        <v>61</v>
      </c>
      <c r="Z322" s="1" t="str">
        <f>VLOOKUP(Y322,ja!E$2:F$35,2,FALSE)</f>
        <v>Kalimantan Barat</v>
      </c>
      <c r="AA322" s="1" t="str">
        <f t="shared" si="269"/>
        <v>6172</v>
      </c>
      <c r="AB322" s="1" t="str">
        <f t="shared" si="270"/>
        <v>BPS Kota Singkawang</v>
      </c>
      <c r="AD322" s="1" t="str">
        <f>IF(AC322="","", VLOOKUP(AC322,ja!A$2:D$549,4)&amp;" "&amp;VLOOKUP(AC322,ja!A$2:D$549,2))</f>
        <v/>
      </c>
      <c r="AE322" s="5" t="str">
        <f t="shared" ref="AE322:AF322" si="336">IF(AC322="",AA322,AC322)</f>
        <v>6172</v>
      </c>
      <c r="AF322" s="2" t="str">
        <f t="shared" si="336"/>
        <v>BPS Kota Singkawang</v>
      </c>
      <c r="AG322" s="1">
        <v>1</v>
      </c>
    </row>
    <row r="323" spans="1:33" ht="12.75">
      <c r="A323" s="3">
        <v>45448.744833935183</v>
      </c>
      <c r="B323" s="1" t="s">
        <v>41</v>
      </c>
      <c r="C323" s="4" t="str">
        <f t="shared" si="263"/>
        <v>DIV ST</v>
      </c>
      <c r="D323" s="4">
        <v>212011431</v>
      </c>
      <c r="E323" s="2" t="s">
        <v>65</v>
      </c>
      <c r="F323" s="1">
        <f t="shared" si="264"/>
        <v>1</v>
      </c>
      <c r="G323" s="1" t="s">
        <v>65</v>
      </c>
      <c r="H323" s="1">
        <f t="shared" si="265"/>
        <v>1</v>
      </c>
      <c r="I323" s="1" t="s">
        <v>3893</v>
      </c>
      <c r="J323" s="25" t="s">
        <v>3894</v>
      </c>
      <c r="K323" s="23" t="str">
        <f t="shared" si="266"/>
        <v>6288262323596</v>
      </c>
      <c r="L323" s="23" t="s">
        <v>3895</v>
      </c>
      <c r="M323" s="1" t="s">
        <v>3896</v>
      </c>
      <c r="N323" s="1" t="s">
        <v>1141</v>
      </c>
      <c r="O323" s="1" t="s">
        <v>3897</v>
      </c>
      <c r="P323" s="1" t="s">
        <v>1191</v>
      </c>
      <c r="Q323" s="1" t="s">
        <v>1144</v>
      </c>
      <c r="R323" s="1" t="s">
        <v>3898</v>
      </c>
      <c r="S323" s="1" t="s">
        <v>1393</v>
      </c>
      <c r="T323" s="1" t="str">
        <f t="shared" si="267"/>
        <v>Jalan Cempaka No 034, Bakaran Batu, Lubuk Pakam, Deli Serdang, Sumatera Utara. 20512</v>
      </c>
      <c r="U323" s="1" t="s">
        <v>1393</v>
      </c>
      <c r="V323" s="1" t="s">
        <v>1497</v>
      </c>
      <c r="W323" s="1" t="s">
        <v>1182</v>
      </c>
      <c r="X323" s="1" t="s">
        <v>1497</v>
      </c>
      <c r="Y323" s="1" t="str">
        <f t="shared" si="268"/>
        <v>12</v>
      </c>
      <c r="Z323" s="1" t="str">
        <f>VLOOKUP(Y323,ja!E$2:F$35,2,FALSE)</f>
        <v>Sumatera Utara</v>
      </c>
      <c r="AA323" s="1" t="str">
        <f t="shared" si="269"/>
        <v>1212</v>
      </c>
      <c r="AB323" s="1" t="str">
        <f t="shared" si="270"/>
        <v>BPS Kabupaten Deli Serdang</v>
      </c>
      <c r="AD323" s="1" t="str">
        <f>IF(AC323="","", VLOOKUP(AC323,ja!A$2:D$549,4)&amp;" "&amp;VLOOKUP(AC323,ja!A$2:D$549,2))</f>
        <v/>
      </c>
      <c r="AE323" s="5" t="str">
        <f t="shared" ref="AE323:AF323" si="337">IF(AC323="",AA323,AC323)</f>
        <v>1212</v>
      </c>
      <c r="AF323" s="2" t="str">
        <f t="shared" si="337"/>
        <v>BPS Kabupaten Deli Serdang</v>
      </c>
      <c r="AG323" s="1">
        <v>2</v>
      </c>
    </row>
    <row r="324" spans="1:33" ht="12.75">
      <c r="A324" s="3">
        <v>45448.745980127314</v>
      </c>
      <c r="B324" s="1" t="s">
        <v>35</v>
      </c>
      <c r="C324" s="4" t="str">
        <f t="shared" si="263"/>
        <v>DIV ST</v>
      </c>
      <c r="D324" s="4">
        <v>212112158</v>
      </c>
      <c r="E324" s="2" t="s">
        <v>3900</v>
      </c>
      <c r="F324" s="1">
        <f t="shared" si="264"/>
        <v>1</v>
      </c>
      <c r="G324" s="1" t="str">
        <f>VLOOKUP(D324,Sheet1!$A$2:$D$540,4,FALSE)</f>
        <v>Lisda Oktaviana</v>
      </c>
      <c r="H324" s="1">
        <f t="shared" si="265"/>
        <v>1</v>
      </c>
      <c r="I324" s="1" t="s">
        <v>3901</v>
      </c>
      <c r="J324" s="1">
        <v>6285642420849</v>
      </c>
      <c r="K324" s="23">
        <f t="shared" si="266"/>
        <v>6285642420849</v>
      </c>
      <c r="L324" s="23" t="s">
        <v>3902</v>
      </c>
      <c r="M324" s="1" t="s">
        <v>3900</v>
      </c>
      <c r="N324" s="1" t="s">
        <v>1141</v>
      </c>
      <c r="O324" s="1" t="s">
        <v>3903</v>
      </c>
      <c r="P324" s="1" t="s">
        <v>3904</v>
      </c>
      <c r="Q324" s="1" t="s">
        <v>1144</v>
      </c>
      <c r="R324" s="1" t="s">
        <v>3905</v>
      </c>
      <c r="S324" s="1" t="s">
        <v>1332</v>
      </c>
      <c r="T324" s="1" t="str">
        <f t="shared" si="267"/>
        <v>Kepoh Rt 1/ Rw 5, Cangkol, Kec. Mojolaban</v>
      </c>
      <c r="U324" s="1" t="s">
        <v>1559</v>
      </c>
      <c r="V324" s="1" t="s">
        <v>1333</v>
      </c>
      <c r="W324" s="1" t="s">
        <v>1561</v>
      </c>
      <c r="X324" s="1" t="s">
        <v>1333</v>
      </c>
      <c r="Y324" s="1" t="str">
        <f t="shared" si="268"/>
        <v>33</v>
      </c>
      <c r="Z324" s="1" t="str">
        <f>VLOOKUP(Y324,ja!E$2:F$35,2,FALSE)</f>
        <v>Jawa Tengah</v>
      </c>
      <c r="AA324" s="1" t="str">
        <f t="shared" si="269"/>
        <v>3311</v>
      </c>
      <c r="AB324" s="1" t="str">
        <f t="shared" si="270"/>
        <v>BPS Kabupaten Sukoharjo</v>
      </c>
      <c r="AD324" s="1" t="str">
        <f>IF(AC324="","", VLOOKUP(AC324,ja!A$2:D$549,4)&amp;" "&amp;VLOOKUP(AC324,ja!A$2:D$549,2))</f>
        <v/>
      </c>
      <c r="AE324" s="5" t="str">
        <f t="shared" ref="AE324:AF324" si="338">IF(AC324="",AA324,AC324)</f>
        <v>3311</v>
      </c>
      <c r="AF324" s="2" t="str">
        <f t="shared" si="338"/>
        <v>BPS Kabupaten Sukoharjo</v>
      </c>
      <c r="AG324" s="1">
        <v>1</v>
      </c>
    </row>
    <row r="325" spans="1:33" ht="12.75">
      <c r="A325" s="3">
        <v>45449.751094479172</v>
      </c>
      <c r="B325" s="1" t="s">
        <v>41</v>
      </c>
      <c r="C325" s="4" t="str">
        <f t="shared" si="263"/>
        <v>DIV ST</v>
      </c>
      <c r="D325" s="4">
        <v>212111881</v>
      </c>
      <c r="E325" s="2" t="s">
        <v>529</v>
      </c>
      <c r="F325" s="1">
        <f t="shared" si="264"/>
        <v>1</v>
      </c>
      <c r="G325" s="1" t="str">
        <f>VLOOKUP(D325,Sheet1!$A$2:$D$540,4,FALSE)</f>
        <v>Amara Putri Shabrina</v>
      </c>
      <c r="H325" s="1">
        <f t="shared" si="265"/>
        <v>1</v>
      </c>
      <c r="I325" s="1" t="s">
        <v>3907</v>
      </c>
      <c r="J325" s="25" t="s">
        <v>3908</v>
      </c>
      <c r="K325" s="23" t="str">
        <f t="shared" si="266"/>
        <v>6281229412243</v>
      </c>
      <c r="L325" s="23" t="s">
        <v>3909</v>
      </c>
      <c r="M325" s="1" t="s">
        <v>3910</v>
      </c>
      <c r="N325" s="1" t="s">
        <v>1893</v>
      </c>
      <c r="O325" s="1" t="s">
        <v>3911</v>
      </c>
      <c r="P325" s="1" t="s">
        <v>3912</v>
      </c>
      <c r="Q325" s="1" t="s">
        <v>1144</v>
      </c>
      <c r="R325" s="1" t="s">
        <v>3913</v>
      </c>
      <c r="S325" s="1" t="s">
        <v>3914</v>
      </c>
      <c r="T325" s="1" t="str">
        <f t="shared" si="267"/>
        <v xml:space="preserve">Rt 08/Rw 05 Demangan, Ngadirejo, Temanggung </v>
      </c>
      <c r="U325" s="1" t="s">
        <v>1169</v>
      </c>
      <c r="V325" s="1" t="s">
        <v>3915</v>
      </c>
      <c r="W325" s="1" t="s">
        <v>1172</v>
      </c>
      <c r="X325" s="1" t="s">
        <v>3915</v>
      </c>
      <c r="Y325" s="1" t="str">
        <f t="shared" si="268"/>
        <v>33</v>
      </c>
      <c r="Z325" s="1" t="str">
        <f>VLOOKUP(Y325,ja!E$2:F$35,2,FALSE)</f>
        <v>Jawa Tengah</v>
      </c>
      <c r="AA325" s="1" t="str">
        <f t="shared" si="269"/>
        <v>3323</v>
      </c>
      <c r="AB325" s="1" t="str">
        <f t="shared" si="270"/>
        <v>BPS Kabupaten Temanggung</v>
      </c>
      <c r="AD325" s="1" t="str">
        <f>IF(AC325="","", VLOOKUP(AC325,ja!A$2:D$549,4)&amp;" "&amp;VLOOKUP(AC325,ja!A$2:D$549,2))</f>
        <v/>
      </c>
      <c r="AE325" s="5" t="str">
        <f t="shared" ref="AE325:AF325" si="339">IF(AC325="",AA325,AC325)</f>
        <v>3323</v>
      </c>
      <c r="AF325" s="2" t="str">
        <f t="shared" si="339"/>
        <v>BPS Kabupaten Temanggung</v>
      </c>
      <c r="AG325" s="1">
        <v>1</v>
      </c>
    </row>
    <row r="326" spans="1:33" ht="12.75">
      <c r="A326" s="3">
        <v>45448.765017569443</v>
      </c>
      <c r="B326" s="1" t="s">
        <v>18</v>
      </c>
      <c r="C326" s="4" t="str">
        <f t="shared" si="263"/>
        <v>DIV KS</v>
      </c>
      <c r="D326" s="4">
        <v>222112112</v>
      </c>
      <c r="E326" s="2" t="s">
        <v>466</v>
      </c>
      <c r="F326" s="1">
        <f t="shared" si="264"/>
        <v>1</v>
      </c>
      <c r="G326" s="1" t="str">
        <f>VLOOKUP(D326,Sheet1!$A$2:$D$540,4,FALSE)</f>
        <v>Innas Khoirun Chisan</v>
      </c>
      <c r="H326" s="1">
        <f t="shared" si="265"/>
        <v>1</v>
      </c>
      <c r="I326" s="1" t="s">
        <v>3917</v>
      </c>
      <c r="J326" s="25" t="s">
        <v>3918</v>
      </c>
      <c r="K326" s="23" t="str">
        <f t="shared" si="266"/>
        <v>62895392341274</v>
      </c>
      <c r="L326" s="26" t="s">
        <v>3919</v>
      </c>
      <c r="M326" s="1" t="s">
        <v>3920</v>
      </c>
      <c r="N326" s="1" t="s">
        <v>1141</v>
      </c>
      <c r="O326" s="1" t="s">
        <v>1329</v>
      </c>
      <c r="P326" s="1" t="s">
        <v>3921</v>
      </c>
      <c r="Q326" s="1" t="s">
        <v>1144</v>
      </c>
      <c r="R326" s="1" t="s">
        <v>3922</v>
      </c>
      <c r="S326" s="1" t="s">
        <v>1193</v>
      </c>
      <c r="T326" s="1" t="str">
        <f t="shared" si="267"/>
        <v>Sobrah Gede,Rt01 Rw11, Buntalan, Kec. Klaten Tengah, Kabupaten Klaten</v>
      </c>
      <c r="U326" s="1" t="s">
        <v>1559</v>
      </c>
      <c r="V326" s="1" t="s">
        <v>1195</v>
      </c>
      <c r="W326" s="1" t="s">
        <v>1561</v>
      </c>
      <c r="X326" s="1" t="s">
        <v>1195</v>
      </c>
      <c r="Y326" s="1" t="str">
        <f t="shared" si="268"/>
        <v>33</v>
      </c>
      <c r="Z326" s="1" t="str">
        <f>VLOOKUP(Y326,ja!E$2:F$35,2,FALSE)</f>
        <v>Jawa Tengah</v>
      </c>
      <c r="AA326" s="1" t="str">
        <f t="shared" si="269"/>
        <v>3310</v>
      </c>
      <c r="AB326" s="1" t="str">
        <f t="shared" si="270"/>
        <v>BPS Kabupaten Klaten</v>
      </c>
      <c r="AD326" s="1" t="str">
        <f>IF(AC326="","", VLOOKUP(AC326,ja!A$2:D$549,4)&amp;" "&amp;VLOOKUP(AC326,ja!A$2:D$549,2))</f>
        <v/>
      </c>
      <c r="AE326" s="5" t="str">
        <f t="shared" ref="AE326:AF326" si="340">IF(AC326="",AA326,AC326)</f>
        <v>3310</v>
      </c>
      <c r="AF326" s="2" t="str">
        <f t="shared" si="340"/>
        <v>BPS Kabupaten Klaten</v>
      </c>
      <c r="AG326" s="1">
        <v>1</v>
      </c>
    </row>
    <row r="327" spans="1:33" ht="12.75">
      <c r="A327" s="3">
        <v>45448.771234849541</v>
      </c>
      <c r="B327" s="1" t="s">
        <v>23</v>
      </c>
      <c r="C327" s="4" t="str">
        <f t="shared" si="263"/>
        <v>DIII ST</v>
      </c>
      <c r="D327" s="4">
        <v>112212503</v>
      </c>
      <c r="E327" s="2" t="s">
        <v>910</v>
      </c>
      <c r="F327" s="1">
        <f t="shared" si="264"/>
        <v>1</v>
      </c>
      <c r="G327" s="1" t="str">
        <f>VLOOKUP(D327,Sheet1!$A$2:$D$540,4,FALSE)</f>
        <v>Anggra Dwi Prasetya</v>
      </c>
      <c r="H327" s="1">
        <f t="shared" si="265"/>
        <v>1</v>
      </c>
      <c r="I327" s="1" t="s">
        <v>3924</v>
      </c>
      <c r="J327" s="25" t="s">
        <v>3925</v>
      </c>
      <c r="K327" s="23" t="str">
        <f t="shared" si="266"/>
        <v>6287789722564</v>
      </c>
      <c r="L327" s="23" t="s">
        <v>3926</v>
      </c>
      <c r="M327" s="1" t="s">
        <v>3927</v>
      </c>
      <c r="N327" s="1" t="s">
        <v>1177</v>
      </c>
      <c r="O327" s="1" t="s">
        <v>3928</v>
      </c>
      <c r="P327" s="1" t="s">
        <v>3929</v>
      </c>
      <c r="Q327" s="1" t="s">
        <v>1144</v>
      </c>
      <c r="R327" s="1" t="s">
        <v>3930</v>
      </c>
      <c r="S327" s="1" t="s">
        <v>3931</v>
      </c>
      <c r="T327" s="1" t="str">
        <f t="shared" si="267"/>
        <v>Jalan Moji Mohalo, Wandaka, Kulisusu</v>
      </c>
      <c r="U327" s="1" t="s">
        <v>3773</v>
      </c>
      <c r="V327" s="1" t="s">
        <v>3932</v>
      </c>
      <c r="W327" s="1" t="s">
        <v>2693</v>
      </c>
      <c r="X327" s="1" t="s">
        <v>3932</v>
      </c>
      <c r="Y327" s="1" t="str">
        <f t="shared" si="268"/>
        <v>74</v>
      </c>
      <c r="Z327" s="1" t="str">
        <f>VLOOKUP(Y327,ja!E$2:F$35,2,FALSE)</f>
        <v>Sulawesi Tenggara</v>
      </c>
      <c r="AA327" s="1" t="str">
        <f t="shared" si="269"/>
        <v>7409</v>
      </c>
      <c r="AB327" s="1" t="str">
        <f t="shared" si="270"/>
        <v>BPS Kabupaten Buton Utara</v>
      </c>
      <c r="AD327" s="1" t="str">
        <f>IF(AC327="","", VLOOKUP(AC327,ja!A$2:D$549,4)&amp;" "&amp;VLOOKUP(AC327,ja!A$2:D$549,2))</f>
        <v/>
      </c>
      <c r="AE327" s="5" t="str">
        <f t="shared" ref="AE327:AF327" si="341">IF(AC327="",AA327,AC327)</f>
        <v>7409</v>
      </c>
      <c r="AF327" s="2" t="str">
        <f t="shared" si="341"/>
        <v>BPS Kabupaten Buton Utara</v>
      </c>
      <c r="AG327" s="1">
        <v>1</v>
      </c>
    </row>
    <row r="328" spans="1:33" ht="12.75">
      <c r="A328" s="3">
        <v>45448.771235983797</v>
      </c>
      <c r="B328" s="1" t="s">
        <v>47</v>
      </c>
      <c r="C328" s="4" t="str">
        <f t="shared" si="263"/>
        <v>DIII ST</v>
      </c>
      <c r="D328" s="4">
        <v>112212737</v>
      </c>
      <c r="E328" s="2" t="s">
        <v>913</v>
      </c>
      <c r="F328" s="1">
        <f t="shared" si="264"/>
        <v>1</v>
      </c>
      <c r="G328" s="1" t="str">
        <f>VLOOKUP(D328,Sheet1!$A$2:$D$540,4,FALSE)</f>
        <v>Muh. Dzulrian</v>
      </c>
      <c r="H328" s="1">
        <f t="shared" si="265"/>
        <v>1</v>
      </c>
      <c r="I328" s="1" t="s">
        <v>3934</v>
      </c>
      <c r="J328" s="25" t="s">
        <v>3935</v>
      </c>
      <c r="K328" s="23" t="str">
        <f t="shared" si="266"/>
        <v>6281243095692</v>
      </c>
      <c r="L328" s="23" t="s">
        <v>3936</v>
      </c>
      <c r="M328" s="1" t="s">
        <v>3937</v>
      </c>
      <c r="N328" s="1" t="s">
        <v>1141</v>
      </c>
      <c r="O328" s="1" t="s">
        <v>3938</v>
      </c>
      <c r="P328" s="1" t="s">
        <v>3939</v>
      </c>
      <c r="Q328" s="1" t="s">
        <v>1144</v>
      </c>
      <c r="R328" s="1" t="s">
        <v>3940</v>
      </c>
      <c r="S328" s="1" t="s">
        <v>3931</v>
      </c>
      <c r="T328" s="1" t="str">
        <f t="shared" si="267"/>
        <v>Rt 01, Jln Wengkonuku No 5, Desa Waode Buri, Kecamatan Kulisusu Utara</v>
      </c>
      <c r="U328" s="1" t="s">
        <v>3773</v>
      </c>
      <c r="V328" s="1" t="s">
        <v>3932</v>
      </c>
      <c r="W328" s="1" t="s">
        <v>2693</v>
      </c>
      <c r="X328" s="1" t="s">
        <v>3932</v>
      </c>
      <c r="Y328" s="1" t="str">
        <f t="shared" si="268"/>
        <v>74</v>
      </c>
      <c r="Z328" s="1" t="str">
        <f>VLOOKUP(Y328,ja!E$2:F$35,2,FALSE)</f>
        <v>Sulawesi Tenggara</v>
      </c>
      <c r="AA328" s="1" t="str">
        <f t="shared" si="269"/>
        <v>7409</v>
      </c>
      <c r="AB328" s="1" t="str">
        <f t="shared" si="270"/>
        <v>BPS Kabupaten Buton Utara</v>
      </c>
      <c r="AD328" s="1" t="str">
        <f>IF(AC328="","", VLOOKUP(AC328,ja!A$2:D$549,4)&amp;" "&amp;VLOOKUP(AC328,ja!A$2:D$549,2))</f>
        <v/>
      </c>
      <c r="AE328" s="5" t="str">
        <f t="shared" ref="AE328:AF328" si="342">IF(AC328="",AA328,AC328)</f>
        <v>7409</v>
      </c>
      <c r="AF328" s="2" t="str">
        <f t="shared" si="342"/>
        <v>BPS Kabupaten Buton Utara</v>
      </c>
      <c r="AG328" s="1">
        <v>1</v>
      </c>
    </row>
    <row r="329" spans="1:33" ht="12.75">
      <c r="A329" s="3">
        <v>45448.790704270832</v>
      </c>
      <c r="B329" s="1" t="s">
        <v>35</v>
      </c>
      <c r="C329" s="4" t="str">
        <f t="shared" si="263"/>
        <v>DIV ST</v>
      </c>
      <c r="D329" s="4">
        <v>212112026</v>
      </c>
      <c r="E329" s="2" t="s">
        <v>416</v>
      </c>
      <c r="F329" s="1">
        <f t="shared" si="264"/>
        <v>1</v>
      </c>
      <c r="G329" s="1" t="str">
        <f>VLOOKUP(D329,Sheet1!$A$2:$D$540,4,FALSE)</f>
        <v>Erwin Agung Nur Rohmat</v>
      </c>
      <c r="H329" s="1">
        <f t="shared" si="265"/>
        <v>1</v>
      </c>
      <c r="I329" s="1" t="s">
        <v>3942</v>
      </c>
      <c r="J329" s="25" t="s">
        <v>3943</v>
      </c>
      <c r="K329" s="23" t="str">
        <f t="shared" si="266"/>
        <v>6289638498752</v>
      </c>
      <c r="L329" s="23" t="s">
        <v>3944</v>
      </c>
      <c r="M329" s="1" t="s">
        <v>3945</v>
      </c>
      <c r="N329" s="1" t="s">
        <v>1189</v>
      </c>
      <c r="O329" s="1" t="s">
        <v>3946</v>
      </c>
      <c r="P329" s="1" t="s">
        <v>3947</v>
      </c>
      <c r="Q329" s="1" t="s">
        <v>1144</v>
      </c>
      <c r="R329" s="1" t="s">
        <v>3948</v>
      </c>
      <c r="S329" s="1" t="s">
        <v>1371</v>
      </c>
      <c r="T329" s="1" t="str">
        <f t="shared" si="267"/>
        <v>Jalan Pancurawis Gang Karanganyar 1 Rt.1/Rw.6, Purwokerto Kidul, Purwokerto Selatan, Banyumas, Jawa Tengah, Id 53147</v>
      </c>
      <c r="U329" s="1" t="s">
        <v>1486</v>
      </c>
      <c r="V329" s="1" t="s">
        <v>1372</v>
      </c>
      <c r="W329" s="1" t="s">
        <v>1487</v>
      </c>
      <c r="X329" s="1" t="s">
        <v>1372</v>
      </c>
      <c r="Y329" s="1" t="str">
        <f t="shared" si="268"/>
        <v>33</v>
      </c>
      <c r="Z329" s="1" t="str">
        <f>VLOOKUP(Y329,ja!E$2:F$35,2,FALSE)</f>
        <v>Jawa Tengah</v>
      </c>
      <c r="AA329" s="1" t="str">
        <f t="shared" si="269"/>
        <v>3302</v>
      </c>
      <c r="AB329" s="1" t="str">
        <f t="shared" si="270"/>
        <v>BPS Kabupaten Banyumas</v>
      </c>
      <c r="AD329" s="1" t="str">
        <f>IF(AC329="","", VLOOKUP(AC329,ja!A$2:D$549,4)&amp;" "&amp;VLOOKUP(AC329,ja!A$2:D$549,2))</f>
        <v/>
      </c>
      <c r="AE329" s="5" t="str">
        <f t="shared" ref="AE329:AF329" si="343">IF(AC329="",AA329,AC329)</f>
        <v>3302</v>
      </c>
      <c r="AF329" s="2" t="str">
        <f t="shared" si="343"/>
        <v>BPS Kabupaten Banyumas</v>
      </c>
      <c r="AG329" s="1">
        <v>1</v>
      </c>
    </row>
    <row r="330" spans="1:33" ht="12.75">
      <c r="A330" s="3">
        <v>45448.80308331018</v>
      </c>
      <c r="B330" s="1" t="s">
        <v>57</v>
      </c>
      <c r="C330" s="4" t="str">
        <f t="shared" si="263"/>
        <v>DIV KS</v>
      </c>
      <c r="D330" s="4">
        <v>222112217</v>
      </c>
      <c r="E330" s="2" t="s">
        <v>287</v>
      </c>
      <c r="F330" s="1">
        <f t="shared" si="264"/>
        <v>1</v>
      </c>
      <c r="G330" s="1" t="str">
        <f>VLOOKUP(D330,Sheet1!$A$2:$D$540,4,FALSE)</f>
        <v>Muhammad Julian Firdaus</v>
      </c>
      <c r="H330" s="1">
        <f t="shared" si="265"/>
        <v>1</v>
      </c>
      <c r="I330" s="1" t="s">
        <v>3950</v>
      </c>
      <c r="J330" s="25" t="s">
        <v>3951</v>
      </c>
      <c r="K330" s="23" t="str">
        <f t="shared" si="266"/>
        <v>6281278984640</v>
      </c>
      <c r="L330" s="23" t="s">
        <v>3952</v>
      </c>
      <c r="M330" s="1" t="s">
        <v>3953</v>
      </c>
      <c r="N330" s="1" t="s">
        <v>1155</v>
      </c>
      <c r="O330" s="1" t="s">
        <v>3954</v>
      </c>
      <c r="P330" s="1" t="s">
        <v>3955</v>
      </c>
      <c r="Q330" s="1" t="s">
        <v>1144</v>
      </c>
      <c r="R330" s="1" t="s">
        <v>3956</v>
      </c>
      <c r="S330" s="1" t="s">
        <v>1382</v>
      </c>
      <c r="T330" s="1" t="str">
        <f t="shared" si="267"/>
        <v>Jalan Otista 2 No. 20A Rt. 4 Rw. 9 Bidara Cina, Jatinegara</v>
      </c>
      <c r="U330" s="1" t="s">
        <v>3684</v>
      </c>
      <c r="V330" s="1" t="s">
        <v>1311</v>
      </c>
      <c r="W330" s="1" t="s">
        <v>3957</v>
      </c>
      <c r="X330" s="1" t="s">
        <v>1311</v>
      </c>
      <c r="Y330" s="1" t="str">
        <f t="shared" si="268"/>
        <v>31</v>
      </c>
      <c r="Z330" s="1" t="str">
        <f>VLOOKUP(Y330,ja!E$2:F$35,2,FALSE)</f>
        <v>DKI Jakarta</v>
      </c>
      <c r="AA330" s="1" t="str">
        <f t="shared" si="269"/>
        <v>3173</v>
      </c>
      <c r="AB330" s="1" t="str">
        <f t="shared" si="270"/>
        <v>BPS Kota Jakarta Pusat</v>
      </c>
      <c r="AD330" s="1" t="str">
        <f>IF(AC330="","", VLOOKUP(AC330,ja!A$2:D$549,4)&amp;" "&amp;VLOOKUP(AC330,ja!A$2:D$549,2))</f>
        <v/>
      </c>
      <c r="AE330" s="5" t="str">
        <f t="shared" ref="AE330:AF330" si="344">IF(AC330="",AA330,AC330)</f>
        <v>3173</v>
      </c>
      <c r="AF330" s="2" t="str">
        <f t="shared" si="344"/>
        <v>BPS Kota Jakarta Pusat</v>
      </c>
      <c r="AG330" s="1">
        <v>1</v>
      </c>
    </row>
    <row r="331" spans="1:33" ht="12.75">
      <c r="A331" s="3">
        <v>45448.810949270832</v>
      </c>
      <c r="B331" s="1" t="s">
        <v>62</v>
      </c>
      <c r="C331" s="4" t="str">
        <f t="shared" si="263"/>
        <v>DIV KS</v>
      </c>
      <c r="D331" s="4">
        <v>222111850</v>
      </c>
      <c r="E331" s="2" t="s">
        <v>3959</v>
      </c>
      <c r="F331" s="1">
        <f t="shared" si="264"/>
        <v>1</v>
      </c>
      <c r="G331" s="1" t="str">
        <f>VLOOKUP(D331,Sheet1!$A$2:$D$540,4,FALSE)</f>
        <v>Afied Akhmad</v>
      </c>
      <c r="H331" s="1">
        <f t="shared" si="265"/>
        <v>1</v>
      </c>
      <c r="I331" s="1" t="s">
        <v>3960</v>
      </c>
      <c r="J331" s="1">
        <v>6285242529403</v>
      </c>
      <c r="K331" s="23">
        <f t="shared" si="266"/>
        <v>6285242529403</v>
      </c>
      <c r="L331" s="26" t="s">
        <v>3961</v>
      </c>
      <c r="M331" s="1" t="s">
        <v>3959</v>
      </c>
      <c r="N331" s="1" t="s">
        <v>1141</v>
      </c>
      <c r="O331" s="1" t="s">
        <v>3962</v>
      </c>
      <c r="P331" s="1" t="s">
        <v>3963</v>
      </c>
      <c r="Q331" s="1" t="s">
        <v>1144</v>
      </c>
      <c r="R331" s="1" t="s">
        <v>3964</v>
      </c>
      <c r="S331" s="1" t="s">
        <v>3965</v>
      </c>
      <c r="T331" s="1" t="str">
        <f t="shared" si="267"/>
        <v>Jalan Stadion Mini, No. 34, 002/002, Kel. Bongki, Kec. Sinjai Utara, Kab. Sinjai</v>
      </c>
      <c r="U331" s="1" t="s">
        <v>2242</v>
      </c>
      <c r="V331" s="1" t="s">
        <v>3966</v>
      </c>
      <c r="W331" s="1" t="s">
        <v>3967</v>
      </c>
      <c r="X331" s="1" t="s">
        <v>3966</v>
      </c>
      <c r="Y331" s="1" t="str">
        <f t="shared" si="268"/>
        <v>73</v>
      </c>
      <c r="Z331" s="1" t="str">
        <f>VLOOKUP(Y331,ja!E$2:F$35,2,FALSE)</f>
        <v>Sulawesi Selatan</v>
      </c>
      <c r="AA331" s="1" t="str">
        <f t="shared" si="269"/>
        <v>7307</v>
      </c>
      <c r="AB331" s="1" t="str">
        <f t="shared" si="270"/>
        <v>BPS Kabupaten Sinjai</v>
      </c>
      <c r="AD331" s="1" t="str">
        <f>IF(AC331="","", VLOOKUP(AC331,ja!A$2:D$549,4)&amp;" "&amp;VLOOKUP(AC331,ja!A$2:D$549,2))</f>
        <v/>
      </c>
      <c r="AE331" s="5" t="str">
        <f t="shared" ref="AE331:AF331" si="345">IF(AC331="",AA331,AC331)</f>
        <v>7307</v>
      </c>
      <c r="AF331" s="2" t="str">
        <f t="shared" si="345"/>
        <v>BPS Kabupaten Sinjai</v>
      </c>
      <c r="AG331" s="1">
        <v>1</v>
      </c>
    </row>
    <row r="332" spans="1:33" ht="12.75">
      <c r="A332" s="3">
        <v>45448.820118784723</v>
      </c>
      <c r="B332" s="1" t="s">
        <v>38</v>
      </c>
      <c r="C332" s="4" t="str">
        <f t="shared" si="263"/>
        <v>DIV ST</v>
      </c>
      <c r="D332" s="4">
        <v>212112328</v>
      </c>
      <c r="E332" s="2" t="s">
        <v>751</v>
      </c>
      <c r="F332" s="1">
        <f t="shared" si="264"/>
        <v>1</v>
      </c>
      <c r="G332" s="1" t="str">
        <f>VLOOKUP(D332,Sheet1!$A$2:$D$540,4,FALSE)</f>
        <v>Rissa Erviana</v>
      </c>
      <c r="H332" s="1">
        <f t="shared" si="265"/>
        <v>1</v>
      </c>
      <c r="I332" s="1" t="s">
        <v>3969</v>
      </c>
      <c r="J332" s="25" t="s">
        <v>3970</v>
      </c>
      <c r="K332" s="23" t="str">
        <f t="shared" si="266"/>
        <v>6283833817490</v>
      </c>
      <c r="L332" s="23" t="s">
        <v>3971</v>
      </c>
      <c r="M332" s="1" t="s">
        <v>751</v>
      </c>
      <c r="N332" s="1" t="s">
        <v>1141</v>
      </c>
      <c r="O332" s="1" t="s">
        <v>3972</v>
      </c>
      <c r="P332" s="1" t="s">
        <v>3973</v>
      </c>
      <c r="Q332" s="1" t="s">
        <v>1144</v>
      </c>
      <c r="R332" s="1" t="s">
        <v>3974</v>
      </c>
      <c r="S332" s="1" t="s">
        <v>1601</v>
      </c>
      <c r="T332" s="1" t="str">
        <f t="shared" si="267"/>
        <v>Jalan Suropati No. 7 Rt 5 Rw 5, Kelurahan Losari, Kecamatan Singosari</v>
      </c>
      <c r="U332" s="1" t="s">
        <v>1600</v>
      </c>
      <c r="V332" s="1" t="s">
        <v>1602</v>
      </c>
      <c r="W332" s="1" t="s">
        <v>1603</v>
      </c>
      <c r="X332" s="1" t="s">
        <v>1602</v>
      </c>
      <c r="Y332" s="1" t="str">
        <f t="shared" si="268"/>
        <v>35</v>
      </c>
      <c r="Z332" s="1" t="str">
        <f>VLOOKUP(Y332,ja!E$2:F$35,2,FALSE)</f>
        <v>Jawa Timur</v>
      </c>
      <c r="AA332" s="1" t="str">
        <f t="shared" si="269"/>
        <v>3573</v>
      </c>
      <c r="AB332" s="1" t="str">
        <f t="shared" si="270"/>
        <v>BPS Kota Malang</v>
      </c>
      <c r="AD332" s="1" t="str">
        <f>IF(AC332="","", VLOOKUP(AC332,ja!A$2:D$549,4)&amp;" "&amp;VLOOKUP(AC332,ja!A$2:D$549,2))</f>
        <v/>
      </c>
      <c r="AE332" s="5" t="str">
        <f t="shared" ref="AE332:AF332" si="346">IF(AC332="",AA332,AC332)</f>
        <v>3573</v>
      </c>
      <c r="AF332" s="2" t="str">
        <f t="shared" si="346"/>
        <v>BPS Kota Malang</v>
      </c>
      <c r="AG332" s="1">
        <v>1</v>
      </c>
    </row>
    <row r="333" spans="1:33" ht="12.75">
      <c r="A333" s="3">
        <v>45448.82212783565</v>
      </c>
      <c r="B333" s="1" t="s">
        <v>62</v>
      </c>
      <c r="C333" s="4" t="str">
        <f t="shared" si="263"/>
        <v>DIV KS</v>
      </c>
      <c r="D333" s="4">
        <v>222112118</v>
      </c>
      <c r="E333" s="2" t="s">
        <v>303</v>
      </c>
      <c r="F333" s="1">
        <f t="shared" si="264"/>
        <v>1</v>
      </c>
      <c r="G333" s="1" t="str">
        <f>VLOOKUP(D333,Sheet1!$A$2:$D$540,4,FALSE)</f>
        <v>Izhar Amal Pramuditya</v>
      </c>
      <c r="H333" s="1">
        <f t="shared" si="265"/>
        <v>1</v>
      </c>
      <c r="I333" s="1" t="s">
        <v>3976</v>
      </c>
      <c r="J333" s="25" t="s">
        <v>3977</v>
      </c>
      <c r="K333" s="23" t="str">
        <f t="shared" si="266"/>
        <v>6281806273373</v>
      </c>
      <c r="L333" s="23" t="s">
        <v>3978</v>
      </c>
      <c r="M333" s="1" t="s">
        <v>303</v>
      </c>
      <c r="N333" s="1" t="s">
        <v>1155</v>
      </c>
      <c r="O333" s="1" t="s">
        <v>3979</v>
      </c>
      <c r="P333" s="1" t="s">
        <v>3980</v>
      </c>
      <c r="Q333" s="1" t="s">
        <v>2060</v>
      </c>
      <c r="R333" s="1" t="s">
        <v>3980</v>
      </c>
      <c r="S333" s="1" t="s">
        <v>2062</v>
      </c>
      <c r="T333" s="1" t="str">
        <f t="shared" si="267"/>
        <v>Perumahan Kompleks Meruya Indah Blok E Nomor 3, Rt 002 Rw 007, Meruya Selatan, Kembangan, Jakarta Barat, Dki Jakarta</v>
      </c>
      <c r="U333" s="1" t="s">
        <v>1159</v>
      </c>
      <c r="V333" s="1" t="s">
        <v>2344</v>
      </c>
      <c r="W333" s="1" t="s">
        <v>1311</v>
      </c>
      <c r="X333" s="1" t="s">
        <v>2344</v>
      </c>
      <c r="Y333" s="1" t="str">
        <f t="shared" si="268"/>
        <v>31</v>
      </c>
      <c r="Z333" s="1" t="str">
        <f>VLOOKUP(Y333,ja!E$2:F$35,2,FALSE)</f>
        <v>DKI Jakarta</v>
      </c>
      <c r="AA333" s="1" t="str">
        <f t="shared" si="269"/>
        <v>3174</v>
      </c>
      <c r="AB333" s="1" t="str">
        <f t="shared" si="270"/>
        <v>BPS Kota Jakarta Barat</v>
      </c>
      <c r="AD333" s="1" t="str">
        <f>IF(AC333="","", VLOOKUP(AC333,ja!A$2:D$549,4)&amp;" "&amp;VLOOKUP(AC333,ja!A$2:D$549,2))</f>
        <v/>
      </c>
      <c r="AE333" s="5" t="str">
        <f t="shared" ref="AE333:AF333" si="347">IF(AC333="",AA333,AC333)</f>
        <v>3174</v>
      </c>
      <c r="AF333" s="2" t="str">
        <f t="shared" si="347"/>
        <v>BPS Kota Jakarta Barat</v>
      </c>
      <c r="AG333" s="1">
        <v>1</v>
      </c>
    </row>
    <row r="334" spans="1:33" ht="12.75">
      <c r="A334" s="3">
        <v>45448.825024456019</v>
      </c>
      <c r="B334" s="1" t="s">
        <v>103</v>
      </c>
      <c r="C334" s="4" t="str">
        <f t="shared" si="263"/>
        <v>DIV ST</v>
      </c>
      <c r="D334" s="4">
        <v>212112049</v>
      </c>
      <c r="E334" s="2" t="s">
        <v>605</v>
      </c>
      <c r="F334" s="1">
        <f t="shared" si="264"/>
        <v>1</v>
      </c>
      <c r="G334" s="1" t="str">
        <f>VLOOKUP(D334,Sheet1!$A$2:$D$540,4,FALSE)</f>
        <v>Fatima Azzahro Binti Fatihah</v>
      </c>
      <c r="H334" s="1">
        <f t="shared" si="265"/>
        <v>1</v>
      </c>
      <c r="I334" s="1" t="s">
        <v>3982</v>
      </c>
      <c r="J334" s="25" t="s">
        <v>3983</v>
      </c>
      <c r="K334" s="23" t="str">
        <f t="shared" si="266"/>
        <v>6289686028898</v>
      </c>
      <c r="L334" s="23" t="s">
        <v>3984</v>
      </c>
      <c r="M334" s="1" t="s">
        <v>3985</v>
      </c>
      <c r="N334" s="1" t="s">
        <v>1141</v>
      </c>
      <c r="O334" s="1" t="s">
        <v>3986</v>
      </c>
      <c r="P334" s="1" t="s">
        <v>3987</v>
      </c>
      <c r="Q334" s="1" t="s">
        <v>1144</v>
      </c>
      <c r="R334" s="1" t="s">
        <v>3988</v>
      </c>
      <c r="S334" s="1" t="s">
        <v>1193</v>
      </c>
      <c r="T334" s="1" t="str">
        <f t="shared" si="267"/>
        <v>Mutihan, Rt 13/Rw 06, Mutihan, Gantiwarno, Klaten</v>
      </c>
      <c r="U334" s="1" t="s">
        <v>1146</v>
      </c>
      <c r="V334" s="1" t="s">
        <v>1195</v>
      </c>
      <c r="W334" s="1" t="s">
        <v>1693</v>
      </c>
      <c r="X334" s="1" t="s">
        <v>1693</v>
      </c>
      <c r="Y334" s="1" t="str">
        <f t="shared" si="268"/>
        <v>34</v>
      </c>
      <c r="Z334" s="1" t="str">
        <f>VLOOKUP(Y334,ja!E$2:F$35,2,FALSE)</f>
        <v>DI Yogyakarta</v>
      </c>
      <c r="AA334" s="1" t="str">
        <f t="shared" si="269"/>
        <v>3403</v>
      </c>
      <c r="AB334" s="1" t="str">
        <f t="shared" si="270"/>
        <v>BPS Kabupaten Gunungkidul</v>
      </c>
      <c r="AD334" s="1" t="str">
        <f>IF(AC334="","", VLOOKUP(AC334,ja!A$2:D$549,4)&amp;" "&amp;VLOOKUP(AC334,ja!A$2:D$549,2))</f>
        <v/>
      </c>
      <c r="AE334" s="5" t="str">
        <f t="shared" ref="AE334:AF334" si="348">IF(AC334="",AA334,AC334)</f>
        <v>3403</v>
      </c>
      <c r="AF334" s="2" t="str">
        <f t="shared" si="348"/>
        <v>BPS Kabupaten Gunungkidul</v>
      </c>
      <c r="AG334" s="1">
        <v>1</v>
      </c>
    </row>
    <row r="335" spans="1:33" ht="12.75">
      <c r="A335" s="3">
        <v>45448.846099745366</v>
      </c>
      <c r="B335" s="1" t="s">
        <v>38</v>
      </c>
      <c r="C335" s="4" t="str">
        <f t="shared" si="263"/>
        <v>DIV ST</v>
      </c>
      <c r="D335" s="4">
        <v>212112347</v>
      </c>
      <c r="E335" s="2" t="s">
        <v>3990</v>
      </c>
      <c r="F335" s="1">
        <f t="shared" si="264"/>
        <v>1</v>
      </c>
      <c r="G335" s="1" t="str">
        <f>VLOOKUP(D335,Sheet1!$A$2:$D$540,4,FALSE)</f>
        <v>Salsabila Rahadatul Aisy</v>
      </c>
      <c r="H335" s="1">
        <f t="shared" si="265"/>
        <v>1</v>
      </c>
      <c r="I335" s="1" t="s">
        <v>3991</v>
      </c>
      <c r="J335" s="25" t="s">
        <v>3992</v>
      </c>
      <c r="K335" s="23" t="str">
        <f t="shared" si="266"/>
        <v>6283850296323</v>
      </c>
      <c r="L335" s="23" t="s">
        <v>3993</v>
      </c>
      <c r="M335" s="1" t="s">
        <v>3990</v>
      </c>
      <c r="N335" s="1" t="s">
        <v>3994</v>
      </c>
      <c r="O335" s="1" t="s">
        <v>3995</v>
      </c>
      <c r="P335" s="1" t="s">
        <v>3996</v>
      </c>
      <c r="Q335" s="1" t="s">
        <v>1144</v>
      </c>
      <c r="R335" s="1" t="s">
        <v>3997</v>
      </c>
      <c r="S335" s="1" t="s">
        <v>3998</v>
      </c>
      <c r="T335" s="1" t="str">
        <f t="shared" si="267"/>
        <v>Dsn Kolo Barat, Desa Apaan, Kecamatan Pangarengan</v>
      </c>
      <c r="U335" s="1" t="s">
        <v>1267</v>
      </c>
      <c r="V335" s="1" t="s">
        <v>3443</v>
      </c>
      <c r="W335" s="1" t="s">
        <v>3444</v>
      </c>
      <c r="X335" s="1" t="s">
        <v>3443</v>
      </c>
      <c r="Y335" s="1" t="str">
        <f t="shared" si="268"/>
        <v>35</v>
      </c>
      <c r="Z335" s="1" t="str">
        <f>VLOOKUP(Y335,ja!E$2:F$35,2,FALSE)</f>
        <v>Jawa Timur</v>
      </c>
      <c r="AA335" s="1" t="str">
        <f t="shared" si="269"/>
        <v>3500</v>
      </c>
      <c r="AB335" s="1" t="str">
        <f t="shared" si="270"/>
        <v>BPS Provinsi Jawa Timur</v>
      </c>
      <c r="AC335" s="1">
        <v>3527</v>
      </c>
      <c r="AD335" s="1" t="str">
        <f>IF(AC335="","", VLOOKUP(AC335,ja!A$2:D$549,4)&amp;" "&amp;VLOOKUP(AC335,ja!A$2:D$549,2))</f>
        <v>BPS Kabupaten Sampang</v>
      </c>
      <c r="AE335" s="5">
        <f t="shared" ref="AE335:AF335" si="349">IF(AC335="",AA335,AC335)</f>
        <v>3527</v>
      </c>
      <c r="AF335" s="2" t="str">
        <f t="shared" si="349"/>
        <v>BPS Kabupaten Sampang</v>
      </c>
      <c r="AG335" s="1">
        <v>1</v>
      </c>
    </row>
    <row r="336" spans="1:33" ht="12.75">
      <c r="A336" s="3">
        <v>45448.849056423613</v>
      </c>
      <c r="B336" s="1" t="s">
        <v>32</v>
      </c>
      <c r="C336" s="4" t="str">
        <f t="shared" si="263"/>
        <v>DIV KS</v>
      </c>
      <c r="D336" s="4">
        <v>222112096</v>
      </c>
      <c r="E336" s="2" t="s">
        <v>800</v>
      </c>
      <c r="F336" s="1">
        <f t="shared" si="264"/>
        <v>1</v>
      </c>
      <c r="G336" s="1" t="str">
        <f>VLOOKUP(D336,Sheet1!$A$2:$D$540,4,FALSE)</f>
        <v>I Bagus Putu Swardanasuta</v>
      </c>
      <c r="H336" s="1">
        <f t="shared" si="265"/>
        <v>1</v>
      </c>
      <c r="I336" s="1" t="s">
        <v>4000</v>
      </c>
      <c r="J336" s="25" t="s">
        <v>4001</v>
      </c>
      <c r="K336" s="23" t="str">
        <f t="shared" si="266"/>
        <v>6282146153773</v>
      </c>
      <c r="L336" s="26" t="s">
        <v>4002</v>
      </c>
      <c r="M336" s="1" t="s">
        <v>4003</v>
      </c>
      <c r="N336" s="1" t="s">
        <v>1177</v>
      </c>
      <c r="O336" s="1" t="s">
        <v>4004</v>
      </c>
      <c r="P336" s="1" t="s">
        <v>4005</v>
      </c>
      <c r="Q336" s="1" t="s">
        <v>1144</v>
      </c>
      <c r="R336" s="1" t="s">
        <v>4006</v>
      </c>
      <c r="S336" s="1" t="s">
        <v>1898</v>
      </c>
      <c r="T336" s="1" t="str">
        <f t="shared" si="267"/>
        <v>Jalan Gunung Agung No.222, Kelurahan Padangsambian, Kecamatan Denpasar Barat</v>
      </c>
      <c r="U336" s="1" t="s">
        <v>1897</v>
      </c>
      <c r="V336" s="1" t="s">
        <v>2684</v>
      </c>
      <c r="W336" s="1" t="s">
        <v>2683</v>
      </c>
      <c r="X336" s="1" t="s">
        <v>2684</v>
      </c>
      <c r="Y336" s="1" t="str">
        <f t="shared" si="268"/>
        <v>51</v>
      </c>
      <c r="Z336" s="1" t="str">
        <f>VLOOKUP(Y336,ja!E$2:F$35,2,FALSE)</f>
        <v>Bali</v>
      </c>
      <c r="AA336" s="1" t="str">
        <f t="shared" si="269"/>
        <v>5171</v>
      </c>
      <c r="AB336" s="1" t="str">
        <f t="shared" si="270"/>
        <v>BPS Kota Denpasar</v>
      </c>
      <c r="AD336" s="1" t="str">
        <f>IF(AC336="","", VLOOKUP(AC336,ja!A$2:D$549,4)&amp;" "&amp;VLOOKUP(AC336,ja!A$2:D$549,2))</f>
        <v/>
      </c>
      <c r="AE336" s="5" t="str">
        <f t="shared" ref="AE336:AF336" si="350">IF(AC336="",AA336,AC336)</f>
        <v>5171</v>
      </c>
      <c r="AF336" s="2" t="str">
        <f t="shared" si="350"/>
        <v>BPS Kota Denpasar</v>
      </c>
      <c r="AG336" s="1">
        <v>1</v>
      </c>
    </row>
    <row r="337" spans="1:33" ht="12.75">
      <c r="A337" s="3">
        <v>45448.854217002314</v>
      </c>
      <c r="B337" s="1" t="s">
        <v>75</v>
      </c>
      <c r="C337" s="4" t="str">
        <f t="shared" si="263"/>
        <v>DIV KS</v>
      </c>
      <c r="D337" s="4">
        <v>222112404</v>
      </c>
      <c r="E337" s="2" t="s">
        <v>491</v>
      </c>
      <c r="F337" s="1">
        <f t="shared" si="264"/>
        <v>1</v>
      </c>
      <c r="G337" s="1" t="str">
        <f>VLOOKUP(D337,Sheet1!$A$2:$D$540,4,FALSE)</f>
        <v>Umar Hadi Pranoto</v>
      </c>
      <c r="H337" s="1">
        <f t="shared" si="265"/>
        <v>1</v>
      </c>
      <c r="I337" s="1" t="s">
        <v>4008</v>
      </c>
      <c r="J337" s="25" t="s">
        <v>4009</v>
      </c>
      <c r="K337" s="23" t="str">
        <f t="shared" si="266"/>
        <v>6285156069570</v>
      </c>
      <c r="L337" s="23" t="s">
        <v>4010</v>
      </c>
      <c r="M337" s="1" t="s">
        <v>4011</v>
      </c>
      <c r="N337" s="1" t="s">
        <v>1155</v>
      </c>
      <c r="O337" s="1" t="s">
        <v>4012</v>
      </c>
      <c r="P337" s="1" t="s">
        <v>1191</v>
      </c>
      <c r="Q337" s="1" t="s">
        <v>1144</v>
      </c>
      <c r="R337" s="1" t="s">
        <v>4013</v>
      </c>
      <c r="S337" s="1" t="s">
        <v>1558</v>
      </c>
      <c r="T337" s="1" t="str">
        <f t="shared" si="267"/>
        <v>Jalan Gedangan Bulu Rt 01 Rw 01, Salam, Karangpandan, Karanganyar, Jawa Tengah 57791</v>
      </c>
      <c r="U337" s="1" t="s">
        <v>1559</v>
      </c>
      <c r="V337" s="1" t="s">
        <v>1560</v>
      </c>
      <c r="W337" s="1" t="s">
        <v>1561</v>
      </c>
      <c r="X337" s="1" t="s">
        <v>1560</v>
      </c>
      <c r="Y337" s="1" t="str">
        <f t="shared" si="268"/>
        <v>33</v>
      </c>
      <c r="Z337" s="1" t="str">
        <f>VLOOKUP(Y337,ja!E$2:F$35,2,FALSE)</f>
        <v>Jawa Tengah</v>
      </c>
      <c r="AA337" s="1" t="str">
        <f t="shared" si="269"/>
        <v>3313</v>
      </c>
      <c r="AB337" s="1" t="str">
        <f t="shared" si="270"/>
        <v>BPS Kabupaten Karanganyar</v>
      </c>
      <c r="AD337" s="1" t="str">
        <f>IF(AC337="","", VLOOKUP(AC337,ja!A$2:D$549,4)&amp;" "&amp;VLOOKUP(AC337,ja!A$2:D$549,2))</f>
        <v/>
      </c>
      <c r="AE337" s="5" t="str">
        <f t="shared" ref="AE337:AF337" si="351">IF(AC337="",AA337,AC337)</f>
        <v>3313</v>
      </c>
      <c r="AF337" s="2" t="str">
        <f t="shared" si="351"/>
        <v>BPS Kabupaten Karanganyar</v>
      </c>
      <c r="AG337" s="1">
        <v>1</v>
      </c>
    </row>
    <row r="338" spans="1:33" ht="12.75">
      <c r="A338" s="3">
        <v>45448.876114247687</v>
      </c>
      <c r="B338" s="1" t="s">
        <v>41</v>
      </c>
      <c r="C338" s="4" t="str">
        <f t="shared" si="263"/>
        <v>DIV ST</v>
      </c>
      <c r="D338" s="4">
        <v>212112287</v>
      </c>
      <c r="E338" s="2" t="s">
        <v>752</v>
      </c>
      <c r="F338" s="1">
        <f t="shared" si="264"/>
        <v>1</v>
      </c>
      <c r="G338" s="1" t="str">
        <f>VLOOKUP(D338,Sheet1!$A$2:$D$540,4,FALSE)</f>
        <v>Pretty Melati Pardede</v>
      </c>
      <c r="H338" s="1">
        <f t="shared" si="265"/>
        <v>1</v>
      </c>
      <c r="I338" s="1" t="s">
        <v>4015</v>
      </c>
      <c r="J338" s="25" t="s">
        <v>4016</v>
      </c>
      <c r="K338" s="23" t="str">
        <f t="shared" si="266"/>
        <v>6282230016280</v>
      </c>
      <c r="L338" s="26" t="s">
        <v>4017</v>
      </c>
      <c r="M338" s="1" t="s">
        <v>4018</v>
      </c>
      <c r="N338" s="1" t="s">
        <v>1286</v>
      </c>
      <c r="O338" s="1" t="s">
        <v>4019</v>
      </c>
      <c r="P338" s="1" t="s">
        <v>4020</v>
      </c>
      <c r="Q338" s="1" t="s">
        <v>1144</v>
      </c>
      <c r="R338" s="1" t="s">
        <v>4021</v>
      </c>
      <c r="S338" s="1" t="s">
        <v>1600</v>
      </c>
      <c r="T338" s="1" t="str">
        <f t="shared" si="267"/>
        <v xml:space="preserve">Perum Taman Landung Sari Indah Blok D No.24 Malang Dan Jl. Kh Agus Salim No 105 Batu </v>
      </c>
      <c r="U338" s="1" t="s">
        <v>2441</v>
      </c>
      <c r="V338" s="1" t="s">
        <v>1602</v>
      </c>
      <c r="W338" s="1" t="s">
        <v>2442</v>
      </c>
      <c r="X338" s="1" t="s">
        <v>1602</v>
      </c>
      <c r="Y338" s="1" t="str">
        <f t="shared" si="268"/>
        <v>35</v>
      </c>
      <c r="Z338" s="1" t="str">
        <f>VLOOKUP(Y338,ja!E$2:F$35,2,FALSE)</f>
        <v>Jawa Timur</v>
      </c>
      <c r="AA338" s="1" t="str">
        <f t="shared" si="269"/>
        <v>3573</v>
      </c>
      <c r="AB338" s="1" t="str">
        <f t="shared" si="270"/>
        <v>BPS Kota Malang</v>
      </c>
      <c r="AD338" s="1" t="str">
        <f>IF(AC338="","", VLOOKUP(AC338,ja!A$2:D$549,4)&amp;" "&amp;VLOOKUP(AC338,ja!A$2:D$549,2))</f>
        <v/>
      </c>
      <c r="AE338" s="5" t="str">
        <f t="shared" ref="AE338:AF338" si="352">IF(AC338="",AA338,AC338)</f>
        <v>3573</v>
      </c>
      <c r="AF338" s="2" t="str">
        <f t="shared" si="352"/>
        <v>BPS Kota Malang</v>
      </c>
      <c r="AG338" s="1">
        <v>1</v>
      </c>
    </row>
    <row r="339" spans="1:33" ht="12.75">
      <c r="A339" s="3">
        <v>45448.887950081014</v>
      </c>
      <c r="B339" s="1" t="s">
        <v>62</v>
      </c>
      <c r="C339" s="4" t="str">
        <f t="shared" si="263"/>
        <v>DIV KS</v>
      </c>
      <c r="D339" s="4">
        <v>222112382</v>
      </c>
      <c r="E339" s="2" t="s">
        <v>687</v>
      </c>
      <c r="F339" s="1">
        <f t="shared" si="264"/>
        <v>1</v>
      </c>
      <c r="G339" s="1" t="str">
        <f>VLOOKUP(D339,Sheet1!$A$2:$D$540,4,FALSE)</f>
        <v>Suhendra Widi Prayoga</v>
      </c>
      <c r="H339" s="1">
        <f t="shared" si="265"/>
        <v>1</v>
      </c>
      <c r="I339" s="1" t="s">
        <v>4023</v>
      </c>
      <c r="J339" s="25" t="s">
        <v>4024</v>
      </c>
      <c r="K339" s="23" t="str">
        <f t="shared" si="266"/>
        <v>6285236018435</v>
      </c>
      <c r="L339" s="23" t="s">
        <v>4025</v>
      </c>
      <c r="M339" s="1" t="s">
        <v>4026</v>
      </c>
      <c r="N339" s="1" t="s">
        <v>1141</v>
      </c>
      <c r="O339" s="1" t="s">
        <v>4027</v>
      </c>
      <c r="P339" s="1" t="s">
        <v>4028</v>
      </c>
      <c r="Q339" s="1" t="s">
        <v>1144</v>
      </c>
      <c r="R339" s="1" t="s">
        <v>4029</v>
      </c>
      <c r="S339" s="1" t="s">
        <v>1310</v>
      </c>
      <c r="T339" s="1" t="str">
        <f t="shared" si="267"/>
        <v>Rt.006/Rw.002, Jl. Madjid Baitussalam, Desa Karang Semanding, Kec. Balung</v>
      </c>
      <c r="U339" s="1" t="s">
        <v>1310</v>
      </c>
      <c r="V339" s="1" t="s">
        <v>3841</v>
      </c>
      <c r="W339" s="1" t="s">
        <v>3841</v>
      </c>
      <c r="X339" s="1" t="s">
        <v>3841</v>
      </c>
      <c r="Y339" s="1" t="str">
        <f t="shared" si="268"/>
        <v>35</v>
      </c>
      <c r="Z339" s="1" t="str">
        <f>VLOOKUP(Y339,ja!E$2:F$35,2,FALSE)</f>
        <v>Jawa Timur</v>
      </c>
      <c r="AA339" s="1" t="str">
        <f t="shared" si="269"/>
        <v>3509</v>
      </c>
      <c r="AB339" s="1" t="str">
        <f t="shared" si="270"/>
        <v>BPS Kabupaten Jember</v>
      </c>
      <c r="AD339" s="1" t="str">
        <f>IF(AC339="","", VLOOKUP(AC339,ja!A$2:D$549,4)&amp;" "&amp;VLOOKUP(AC339,ja!A$2:D$549,2))</f>
        <v/>
      </c>
      <c r="AE339" s="5" t="str">
        <f t="shared" ref="AE339:AF339" si="353">IF(AC339="",AA339,AC339)</f>
        <v>3509</v>
      </c>
      <c r="AF339" s="2" t="str">
        <f t="shared" si="353"/>
        <v>BPS Kabupaten Jember</v>
      </c>
      <c r="AG339" s="1">
        <v>1</v>
      </c>
    </row>
    <row r="340" spans="1:33" ht="12.75">
      <c r="A340" s="3">
        <v>45448.88923601852</v>
      </c>
      <c r="B340" s="1" t="s">
        <v>103</v>
      </c>
      <c r="C340" s="4" t="str">
        <f t="shared" si="263"/>
        <v>DIV ST</v>
      </c>
      <c r="D340" s="4">
        <v>212112084</v>
      </c>
      <c r="E340" s="2" t="s">
        <v>501</v>
      </c>
      <c r="F340" s="1">
        <f t="shared" si="264"/>
        <v>1</v>
      </c>
      <c r="G340" s="1" t="str">
        <f>VLOOKUP(D340,Sheet1!$A$2:$D$540,4,FALSE)</f>
        <v>Halim Nur Jamaluddin</v>
      </c>
      <c r="H340" s="1">
        <f t="shared" si="265"/>
        <v>1</v>
      </c>
      <c r="I340" s="1" t="s">
        <v>4031</v>
      </c>
      <c r="J340" s="25" t="s">
        <v>4032</v>
      </c>
      <c r="K340" s="23" t="str">
        <f t="shared" si="266"/>
        <v>6281390258782</v>
      </c>
      <c r="L340" s="23" t="s">
        <v>4033</v>
      </c>
      <c r="M340" s="1" t="s">
        <v>4034</v>
      </c>
      <c r="N340" s="1" t="s">
        <v>1141</v>
      </c>
      <c r="O340" s="1" t="s">
        <v>4035</v>
      </c>
      <c r="P340" s="1" t="s">
        <v>4036</v>
      </c>
      <c r="Q340" s="1" t="s">
        <v>1144</v>
      </c>
      <c r="R340" s="1" t="s">
        <v>4037</v>
      </c>
      <c r="S340" s="1" t="s">
        <v>2823</v>
      </c>
      <c r="T340" s="1" t="str">
        <f t="shared" si="267"/>
        <v>Krikilan Rt09/Rw 02, Krikilan, Masaran, Sragen</v>
      </c>
      <c r="U340" s="1" t="s">
        <v>1559</v>
      </c>
      <c r="V340" s="1" t="s">
        <v>2824</v>
      </c>
      <c r="W340" s="1" t="s">
        <v>1561</v>
      </c>
      <c r="X340" s="1" t="s">
        <v>2824</v>
      </c>
      <c r="Y340" s="1" t="str">
        <f t="shared" si="268"/>
        <v>33</v>
      </c>
      <c r="Z340" s="1" t="str">
        <f>VLOOKUP(Y340,ja!E$2:F$35,2,FALSE)</f>
        <v>Jawa Tengah</v>
      </c>
      <c r="AA340" s="1" t="str">
        <f t="shared" si="269"/>
        <v>3314</v>
      </c>
      <c r="AB340" s="1" t="str">
        <f t="shared" si="270"/>
        <v>BPS Kabupaten Sragen</v>
      </c>
      <c r="AD340" s="1" t="str">
        <f>IF(AC340="","", VLOOKUP(AC340,ja!A$2:D$549,4)&amp;" "&amp;VLOOKUP(AC340,ja!A$2:D$549,2))</f>
        <v/>
      </c>
      <c r="AE340" s="5" t="str">
        <f t="shared" ref="AE340:AF340" si="354">IF(AC340="",AA340,AC340)</f>
        <v>3314</v>
      </c>
      <c r="AF340" s="2" t="str">
        <f t="shared" si="354"/>
        <v>BPS Kabupaten Sragen</v>
      </c>
      <c r="AG340" s="1">
        <v>1</v>
      </c>
    </row>
    <row r="341" spans="1:33" ht="12.75">
      <c r="A341" s="3">
        <v>45448.889241990742</v>
      </c>
      <c r="B341" s="1" t="s">
        <v>103</v>
      </c>
      <c r="C341" s="4" t="str">
        <f t="shared" si="263"/>
        <v>DIV ST</v>
      </c>
      <c r="D341" s="4">
        <v>212112247</v>
      </c>
      <c r="E341" s="2" t="s">
        <v>502</v>
      </c>
      <c r="F341" s="1">
        <f t="shared" si="264"/>
        <v>1</v>
      </c>
      <c r="G341" s="1" t="str">
        <f>VLOOKUP(D341,Sheet1!$A$2:$D$540,4,FALSE)</f>
        <v>Naufal Muhammad Iqbal</v>
      </c>
      <c r="H341" s="1">
        <f t="shared" si="265"/>
        <v>1</v>
      </c>
      <c r="I341" s="1" t="s">
        <v>4039</v>
      </c>
      <c r="J341" s="25" t="s">
        <v>4040</v>
      </c>
      <c r="K341" s="23" t="str">
        <f t="shared" si="266"/>
        <v>6281246759468</v>
      </c>
      <c r="L341" s="23" t="s">
        <v>4041</v>
      </c>
      <c r="M341" s="1" t="s">
        <v>4042</v>
      </c>
      <c r="N341" s="1" t="s">
        <v>1141</v>
      </c>
      <c r="O341" s="1" t="s">
        <v>4043</v>
      </c>
      <c r="P341" s="1" t="s">
        <v>4044</v>
      </c>
      <c r="Q341" s="1" t="s">
        <v>1144</v>
      </c>
      <c r="R341" s="1" t="s">
        <v>4045</v>
      </c>
      <c r="S341" s="1" t="s">
        <v>2823</v>
      </c>
      <c r="T341" s="1" t="str">
        <f t="shared" si="267"/>
        <v>Bugan Rt 12, Rw 3 , Slogo, Tanon, Sragen</v>
      </c>
      <c r="U341" s="1" t="s">
        <v>1559</v>
      </c>
      <c r="V341" s="1" t="s">
        <v>2824</v>
      </c>
      <c r="W341" s="1" t="s">
        <v>1561</v>
      </c>
      <c r="X341" s="1" t="s">
        <v>2824</v>
      </c>
      <c r="Y341" s="1" t="str">
        <f t="shared" si="268"/>
        <v>33</v>
      </c>
      <c r="Z341" s="1" t="str">
        <f>VLOOKUP(Y341,ja!E$2:F$35,2,FALSE)</f>
        <v>Jawa Tengah</v>
      </c>
      <c r="AA341" s="1" t="str">
        <f t="shared" si="269"/>
        <v>3314</v>
      </c>
      <c r="AB341" s="1" t="str">
        <f t="shared" si="270"/>
        <v>BPS Kabupaten Sragen</v>
      </c>
      <c r="AD341" s="1" t="str">
        <f>IF(AC341="","", VLOOKUP(AC341,ja!A$2:D$549,4)&amp;" "&amp;VLOOKUP(AC341,ja!A$2:D$549,2))</f>
        <v/>
      </c>
      <c r="AE341" s="5" t="str">
        <f t="shared" ref="AE341:AF341" si="355">IF(AC341="",AA341,AC341)</f>
        <v>3314</v>
      </c>
      <c r="AF341" s="2" t="str">
        <f t="shared" si="355"/>
        <v>BPS Kabupaten Sragen</v>
      </c>
      <c r="AG341" s="1">
        <v>1</v>
      </c>
    </row>
    <row r="342" spans="1:33" ht="12.75">
      <c r="A342" s="3">
        <v>45448.937851030088</v>
      </c>
      <c r="B342" s="1" t="s">
        <v>141</v>
      </c>
      <c r="C342" s="4" t="str">
        <f t="shared" si="263"/>
        <v>DIV ST</v>
      </c>
      <c r="D342" s="4">
        <v>212112270</v>
      </c>
      <c r="E342" s="2" t="s">
        <v>600</v>
      </c>
      <c r="F342" s="1">
        <f t="shared" si="264"/>
        <v>1</v>
      </c>
      <c r="G342" s="1" t="str">
        <f>VLOOKUP(D342,Sheet1!$A$2:$D$540,4,FALSE)</f>
        <v>Nur Hanifah Miftahul Jannah</v>
      </c>
      <c r="H342" s="1">
        <f t="shared" si="265"/>
        <v>1</v>
      </c>
      <c r="I342" s="1" t="s">
        <v>4047</v>
      </c>
      <c r="J342" s="25" t="s">
        <v>4048</v>
      </c>
      <c r="K342" s="23" t="str">
        <f t="shared" si="266"/>
        <v>6285228886823</v>
      </c>
      <c r="L342" s="23" t="s">
        <v>4049</v>
      </c>
      <c r="M342" s="1" t="s">
        <v>600</v>
      </c>
      <c r="N342" s="1" t="s">
        <v>1141</v>
      </c>
      <c r="O342" s="1" t="s">
        <v>4050</v>
      </c>
      <c r="P342" s="1" t="s">
        <v>4051</v>
      </c>
      <c r="Q342" s="1" t="s">
        <v>1144</v>
      </c>
      <c r="R342" s="1" t="s">
        <v>4052</v>
      </c>
      <c r="S342" s="1" t="s">
        <v>1540</v>
      </c>
      <c r="T342" s="1" t="str">
        <f t="shared" si="267"/>
        <v>Patalan Rt.36, Patalan, Jetis, Bantul, Di Yogyakarta</v>
      </c>
      <c r="U342" s="1" t="s">
        <v>1147</v>
      </c>
      <c r="V342" s="1" t="s">
        <v>1703</v>
      </c>
      <c r="W342" s="1" t="s">
        <v>1541</v>
      </c>
      <c r="X342" s="1" t="s">
        <v>1703</v>
      </c>
      <c r="Y342" s="1" t="str">
        <f t="shared" si="268"/>
        <v>34</v>
      </c>
      <c r="Z342" s="1" t="str">
        <f>VLOOKUP(Y342,ja!E$2:F$35,2,FALSE)</f>
        <v>DI Yogyakarta</v>
      </c>
      <c r="AA342" s="1" t="str">
        <f t="shared" si="269"/>
        <v>3402</v>
      </c>
      <c r="AB342" s="1" t="str">
        <f t="shared" si="270"/>
        <v>BPS Kabupaten Bantul</v>
      </c>
      <c r="AD342" s="1" t="str">
        <f>IF(AC342="","", VLOOKUP(AC342,ja!A$2:D$549,4)&amp;" "&amp;VLOOKUP(AC342,ja!A$2:D$549,2))</f>
        <v/>
      </c>
      <c r="AE342" s="5" t="str">
        <f t="shared" ref="AE342:AF342" si="356">IF(AC342="",AA342,AC342)</f>
        <v>3402</v>
      </c>
      <c r="AF342" s="2" t="str">
        <f t="shared" si="356"/>
        <v>BPS Kabupaten Bantul</v>
      </c>
      <c r="AG342" s="1">
        <v>1</v>
      </c>
    </row>
    <row r="343" spans="1:33" ht="12.75">
      <c r="A343" s="3">
        <v>45448.946147361115</v>
      </c>
      <c r="B343" s="1" t="s">
        <v>32</v>
      </c>
      <c r="C343" s="4" t="str">
        <f t="shared" si="263"/>
        <v>DIV KS</v>
      </c>
      <c r="D343" s="4">
        <v>222112251</v>
      </c>
      <c r="E343" s="2" t="s">
        <v>365</v>
      </c>
      <c r="F343" s="1">
        <f t="shared" si="264"/>
        <v>1</v>
      </c>
      <c r="G343" s="1" t="str">
        <f>VLOOKUP(D343,Sheet1!$A$2:$D$540,4,FALSE)</f>
        <v>Nazwa Thoriqul Jannah</v>
      </c>
      <c r="H343" s="1">
        <f t="shared" si="265"/>
        <v>1</v>
      </c>
      <c r="I343" s="1" t="s">
        <v>4054</v>
      </c>
      <c r="J343" s="25" t="s">
        <v>4055</v>
      </c>
      <c r="K343" s="23" t="str">
        <f t="shared" si="266"/>
        <v>6282214121272</v>
      </c>
      <c r="L343" s="23" t="s">
        <v>4056</v>
      </c>
      <c r="M343" s="1" t="s">
        <v>365</v>
      </c>
      <c r="N343" s="1" t="s">
        <v>1155</v>
      </c>
      <c r="O343" s="1" t="s">
        <v>4057</v>
      </c>
      <c r="P343" s="1" t="s">
        <v>4058</v>
      </c>
      <c r="Q343" s="1" t="s">
        <v>1144</v>
      </c>
      <c r="R343" s="1" t="s">
        <v>4059</v>
      </c>
      <c r="S343" s="1" t="s">
        <v>3164</v>
      </c>
      <c r="T343" s="1" t="str">
        <f t="shared" si="267"/>
        <v>Perum Pondok Tandala Jl. Kemuning 3 No 286 Rt/Rw 01/07 Kelurahan Gunung Tandala, Kecamatan Kawalu, Kota Tasikmalaya</v>
      </c>
      <c r="U343" s="1" t="s">
        <v>3165</v>
      </c>
      <c r="V343" s="1" t="s">
        <v>3166</v>
      </c>
      <c r="W343" s="1" t="s">
        <v>3167</v>
      </c>
      <c r="X343" s="1" t="s">
        <v>3166</v>
      </c>
      <c r="Y343" s="1" t="str">
        <f t="shared" si="268"/>
        <v>32</v>
      </c>
      <c r="Z343" s="1" t="str">
        <f>VLOOKUP(Y343,ja!E$2:F$35,2,FALSE)</f>
        <v>Jawa Barat</v>
      </c>
      <c r="AA343" s="1" t="str">
        <f t="shared" si="269"/>
        <v>3278</v>
      </c>
      <c r="AB343" s="1" t="str">
        <f t="shared" si="270"/>
        <v>BPS Kota Tasikmalaya</v>
      </c>
      <c r="AD343" s="1" t="str">
        <f>IF(AC343="","", VLOOKUP(AC343,ja!A$2:D$549,4)&amp;" "&amp;VLOOKUP(AC343,ja!A$2:D$549,2))</f>
        <v/>
      </c>
      <c r="AE343" s="5" t="str">
        <f t="shared" ref="AE343:AF343" si="357">IF(AC343="",AA343,AC343)</f>
        <v>3278</v>
      </c>
      <c r="AF343" s="2" t="str">
        <f t="shared" si="357"/>
        <v>BPS Kota Tasikmalaya</v>
      </c>
      <c r="AG343" s="1">
        <v>1</v>
      </c>
    </row>
    <row r="344" spans="1:33" ht="12.75">
      <c r="A344" s="3">
        <v>45448.968155358802</v>
      </c>
      <c r="B344" s="1" t="s">
        <v>75</v>
      </c>
      <c r="C344" s="4" t="str">
        <f t="shared" si="263"/>
        <v>DIV KS</v>
      </c>
      <c r="D344" s="4">
        <v>222112388</v>
      </c>
      <c r="E344" s="2" t="s">
        <v>149</v>
      </c>
      <c r="F344" s="1">
        <f t="shared" si="264"/>
        <v>1</v>
      </c>
      <c r="G344" s="1" t="str">
        <f>VLOOKUP(D344,Sheet1!$A$2:$D$540,4,FALSE)</f>
        <v>Syakira Rizky Andini</v>
      </c>
      <c r="H344" s="1">
        <f t="shared" si="265"/>
        <v>1</v>
      </c>
      <c r="I344" s="1" t="s">
        <v>4061</v>
      </c>
      <c r="J344" s="25" t="s">
        <v>4062</v>
      </c>
      <c r="K344" s="23" t="str">
        <f t="shared" si="266"/>
        <v>6289616672682</v>
      </c>
      <c r="L344" s="26" t="s">
        <v>4063</v>
      </c>
      <c r="M344" s="1" t="s">
        <v>149</v>
      </c>
      <c r="N344" s="1" t="s">
        <v>1141</v>
      </c>
      <c r="O344" s="1" t="s">
        <v>4064</v>
      </c>
      <c r="P344" s="1" t="s">
        <v>4065</v>
      </c>
      <c r="Q344" s="1" t="s">
        <v>1144</v>
      </c>
      <c r="R344" s="1" t="s">
        <v>4066</v>
      </c>
      <c r="S344" s="1" t="s">
        <v>1340</v>
      </c>
      <c r="T344" s="1" t="str">
        <f t="shared" si="267"/>
        <v>Lrg. Siolo, Jl. Marsda Suryadharma Rt.15, Kenali Asam Bawah, Kec. Kota Baru, Kota Jambi, Jambi</v>
      </c>
      <c r="U344" s="1" t="s">
        <v>1341</v>
      </c>
      <c r="V344" s="1" t="s">
        <v>1342</v>
      </c>
      <c r="W344" s="1" t="s">
        <v>3199</v>
      </c>
      <c r="X344" s="1" t="s">
        <v>1342</v>
      </c>
      <c r="Y344" s="1" t="str">
        <f t="shared" si="268"/>
        <v>15</v>
      </c>
      <c r="Z344" s="1" t="str">
        <f>VLOOKUP(Y344,ja!E$2:F$35,2,FALSE)</f>
        <v>Jambi</v>
      </c>
      <c r="AA344" s="1" t="str">
        <f t="shared" si="269"/>
        <v>1500</v>
      </c>
      <c r="AB344" s="1" t="str">
        <f t="shared" si="270"/>
        <v>BPS Provinsi Jambi</v>
      </c>
      <c r="AD344" s="1" t="str">
        <f>IF(AC344="","", VLOOKUP(AC344,ja!A$2:D$549,4)&amp;" "&amp;VLOOKUP(AC344,ja!A$2:D$549,2))</f>
        <v/>
      </c>
      <c r="AE344" s="5" t="str">
        <f t="shared" ref="AE344:AF344" si="358">IF(AC344="",AA344,AC344)</f>
        <v>1500</v>
      </c>
      <c r="AF344" s="2" t="str">
        <f t="shared" si="358"/>
        <v>BPS Provinsi Jambi</v>
      </c>
      <c r="AG344" s="1">
        <v>1</v>
      </c>
    </row>
    <row r="345" spans="1:33" ht="12.75">
      <c r="A345" s="3">
        <v>45449.058177743056</v>
      </c>
      <c r="B345" s="1" t="s">
        <v>18</v>
      </c>
      <c r="C345" s="4" t="str">
        <f t="shared" si="263"/>
        <v>DIV KS</v>
      </c>
      <c r="D345" s="4">
        <v>222111995</v>
      </c>
      <c r="E345" s="2" t="s">
        <v>330</v>
      </c>
      <c r="F345" s="1">
        <f t="shared" si="264"/>
        <v>1</v>
      </c>
      <c r="G345" s="1" t="str">
        <f>VLOOKUP(D345,Sheet1!$A$2:$D$540,4,FALSE)</f>
        <v>Diva Putra Pratama</v>
      </c>
      <c r="H345" s="1">
        <f t="shared" si="265"/>
        <v>1</v>
      </c>
      <c r="I345" s="1" t="s">
        <v>4068</v>
      </c>
      <c r="J345" s="25" t="s">
        <v>4069</v>
      </c>
      <c r="K345" s="23" t="str">
        <f t="shared" si="266"/>
        <v>6281210710118</v>
      </c>
      <c r="L345" s="23" t="s">
        <v>4070</v>
      </c>
      <c r="M345" s="1" t="s">
        <v>330</v>
      </c>
      <c r="N345" s="1" t="s">
        <v>4071</v>
      </c>
      <c r="O345" s="1" t="s">
        <v>1286</v>
      </c>
      <c r="P345" s="1" t="s">
        <v>4072</v>
      </c>
      <c r="Q345" s="1" t="s">
        <v>1144</v>
      </c>
      <c r="R345" s="1" t="s">
        <v>4073</v>
      </c>
      <c r="S345" s="1" t="s">
        <v>1591</v>
      </c>
      <c r="T345" s="1" t="str">
        <f t="shared" si="267"/>
        <v>Jalan Puri Alam Kencana 1 Blok C No 1 Rt 03 Rw 07 Keluarahan Nanggewer Mekar Kecamatan Cibinong</v>
      </c>
      <c r="U345" s="1" t="s">
        <v>2432</v>
      </c>
      <c r="V345" s="1" t="s">
        <v>1592</v>
      </c>
      <c r="W345" s="1" t="s">
        <v>2423</v>
      </c>
      <c r="X345" s="1" t="s">
        <v>1592</v>
      </c>
      <c r="Y345" s="1" t="str">
        <f t="shared" si="268"/>
        <v>32</v>
      </c>
      <c r="Z345" s="1" t="str">
        <f>VLOOKUP(Y345,ja!E$2:F$35,2,FALSE)</f>
        <v>Jawa Barat</v>
      </c>
      <c r="AA345" s="1" t="str">
        <f t="shared" si="269"/>
        <v>3201</v>
      </c>
      <c r="AB345" s="1" t="str">
        <f t="shared" si="270"/>
        <v>BPS Kabupaten Bogor</v>
      </c>
      <c r="AD345" s="1" t="str">
        <f>IF(AC345="","", VLOOKUP(AC345,ja!A$2:D$549,4)&amp;" "&amp;VLOOKUP(AC345,ja!A$2:D$549,2))</f>
        <v/>
      </c>
      <c r="AE345" s="5" t="str">
        <f t="shared" ref="AE345:AF345" si="359">IF(AC345="",AA345,AC345)</f>
        <v>3201</v>
      </c>
      <c r="AF345" s="2" t="str">
        <f t="shared" si="359"/>
        <v>BPS Kabupaten Bogor</v>
      </c>
      <c r="AG345" s="1">
        <v>1</v>
      </c>
    </row>
    <row r="346" spans="1:33" ht="12.75">
      <c r="A346" s="3">
        <v>45449.126922141208</v>
      </c>
      <c r="B346" s="1" t="s">
        <v>23</v>
      </c>
      <c r="C346" s="4" t="str">
        <f t="shared" si="263"/>
        <v>DIII ST</v>
      </c>
      <c r="D346" s="4">
        <v>112212769</v>
      </c>
      <c r="E346" s="2" t="s">
        <v>753</v>
      </c>
      <c r="F346" s="1">
        <f t="shared" si="264"/>
        <v>1</v>
      </c>
      <c r="G346" s="1" t="str">
        <f>VLOOKUP(D346,Sheet1!$A$2:$D$540,4,FALSE)</f>
        <v>Muhammad Roihan Abadi</v>
      </c>
      <c r="H346" s="1">
        <f t="shared" si="265"/>
        <v>1</v>
      </c>
      <c r="I346" s="1" t="s">
        <v>4075</v>
      </c>
      <c r="J346" s="25" t="s">
        <v>4076</v>
      </c>
      <c r="K346" s="23" t="str">
        <f t="shared" si="266"/>
        <v>6281378055108</v>
      </c>
      <c r="L346" s="26" t="s">
        <v>4077</v>
      </c>
      <c r="M346" s="1" t="s">
        <v>4078</v>
      </c>
      <c r="N346" s="1" t="s">
        <v>4079</v>
      </c>
      <c r="O346" s="1" t="s">
        <v>4080</v>
      </c>
      <c r="P346" s="1" t="s">
        <v>4081</v>
      </c>
      <c r="Q346" s="1" t="s">
        <v>1144</v>
      </c>
      <c r="R346" s="1" t="s">
        <v>4082</v>
      </c>
      <c r="S346" s="1" t="s">
        <v>3512</v>
      </c>
      <c r="T346" s="1" t="str">
        <f t="shared" si="267"/>
        <v>Jalan Raya Pandan No 2,Rt 006,Rw 002, Wates, Magersari</v>
      </c>
      <c r="U346" s="1" t="s">
        <v>3512</v>
      </c>
      <c r="V346" s="1" t="s">
        <v>3514</v>
      </c>
      <c r="W346" s="1" t="s">
        <v>3515</v>
      </c>
      <c r="X346" s="1" t="s">
        <v>3514</v>
      </c>
      <c r="Y346" s="1" t="str">
        <f t="shared" si="268"/>
        <v>35</v>
      </c>
      <c r="Z346" s="1" t="str">
        <f>VLOOKUP(Y346,ja!E$2:F$35,2,FALSE)</f>
        <v>Jawa Timur</v>
      </c>
      <c r="AA346" s="1" t="str">
        <f t="shared" si="269"/>
        <v>3576</v>
      </c>
      <c r="AB346" s="1" t="str">
        <f t="shared" si="270"/>
        <v>BPS Kota Mojokerto</v>
      </c>
      <c r="AD346" s="1" t="str">
        <f>IF(AC346="","", VLOOKUP(AC346,ja!A$2:D$549,4)&amp;" "&amp;VLOOKUP(AC346,ja!A$2:D$549,2))</f>
        <v/>
      </c>
      <c r="AE346" s="5" t="str">
        <f t="shared" ref="AE346:AF346" si="360">IF(AC346="",AA346,AC346)</f>
        <v>3576</v>
      </c>
      <c r="AF346" s="2" t="str">
        <f t="shared" si="360"/>
        <v>BPS Kota Mojokerto</v>
      </c>
      <c r="AG346" s="1">
        <v>1</v>
      </c>
    </row>
    <row r="347" spans="1:33" ht="12.75">
      <c r="A347" s="3">
        <v>45449.265380254627</v>
      </c>
      <c r="B347" s="1" t="s">
        <v>47</v>
      </c>
      <c r="C347" s="4" t="str">
        <f t="shared" si="263"/>
        <v>DIII ST</v>
      </c>
      <c r="D347" s="4">
        <v>112212648</v>
      </c>
      <c r="E347" s="2" t="s">
        <v>296</v>
      </c>
      <c r="F347" s="1">
        <f t="shared" si="264"/>
        <v>1</v>
      </c>
      <c r="G347" s="1" t="str">
        <f>VLOOKUP(D347,Sheet1!$A$2:$D$540,4,FALSE)</f>
        <v>Hotton Jonatan</v>
      </c>
      <c r="H347" s="1">
        <f t="shared" si="265"/>
        <v>1</v>
      </c>
      <c r="I347" s="1" t="s">
        <v>4084</v>
      </c>
      <c r="J347" s="25" t="s">
        <v>4085</v>
      </c>
      <c r="K347" s="23" t="str">
        <f t="shared" si="266"/>
        <v>628561726205</v>
      </c>
      <c r="L347" s="23" t="s">
        <v>4086</v>
      </c>
      <c r="M347" s="1" t="s">
        <v>296</v>
      </c>
      <c r="N347" s="1" t="s">
        <v>1177</v>
      </c>
      <c r="O347" s="1" t="s">
        <v>4087</v>
      </c>
      <c r="P347" s="1" t="s">
        <v>4088</v>
      </c>
      <c r="Q347" s="1" t="s">
        <v>2060</v>
      </c>
      <c r="R347" s="1" t="s">
        <v>4088</v>
      </c>
      <c r="S347" s="1" t="s">
        <v>2062</v>
      </c>
      <c r="T347" s="1" t="str">
        <f t="shared" si="267"/>
        <v>Villa Tomang Mas Baru No. 32 Rt03/08, Duri Kepa, Kebon Jeruk</v>
      </c>
      <c r="U347" s="1" t="s">
        <v>2062</v>
      </c>
      <c r="V347" s="1" t="s">
        <v>2344</v>
      </c>
      <c r="W347" s="1" t="s">
        <v>1311</v>
      </c>
      <c r="X347" s="1" t="s">
        <v>2344</v>
      </c>
      <c r="Y347" s="1" t="str">
        <f t="shared" si="268"/>
        <v>31</v>
      </c>
      <c r="Z347" s="1" t="str">
        <f>VLOOKUP(Y347,ja!E$2:F$35,2,FALSE)</f>
        <v>DKI Jakarta</v>
      </c>
      <c r="AA347" s="1" t="str">
        <f t="shared" si="269"/>
        <v>3174</v>
      </c>
      <c r="AB347" s="1" t="str">
        <f t="shared" si="270"/>
        <v>BPS Kota Jakarta Barat</v>
      </c>
      <c r="AD347" s="1" t="str">
        <f>IF(AC347="","", VLOOKUP(AC347,ja!A$2:D$549,4)&amp;" "&amp;VLOOKUP(AC347,ja!A$2:D$549,2))</f>
        <v/>
      </c>
      <c r="AE347" s="5" t="str">
        <f t="shared" ref="AE347:AF347" si="361">IF(AC347="",AA347,AC347)</f>
        <v>3174</v>
      </c>
      <c r="AF347" s="2" t="str">
        <f t="shared" si="361"/>
        <v>BPS Kota Jakarta Barat</v>
      </c>
      <c r="AG347" s="1">
        <v>1</v>
      </c>
    </row>
    <row r="348" spans="1:33" ht="12.75">
      <c r="A348" s="3">
        <v>45449.289289768523</v>
      </c>
      <c r="B348" s="1" t="s">
        <v>75</v>
      </c>
      <c r="C348" s="4" t="str">
        <f t="shared" si="263"/>
        <v>DIV KS</v>
      </c>
      <c r="D348" s="4">
        <v>222112154</v>
      </c>
      <c r="E348" s="2" t="s">
        <v>460</v>
      </c>
      <c r="F348" s="1">
        <f t="shared" si="264"/>
        <v>1</v>
      </c>
      <c r="G348" s="1" t="str">
        <f>VLOOKUP(D348,Sheet1!$A$2:$D$540,4,FALSE)</f>
        <v>Lilis Dwiyanti</v>
      </c>
      <c r="H348" s="1">
        <f t="shared" si="265"/>
        <v>1</v>
      </c>
      <c r="I348" s="1" t="s">
        <v>4090</v>
      </c>
      <c r="J348" s="25" t="s">
        <v>4091</v>
      </c>
      <c r="K348" s="23" t="str">
        <f t="shared" si="266"/>
        <v>6282137284408</v>
      </c>
      <c r="L348" s="23" t="s">
        <v>4092</v>
      </c>
      <c r="M348" s="1" t="s">
        <v>4093</v>
      </c>
      <c r="N348" s="1" t="s">
        <v>2830</v>
      </c>
      <c r="O348" s="1" t="s">
        <v>4094</v>
      </c>
      <c r="P348" s="1" t="s">
        <v>4095</v>
      </c>
      <c r="Q348" s="1" t="s">
        <v>1144</v>
      </c>
      <c r="R348" s="1" t="s">
        <v>4096</v>
      </c>
      <c r="S348" s="1" t="s">
        <v>1194</v>
      </c>
      <c r="T348" s="1" t="str">
        <f t="shared" si="267"/>
        <v>Randusari, Rt 3/ Rw 1, Keposong, Tamansari</v>
      </c>
      <c r="U348" s="1" t="s">
        <v>1558</v>
      </c>
      <c r="V348" s="1" t="s">
        <v>1196</v>
      </c>
      <c r="W348" s="1" t="s">
        <v>1560</v>
      </c>
      <c r="X348" s="1" t="s">
        <v>1196</v>
      </c>
      <c r="Y348" s="1" t="str">
        <f t="shared" si="268"/>
        <v>33</v>
      </c>
      <c r="Z348" s="1" t="str">
        <f>VLOOKUP(Y348,ja!E$2:F$35,2,FALSE)</f>
        <v>Jawa Tengah</v>
      </c>
      <c r="AA348" s="1" t="str">
        <f t="shared" si="269"/>
        <v>3309</v>
      </c>
      <c r="AB348" s="1" t="str">
        <f t="shared" si="270"/>
        <v>BPS Kabupaten Boyolali</v>
      </c>
      <c r="AD348" s="1" t="str">
        <f>IF(AC348="","", VLOOKUP(AC348,ja!A$2:D$549,4)&amp;" "&amp;VLOOKUP(AC348,ja!A$2:D$549,2))</f>
        <v/>
      </c>
      <c r="AE348" s="5" t="str">
        <f t="shared" ref="AE348:AF348" si="362">IF(AC348="",AA348,AC348)</f>
        <v>3309</v>
      </c>
      <c r="AF348" s="2" t="str">
        <f t="shared" si="362"/>
        <v>BPS Kabupaten Boyolali</v>
      </c>
      <c r="AG348" s="1">
        <v>1</v>
      </c>
    </row>
    <row r="349" spans="1:33" ht="12.75">
      <c r="A349" s="3">
        <v>45449.429491076386</v>
      </c>
      <c r="B349" s="1" t="s">
        <v>18</v>
      </c>
      <c r="C349" s="4" t="str">
        <f t="shared" si="263"/>
        <v>DIV KS</v>
      </c>
      <c r="D349" s="4">
        <v>222112434</v>
      </c>
      <c r="E349" s="2" t="s">
        <v>345</v>
      </c>
      <c r="F349" s="1">
        <f t="shared" si="264"/>
        <v>1</v>
      </c>
      <c r="G349" s="1" t="str">
        <f>VLOOKUP(D349,Sheet1!$A$2:$D$540,4,FALSE)</f>
        <v>Zulfaa Dwi Oktavian</v>
      </c>
      <c r="H349" s="1">
        <f t="shared" si="265"/>
        <v>1</v>
      </c>
      <c r="I349" s="1" t="s">
        <v>4098</v>
      </c>
      <c r="J349" s="25" t="s">
        <v>4099</v>
      </c>
      <c r="K349" s="23" t="str">
        <f t="shared" si="266"/>
        <v>6281564754025</v>
      </c>
      <c r="L349" s="23" t="s">
        <v>4100</v>
      </c>
      <c r="M349" s="1" t="s">
        <v>4101</v>
      </c>
      <c r="N349" s="1" t="s">
        <v>1141</v>
      </c>
      <c r="O349" s="1" t="s">
        <v>4102</v>
      </c>
      <c r="P349" s="1" t="s">
        <v>4103</v>
      </c>
      <c r="Q349" s="1" t="s">
        <v>1144</v>
      </c>
      <c r="R349" s="1" t="s">
        <v>4104</v>
      </c>
      <c r="S349" s="1" t="s">
        <v>4105</v>
      </c>
      <c r="T349" s="1" t="str">
        <f t="shared" si="267"/>
        <v>Dusun Karang Kancana Rt 03/ Rw 02 Desa Cimara Kecamatan Pasawahan</v>
      </c>
      <c r="U349" s="1" t="s">
        <v>1360</v>
      </c>
      <c r="V349" s="1" t="s">
        <v>2195</v>
      </c>
      <c r="W349" s="1" t="s">
        <v>2196</v>
      </c>
      <c r="X349" s="1" t="s">
        <v>2195</v>
      </c>
      <c r="Y349" s="1" t="str">
        <f t="shared" si="268"/>
        <v>32</v>
      </c>
      <c r="Z349" s="1" t="str">
        <f>VLOOKUP(Y349,ja!E$2:F$35,2,FALSE)</f>
        <v>Jawa Barat</v>
      </c>
      <c r="AA349" s="1" t="str">
        <f t="shared" si="269"/>
        <v>3274</v>
      </c>
      <c r="AB349" s="1" t="str">
        <f t="shared" si="270"/>
        <v>BPS Kota Cirebon</v>
      </c>
      <c r="AD349" s="1" t="str">
        <f>IF(AC349="","", VLOOKUP(AC349,ja!A$2:D$549,4)&amp;" "&amp;VLOOKUP(AC349,ja!A$2:D$549,2))</f>
        <v/>
      </c>
      <c r="AE349" s="5" t="str">
        <f t="shared" ref="AE349:AF349" si="363">IF(AC349="",AA349,AC349)</f>
        <v>3274</v>
      </c>
      <c r="AF349" s="2" t="str">
        <f t="shared" si="363"/>
        <v>BPS Kota Cirebon</v>
      </c>
      <c r="AG349" s="1">
        <v>1</v>
      </c>
    </row>
    <row r="350" spans="1:33" ht="12.75">
      <c r="A350" s="3">
        <v>45449.318097210649</v>
      </c>
      <c r="B350" s="1" t="s">
        <v>62</v>
      </c>
      <c r="C350" s="4" t="str">
        <f t="shared" si="263"/>
        <v>DIV KS</v>
      </c>
      <c r="D350" s="4">
        <v>222112099</v>
      </c>
      <c r="E350" s="2" t="s">
        <v>794</v>
      </c>
      <c r="F350" s="1">
        <f t="shared" si="264"/>
        <v>1</v>
      </c>
      <c r="G350" s="1" t="str">
        <f>VLOOKUP(D350,Sheet1!$A$2:$D$540,4,FALSE)</f>
        <v>I Kadek Purna Widyarta</v>
      </c>
      <c r="H350" s="1">
        <f t="shared" si="265"/>
        <v>1</v>
      </c>
      <c r="I350" s="1" t="s">
        <v>4107</v>
      </c>
      <c r="J350" s="25" t="s">
        <v>4108</v>
      </c>
      <c r="K350" s="23" t="str">
        <f t="shared" si="266"/>
        <v>6285338373609</v>
      </c>
      <c r="L350" s="26" t="s">
        <v>4109</v>
      </c>
      <c r="M350" s="1" t="s">
        <v>794</v>
      </c>
      <c r="N350" s="1" t="s">
        <v>1141</v>
      </c>
      <c r="O350" s="1" t="s">
        <v>4110</v>
      </c>
      <c r="P350" s="1" t="s">
        <v>4111</v>
      </c>
      <c r="Q350" s="1" t="s">
        <v>1144</v>
      </c>
      <c r="R350" s="1" t="s">
        <v>4112</v>
      </c>
      <c r="S350" s="1" t="s">
        <v>3396</v>
      </c>
      <c r="T350" s="1" t="str">
        <f t="shared" si="267"/>
        <v>Br. Dinas Geriana Kangin, Desa Duda Utara, Kecamatan Selat, Kabupaten Karangasem, Bali</v>
      </c>
      <c r="U350" s="1" t="s">
        <v>3397</v>
      </c>
      <c r="V350" s="1" t="s">
        <v>3398</v>
      </c>
      <c r="W350" s="1" t="s">
        <v>3399</v>
      </c>
      <c r="X350" s="1" t="s">
        <v>3398</v>
      </c>
      <c r="Y350" s="1" t="str">
        <f t="shared" si="268"/>
        <v>51</v>
      </c>
      <c r="Z350" s="1" t="str">
        <f>VLOOKUP(Y350,ja!E$2:F$35,2,FALSE)</f>
        <v>Bali</v>
      </c>
      <c r="AA350" s="1" t="str">
        <f t="shared" si="269"/>
        <v>5107</v>
      </c>
      <c r="AB350" s="1" t="str">
        <f t="shared" si="270"/>
        <v>BPS Kabupaten Karangasem</v>
      </c>
      <c r="AD350" s="1" t="str">
        <f>IF(AC350="","", VLOOKUP(AC350,ja!A$2:D$549,4)&amp;" "&amp;VLOOKUP(AC350,ja!A$2:D$549,2))</f>
        <v/>
      </c>
      <c r="AE350" s="5" t="str">
        <f t="shared" ref="AE350:AF350" si="364">IF(AC350="",AA350,AC350)</f>
        <v>5107</v>
      </c>
      <c r="AF350" s="2" t="str">
        <f t="shared" si="364"/>
        <v>BPS Kabupaten Karangasem</v>
      </c>
      <c r="AG350" s="1">
        <v>1</v>
      </c>
    </row>
    <row r="351" spans="1:33" ht="12.75">
      <c r="A351" s="3">
        <v>45449.318238425927</v>
      </c>
      <c r="B351" s="1" t="s">
        <v>62</v>
      </c>
      <c r="C351" s="4" t="str">
        <f t="shared" si="263"/>
        <v>DIV KS</v>
      </c>
      <c r="D351" s="4">
        <v>222112058</v>
      </c>
      <c r="E351" s="2" t="s">
        <v>546</v>
      </c>
      <c r="F351" s="1">
        <f t="shared" si="264"/>
        <v>1</v>
      </c>
      <c r="G351" s="1" t="str">
        <f>VLOOKUP(D351,Sheet1!$A$2:$D$540,4,FALSE)</f>
        <v>Feza Raffa Arnanda</v>
      </c>
      <c r="H351" s="1">
        <f t="shared" si="265"/>
        <v>1</v>
      </c>
      <c r="I351" s="1" t="s">
        <v>4114</v>
      </c>
      <c r="J351" s="25" t="s">
        <v>4115</v>
      </c>
      <c r="K351" s="23" t="str">
        <f t="shared" si="266"/>
        <v>6281325462569</v>
      </c>
      <c r="L351" s="23" t="s">
        <v>4116</v>
      </c>
      <c r="M351" s="1" t="s">
        <v>4117</v>
      </c>
      <c r="N351" s="1" t="s">
        <v>1286</v>
      </c>
      <c r="O351" s="1" t="s">
        <v>4118</v>
      </c>
      <c r="P351" s="1" t="s">
        <v>4119</v>
      </c>
      <c r="Q351" s="1" t="s">
        <v>1144</v>
      </c>
      <c r="R351" s="1" t="s">
        <v>4120</v>
      </c>
      <c r="S351" s="1" t="s">
        <v>1248</v>
      </c>
      <c r="T351" s="1" t="str">
        <f t="shared" si="267"/>
        <v>Jalan Branjangan Gang Masjid No 12 Rt 03 Rw 06 Kelurahan Pekauman Kecamatan Tegal Barat</v>
      </c>
      <c r="U351" s="1" t="s">
        <v>1247</v>
      </c>
      <c r="V351" s="1" t="s">
        <v>1249</v>
      </c>
      <c r="W351" s="1" t="s">
        <v>1250</v>
      </c>
      <c r="X351" s="1" t="s">
        <v>1249</v>
      </c>
      <c r="Y351" s="1" t="str">
        <f t="shared" si="268"/>
        <v>33</v>
      </c>
      <c r="Z351" s="1" t="str">
        <f>VLOOKUP(Y351,ja!E$2:F$35,2,FALSE)</f>
        <v>Jawa Tengah</v>
      </c>
      <c r="AA351" s="1" t="str">
        <f t="shared" si="269"/>
        <v>3328</v>
      </c>
      <c r="AB351" s="1" t="str">
        <f t="shared" si="270"/>
        <v>BPS Kabupaten Tegal</v>
      </c>
      <c r="AD351" s="1" t="str">
        <f>IF(AC351="","", VLOOKUP(AC351,ja!A$2:D$549,4)&amp;" "&amp;VLOOKUP(AC351,ja!A$2:D$549,2))</f>
        <v/>
      </c>
      <c r="AE351" s="5" t="str">
        <f t="shared" ref="AE351:AF351" si="365">IF(AC351="",AA351,AC351)</f>
        <v>3328</v>
      </c>
      <c r="AF351" s="2" t="str">
        <f t="shared" si="365"/>
        <v>BPS Kabupaten Tegal</v>
      </c>
      <c r="AG351" s="1">
        <v>1</v>
      </c>
    </row>
    <row r="352" spans="1:33" ht="12.75">
      <c r="A352" s="3">
        <v>45449.325606608792</v>
      </c>
      <c r="B352" s="1" t="s">
        <v>62</v>
      </c>
      <c r="C352" s="4" t="str">
        <f t="shared" si="263"/>
        <v>DIV KS</v>
      </c>
      <c r="D352" s="4">
        <v>222112290</v>
      </c>
      <c r="E352" s="2" t="s">
        <v>96</v>
      </c>
      <c r="F352" s="1">
        <f t="shared" si="264"/>
        <v>1</v>
      </c>
      <c r="G352" s="1" t="str">
        <f>VLOOKUP(D352,Sheet1!$A$2:$D$540,4,FALSE)</f>
        <v>Putri Aysyah</v>
      </c>
      <c r="H352" s="1">
        <f t="shared" si="265"/>
        <v>1</v>
      </c>
      <c r="I352" s="1" t="s">
        <v>4122</v>
      </c>
      <c r="J352" s="25" t="s">
        <v>4123</v>
      </c>
      <c r="K352" s="23" t="str">
        <f t="shared" si="266"/>
        <v>628984618417</v>
      </c>
      <c r="L352" s="26" t="s">
        <v>4124</v>
      </c>
      <c r="M352" s="1" t="s">
        <v>96</v>
      </c>
      <c r="N352" s="1" t="s">
        <v>1141</v>
      </c>
      <c r="O352" s="1" t="s">
        <v>4125</v>
      </c>
      <c r="P352" s="1" t="s">
        <v>4126</v>
      </c>
      <c r="Q352" s="1" t="s">
        <v>1144</v>
      </c>
      <c r="R352" s="1" t="s">
        <v>4127</v>
      </c>
      <c r="S352" s="1" t="s">
        <v>1237</v>
      </c>
      <c r="T352" s="1" t="str">
        <f t="shared" si="267"/>
        <v>Jln Bypass Loweh Kecamatan Mandiangin Koto Selayan 04/02, Kota Bukittinggi, Mandiangin Koto Selayan, Sumatera Barat</v>
      </c>
      <c r="U352" s="1" t="s">
        <v>1237</v>
      </c>
      <c r="V352" s="1" t="s">
        <v>1238</v>
      </c>
      <c r="W352" s="1" t="s">
        <v>2911</v>
      </c>
      <c r="X352" s="1" t="s">
        <v>1238</v>
      </c>
      <c r="Y352" s="1" t="str">
        <f t="shared" si="268"/>
        <v>13</v>
      </c>
      <c r="Z352" s="1" t="str">
        <f>VLOOKUP(Y352,ja!E$2:F$35,2,FALSE)</f>
        <v>Sumatera Barat</v>
      </c>
      <c r="AA352" s="1" t="str">
        <f t="shared" si="269"/>
        <v>1375</v>
      </c>
      <c r="AB352" s="1" t="str">
        <f t="shared" si="270"/>
        <v>BPS Kota Bukittinggi</v>
      </c>
      <c r="AC352" s="1">
        <v>1374</v>
      </c>
      <c r="AD352" s="1" t="str">
        <f>IF(AC352="","", VLOOKUP(AC352,ja!A$2:D$549,4)&amp;" "&amp;VLOOKUP(AC352,ja!A$2:D$549,2))</f>
        <v>BPS Kota Padang Panjang</v>
      </c>
      <c r="AE352" s="5">
        <f t="shared" ref="AE352:AF352" si="366">IF(AC352="",AA352,AC352)</f>
        <v>1374</v>
      </c>
      <c r="AF352" s="2" t="str">
        <f t="shared" si="366"/>
        <v>BPS Kota Padang Panjang</v>
      </c>
      <c r="AG352" s="1">
        <v>1</v>
      </c>
    </row>
    <row r="353" spans="1:33" ht="12.75">
      <c r="A353" s="3">
        <v>45449.366708391201</v>
      </c>
      <c r="B353" s="1" t="s">
        <v>20</v>
      </c>
      <c r="C353" s="4" t="str">
        <f t="shared" si="263"/>
        <v>DIV ST</v>
      </c>
      <c r="D353" s="4">
        <v>212111920</v>
      </c>
      <c r="E353" s="2" t="s">
        <v>250</v>
      </c>
      <c r="F353" s="1">
        <f t="shared" si="264"/>
        <v>1</v>
      </c>
      <c r="G353" s="1" t="str">
        <f>VLOOKUP(D353,Sheet1!$A$2:$D$540,4,FALSE)</f>
        <v>Ariel Patar Jonathan Simanjuntak</v>
      </c>
      <c r="H353" s="1">
        <f t="shared" si="265"/>
        <v>1</v>
      </c>
      <c r="I353" s="1" t="s">
        <v>4129</v>
      </c>
      <c r="J353" s="25" t="s">
        <v>4130</v>
      </c>
      <c r="K353" s="23" t="str">
        <f t="shared" si="266"/>
        <v>6281388836983</v>
      </c>
      <c r="L353" s="23" t="s">
        <v>4131</v>
      </c>
      <c r="M353" s="1" t="s">
        <v>4132</v>
      </c>
      <c r="N353" s="1" t="s">
        <v>1475</v>
      </c>
      <c r="O353" s="1" t="s">
        <v>4133</v>
      </c>
      <c r="P353" s="1" t="s">
        <v>4134</v>
      </c>
      <c r="Q353" s="1" t="s">
        <v>1144</v>
      </c>
      <c r="R353" s="1" t="s">
        <v>4134</v>
      </c>
      <c r="S353" s="1" t="s">
        <v>1158</v>
      </c>
      <c r="T353" s="1" t="str">
        <f t="shared" si="267"/>
        <v>Jalan Pangkalan Jati 1 No.11 Rt.05/ Rw.13 Kecamatan Makasar Kelurahan Cipinang Melayu</v>
      </c>
      <c r="U353" s="1" t="s">
        <v>1159</v>
      </c>
      <c r="V353" s="1" t="s">
        <v>1160</v>
      </c>
      <c r="W353" s="1" t="s">
        <v>1311</v>
      </c>
      <c r="X353" s="1" t="s">
        <v>1160</v>
      </c>
      <c r="Y353" s="1" t="str">
        <f t="shared" si="268"/>
        <v>31</v>
      </c>
      <c r="Z353" s="1" t="str">
        <f>VLOOKUP(Y353,ja!E$2:F$35,2,FALSE)</f>
        <v>DKI Jakarta</v>
      </c>
      <c r="AA353" s="1" t="str">
        <f t="shared" si="269"/>
        <v>3100</v>
      </c>
      <c r="AB353" s="1" t="str">
        <f t="shared" si="270"/>
        <v>BPS Provinsi DKI Jakarta</v>
      </c>
      <c r="AD353" s="1" t="str">
        <f>IF(AC353="","", VLOOKUP(AC353,ja!A$2:D$549,4)&amp;" "&amp;VLOOKUP(AC353,ja!A$2:D$549,2))</f>
        <v/>
      </c>
      <c r="AE353" s="5" t="str">
        <f t="shared" ref="AE353:AF353" si="367">IF(AC353="",AA353,AC353)</f>
        <v>3100</v>
      </c>
      <c r="AF353" s="2" t="str">
        <f t="shared" si="367"/>
        <v>BPS Provinsi DKI Jakarta</v>
      </c>
      <c r="AG353" s="1">
        <v>1</v>
      </c>
    </row>
    <row r="354" spans="1:33" ht="12.75">
      <c r="A354" s="3">
        <v>45449.844065289348</v>
      </c>
      <c r="B354" s="1" t="s">
        <v>57</v>
      </c>
      <c r="C354" s="4" t="str">
        <f t="shared" si="263"/>
        <v>DIV KS</v>
      </c>
      <c r="D354" s="4">
        <v>222112210</v>
      </c>
      <c r="E354" s="2" t="s">
        <v>470</v>
      </c>
      <c r="F354" s="1">
        <f t="shared" si="264"/>
        <v>1</v>
      </c>
      <c r="G354" s="1" t="str">
        <f>VLOOKUP(D354,Sheet1!$A$2:$D$540,4,FALSE)</f>
        <v>Muhammad Diva Amrullah</v>
      </c>
      <c r="H354" s="1">
        <f t="shared" si="265"/>
        <v>1</v>
      </c>
      <c r="I354" s="1" t="s">
        <v>4136</v>
      </c>
      <c r="J354" s="25" t="s">
        <v>4137</v>
      </c>
      <c r="K354" s="23" t="str">
        <f t="shared" si="266"/>
        <v>6282324387402</v>
      </c>
      <c r="L354" s="23" t="s">
        <v>4138</v>
      </c>
      <c r="M354" s="1" t="s">
        <v>470</v>
      </c>
      <c r="N354" s="1" t="s">
        <v>1141</v>
      </c>
      <c r="O354" s="1" t="s">
        <v>4139</v>
      </c>
      <c r="P354" s="1" t="s">
        <v>4140</v>
      </c>
      <c r="Q354" s="1" t="s">
        <v>1144</v>
      </c>
      <c r="R354" s="1" t="s">
        <v>4141</v>
      </c>
      <c r="S354" s="1" t="s">
        <v>1332</v>
      </c>
      <c r="T354" s="1" t="str">
        <f t="shared" si="267"/>
        <v>Jengglong Rt 01/Rw 05, Jatisobo, Polokarto, Sukoharjo, Jawa Tengah</v>
      </c>
      <c r="U354" s="1" t="s">
        <v>1558</v>
      </c>
      <c r="V354" s="1" t="s">
        <v>1560</v>
      </c>
      <c r="W354" s="1" t="s">
        <v>1333</v>
      </c>
      <c r="X354" s="1" t="s">
        <v>1333</v>
      </c>
      <c r="Y354" s="1" t="str">
        <f t="shared" si="268"/>
        <v>33</v>
      </c>
      <c r="Z354" s="1" t="str">
        <f>VLOOKUP(Y354,ja!E$2:F$35,2,FALSE)</f>
        <v>Jawa Tengah</v>
      </c>
      <c r="AA354" s="1" t="str">
        <f t="shared" si="269"/>
        <v>3311</v>
      </c>
      <c r="AB354" s="1" t="str">
        <f t="shared" si="270"/>
        <v>BPS Kabupaten Sukoharjo</v>
      </c>
      <c r="AD354" s="1" t="str">
        <f>IF(AC354="","", VLOOKUP(AC354,ja!A$2:D$549,4)&amp;" "&amp;VLOOKUP(AC354,ja!A$2:D$549,2))</f>
        <v/>
      </c>
      <c r="AE354" s="5" t="str">
        <f t="shared" ref="AE354:AF354" si="368">IF(AC354="",AA354,AC354)</f>
        <v>3311</v>
      </c>
      <c r="AF354" s="2" t="str">
        <f t="shared" si="368"/>
        <v>BPS Kabupaten Sukoharjo</v>
      </c>
      <c r="AG354" s="1">
        <v>1</v>
      </c>
    </row>
    <row r="355" spans="1:33" ht="12.75">
      <c r="A355" s="3">
        <v>45449.424710046296</v>
      </c>
      <c r="B355" s="1" t="s">
        <v>32</v>
      </c>
      <c r="C355" s="4" t="str">
        <f t="shared" si="263"/>
        <v>DIV KS</v>
      </c>
      <c r="D355" s="4">
        <v>222112171</v>
      </c>
      <c r="E355" s="2" t="s">
        <v>667</v>
      </c>
      <c r="F355" s="1">
        <f t="shared" si="264"/>
        <v>1</v>
      </c>
      <c r="G355" s="1" t="str">
        <f>VLOOKUP(D355,Sheet1!$A$2:$D$540,4,FALSE)</f>
        <v>Marchadha Santi Wilda</v>
      </c>
      <c r="H355" s="1">
        <f t="shared" si="265"/>
        <v>1</v>
      </c>
      <c r="I355" s="1" t="s">
        <v>4143</v>
      </c>
      <c r="J355" s="25" t="s">
        <v>4144</v>
      </c>
      <c r="K355" s="23" t="str">
        <f t="shared" si="266"/>
        <v>6281330651078</v>
      </c>
      <c r="L355" s="23" t="s">
        <v>4145</v>
      </c>
      <c r="M355" s="1" t="s">
        <v>4146</v>
      </c>
      <c r="N355" s="1" t="s">
        <v>1141</v>
      </c>
      <c r="O355" s="1" t="s">
        <v>4147</v>
      </c>
      <c r="P355" s="1" t="s">
        <v>4148</v>
      </c>
      <c r="Q355" s="1" t="s">
        <v>1144</v>
      </c>
      <c r="R355" s="1" t="s">
        <v>4149</v>
      </c>
      <c r="S355" s="1" t="s">
        <v>1206</v>
      </c>
      <c r="T355" s="1" t="str">
        <f t="shared" si="267"/>
        <v>Rt/Rw 05/02 No. 2, Dusun Boyolangu, Desa Boyolangu, Kecamatan Boyolangu, Kabupaten Tulungagung, Jawa Timur</v>
      </c>
      <c r="U355" s="1" t="s">
        <v>1530</v>
      </c>
      <c r="V355" s="1" t="s">
        <v>1208</v>
      </c>
      <c r="W355" s="1" t="s">
        <v>1322</v>
      </c>
      <c r="X355" s="1" t="s">
        <v>1208</v>
      </c>
      <c r="Y355" s="1" t="str">
        <f t="shared" si="268"/>
        <v>35</v>
      </c>
      <c r="Z355" s="1" t="str">
        <f>VLOOKUP(Y355,ja!E$2:F$35,2,FALSE)</f>
        <v>Jawa Timur</v>
      </c>
      <c r="AA355" s="1" t="str">
        <f t="shared" si="269"/>
        <v>3504</v>
      </c>
      <c r="AB355" s="1" t="str">
        <f t="shared" si="270"/>
        <v>BPS Kabupaten Tulungagung</v>
      </c>
      <c r="AD355" s="1" t="str">
        <f>IF(AC355="","", VLOOKUP(AC355,ja!A$2:D$549,4)&amp;" "&amp;VLOOKUP(AC355,ja!A$2:D$549,2))</f>
        <v/>
      </c>
      <c r="AE355" s="5" t="str">
        <f t="shared" ref="AE355:AF355" si="369">IF(AC355="",AA355,AC355)</f>
        <v>3504</v>
      </c>
      <c r="AF355" s="2" t="str">
        <f t="shared" si="369"/>
        <v>BPS Kabupaten Tulungagung</v>
      </c>
      <c r="AG355" s="1">
        <v>1</v>
      </c>
    </row>
    <row r="356" spans="1:33" ht="12.75">
      <c r="A356" s="3">
        <v>45449.424885520828</v>
      </c>
      <c r="B356" s="1" t="s">
        <v>32</v>
      </c>
      <c r="C356" s="4" t="str">
        <f t="shared" si="263"/>
        <v>DIV KS</v>
      </c>
      <c r="D356" s="4">
        <v>222112219</v>
      </c>
      <c r="E356" s="2" t="s">
        <v>111</v>
      </c>
      <c r="F356" s="1">
        <f t="shared" si="264"/>
        <v>1</v>
      </c>
      <c r="G356" s="1" t="str">
        <f>VLOOKUP(D356,Sheet1!$A$2:$D$540,4,FALSE)</f>
        <v>Muhammad Rafi Tasrif</v>
      </c>
      <c r="H356" s="1">
        <f t="shared" si="265"/>
        <v>1</v>
      </c>
      <c r="I356" s="1" t="s">
        <v>4151</v>
      </c>
      <c r="J356" s="25" t="s">
        <v>4152</v>
      </c>
      <c r="K356" s="23" t="str">
        <f t="shared" si="266"/>
        <v>6282288991332</v>
      </c>
      <c r="L356" s="26" t="s">
        <v>4153</v>
      </c>
      <c r="M356" s="1" t="s">
        <v>111</v>
      </c>
      <c r="N356" s="1" t="s">
        <v>1141</v>
      </c>
      <c r="O356" s="1" t="s">
        <v>3365</v>
      </c>
      <c r="P356" s="1" t="s">
        <v>4154</v>
      </c>
      <c r="Q356" s="1" t="s">
        <v>1144</v>
      </c>
      <c r="R356" s="1" t="s">
        <v>4155</v>
      </c>
      <c r="S356" s="1" t="s">
        <v>3368</v>
      </c>
      <c r="T356" s="1" t="str">
        <f t="shared" si="267"/>
        <v>Perumnas Salasa Indah Blok T/1, Jorong Batang Salosah, Nagari Muaro,  Kec. Sijunjung, Kab. Sijunjung, Prov. Sumatera Barat</v>
      </c>
      <c r="U356" s="1" t="s">
        <v>3369</v>
      </c>
      <c r="V356" s="1" t="s">
        <v>3370</v>
      </c>
      <c r="W356" s="1" t="s">
        <v>3371</v>
      </c>
      <c r="X356" s="1" t="s">
        <v>3370</v>
      </c>
      <c r="Y356" s="1" t="str">
        <f t="shared" si="268"/>
        <v>13</v>
      </c>
      <c r="Z356" s="1" t="str">
        <f>VLOOKUP(Y356,ja!E$2:F$35,2,FALSE)</f>
        <v>Sumatera Barat</v>
      </c>
      <c r="AA356" s="1" t="str">
        <f t="shared" si="269"/>
        <v>1304</v>
      </c>
      <c r="AB356" s="1" t="str">
        <f t="shared" si="270"/>
        <v>BPS Kabupaten Sijunjung</v>
      </c>
      <c r="AD356" s="1" t="str">
        <f>IF(AC356="","", VLOOKUP(AC356,ja!A$2:D$549,4)&amp;" "&amp;VLOOKUP(AC356,ja!A$2:D$549,2))</f>
        <v/>
      </c>
      <c r="AE356" s="5" t="str">
        <f t="shared" ref="AE356:AF356" si="370">IF(AC356="",AA356,AC356)</f>
        <v>1304</v>
      </c>
      <c r="AF356" s="2" t="str">
        <f t="shared" si="370"/>
        <v>BPS Kabupaten Sijunjung</v>
      </c>
      <c r="AG356" s="1">
        <v>1</v>
      </c>
    </row>
    <row r="357" spans="1:33" ht="12.75">
      <c r="A357" s="3">
        <v>45449.429669131947</v>
      </c>
      <c r="B357" s="1" t="s">
        <v>23</v>
      </c>
      <c r="C357" s="4" t="str">
        <f t="shared" si="263"/>
        <v>DIII ST</v>
      </c>
      <c r="D357" s="4">
        <v>112212654</v>
      </c>
      <c r="E357" s="2" t="s">
        <v>812</v>
      </c>
      <c r="F357" s="1">
        <f t="shared" si="264"/>
        <v>1</v>
      </c>
      <c r="G357" s="1" t="str">
        <f>VLOOKUP(D357,Sheet1!$A$2:$D$540,4,FALSE)</f>
        <v>I Wayan Rendi Pratama</v>
      </c>
      <c r="H357" s="1">
        <f t="shared" si="265"/>
        <v>1</v>
      </c>
      <c r="I357" s="1" t="s">
        <v>4157</v>
      </c>
      <c r="J357" s="25" t="s">
        <v>4158</v>
      </c>
      <c r="K357" s="23" t="str">
        <f t="shared" si="266"/>
        <v>6287752982773</v>
      </c>
      <c r="L357" s="23" t="s">
        <v>4159</v>
      </c>
      <c r="M357" s="1" t="s">
        <v>4160</v>
      </c>
      <c r="N357" s="1" t="s">
        <v>1141</v>
      </c>
      <c r="O357" s="1" t="s">
        <v>4161</v>
      </c>
      <c r="P357" s="1" t="s">
        <v>4162</v>
      </c>
      <c r="Q357" s="1" t="s">
        <v>1144</v>
      </c>
      <c r="R357" s="1" t="s">
        <v>4163</v>
      </c>
      <c r="S357" s="1" t="s">
        <v>2045</v>
      </c>
      <c r="T357" s="1" t="str">
        <f t="shared" si="267"/>
        <v>Rt002/Rw000, Jagaraga, Kuripan</v>
      </c>
      <c r="U357" s="1" t="s">
        <v>2044</v>
      </c>
      <c r="V357" s="1" t="s">
        <v>2046</v>
      </c>
      <c r="W357" s="1" t="s">
        <v>2047</v>
      </c>
      <c r="X357" s="1" t="s">
        <v>2046</v>
      </c>
      <c r="Y357" s="1" t="str">
        <f t="shared" si="268"/>
        <v>52</v>
      </c>
      <c r="Z357" s="1" t="str">
        <f>VLOOKUP(Y357,ja!E$2:F$35,2,FALSE)</f>
        <v>Nusa Tenggara Barat</v>
      </c>
      <c r="AA357" s="1" t="str">
        <f t="shared" si="269"/>
        <v>5200</v>
      </c>
      <c r="AB357" s="1" t="str">
        <f t="shared" si="270"/>
        <v>BPS Provinsi Nusa Tenggara Barat</v>
      </c>
      <c r="AD357" s="1" t="str">
        <f>IF(AC357="","", VLOOKUP(AC357,ja!A$2:D$549,4)&amp;" "&amp;VLOOKUP(AC357,ja!A$2:D$549,2))</f>
        <v/>
      </c>
      <c r="AE357" s="5" t="str">
        <f t="shared" ref="AE357:AF357" si="371">IF(AC357="",AA357,AC357)</f>
        <v>5200</v>
      </c>
      <c r="AF357" s="2" t="str">
        <f t="shared" si="371"/>
        <v>BPS Provinsi Nusa Tenggara Barat</v>
      </c>
      <c r="AG357" s="1">
        <v>1</v>
      </c>
    </row>
    <row r="358" spans="1:33" ht="12.75">
      <c r="A358" s="3">
        <v>45449.430693587958</v>
      </c>
      <c r="B358" s="1" t="s">
        <v>32</v>
      </c>
      <c r="C358" s="4" t="str">
        <f t="shared" si="263"/>
        <v>DIV KS</v>
      </c>
      <c r="D358" s="4">
        <v>222112310</v>
      </c>
      <c r="E358" s="2" t="s">
        <v>646</v>
      </c>
      <c r="F358" s="1">
        <f t="shared" si="264"/>
        <v>1</v>
      </c>
      <c r="G358" s="1" t="str">
        <f>VLOOKUP(D358,Sheet1!$A$2:$D$540,4,FALSE)</f>
        <v>Rechtiana Putri Arini</v>
      </c>
      <c r="H358" s="1">
        <f t="shared" si="265"/>
        <v>1</v>
      </c>
      <c r="I358" s="1" t="s">
        <v>4165</v>
      </c>
      <c r="J358" s="25" t="s">
        <v>4166</v>
      </c>
      <c r="K358" s="23" t="str">
        <f t="shared" si="266"/>
        <v>62895807861040</v>
      </c>
      <c r="L358" s="23" t="s">
        <v>4167</v>
      </c>
      <c r="M358" s="1" t="s">
        <v>4168</v>
      </c>
      <c r="N358" s="1" t="s">
        <v>1141</v>
      </c>
      <c r="O358" s="1" t="s">
        <v>4169</v>
      </c>
      <c r="P358" s="1" t="s">
        <v>4170</v>
      </c>
      <c r="Q358" s="1" t="s">
        <v>1144</v>
      </c>
      <c r="R358" s="1" t="s">
        <v>4171</v>
      </c>
      <c r="S358" s="1" t="s">
        <v>3350</v>
      </c>
      <c r="T358" s="1" t="str">
        <f t="shared" si="267"/>
        <v>Rt 003/Rw 001, No. 15, Jalan Imam Bonjol Gg. I, Kelurahan Pacitan, Kecamatan Pacitan</v>
      </c>
      <c r="U358" s="1" t="s">
        <v>1719</v>
      </c>
      <c r="V358" s="1" t="s">
        <v>3351</v>
      </c>
      <c r="W358" s="1" t="s">
        <v>1721</v>
      </c>
      <c r="X358" s="1" t="s">
        <v>3351</v>
      </c>
      <c r="Y358" s="1" t="str">
        <f t="shared" si="268"/>
        <v>35</v>
      </c>
      <c r="Z358" s="1" t="str">
        <f>VLOOKUP(Y358,ja!E$2:F$35,2,FALSE)</f>
        <v>Jawa Timur</v>
      </c>
      <c r="AA358" s="1" t="str">
        <f t="shared" si="269"/>
        <v>3501</v>
      </c>
      <c r="AB358" s="1" t="str">
        <f t="shared" si="270"/>
        <v>BPS Kabupaten Pacitan</v>
      </c>
      <c r="AD358" s="1" t="str">
        <f>IF(AC358="","", VLOOKUP(AC358,ja!A$2:D$549,4)&amp;" "&amp;VLOOKUP(AC358,ja!A$2:D$549,2))</f>
        <v/>
      </c>
      <c r="AE358" s="5" t="str">
        <f t="shared" ref="AE358:AF358" si="372">IF(AC358="",AA358,AC358)</f>
        <v>3501</v>
      </c>
      <c r="AF358" s="2" t="str">
        <f t="shared" si="372"/>
        <v>BPS Kabupaten Pacitan</v>
      </c>
      <c r="AG358" s="1">
        <v>1</v>
      </c>
    </row>
    <row r="359" spans="1:33" ht="12.75">
      <c r="A359" s="3">
        <v>45449.723091423613</v>
      </c>
      <c r="B359" s="1" t="s">
        <v>62</v>
      </c>
      <c r="C359" s="4" t="str">
        <f t="shared" si="263"/>
        <v>DIV KS</v>
      </c>
      <c r="D359" s="4">
        <v>222112179</v>
      </c>
      <c r="E359" s="2" t="s">
        <v>314</v>
      </c>
      <c r="F359" s="1">
        <f t="shared" si="264"/>
        <v>1</v>
      </c>
      <c r="G359" s="1" t="str">
        <f>VLOOKUP(D359,Sheet1!$A$2:$D$540,4,FALSE)</f>
        <v>Marshela Alya Kusuma Wardani</v>
      </c>
      <c r="H359" s="1">
        <f t="shared" si="265"/>
        <v>1</v>
      </c>
      <c r="I359" s="1" t="s">
        <v>4173</v>
      </c>
      <c r="J359" s="25" t="s">
        <v>4174</v>
      </c>
      <c r="K359" s="23" t="str">
        <f t="shared" si="266"/>
        <v>6287878656676</v>
      </c>
      <c r="L359" s="23" t="s">
        <v>4175</v>
      </c>
      <c r="M359" s="1" t="s">
        <v>4176</v>
      </c>
      <c r="N359" s="1" t="s">
        <v>1155</v>
      </c>
      <c r="O359" s="1" t="s">
        <v>2054</v>
      </c>
      <c r="P359" s="1" t="s">
        <v>4177</v>
      </c>
      <c r="Q359" s="1" t="s">
        <v>2054</v>
      </c>
      <c r="R359" s="1" t="s">
        <v>4177</v>
      </c>
      <c r="S359" s="1" t="s">
        <v>2055</v>
      </c>
      <c r="T359" s="1" t="str">
        <f t="shared" si="267"/>
        <v>Komp. Dewa Kembar Jl. Wijayandanu No.A28 Rt 001/001 Kec. Cilincing, Kel. Semper Timur, Jakarta Utara 14130</v>
      </c>
      <c r="U359" s="1" t="s">
        <v>2055</v>
      </c>
      <c r="V359" s="1" t="s">
        <v>1311</v>
      </c>
      <c r="W359" s="1" t="s">
        <v>2366</v>
      </c>
      <c r="X359" s="1" t="s">
        <v>2366</v>
      </c>
      <c r="Y359" s="1" t="str">
        <f t="shared" si="268"/>
        <v>31</v>
      </c>
      <c r="Z359" s="1" t="str">
        <f>VLOOKUP(Y359,ja!E$2:F$35,2,FALSE)</f>
        <v>DKI Jakarta</v>
      </c>
      <c r="AA359" s="1" t="str">
        <f t="shared" si="269"/>
        <v>3175</v>
      </c>
      <c r="AB359" s="1" t="str">
        <f t="shared" si="270"/>
        <v>BPS Kota Jakarta Utara</v>
      </c>
      <c r="AD359" s="1" t="str">
        <f>IF(AC359="","", VLOOKUP(AC359,ja!A$2:D$549,4)&amp;" "&amp;VLOOKUP(AC359,ja!A$2:D$549,2))</f>
        <v/>
      </c>
      <c r="AE359" s="5" t="str">
        <f t="shared" ref="AE359:AF359" si="373">IF(AC359="",AA359,AC359)</f>
        <v>3175</v>
      </c>
      <c r="AF359" s="2" t="str">
        <f t="shared" si="373"/>
        <v>BPS Kota Jakarta Utara</v>
      </c>
      <c r="AG359" s="1">
        <v>1</v>
      </c>
    </row>
    <row r="360" spans="1:33" ht="12.75">
      <c r="A360" s="3">
        <v>45449.461737523146</v>
      </c>
      <c r="B360" s="1" t="s">
        <v>32</v>
      </c>
      <c r="C360" s="4" t="str">
        <f t="shared" si="263"/>
        <v>DIV KS</v>
      </c>
      <c r="D360" s="4">
        <v>222112378</v>
      </c>
      <c r="E360" s="2" t="s">
        <v>4179</v>
      </c>
      <c r="F360" s="1">
        <f t="shared" si="264"/>
        <v>1</v>
      </c>
      <c r="G360" s="1" t="str">
        <f>VLOOKUP(D360,Sheet1!$A$2:$D$540,4,FALSE)</f>
        <v>Soraya Afkarina Mumtazah</v>
      </c>
      <c r="H360" s="1">
        <f t="shared" si="265"/>
        <v>1</v>
      </c>
      <c r="I360" s="1" t="s">
        <v>4180</v>
      </c>
      <c r="J360" s="25" t="s">
        <v>4181</v>
      </c>
      <c r="K360" s="23" t="str">
        <f t="shared" si="266"/>
        <v>6282228126072</v>
      </c>
      <c r="L360" s="23" t="s">
        <v>4182</v>
      </c>
      <c r="M360" s="1" t="s">
        <v>4179</v>
      </c>
      <c r="N360" s="1" t="s">
        <v>1286</v>
      </c>
      <c r="O360" s="1" t="s">
        <v>4183</v>
      </c>
      <c r="P360" s="1" t="s">
        <v>4184</v>
      </c>
      <c r="Q360" s="1" t="s">
        <v>1144</v>
      </c>
      <c r="R360" s="1" t="s">
        <v>4185</v>
      </c>
      <c r="S360" s="1" t="s">
        <v>1310</v>
      </c>
      <c r="T360" s="1" t="str">
        <f t="shared" si="267"/>
        <v>Jl. Gajah Mada Xii/Kav.11 Rt/Rw 002/032 Kel. Jemberkidul Kec. Kaliwates</v>
      </c>
      <c r="U360" s="1" t="s">
        <v>1158</v>
      </c>
      <c r="V360" s="1" t="s">
        <v>3841</v>
      </c>
      <c r="W360" s="1" t="s">
        <v>3841</v>
      </c>
      <c r="X360" s="1" t="s">
        <v>3841</v>
      </c>
      <c r="Y360" s="1" t="str">
        <f t="shared" si="268"/>
        <v>35</v>
      </c>
      <c r="Z360" s="1" t="str">
        <f>VLOOKUP(Y360,ja!E$2:F$35,2,FALSE)</f>
        <v>Jawa Timur</v>
      </c>
      <c r="AA360" s="1" t="str">
        <f t="shared" si="269"/>
        <v>3509</v>
      </c>
      <c r="AB360" s="1" t="str">
        <f t="shared" si="270"/>
        <v>BPS Kabupaten Jember</v>
      </c>
      <c r="AD360" s="1" t="str">
        <f>IF(AC360="","", VLOOKUP(AC360,ja!A$2:D$549,4)&amp;" "&amp;VLOOKUP(AC360,ja!A$2:D$549,2))</f>
        <v/>
      </c>
      <c r="AE360" s="5" t="str">
        <f t="shared" ref="AE360:AF360" si="374">IF(AC360="",AA360,AC360)</f>
        <v>3509</v>
      </c>
      <c r="AF360" s="2" t="str">
        <f t="shared" si="374"/>
        <v>BPS Kabupaten Jember</v>
      </c>
      <c r="AG360" s="1">
        <v>1</v>
      </c>
    </row>
    <row r="361" spans="1:33" ht="12.75">
      <c r="A361" s="3">
        <v>45449.483532905091</v>
      </c>
      <c r="B361" s="1" t="s">
        <v>11</v>
      </c>
      <c r="C361" s="4" t="str">
        <f t="shared" si="263"/>
        <v>DIV KS</v>
      </c>
      <c r="D361" s="4">
        <v>222111848</v>
      </c>
      <c r="E361" s="2" t="s">
        <v>765</v>
      </c>
      <c r="F361" s="1">
        <f t="shared" si="264"/>
        <v>1</v>
      </c>
      <c r="G361" s="1" t="str">
        <f>VLOOKUP(D361,Sheet1!$A$2:$D$540,4,FALSE)</f>
        <v>Afdatul Chofidah</v>
      </c>
      <c r="H361" s="1">
        <f t="shared" si="265"/>
        <v>1</v>
      </c>
      <c r="I361" s="1" t="s">
        <v>4187</v>
      </c>
      <c r="J361" s="25" t="s">
        <v>4188</v>
      </c>
      <c r="K361" s="23" t="str">
        <f t="shared" si="266"/>
        <v>6281529906799</v>
      </c>
      <c r="L361" s="23" t="s">
        <v>4189</v>
      </c>
      <c r="M361" s="1" t="s">
        <v>4190</v>
      </c>
      <c r="N361" s="1" t="s">
        <v>1177</v>
      </c>
      <c r="O361" s="1" t="s">
        <v>4191</v>
      </c>
      <c r="P361" s="1" t="s">
        <v>4192</v>
      </c>
      <c r="Q361" s="1" t="s">
        <v>1144</v>
      </c>
      <c r="R361" s="1" t="s">
        <v>4193</v>
      </c>
      <c r="S361" s="1" t="s">
        <v>1268</v>
      </c>
      <c r="T361" s="1" t="str">
        <f t="shared" si="267"/>
        <v>Pradah Kalikendal Gg 12 No 117, Rt 04 Rw 1, Kelurahan Pradah Kalikendal, Kecamatan Dukuh Pakis</v>
      </c>
      <c r="U361" s="1" t="s">
        <v>1267</v>
      </c>
      <c r="V361" s="1" t="s">
        <v>3443</v>
      </c>
      <c r="W361" s="1" t="s">
        <v>3444</v>
      </c>
      <c r="X361" s="1" t="s">
        <v>3444</v>
      </c>
      <c r="Y361" s="1" t="str">
        <f t="shared" si="268"/>
        <v>35</v>
      </c>
      <c r="Z361" s="1" t="str">
        <f>VLOOKUP(Y361,ja!E$2:F$35,2,FALSE)</f>
        <v>Jawa Timur</v>
      </c>
      <c r="AA361" s="1" t="str">
        <f t="shared" si="269"/>
        <v>3578</v>
      </c>
      <c r="AB361" s="1" t="str">
        <f t="shared" si="270"/>
        <v>BPS Kota Surabaya</v>
      </c>
      <c r="AD361" s="1" t="str">
        <f>IF(AC361="","", VLOOKUP(AC361,ja!A$2:D$549,4)&amp;" "&amp;VLOOKUP(AC361,ja!A$2:D$549,2))</f>
        <v/>
      </c>
      <c r="AE361" s="5" t="str">
        <f t="shared" ref="AE361:AF361" si="375">IF(AC361="",AA361,AC361)</f>
        <v>3578</v>
      </c>
      <c r="AF361" s="2" t="str">
        <f t="shared" si="375"/>
        <v>BPS Kota Surabaya</v>
      </c>
      <c r="AG361" s="1">
        <v>1</v>
      </c>
    </row>
    <row r="362" spans="1:33" ht="12.75">
      <c r="A362" s="3">
        <v>45449.490570497685</v>
      </c>
      <c r="B362" s="1" t="s">
        <v>20</v>
      </c>
      <c r="C362" s="4" t="str">
        <f t="shared" si="263"/>
        <v>DIV ST</v>
      </c>
      <c r="D362" s="4">
        <v>212112424</v>
      </c>
      <c r="E362" s="2" t="s">
        <v>140</v>
      </c>
      <c r="F362" s="1">
        <f t="shared" si="264"/>
        <v>1</v>
      </c>
      <c r="G362" s="1" t="str">
        <f>VLOOKUP(D362,Sheet1!$A$2:$D$540,4,FALSE)</f>
        <v>Yulia Arizka</v>
      </c>
      <c r="H362" s="1">
        <f t="shared" si="265"/>
        <v>1</v>
      </c>
      <c r="I362" s="1" t="s">
        <v>4195</v>
      </c>
      <c r="J362" s="25" t="s">
        <v>4196</v>
      </c>
      <c r="K362" s="23" t="str">
        <f t="shared" si="266"/>
        <v>6282112538186</v>
      </c>
      <c r="L362" s="23" t="s">
        <v>4197</v>
      </c>
      <c r="M362" s="1" t="s">
        <v>4198</v>
      </c>
      <c r="N362" s="1" t="s">
        <v>1141</v>
      </c>
      <c r="O362" s="1" t="s">
        <v>4199</v>
      </c>
      <c r="P362" s="1" t="s">
        <v>4200</v>
      </c>
      <c r="Q362" s="1" t="s">
        <v>1144</v>
      </c>
      <c r="R362" s="1" t="s">
        <v>4201</v>
      </c>
      <c r="S362" s="1" t="s">
        <v>2775</v>
      </c>
      <c r="T362" s="1" t="str">
        <f t="shared" si="267"/>
        <v>Jalan Ikan Mas, Rt004/Rw006, Kelurahan Tangkerang Barat, Kecamatan Marpoyan Damai, Pekanbaru, Riau</v>
      </c>
      <c r="U362" s="1" t="s">
        <v>2775</v>
      </c>
      <c r="V362" s="1" t="s">
        <v>3276</v>
      </c>
      <c r="W362" s="1" t="s">
        <v>3277</v>
      </c>
      <c r="X362" s="1" t="s">
        <v>3276</v>
      </c>
      <c r="Y362" s="1" t="str">
        <f t="shared" si="268"/>
        <v>14</v>
      </c>
      <c r="Z362" s="1" t="str">
        <f>VLOOKUP(Y362,ja!E$2:F$35,2,FALSE)</f>
        <v>Riau</v>
      </c>
      <c r="AA362" s="1" t="str">
        <f t="shared" si="269"/>
        <v>1471</v>
      </c>
      <c r="AB362" s="1" t="str">
        <f t="shared" si="270"/>
        <v>BPS Kota Pekanbaru</v>
      </c>
      <c r="AC362" s="1">
        <v>1400</v>
      </c>
      <c r="AD362" s="1" t="str">
        <f>IF(AC362="","", VLOOKUP(AC362,ja!A$2:D$549,4)&amp;" "&amp;VLOOKUP(AC362,ja!A$2:D$549,2))</f>
        <v>BPS Provinsi Riau</v>
      </c>
      <c r="AE362" s="5">
        <f t="shared" ref="AE362:AF362" si="376">IF(AC362="",AA362,AC362)</f>
        <v>1400</v>
      </c>
      <c r="AF362" s="2" t="str">
        <f t="shared" si="376"/>
        <v>BPS Provinsi Riau</v>
      </c>
      <c r="AG362" s="1">
        <v>1</v>
      </c>
    </row>
    <row r="363" spans="1:33" ht="12.75">
      <c r="A363" s="3">
        <v>45449.512374328704</v>
      </c>
      <c r="B363" s="1" t="s">
        <v>30</v>
      </c>
      <c r="C363" s="4" t="str">
        <f t="shared" si="263"/>
        <v>DIII ST</v>
      </c>
      <c r="D363" s="4">
        <v>112212443</v>
      </c>
      <c r="E363" s="2" t="s">
        <v>230</v>
      </c>
      <c r="F363" s="1">
        <f t="shared" si="264"/>
        <v>1</v>
      </c>
      <c r="G363" s="1" t="str">
        <f>VLOOKUP(D363,Sheet1!$A$2:$D$540,4,FALSE)</f>
        <v>Adha Asy Syifa</v>
      </c>
      <c r="H363" s="1">
        <f t="shared" si="265"/>
        <v>1</v>
      </c>
      <c r="I363" s="1" t="s">
        <v>4203</v>
      </c>
      <c r="J363" s="25" t="s">
        <v>4204</v>
      </c>
      <c r="K363" s="23" t="str">
        <f t="shared" si="266"/>
        <v>6289691111960</v>
      </c>
      <c r="L363" s="26" t="s">
        <v>4205</v>
      </c>
      <c r="M363" s="1" t="s">
        <v>230</v>
      </c>
      <c r="N363" s="1" t="s">
        <v>1141</v>
      </c>
      <c r="O363" s="1" t="s">
        <v>4206</v>
      </c>
      <c r="P363" s="1" t="s">
        <v>4207</v>
      </c>
      <c r="Q363" s="1" t="s">
        <v>1144</v>
      </c>
      <c r="R363" s="1" t="s">
        <v>4208</v>
      </c>
      <c r="S363" s="1" t="s">
        <v>3684</v>
      </c>
      <c r="T363" s="1" t="str">
        <f t="shared" si="267"/>
        <v>Rt.2/Rw.4, No. 9A,Jalan Sensus Ii, Bidaracina, Jatinegara</v>
      </c>
      <c r="U363" s="1" t="s">
        <v>1381</v>
      </c>
      <c r="V363" s="1" t="s">
        <v>1160</v>
      </c>
      <c r="W363" s="1" t="s">
        <v>1383</v>
      </c>
      <c r="X363" s="1" t="s">
        <v>1160</v>
      </c>
      <c r="Y363" s="1" t="str">
        <f t="shared" si="268"/>
        <v>31</v>
      </c>
      <c r="Z363" s="1" t="str">
        <f>VLOOKUP(Y363,ja!E$2:F$35,2,FALSE)</f>
        <v>DKI Jakarta</v>
      </c>
      <c r="AA363" s="1" t="str">
        <f t="shared" si="269"/>
        <v>3100</v>
      </c>
      <c r="AB363" s="1" t="str">
        <f t="shared" si="270"/>
        <v>BPS Provinsi DKI Jakarta</v>
      </c>
      <c r="AD363" s="1" t="str">
        <f>IF(AC363="","", VLOOKUP(AC363,ja!A$2:D$549,4)&amp;" "&amp;VLOOKUP(AC363,ja!A$2:D$549,2))</f>
        <v/>
      </c>
      <c r="AE363" s="5" t="str">
        <f t="shared" ref="AE363:AF363" si="377">IF(AC363="",AA363,AC363)</f>
        <v>3100</v>
      </c>
      <c r="AF363" s="2" t="str">
        <f t="shared" si="377"/>
        <v>BPS Provinsi DKI Jakarta</v>
      </c>
      <c r="AG363" s="1">
        <v>1</v>
      </c>
    </row>
    <row r="364" spans="1:33" ht="12.75">
      <c r="A364" s="3">
        <v>45451.492302500003</v>
      </c>
      <c r="B364" s="1" t="s">
        <v>35</v>
      </c>
      <c r="C364" s="4" t="str">
        <f t="shared" si="263"/>
        <v>DIV ST</v>
      </c>
      <c r="D364" s="4">
        <v>212111847</v>
      </c>
      <c r="E364" s="2" t="s">
        <v>263</v>
      </c>
      <c r="F364" s="1">
        <f t="shared" si="264"/>
        <v>1</v>
      </c>
      <c r="G364" s="1" t="str">
        <f>VLOOKUP(D364,Sheet1!$A$2:$D$540,4,FALSE)</f>
        <v>Adrian Kesar Pratama Lubis</v>
      </c>
      <c r="H364" s="1">
        <f t="shared" si="265"/>
        <v>1</v>
      </c>
      <c r="I364" s="1" t="s">
        <v>4210</v>
      </c>
      <c r="J364" s="25" t="s">
        <v>4211</v>
      </c>
      <c r="K364" s="23" t="str">
        <f t="shared" si="266"/>
        <v>6285763416405</v>
      </c>
      <c r="L364" s="26" t="s">
        <v>4212</v>
      </c>
      <c r="M364" s="1" t="s">
        <v>4213</v>
      </c>
      <c r="N364" s="1" t="s">
        <v>1141</v>
      </c>
      <c r="O364" s="1" t="s">
        <v>4214</v>
      </c>
      <c r="P364" s="1" t="s">
        <v>4215</v>
      </c>
      <c r="Q364" s="1" t="s">
        <v>1144</v>
      </c>
      <c r="R364" s="1" t="s">
        <v>4215</v>
      </c>
      <c r="S364" s="1" t="s">
        <v>1158</v>
      </c>
      <c r="T364" s="1" t="str">
        <f t="shared" si="267"/>
        <v>Jalan Kebon Nanas Selatan I No.31, Rt.8/Rw.8, Kel. Cipinang Cempedak, Jatinegara</v>
      </c>
      <c r="U364" s="1" t="s">
        <v>2422</v>
      </c>
      <c r="V364" s="1" t="s">
        <v>1311</v>
      </c>
      <c r="W364" s="1" t="s">
        <v>1160</v>
      </c>
      <c r="X364" s="1" t="s">
        <v>2960</v>
      </c>
      <c r="Y364" s="1" t="str">
        <f t="shared" si="268"/>
        <v>31</v>
      </c>
      <c r="Z364" s="1" t="str">
        <f>VLOOKUP(Y364,ja!E$2:F$35,2,FALSE)</f>
        <v>DKI Jakarta</v>
      </c>
      <c r="AA364" s="1" t="str">
        <f t="shared" si="269"/>
        <v>3101</v>
      </c>
      <c r="AB364" s="1" t="str">
        <f t="shared" si="270"/>
        <v>BPS Kabupaten Kepulauan Seribu</v>
      </c>
      <c r="AD364" s="1" t="str">
        <f>IF(AC364="","", VLOOKUP(AC364,ja!A$2:D$549,4)&amp;" "&amp;VLOOKUP(AC364,ja!A$2:D$549,2))</f>
        <v/>
      </c>
      <c r="AE364" s="5" t="str">
        <f t="shared" ref="AE364:AF364" si="378">IF(AC364="",AA364,AC364)</f>
        <v>3101</v>
      </c>
      <c r="AF364" s="2" t="str">
        <f t="shared" si="378"/>
        <v>BPS Kabupaten Kepulauan Seribu</v>
      </c>
      <c r="AG364" s="1">
        <v>1</v>
      </c>
    </row>
    <row r="365" spans="1:33" ht="12.75">
      <c r="A365" s="3">
        <v>45449.567100532411</v>
      </c>
      <c r="B365" s="1" t="s">
        <v>38</v>
      </c>
      <c r="C365" s="4" t="str">
        <f t="shared" si="263"/>
        <v>DIV ST</v>
      </c>
      <c r="D365" s="4">
        <v>212112211</v>
      </c>
      <c r="E365" s="2" t="s">
        <v>251</v>
      </c>
      <c r="F365" s="1">
        <f t="shared" si="264"/>
        <v>1</v>
      </c>
      <c r="G365" s="1" t="str">
        <f>VLOOKUP(D365,Sheet1!$A$2:$D$540,4,FALSE)</f>
        <v>Muhammad Fajar Siddiq</v>
      </c>
      <c r="H365" s="1">
        <f t="shared" si="265"/>
        <v>1</v>
      </c>
      <c r="I365" s="1" t="s">
        <v>4217</v>
      </c>
      <c r="J365" s="25" t="s">
        <v>4218</v>
      </c>
      <c r="K365" s="23" t="str">
        <f t="shared" si="266"/>
        <v>6282241366483</v>
      </c>
      <c r="L365" s="23" t="s">
        <v>4219</v>
      </c>
      <c r="M365" s="1" t="s">
        <v>251</v>
      </c>
      <c r="N365" s="1" t="s">
        <v>1141</v>
      </c>
      <c r="O365" s="1" t="s">
        <v>4220</v>
      </c>
      <c r="P365" s="1" t="s">
        <v>4221</v>
      </c>
      <c r="Q365" s="1" t="s">
        <v>1144</v>
      </c>
      <c r="R365" s="1" t="s">
        <v>4221</v>
      </c>
      <c r="S365" s="1" t="s">
        <v>1158</v>
      </c>
      <c r="T365" s="1" t="str">
        <f t="shared" si="267"/>
        <v xml:space="preserve">Jl. Teratai Putih I, Gang 5 No. 36 Block 19, Rt 002 Rw 004, Kel. Malaka Sari, Kec. Duren Sawit Prumnas Kelender, Jakarta Timur. </v>
      </c>
      <c r="U365" s="1" t="s">
        <v>1159</v>
      </c>
      <c r="V365" s="1" t="s">
        <v>1160</v>
      </c>
      <c r="W365" s="1" t="s">
        <v>1161</v>
      </c>
      <c r="X365" s="1" t="s">
        <v>1160</v>
      </c>
      <c r="Y365" s="1" t="str">
        <f t="shared" si="268"/>
        <v>31</v>
      </c>
      <c r="Z365" s="1" t="str">
        <f>VLOOKUP(Y365,ja!E$2:F$35,2,FALSE)</f>
        <v>DKI Jakarta</v>
      </c>
      <c r="AA365" s="1" t="str">
        <f t="shared" si="269"/>
        <v>3100</v>
      </c>
      <c r="AB365" s="1" t="str">
        <f t="shared" si="270"/>
        <v>BPS Provinsi DKI Jakarta</v>
      </c>
      <c r="AD365" s="1" t="str">
        <f>IF(AC365="","", VLOOKUP(AC365,ja!A$2:D$549,4)&amp;" "&amp;VLOOKUP(AC365,ja!A$2:D$549,2))</f>
        <v/>
      </c>
      <c r="AE365" s="5" t="str">
        <f t="shared" ref="AE365:AF365" si="379">IF(AC365="",AA365,AC365)</f>
        <v>3100</v>
      </c>
      <c r="AF365" s="2" t="str">
        <f t="shared" si="379"/>
        <v>BPS Provinsi DKI Jakarta</v>
      </c>
      <c r="AG365" s="1">
        <v>1</v>
      </c>
    </row>
    <row r="366" spans="1:33" ht="12.75">
      <c r="A366" s="3">
        <v>45449.569709999996</v>
      </c>
      <c r="B366" s="1" t="s">
        <v>30</v>
      </c>
      <c r="C366" s="4" t="str">
        <f t="shared" si="263"/>
        <v>DIII ST</v>
      </c>
      <c r="D366" s="4">
        <v>112212858</v>
      </c>
      <c r="E366" s="2" t="s">
        <v>53</v>
      </c>
      <c r="F366" s="1">
        <f t="shared" si="264"/>
        <v>1</v>
      </c>
      <c r="G366" s="1" t="str">
        <f>VLOOKUP(D366,Sheet1!$A$2:$D$540,4,FALSE)</f>
        <v>Rizky Ir.Sihombing</v>
      </c>
      <c r="H366" s="1">
        <f t="shared" si="265"/>
        <v>1</v>
      </c>
      <c r="I366" s="1" t="s">
        <v>4223</v>
      </c>
      <c r="J366" s="25" t="s">
        <v>4224</v>
      </c>
      <c r="K366" s="23" t="str">
        <f t="shared" si="266"/>
        <v>6281214287836</v>
      </c>
      <c r="L366" s="26" t="s">
        <v>4225</v>
      </c>
      <c r="M366" s="1" t="s">
        <v>4226</v>
      </c>
      <c r="N366" s="1" t="s">
        <v>1141</v>
      </c>
      <c r="O366" s="1" t="s">
        <v>2389</v>
      </c>
      <c r="P366" s="1" t="s">
        <v>4227</v>
      </c>
      <c r="Q366" s="1" t="s">
        <v>1144</v>
      </c>
      <c r="R366" s="1" t="s">
        <v>4228</v>
      </c>
      <c r="S366" s="1" t="s">
        <v>1468</v>
      </c>
      <c r="T366" s="1" t="str">
        <f t="shared" si="267"/>
        <v>Jalan Persada No.356, Desa Huta Rakyat, Sidikalang</v>
      </c>
      <c r="U366" s="1" t="s">
        <v>1181</v>
      </c>
      <c r="V366" s="1" t="s">
        <v>1469</v>
      </c>
      <c r="W366" s="1" t="s">
        <v>1182</v>
      </c>
      <c r="X366" s="1" t="s">
        <v>1469</v>
      </c>
      <c r="Y366" s="1" t="str">
        <f t="shared" si="268"/>
        <v>12</v>
      </c>
      <c r="Z366" s="1" t="str">
        <f>VLOOKUP(Y366,ja!E$2:F$35,2,FALSE)</f>
        <v>Sumatera Utara</v>
      </c>
      <c r="AA366" s="1" t="str">
        <f t="shared" si="269"/>
        <v>1210</v>
      </c>
      <c r="AB366" s="1" t="str">
        <f t="shared" si="270"/>
        <v>BPS Kabupaten Dairi</v>
      </c>
      <c r="AD366" s="1" t="str">
        <f>IF(AC366="","", VLOOKUP(AC366,ja!A$2:D$549,4)&amp;" "&amp;VLOOKUP(AC366,ja!A$2:D$549,2))</f>
        <v/>
      </c>
      <c r="AE366" s="5" t="str">
        <f t="shared" ref="AE366:AF366" si="380">IF(AC366="",AA366,AC366)</f>
        <v>1210</v>
      </c>
      <c r="AF366" s="2" t="str">
        <f t="shared" si="380"/>
        <v>BPS Kabupaten Dairi</v>
      </c>
      <c r="AG366" s="1">
        <v>1</v>
      </c>
    </row>
    <row r="367" spans="1:33" ht="12.75">
      <c r="A367" s="3">
        <v>45449.576026111114</v>
      </c>
      <c r="B367" s="1" t="s">
        <v>57</v>
      </c>
      <c r="C367" s="4" t="str">
        <f t="shared" si="263"/>
        <v>DIV KS</v>
      </c>
      <c r="D367" s="4">
        <v>222112348</v>
      </c>
      <c r="E367" s="2" t="s">
        <v>642</v>
      </c>
      <c r="F367" s="1">
        <f t="shared" si="264"/>
        <v>1</v>
      </c>
      <c r="G367" s="1" t="str">
        <f>VLOOKUP(D367,Sheet1!$A$2:$D$540,4,FALSE)</f>
        <v>Samuel Maruba Manik</v>
      </c>
      <c r="H367" s="1">
        <f t="shared" si="265"/>
        <v>1</v>
      </c>
      <c r="I367" s="1" t="s">
        <v>4230</v>
      </c>
      <c r="J367" s="25" t="s">
        <v>4231</v>
      </c>
      <c r="K367" s="23" t="str">
        <f t="shared" si="266"/>
        <v>6289616419735</v>
      </c>
      <c r="L367" s="23" t="s">
        <v>4232</v>
      </c>
      <c r="M367" s="1" t="s">
        <v>4233</v>
      </c>
      <c r="N367" s="1" t="s">
        <v>1141</v>
      </c>
      <c r="O367" s="1" t="s">
        <v>4234</v>
      </c>
      <c r="P367" s="1" t="s">
        <v>3963</v>
      </c>
      <c r="Q367" s="1" t="s">
        <v>1144</v>
      </c>
      <c r="R367" s="1" t="s">
        <v>4235</v>
      </c>
      <c r="S367" s="1" t="s">
        <v>1268</v>
      </c>
      <c r="T367" s="1" t="str">
        <f t="shared" si="267"/>
        <v>Penjaringan Sari Blok A No 104, Penjaringansari, Rungkut,Kota Surabaya, Provinsi Jawa Timur</v>
      </c>
      <c r="U367" s="1" t="s">
        <v>1268</v>
      </c>
      <c r="V367" s="1" t="s">
        <v>3443</v>
      </c>
      <c r="W367" s="1" t="s">
        <v>3444</v>
      </c>
      <c r="X367" s="1" t="s">
        <v>3443</v>
      </c>
      <c r="Y367" s="1" t="str">
        <f t="shared" si="268"/>
        <v>35</v>
      </c>
      <c r="Z367" s="1" t="str">
        <f>VLOOKUP(Y367,ja!E$2:F$35,2,FALSE)</f>
        <v>Jawa Timur</v>
      </c>
      <c r="AA367" s="1" t="str">
        <f t="shared" si="269"/>
        <v>3500</v>
      </c>
      <c r="AB367" s="1" t="str">
        <f t="shared" si="270"/>
        <v>BPS Provinsi Jawa Timur</v>
      </c>
      <c r="AD367" s="1" t="str">
        <f>IF(AC367="","", VLOOKUP(AC367,ja!A$2:D$549,4)&amp;" "&amp;VLOOKUP(AC367,ja!A$2:D$549,2))</f>
        <v/>
      </c>
      <c r="AE367" s="5" t="str">
        <f t="shared" ref="AE367:AF367" si="381">IF(AC367="",AA367,AC367)</f>
        <v>3500</v>
      </c>
      <c r="AF367" s="2" t="str">
        <f t="shared" si="381"/>
        <v>BPS Provinsi Jawa Timur</v>
      </c>
      <c r="AG367" s="1">
        <v>1</v>
      </c>
    </row>
    <row r="368" spans="1:33" ht="12.75">
      <c r="A368" s="3">
        <v>45451.395952592589</v>
      </c>
      <c r="B368" s="1" t="s">
        <v>35</v>
      </c>
      <c r="C368" s="4" t="str">
        <f t="shared" si="263"/>
        <v>DIV ST</v>
      </c>
      <c r="D368" s="4">
        <v>212112333</v>
      </c>
      <c r="E368" s="2" t="s">
        <v>772</v>
      </c>
      <c r="F368" s="1">
        <f t="shared" si="264"/>
        <v>1</v>
      </c>
      <c r="G368" s="1" t="str">
        <f>VLOOKUP(D368,Sheet1!$A$2:$D$540,4,FALSE)</f>
        <v>Rizquna Nazalal Rizal Priatna</v>
      </c>
      <c r="H368" s="1">
        <f t="shared" si="265"/>
        <v>1</v>
      </c>
      <c r="I368" s="1" t="s">
        <v>4237</v>
      </c>
      <c r="J368" s="25" t="s">
        <v>4238</v>
      </c>
      <c r="K368" s="23" t="str">
        <f t="shared" si="266"/>
        <v>6282132724497</v>
      </c>
      <c r="L368" s="26" t="s">
        <v>4239</v>
      </c>
      <c r="M368" s="1" t="s">
        <v>772</v>
      </c>
      <c r="N368" s="1" t="s">
        <v>1141</v>
      </c>
      <c r="O368" s="1" t="s">
        <v>4240</v>
      </c>
      <c r="P368" s="1" t="s">
        <v>4241</v>
      </c>
      <c r="Q368" s="1" t="s">
        <v>1144</v>
      </c>
      <c r="R368" s="1" t="s">
        <v>4242</v>
      </c>
      <c r="S368" s="1" t="s">
        <v>2441</v>
      </c>
      <c r="T368" s="1" t="str">
        <f t="shared" si="267"/>
        <v>Perum Batu Permata Land Kav. 82, Rt. 08 Rw. 05, Kel. Sisir, Kec. Batu, Kota Batu, Jawa Timur, 65314</v>
      </c>
      <c r="U368" s="1" t="s">
        <v>1600</v>
      </c>
      <c r="V368" s="1" t="s">
        <v>2442</v>
      </c>
      <c r="W368" s="1" t="s">
        <v>1602</v>
      </c>
      <c r="X368" s="1" t="s">
        <v>2442</v>
      </c>
      <c r="Y368" s="1" t="str">
        <f t="shared" si="268"/>
        <v>35</v>
      </c>
      <c r="Z368" s="1" t="str">
        <f>VLOOKUP(Y368,ja!E$2:F$35,2,FALSE)</f>
        <v>Jawa Timur</v>
      </c>
      <c r="AA368" s="1" t="str">
        <f t="shared" si="269"/>
        <v>3579</v>
      </c>
      <c r="AB368" s="1" t="str">
        <f t="shared" si="270"/>
        <v>BPS Kota Batu</v>
      </c>
      <c r="AD368" s="1" t="str">
        <f>IF(AC368="","", VLOOKUP(AC368,ja!A$2:D$549,4)&amp;" "&amp;VLOOKUP(AC368,ja!A$2:D$549,2))</f>
        <v/>
      </c>
      <c r="AE368" s="5" t="str">
        <f t="shared" ref="AE368:AF368" si="382">IF(AC368="",AA368,AC368)</f>
        <v>3579</v>
      </c>
      <c r="AF368" s="2" t="str">
        <f t="shared" si="382"/>
        <v>BPS Kota Batu</v>
      </c>
      <c r="AG368" s="1">
        <v>1</v>
      </c>
    </row>
    <row r="369" spans="1:33" ht="12.75">
      <c r="A369" s="3">
        <v>45449.682004050926</v>
      </c>
      <c r="B369" s="1" t="s">
        <v>47</v>
      </c>
      <c r="C369" s="4" t="str">
        <f t="shared" si="263"/>
        <v>DIII ST</v>
      </c>
      <c r="D369" s="4">
        <v>112212494</v>
      </c>
      <c r="E369" s="2" t="s">
        <v>900</v>
      </c>
      <c r="F369" s="1">
        <f t="shared" si="264"/>
        <v>1</v>
      </c>
      <c r="G369" s="1" t="str">
        <f>VLOOKUP(D369,Sheet1!$A$2:$D$540,4,FALSE)</f>
        <v>Amrisany Sektora Daud</v>
      </c>
      <c r="H369" s="1">
        <f t="shared" si="265"/>
        <v>1</v>
      </c>
      <c r="I369" s="1" t="s">
        <v>4244</v>
      </c>
      <c r="J369" s="25" t="s">
        <v>4245</v>
      </c>
      <c r="K369" s="23" t="str">
        <f t="shared" si="266"/>
        <v>6285246819353</v>
      </c>
      <c r="L369" s="26" t="s">
        <v>4246</v>
      </c>
      <c r="M369" s="1" t="s">
        <v>4247</v>
      </c>
      <c r="N369" s="1" t="s">
        <v>1866</v>
      </c>
      <c r="O369" s="1" t="s">
        <v>4248</v>
      </c>
      <c r="P369" s="1" t="s">
        <v>4249</v>
      </c>
      <c r="Q369" s="1" t="s">
        <v>1144</v>
      </c>
      <c r="R369" s="1" t="s">
        <v>4250</v>
      </c>
      <c r="S369" s="1" t="s">
        <v>3773</v>
      </c>
      <c r="T369" s="1" t="str">
        <f t="shared" si="267"/>
        <v>Rt. 007/Rw. 003, Blok I No.5, Btn Wahana Prima Asri, Kel. Mokoau, Kec. Kambu</v>
      </c>
      <c r="U369" s="1" t="s">
        <v>3773</v>
      </c>
      <c r="V369" s="1" t="s">
        <v>2693</v>
      </c>
      <c r="W369" s="1" t="s">
        <v>4251</v>
      </c>
      <c r="X369" s="1" t="s">
        <v>2693</v>
      </c>
      <c r="Y369" s="1" t="str">
        <f t="shared" si="268"/>
        <v>74</v>
      </c>
      <c r="Z369" s="1" t="str">
        <f>VLOOKUP(Y369,ja!E$2:F$35,2,FALSE)</f>
        <v>Sulawesi Tenggara</v>
      </c>
      <c r="AA369" s="1" t="str">
        <f t="shared" si="269"/>
        <v>7400</v>
      </c>
      <c r="AB369" s="1" t="str">
        <f t="shared" si="270"/>
        <v>BPS Provinsi Sulawesi Tenggara</v>
      </c>
      <c r="AD369" s="1" t="str">
        <f>IF(AC369="","", VLOOKUP(AC369,ja!A$2:D$549,4)&amp;" "&amp;VLOOKUP(AC369,ja!A$2:D$549,2))</f>
        <v/>
      </c>
      <c r="AE369" s="5" t="str">
        <f t="shared" ref="AE369:AF369" si="383">IF(AC369="",AA369,AC369)</f>
        <v>7400</v>
      </c>
      <c r="AF369" s="2" t="str">
        <f t="shared" si="383"/>
        <v>BPS Provinsi Sulawesi Tenggara</v>
      </c>
      <c r="AG369" s="1">
        <v>1</v>
      </c>
    </row>
    <row r="370" spans="1:33" ht="12.75">
      <c r="A370" s="3">
        <v>45449.692533472218</v>
      </c>
      <c r="B370" s="1" t="s">
        <v>30</v>
      </c>
      <c r="C370" s="4" t="str">
        <f t="shared" si="263"/>
        <v>DIII ST</v>
      </c>
      <c r="D370" s="4">
        <v>112212728</v>
      </c>
      <c r="E370" s="2" t="s">
        <v>637</v>
      </c>
      <c r="F370" s="1">
        <f t="shared" si="264"/>
        <v>1</v>
      </c>
      <c r="G370" s="1" t="str">
        <f>VLOOKUP(D370,Sheet1!$A$2:$D$540,4,FALSE)</f>
        <v>Melina Zati Izzah</v>
      </c>
      <c r="H370" s="1">
        <f t="shared" si="265"/>
        <v>1</v>
      </c>
      <c r="I370" s="1" t="s">
        <v>4253</v>
      </c>
      <c r="J370" s="25" t="s">
        <v>4254</v>
      </c>
      <c r="K370" s="23" t="str">
        <f t="shared" si="266"/>
        <v>6285217712971</v>
      </c>
      <c r="L370" s="23" t="s">
        <v>4255</v>
      </c>
      <c r="M370" s="1" t="s">
        <v>4256</v>
      </c>
      <c r="N370" s="1" t="s">
        <v>1141</v>
      </c>
      <c r="O370" s="1" t="s">
        <v>4257</v>
      </c>
      <c r="P370" s="1" t="s">
        <v>4258</v>
      </c>
      <c r="Q370" s="1" t="s">
        <v>1144</v>
      </c>
      <c r="R370" s="1" t="s">
        <v>4259</v>
      </c>
      <c r="S370" s="1" t="s">
        <v>3468</v>
      </c>
      <c r="T370" s="1" t="str">
        <f t="shared" si="267"/>
        <v>Jalan M.T. Haryono Gang Iv No. 20 Rt.04/Rw.05, Kelurahan Mangunharjo, Kecamatan Mayangan</v>
      </c>
      <c r="U370" s="1" t="s">
        <v>3469</v>
      </c>
      <c r="V370" s="1" t="s">
        <v>3470</v>
      </c>
      <c r="W370" s="1" t="s">
        <v>3471</v>
      </c>
      <c r="X370" s="1" t="s">
        <v>3470</v>
      </c>
      <c r="Y370" s="1" t="str">
        <f t="shared" si="268"/>
        <v>35</v>
      </c>
      <c r="Z370" s="1" t="str">
        <f>VLOOKUP(Y370,ja!E$2:F$35,2,FALSE)</f>
        <v>Jawa Timur</v>
      </c>
      <c r="AA370" s="1" t="str">
        <f t="shared" si="269"/>
        <v>3513</v>
      </c>
      <c r="AB370" s="1" t="str">
        <f t="shared" si="270"/>
        <v>BPS Kabupaten Probolinggo</v>
      </c>
      <c r="AC370" s="1">
        <v>3574</v>
      </c>
      <c r="AD370" s="1" t="str">
        <f>IF(AC370="","", VLOOKUP(AC370,ja!A$2:D$549,4)&amp;" "&amp;VLOOKUP(AC370,ja!A$2:D$549,2))</f>
        <v>BPS Kota Probolinggo</v>
      </c>
      <c r="AE370" s="5">
        <f t="shared" ref="AE370:AF370" si="384">IF(AC370="",AA370,AC370)</f>
        <v>3574</v>
      </c>
      <c r="AF370" s="2" t="str">
        <f t="shared" si="384"/>
        <v>BPS Kota Probolinggo</v>
      </c>
      <c r="AG370" s="1">
        <v>1</v>
      </c>
    </row>
    <row r="371" spans="1:33" ht="12.75">
      <c r="A371" s="3">
        <v>45451.470825289347</v>
      </c>
      <c r="B371" s="1" t="s">
        <v>57</v>
      </c>
      <c r="C371" s="4" t="str">
        <f t="shared" si="263"/>
        <v>DIV KS</v>
      </c>
      <c r="D371" s="4">
        <v>222112299</v>
      </c>
      <c r="E371" s="2" t="s">
        <v>209</v>
      </c>
      <c r="F371" s="1">
        <f t="shared" si="264"/>
        <v>1</v>
      </c>
      <c r="G371" s="1" t="str">
        <f>VLOOKUP(D371,Sheet1!$A$2:$D$540,4,FALSE)</f>
        <v>Rafi Rizha Syakhari</v>
      </c>
      <c r="H371" s="1">
        <f t="shared" si="265"/>
        <v>1</v>
      </c>
      <c r="I371" s="1" t="s">
        <v>4261</v>
      </c>
      <c r="J371" s="25" t="s">
        <v>4262</v>
      </c>
      <c r="K371" s="23" t="str">
        <f t="shared" si="266"/>
        <v>6289628690085</v>
      </c>
      <c r="L371" s="23" t="s">
        <v>4263</v>
      </c>
      <c r="M371" s="1" t="s">
        <v>4264</v>
      </c>
      <c r="N371" s="1" t="s">
        <v>2830</v>
      </c>
      <c r="O371" s="1" t="s">
        <v>4265</v>
      </c>
      <c r="P371" s="1" t="s">
        <v>4266</v>
      </c>
      <c r="Q371" s="1" t="s">
        <v>1144</v>
      </c>
      <c r="R371" s="1" t="s">
        <v>4267</v>
      </c>
      <c r="S371" s="1" t="s">
        <v>4268</v>
      </c>
      <c r="T371" s="1" t="str">
        <f t="shared" si="267"/>
        <v>Jl A Yani No 32 Rt/Rw 002/001 Kelurahan Iringmulyo Kecamatan Metro Timur Kota Metro Lampung</v>
      </c>
      <c r="U371" s="1" t="s">
        <v>4269</v>
      </c>
      <c r="V371" s="1" t="s">
        <v>4270</v>
      </c>
      <c r="W371" s="1" t="s">
        <v>4271</v>
      </c>
      <c r="X371" s="1" t="s">
        <v>4270</v>
      </c>
      <c r="Y371" s="1" t="str">
        <f t="shared" si="268"/>
        <v>18</v>
      </c>
      <c r="Z371" s="1" t="str">
        <f>VLOOKUP(Y371,ja!E$2:F$35,2,FALSE)</f>
        <v>Lampung</v>
      </c>
      <c r="AA371" s="1" t="str">
        <f t="shared" si="269"/>
        <v>1872</v>
      </c>
      <c r="AB371" s="1" t="str">
        <f t="shared" si="270"/>
        <v>BPS Kota Metro</v>
      </c>
      <c r="AD371" s="1" t="str">
        <f>IF(AC371="","", VLOOKUP(AC371,ja!A$2:D$549,4)&amp;" "&amp;VLOOKUP(AC371,ja!A$2:D$549,2))</f>
        <v/>
      </c>
      <c r="AE371" s="5" t="str">
        <f t="shared" ref="AE371:AF371" si="385">IF(AC371="",AA371,AC371)</f>
        <v>1872</v>
      </c>
      <c r="AF371" s="2" t="str">
        <f t="shared" si="385"/>
        <v>BPS Kota Metro</v>
      </c>
      <c r="AG371" s="1">
        <v>1</v>
      </c>
    </row>
    <row r="372" spans="1:33" ht="12.75">
      <c r="A372" s="3">
        <v>45449.718713344904</v>
      </c>
      <c r="B372" s="1" t="s">
        <v>30</v>
      </c>
      <c r="C372" s="4" t="str">
        <f t="shared" si="263"/>
        <v>DIII ST</v>
      </c>
      <c r="D372" s="4">
        <v>112212643</v>
      </c>
      <c r="E372" s="2" t="s">
        <v>217</v>
      </c>
      <c r="F372" s="1">
        <f t="shared" si="264"/>
        <v>1</v>
      </c>
      <c r="G372" s="1" t="str">
        <f>VLOOKUP(D372,Sheet1!$A$2:$D$540,4,FALSE)</f>
        <v>Hesekiel Kristiade Rajagukguk</v>
      </c>
      <c r="H372" s="1">
        <f t="shared" si="265"/>
        <v>1</v>
      </c>
      <c r="I372" s="1" t="s">
        <v>4273</v>
      </c>
      <c r="J372" s="25" t="s">
        <v>4274</v>
      </c>
      <c r="K372" s="23" t="str">
        <f t="shared" si="266"/>
        <v>6281275673701</v>
      </c>
      <c r="L372" s="23" t="s">
        <v>4275</v>
      </c>
      <c r="M372" s="1" t="s">
        <v>4276</v>
      </c>
      <c r="N372" s="1" t="s">
        <v>1141</v>
      </c>
      <c r="O372" s="1" t="s">
        <v>4277</v>
      </c>
      <c r="P372" s="1" t="s">
        <v>4278</v>
      </c>
      <c r="Q372" s="1" t="s">
        <v>1144</v>
      </c>
      <c r="R372" s="1" t="s">
        <v>4279</v>
      </c>
      <c r="S372" s="1" t="s">
        <v>4280</v>
      </c>
      <c r="T372" s="1" t="str">
        <f t="shared" si="267"/>
        <v>Rt 004/Rw 001, Jln. Nusantara Km 16 Kijang No.23, Gunung Lengkuas, Bintan Timur</v>
      </c>
      <c r="U372" s="1" t="s">
        <v>4281</v>
      </c>
      <c r="V372" s="1" t="s">
        <v>4282</v>
      </c>
      <c r="W372" s="1" t="s">
        <v>4283</v>
      </c>
      <c r="X372" s="1" t="s">
        <v>4282</v>
      </c>
      <c r="Y372" s="1" t="str">
        <f t="shared" si="268"/>
        <v>21</v>
      </c>
      <c r="Z372" s="1" t="str">
        <f>VLOOKUP(Y372,ja!E$2:F$35,2,FALSE)</f>
        <v>Kep. Riau</v>
      </c>
      <c r="AA372" s="1" t="str">
        <f t="shared" si="269"/>
        <v>2172</v>
      </c>
      <c r="AB372" s="1" t="str">
        <f t="shared" si="270"/>
        <v>BPS Kota Tanjung Pinang</v>
      </c>
      <c r="AD372" s="1" t="str">
        <f>IF(AC372="","", VLOOKUP(AC372,ja!A$2:D$549,4)&amp;" "&amp;VLOOKUP(AC372,ja!A$2:D$549,2))</f>
        <v/>
      </c>
      <c r="AE372" s="5" t="str">
        <f t="shared" ref="AE372:AF372" si="386">IF(AC372="",AA372,AC372)</f>
        <v>2172</v>
      </c>
      <c r="AF372" s="2" t="str">
        <f t="shared" si="386"/>
        <v>BPS Kota Tanjung Pinang</v>
      </c>
      <c r="AG372" s="1">
        <v>1</v>
      </c>
    </row>
    <row r="373" spans="1:33" ht="12.75">
      <c r="A373" s="3">
        <v>45449.783480868056</v>
      </c>
      <c r="B373" s="1" t="s">
        <v>103</v>
      </c>
      <c r="C373" s="4" t="str">
        <f t="shared" si="263"/>
        <v>DIV ST</v>
      </c>
      <c r="D373" s="4">
        <v>212111963</v>
      </c>
      <c r="E373" s="2" t="s">
        <v>711</v>
      </c>
      <c r="F373" s="1">
        <f t="shared" si="264"/>
        <v>1</v>
      </c>
      <c r="G373" s="1" t="str">
        <f>VLOOKUP(D373,Sheet1!$A$2:$D$540,4,FALSE)</f>
        <v>Calivi Kezia Laksmana Putri</v>
      </c>
      <c r="H373" s="1">
        <f t="shared" si="265"/>
        <v>1</v>
      </c>
      <c r="I373" s="1" t="s">
        <v>4285</v>
      </c>
      <c r="J373" s="1">
        <v>6289525000372</v>
      </c>
      <c r="K373" s="23">
        <f t="shared" si="266"/>
        <v>6289525000372</v>
      </c>
      <c r="L373" s="26" t="s">
        <v>4286</v>
      </c>
      <c r="M373" s="1" t="s">
        <v>4287</v>
      </c>
      <c r="N373" s="1" t="s">
        <v>1177</v>
      </c>
      <c r="O373" s="1" t="s">
        <v>3540</v>
      </c>
      <c r="P373" s="1" t="s">
        <v>4288</v>
      </c>
      <c r="Q373" s="1" t="s">
        <v>1144</v>
      </c>
      <c r="R373" s="1" t="s">
        <v>4289</v>
      </c>
      <c r="S373" s="1" t="s">
        <v>3513</v>
      </c>
      <c r="T373" s="1" t="str">
        <f t="shared" si="267"/>
        <v>Perumahan Wikarsa Blok F No. 38, Rt/Rw 006/012, Kenanten, Puri</v>
      </c>
      <c r="U373" s="1" t="s">
        <v>3512</v>
      </c>
      <c r="V373" s="1" t="s">
        <v>3514</v>
      </c>
      <c r="W373" s="1" t="s">
        <v>3515</v>
      </c>
      <c r="X373" s="1" t="s">
        <v>3515</v>
      </c>
      <c r="Y373" s="1" t="str">
        <f t="shared" si="268"/>
        <v>35</v>
      </c>
      <c r="Z373" s="1" t="str">
        <f>VLOOKUP(Y373,ja!E$2:F$35,2,FALSE)</f>
        <v>Jawa Timur</v>
      </c>
      <c r="AA373" s="1" t="str">
        <f t="shared" si="269"/>
        <v>3516</v>
      </c>
      <c r="AB373" s="1" t="str">
        <f t="shared" si="270"/>
        <v>BPS Kabupaten Mojokerto</v>
      </c>
      <c r="AD373" s="1" t="str">
        <f>IF(AC373="","", VLOOKUP(AC373,ja!A$2:D$549,4)&amp;" "&amp;VLOOKUP(AC373,ja!A$2:D$549,2))</f>
        <v/>
      </c>
      <c r="AE373" s="5" t="str">
        <f t="shared" ref="AE373:AF373" si="387">IF(AC373="",AA373,AC373)</f>
        <v>3516</v>
      </c>
      <c r="AF373" s="2" t="str">
        <f t="shared" si="387"/>
        <v>BPS Kabupaten Mojokerto</v>
      </c>
      <c r="AG373" s="1">
        <v>1</v>
      </c>
    </row>
    <row r="374" spans="1:33" ht="12.75">
      <c r="A374" s="3">
        <v>45449.867182708331</v>
      </c>
      <c r="B374" s="1" t="s">
        <v>62</v>
      </c>
      <c r="C374" s="4" t="str">
        <f t="shared" si="263"/>
        <v>DIV KS</v>
      </c>
      <c r="D374" s="4">
        <v>222112030</v>
      </c>
      <c r="E374" s="2" t="s">
        <v>896</v>
      </c>
      <c r="F374" s="1">
        <f t="shared" si="264"/>
        <v>1</v>
      </c>
      <c r="G374" s="1" t="str">
        <f>VLOOKUP(D374,Sheet1!$A$2:$D$540,4,FALSE)</f>
        <v>Fadiah Faradinah Nasir</v>
      </c>
      <c r="H374" s="1">
        <f t="shared" si="265"/>
        <v>1</v>
      </c>
      <c r="I374" s="1" t="s">
        <v>4291</v>
      </c>
      <c r="J374" s="25" t="s">
        <v>4292</v>
      </c>
      <c r="K374" s="23" t="str">
        <f t="shared" si="266"/>
        <v>6281241607257</v>
      </c>
      <c r="L374" s="23" t="s">
        <v>4293</v>
      </c>
      <c r="M374" s="1" t="s">
        <v>4294</v>
      </c>
      <c r="N374" s="1" t="s">
        <v>1141</v>
      </c>
      <c r="O374" s="1" t="s">
        <v>4295</v>
      </c>
      <c r="P374" s="1" t="s">
        <v>4296</v>
      </c>
      <c r="Q374" s="1" t="s">
        <v>1144</v>
      </c>
      <c r="R374" s="1" t="s">
        <v>4297</v>
      </c>
      <c r="S374" s="1" t="s">
        <v>1886</v>
      </c>
      <c r="T374" s="1" t="str">
        <f t="shared" si="267"/>
        <v>Jl. Chalik No.15, Rt.03/Rw.01, Sumpang Minangae, Bacukiki Barat</v>
      </c>
      <c r="U374" s="1" t="s">
        <v>4298</v>
      </c>
      <c r="V374" s="1" t="s">
        <v>4299</v>
      </c>
      <c r="W374" s="1" t="s">
        <v>4300</v>
      </c>
      <c r="X374" s="1" t="s">
        <v>4299</v>
      </c>
      <c r="Y374" s="1" t="str">
        <f t="shared" si="268"/>
        <v>73</v>
      </c>
      <c r="Z374" s="1" t="str">
        <f>VLOOKUP(Y374,ja!E$2:F$35,2,FALSE)</f>
        <v>Sulawesi Selatan</v>
      </c>
      <c r="AA374" s="1" t="str">
        <f t="shared" si="269"/>
        <v>7372</v>
      </c>
      <c r="AB374" s="1" t="str">
        <f t="shared" si="270"/>
        <v>BPS Kota Parepare</v>
      </c>
      <c r="AD374" s="1" t="str">
        <f>IF(AC374="","", VLOOKUP(AC374,ja!A$2:D$549,4)&amp;" "&amp;VLOOKUP(AC374,ja!A$2:D$549,2))</f>
        <v/>
      </c>
      <c r="AE374" s="5" t="str">
        <f t="shared" ref="AE374:AF374" si="388">IF(AC374="",AA374,AC374)</f>
        <v>7372</v>
      </c>
      <c r="AF374" s="2" t="str">
        <f t="shared" si="388"/>
        <v>BPS Kota Parepare</v>
      </c>
      <c r="AG374" s="1">
        <v>1</v>
      </c>
    </row>
    <row r="375" spans="1:33" ht="12.75">
      <c r="A375" s="3">
        <v>45449.797017303237</v>
      </c>
      <c r="B375" s="1" t="s">
        <v>38</v>
      </c>
      <c r="C375" s="4" t="str">
        <f t="shared" si="263"/>
        <v>DIV ST</v>
      </c>
      <c r="D375" s="4">
        <v>212112072</v>
      </c>
      <c r="E375" s="2" t="s">
        <v>4302</v>
      </c>
      <c r="F375" s="1">
        <f t="shared" si="264"/>
        <v>1</v>
      </c>
      <c r="G375" s="1" t="str">
        <f>VLOOKUP(D375,Sheet1!$A$2:$D$540,4,FALSE)</f>
        <v>Ghassani Fathin 'Adani</v>
      </c>
      <c r="H375" s="1">
        <f t="shared" si="265"/>
        <v>1</v>
      </c>
      <c r="I375" s="1" t="s">
        <v>4303</v>
      </c>
      <c r="J375" s="25" t="s">
        <v>4304</v>
      </c>
      <c r="K375" s="23" t="str">
        <f t="shared" si="266"/>
        <v>6285212556277</v>
      </c>
      <c r="L375" s="26" t="s">
        <v>4305</v>
      </c>
      <c r="M375" s="1" t="s">
        <v>4306</v>
      </c>
      <c r="N375" s="1" t="s">
        <v>1177</v>
      </c>
      <c r="O375" s="1" t="s">
        <v>4307</v>
      </c>
      <c r="P375" s="1" t="s">
        <v>4308</v>
      </c>
      <c r="Q375" s="1" t="s">
        <v>1144</v>
      </c>
      <c r="R375" s="1" t="s">
        <v>4309</v>
      </c>
      <c r="S375" s="1" t="s">
        <v>1224</v>
      </c>
      <c r="T375" s="1" t="str">
        <f t="shared" si="267"/>
        <v>Ds. Tlogorejo Rt 07/Rw 01, Kec. Tlogowungu, Kab. Pati, Jawa Tengah</v>
      </c>
      <c r="U375" s="1" t="s">
        <v>1225</v>
      </c>
      <c r="V375" s="1" t="s">
        <v>1226</v>
      </c>
      <c r="W375" s="1" t="s">
        <v>1227</v>
      </c>
      <c r="X375" s="1" t="s">
        <v>1226</v>
      </c>
      <c r="Y375" s="1" t="str">
        <f t="shared" si="268"/>
        <v>33</v>
      </c>
      <c r="Z375" s="1" t="str">
        <f>VLOOKUP(Y375,ja!E$2:F$35,2,FALSE)</f>
        <v>Jawa Tengah</v>
      </c>
      <c r="AA375" s="1" t="str">
        <f t="shared" si="269"/>
        <v>3318</v>
      </c>
      <c r="AB375" s="1" t="str">
        <f t="shared" si="270"/>
        <v>BPS Kabupaten Pati</v>
      </c>
      <c r="AD375" s="1" t="str">
        <f>IF(AC375="","", VLOOKUP(AC375,ja!A$2:D$549,4)&amp;" "&amp;VLOOKUP(AC375,ja!A$2:D$549,2))</f>
        <v/>
      </c>
      <c r="AE375" s="5" t="str">
        <f t="shared" ref="AE375:AF375" si="389">IF(AC375="",AA375,AC375)</f>
        <v>3318</v>
      </c>
      <c r="AF375" s="2" t="str">
        <f t="shared" si="389"/>
        <v>BPS Kabupaten Pati</v>
      </c>
      <c r="AG375" s="1">
        <v>1</v>
      </c>
    </row>
    <row r="376" spans="1:33" ht="12.75">
      <c r="A376" s="3">
        <v>45449.796974525467</v>
      </c>
      <c r="B376" s="1" t="s">
        <v>11</v>
      </c>
      <c r="C376" s="4" t="str">
        <f t="shared" si="263"/>
        <v>DIV KS</v>
      </c>
      <c r="D376" s="4">
        <v>222112045</v>
      </c>
      <c r="E376" s="2" t="s">
        <v>539</v>
      </c>
      <c r="F376" s="1">
        <f t="shared" si="264"/>
        <v>1</v>
      </c>
      <c r="G376" s="1" t="str">
        <f>VLOOKUP(D376,Sheet1!$A$2:$D$540,4,FALSE)</f>
        <v>Faris Iqbal Maulana Susanto</v>
      </c>
      <c r="H376" s="1">
        <f t="shared" si="265"/>
        <v>1</v>
      </c>
      <c r="I376" s="1" t="s">
        <v>4311</v>
      </c>
      <c r="J376" s="25" t="s">
        <v>4312</v>
      </c>
      <c r="K376" s="23" t="str">
        <f t="shared" si="266"/>
        <v>6285325117510</v>
      </c>
      <c r="L376" s="23" t="s">
        <v>4313</v>
      </c>
      <c r="M376" s="1" t="s">
        <v>4314</v>
      </c>
      <c r="N376" s="1" t="s">
        <v>1141</v>
      </c>
      <c r="O376" s="1" t="s">
        <v>4315</v>
      </c>
      <c r="P376" s="1" t="s">
        <v>1191</v>
      </c>
      <c r="Q376" s="1" t="s">
        <v>1144</v>
      </c>
      <c r="R376" s="1" t="s">
        <v>4316</v>
      </c>
      <c r="S376" s="1" t="s">
        <v>3409</v>
      </c>
      <c r="T376" s="1" t="str">
        <f t="shared" si="267"/>
        <v>Dk. Krajan, Rt 004 / Rw 005, Jalan Moga-Karangsari, Desa Sima, Kecamatan Moga</v>
      </c>
      <c r="U376" s="1" t="s">
        <v>1247</v>
      </c>
      <c r="V376" s="1" t="s">
        <v>3410</v>
      </c>
      <c r="W376" s="1" t="s">
        <v>1487</v>
      </c>
      <c r="X376" s="1" t="s">
        <v>3410</v>
      </c>
      <c r="Y376" s="1" t="str">
        <f t="shared" si="268"/>
        <v>33</v>
      </c>
      <c r="Z376" s="1" t="str">
        <f>VLOOKUP(Y376,ja!E$2:F$35,2,FALSE)</f>
        <v>Jawa Tengah</v>
      </c>
      <c r="AA376" s="1" t="str">
        <f t="shared" si="269"/>
        <v>3327</v>
      </c>
      <c r="AB376" s="1" t="str">
        <f t="shared" si="270"/>
        <v>BPS Kabupaten Pemalang</v>
      </c>
      <c r="AD376" s="1" t="str">
        <f>IF(AC376="","", VLOOKUP(AC376,ja!A$2:D$549,4)&amp;" "&amp;VLOOKUP(AC376,ja!A$2:D$549,2))</f>
        <v/>
      </c>
      <c r="AE376" s="5" t="str">
        <f t="shared" ref="AE376:AF376" si="390">IF(AC376="",AA376,AC376)</f>
        <v>3327</v>
      </c>
      <c r="AF376" s="2" t="str">
        <f t="shared" si="390"/>
        <v>BPS Kabupaten Pemalang</v>
      </c>
      <c r="AG376" s="1">
        <v>1</v>
      </c>
    </row>
    <row r="377" spans="1:33" ht="12.75">
      <c r="A377" s="3">
        <v>45449.803020752312</v>
      </c>
      <c r="B377" s="1" t="s">
        <v>20</v>
      </c>
      <c r="C377" s="4" t="str">
        <f t="shared" si="263"/>
        <v>DIV ST</v>
      </c>
      <c r="D377" s="4">
        <v>212111882</v>
      </c>
      <c r="E377" s="2" t="s">
        <v>483</v>
      </c>
      <c r="F377" s="1">
        <f t="shared" si="264"/>
        <v>1</v>
      </c>
      <c r="G377" s="1" t="str">
        <f>VLOOKUP(D377,Sheet1!$A$2:$D$540,4,FALSE)</f>
        <v>Amelia Dyah Safitri</v>
      </c>
      <c r="H377" s="1">
        <f t="shared" si="265"/>
        <v>1</v>
      </c>
      <c r="I377" s="1" t="s">
        <v>4318</v>
      </c>
      <c r="J377" s="25" t="s">
        <v>4319</v>
      </c>
      <c r="K377" s="23" t="str">
        <f t="shared" si="266"/>
        <v>6282313951923</v>
      </c>
      <c r="L377" s="23" t="s">
        <v>4320</v>
      </c>
      <c r="M377" s="1" t="s">
        <v>4321</v>
      </c>
      <c r="N377" s="1" t="s">
        <v>1141</v>
      </c>
      <c r="O377" s="1" t="s">
        <v>4322</v>
      </c>
      <c r="P377" s="1" t="s">
        <v>4323</v>
      </c>
      <c r="Q377" s="1" t="s">
        <v>1144</v>
      </c>
      <c r="R377" s="1" t="s">
        <v>4324</v>
      </c>
      <c r="S377" s="1" t="s">
        <v>1720</v>
      </c>
      <c r="T377" s="1" t="str">
        <f t="shared" si="267"/>
        <v>Pule Rt 02/Rw 04, Selogiri, Wonogiri</v>
      </c>
      <c r="U377" s="1" t="s">
        <v>1332</v>
      </c>
      <c r="V377" s="1" t="s">
        <v>1722</v>
      </c>
      <c r="W377" s="1" t="s">
        <v>1333</v>
      </c>
      <c r="X377" s="1" t="s">
        <v>1722</v>
      </c>
      <c r="Y377" s="1" t="str">
        <f t="shared" si="268"/>
        <v>33</v>
      </c>
      <c r="Z377" s="1" t="str">
        <f>VLOOKUP(Y377,ja!E$2:F$35,2,FALSE)</f>
        <v>Jawa Tengah</v>
      </c>
      <c r="AA377" s="1" t="str">
        <f t="shared" si="269"/>
        <v>3312</v>
      </c>
      <c r="AB377" s="1" t="str">
        <f t="shared" si="270"/>
        <v>BPS Kabupaten Wonogiri</v>
      </c>
      <c r="AD377" s="1" t="str">
        <f>IF(AC377="","", VLOOKUP(AC377,ja!A$2:D$549,4)&amp;" "&amp;VLOOKUP(AC377,ja!A$2:D$549,2))</f>
        <v/>
      </c>
      <c r="AE377" s="5" t="str">
        <f t="shared" ref="AE377:AF377" si="391">IF(AC377="",AA377,AC377)</f>
        <v>3312</v>
      </c>
      <c r="AF377" s="2" t="str">
        <f t="shared" si="391"/>
        <v>BPS Kabupaten Wonogiri</v>
      </c>
      <c r="AG377" s="1">
        <v>1</v>
      </c>
    </row>
    <row r="378" spans="1:33" ht="12.75">
      <c r="A378" s="3">
        <v>45449.80829961806</v>
      </c>
      <c r="B378" s="1" t="s">
        <v>30</v>
      </c>
      <c r="C378" s="4" t="str">
        <f t="shared" si="263"/>
        <v>DIII ST</v>
      </c>
      <c r="D378" s="4">
        <v>112212504</v>
      </c>
      <c r="E378" s="2" t="s">
        <v>4326</v>
      </c>
      <c r="F378" s="1">
        <f t="shared" si="264"/>
        <v>1</v>
      </c>
      <c r="G378" s="1" t="str">
        <f>VLOOKUP(D378,Sheet1!$A$2:$D$540,4,FALSE)</f>
        <v>Ani Ngalemisa Simbolon</v>
      </c>
      <c r="H378" s="1">
        <f t="shared" si="265"/>
        <v>1</v>
      </c>
      <c r="I378" s="1" t="s">
        <v>4327</v>
      </c>
      <c r="J378" s="25" t="s">
        <v>4328</v>
      </c>
      <c r="K378" s="23" t="str">
        <f t="shared" si="266"/>
        <v>6289669280906</v>
      </c>
      <c r="L378" s="26" t="s">
        <v>4329</v>
      </c>
      <c r="M378" s="1" t="s">
        <v>4330</v>
      </c>
      <c r="N378" s="1" t="s">
        <v>1141</v>
      </c>
      <c r="O378" s="1" t="s">
        <v>4331</v>
      </c>
      <c r="P378" s="1" t="s">
        <v>4332</v>
      </c>
      <c r="Q378" s="1" t="s">
        <v>1144</v>
      </c>
      <c r="R378" s="1" t="s">
        <v>4333</v>
      </c>
      <c r="S378" s="1" t="s">
        <v>4334</v>
      </c>
      <c r="T378" s="1" t="str">
        <f t="shared" si="267"/>
        <v>Kav. A 1, Jl. Otista 3, Rt.1/Rw.4, Cipinang Cempedak, Kecamatan Jatinegara, Kota Jakarta Timur, Daerah Khusus Ibukota Jakarta 13330</v>
      </c>
      <c r="U378" s="1" t="s">
        <v>4334</v>
      </c>
      <c r="V378" s="1" t="s">
        <v>1311</v>
      </c>
      <c r="W378" s="1" t="s">
        <v>2366</v>
      </c>
      <c r="X378" s="1" t="s">
        <v>2366</v>
      </c>
      <c r="Y378" s="1" t="str">
        <f t="shared" si="268"/>
        <v>31</v>
      </c>
      <c r="Z378" s="1" t="str">
        <f>VLOOKUP(Y378,ja!E$2:F$35,2,FALSE)</f>
        <v>DKI Jakarta</v>
      </c>
      <c r="AA378" s="1" t="str">
        <f t="shared" si="269"/>
        <v>3175</v>
      </c>
      <c r="AB378" s="1" t="str">
        <f t="shared" si="270"/>
        <v>BPS Kota Jakarta Utara</v>
      </c>
      <c r="AD378" s="1" t="str">
        <f>IF(AC378="","", VLOOKUP(AC378,ja!A$2:D$549,4)&amp;" "&amp;VLOOKUP(AC378,ja!A$2:D$549,2))</f>
        <v/>
      </c>
      <c r="AE378" s="5" t="str">
        <f t="shared" ref="AE378:AF378" si="392">IF(AC378="",AA378,AC378)</f>
        <v>3175</v>
      </c>
      <c r="AF378" s="2" t="str">
        <f t="shared" si="392"/>
        <v>BPS Kota Jakarta Utara</v>
      </c>
      <c r="AG378" s="1">
        <v>1</v>
      </c>
    </row>
    <row r="379" spans="1:33" ht="12.75">
      <c r="A379" s="3">
        <v>45449.82865865741</v>
      </c>
      <c r="B379" s="1" t="s">
        <v>141</v>
      </c>
      <c r="C379" s="4" t="str">
        <f t="shared" si="263"/>
        <v>DIV ST</v>
      </c>
      <c r="D379" s="4">
        <v>212112239</v>
      </c>
      <c r="E379" s="2" t="s">
        <v>305</v>
      </c>
      <c r="F379" s="1">
        <f t="shared" si="264"/>
        <v>1</v>
      </c>
      <c r="G379" s="1" t="str">
        <f>VLOOKUP(D379,Sheet1!$A$2:$D$540,4,FALSE)</f>
        <v>Naila Kamilia Hasna Safitri</v>
      </c>
      <c r="H379" s="1">
        <f t="shared" si="265"/>
        <v>1</v>
      </c>
      <c r="I379" s="1" t="s">
        <v>4336</v>
      </c>
      <c r="J379" s="25" t="s">
        <v>4337</v>
      </c>
      <c r="K379" s="23" t="str">
        <f t="shared" si="266"/>
        <v>6281282208163</v>
      </c>
      <c r="L379" s="26" t="s">
        <v>4338</v>
      </c>
      <c r="M379" s="1" t="s">
        <v>4339</v>
      </c>
      <c r="N379" s="1" t="s">
        <v>1141</v>
      </c>
      <c r="O379" s="1" t="s">
        <v>4340</v>
      </c>
      <c r="P379" s="1" t="s">
        <v>4341</v>
      </c>
      <c r="Q379" s="1" t="s">
        <v>1348</v>
      </c>
      <c r="R379" s="1" t="s">
        <v>4341</v>
      </c>
      <c r="S379" s="1" t="s">
        <v>2422</v>
      </c>
      <c r="T379" s="1" t="str">
        <f t="shared" si="267"/>
        <v>Jl. Depsos Xi No. 47 Rt 005/Rw 002, Kelurahan Bintaro, Kecamatan Pesanggrahan</v>
      </c>
      <c r="U379" s="1" t="s">
        <v>2062</v>
      </c>
      <c r="V379" s="1" t="s">
        <v>2344</v>
      </c>
      <c r="W379" s="1" t="s">
        <v>1311</v>
      </c>
      <c r="X379" s="1" t="s">
        <v>2344</v>
      </c>
      <c r="Y379" s="1" t="str">
        <f t="shared" si="268"/>
        <v>31</v>
      </c>
      <c r="Z379" s="1" t="str">
        <f>VLOOKUP(Y379,ja!E$2:F$35,2,FALSE)</f>
        <v>DKI Jakarta</v>
      </c>
      <c r="AA379" s="1" t="str">
        <f t="shared" si="269"/>
        <v>3174</v>
      </c>
      <c r="AB379" s="1" t="str">
        <f t="shared" si="270"/>
        <v>BPS Kota Jakarta Barat</v>
      </c>
      <c r="AD379" s="1" t="str">
        <f>IF(AC379="","", VLOOKUP(AC379,ja!A$2:D$549,4)&amp;" "&amp;VLOOKUP(AC379,ja!A$2:D$549,2))</f>
        <v/>
      </c>
      <c r="AE379" s="5" t="str">
        <f t="shared" ref="AE379:AF379" si="393">IF(AC379="",AA379,AC379)</f>
        <v>3174</v>
      </c>
      <c r="AF379" s="2" t="str">
        <f t="shared" si="393"/>
        <v>BPS Kota Jakarta Barat</v>
      </c>
      <c r="AG379" s="1">
        <v>1</v>
      </c>
    </row>
    <row r="380" spans="1:33" ht="12.75">
      <c r="A380" s="3">
        <v>45449.846877881944</v>
      </c>
      <c r="B380" s="1" t="s">
        <v>57</v>
      </c>
      <c r="C380" s="4" t="str">
        <f t="shared" si="263"/>
        <v>DIV KS</v>
      </c>
      <c r="D380" s="4">
        <v>222112266</v>
      </c>
      <c r="E380" s="2" t="s">
        <v>176</v>
      </c>
      <c r="F380" s="1">
        <f t="shared" si="264"/>
        <v>1</v>
      </c>
      <c r="G380" s="1" t="str">
        <f>VLOOKUP(D380,Sheet1!$A$2:$D$540,4,FALSE)</f>
        <v>Nur Afifah</v>
      </c>
      <c r="H380" s="1">
        <f t="shared" si="265"/>
        <v>1</v>
      </c>
      <c r="I380" s="1" t="s">
        <v>4343</v>
      </c>
      <c r="J380" s="25" t="s">
        <v>4344</v>
      </c>
      <c r="K380" s="23" t="str">
        <f t="shared" si="266"/>
        <v>6282278418521</v>
      </c>
      <c r="L380" s="23" t="s">
        <v>4345</v>
      </c>
      <c r="M380" s="1" t="s">
        <v>4346</v>
      </c>
      <c r="N380" s="1" t="s">
        <v>4347</v>
      </c>
      <c r="O380" s="1" t="s">
        <v>4348</v>
      </c>
      <c r="P380" s="1" t="s">
        <v>4349</v>
      </c>
      <c r="Q380" s="1" t="s">
        <v>1144</v>
      </c>
      <c r="R380" s="1" t="s">
        <v>4350</v>
      </c>
      <c r="S380" s="1" t="s">
        <v>4351</v>
      </c>
      <c r="T380" s="1" t="str">
        <f t="shared" si="267"/>
        <v>Griya Bangun Sejahtera, Jalan Mangga, Rt 001/Rw 005, Keluaharan Bangun Rejo, Kecamatan Pagar Alam Utara</v>
      </c>
      <c r="U380" s="1" t="s">
        <v>1849</v>
      </c>
      <c r="V380" s="1" t="s">
        <v>4352</v>
      </c>
      <c r="W380" s="1" t="s">
        <v>1851</v>
      </c>
      <c r="X380" s="1" t="s">
        <v>4352</v>
      </c>
      <c r="Y380" s="1" t="str">
        <f t="shared" si="268"/>
        <v>16</v>
      </c>
      <c r="Z380" s="1" t="str">
        <f>VLOOKUP(Y380,ja!E$2:F$35,2,FALSE)</f>
        <v>Sumatera Selatan</v>
      </c>
      <c r="AA380" s="1" t="str">
        <f t="shared" si="269"/>
        <v>1673</v>
      </c>
      <c r="AB380" s="1" t="str">
        <f t="shared" si="270"/>
        <v>BPS Kota Pagar Alam</v>
      </c>
      <c r="AD380" s="1" t="str">
        <f>IF(AC380="","", VLOOKUP(AC380,ja!A$2:D$549,4)&amp;" "&amp;VLOOKUP(AC380,ja!A$2:D$549,2))</f>
        <v/>
      </c>
      <c r="AE380" s="5" t="str">
        <f t="shared" ref="AE380:AF380" si="394">IF(AC380="",AA380,AC380)</f>
        <v>1673</v>
      </c>
      <c r="AF380" s="2" t="str">
        <f t="shared" si="394"/>
        <v>BPS Kota Pagar Alam</v>
      </c>
      <c r="AG380" s="1">
        <v>1</v>
      </c>
    </row>
    <row r="381" spans="1:33" ht="12.75">
      <c r="A381" s="3">
        <v>45449.848182685186</v>
      </c>
      <c r="B381" s="1" t="s">
        <v>30</v>
      </c>
      <c r="C381" s="4" t="str">
        <f t="shared" si="263"/>
        <v>DIII ST</v>
      </c>
      <c r="D381" s="4">
        <v>112212699</v>
      </c>
      <c r="E381" s="2" t="s">
        <v>124</v>
      </c>
      <c r="F381" s="1">
        <f t="shared" si="264"/>
        <v>1</v>
      </c>
      <c r="G381" s="1" t="str">
        <f>VLOOKUP(D381,Sheet1!$A$2:$D$540,4,FALSE)</f>
        <v>Lailatul Amri</v>
      </c>
      <c r="H381" s="1">
        <f t="shared" si="265"/>
        <v>1</v>
      </c>
      <c r="I381" s="1" t="s">
        <v>4354</v>
      </c>
      <c r="J381" s="25" t="s">
        <v>4355</v>
      </c>
      <c r="K381" s="23" t="str">
        <f t="shared" si="266"/>
        <v>6282285034322</v>
      </c>
      <c r="L381" s="23" t="s">
        <v>4356</v>
      </c>
      <c r="M381" s="1" t="s">
        <v>4357</v>
      </c>
      <c r="N381" s="1" t="s">
        <v>1141</v>
      </c>
      <c r="O381" s="1" t="s">
        <v>4358</v>
      </c>
      <c r="P381" s="1" t="s">
        <v>4359</v>
      </c>
      <c r="Q381" s="1" t="s">
        <v>1144</v>
      </c>
      <c r="R381" s="1" t="s">
        <v>4360</v>
      </c>
      <c r="S381" s="1" t="s">
        <v>3369</v>
      </c>
      <c r="T381" s="1" t="str">
        <f t="shared" si="267"/>
        <v>Air Dingin,Dusun Sawah Tambang,Desa Muaro Kalaban,Kecamatan Silungkang,Kota Sawah Lunto,Provinsi Sumatera Barat</v>
      </c>
      <c r="U381" s="1" t="s">
        <v>4361</v>
      </c>
      <c r="V381" s="1" t="s">
        <v>3371</v>
      </c>
      <c r="W381" s="1" t="s">
        <v>4362</v>
      </c>
      <c r="X381" s="1" t="s">
        <v>3371</v>
      </c>
      <c r="Y381" s="1" t="str">
        <f t="shared" si="268"/>
        <v>13</v>
      </c>
      <c r="Z381" s="1" t="str">
        <f>VLOOKUP(Y381,ja!E$2:F$35,2,FALSE)</f>
        <v>Sumatera Barat</v>
      </c>
      <c r="AA381" s="1" t="str">
        <f t="shared" si="269"/>
        <v>1373</v>
      </c>
      <c r="AB381" s="1" t="str">
        <f t="shared" si="270"/>
        <v>BPS Kota Sawah Lunto</v>
      </c>
      <c r="AD381" s="1" t="str">
        <f>IF(AC381="","", VLOOKUP(AC381,ja!A$2:D$549,4)&amp;" "&amp;VLOOKUP(AC381,ja!A$2:D$549,2))</f>
        <v/>
      </c>
      <c r="AE381" s="5" t="str">
        <f t="shared" ref="AE381:AF381" si="395">IF(AC381="",AA381,AC381)</f>
        <v>1373</v>
      </c>
      <c r="AF381" s="2" t="str">
        <f t="shared" si="395"/>
        <v>BPS Kota Sawah Lunto</v>
      </c>
      <c r="AG381" s="1">
        <v>1</v>
      </c>
    </row>
    <row r="382" spans="1:33" ht="12.75">
      <c r="A382" s="3">
        <v>45449.883380208332</v>
      </c>
      <c r="B382" s="1" t="s">
        <v>141</v>
      </c>
      <c r="C382" s="4" t="str">
        <f t="shared" si="263"/>
        <v>DIV ST</v>
      </c>
      <c r="D382" s="4">
        <v>212112244</v>
      </c>
      <c r="E382" s="2" t="s">
        <v>156</v>
      </c>
      <c r="F382" s="1">
        <f t="shared" si="264"/>
        <v>1</v>
      </c>
      <c r="G382" s="1" t="str">
        <f>VLOOKUP(D382,Sheet1!$A$2:$D$540,4,FALSE)</f>
        <v>Natasya Yunita Putri</v>
      </c>
      <c r="H382" s="1">
        <f t="shared" si="265"/>
        <v>1</v>
      </c>
      <c r="I382" s="1" t="s">
        <v>4364</v>
      </c>
      <c r="J382" s="25" t="s">
        <v>4365</v>
      </c>
      <c r="K382" s="23" t="str">
        <f t="shared" si="266"/>
        <v>6289630595661</v>
      </c>
      <c r="L382" s="26" t="s">
        <v>4366</v>
      </c>
      <c r="M382" s="1" t="s">
        <v>156</v>
      </c>
      <c r="N382" s="1" t="s">
        <v>1141</v>
      </c>
      <c r="O382" s="1" t="s">
        <v>4367</v>
      </c>
      <c r="P382" s="1" t="s">
        <v>4368</v>
      </c>
      <c r="Q382" s="1" t="s">
        <v>1144</v>
      </c>
      <c r="R382" s="1" t="s">
        <v>4369</v>
      </c>
      <c r="S382" s="1" t="s">
        <v>1340</v>
      </c>
      <c r="T382" s="1" t="str">
        <f t="shared" si="267"/>
        <v>Rt 18/Rw -, No. 121, Jalan Jalak Raya, Kelurahan Andil Jaya, Kecamatan Jelutung</v>
      </c>
      <c r="U382" s="1" t="s">
        <v>1340</v>
      </c>
      <c r="V382" s="1" t="s">
        <v>1342</v>
      </c>
      <c r="W382" s="1" t="s">
        <v>3199</v>
      </c>
      <c r="X382" s="1" t="s">
        <v>1342</v>
      </c>
      <c r="Y382" s="1" t="str">
        <f t="shared" si="268"/>
        <v>15</v>
      </c>
      <c r="Z382" s="1" t="str">
        <f>VLOOKUP(Y382,ja!E$2:F$35,2,FALSE)</f>
        <v>Jambi</v>
      </c>
      <c r="AA382" s="1" t="str">
        <f t="shared" si="269"/>
        <v>1500</v>
      </c>
      <c r="AB382" s="1" t="str">
        <f t="shared" si="270"/>
        <v>BPS Provinsi Jambi</v>
      </c>
      <c r="AD382" s="1" t="str">
        <f>IF(AC382="","", VLOOKUP(AC382,ja!A$2:D$549,4)&amp;" "&amp;VLOOKUP(AC382,ja!A$2:D$549,2))</f>
        <v/>
      </c>
      <c r="AE382" s="5" t="str">
        <f t="shared" ref="AE382:AF382" si="396">IF(AC382="",AA382,AC382)</f>
        <v>1500</v>
      </c>
      <c r="AF382" s="2" t="str">
        <f t="shared" si="396"/>
        <v>BPS Provinsi Jambi</v>
      </c>
      <c r="AG382" s="1">
        <v>1</v>
      </c>
    </row>
    <row r="383" spans="1:33" ht="12.75">
      <c r="A383" s="3">
        <v>45449.892849791664</v>
      </c>
      <c r="B383" s="1" t="s">
        <v>62</v>
      </c>
      <c r="C383" s="4" t="str">
        <f t="shared" si="263"/>
        <v>DIV KS</v>
      </c>
      <c r="D383" s="4">
        <v>222112167</v>
      </c>
      <c r="E383" s="2" t="s">
        <v>79</v>
      </c>
      <c r="F383" s="1">
        <f t="shared" si="264"/>
        <v>1</v>
      </c>
      <c r="G383" s="1" t="str">
        <f>VLOOKUP(D383,Sheet1!$A$2:$D$540,4,FALSE)</f>
        <v>M. Yandre Febrian</v>
      </c>
      <c r="H383" s="1">
        <f t="shared" si="265"/>
        <v>1</v>
      </c>
      <c r="I383" s="1" t="s">
        <v>4371</v>
      </c>
      <c r="J383" s="25" t="s">
        <v>4372</v>
      </c>
      <c r="K383" s="23" t="str">
        <f t="shared" si="266"/>
        <v>6289502526856</v>
      </c>
      <c r="L383" s="23" t="s">
        <v>4373</v>
      </c>
      <c r="M383" s="1" t="s">
        <v>4374</v>
      </c>
      <c r="N383" s="1" t="s">
        <v>1155</v>
      </c>
      <c r="O383" s="1" t="s">
        <v>4375</v>
      </c>
      <c r="P383" s="1" t="s">
        <v>4376</v>
      </c>
      <c r="Q383" s="1" t="s">
        <v>1144</v>
      </c>
      <c r="R383" s="1" t="s">
        <v>4377</v>
      </c>
      <c r="S383" s="1" t="s">
        <v>3324</v>
      </c>
      <c r="T383" s="1" t="str">
        <f t="shared" si="267"/>
        <v>Jl. Jumpul Lk. Vi Kelurahan Kapias Pulau Buaya, Kecamatan Teluk Nibung</v>
      </c>
      <c r="U383" s="1" t="s">
        <v>3324</v>
      </c>
      <c r="V383" s="1" t="s">
        <v>3326</v>
      </c>
      <c r="W383" s="1" t="s">
        <v>1160</v>
      </c>
      <c r="X383" s="1" t="s">
        <v>3326</v>
      </c>
      <c r="Y383" s="1" t="str">
        <f t="shared" si="268"/>
        <v>12</v>
      </c>
      <c r="Z383" s="1" t="str">
        <f>VLOOKUP(Y383,ja!E$2:F$35,2,FALSE)</f>
        <v>Sumatera Utara</v>
      </c>
      <c r="AA383" s="1" t="str">
        <f t="shared" si="269"/>
        <v>1272</v>
      </c>
      <c r="AB383" s="1" t="str">
        <f t="shared" si="270"/>
        <v>BPS Kota Tanjung Balai</v>
      </c>
      <c r="AD383" s="1" t="str">
        <f>IF(AC383="","", VLOOKUP(AC383,ja!A$2:D$549,4)&amp;" "&amp;VLOOKUP(AC383,ja!A$2:D$549,2))</f>
        <v/>
      </c>
      <c r="AE383" s="5" t="str">
        <f t="shared" ref="AE383:AF383" si="397">IF(AC383="",AA383,AC383)</f>
        <v>1272</v>
      </c>
      <c r="AF383" s="2" t="str">
        <f t="shared" si="397"/>
        <v>BPS Kota Tanjung Balai</v>
      </c>
      <c r="AG383" s="1">
        <v>1</v>
      </c>
    </row>
    <row r="384" spans="1:33" ht="12.75">
      <c r="A384" s="3">
        <v>45449.906718726852</v>
      </c>
      <c r="B384" s="1" t="s">
        <v>35</v>
      </c>
      <c r="C384" s="4" t="str">
        <f t="shared" si="263"/>
        <v>DIV ST</v>
      </c>
      <c r="D384" s="4">
        <v>212111944</v>
      </c>
      <c r="E384" s="2" t="s">
        <v>672</v>
      </c>
      <c r="F384" s="1">
        <f t="shared" si="264"/>
        <v>1</v>
      </c>
      <c r="G384" s="1" t="str">
        <f>VLOOKUP(D384,Sheet1!$A$2:$D$540,4,FALSE)</f>
        <v>Bafinatul Umami</v>
      </c>
      <c r="H384" s="1">
        <f t="shared" si="265"/>
        <v>1</v>
      </c>
      <c r="I384" s="1" t="s">
        <v>4379</v>
      </c>
      <c r="J384" s="25" t="s">
        <v>4380</v>
      </c>
      <c r="K384" s="23" t="str">
        <f t="shared" si="266"/>
        <v>6281548236658</v>
      </c>
      <c r="L384" s="23" t="s">
        <v>4381</v>
      </c>
      <c r="M384" s="1" t="s">
        <v>4382</v>
      </c>
      <c r="N384" s="1" t="s">
        <v>1141</v>
      </c>
      <c r="O384" s="1" t="s">
        <v>4383</v>
      </c>
      <c r="P384" s="1" t="s">
        <v>4384</v>
      </c>
      <c r="Q384" s="1" t="s">
        <v>1144</v>
      </c>
      <c r="R384" s="1" t="s">
        <v>4385</v>
      </c>
      <c r="S384" s="1" t="s">
        <v>1206</v>
      </c>
      <c r="T384" s="1" t="str">
        <f t="shared" si="267"/>
        <v>Dusun Krajan Rt. 01/Rw. 02 Desa Talunkulon, Kecamatan Bandung</v>
      </c>
      <c r="U384" s="1" t="s">
        <v>1205</v>
      </c>
      <c r="V384" s="1" t="s">
        <v>1208</v>
      </c>
      <c r="W384" s="1" t="s">
        <v>1207</v>
      </c>
      <c r="X384" s="1" t="s">
        <v>1208</v>
      </c>
      <c r="Y384" s="1" t="str">
        <f t="shared" si="268"/>
        <v>35</v>
      </c>
      <c r="Z384" s="1" t="str">
        <f>VLOOKUP(Y384,ja!E$2:F$35,2,FALSE)</f>
        <v>Jawa Timur</v>
      </c>
      <c r="AA384" s="1" t="str">
        <f t="shared" si="269"/>
        <v>3504</v>
      </c>
      <c r="AB384" s="1" t="str">
        <f t="shared" si="270"/>
        <v>BPS Kabupaten Tulungagung</v>
      </c>
      <c r="AD384" s="1" t="str">
        <f>IF(AC384="","", VLOOKUP(AC384,ja!A$2:D$549,4)&amp;" "&amp;VLOOKUP(AC384,ja!A$2:D$549,2))</f>
        <v/>
      </c>
      <c r="AE384" s="5" t="str">
        <f t="shared" ref="AE384:AF384" si="398">IF(AC384="",AA384,AC384)</f>
        <v>3504</v>
      </c>
      <c r="AF384" s="2" t="str">
        <f t="shared" si="398"/>
        <v>BPS Kabupaten Tulungagung</v>
      </c>
      <c r="AG384" s="1">
        <v>1</v>
      </c>
    </row>
    <row r="385" spans="1:33" ht="12.75">
      <c r="A385" s="3">
        <v>45449.902082939814</v>
      </c>
      <c r="B385" s="1" t="s">
        <v>57</v>
      </c>
      <c r="C385" s="4" t="str">
        <f t="shared" si="263"/>
        <v>DIV KS</v>
      </c>
      <c r="D385" s="4">
        <v>222111888</v>
      </c>
      <c r="E385" s="2" t="s">
        <v>730</v>
      </c>
      <c r="F385" s="1">
        <f t="shared" si="264"/>
        <v>1</v>
      </c>
      <c r="G385" s="1" t="str">
        <f>VLOOKUP(D385,Sheet1!$A$2:$D$540,4,FALSE)</f>
        <v>Anastasya Kunsita Dewi</v>
      </c>
      <c r="H385" s="1">
        <f t="shared" si="265"/>
        <v>1</v>
      </c>
      <c r="I385" s="1" t="s">
        <v>4387</v>
      </c>
      <c r="J385" s="25" t="s">
        <v>4388</v>
      </c>
      <c r="K385" s="23" t="str">
        <f t="shared" si="266"/>
        <v>6285755356457</v>
      </c>
      <c r="L385" s="23" t="s">
        <v>4389</v>
      </c>
      <c r="M385" s="1" t="s">
        <v>4390</v>
      </c>
      <c r="N385" s="1" t="s">
        <v>1155</v>
      </c>
      <c r="O385" s="1" t="s">
        <v>4391</v>
      </c>
      <c r="P385" s="1" t="s">
        <v>3241</v>
      </c>
      <c r="Q385" s="1" t="s">
        <v>1144</v>
      </c>
      <c r="R385" s="1" t="s">
        <v>4392</v>
      </c>
      <c r="S385" s="1" t="s">
        <v>1403</v>
      </c>
      <c r="T385" s="1" t="str">
        <f t="shared" si="267"/>
        <v xml:space="preserve">Rt 11/Rw 02 Dusun Botoputih, Desa Tlogohaji, Kec. Sumberejo, Kabupaten Bojonegoro, Jawa Timur 62191
</v>
      </c>
      <c r="U385" s="1" t="s">
        <v>1402</v>
      </c>
      <c r="V385" s="1" t="s">
        <v>1404</v>
      </c>
      <c r="W385" s="1" t="s">
        <v>1405</v>
      </c>
      <c r="X385" s="1" t="s">
        <v>1404</v>
      </c>
      <c r="Y385" s="1" t="str">
        <f t="shared" si="268"/>
        <v>35</v>
      </c>
      <c r="Z385" s="1" t="str">
        <f>VLOOKUP(Y385,ja!E$2:F$35,2,FALSE)</f>
        <v>Jawa Timur</v>
      </c>
      <c r="AA385" s="1" t="str">
        <f t="shared" si="269"/>
        <v>3522</v>
      </c>
      <c r="AB385" s="1" t="str">
        <f t="shared" si="270"/>
        <v>BPS Kabupaten Bojonegoro</v>
      </c>
      <c r="AD385" s="1" t="str">
        <f>IF(AC385="","", VLOOKUP(AC385,ja!A$2:D$549,4)&amp;" "&amp;VLOOKUP(AC385,ja!A$2:D$549,2))</f>
        <v/>
      </c>
      <c r="AE385" s="5" t="str">
        <f t="shared" ref="AE385:AF385" si="399">IF(AC385="",AA385,AC385)</f>
        <v>3522</v>
      </c>
      <c r="AF385" s="2" t="str">
        <f t="shared" si="399"/>
        <v>BPS Kabupaten Bojonegoro</v>
      </c>
      <c r="AG385" s="1">
        <v>1</v>
      </c>
    </row>
    <row r="386" spans="1:33" ht="12.75">
      <c r="A386" s="3">
        <v>45449.90565429398</v>
      </c>
      <c r="B386" s="1" t="s">
        <v>30</v>
      </c>
      <c r="C386" s="4" t="str">
        <f t="shared" si="263"/>
        <v>DIII ST</v>
      </c>
      <c r="D386" s="4">
        <v>112212835</v>
      </c>
      <c r="E386" s="2" t="s">
        <v>299</v>
      </c>
      <c r="F386" s="1">
        <f t="shared" si="264"/>
        <v>1</v>
      </c>
      <c r="G386" s="1" t="str">
        <f>VLOOKUP(D386,Sheet1!$A$2:$D$540,4,FALSE)</f>
        <v>Rana Isranaeni Inhar</v>
      </c>
      <c r="H386" s="1">
        <f t="shared" si="265"/>
        <v>1</v>
      </c>
      <c r="I386" s="1" t="s">
        <v>4394</v>
      </c>
      <c r="J386" s="25" t="s">
        <v>4395</v>
      </c>
      <c r="K386" s="23" t="str">
        <f t="shared" si="266"/>
        <v>628114504100</v>
      </c>
      <c r="L386" s="23" t="s">
        <v>4396</v>
      </c>
      <c r="M386" s="1" t="s">
        <v>4397</v>
      </c>
      <c r="N386" s="1" t="s">
        <v>1994</v>
      </c>
      <c r="O386" s="1" t="s">
        <v>4398</v>
      </c>
      <c r="P386" s="1" t="s">
        <v>4399</v>
      </c>
      <c r="Q386" s="1" t="s">
        <v>1144</v>
      </c>
      <c r="R386" s="1" t="s">
        <v>4400</v>
      </c>
      <c r="S386" s="1" t="s">
        <v>4401</v>
      </c>
      <c r="T386" s="1" t="str">
        <f t="shared" si="267"/>
        <v>Rt.1/Rw.3, No.15, Jalan Mangga, Kelurahan Bidara Cina, Kecamatan Kampung Melayu</v>
      </c>
      <c r="U386" s="1" t="s">
        <v>2222</v>
      </c>
      <c r="V386" s="1" t="s">
        <v>1899</v>
      </c>
      <c r="W386" s="1" t="s">
        <v>2344</v>
      </c>
      <c r="X386" s="1" t="s">
        <v>2344</v>
      </c>
      <c r="Y386" s="1" t="str">
        <f t="shared" si="268"/>
        <v>31</v>
      </c>
      <c r="Z386" s="1" t="str">
        <f>VLOOKUP(Y386,ja!E$2:F$35,2,FALSE)</f>
        <v>DKI Jakarta</v>
      </c>
      <c r="AA386" s="1" t="str">
        <f t="shared" si="269"/>
        <v>3174</v>
      </c>
      <c r="AB386" s="1" t="str">
        <f t="shared" si="270"/>
        <v>BPS Kota Jakarta Barat</v>
      </c>
      <c r="AD386" s="1" t="str">
        <f>IF(AC386="","", VLOOKUP(AC386,ja!A$2:D$549,4)&amp;" "&amp;VLOOKUP(AC386,ja!A$2:D$549,2))</f>
        <v/>
      </c>
      <c r="AE386" s="5" t="str">
        <f t="shared" ref="AE386:AF386" si="400">IF(AC386="",AA386,AC386)</f>
        <v>3174</v>
      </c>
      <c r="AF386" s="2" t="str">
        <f t="shared" si="400"/>
        <v>BPS Kota Jakarta Barat</v>
      </c>
      <c r="AG386" s="1">
        <v>1</v>
      </c>
    </row>
    <row r="387" spans="1:33" ht="12.75">
      <c r="A387" s="3">
        <v>45449.998643425926</v>
      </c>
      <c r="B387" s="1" t="s">
        <v>75</v>
      </c>
      <c r="C387" s="4" t="str">
        <f t="shared" si="263"/>
        <v>DIV KS</v>
      </c>
      <c r="D387" s="4">
        <v>222112201</v>
      </c>
      <c r="E387" s="2" t="s">
        <v>885</v>
      </c>
      <c r="F387" s="1">
        <f t="shared" si="264"/>
        <v>1</v>
      </c>
      <c r="G387" s="1" t="str">
        <f>VLOOKUP(D387,Sheet1!$A$2:$D$540,4,FALSE)</f>
        <v>Muhammad Afnan Alfian</v>
      </c>
      <c r="H387" s="1">
        <f t="shared" si="265"/>
        <v>1</v>
      </c>
      <c r="I387" s="1" t="s">
        <v>4403</v>
      </c>
      <c r="J387" s="25" t="s">
        <v>4404</v>
      </c>
      <c r="K387" s="23" t="str">
        <f t="shared" si="266"/>
        <v>6282154734819</v>
      </c>
      <c r="L387" s="26" t="s">
        <v>4405</v>
      </c>
      <c r="M387" s="1" t="s">
        <v>4406</v>
      </c>
      <c r="N387" s="1" t="s">
        <v>1141</v>
      </c>
      <c r="O387" s="1" t="s">
        <v>4407</v>
      </c>
      <c r="P387" s="1" t="s">
        <v>4408</v>
      </c>
      <c r="Q387" s="1" t="s">
        <v>1144</v>
      </c>
      <c r="R387" s="1" t="s">
        <v>4409</v>
      </c>
      <c r="S387" s="1" t="s">
        <v>4410</v>
      </c>
      <c r="T387" s="1" t="str">
        <f t="shared" si="267"/>
        <v>Jalan Keadilan, Rt/Rw 001/001 Mattoanging, Kelurahan Pabundukang, Kecamatan Pangkajene</v>
      </c>
      <c r="U387" s="1" t="s">
        <v>4411</v>
      </c>
      <c r="V387" s="1" t="s">
        <v>4412</v>
      </c>
      <c r="W387" s="1" t="s">
        <v>4413</v>
      </c>
      <c r="X387" s="1" t="s">
        <v>4412</v>
      </c>
      <c r="Y387" s="1" t="str">
        <f t="shared" si="268"/>
        <v>73</v>
      </c>
      <c r="Z387" s="1" t="str">
        <f>VLOOKUP(Y387,ja!E$2:F$35,2,FALSE)</f>
        <v>Sulawesi Selatan</v>
      </c>
      <c r="AA387" s="1" t="str">
        <f t="shared" si="269"/>
        <v>7309</v>
      </c>
      <c r="AB387" s="1" t="str">
        <f t="shared" si="270"/>
        <v>BPS Kabupaten Pangkajene Dan Kepulauan</v>
      </c>
      <c r="AD387" s="1" t="str">
        <f>IF(AC387="","", VLOOKUP(AC387,ja!A$2:D$549,4)&amp;" "&amp;VLOOKUP(AC387,ja!A$2:D$549,2))</f>
        <v/>
      </c>
      <c r="AE387" s="5" t="str">
        <f t="shared" ref="AE387:AF387" si="401">IF(AC387="",AA387,AC387)</f>
        <v>7309</v>
      </c>
      <c r="AF387" s="2" t="str">
        <f t="shared" si="401"/>
        <v>BPS Kabupaten Pangkajene Dan Kepulauan</v>
      </c>
      <c r="AG387" s="1">
        <v>1</v>
      </c>
    </row>
    <row r="388" spans="1:33" ht="12.75">
      <c r="A388" s="3">
        <v>45450.214225046293</v>
      </c>
      <c r="B388" s="1" t="s">
        <v>62</v>
      </c>
      <c r="C388" s="4" t="str">
        <f t="shared" si="263"/>
        <v>DIV KS</v>
      </c>
      <c r="D388" s="4">
        <v>222011335</v>
      </c>
      <c r="E388" s="2" t="s">
        <v>336</v>
      </c>
      <c r="F388" s="1">
        <f t="shared" si="264"/>
        <v>1</v>
      </c>
      <c r="G388" s="1" t="str">
        <f>VLOOKUP(D388,Sheet1!$A$2:$D$540,4,FALSE)</f>
        <v>Gibson Daniel Andrianto Nainggolan</v>
      </c>
      <c r="H388" s="1">
        <f t="shared" si="265"/>
        <v>1</v>
      </c>
      <c r="I388" s="1" t="s">
        <v>4415</v>
      </c>
      <c r="J388" s="25" t="s">
        <v>4416</v>
      </c>
      <c r="K388" s="23" t="str">
        <f t="shared" si="266"/>
        <v>6285776346532</v>
      </c>
      <c r="L388" s="23" t="s">
        <v>4417</v>
      </c>
      <c r="M388" s="1" t="s">
        <v>336</v>
      </c>
      <c r="N388" s="1" t="s">
        <v>4418</v>
      </c>
      <c r="O388" s="1" t="s">
        <v>4419</v>
      </c>
      <c r="P388" s="1" t="s">
        <v>4420</v>
      </c>
      <c r="Q388" s="1" t="s">
        <v>1144</v>
      </c>
      <c r="R388" s="1" t="s">
        <v>4421</v>
      </c>
      <c r="S388" s="1" t="s">
        <v>2579</v>
      </c>
      <c r="T388" s="1" t="str">
        <f t="shared" si="267"/>
        <v>Jl. Raya Soreang - Banjaran No.163, Cangkuang, Rt002/Rw012, Desa Cangkuang , Kecamatan Cangkuang</v>
      </c>
      <c r="U388" s="1" t="s">
        <v>2580</v>
      </c>
      <c r="V388" s="1" t="s">
        <v>4422</v>
      </c>
      <c r="W388" s="1" t="s">
        <v>2581</v>
      </c>
      <c r="X388" s="1" t="s">
        <v>4422</v>
      </c>
      <c r="Y388" s="1" t="str">
        <f t="shared" si="268"/>
        <v>32</v>
      </c>
      <c r="Z388" s="1" t="str">
        <f>VLOOKUP(Y388,ja!E$2:F$35,2,FALSE)</f>
        <v>Jawa Barat</v>
      </c>
      <c r="AA388" s="1" t="str">
        <f t="shared" si="269"/>
        <v>3204</v>
      </c>
      <c r="AB388" s="1" t="str">
        <f t="shared" si="270"/>
        <v>BPS Kabupaten Bandung</v>
      </c>
      <c r="AD388" s="1" t="str">
        <f>IF(AC388="","", VLOOKUP(AC388,ja!A$2:D$549,4)&amp;" "&amp;VLOOKUP(AC388,ja!A$2:D$549,2))</f>
        <v/>
      </c>
      <c r="AE388" s="5" t="str">
        <f t="shared" ref="AE388:AF388" si="402">IF(AC388="",AA388,AC388)</f>
        <v>3204</v>
      </c>
      <c r="AF388" s="2" t="str">
        <f t="shared" si="402"/>
        <v>BPS Kabupaten Bandung</v>
      </c>
      <c r="AG388" s="1">
        <v>1</v>
      </c>
    </row>
    <row r="389" spans="1:33" ht="12.75">
      <c r="A389" s="3">
        <v>45450.240751944446</v>
      </c>
      <c r="B389" s="1" t="s">
        <v>47</v>
      </c>
      <c r="C389" s="4" t="str">
        <f t="shared" si="263"/>
        <v>DIII ST</v>
      </c>
      <c r="D389" s="4">
        <v>112212933</v>
      </c>
      <c r="E389" s="2" t="s">
        <v>892</v>
      </c>
      <c r="F389" s="1">
        <f t="shared" si="264"/>
        <v>1</v>
      </c>
      <c r="G389" s="1" t="str">
        <f>VLOOKUP(D389,Sheet1!$A$2:$D$540,4,FALSE)</f>
        <v>Zahwa Zalzabila Parhas</v>
      </c>
      <c r="H389" s="1">
        <f t="shared" si="265"/>
        <v>1</v>
      </c>
      <c r="I389" s="1" t="s">
        <v>4424</v>
      </c>
      <c r="J389" s="25" t="s">
        <v>4425</v>
      </c>
      <c r="K389" s="23" t="str">
        <f t="shared" si="266"/>
        <v>6287727584969</v>
      </c>
      <c r="L389" s="26" t="s">
        <v>4426</v>
      </c>
      <c r="M389" s="1" t="s">
        <v>892</v>
      </c>
      <c r="N389" s="1" t="s">
        <v>1141</v>
      </c>
      <c r="O389" s="1" t="s">
        <v>4427</v>
      </c>
      <c r="P389" s="1" t="s">
        <v>4428</v>
      </c>
      <c r="Q389" s="1" t="s">
        <v>1144</v>
      </c>
      <c r="R389" s="1" t="s">
        <v>4429</v>
      </c>
      <c r="S389" s="1" t="s">
        <v>2242</v>
      </c>
      <c r="T389" s="1" t="str">
        <f t="shared" si="267"/>
        <v>002/003, 25, Jalan Rehabilitasi Cacat, Sinrijala, Panakkukang</v>
      </c>
      <c r="U389" s="1" t="s">
        <v>3724</v>
      </c>
      <c r="V389" s="1" t="s">
        <v>4430</v>
      </c>
      <c r="W389" s="1" t="s">
        <v>3967</v>
      </c>
      <c r="X389" s="1" t="s">
        <v>4430</v>
      </c>
      <c r="Y389" s="1" t="str">
        <f t="shared" si="268"/>
        <v>73</v>
      </c>
      <c r="Z389" s="1" t="str">
        <f>VLOOKUP(Y389,ja!E$2:F$35,2,FALSE)</f>
        <v>Sulawesi Selatan</v>
      </c>
      <c r="AA389" s="1" t="str">
        <f t="shared" si="269"/>
        <v>7371</v>
      </c>
      <c r="AB389" s="1" t="str">
        <f t="shared" si="270"/>
        <v>BPS Kota Makassar</v>
      </c>
      <c r="AD389" s="1" t="str">
        <f>IF(AC389="","", VLOOKUP(AC389,ja!A$2:D$549,4)&amp;" "&amp;VLOOKUP(AC389,ja!A$2:D$549,2))</f>
        <v/>
      </c>
      <c r="AE389" s="5" t="str">
        <f t="shared" ref="AE389:AF389" si="403">IF(AC389="",AA389,AC389)</f>
        <v>7371</v>
      </c>
      <c r="AF389" s="2" t="str">
        <f t="shared" si="403"/>
        <v>BPS Kota Makassar</v>
      </c>
      <c r="AG389" s="1">
        <v>1</v>
      </c>
    </row>
    <row r="390" spans="1:33" ht="12.75">
      <c r="A390" s="3">
        <v>45450.24842668981</v>
      </c>
      <c r="B390" s="1" t="s">
        <v>18</v>
      </c>
      <c r="C390" s="4" t="str">
        <f t="shared" si="263"/>
        <v>DIV KS</v>
      </c>
      <c r="D390" s="4">
        <v>222111890</v>
      </c>
      <c r="E390" s="2" t="s">
        <v>888</v>
      </c>
      <c r="F390" s="1">
        <f t="shared" si="264"/>
        <v>1</v>
      </c>
      <c r="G390" s="1" t="str">
        <f>VLOOKUP(D390,Sheet1!$A$2:$D$540,4,FALSE)</f>
        <v>Andi Ardiansyah Nasir</v>
      </c>
      <c r="H390" s="1">
        <f t="shared" si="265"/>
        <v>1</v>
      </c>
      <c r="I390" s="1" t="s">
        <v>4432</v>
      </c>
      <c r="J390" s="25" t="s">
        <v>4433</v>
      </c>
      <c r="K390" s="23" t="str">
        <f t="shared" si="266"/>
        <v>6282343757829</v>
      </c>
      <c r="L390" s="23" t="s">
        <v>4434</v>
      </c>
      <c r="M390" s="1" t="s">
        <v>4435</v>
      </c>
      <c r="N390" s="1" t="s">
        <v>1141</v>
      </c>
      <c r="O390" s="1" t="s">
        <v>1141</v>
      </c>
      <c r="P390" s="1" t="s">
        <v>4436</v>
      </c>
      <c r="Q390" s="1" t="s">
        <v>1144</v>
      </c>
      <c r="R390" s="1" t="s">
        <v>4437</v>
      </c>
      <c r="S390" s="1" t="s">
        <v>4410</v>
      </c>
      <c r="T390" s="1" t="str">
        <f t="shared" si="267"/>
        <v>Jalan Andi Caco Barat, Kecamatan Pangkajene Dan Kepulauan, Provinsi Sulawesi Selatan</v>
      </c>
      <c r="U390" s="1" t="s">
        <v>4411</v>
      </c>
      <c r="V390" s="1" t="s">
        <v>4412</v>
      </c>
      <c r="W390" s="1" t="s">
        <v>4413</v>
      </c>
      <c r="X390" s="1" t="s">
        <v>4412</v>
      </c>
      <c r="Y390" s="1" t="str">
        <f t="shared" si="268"/>
        <v>73</v>
      </c>
      <c r="Z390" s="1" t="str">
        <f>VLOOKUP(Y390,ja!E$2:F$35,2,FALSE)</f>
        <v>Sulawesi Selatan</v>
      </c>
      <c r="AA390" s="1" t="str">
        <f t="shared" si="269"/>
        <v>7309</v>
      </c>
      <c r="AB390" s="1" t="str">
        <f t="shared" si="270"/>
        <v>BPS Kabupaten Pangkajene Dan Kepulauan</v>
      </c>
      <c r="AD390" s="1" t="str">
        <f>IF(AC390="","", VLOOKUP(AC390,ja!A$2:D$549,4)&amp;" "&amp;VLOOKUP(AC390,ja!A$2:D$549,2))</f>
        <v/>
      </c>
      <c r="AE390" s="5" t="str">
        <f t="shared" ref="AE390:AF390" si="404">IF(AC390="",AA390,AC390)</f>
        <v>7309</v>
      </c>
      <c r="AF390" s="2" t="str">
        <f t="shared" si="404"/>
        <v>BPS Kabupaten Pangkajene Dan Kepulauan</v>
      </c>
      <c r="AG390" s="1">
        <v>1</v>
      </c>
    </row>
    <row r="391" spans="1:33" ht="12.75">
      <c r="A391" s="3">
        <v>45450.287738148152</v>
      </c>
      <c r="B391" s="1" t="s">
        <v>30</v>
      </c>
      <c r="C391" s="4" t="str">
        <f t="shared" si="263"/>
        <v>DIII ST</v>
      </c>
      <c r="D391" s="4">
        <v>112212906</v>
      </c>
      <c r="E391" s="2" t="s">
        <v>825</v>
      </c>
      <c r="F391" s="1">
        <f t="shared" si="264"/>
        <v>1</v>
      </c>
      <c r="G391" s="1" t="str">
        <f>VLOOKUP(D391,Sheet1!$A$2:$D$540,4,FALSE)</f>
        <v>Vendredy P. Lucasio Siahaan</v>
      </c>
      <c r="H391" s="1">
        <f t="shared" si="265"/>
        <v>1</v>
      </c>
      <c r="I391" s="1" t="s">
        <v>4439</v>
      </c>
      <c r="J391" s="25" t="s">
        <v>4440</v>
      </c>
      <c r="K391" s="23" t="str">
        <f t="shared" si="266"/>
        <v>6282247594261</v>
      </c>
      <c r="L391" s="26" t="s">
        <v>4441</v>
      </c>
      <c r="M391" s="1" t="s">
        <v>825</v>
      </c>
      <c r="N391" s="1" t="s">
        <v>1177</v>
      </c>
      <c r="O391" s="1" t="s">
        <v>4442</v>
      </c>
      <c r="P391" s="1" t="s">
        <v>4443</v>
      </c>
      <c r="Q391" s="1" t="s">
        <v>1144</v>
      </c>
      <c r="R391" s="1" t="s">
        <v>4444</v>
      </c>
      <c r="S391" s="1" t="s">
        <v>4445</v>
      </c>
      <c r="T391" s="1" t="str">
        <f t="shared" si="267"/>
        <v>Jl. El Tari, Km. 3 Rt.48/ Rw.5, Kelurahan Kefa Selatan, Kecamatan Kota Kefamenanu</v>
      </c>
      <c r="U391" s="1" t="s">
        <v>4446</v>
      </c>
      <c r="V391" s="1" t="s">
        <v>4447</v>
      </c>
      <c r="W391" s="1" t="s">
        <v>1160</v>
      </c>
      <c r="X391" s="1" t="s">
        <v>4447</v>
      </c>
      <c r="Y391" s="1" t="str">
        <f t="shared" si="268"/>
        <v>53</v>
      </c>
      <c r="Z391" s="1" t="str">
        <f>VLOOKUP(Y391,ja!E$2:F$35,2,FALSE)</f>
        <v>Nusa Tenggara Timur</v>
      </c>
      <c r="AA391" s="1" t="str">
        <f t="shared" si="269"/>
        <v>5305</v>
      </c>
      <c r="AB391" s="1" t="str">
        <f t="shared" si="270"/>
        <v>BPS Kabupaten Timor Tengah Utara</v>
      </c>
      <c r="AD391" s="1" t="str">
        <f>IF(AC391="","", VLOOKUP(AC391,ja!A$2:D$549,4)&amp;" "&amp;VLOOKUP(AC391,ja!A$2:D$549,2))</f>
        <v/>
      </c>
      <c r="AE391" s="5" t="str">
        <f t="shared" ref="AE391:AF391" si="405">IF(AC391="",AA391,AC391)</f>
        <v>5305</v>
      </c>
      <c r="AF391" s="2" t="str">
        <f t="shared" si="405"/>
        <v>BPS Kabupaten Timor Tengah Utara</v>
      </c>
      <c r="AG391" s="1">
        <v>1</v>
      </c>
    </row>
    <row r="392" spans="1:33" ht="12.75">
      <c r="A392" s="3">
        <v>45450.29050938657</v>
      </c>
      <c r="B392" s="1" t="s">
        <v>47</v>
      </c>
      <c r="C392" s="4" t="str">
        <f t="shared" si="263"/>
        <v>DIII ST</v>
      </c>
      <c r="D392" s="4">
        <v>112212875</v>
      </c>
      <c r="E392" s="2" t="s">
        <v>198</v>
      </c>
      <c r="F392" s="1">
        <f t="shared" si="264"/>
        <v>1</v>
      </c>
      <c r="G392" s="1" t="str">
        <f>VLOOKUP(D392,Sheet1!$A$2:$D$540,4,FALSE)</f>
        <v>Seli Delima Sari</v>
      </c>
      <c r="H392" s="1">
        <f t="shared" si="265"/>
        <v>1</v>
      </c>
      <c r="I392" s="1" t="s">
        <v>4449</v>
      </c>
      <c r="J392" s="25" t="s">
        <v>4450</v>
      </c>
      <c r="K392" s="23" t="str">
        <f t="shared" si="266"/>
        <v>6285267449565</v>
      </c>
      <c r="L392" s="23" t="s">
        <v>4451</v>
      </c>
      <c r="M392" s="1" t="s">
        <v>4452</v>
      </c>
      <c r="N392" s="1" t="s">
        <v>1141</v>
      </c>
      <c r="O392" s="1" t="s">
        <v>4453</v>
      </c>
      <c r="P392" s="1" t="s">
        <v>4454</v>
      </c>
      <c r="Q392" s="1" t="s">
        <v>1144</v>
      </c>
      <c r="R392" s="1" t="s">
        <v>4455</v>
      </c>
      <c r="S392" s="1" t="s">
        <v>4456</v>
      </c>
      <c r="T392" s="1" t="str">
        <f t="shared" si="267"/>
        <v>Jalan Jendral Sudirman Km. 2 Rt.002 /Rw.009, Kelurahan Blambangan Umpu, Blambangan Umpu, Way Kanan, Lampung</v>
      </c>
      <c r="U392" s="1" t="s">
        <v>4457</v>
      </c>
      <c r="V392" s="1" t="s">
        <v>4458</v>
      </c>
      <c r="W392" s="1" t="s">
        <v>4459</v>
      </c>
      <c r="X392" s="1" t="s">
        <v>4458</v>
      </c>
      <c r="Y392" s="1" t="str">
        <f t="shared" si="268"/>
        <v>18</v>
      </c>
      <c r="Z392" s="1" t="str">
        <f>VLOOKUP(Y392,ja!E$2:F$35,2,FALSE)</f>
        <v>Lampung</v>
      </c>
      <c r="AA392" s="1" t="str">
        <f t="shared" si="269"/>
        <v>1807</v>
      </c>
      <c r="AB392" s="1" t="str">
        <f t="shared" si="270"/>
        <v>BPS Kabupaten Way Kanan</v>
      </c>
      <c r="AD392" s="1" t="str">
        <f>IF(AC392="","", VLOOKUP(AC392,ja!A$2:D$549,4)&amp;" "&amp;VLOOKUP(AC392,ja!A$2:D$549,2))</f>
        <v/>
      </c>
      <c r="AE392" s="5" t="str">
        <f t="shared" ref="AE392:AF392" si="406">IF(AC392="",AA392,AC392)</f>
        <v>1807</v>
      </c>
      <c r="AF392" s="2" t="str">
        <f t="shared" si="406"/>
        <v>BPS Kabupaten Way Kanan</v>
      </c>
      <c r="AG392" s="1">
        <v>1</v>
      </c>
    </row>
    <row r="393" spans="1:33" ht="12.75">
      <c r="A393" s="3">
        <v>45450.317132395838</v>
      </c>
      <c r="B393" s="1" t="s">
        <v>57</v>
      </c>
      <c r="C393" s="4" t="str">
        <f t="shared" si="263"/>
        <v>DIV KS</v>
      </c>
      <c r="D393" s="4">
        <v>222112355</v>
      </c>
      <c r="E393" s="2" t="s">
        <v>212</v>
      </c>
      <c r="F393" s="1">
        <f t="shared" si="264"/>
        <v>1</v>
      </c>
      <c r="G393" s="1" t="str">
        <f>VLOOKUP(D393,Sheet1!$A$2:$D$540,4,FALSE)</f>
        <v>Seizra Aulia Salsabila</v>
      </c>
      <c r="H393" s="1">
        <f t="shared" si="265"/>
        <v>1</v>
      </c>
      <c r="I393" s="1" t="s">
        <v>4461</v>
      </c>
      <c r="J393" s="25" t="s">
        <v>4462</v>
      </c>
      <c r="K393" s="23" t="str">
        <f t="shared" si="266"/>
        <v>6285253607825</v>
      </c>
      <c r="L393" s="23" t="s">
        <v>4463</v>
      </c>
      <c r="M393" s="1" t="s">
        <v>4464</v>
      </c>
      <c r="N393" s="1" t="s">
        <v>1141</v>
      </c>
      <c r="O393" s="1" t="s">
        <v>4465</v>
      </c>
      <c r="P393" s="1" t="s">
        <v>4466</v>
      </c>
      <c r="Q393" s="1" t="s">
        <v>1144</v>
      </c>
      <c r="R393" s="1" t="s">
        <v>4467</v>
      </c>
      <c r="S393" s="1" t="s">
        <v>4468</v>
      </c>
      <c r="T393" s="1" t="str">
        <f t="shared" si="267"/>
        <v>Jl. Sijuk Rt 26 Rw 10 Paal Satu, Kecamatan Tanjung Pandan, Kabupaten Belitung</v>
      </c>
      <c r="U393" s="1" t="s">
        <v>4469</v>
      </c>
      <c r="V393" s="1" t="s">
        <v>4470</v>
      </c>
      <c r="W393" s="1" t="s">
        <v>1311</v>
      </c>
      <c r="X393" s="1" t="s">
        <v>4470</v>
      </c>
      <c r="Y393" s="1" t="str">
        <f t="shared" si="268"/>
        <v>19</v>
      </c>
      <c r="Z393" s="1" t="str">
        <f>VLOOKUP(Y393,ja!E$2:F$35,2,FALSE)</f>
        <v>Kep. Bangka Belitung</v>
      </c>
      <c r="AA393" s="1" t="str">
        <f t="shared" si="269"/>
        <v>1902</v>
      </c>
      <c r="AB393" s="1" t="str">
        <f t="shared" si="270"/>
        <v>BPS Kabupaten Belitung</v>
      </c>
      <c r="AD393" s="1" t="str">
        <f>IF(AC393="","", VLOOKUP(AC393,ja!A$2:D$549,4)&amp;" "&amp;VLOOKUP(AC393,ja!A$2:D$549,2))</f>
        <v/>
      </c>
      <c r="AE393" s="5" t="str">
        <f t="shared" ref="AE393:AF393" si="407">IF(AC393="",AA393,AC393)</f>
        <v>1902</v>
      </c>
      <c r="AF393" s="2" t="str">
        <f t="shared" si="407"/>
        <v>BPS Kabupaten Belitung</v>
      </c>
      <c r="AG393" s="1">
        <v>1</v>
      </c>
    </row>
    <row r="394" spans="1:33" ht="12.75">
      <c r="A394" s="3">
        <v>45450.318509409721</v>
      </c>
      <c r="B394" s="1" t="s">
        <v>30</v>
      </c>
      <c r="C394" s="4" t="str">
        <f t="shared" si="263"/>
        <v>DIII ST</v>
      </c>
      <c r="D394" s="4">
        <v>112212465</v>
      </c>
      <c r="E394" s="2" t="s">
        <v>4472</v>
      </c>
      <c r="F394" s="1">
        <f t="shared" si="264"/>
        <v>1</v>
      </c>
      <c r="G394" s="1" t="str">
        <f>VLOOKUP(D394,Sheet1!$A$2:$D$540,4,FALSE)</f>
        <v>Ahmad Wahyu Febrian</v>
      </c>
      <c r="H394" s="1">
        <f t="shared" si="265"/>
        <v>1</v>
      </c>
      <c r="I394" s="1" t="s">
        <v>4473</v>
      </c>
      <c r="J394" s="25" t="s">
        <v>4474</v>
      </c>
      <c r="K394" s="23" t="str">
        <f t="shared" si="266"/>
        <v>6281775166266</v>
      </c>
      <c r="L394" s="26" t="s">
        <v>4475</v>
      </c>
      <c r="M394" s="1" t="s">
        <v>4472</v>
      </c>
      <c r="N394" s="1" t="s">
        <v>1141</v>
      </c>
      <c r="O394" s="1" t="s">
        <v>4476</v>
      </c>
      <c r="P394" s="1" t="s">
        <v>4477</v>
      </c>
      <c r="Q394" s="1" t="s">
        <v>1144</v>
      </c>
      <c r="R394" s="1" t="s">
        <v>4478</v>
      </c>
      <c r="S394" s="1" t="s">
        <v>2044</v>
      </c>
      <c r="T394" s="1" t="str">
        <f t="shared" si="267"/>
        <v>Jl. Dakota, Rembiga, Kec. Selaparang, Kota Mataram, Nusa Tenggara Bar. 83124</v>
      </c>
      <c r="U394" s="1" t="s">
        <v>2045</v>
      </c>
      <c r="V394" s="1" t="s">
        <v>3774</v>
      </c>
      <c r="W394" s="1" t="s">
        <v>2693</v>
      </c>
      <c r="X394" s="1" t="s">
        <v>3774</v>
      </c>
      <c r="Y394" s="1" t="str">
        <f t="shared" si="268"/>
        <v>74</v>
      </c>
      <c r="Z394" s="1" t="str">
        <f>VLOOKUP(Y394,ja!E$2:F$35,2,FALSE)</f>
        <v>Sulawesi Tenggara</v>
      </c>
      <c r="AA394" s="1" t="str">
        <f t="shared" si="269"/>
        <v>7407</v>
      </c>
      <c r="AB394" s="1" t="str">
        <f t="shared" si="270"/>
        <v>BPS Kabupaten Wakatobi</v>
      </c>
      <c r="AD394" s="1" t="str">
        <f>IF(AC394="","", VLOOKUP(AC394,ja!A$2:D$549,4)&amp;" "&amp;VLOOKUP(AC394,ja!A$2:D$549,2))</f>
        <v/>
      </c>
      <c r="AE394" s="5" t="str">
        <f t="shared" ref="AE394:AF394" si="408">IF(AC394="",AA394,AC394)</f>
        <v>7407</v>
      </c>
      <c r="AF394" s="2" t="str">
        <f t="shared" si="408"/>
        <v>BPS Kabupaten Wakatobi</v>
      </c>
      <c r="AG394" s="1">
        <v>1</v>
      </c>
    </row>
    <row r="395" spans="1:33" ht="12.75">
      <c r="A395" s="3">
        <v>45450.360915092591</v>
      </c>
      <c r="B395" s="1" t="s">
        <v>47</v>
      </c>
      <c r="C395" s="4" t="str">
        <f t="shared" si="263"/>
        <v>DIII ST</v>
      </c>
      <c r="D395" s="4">
        <v>112212830</v>
      </c>
      <c r="E395" s="2" t="s">
        <v>895</v>
      </c>
      <c r="F395" s="1">
        <f t="shared" si="264"/>
        <v>1</v>
      </c>
      <c r="G395" s="1" t="str">
        <f>VLOOKUP(D395,Sheet1!$A$2:$D$540,4,FALSE)</f>
        <v>Raihan Ainurrahim Falah</v>
      </c>
      <c r="H395" s="1">
        <f t="shared" si="265"/>
        <v>1</v>
      </c>
      <c r="I395" s="1" t="s">
        <v>4480</v>
      </c>
      <c r="J395" s="25" t="s">
        <v>4481</v>
      </c>
      <c r="K395" s="23" t="str">
        <f t="shared" si="266"/>
        <v>6283138202104</v>
      </c>
      <c r="L395" s="23" t="s">
        <v>4482</v>
      </c>
      <c r="M395" s="1" t="s">
        <v>4483</v>
      </c>
      <c r="N395" s="1" t="s">
        <v>1141</v>
      </c>
      <c r="O395" s="1" t="s">
        <v>4484</v>
      </c>
      <c r="P395" s="1" t="s">
        <v>4485</v>
      </c>
      <c r="Q395" s="1" t="s">
        <v>1144</v>
      </c>
      <c r="R395" s="1" t="s">
        <v>4486</v>
      </c>
      <c r="S395" s="1" t="s">
        <v>3724</v>
      </c>
      <c r="T395" s="1" t="str">
        <f t="shared" si="267"/>
        <v>Rt.01/Rw.01, 01, Jalan Lapangan, Kelurahan Limbung, Kecamatan Bajeng</v>
      </c>
      <c r="U395" s="1" t="s">
        <v>2242</v>
      </c>
      <c r="V395" s="1" t="s">
        <v>4430</v>
      </c>
      <c r="W395" s="1" t="s">
        <v>4487</v>
      </c>
      <c r="X395" s="1" t="s">
        <v>4430</v>
      </c>
      <c r="Y395" s="1" t="str">
        <f t="shared" si="268"/>
        <v>73</v>
      </c>
      <c r="Z395" s="1" t="str">
        <f>VLOOKUP(Y395,ja!E$2:F$35,2,FALSE)</f>
        <v>Sulawesi Selatan</v>
      </c>
      <c r="AA395" s="1" t="str">
        <f t="shared" si="269"/>
        <v>7371</v>
      </c>
      <c r="AB395" s="1" t="str">
        <f t="shared" si="270"/>
        <v>BPS Kota Makassar</v>
      </c>
      <c r="AD395" s="1" t="str">
        <f>IF(AC395="","", VLOOKUP(AC395,ja!A$2:D$549,4)&amp;" "&amp;VLOOKUP(AC395,ja!A$2:D$549,2))</f>
        <v/>
      </c>
      <c r="AE395" s="5" t="str">
        <f t="shared" ref="AE395:AF395" si="409">IF(AC395="",AA395,AC395)</f>
        <v>7371</v>
      </c>
      <c r="AF395" s="2" t="str">
        <f t="shared" si="409"/>
        <v>BPS Kota Makassar</v>
      </c>
      <c r="AG395" s="1">
        <v>1</v>
      </c>
    </row>
    <row r="396" spans="1:33" ht="12.75">
      <c r="A396" s="3">
        <v>45450.386761516202</v>
      </c>
      <c r="B396" s="1" t="s">
        <v>23</v>
      </c>
      <c r="C396" s="4" t="str">
        <f t="shared" si="263"/>
        <v>DIII ST</v>
      </c>
      <c r="D396" s="4">
        <v>112212819</v>
      </c>
      <c r="E396" s="2" t="s">
        <v>634</v>
      </c>
      <c r="F396" s="1">
        <f t="shared" si="264"/>
        <v>1</v>
      </c>
      <c r="G396" s="1" t="str">
        <f>VLOOKUP(D396,Sheet1!$A$2:$D$540,4,FALSE)</f>
        <v>Putri Moelinda Fitriani</v>
      </c>
      <c r="H396" s="1">
        <f t="shared" si="265"/>
        <v>1</v>
      </c>
      <c r="I396" s="1" t="s">
        <v>4489</v>
      </c>
      <c r="J396" s="25" t="s">
        <v>4490</v>
      </c>
      <c r="K396" s="23" t="str">
        <f t="shared" si="266"/>
        <v>6285812031614</v>
      </c>
      <c r="L396" s="23" t="s">
        <v>4491</v>
      </c>
      <c r="M396" s="1" t="s">
        <v>4492</v>
      </c>
      <c r="N396" s="1" t="s">
        <v>1233</v>
      </c>
      <c r="O396" s="1" t="s">
        <v>4493</v>
      </c>
      <c r="P396" s="1" t="s">
        <v>4494</v>
      </c>
      <c r="Q396" s="1" t="s">
        <v>1144</v>
      </c>
      <c r="R396" s="1" t="s">
        <v>4495</v>
      </c>
      <c r="S396" s="1" t="s">
        <v>3998</v>
      </c>
      <c r="T396" s="1" t="str">
        <f t="shared" si="267"/>
        <v>Jalan Rajawli Ii, Karang Dalem, Sampang</v>
      </c>
      <c r="U396" s="1" t="s">
        <v>1268</v>
      </c>
      <c r="V396" s="1" t="s">
        <v>3443</v>
      </c>
      <c r="W396" s="1" t="s">
        <v>3444</v>
      </c>
      <c r="X396" s="1" t="s">
        <v>3444</v>
      </c>
      <c r="Y396" s="1" t="str">
        <f t="shared" si="268"/>
        <v>35</v>
      </c>
      <c r="Z396" s="1" t="str">
        <f>VLOOKUP(Y396,ja!E$2:F$35,2,FALSE)</f>
        <v>Jawa Timur</v>
      </c>
      <c r="AA396" s="1" t="str">
        <f t="shared" si="269"/>
        <v>3578</v>
      </c>
      <c r="AB396" s="1" t="str">
        <f t="shared" si="270"/>
        <v>BPS Kota Surabaya</v>
      </c>
      <c r="AC396" s="1">
        <v>3527</v>
      </c>
      <c r="AD396" s="1" t="str">
        <f>IF(AC396="","", VLOOKUP(AC396,ja!A$2:D$549,4)&amp;" "&amp;VLOOKUP(AC396,ja!A$2:D$549,2))</f>
        <v>BPS Kabupaten Sampang</v>
      </c>
      <c r="AE396" s="5">
        <f t="shared" ref="AE396:AF396" si="410">IF(AC396="",AA396,AC396)</f>
        <v>3527</v>
      </c>
      <c r="AF396" s="2" t="str">
        <f t="shared" si="410"/>
        <v>BPS Kabupaten Sampang</v>
      </c>
      <c r="AG396" s="1">
        <v>1</v>
      </c>
    </row>
    <row r="397" spans="1:33" ht="12.75">
      <c r="A397" s="3">
        <v>45450.415354328703</v>
      </c>
      <c r="B397" s="1" t="s">
        <v>47</v>
      </c>
      <c r="C397" s="4" t="str">
        <f t="shared" si="263"/>
        <v>DIII ST</v>
      </c>
      <c r="D397" s="4">
        <v>112212908</v>
      </c>
      <c r="E397" s="2" t="s">
        <v>80</v>
      </c>
      <c r="F397" s="1">
        <f t="shared" si="264"/>
        <v>1</v>
      </c>
      <c r="G397" s="1" t="str">
        <f>VLOOKUP(D397,Sheet1!$A$2:$D$540,4,FALSE)</f>
        <v>Vhania Mutiara Indah Sinaga</v>
      </c>
      <c r="H397" s="1">
        <f t="shared" si="265"/>
        <v>1</v>
      </c>
      <c r="I397" s="1" t="s">
        <v>4497</v>
      </c>
      <c r="J397" s="25" t="s">
        <v>4498</v>
      </c>
      <c r="K397" s="23" t="str">
        <f t="shared" si="266"/>
        <v>6281369720493</v>
      </c>
      <c r="L397" s="23" t="s">
        <v>4499</v>
      </c>
      <c r="M397" s="1" t="s">
        <v>4500</v>
      </c>
      <c r="N397" s="1" t="s">
        <v>1141</v>
      </c>
      <c r="O397" s="1" t="s">
        <v>4501</v>
      </c>
      <c r="P397" s="1" t="s">
        <v>4502</v>
      </c>
      <c r="Q397" s="1" t="s">
        <v>1144</v>
      </c>
      <c r="R397" s="1" t="s">
        <v>4503</v>
      </c>
      <c r="S397" s="1" t="s">
        <v>1181</v>
      </c>
      <c r="T397" s="1" t="str">
        <f t="shared" si="267"/>
        <v>Jalan Jati Iii, Gg. Ampera Ii, No.8A, Kel.Teladan Timur, Kec. Medan Kota</v>
      </c>
      <c r="U397" s="1" t="s">
        <v>1393</v>
      </c>
      <c r="V397" s="1" t="s">
        <v>1183</v>
      </c>
      <c r="W397" s="1" t="s">
        <v>1497</v>
      </c>
      <c r="X397" s="1" t="s">
        <v>1183</v>
      </c>
      <c r="Y397" s="1" t="str">
        <f t="shared" si="268"/>
        <v>12</v>
      </c>
      <c r="Z397" s="1" t="str">
        <f>VLOOKUP(Y397,ja!E$2:F$35,2,FALSE)</f>
        <v>Sumatera Utara</v>
      </c>
      <c r="AA397" s="1" t="str">
        <f t="shared" si="269"/>
        <v>1275</v>
      </c>
      <c r="AB397" s="1" t="str">
        <f t="shared" si="270"/>
        <v>BPS Kota Medan</v>
      </c>
      <c r="AD397" s="1" t="str">
        <f>IF(AC397="","", VLOOKUP(AC397,ja!A$2:D$549,4)&amp;" "&amp;VLOOKUP(AC397,ja!A$2:D$549,2))</f>
        <v/>
      </c>
      <c r="AE397" s="5" t="str">
        <f t="shared" ref="AE397:AF397" si="411">IF(AC397="",AA397,AC397)</f>
        <v>1275</v>
      </c>
      <c r="AF397" s="2" t="str">
        <f t="shared" si="411"/>
        <v>BPS Kota Medan</v>
      </c>
      <c r="AG397" s="1">
        <v>1</v>
      </c>
    </row>
    <row r="398" spans="1:33" ht="12.75">
      <c r="A398" s="3">
        <v>45450.41747537037</v>
      </c>
      <c r="B398" s="1" t="s">
        <v>62</v>
      </c>
      <c r="C398" s="4" t="str">
        <f t="shared" si="263"/>
        <v>DIV KS</v>
      </c>
      <c r="D398" s="4">
        <v>222112303</v>
      </c>
      <c r="E398" s="2" t="s">
        <v>575</v>
      </c>
      <c r="F398" s="1">
        <f t="shared" si="264"/>
        <v>1</v>
      </c>
      <c r="G398" s="1" t="str">
        <f>VLOOKUP(D398,Sheet1!$A$2:$D$540,4,FALSE)</f>
        <v>Raihan Rahmanda Junianto</v>
      </c>
      <c r="H398" s="1">
        <f t="shared" si="265"/>
        <v>1</v>
      </c>
      <c r="I398" s="1" t="s">
        <v>4505</v>
      </c>
      <c r="J398" s="25" t="s">
        <v>4506</v>
      </c>
      <c r="K398" s="23" t="str">
        <f t="shared" si="266"/>
        <v>6285156570260</v>
      </c>
      <c r="L398" s="23" t="s">
        <v>4507</v>
      </c>
      <c r="M398" s="1" t="s">
        <v>4508</v>
      </c>
      <c r="N398" s="1" t="s">
        <v>1155</v>
      </c>
      <c r="O398" s="1" t="s">
        <v>4509</v>
      </c>
      <c r="P398" s="1" t="s">
        <v>4510</v>
      </c>
      <c r="Q398" s="1" t="s">
        <v>1144</v>
      </c>
      <c r="R398" s="1" t="s">
        <v>4511</v>
      </c>
      <c r="S398" s="1" t="s">
        <v>4512</v>
      </c>
      <c r="T398" s="1" t="str">
        <f t="shared" si="267"/>
        <v xml:space="preserve">Jalan H. Sehab Bligo No. 27, Buaran, Pekalongan </v>
      </c>
      <c r="U398" s="1" t="s">
        <v>2141</v>
      </c>
      <c r="V398" s="1" t="s">
        <v>2142</v>
      </c>
      <c r="W398" s="1" t="s">
        <v>2186</v>
      </c>
      <c r="X398" s="1" t="s">
        <v>2142</v>
      </c>
      <c r="Y398" s="1" t="str">
        <f t="shared" si="268"/>
        <v>33</v>
      </c>
      <c r="Z398" s="1" t="str">
        <f>VLOOKUP(Y398,ja!E$2:F$35,2,FALSE)</f>
        <v>Jawa Tengah</v>
      </c>
      <c r="AA398" s="1" t="str">
        <f t="shared" si="269"/>
        <v>3375</v>
      </c>
      <c r="AB398" s="1" t="str">
        <f t="shared" si="270"/>
        <v>BPS Kota Pekalongan</v>
      </c>
      <c r="AD398" s="1" t="str">
        <f>IF(AC398="","", VLOOKUP(AC398,ja!A$2:D$549,4)&amp;" "&amp;VLOOKUP(AC398,ja!A$2:D$549,2))</f>
        <v/>
      </c>
      <c r="AE398" s="5" t="str">
        <f t="shared" ref="AE398:AF398" si="412">IF(AC398="",AA398,AC398)</f>
        <v>3375</v>
      </c>
      <c r="AF398" s="2" t="str">
        <f t="shared" si="412"/>
        <v>BPS Kota Pekalongan</v>
      </c>
      <c r="AG398" s="1">
        <v>1</v>
      </c>
    </row>
    <row r="399" spans="1:33" ht="12.75">
      <c r="A399" s="3">
        <v>45450.426140439813</v>
      </c>
      <c r="B399" s="1" t="s">
        <v>38</v>
      </c>
      <c r="C399" s="4" t="str">
        <f t="shared" si="263"/>
        <v>DIV ST</v>
      </c>
      <c r="D399" s="4">
        <v>212112050</v>
      </c>
      <c r="E399" s="2" t="s">
        <v>905</v>
      </c>
      <c r="F399" s="1">
        <f t="shared" si="264"/>
        <v>1</v>
      </c>
      <c r="G399" s="1" t="str">
        <f>VLOOKUP(D399,Sheet1!$A$2:$D$540,4,FALSE)</f>
        <v>Fatimah Azzahrah</v>
      </c>
      <c r="H399" s="1">
        <f t="shared" si="265"/>
        <v>1</v>
      </c>
      <c r="I399" s="1" t="s">
        <v>4514</v>
      </c>
      <c r="J399" s="25" t="s">
        <v>4515</v>
      </c>
      <c r="K399" s="23" t="str">
        <f t="shared" si="266"/>
        <v>6282288462044</v>
      </c>
      <c r="L399" s="26" t="s">
        <v>4516</v>
      </c>
      <c r="M399" s="1" t="s">
        <v>4517</v>
      </c>
      <c r="N399" s="1" t="s">
        <v>1141</v>
      </c>
      <c r="O399" s="1" t="s">
        <v>4518</v>
      </c>
      <c r="P399" s="1" t="s">
        <v>4519</v>
      </c>
      <c r="Q399" s="1" t="s">
        <v>1144</v>
      </c>
      <c r="R399" s="1" t="s">
        <v>4520</v>
      </c>
      <c r="S399" s="1" t="s">
        <v>3773</v>
      </c>
      <c r="T399" s="1" t="str">
        <f t="shared" si="267"/>
        <v>Jl. Sao-Sao Lr. Damai No.30A Kec. Kadia, Kel. Bende, Kota Kendari, Sulawesi Tenggara</v>
      </c>
      <c r="U399" s="1" t="s">
        <v>3773</v>
      </c>
      <c r="V399" s="1" t="s">
        <v>2693</v>
      </c>
      <c r="W399" s="1" t="s">
        <v>4251</v>
      </c>
      <c r="X399" s="1" t="s">
        <v>2693</v>
      </c>
      <c r="Y399" s="1" t="str">
        <f t="shared" si="268"/>
        <v>74</v>
      </c>
      <c r="Z399" s="1" t="str">
        <f>VLOOKUP(Y399,ja!E$2:F$35,2,FALSE)</f>
        <v>Sulawesi Tenggara</v>
      </c>
      <c r="AA399" s="1" t="str">
        <f t="shared" si="269"/>
        <v>7400</v>
      </c>
      <c r="AB399" s="1" t="str">
        <f t="shared" si="270"/>
        <v>BPS Provinsi Sulawesi Tenggara</v>
      </c>
      <c r="AD399" s="1" t="str">
        <f>IF(AC399="","", VLOOKUP(AC399,ja!A$2:D$549,4)&amp;" "&amp;VLOOKUP(AC399,ja!A$2:D$549,2))</f>
        <v/>
      </c>
      <c r="AE399" s="5" t="str">
        <f t="shared" ref="AE399:AF399" si="413">IF(AC399="",AA399,AC399)</f>
        <v>7400</v>
      </c>
      <c r="AF399" s="2" t="str">
        <f t="shared" si="413"/>
        <v>BPS Provinsi Sulawesi Tenggara</v>
      </c>
      <c r="AG399" s="1">
        <v>1</v>
      </c>
    </row>
    <row r="400" spans="1:33" ht="12.75">
      <c r="A400" s="3">
        <v>45450.436637905092</v>
      </c>
      <c r="B400" s="1" t="s">
        <v>38</v>
      </c>
      <c r="C400" s="4" t="str">
        <f t="shared" si="263"/>
        <v>DIV ST</v>
      </c>
      <c r="D400" s="4">
        <v>212112405</v>
      </c>
      <c r="E400" s="2" t="s">
        <v>510</v>
      </c>
      <c r="F400" s="1">
        <f t="shared" si="264"/>
        <v>1</v>
      </c>
      <c r="G400" s="1" t="str">
        <f>VLOOKUP(D400,Sheet1!$A$2:$D$540,4,FALSE)</f>
        <v>Uswatun Alifah</v>
      </c>
      <c r="H400" s="1">
        <f t="shared" si="265"/>
        <v>1</v>
      </c>
      <c r="I400" s="1" t="s">
        <v>4522</v>
      </c>
      <c r="J400" s="25" t="s">
        <v>4523</v>
      </c>
      <c r="K400" s="23" t="str">
        <f t="shared" si="266"/>
        <v>6285697747179</v>
      </c>
      <c r="L400" s="23" t="s">
        <v>4524</v>
      </c>
      <c r="M400" s="1" t="s">
        <v>4525</v>
      </c>
      <c r="N400" s="1" t="s">
        <v>1141</v>
      </c>
      <c r="O400" s="1" t="s">
        <v>4526</v>
      </c>
      <c r="P400" s="1" t="s">
        <v>4527</v>
      </c>
      <c r="Q400" s="1" t="s">
        <v>1144</v>
      </c>
      <c r="R400" s="1" t="s">
        <v>4528</v>
      </c>
      <c r="S400" s="1" t="s">
        <v>3525</v>
      </c>
      <c r="T400" s="1" t="str">
        <f t="shared" si="267"/>
        <v>Rt 08/Rw 03, Desa Kalitengah, Kecamatan Pancur, Kabupaten Rembang</v>
      </c>
      <c r="U400" s="1" t="s">
        <v>3524</v>
      </c>
      <c r="V400" s="1" t="s">
        <v>3527</v>
      </c>
      <c r="W400" s="1" t="s">
        <v>3526</v>
      </c>
      <c r="X400" s="1" t="s">
        <v>3527</v>
      </c>
      <c r="Y400" s="1" t="str">
        <f t="shared" si="268"/>
        <v>33</v>
      </c>
      <c r="Z400" s="1" t="str">
        <f>VLOOKUP(Y400,ja!E$2:F$35,2,FALSE)</f>
        <v>Jawa Tengah</v>
      </c>
      <c r="AA400" s="1" t="str">
        <f t="shared" si="269"/>
        <v>3317</v>
      </c>
      <c r="AB400" s="1" t="str">
        <f t="shared" si="270"/>
        <v>BPS Kabupaten Rembang</v>
      </c>
      <c r="AD400" s="1" t="str">
        <f>IF(AC400="","", VLOOKUP(AC400,ja!A$2:D$549,4)&amp;" "&amp;VLOOKUP(AC400,ja!A$2:D$549,2))</f>
        <v/>
      </c>
      <c r="AE400" s="5" t="str">
        <f t="shared" ref="AE400:AF400" si="414">IF(AC400="",AA400,AC400)</f>
        <v>3317</v>
      </c>
      <c r="AF400" s="2" t="str">
        <f t="shared" si="414"/>
        <v>BPS Kabupaten Rembang</v>
      </c>
      <c r="AG400" s="1">
        <v>1</v>
      </c>
    </row>
    <row r="401" spans="1:33" ht="12.75">
      <c r="A401" s="3">
        <v>45450.445314375</v>
      </c>
      <c r="B401" s="1" t="s">
        <v>35</v>
      </c>
      <c r="C401" s="4" t="str">
        <f t="shared" si="263"/>
        <v>DIV ST</v>
      </c>
      <c r="D401" s="4">
        <v>212111923</v>
      </c>
      <c r="E401" s="2" t="s">
        <v>737</v>
      </c>
      <c r="F401" s="1">
        <f t="shared" si="264"/>
        <v>1</v>
      </c>
      <c r="G401" s="1" t="str">
        <f>VLOOKUP(D401,Sheet1!$A$2:$D$540,4,FALSE)</f>
        <v>Arlita Dwina Firlana Sari</v>
      </c>
      <c r="H401" s="1">
        <f t="shared" si="265"/>
        <v>1</v>
      </c>
      <c r="I401" s="1" t="s">
        <v>4530</v>
      </c>
      <c r="J401" s="25" t="s">
        <v>4531</v>
      </c>
      <c r="K401" s="23" t="str">
        <f t="shared" si="266"/>
        <v>62895329204245</v>
      </c>
      <c r="L401" s="23" t="s">
        <v>4532</v>
      </c>
      <c r="M401" s="1" t="s">
        <v>737</v>
      </c>
      <c r="N401" s="1" t="s">
        <v>2830</v>
      </c>
      <c r="O401" s="1" t="s">
        <v>3837</v>
      </c>
      <c r="P401" s="1" t="s">
        <v>4533</v>
      </c>
      <c r="Q401" s="1" t="s">
        <v>1144</v>
      </c>
      <c r="R401" s="1" t="s">
        <v>4534</v>
      </c>
      <c r="S401" s="1" t="s">
        <v>1402</v>
      </c>
      <c r="T401" s="1" t="str">
        <f t="shared" si="267"/>
        <v xml:space="preserve">Perum Bukit Karang Jl. Jamrud Ah-3, Rt 01 Rw 06, Kelurahan Karang, Kecamatan Semanding </v>
      </c>
      <c r="U401" s="1" t="s">
        <v>1403</v>
      </c>
      <c r="V401" s="1" t="s">
        <v>1405</v>
      </c>
      <c r="W401" s="1" t="s">
        <v>1269</v>
      </c>
      <c r="X401" s="1" t="s">
        <v>1405</v>
      </c>
      <c r="Y401" s="1" t="str">
        <f t="shared" si="268"/>
        <v>35</v>
      </c>
      <c r="Z401" s="1" t="str">
        <f>VLOOKUP(Y401,ja!E$2:F$35,2,FALSE)</f>
        <v>Jawa Timur</v>
      </c>
      <c r="AA401" s="1" t="str">
        <f t="shared" si="269"/>
        <v>3523</v>
      </c>
      <c r="AB401" s="1" t="str">
        <f t="shared" si="270"/>
        <v>BPS Kabupaten Tuban</v>
      </c>
      <c r="AD401" s="1" t="str">
        <f>IF(AC401="","", VLOOKUP(AC401,ja!A$2:D$549,4)&amp;" "&amp;VLOOKUP(AC401,ja!A$2:D$549,2))</f>
        <v/>
      </c>
      <c r="AE401" s="5" t="str">
        <f t="shared" ref="AE401:AF401" si="415">IF(AC401="",AA401,AC401)</f>
        <v>3523</v>
      </c>
      <c r="AF401" s="2" t="str">
        <f t="shared" si="415"/>
        <v>BPS Kabupaten Tuban</v>
      </c>
      <c r="AG401" s="1">
        <v>1</v>
      </c>
    </row>
    <row r="402" spans="1:33" ht="12.75">
      <c r="A402" s="3">
        <v>45450.446525150459</v>
      </c>
      <c r="B402" s="1" t="s">
        <v>18</v>
      </c>
      <c r="C402" s="4" t="str">
        <f t="shared" si="263"/>
        <v>DIV KS</v>
      </c>
      <c r="D402" s="4">
        <v>222112325</v>
      </c>
      <c r="E402" s="2" t="s">
        <v>19</v>
      </c>
      <c r="F402" s="1">
        <f t="shared" si="264"/>
        <v>1</v>
      </c>
      <c r="G402" s="1" t="str">
        <f>VLOOKUP(D402,Sheet1!$A$2:$D$540,4,FALSE)</f>
        <v>Riska Fazilla</v>
      </c>
      <c r="H402" s="1">
        <f t="shared" si="265"/>
        <v>1</v>
      </c>
      <c r="I402" s="1" t="s">
        <v>4536</v>
      </c>
      <c r="J402" s="25" t="s">
        <v>4537</v>
      </c>
      <c r="K402" s="23" t="str">
        <f t="shared" si="266"/>
        <v>6282217552217</v>
      </c>
      <c r="L402" s="23" t="s">
        <v>4538</v>
      </c>
      <c r="M402" s="1" t="s">
        <v>19</v>
      </c>
      <c r="N402" s="1" t="s">
        <v>1994</v>
      </c>
      <c r="O402" s="1" t="s">
        <v>4539</v>
      </c>
      <c r="P402" s="1" t="s">
        <v>4540</v>
      </c>
      <c r="Q402" s="1" t="s">
        <v>1144</v>
      </c>
      <c r="R402" s="1" t="s">
        <v>4541</v>
      </c>
      <c r="S402" s="1" t="s">
        <v>2553</v>
      </c>
      <c r="T402" s="1" t="str">
        <f t="shared" si="267"/>
        <v>Rt00/Rw00, Jalan Kb, Baet, Kec.Baitussalam</v>
      </c>
      <c r="U402" s="1" t="s">
        <v>4542</v>
      </c>
      <c r="V402" s="1" t="s">
        <v>2499</v>
      </c>
      <c r="W402" s="1" t="s">
        <v>2555</v>
      </c>
      <c r="X402" s="1" t="s">
        <v>2499</v>
      </c>
      <c r="Y402" s="1" t="str">
        <f t="shared" si="268"/>
        <v>11</v>
      </c>
      <c r="Z402" s="1" t="str">
        <f>VLOOKUP(Y402,ja!E$2:F$35,2,FALSE)</f>
        <v>Aceh</v>
      </c>
      <c r="AA402" s="1" t="str">
        <f t="shared" si="269"/>
        <v>1100</v>
      </c>
      <c r="AB402" s="1" t="str">
        <f t="shared" si="270"/>
        <v>BPS Provinsi Aceh</v>
      </c>
      <c r="AD402" s="1" t="str">
        <f>IF(AC402="","", VLOOKUP(AC402,ja!A$2:D$549,4)&amp;" "&amp;VLOOKUP(AC402,ja!A$2:D$549,2))</f>
        <v/>
      </c>
      <c r="AE402" s="5" t="str">
        <f t="shared" ref="AE402:AF402" si="416">IF(AC402="",AA402,AC402)</f>
        <v>1100</v>
      </c>
      <c r="AF402" s="2" t="str">
        <f t="shared" si="416"/>
        <v>BPS Provinsi Aceh</v>
      </c>
      <c r="AG402" s="1">
        <v>1</v>
      </c>
    </row>
    <row r="403" spans="1:33" ht="12.75">
      <c r="A403" s="3">
        <v>45450.454791851851</v>
      </c>
      <c r="B403" s="1" t="s">
        <v>20</v>
      </c>
      <c r="C403" s="4" t="str">
        <f t="shared" si="263"/>
        <v>DIV ST</v>
      </c>
      <c r="D403" s="4">
        <v>212112180</v>
      </c>
      <c r="E403" s="2" t="s">
        <v>4544</v>
      </c>
      <c r="F403" s="1">
        <f t="shared" si="264"/>
        <v>1</v>
      </c>
      <c r="G403" s="1" t="str">
        <f>VLOOKUP(D403,Sheet1!$A$2:$D$540,4,FALSE)</f>
        <v>Martha Mar'Atu Mufida</v>
      </c>
      <c r="H403" s="1">
        <f t="shared" si="265"/>
        <v>1</v>
      </c>
      <c r="I403" s="1" t="s">
        <v>4545</v>
      </c>
      <c r="J403" s="25" t="s">
        <v>4546</v>
      </c>
      <c r="K403" s="23" t="str">
        <f t="shared" si="266"/>
        <v>6285784297763</v>
      </c>
      <c r="L403" s="23" t="s">
        <v>4547</v>
      </c>
      <c r="M403" s="1" t="s">
        <v>4548</v>
      </c>
      <c r="N403" s="1" t="s">
        <v>1141</v>
      </c>
      <c r="O403" s="1" t="s">
        <v>4549</v>
      </c>
      <c r="P403" s="1" t="s">
        <v>4550</v>
      </c>
      <c r="Q403" s="1" t="s">
        <v>1144</v>
      </c>
      <c r="R403" s="1" t="s">
        <v>4551</v>
      </c>
      <c r="S403" s="1" t="s">
        <v>4552</v>
      </c>
      <c r="T403" s="1" t="str">
        <f t="shared" si="267"/>
        <v>Rt 003/Rw 003,No 7, Jl. Kelengkeng, Kel. Karangsari, Kecamatan Sukorejo, Kota Blitar</v>
      </c>
      <c r="U403" s="1" t="s">
        <v>1290</v>
      </c>
      <c r="V403" s="1" t="s">
        <v>4553</v>
      </c>
      <c r="W403" s="1" t="s">
        <v>1291</v>
      </c>
      <c r="X403" s="1" t="s">
        <v>4553</v>
      </c>
      <c r="Y403" s="1" t="str">
        <f t="shared" si="268"/>
        <v>35</v>
      </c>
      <c r="Z403" s="1" t="str">
        <f>VLOOKUP(Y403,ja!E$2:F$35,2,FALSE)</f>
        <v>Jawa Timur</v>
      </c>
      <c r="AA403" s="1" t="str">
        <f t="shared" si="269"/>
        <v>3572</v>
      </c>
      <c r="AB403" s="1" t="str">
        <f t="shared" si="270"/>
        <v>BPS Kota Blitar</v>
      </c>
      <c r="AD403" s="1" t="str">
        <f>IF(AC403="","", VLOOKUP(AC403,ja!A$2:D$549,4)&amp;" "&amp;VLOOKUP(AC403,ja!A$2:D$549,2))</f>
        <v/>
      </c>
      <c r="AE403" s="5" t="str">
        <f t="shared" ref="AE403:AF403" si="417">IF(AC403="",AA403,AC403)</f>
        <v>3572</v>
      </c>
      <c r="AF403" s="2" t="str">
        <f t="shared" si="417"/>
        <v>BPS Kota Blitar</v>
      </c>
      <c r="AG403" s="1">
        <v>1</v>
      </c>
    </row>
    <row r="404" spans="1:33" ht="12.75">
      <c r="A404" s="3">
        <v>45450.459293043983</v>
      </c>
      <c r="B404" s="1" t="s">
        <v>62</v>
      </c>
      <c r="C404" s="4" t="str">
        <f t="shared" si="263"/>
        <v>DIV KS</v>
      </c>
      <c r="D404" s="4">
        <v>222112212</v>
      </c>
      <c r="E404" s="2" t="s">
        <v>132</v>
      </c>
      <c r="F404" s="1">
        <f t="shared" si="264"/>
        <v>1</v>
      </c>
      <c r="G404" s="1" t="str">
        <f>VLOOKUP(D404,Sheet1!$A$2:$D$540,4,FALSE)</f>
        <v>Muhammad Fauzan Azima. A</v>
      </c>
      <c r="H404" s="1">
        <f t="shared" si="265"/>
        <v>1</v>
      </c>
      <c r="I404" s="1" t="s">
        <v>4555</v>
      </c>
      <c r="J404" s="25" t="s">
        <v>4556</v>
      </c>
      <c r="K404" s="23" t="str">
        <f t="shared" si="266"/>
        <v>6282169972608</v>
      </c>
      <c r="L404" s="23" t="s">
        <v>4557</v>
      </c>
      <c r="M404" s="1" t="s">
        <v>4558</v>
      </c>
      <c r="N404" s="1" t="s">
        <v>2830</v>
      </c>
      <c r="O404" s="1" t="s">
        <v>4559</v>
      </c>
      <c r="P404" s="1" t="s">
        <v>4560</v>
      </c>
      <c r="Q404" s="1" t="s">
        <v>1144</v>
      </c>
      <c r="R404" s="1" t="s">
        <v>4561</v>
      </c>
      <c r="S404" s="1" t="s">
        <v>4562</v>
      </c>
      <c r="T404" s="1" t="str">
        <f t="shared" si="267"/>
        <v>Samping Sd 01 Nagari Batuhampar, Kecamatan Akabiluru</v>
      </c>
      <c r="U404" s="1" t="s">
        <v>2910</v>
      </c>
      <c r="V404" s="1" t="s">
        <v>2911</v>
      </c>
      <c r="W404" s="1" t="s">
        <v>1238</v>
      </c>
      <c r="X404" s="1" t="s">
        <v>2911</v>
      </c>
      <c r="Y404" s="1" t="str">
        <f t="shared" si="268"/>
        <v>13</v>
      </c>
      <c r="Z404" s="1" t="str">
        <f>VLOOKUP(Y404,ja!E$2:F$35,2,FALSE)</f>
        <v>Sumatera Barat</v>
      </c>
      <c r="AA404" s="1" t="str">
        <f t="shared" si="269"/>
        <v>1376</v>
      </c>
      <c r="AB404" s="1" t="str">
        <f t="shared" si="270"/>
        <v>BPS Kota Payakumbuh</v>
      </c>
      <c r="AD404" s="1" t="str">
        <f>IF(AC404="","", VLOOKUP(AC404,ja!A$2:D$549,4)&amp;" "&amp;VLOOKUP(AC404,ja!A$2:D$549,2))</f>
        <v/>
      </c>
      <c r="AE404" s="5" t="str">
        <f t="shared" ref="AE404:AF404" si="418">IF(AC404="",AA404,AC404)</f>
        <v>1376</v>
      </c>
      <c r="AF404" s="2" t="str">
        <f t="shared" si="418"/>
        <v>BPS Kota Payakumbuh</v>
      </c>
      <c r="AG404" s="1">
        <v>1</v>
      </c>
    </row>
    <row r="405" spans="1:33" ht="12.75">
      <c r="A405" s="3">
        <v>45451.063323831018</v>
      </c>
      <c r="B405" s="1" t="s">
        <v>18</v>
      </c>
      <c r="C405" s="4" t="str">
        <f t="shared" si="263"/>
        <v>DIV KS</v>
      </c>
      <c r="D405" s="4">
        <v>222111938</v>
      </c>
      <c r="E405" s="2" t="s">
        <v>843</v>
      </c>
      <c r="F405" s="1">
        <f t="shared" si="264"/>
        <v>1</v>
      </c>
      <c r="G405" s="1" t="str">
        <f>VLOOKUP(D405,Sheet1!$A$2:$D$540,4,FALSE)</f>
        <v>Azhari</v>
      </c>
      <c r="H405" s="1">
        <f t="shared" si="265"/>
        <v>1</v>
      </c>
      <c r="I405" s="1" t="s">
        <v>4564</v>
      </c>
      <c r="J405" s="25" t="s">
        <v>4565</v>
      </c>
      <c r="K405" s="23" t="str">
        <f t="shared" si="266"/>
        <v>6288705712107</v>
      </c>
      <c r="L405" s="23" t="s">
        <v>4566</v>
      </c>
      <c r="M405" s="1" t="s">
        <v>4567</v>
      </c>
      <c r="N405" s="1" t="s">
        <v>1141</v>
      </c>
      <c r="O405" s="1" t="s">
        <v>4568</v>
      </c>
      <c r="P405" s="1" t="s">
        <v>4569</v>
      </c>
      <c r="Q405" s="1" t="s">
        <v>1144</v>
      </c>
      <c r="R405" s="1" t="s">
        <v>4570</v>
      </c>
      <c r="S405" s="1" t="s">
        <v>4571</v>
      </c>
      <c r="T405" s="1" t="str">
        <f t="shared" si="267"/>
        <v>Dusun Polaria, Gang Manggis, Rt.8/Rw.4, Desa Sungai Rusa, Selakau (No. 65)
Selakau, Kab. Sambas, Kalimantan Barat</v>
      </c>
      <c r="U405" s="1" t="s">
        <v>3890</v>
      </c>
      <c r="V405" s="1" t="s">
        <v>3891</v>
      </c>
      <c r="W405" s="1" t="s">
        <v>4572</v>
      </c>
      <c r="X405" s="1" t="s">
        <v>3891</v>
      </c>
      <c r="Y405" s="1" t="str">
        <f t="shared" si="268"/>
        <v>61</v>
      </c>
      <c r="Z405" s="1" t="str">
        <f>VLOOKUP(Y405,ja!E$2:F$35,2,FALSE)</f>
        <v>Kalimantan Barat</v>
      </c>
      <c r="AA405" s="1" t="str">
        <f t="shared" si="269"/>
        <v>6172</v>
      </c>
      <c r="AB405" s="1" t="str">
        <f t="shared" si="270"/>
        <v>BPS Kota Singkawang</v>
      </c>
      <c r="AD405" s="1" t="str">
        <f>IF(AC405="","", VLOOKUP(AC405,ja!A$2:D$549,4)&amp;" "&amp;VLOOKUP(AC405,ja!A$2:D$549,2))</f>
        <v/>
      </c>
      <c r="AE405" s="5" t="str">
        <f t="shared" ref="AE405:AF405" si="419">IF(AC405="",AA405,AC405)</f>
        <v>6172</v>
      </c>
      <c r="AF405" s="2" t="str">
        <f t="shared" si="419"/>
        <v>BPS Kota Singkawang</v>
      </c>
      <c r="AG405" s="1">
        <v>1</v>
      </c>
    </row>
    <row r="406" spans="1:33" ht="12.75">
      <c r="A406" s="3">
        <v>45450.567820694443</v>
      </c>
      <c r="B406" s="1" t="s">
        <v>30</v>
      </c>
      <c r="C406" s="4" t="str">
        <f t="shared" si="263"/>
        <v>DIII ST</v>
      </c>
      <c r="D406" s="4">
        <v>112212563</v>
      </c>
      <c r="E406" s="2" t="s">
        <v>626</v>
      </c>
      <c r="F406" s="1">
        <f t="shared" si="264"/>
        <v>1</v>
      </c>
      <c r="G406" s="1" t="str">
        <f>VLOOKUP(D406,Sheet1!$A$2:$D$540,4,FALSE)</f>
        <v>Devina Salsabiila</v>
      </c>
      <c r="H406" s="1">
        <f t="shared" si="265"/>
        <v>1</v>
      </c>
      <c r="I406" s="1" t="s">
        <v>4574</v>
      </c>
      <c r="J406" s="25" t="s">
        <v>4575</v>
      </c>
      <c r="K406" s="23" t="str">
        <f t="shared" si="266"/>
        <v>6285730002575</v>
      </c>
      <c r="L406" s="23" t="s">
        <v>4576</v>
      </c>
      <c r="M406" s="1" t="s">
        <v>626</v>
      </c>
      <c r="N406" s="1" t="s">
        <v>1141</v>
      </c>
      <c r="O406" s="1" t="s">
        <v>4577</v>
      </c>
      <c r="P406" s="1" t="s">
        <v>4578</v>
      </c>
      <c r="Q406" s="1" t="s">
        <v>1144</v>
      </c>
      <c r="R406" s="1" t="s">
        <v>4579</v>
      </c>
      <c r="S406" s="1" t="s">
        <v>1290</v>
      </c>
      <c r="T406" s="1" t="str">
        <f t="shared" si="267"/>
        <v>Dusun Pakel Rt 01/ Rw 05, Desa Banggle, Kecamatan Kanigoro, Kabupaten Blitar, Jawa Timur</v>
      </c>
      <c r="U406" s="1" t="s">
        <v>1206</v>
      </c>
      <c r="V406" s="1" t="s">
        <v>4553</v>
      </c>
      <c r="W406" s="1" t="s">
        <v>1291</v>
      </c>
      <c r="X406" s="1" t="s">
        <v>4553</v>
      </c>
      <c r="Y406" s="1" t="str">
        <f t="shared" si="268"/>
        <v>35</v>
      </c>
      <c r="Z406" s="1" t="str">
        <f>VLOOKUP(Y406,ja!E$2:F$35,2,FALSE)</f>
        <v>Jawa Timur</v>
      </c>
      <c r="AA406" s="1" t="str">
        <f t="shared" si="269"/>
        <v>3572</v>
      </c>
      <c r="AB406" s="1" t="str">
        <f t="shared" si="270"/>
        <v>BPS Kota Blitar</v>
      </c>
      <c r="AC406" s="1">
        <v>3505</v>
      </c>
      <c r="AD406" s="1" t="str">
        <f>IF(AC406="","", VLOOKUP(AC406,ja!A$2:D$549,4)&amp;" "&amp;VLOOKUP(AC406,ja!A$2:D$549,2))</f>
        <v>BPS Kabupaten Blitar</v>
      </c>
      <c r="AE406" s="5">
        <f t="shared" ref="AE406:AF406" si="420">IF(AC406="",AA406,AC406)</f>
        <v>3505</v>
      </c>
      <c r="AF406" s="2" t="str">
        <f t="shared" si="420"/>
        <v>BPS Kabupaten Blitar</v>
      </c>
      <c r="AG406" s="1">
        <v>1</v>
      </c>
    </row>
    <row r="407" spans="1:33" ht="12.75">
      <c r="A407" s="3">
        <v>45450.52415438657</v>
      </c>
      <c r="B407" s="1" t="s">
        <v>20</v>
      </c>
      <c r="C407" s="4" t="str">
        <f t="shared" si="263"/>
        <v>DIV ST</v>
      </c>
      <c r="D407" s="4">
        <v>212112293</v>
      </c>
      <c r="E407" s="2" t="s">
        <v>673</v>
      </c>
      <c r="F407" s="1">
        <f t="shared" si="264"/>
        <v>1</v>
      </c>
      <c r="G407" s="1" t="str">
        <f>VLOOKUP(D407,Sheet1!$A$2:$D$540,4,FALSE)</f>
        <v>Putri Safira Shalsabila</v>
      </c>
      <c r="H407" s="1">
        <f t="shared" si="265"/>
        <v>1</v>
      </c>
      <c r="I407" s="1" t="s">
        <v>4581</v>
      </c>
      <c r="J407" s="25" t="s">
        <v>4582</v>
      </c>
      <c r="K407" s="23" t="str">
        <f t="shared" si="266"/>
        <v>6282139877805</v>
      </c>
      <c r="L407" s="23" t="s">
        <v>4583</v>
      </c>
      <c r="M407" s="1" t="s">
        <v>4584</v>
      </c>
      <c r="N407" s="1" t="s">
        <v>1155</v>
      </c>
      <c r="O407" s="1" t="s">
        <v>4585</v>
      </c>
      <c r="P407" s="1" t="s">
        <v>4586</v>
      </c>
      <c r="Q407" s="1" t="s">
        <v>1144</v>
      </c>
      <c r="R407" s="1" t="s">
        <v>4587</v>
      </c>
      <c r="S407" s="1" t="s">
        <v>1206</v>
      </c>
      <c r="T407" s="1" t="str">
        <f t="shared" si="267"/>
        <v>Desa Tawangsari Rt 5/Rw 1, Kec. Kedungwaru, Kab. Tulungagung, Jawa Timur, 66227</v>
      </c>
      <c r="U407" s="1" t="s">
        <v>1530</v>
      </c>
      <c r="V407" s="1" t="s">
        <v>1208</v>
      </c>
      <c r="W407" s="1" t="s">
        <v>1322</v>
      </c>
      <c r="X407" s="1" t="s">
        <v>1208</v>
      </c>
      <c r="Y407" s="1" t="str">
        <f t="shared" si="268"/>
        <v>35</v>
      </c>
      <c r="Z407" s="1" t="str">
        <f>VLOOKUP(Y407,ja!E$2:F$35,2,FALSE)</f>
        <v>Jawa Timur</v>
      </c>
      <c r="AA407" s="1" t="str">
        <f t="shared" si="269"/>
        <v>3504</v>
      </c>
      <c r="AB407" s="1" t="str">
        <f t="shared" si="270"/>
        <v>BPS Kabupaten Tulungagung</v>
      </c>
      <c r="AD407" s="1" t="str">
        <f>IF(AC407="","", VLOOKUP(AC407,ja!A$2:D$549,4)&amp;" "&amp;VLOOKUP(AC407,ja!A$2:D$549,2))</f>
        <v/>
      </c>
      <c r="AE407" s="5" t="str">
        <f t="shared" ref="AE407:AF407" si="421">IF(AC407="",AA407,AC407)</f>
        <v>3504</v>
      </c>
      <c r="AF407" s="2" t="str">
        <f t="shared" si="421"/>
        <v>BPS Kabupaten Tulungagung</v>
      </c>
      <c r="AG407" s="1">
        <v>1</v>
      </c>
    </row>
    <row r="408" spans="1:33" ht="12.75">
      <c r="A408" s="3">
        <v>45450.571332673615</v>
      </c>
      <c r="B408" s="1" t="s">
        <v>57</v>
      </c>
      <c r="C408" s="4" t="str">
        <f t="shared" si="263"/>
        <v>DIV KS</v>
      </c>
      <c r="D408" s="4">
        <v>222112410</v>
      </c>
      <c r="E408" s="2" t="s">
        <v>630</v>
      </c>
      <c r="F408" s="1">
        <f t="shared" si="264"/>
        <v>1</v>
      </c>
      <c r="G408" s="1" t="str">
        <f>VLOOKUP(D408,Sheet1!$A$2:$D$540,4,FALSE)</f>
        <v>Venny Septia Hartono</v>
      </c>
      <c r="H408" s="1">
        <f t="shared" si="265"/>
        <v>1</v>
      </c>
      <c r="I408" s="1" t="s">
        <v>4589</v>
      </c>
      <c r="J408" s="25" t="s">
        <v>4590</v>
      </c>
      <c r="K408" s="23" t="str">
        <f t="shared" si="266"/>
        <v>6285334347296</v>
      </c>
      <c r="L408" s="26" t="s">
        <v>4591</v>
      </c>
      <c r="M408" s="1" t="s">
        <v>4592</v>
      </c>
      <c r="N408" s="1" t="s">
        <v>1286</v>
      </c>
      <c r="O408" s="1" t="s">
        <v>4593</v>
      </c>
      <c r="P408" s="1" t="s">
        <v>4594</v>
      </c>
      <c r="Q408" s="1" t="s">
        <v>1144</v>
      </c>
      <c r="R408" s="1" t="s">
        <v>4595</v>
      </c>
      <c r="S408" s="1" t="s">
        <v>1290</v>
      </c>
      <c r="T408" s="1" t="str">
        <f t="shared" si="267"/>
        <v>Btn Tlogo Blok H-2 Kec.Kanigoro Kab.Blitar</v>
      </c>
      <c r="U408" s="1" t="s">
        <v>4552</v>
      </c>
      <c r="V408" s="1" t="s">
        <v>4553</v>
      </c>
      <c r="W408" s="1" t="s">
        <v>1291</v>
      </c>
      <c r="X408" s="1" t="s">
        <v>4553</v>
      </c>
      <c r="Y408" s="1" t="str">
        <f t="shared" si="268"/>
        <v>35</v>
      </c>
      <c r="Z408" s="1" t="str">
        <f>VLOOKUP(Y408,ja!E$2:F$35,2,FALSE)</f>
        <v>Jawa Timur</v>
      </c>
      <c r="AA408" s="1" t="str">
        <f t="shared" si="269"/>
        <v>3572</v>
      </c>
      <c r="AB408" s="1" t="str">
        <f t="shared" si="270"/>
        <v>BPS Kota Blitar</v>
      </c>
      <c r="AC408" s="1">
        <v>3505</v>
      </c>
      <c r="AD408" s="1" t="str">
        <f>IF(AC408="","", VLOOKUP(AC408,ja!A$2:D$549,4)&amp;" "&amp;VLOOKUP(AC408,ja!A$2:D$549,2))</f>
        <v>BPS Kabupaten Blitar</v>
      </c>
      <c r="AE408" s="5">
        <f t="shared" ref="AE408:AF408" si="422">IF(AC408="",AA408,AC408)</f>
        <v>3505</v>
      </c>
      <c r="AF408" s="2" t="str">
        <f t="shared" si="422"/>
        <v>BPS Kabupaten Blitar</v>
      </c>
      <c r="AG408" s="1">
        <v>1</v>
      </c>
    </row>
    <row r="409" spans="1:33" ht="12.75">
      <c r="A409" s="3">
        <v>45450.589036238423</v>
      </c>
      <c r="B409" s="1" t="s">
        <v>35</v>
      </c>
      <c r="C409" s="4" t="str">
        <f t="shared" si="263"/>
        <v>DIV ST</v>
      </c>
      <c r="D409" s="4">
        <v>212112425</v>
      </c>
      <c r="E409" s="2" t="s">
        <v>194</v>
      </c>
      <c r="F409" s="1">
        <f t="shared" si="264"/>
        <v>1</v>
      </c>
      <c r="G409" s="1" t="str">
        <f>VLOOKUP(D409,Sheet1!$A$2:$D$540,4,FALSE)</f>
        <v>Yulia Nawang Wulandari</v>
      </c>
      <c r="H409" s="1">
        <f t="shared" si="265"/>
        <v>1</v>
      </c>
      <c r="I409" s="1" t="s">
        <v>4597</v>
      </c>
      <c r="J409" s="25" t="s">
        <v>4598</v>
      </c>
      <c r="K409" s="23" t="str">
        <f t="shared" si="266"/>
        <v>62895702969523</v>
      </c>
      <c r="L409" s="23" t="s">
        <v>4599</v>
      </c>
      <c r="M409" s="1" t="s">
        <v>194</v>
      </c>
      <c r="N409" s="1" t="s">
        <v>1155</v>
      </c>
      <c r="O409" s="1" t="s">
        <v>4600</v>
      </c>
      <c r="P409" s="1" t="s">
        <v>4601</v>
      </c>
      <c r="Q409" s="1" t="s">
        <v>1144</v>
      </c>
      <c r="R409" s="1" t="s">
        <v>4602</v>
      </c>
      <c r="S409" s="1" t="s">
        <v>1672</v>
      </c>
      <c r="T409" s="1" t="str">
        <f t="shared" si="267"/>
        <v>Jalan Basuki Rahmat No 91, Pengajaran, Teluk Betung Utara, Bandar Lampung, Lampung</v>
      </c>
      <c r="U409" s="1" t="s">
        <v>1673</v>
      </c>
      <c r="V409" s="1" t="s">
        <v>1674</v>
      </c>
      <c r="W409" s="1" t="s">
        <v>1675</v>
      </c>
      <c r="X409" s="1" t="s">
        <v>1674</v>
      </c>
      <c r="Y409" s="1" t="str">
        <f t="shared" si="268"/>
        <v>18</v>
      </c>
      <c r="Z409" s="1" t="str">
        <f>VLOOKUP(Y409,ja!E$2:F$35,2,FALSE)</f>
        <v>Lampung</v>
      </c>
      <c r="AA409" s="1" t="str">
        <f t="shared" si="269"/>
        <v>1800</v>
      </c>
      <c r="AB409" s="1" t="str">
        <f t="shared" si="270"/>
        <v>BPS Provinsi Lampung</v>
      </c>
      <c r="AD409" s="1" t="str">
        <f>IF(AC409="","", VLOOKUP(AC409,ja!A$2:D$549,4)&amp;" "&amp;VLOOKUP(AC409,ja!A$2:D$549,2))</f>
        <v/>
      </c>
      <c r="AE409" s="5" t="str">
        <f t="shared" ref="AE409:AF409" si="423">IF(AC409="",AA409,AC409)</f>
        <v>1800</v>
      </c>
      <c r="AF409" s="2" t="str">
        <f t="shared" si="423"/>
        <v>BPS Provinsi Lampung</v>
      </c>
      <c r="AG409" s="1">
        <v>1</v>
      </c>
    </row>
    <row r="410" spans="1:33" ht="12.75">
      <c r="A410" s="3">
        <v>45450.604879016202</v>
      </c>
      <c r="B410" s="1" t="s">
        <v>38</v>
      </c>
      <c r="C410" s="4" t="str">
        <f t="shared" si="263"/>
        <v>DIV ST</v>
      </c>
      <c r="D410" s="4">
        <v>212112181</v>
      </c>
      <c r="E410" s="2" t="s">
        <v>559</v>
      </c>
      <c r="F410" s="1">
        <f t="shared" si="264"/>
        <v>1</v>
      </c>
      <c r="G410" s="1" t="str">
        <f>VLOOKUP(D410,Sheet1!$A$2:$D$540,4,FALSE)</f>
        <v>Maulana Kusuma Ramadhan</v>
      </c>
      <c r="H410" s="1">
        <f t="shared" si="265"/>
        <v>1</v>
      </c>
      <c r="I410" s="1" t="s">
        <v>4604</v>
      </c>
      <c r="J410" s="25" t="s">
        <v>4605</v>
      </c>
      <c r="K410" s="23" t="str">
        <f t="shared" si="266"/>
        <v>6287828926742</v>
      </c>
      <c r="L410" s="23" t="s">
        <v>4606</v>
      </c>
      <c r="M410" s="1" t="s">
        <v>4607</v>
      </c>
      <c r="N410" s="1" t="s">
        <v>1141</v>
      </c>
      <c r="O410" s="1" t="s">
        <v>4608</v>
      </c>
      <c r="P410" s="1" t="s">
        <v>4036</v>
      </c>
      <c r="Q410" s="1" t="s">
        <v>1144</v>
      </c>
      <c r="R410" s="1" t="s">
        <v>4609</v>
      </c>
      <c r="S410" s="1" t="s">
        <v>1559</v>
      </c>
      <c r="T410" s="1" t="str">
        <f t="shared" si="267"/>
        <v>Mijen Rt 001/Rw 008, Sudiroprajan, Jebres</v>
      </c>
      <c r="U410" s="1" t="s">
        <v>1332</v>
      </c>
      <c r="V410" s="1" t="s">
        <v>1561</v>
      </c>
      <c r="W410" s="1" t="s">
        <v>1333</v>
      </c>
      <c r="X410" s="1" t="s">
        <v>1561</v>
      </c>
      <c r="Y410" s="1" t="str">
        <f t="shared" si="268"/>
        <v>33</v>
      </c>
      <c r="Z410" s="1" t="str">
        <f>VLOOKUP(Y410,ja!E$2:F$35,2,FALSE)</f>
        <v>Jawa Tengah</v>
      </c>
      <c r="AA410" s="1" t="str">
        <f t="shared" si="269"/>
        <v>3372</v>
      </c>
      <c r="AB410" s="1" t="str">
        <f t="shared" si="270"/>
        <v>BPS Kota Surakarta</v>
      </c>
      <c r="AD410" s="1" t="str">
        <f>IF(AC410="","", VLOOKUP(AC410,ja!A$2:D$549,4)&amp;" "&amp;VLOOKUP(AC410,ja!A$2:D$549,2))</f>
        <v/>
      </c>
      <c r="AE410" s="5" t="str">
        <f t="shared" ref="AE410:AF410" si="424">IF(AC410="",AA410,AC410)</f>
        <v>3372</v>
      </c>
      <c r="AF410" s="2" t="str">
        <f t="shared" si="424"/>
        <v>BPS Kota Surakarta</v>
      </c>
      <c r="AG410" s="1">
        <v>1</v>
      </c>
    </row>
    <row r="411" spans="1:33" ht="12.75">
      <c r="A411" s="3">
        <v>45450.615440590278</v>
      </c>
      <c r="B411" s="1" t="s">
        <v>30</v>
      </c>
      <c r="C411" s="4" t="str">
        <f t="shared" si="263"/>
        <v>DIII ST</v>
      </c>
      <c r="D411" s="4">
        <v>112212823</v>
      </c>
      <c r="E411" s="2" t="s">
        <v>923</v>
      </c>
      <c r="F411" s="1">
        <f t="shared" si="264"/>
        <v>1</v>
      </c>
      <c r="G411" s="1" t="str">
        <f>VLOOKUP(D411,Sheet1!$A$2:$D$540,4,FALSE)</f>
        <v>Raddin Aqilah</v>
      </c>
      <c r="H411" s="1">
        <f t="shared" si="265"/>
        <v>1</v>
      </c>
      <c r="I411" s="1" t="s">
        <v>4611</v>
      </c>
      <c r="J411" s="25" t="s">
        <v>4612</v>
      </c>
      <c r="K411" s="23" t="str">
        <f t="shared" si="266"/>
        <v>6285298519293</v>
      </c>
      <c r="L411" s="26" t="s">
        <v>4613</v>
      </c>
      <c r="M411" s="1" t="s">
        <v>4614</v>
      </c>
      <c r="N411" s="1" t="s">
        <v>1141</v>
      </c>
      <c r="O411" s="1" t="s">
        <v>4615</v>
      </c>
      <c r="P411" s="1" t="s">
        <v>4616</v>
      </c>
      <c r="Q411" s="1" t="s">
        <v>1144</v>
      </c>
      <c r="R411" s="1" t="s">
        <v>4617</v>
      </c>
      <c r="S411" s="1" t="s">
        <v>3754</v>
      </c>
      <c r="T411" s="1" t="str">
        <f t="shared" si="267"/>
        <v>Jl. Ir. H. Juanda No.31 B, Kelurahan Mamunyu, Kecamatan Mamuju, Kabupaten Mamuju, Sulawesi Barat</v>
      </c>
      <c r="U411" s="1" t="s">
        <v>4618</v>
      </c>
      <c r="V411" s="1" t="s">
        <v>3757</v>
      </c>
      <c r="W411" s="1" t="s">
        <v>3756</v>
      </c>
      <c r="X411" s="1" t="s">
        <v>3757</v>
      </c>
      <c r="Y411" s="1" t="str">
        <f t="shared" si="268"/>
        <v>76</v>
      </c>
      <c r="Z411" s="1" t="str">
        <f>VLOOKUP(Y411,ja!E$2:F$35,2,FALSE)</f>
        <v>Sulawesi Barat</v>
      </c>
      <c r="AA411" s="1" t="str">
        <f t="shared" si="269"/>
        <v>7604</v>
      </c>
      <c r="AB411" s="1" t="str">
        <f t="shared" si="270"/>
        <v>BPS Kabupaten Mamuju</v>
      </c>
      <c r="AD411" s="1" t="str">
        <f>IF(AC411="","", VLOOKUP(AC411,ja!A$2:D$549,4)&amp;" "&amp;VLOOKUP(AC411,ja!A$2:D$549,2))</f>
        <v/>
      </c>
      <c r="AE411" s="5" t="str">
        <f t="shared" ref="AE411:AF411" si="425">IF(AC411="",AA411,AC411)</f>
        <v>7604</v>
      </c>
      <c r="AF411" s="2" t="str">
        <f t="shared" si="425"/>
        <v>BPS Kabupaten Mamuju</v>
      </c>
      <c r="AG411" s="1">
        <v>1</v>
      </c>
    </row>
    <row r="412" spans="1:33" ht="12.75">
      <c r="A412" s="3">
        <v>45450.630779155093</v>
      </c>
      <c r="B412" s="1" t="s">
        <v>75</v>
      </c>
      <c r="C412" s="4" t="str">
        <f t="shared" si="263"/>
        <v>DIV KS</v>
      </c>
      <c r="D412" s="4">
        <v>222112063</v>
      </c>
      <c r="E412" s="2" t="s">
        <v>467</v>
      </c>
      <c r="F412" s="1">
        <f t="shared" si="264"/>
        <v>1</v>
      </c>
      <c r="G412" s="1" t="str">
        <f>VLOOKUP(D412,Sheet1!$A$2:$D$540,4,FALSE)</f>
        <v>Fitria Nur Rahmawati</v>
      </c>
      <c r="H412" s="1">
        <f t="shared" si="265"/>
        <v>1</v>
      </c>
      <c r="I412" s="1" t="s">
        <v>4620</v>
      </c>
      <c r="J412" s="25" t="s">
        <v>4621</v>
      </c>
      <c r="K412" s="23" t="str">
        <f t="shared" si="266"/>
        <v>6282133605665</v>
      </c>
      <c r="L412" s="23" t="s">
        <v>4622</v>
      </c>
      <c r="M412" s="1" t="s">
        <v>4623</v>
      </c>
      <c r="N412" s="1" t="s">
        <v>1141</v>
      </c>
      <c r="O412" s="1" t="s">
        <v>4624</v>
      </c>
      <c r="P412" s="1" t="s">
        <v>4625</v>
      </c>
      <c r="Q412" s="1" t="s">
        <v>1144</v>
      </c>
      <c r="R412" s="1" t="s">
        <v>4626</v>
      </c>
      <c r="S412" s="1" t="s">
        <v>1193</v>
      </c>
      <c r="T412" s="1" t="str">
        <f t="shared" si="267"/>
        <v>Gading Tulung, Rt 002/Rw 008, Belang Wetan, Klaten Utara, Klaten</v>
      </c>
      <c r="U412" s="1" t="s">
        <v>1559</v>
      </c>
      <c r="V412" s="1" t="s">
        <v>1195</v>
      </c>
      <c r="W412" s="1" t="s">
        <v>1561</v>
      </c>
      <c r="X412" s="1" t="s">
        <v>1195</v>
      </c>
      <c r="Y412" s="1" t="str">
        <f t="shared" si="268"/>
        <v>33</v>
      </c>
      <c r="Z412" s="1" t="str">
        <f>VLOOKUP(Y412,ja!E$2:F$35,2,FALSE)</f>
        <v>Jawa Tengah</v>
      </c>
      <c r="AA412" s="1" t="str">
        <f t="shared" si="269"/>
        <v>3310</v>
      </c>
      <c r="AB412" s="1" t="str">
        <f t="shared" si="270"/>
        <v>BPS Kabupaten Klaten</v>
      </c>
      <c r="AD412" s="1" t="str">
        <f>IF(AC412="","", VLOOKUP(AC412,ja!A$2:D$549,4)&amp;" "&amp;VLOOKUP(AC412,ja!A$2:D$549,2))</f>
        <v/>
      </c>
      <c r="AE412" s="5" t="str">
        <f t="shared" ref="AE412:AF412" si="426">IF(AC412="",AA412,AC412)</f>
        <v>3310</v>
      </c>
      <c r="AF412" s="2" t="str">
        <f t="shared" si="426"/>
        <v>BPS Kabupaten Klaten</v>
      </c>
      <c r="AG412" s="1">
        <v>1</v>
      </c>
    </row>
    <row r="413" spans="1:33" ht="12.75">
      <c r="A413" s="3">
        <v>45450.652208888889</v>
      </c>
      <c r="B413" s="1" t="s">
        <v>62</v>
      </c>
      <c r="C413" s="4" t="str">
        <f t="shared" si="263"/>
        <v>DIV KS</v>
      </c>
      <c r="D413" s="4">
        <v>222112169</v>
      </c>
      <c r="E413" s="2" t="s">
        <v>530</v>
      </c>
      <c r="F413" s="1">
        <f t="shared" si="264"/>
        <v>1</v>
      </c>
      <c r="G413" s="1" t="str">
        <f>VLOOKUP(D413,Sheet1!$A$2:$D$540,4,FALSE)</f>
        <v>Mafitroh Pangastuti</v>
      </c>
      <c r="H413" s="1">
        <f t="shared" si="265"/>
        <v>1</v>
      </c>
      <c r="I413" s="1" t="s">
        <v>4628</v>
      </c>
      <c r="J413" s="1">
        <v>6285879020848</v>
      </c>
      <c r="K413" s="23">
        <f t="shared" si="266"/>
        <v>6285879020848</v>
      </c>
      <c r="L413" s="26" t="s">
        <v>4629</v>
      </c>
      <c r="M413" s="1" t="s">
        <v>530</v>
      </c>
      <c r="N413" s="1" t="s">
        <v>1141</v>
      </c>
      <c r="O413" s="1" t="s">
        <v>4630</v>
      </c>
      <c r="P413" s="1" t="s">
        <v>4631</v>
      </c>
      <c r="Q413" s="1" t="s">
        <v>1144</v>
      </c>
      <c r="R413" s="1" t="s">
        <v>4632</v>
      </c>
      <c r="S413" s="1" t="s">
        <v>2185</v>
      </c>
      <c r="T413" s="1" t="str">
        <f t="shared" si="267"/>
        <v>Dukuh Jemawu Timur Desa Sidore Kecamatan Warungasem Kab. Batang Kec. Warungasem Kab. Batang, Provinsi Jawa Tengah</v>
      </c>
      <c r="U413" s="1" t="s">
        <v>2141</v>
      </c>
      <c r="V413" s="1" t="s">
        <v>2186</v>
      </c>
      <c r="W413" s="1" t="s">
        <v>2142</v>
      </c>
      <c r="X413" s="1" t="s">
        <v>2186</v>
      </c>
      <c r="Y413" s="1" t="str">
        <f t="shared" si="268"/>
        <v>33</v>
      </c>
      <c r="Z413" s="1" t="str">
        <f>VLOOKUP(Y413,ja!E$2:F$35,2,FALSE)</f>
        <v>Jawa Tengah</v>
      </c>
      <c r="AA413" s="1" t="str">
        <f t="shared" si="269"/>
        <v>3325</v>
      </c>
      <c r="AB413" s="1" t="str">
        <f t="shared" si="270"/>
        <v>BPS Kabupaten Batang</v>
      </c>
      <c r="AD413" s="1" t="str">
        <f>IF(AC413="","", VLOOKUP(AC413,ja!A$2:D$549,4)&amp;" "&amp;VLOOKUP(AC413,ja!A$2:D$549,2))</f>
        <v/>
      </c>
      <c r="AE413" s="5" t="str">
        <f t="shared" ref="AE413:AF413" si="427">IF(AC413="",AA413,AC413)</f>
        <v>3325</v>
      </c>
      <c r="AF413" s="2" t="str">
        <f t="shared" si="427"/>
        <v>BPS Kabupaten Batang</v>
      </c>
      <c r="AG413" s="1">
        <v>1</v>
      </c>
    </row>
    <row r="414" spans="1:33" ht="12.75">
      <c r="A414" s="3">
        <v>45450.658464340275</v>
      </c>
      <c r="B414" s="1" t="s">
        <v>38</v>
      </c>
      <c r="C414" s="4" t="str">
        <f t="shared" si="263"/>
        <v>DIV ST</v>
      </c>
      <c r="D414" s="4">
        <v>212112255</v>
      </c>
      <c r="E414" s="2" t="s">
        <v>787</v>
      </c>
      <c r="F414" s="1">
        <f t="shared" si="264"/>
        <v>1</v>
      </c>
      <c r="G414" s="1" t="str">
        <f>VLOOKUP(D414,Sheet1!$A$2:$D$540,4,FALSE)</f>
        <v>Ni Putu Ayu Denisha Kartika Saraswati</v>
      </c>
      <c r="H414" s="1">
        <f t="shared" si="265"/>
        <v>1</v>
      </c>
      <c r="I414" s="1" t="s">
        <v>4634</v>
      </c>
      <c r="J414" s="25" t="s">
        <v>4635</v>
      </c>
      <c r="K414" s="23" t="str">
        <f t="shared" si="266"/>
        <v>6285729064213</v>
      </c>
      <c r="L414" s="26" t="s">
        <v>4636</v>
      </c>
      <c r="M414" s="1" t="s">
        <v>4637</v>
      </c>
      <c r="N414" s="1" t="s">
        <v>1177</v>
      </c>
      <c r="O414" s="1" t="s">
        <v>4638</v>
      </c>
      <c r="P414" s="1" t="s">
        <v>4639</v>
      </c>
      <c r="Q414" s="1" t="s">
        <v>1144</v>
      </c>
      <c r="R414" s="1" t="s">
        <v>4640</v>
      </c>
      <c r="S414" s="1" t="s">
        <v>1897</v>
      </c>
      <c r="T414" s="1" t="str">
        <f t="shared" si="267"/>
        <v>Perumahan Dewi Sri Blok Iv No. 4, Jalan Raya Abianbase, Abianbase, Mengwi</v>
      </c>
      <c r="U414" s="1" t="s">
        <v>1898</v>
      </c>
      <c r="V414" s="1" t="s">
        <v>1900</v>
      </c>
      <c r="W414" s="1" t="s">
        <v>2683</v>
      </c>
      <c r="X414" s="1" t="s">
        <v>1900</v>
      </c>
      <c r="Y414" s="1" t="str">
        <f t="shared" si="268"/>
        <v>51</v>
      </c>
      <c r="Z414" s="1" t="str">
        <f>VLOOKUP(Y414,ja!E$2:F$35,2,FALSE)</f>
        <v>Bali</v>
      </c>
      <c r="AA414" s="1" t="str">
        <f t="shared" si="269"/>
        <v>5103</v>
      </c>
      <c r="AB414" s="1" t="str">
        <f t="shared" si="270"/>
        <v>BPS Kabupaten Badung</v>
      </c>
      <c r="AD414" s="1" t="str">
        <f>IF(AC414="","", VLOOKUP(AC414,ja!A$2:D$549,4)&amp;" "&amp;VLOOKUP(AC414,ja!A$2:D$549,2))</f>
        <v/>
      </c>
      <c r="AE414" s="5" t="str">
        <f t="shared" ref="AE414:AF414" si="428">IF(AC414="",AA414,AC414)</f>
        <v>5103</v>
      </c>
      <c r="AF414" s="2" t="str">
        <f t="shared" si="428"/>
        <v>BPS Kabupaten Badung</v>
      </c>
      <c r="AG414" s="1">
        <v>1</v>
      </c>
    </row>
    <row r="415" spans="1:33" ht="12.75">
      <c r="A415" s="3">
        <v>45450.683321828707</v>
      </c>
      <c r="B415" s="1" t="s">
        <v>32</v>
      </c>
      <c r="C415" s="4" t="str">
        <f t="shared" si="263"/>
        <v>DIV KS</v>
      </c>
      <c r="D415" s="4">
        <v>222111849</v>
      </c>
      <c r="E415" s="2" t="s">
        <v>331</v>
      </c>
      <c r="F415" s="1">
        <f t="shared" si="264"/>
        <v>1</v>
      </c>
      <c r="G415" s="1" t="str">
        <f>VLOOKUP(D415,Sheet1!$A$2:$D$540,4,FALSE)</f>
        <v>Afi Dwi Aminurrahmah</v>
      </c>
      <c r="H415" s="1">
        <f t="shared" si="265"/>
        <v>1</v>
      </c>
      <c r="I415" s="1" t="s">
        <v>4642</v>
      </c>
      <c r="J415" s="25" t="s">
        <v>4643</v>
      </c>
      <c r="K415" s="23" t="str">
        <f t="shared" si="266"/>
        <v>6282231599128</v>
      </c>
      <c r="L415" s="23" t="s">
        <v>4644</v>
      </c>
      <c r="M415" s="1" t="s">
        <v>331</v>
      </c>
      <c r="N415" s="1" t="s">
        <v>1141</v>
      </c>
      <c r="O415" s="1" t="s">
        <v>1141</v>
      </c>
      <c r="P415" s="1" t="s">
        <v>4645</v>
      </c>
      <c r="Q415" s="1" t="s">
        <v>1144</v>
      </c>
      <c r="R415" s="1" t="s">
        <v>4646</v>
      </c>
      <c r="S415" s="1" t="s">
        <v>1652</v>
      </c>
      <c r="T415" s="1" t="str">
        <f t="shared" si="267"/>
        <v>Jalan Pulo Sirih Utara Dalam 5 Dd No 190, Rt 05 Rw 14 Perumahan Galaxy, Pekayon Jaya , Bekasi Selatan.</v>
      </c>
      <c r="U415" s="1" t="s">
        <v>1591</v>
      </c>
      <c r="V415" s="1" t="s">
        <v>1592</v>
      </c>
      <c r="W415" s="1" t="s">
        <v>2423</v>
      </c>
      <c r="X415" s="1" t="s">
        <v>1592</v>
      </c>
      <c r="Y415" s="1" t="str">
        <f t="shared" si="268"/>
        <v>32</v>
      </c>
      <c r="Z415" s="1" t="str">
        <f>VLOOKUP(Y415,ja!E$2:F$35,2,FALSE)</f>
        <v>Jawa Barat</v>
      </c>
      <c r="AA415" s="1" t="str">
        <f t="shared" si="269"/>
        <v>3201</v>
      </c>
      <c r="AB415" s="1" t="str">
        <f t="shared" si="270"/>
        <v>BPS Kabupaten Bogor</v>
      </c>
      <c r="AD415" s="1" t="str">
        <f>IF(AC415="","", VLOOKUP(AC415,ja!A$2:D$549,4)&amp;" "&amp;VLOOKUP(AC415,ja!A$2:D$549,2))</f>
        <v/>
      </c>
      <c r="AE415" s="5" t="str">
        <f t="shared" ref="AE415:AF415" si="429">IF(AC415="",AA415,AC415)</f>
        <v>3201</v>
      </c>
      <c r="AF415" s="2" t="str">
        <f t="shared" si="429"/>
        <v>BPS Kabupaten Bogor</v>
      </c>
      <c r="AG415" s="1">
        <v>1</v>
      </c>
    </row>
    <row r="416" spans="1:33" ht="12.75">
      <c r="A416" s="3">
        <v>45451.44739612269</v>
      </c>
      <c r="B416" s="1" t="s">
        <v>57</v>
      </c>
      <c r="C416" s="4" t="str">
        <f t="shared" si="263"/>
        <v>DIV KS</v>
      </c>
      <c r="D416" s="4">
        <v>222112102</v>
      </c>
      <c r="E416" s="2" t="s">
        <v>4648</v>
      </c>
      <c r="F416" s="1">
        <f t="shared" si="264"/>
        <v>1</v>
      </c>
      <c r="G416" s="1" t="str">
        <f>VLOOKUP(D416,Sheet1!$A$2:$D$540,4,FALSE)</f>
        <v>I Made Yoga Andika Putra</v>
      </c>
      <c r="H416" s="1">
        <f t="shared" si="265"/>
        <v>1</v>
      </c>
      <c r="I416" s="1" t="s">
        <v>4649</v>
      </c>
      <c r="J416" s="25" t="s">
        <v>4650</v>
      </c>
      <c r="K416" s="23" t="str">
        <f t="shared" si="266"/>
        <v>628993959626</v>
      </c>
      <c r="L416" s="23" t="s">
        <v>4651</v>
      </c>
      <c r="M416" s="1" t="s">
        <v>4648</v>
      </c>
      <c r="N416" s="1" t="s">
        <v>1286</v>
      </c>
      <c r="O416" s="1" t="s">
        <v>4652</v>
      </c>
      <c r="P416" s="1" t="s">
        <v>4653</v>
      </c>
      <c r="Q416" s="1" t="s">
        <v>1144</v>
      </c>
      <c r="R416" s="1" t="s">
        <v>4654</v>
      </c>
      <c r="S416" s="1" t="s">
        <v>1898</v>
      </c>
      <c r="T416" s="1" t="str">
        <f t="shared" si="267"/>
        <v>Jalan Mekar 2 Blok B4 No 36,Pemogan, Denpasar Selatan, Denpasar, Bali</v>
      </c>
      <c r="U416" s="1" t="s">
        <v>1897</v>
      </c>
      <c r="V416" s="1" t="s">
        <v>2683</v>
      </c>
      <c r="W416" s="1" t="s">
        <v>2684</v>
      </c>
      <c r="X416" s="1" t="s">
        <v>2683</v>
      </c>
      <c r="Y416" s="1" t="str">
        <f t="shared" si="268"/>
        <v>51</v>
      </c>
      <c r="Z416" s="1" t="str">
        <f>VLOOKUP(Y416,ja!E$2:F$35,2,FALSE)</f>
        <v>Bali</v>
      </c>
      <c r="AA416" s="1" t="str">
        <f t="shared" si="269"/>
        <v>5100</v>
      </c>
      <c r="AB416" s="1" t="str">
        <f t="shared" si="270"/>
        <v>BPS Provinsi Bali</v>
      </c>
      <c r="AD416" s="1" t="str">
        <f>IF(AC416="","", VLOOKUP(AC416,ja!A$2:D$549,4)&amp;" "&amp;VLOOKUP(AC416,ja!A$2:D$549,2))</f>
        <v/>
      </c>
      <c r="AE416" s="5" t="str">
        <f t="shared" ref="AE416:AF416" si="430">IF(AC416="",AA416,AC416)</f>
        <v>5100</v>
      </c>
      <c r="AF416" s="2" t="str">
        <f t="shared" si="430"/>
        <v>BPS Provinsi Bali</v>
      </c>
      <c r="AG416" s="1">
        <v>1</v>
      </c>
    </row>
    <row r="417" spans="1:33" ht="12.75">
      <c r="A417" s="3">
        <v>45450.694491076385</v>
      </c>
      <c r="B417" s="1" t="s">
        <v>141</v>
      </c>
      <c r="C417" s="4" t="str">
        <f t="shared" si="263"/>
        <v>DIV ST</v>
      </c>
      <c r="D417" s="4">
        <v>212112215</v>
      </c>
      <c r="E417" s="2" t="s">
        <v>4656</v>
      </c>
      <c r="F417" s="1">
        <f t="shared" si="264"/>
        <v>1</v>
      </c>
      <c r="G417" s="1" t="str">
        <f>VLOOKUP(D417,Sheet1!$A$2:$D$540,4,FALSE)</f>
        <v>Muhammad Hanif Permana</v>
      </c>
      <c r="H417" s="1">
        <f t="shared" si="265"/>
        <v>1</v>
      </c>
      <c r="I417" s="1" t="s">
        <v>4657</v>
      </c>
      <c r="J417" s="25" t="s">
        <v>4658</v>
      </c>
      <c r="K417" s="23" t="str">
        <f t="shared" si="266"/>
        <v>6281227577682</v>
      </c>
      <c r="L417" s="23" t="s">
        <v>4659</v>
      </c>
      <c r="M417" s="1" t="s">
        <v>4656</v>
      </c>
      <c r="N417" s="1" t="s">
        <v>1141</v>
      </c>
      <c r="O417" s="1" t="s">
        <v>4660</v>
      </c>
      <c r="P417" s="1" t="s">
        <v>4661</v>
      </c>
      <c r="Q417" s="1" t="s">
        <v>1144</v>
      </c>
      <c r="R417" s="1" t="s">
        <v>4662</v>
      </c>
      <c r="S417" s="1" t="s">
        <v>1332</v>
      </c>
      <c r="T417" s="1" t="str">
        <f t="shared" si="267"/>
        <v>Bulusari Rt4 Rw6, Gayam, Sukoharjo</v>
      </c>
      <c r="U417" s="1" t="s">
        <v>1559</v>
      </c>
      <c r="V417" s="1" t="s">
        <v>1333</v>
      </c>
      <c r="W417" s="1" t="s">
        <v>1561</v>
      </c>
      <c r="X417" s="1" t="s">
        <v>1333</v>
      </c>
      <c r="Y417" s="1" t="str">
        <f t="shared" si="268"/>
        <v>33</v>
      </c>
      <c r="Z417" s="1" t="str">
        <f>VLOOKUP(Y417,ja!E$2:F$35,2,FALSE)</f>
        <v>Jawa Tengah</v>
      </c>
      <c r="AA417" s="1" t="str">
        <f t="shared" si="269"/>
        <v>3311</v>
      </c>
      <c r="AB417" s="1" t="str">
        <f t="shared" si="270"/>
        <v>BPS Kabupaten Sukoharjo</v>
      </c>
      <c r="AD417" s="1" t="str">
        <f>IF(AC417="","", VLOOKUP(AC417,ja!A$2:D$549,4)&amp;" "&amp;VLOOKUP(AC417,ja!A$2:D$549,2))</f>
        <v/>
      </c>
      <c r="AE417" s="5" t="str">
        <f t="shared" ref="AE417:AF417" si="431">IF(AC417="",AA417,AC417)</f>
        <v>3311</v>
      </c>
      <c r="AF417" s="2" t="str">
        <f t="shared" si="431"/>
        <v>BPS Kabupaten Sukoharjo</v>
      </c>
      <c r="AG417" s="1">
        <v>1</v>
      </c>
    </row>
    <row r="418" spans="1:33" ht="12.75">
      <c r="A418" s="3">
        <v>45450.69515049769</v>
      </c>
      <c r="B418" s="1" t="s">
        <v>141</v>
      </c>
      <c r="C418" s="4" t="str">
        <f t="shared" si="263"/>
        <v>DIV ST</v>
      </c>
      <c r="D418" s="4">
        <v>212112221</v>
      </c>
      <c r="E418" s="2" t="s">
        <v>589</v>
      </c>
      <c r="F418" s="1">
        <f t="shared" si="264"/>
        <v>1</v>
      </c>
      <c r="G418" s="1" t="str">
        <f>VLOOKUP(D418,Sheet1!$A$2:$D$540,4,FALSE)</f>
        <v>Muhammad Raihan Abhirama</v>
      </c>
      <c r="H418" s="1">
        <f t="shared" si="265"/>
        <v>1</v>
      </c>
      <c r="I418" s="1" t="s">
        <v>4664</v>
      </c>
      <c r="J418" s="25" t="s">
        <v>4665</v>
      </c>
      <c r="K418" s="23" t="str">
        <f t="shared" si="266"/>
        <v>6281226493370</v>
      </c>
      <c r="L418" s="23" t="s">
        <v>4666</v>
      </c>
      <c r="M418" s="1" t="s">
        <v>589</v>
      </c>
      <c r="N418" s="1" t="s">
        <v>1994</v>
      </c>
      <c r="O418" s="1" t="s">
        <v>4667</v>
      </c>
      <c r="P418" s="1" t="s">
        <v>4668</v>
      </c>
      <c r="Q418" s="1" t="s">
        <v>1144</v>
      </c>
      <c r="R418" s="1" t="s">
        <v>4669</v>
      </c>
      <c r="S418" s="1" t="s">
        <v>1619</v>
      </c>
      <c r="T418" s="1" t="str">
        <f t="shared" si="267"/>
        <v>Kanoman 2, 0/04, Banjararum, Kalibawang, Kulon Progo</v>
      </c>
      <c r="U418" s="1" t="s">
        <v>1147</v>
      </c>
      <c r="V418" s="1" t="s">
        <v>1620</v>
      </c>
      <c r="W418" s="1" t="s">
        <v>1541</v>
      </c>
      <c r="X418" s="1" t="s">
        <v>1620</v>
      </c>
      <c r="Y418" s="1" t="str">
        <f t="shared" si="268"/>
        <v>34</v>
      </c>
      <c r="Z418" s="1" t="str">
        <f>VLOOKUP(Y418,ja!E$2:F$35,2,FALSE)</f>
        <v>DI Yogyakarta</v>
      </c>
      <c r="AA418" s="1" t="str">
        <f t="shared" si="269"/>
        <v>3401</v>
      </c>
      <c r="AB418" s="1" t="str">
        <f t="shared" si="270"/>
        <v>BPS Kabupaten Kulon Progo</v>
      </c>
      <c r="AD418" s="1" t="str">
        <f>IF(AC418="","", VLOOKUP(AC418,ja!A$2:D$549,4)&amp;" "&amp;VLOOKUP(AC418,ja!A$2:D$549,2))</f>
        <v/>
      </c>
      <c r="AE418" s="5" t="str">
        <f t="shared" ref="AE418:AF418" si="432">IF(AC418="",AA418,AC418)</f>
        <v>3401</v>
      </c>
      <c r="AF418" s="2" t="str">
        <f t="shared" si="432"/>
        <v>BPS Kabupaten Kulon Progo</v>
      </c>
      <c r="AG418" s="1">
        <v>1</v>
      </c>
    </row>
    <row r="419" spans="1:33" ht="12.75">
      <c r="A419" s="3">
        <v>45450.699626423608</v>
      </c>
      <c r="B419" s="1" t="s">
        <v>18</v>
      </c>
      <c r="C419" s="4" t="str">
        <f t="shared" si="263"/>
        <v>DIV KS</v>
      </c>
      <c r="D419" s="4">
        <v>222112009</v>
      </c>
      <c r="E419" s="2" t="s">
        <v>771</v>
      </c>
      <c r="F419" s="1">
        <f t="shared" si="264"/>
        <v>1</v>
      </c>
      <c r="G419" s="1" t="str">
        <f>VLOOKUP(D419,Sheet1!$A$2:$D$540,4,FALSE)</f>
        <v>Elfina Dea Rosalita</v>
      </c>
      <c r="H419" s="1">
        <f t="shared" si="265"/>
        <v>1</v>
      </c>
      <c r="I419" s="1" t="s">
        <v>4671</v>
      </c>
      <c r="J419" s="25" t="s">
        <v>4672</v>
      </c>
      <c r="K419" s="23" t="str">
        <f t="shared" si="266"/>
        <v>6285776346743</v>
      </c>
      <c r="L419" s="23" t="s">
        <v>4673</v>
      </c>
      <c r="M419" s="1" t="s">
        <v>771</v>
      </c>
      <c r="N419" s="1" t="s">
        <v>3729</v>
      </c>
      <c r="O419" s="1" t="s">
        <v>4674</v>
      </c>
      <c r="P419" s="1" t="s">
        <v>4675</v>
      </c>
      <c r="Q419" s="1" t="s">
        <v>1144</v>
      </c>
      <c r="R419" s="1" t="s">
        <v>4676</v>
      </c>
      <c r="S419" s="1" t="s">
        <v>2441</v>
      </c>
      <c r="T419" s="1" t="str">
        <f t="shared" si="267"/>
        <v>Rt 6/Rw 8, Jl. Joyo Darmo 3, Gunungsari, Bumiaji</v>
      </c>
      <c r="U419" s="1" t="s">
        <v>1600</v>
      </c>
      <c r="V419" s="1" t="s">
        <v>2442</v>
      </c>
      <c r="W419" s="1" t="s">
        <v>1602</v>
      </c>
      <c r="X419" s="1" t="s">
        <v>2442</v>
      </c>
      <c r="Y419" s="1" t="str">
        <f t="shared" si="268"/>
        <v>35</v>
      </c>
      <c r="Z419" s="1" t="str">
        <f>VLOOKUP(Y419,ja!E$2:F$35,2,FALSE)</f>
        <v>Jawa Timur</v>
      </c>
      <c r="AA419" s="1" t="str">
        <f t="shared" si="269"/>
        <v>3579</v>
      </c>
      <c r="AB419" s="1" t="str">
        <f t="shared" si="270"/>
        <v>BPS Kota Batu</v>
      </c>
      <c r="AD419" s="1" t="str">
        <f>IF(AC419="","", VLOOKUP(AC419,ja!A$2:D$549,4)&amp;" "&amp;VLOOKUP(AC419,ja!A$2:D$549,2))</f>
        <v/>
      </c>
      <c r="AE419" s="5" t="str">
        <f t="shared" ref="AE419:AF419" si="433">IF(AC419="",AA419,AC419)</f>
        <v>3579</v>
      </c>
      <c r="AF419" s="2" t="str">
        <f t="shared" si="433"/>
        <v>BPS Kota Batu</v>
      </c>
      <c r="AG419" s="1">
        <v>1</v>
      </c>
    </row>
    <row r="420" spans="1:33" ht="12.75">
      <c r="A420" s="3">
        <v>45450.73165663195</v>
      </c>
      <c r="B420" s="1" t="s">
        <v>47</v>
      </c>
      <c r="C420" s="4" t="str">
        <f t="shared" si="263"/>
        <v>DIII ST</v>
      </c>
      <c r="D420" s="4">
        <v>112212843</v>
      </c>
      <c r="E420" s="2" t="s">
        <v>48</v>
      </c>
      <c r="F420" s="1">
        <f t="shared" si="264"/>
        <v>1</v>
      </c>
      <c r="G420" s="1" t="str">
        <f>VLOOKUP(D420,Sheet1!$A$2:$D$540,4,FALSE)</f>
        <v>Revina Siregar</v>
      </c>
      <c r="H420" s="1">
        <f t="shared" si="265"/>
        <v>1</v>
      </c>
      <c r="I420" s="1" t="s">
        <v>4678</v>
      </c>
      <c r="J420" s="25" t="s">
        <v>4679</v>
      </c>
      <c r="K420" s="23" t="str">
        <f t="shared" si="266"/>
        <v>6285270446536</v>
      </c>
      <c r="L420" s="23" t="s">
        <v>4680</v>
      </c>
      <c r="M420" s="1" t="s">
        <v>48</v>
      </c>
      <c r="N420" s="1" t="s">
        <v>1141</v>
      </c>
      <c r="O420" s="1" t="s">
        <v>4681</v>
      </c>
      <c r="P420" s="1" t="s">
        <v>4682</v>
      </c>
      <c r="Q420" s="1" t="s">
        <v>1144</v>
      </c>
      <c r="R420" s="1" t="s">
        <v>4683</v>
      </c>
      <c r="S420" s="1" t="s">
        <v>4684</v>
      </c>
      <c r="T420" s="1" t="str">
        <f t="shared" si="267"/>
        <v>Desa Aek Goti, Kec.Silangkitang, Kab.Labuhanbatu Selatan</v>
      </c>
      <c r="U420" s="1" t="s">
        <v>4685</v>
      </c>
      <c r="V420" s="1" t="s">
        <v>4686</v>
      </c>
      <c r="W420" s="1" t="s">
        <v>4687</v>
      </c>
      <c r="X420" s="1" t="s">
        <v>4686</v>
      </c>
      <c r="Y420" s="1" t="str">
        <f t="shared" si="268"/>
        <v>12</v>
      </c>
      <c r="Z420" s="1" t="str">
        <f>VLOOKUP(Y420,ja!E$2:F$35,2,FALSE)</f>
        <v>Sumatera Utara</v>
      </c>
      <c r="AA420" s="1" t="str">
        <f t="shared" si="269"/>
        <v>1207</v>
      </c>
      <c r="AB420" s="1" t="str">
        <f t="shared" si="270"/>
        <v>BPS Kabupaten Labuhan Batu</v>
      </c>
      <c r="AD420" s="1" t="str">
        <f>IF(AC420="","", VLOOKUP(AC420,ja!A$2:D$549,4)&amp;" "&amp;VLOOKUP(AC420,ja!A$2:D$549,2))</f>
        <v/>
      </c>
      <c r="AE420" s="5" t="str">
        <f t="shared" ref="AE420:AF420" si="434">IF(AC420="",AA420,AC420)</f>
        <v>1207</v>
      </c>
      <c r="AF420" s="2" t="str">
        <f t="shared" si="434"/>
        <v>BPS Kabupaten Labuhan Batu</v>
      </c>
      <c r="AG420" s="1">
        <v>1</v>
      </c>
    </row>
    <row r="421" spans="1:33" ht="12.75">
      <c r="A421" s="3">
        <v>45450.763164652773</v>
      </c>
      <c r="B421" s="1" t="s">
        <v>11</v>
      </c>
      <c r="C421" s="4" t="str">
        <f t="shared" si="263"/>
        <v>DIV KS</v>
      </c>
      <c r="D421" s="4">
        <v>222112354</v>
      </c>
      <c r="E421" s="2" t="s">
        <v>552</v>
      </c>
      <c r="F421" s="1">
        <f t="shared" si="264"/>
        <v>1</v>
      </c>
      <c r="G421" s="1" t="str">
        <f>VLOOKUP(D421,Sheet1!$A$2:$D$540,4,FALSE)</f>
        <v>Satrio Putyo Danendra</v>
      </c>
      <c r="H421" s="1">
        <f t="shared" si="265"/>
        <v>1</v>
      </c>
      <c r="I421" s="1" t="s">
        <v>4689</v>
      </c>
      <c r="J421" s="25" t="s">
        <v>4690</v>
      </c>
      <c r="K421" s="23" t="str">
        <f t="shared" si="266"/>
        <v>628977444754</v>
      </c>
      <c r="L421" s="23" t="s">
        <v>4691</v>
      </c>
      <c r="M421" s="1" t="s">
        <v>552</v>
      </c>
      <c r="N421" s="1" t="s">
        <v>1475</v>
      </c>
      <c r="O421" s="1" t="s">
        <v>4692</v>
      </c>
      <c r="P421" s="1" t="s">
        <v>4693</v>
      </c>
      <c r="Q421" s="1" t="s">
        <v>1144</v>
      </c>
      <c r="R421" s="1" t="s">
        <v>4694</v>
      </c>
      <c r="S421" s="1" t="s">
        <v>1170</v>
      </c>
      <c r="T421" s="1" t="str">
        <f t="shared" si="267"/>
        <v>Jl. Mahakam Iii 874 Rt 002 / Rw 008 Kelurahan Kedungsari, Kecamatan Magelang Utara</v>
      </c>
      <c r="U421" s="1" t="s">
        <v>1169</v>
      </c>
      <c r="V421" s="1" t="s">
        <v>1171</v>
      </c>
      <c r="W421" s="1" t="s">
        <v>1172</v>
      </c>
      <c r="X421" s="1" t="s">
        <v>1171</v>
      </c>
      <c r="Y421" s="1" t="str">
        <f t="shared" si="268"/>
        <v>33</v>
      </c>
      <c r="Z421" s="1" t="str">
        <f>VLOOKUP(Y421,ja!E$2:F$35,2,FALSE)</f>
        <v>Jawa Tengah</v>
      </c>
      <c r="AA421" s="1" t="str">
        <f t="shared" si="269"/>
        <v>3371</v>
      </c>
      <c r="AB421" s="1" t="str">
        <f t="shared" si="270"/>
        <v>BPS Kota Magelang</v>
      </c>
      <c r="AD421" s="1" t="str">
        <f>IF(AC421="","", VLOOKUP(AC421,ja!A$2:D$549,4)&amp;" "&amp;VLOOKUP(AC421,ja!A$2:D$549,2))</f>
        <v/>
      </c>
      <c r="AE421" s="5" t="str">
        <f t="shared" ref="AE421:AF421" si="435">IF(AC421="",AA421,AC421)</f>
        <v>3371</v>
      </c>
      <c r="AF421" s="2" t="str">
        <f t="shared" si="435"/>
        <v>BPS Kota Magelang</v>
      </c>
      <c r="AG421" s="1">
        <v>1</v>
      </c>
    </row>
    <row r="422" spans="1:33" ht="12.75">
      <c r="A422" s="3">
        <v>45450.768053101856</v>
      </c>
      <c r="B422" s="1" t="s">
        <v>20</v>
      </c>
      <c r="C422" s="4" t="str">
        <f t="shared" si="263"/>
        <v>DIV ST</v>
      </c>
      <c r="D422" s="4">
        <v>212112046</v>
      </c>
      <c r="E422" s="2" t="s">
        <v>494</v>
      </c>
      <c r="F422" s="1">
        <f t="shared" si="264"/>
        <v>1</v>
      </c>
      <c r="G422" s="1" t="str">
        <f>VLOOKUP(D422,Sheet1!$A$2:$D$540,4,FALSE)</f>
        <v>Fathania Rusma Hamidah</v>
      </c>
      <c r="H422" s="1">
        <f t="shared" si="265"/>
        <v>1</v>
      </c>
      <c r="I422" s="1" t="s">
        <v>4696</v>
      </c>
      <c r="J422" s="25" t="s">
        <v>4697</v>
      </c>
      <c r="K422" s="23" t="str">
        <f t="shared" si="266"/>
        <v>6281381254951</v>
      </c>
      <c r="L422" s="26" t="s">
        <v>4698</v>
      </c>
      <c r="M422" s="1" t="s">
        <v>4699</v>
      </c>
      <c r="N422" s="1" t="s">
        <v>1141</v>
      </c>
      <c r="O422" s="1" t="s">
        <v>4700</v>
      </c>
      <c r="P422" s="1" t="s">
        <v>4701</v>
      </c>
      <c r="Q422" s="1" t="s">
        <v>1144</v>
      </c>
      <c r="R422" s="1" t="s">
        <v>4702</v>
      </c>
      <c r="S422" s="1" t="s">
        <v>1558</v>
      </c>
      <c r="T422" s="1" t="str">
        <f t="shared" si="267"/>
        <v>Pandes Rt 07/Rw 13, Papahan, Tasikmadu, Karanganyar</v>
      </c>
      <c r="U422" s="1" t="s">
        <v>1559</v>
      </c>
      <c r="V422" s="1" t="s">
        <v>1560</v>
      </c>
      <c r="W422" s="1" t="s">
        <v>1561</v>
      </c>
      <c r="X422" s="1" t="s">
        <v>1560</v>
      </c>
      <c r="Y422" s="1" t="str">
        <f t="shared" si="268"/>
        <v>33</v>
      </c>
      <c r="Z422" s="1" t="str">
        <f>VLOOKUP(Y422,ja!E$2:F$35,2,FALSE)</f>
        <v>Jawa Tengah</v>
      </c>
      <c r="AA422" s="1" t="str">
        <f t="shared" si="269"/>
        <v>3313</v>
      </c>
      <c r="AB422" s="1" t="str">
        <f t="shared" si="270"/>
        <v>BPS Kabupaten Karanganyar</v>
      </c>
      <c r="AD422" s="1" t="str">
        <f>IF(AC422="","", VLOOKUP(AC422,ja!A$2:D$549,4)&amp;" "&amp;VLOOKUP(AC422,ja!A$2:D$549,2))</f>
        <v/>
      </c>
      <c r="AE422" s="5" t="str">
        <f t="shared" ref="AE422:AF422" si="436">IF(AC422="",AA422,AC422)</f>
        <v>3313</v>
      </c>
      <c r="AF422" s="2" t="str">
        <f t="shared" si="436"/>
        <v>BPS Kabupaten Karanganyar</v>
      </c>
      <c r="AG422" s="1">
        <v>1</v>
      </c>
    </row>
    <row r="423" spans="1:33" ht="12.75">
      <c r="A423" s="3">
        <v>45450.791735081017</v>
      </c>
      <c r="B423" s="1" t="s">
        <v>35</v>
      </c>
      <c r="C423" s="4" t="str">
        <f t="shared" si="263"/>
        <v>DIV ST</v>
      </c>
      <c r="D423" s="4">
        <v>212112029</v>
      </c>
      <c r="E423" s="2" t="s">
        <v>112</v>
      </c>
      <c r="F423" s="1">
        <f t="shared" si="264"/>
        <v>1</v>
      </c>
      <c r="G423" s="1" t="s">
        <v>112</v>
      </c>
      <c r="H423" s="1">
        <f t="shared" si="265"/>
        <v>1</v>
      </c>
      <c r="I423" s="1" t="s">
        <v>4704</v>
      </c>
      <c r="J423" s="25" t="s">
        <v>4705</v>
      </c>
      <c r="K423" s="23" t="str">
        <f t="shared" si="266"/>
        <v>6282268488779</v>
      </c>
      <c r="L423" s="23" t="s">
        <v>4706</v>
      </c>
      <c r="M423" s="1" t="s">
        <v>4707</v>
      </c>
      <c r="N423" s="1" t="s">
        <v>1141</v>
      </c>
      <c r="O423" s="1" t="s">
        <v>4708</v>
      </c>
      <c r="P423" s="1" t="s">
        <v>4709</v>
      </c>
      <c r="Q423" s="1" t="s">
        <v>1144</v>
      </c>
      <c r="R423" s="1" t="s">
        <v>4710</v>
      </c>
      <c r="S423" s="1" t="s">
        <v>3368</v>
      </c>
      <c r="T423" s="1" t="str">
        <f t="shared" si="267"/>
        <v>Jorong Dusun Tuo, Nagari Muaro Bodi, Kecamatan Iv Nagari</v>
      </c>
      <c r="U423" s="1" t="s">
        <v>3369</v>
      </c>
      <c r="V423" s="1" t="s">
        <v>3370</v>
      </c>
      <c r="W423" s="1" t="s">
        <v>3371</v>
      </c>
      <c r="X423" s="1" t="s">
        <v>3370</v>
      </c>
      <c r="Y423" s="1" t="str">
        <f t="shared" si="268"/>
        <v>13</v>
      </c>
      <c r="Z423" s="1" t="str">
        <f>VLOOKUP(Y423,ja!E$2:F$35,2,FALSE)</f>
        <v>Sumatera Barat</v>
      </c>
      <c r="AA423" s="1" t="str">
        <f t="shared" si="269"/>
        <v>1304</v>
      </c>
      <c r="AB423" s="1" t="str">
        <f t="shared" si="270"/>
        <v>BPS Kabupaten Sijunjung</v>
      </c>
      <c r="AD423" s="1" t="str">
        <f>IF(AC423="","", VLOOKUP(AC423,ja!A$2:D$549,4)&amp;" "&amp;VLOOKUP(AC423,ja!A$2:D$549,2))</f>
        <v/>
      </c>
      <c r="AE423" s="5" t="str">
        <f t="shared" ref="AE423:AF423" si="437">IF(AC423="",AA423,AC423)</f>
        <v>1304</v>
      </c>
      <c r="AF423" s="2" t="str">
        <f t="shared" si="437"/>
        <v>BPS Kabupaten Sijunjung</v>
      </c>
      <c r="AG423" s="1">
        <v>1</v>
      </c>
    </row>
    <row r="424" spans="1:33" ht="12.75">
      <c r="A424" s="3">
        <v>45450.794649467593</v>
      </c>
      <c r="B424" s="1" t="s">
        <v>62</v>
      </c>
      <c r="C424" s="4" t="str">
        <f t="shared" si="263"/>
        <v>DIV KS</v>
      </c>
      <c r="D424" s="4">
        <v>222112129</v>
      </c>
      <c r="E424" s="2" t="s">
        <v>731</v>
      </c>
      <c r="F424" s="1">
        <f t="shared" si="264"/>
        <v>1</v>
      </c>
      <c r="G424" s="1" t="str">
        <f>VLOOKUP(D424,Sheet1!$A$2:$D$540,4,FALSE)</f>
        <v>Katrina Lavenia Elvaretta</v>
      </c>
      <c r="H424" s="1">
        <f t="shared" si="265"/>
        <v>1</v>
      </c>
      <c r="I424" s="1" t="s">
        <v>4712</v>
      </c>
      <c r="J424" s="25" t="s">
        <v>4713</v>
      </c>
      <c r="K424" s="23" t="str">
        <f t="shared" si="266"/>
        <v>6282331341705</v>
      </c>
      <c r="L424" s="26" t="s">
        <v>4714</v>
      </c>
      <c r="M424" s="1" t="s">
        <v>4715</v>
      </c>
      <c r="N424" s="1" t="s">
        <v>1141</v>
      </c>
      <c r="O424" s="1" t="s">
        <v>4716</v>
      </c>
      <c r="P424" s="1" t="s">
        <v>4717</v>
      </c>
      <c r="Q424" s="1" t="s">
        <v>1144</v>
      </c>
      <c r="R424" s="1" t="s">
        <v>4718</v>
      </c>
      <c r="S424" s="1" t="s">
        <v>1403</v>
      </c>
      <c r="T424" s="1" t="str">
        <f t="shared" si="267"/>
        <v>Rt 01 / Rw 05, No 53, Jalan Rajekwesi Perumahan Rakyat (Perak), Kelurahan Ledok Kulon, Kecamatan Bojonegoro</v>
      </c>
      <c r="U424" s="1" t="s">
        <v>1402</v>
      </c>
      <c r="V424" s="1" t="s">
        <v>1404</v>
      </c>
      <c r="W424" s="1" t="s">
        <v>1405</v>
      </c>
      <c r="X424" s="1" t="s">
        <v>1404</v>
      </c>
      <c r="Y424" s="1" t="str">
        <f t="shared" si="268"/>
        <v>35</v>
      </c>
      <c r="Z424" s="1" t="str">
        <f>VLOOKUP(Y424,ja!E$2:F$35,2,FALSE)</f>
        <v>Jawa Timur</v>
      </c>
      <c r="AA424" s="1" t="str">
        <f t="shared" si="269"/>
        <v>3522</v>
      </c>
      <c r="AB424" s="1" t="str">
        <f t="shared" si="270"/>
        <v>BPS Kabupaten Bojonegoro</v>
      </c>
      <c r="AD424" s="1" t="str">
        <f>IF(AC424="","", VLOOKUP(AC424,ja!A$2:D$549,4)&amp;" "&amp;VLOOKUP(AC424,ja!A$2:D$549,2))</f>
        <v/>
      </c>
      <c r="AE424" s="5" t="str">
        <f t="shared" ref="AE424:AF424" si="438">IF(AC424="",AA424,AC424)</f>
        <v>3522</v>
      </c>
      <c r="AF424" s="2" t="str">
        <f t="shared" si="438"/>
        <v>BPS Kabupaten Bojonegoro</v>
      </c>
      <c r="AG424" s="1">
        <v>1</v>
      </c>
    </row>
    <row r="425" spans="1:33" ht="12.75">
      <c r="A425" s="3">
        <v>45450.798229664353</v>
      </c>
      <c r="B425" s="1" t="s">
        <v>141</v>
      </c>
      <c r="C425" s="4" t="str">
        <f t="shared" si="263"/>
        <v>DIV ST</v>
      </c>
      <c r="D425" s="4">
        <v>212112160</v>
      </c>
      <c r="E425" s="2" t="s">
        <v>252</v>
      </c>
      <c r="F425" s="1">
        <f t="shared" si="264"/>
        <v>1</v>
      </c>
      <c r="G425" s="1" t="str">
        <f>VLOOKUP(D425,Sheet1!$A$2:$D$540,4,FALSE)</f>
        <v>Lourna Mariska Mauboy</v>
      </c>
      <c r="H425" s="1">
        <f t="shared" si="265"/>
        <v>1</v>
      </c>
      <c r="I425" s="1" t="s">
        <v>4720</v>
      </c>
      <c r="J425" s="25" t="s">
        <v>4721</v>
      </c>
      <c r="K425" s="23" t="str">
        <f t="shared" si="266"/>
        <v>6285333009580</v>
      </c>
      <c r="L425" s="23" t="s">
        <v>4722</v>
      </c>
      <c r="M425" s="1" t="s">
        <v>4723</v>
      </c>
      <c r="N425" s="1" t="s">
        <v>1286</v>
      </c>
      <c r="O425" s="1" t="s">
        <v>4724</v>
      </c>
      <c r="P425" s="1" t="s">
        <v>4725</v>
      </c>
      <c r="Q425" s="1" t="s">
        <v>1144</v>
      </c>
      <c r="R425" s="1" t="s">
        <v>4726</v>
      </c>
      <c r="S425" s="1" t="s">
        <v>1413</v>
      </c>
      <c r="T425" s="1" t="str">
        <f t="shared" si="267"/>
        <v xml:space="preserve">Gg Sensus Ivd Rt 001 Rw 014 No 20 Kelurahan Bidara Cina Kecamatan Jatinegara </v>
      </c>
      <c r="U425" s="1" t="s">
        <v>1414</v>
      </c>
      <c r="V425" s="1" t="s">
        <v>1160</v>
      </c>
      <c r="W425" s="1" t="s">
        <v>1311</v>
      </c>
      <c r="X425" s="1" t="s">
        <v>1160</v>
      </c>
      <c r="Y425" s="1" t="str">
        <f t="shared" si="268"/>
        <v>31</v>
      </c>
      <c r="Z425" s="1" t="str">
        <f>VLOOKUP(Y425,ja!E$2:F$35,2,FALSE)</f>
        <v>DKI Jakarta</v>
      </c>
      <c r="AA425" s="1" t="str">
        <f t="shared" si="269"/>
        <v>3100</v>
      </c>
      <c r="AB425" s="1" t="str">
        <f t="shared" si="270"/>
        <v>BPS Provinsi DKI Jakarta</v>
      </c>
      <c r="AD425" s="1" t="str">
        <f>IF(AC425="","", VLOOKUP(AC425,ja!A$2:D$549,4)&amp;" "&amp;VLOOKUP(AC425,ja!A$2:D$549,2))</f>
        <v/>
      </c>
      <c r="AE425" s="5" t="str">
        <f t="shared" ref="AE425:AF425" si="439">IF(AC425="",AA425,AC425)</f>
        <v>3100</v>
      </c>
      <c r="AF425" s="2" t="str">
        <f t="shared" si="439"/>
        <v>BPS Provinsi DKI Jakarta</v>
      </c>
      <c r="AG425" s="1">
        <v>1</v>
      </c>
    </row>
    <row r="426" spans="1:33" ht="12.75">
      <c r="A426" s="3">
        <v>45450.798797222218</v>
      </c>
      <c r="B426" s="1" t="s">
        <v>23</v>
      </c>
      <c r="C426" s="4" t="str">
        <f t="shared" si="263"/>
        <v>DIII ST</v>
      </c>
      <c r="D426" s="4">
        <v>112212454</v>
      </c>
      <c r="E426" s="2" t="s">
        <v>4728</v>
      </c>
      <c r="F426" s="1">
        <f t="shared" si="264"/>
        <v>1</v>
      </c>
      <c r="G426" s="1" t="str">
        <f>VLOOKUP(D426,Sheet1!$A$2:$D$540,4,FALSE)</f>
        <v>Afri Yadi</v>
      </c>
      <c r="H426" s="1">
        <f t="shared" si="265"/>
        <v>1</v>
      </c>
      <c r="I426" s="1" t="s">
        <v>4729</v>
      </c>
      <c r="J426" s="25" t="s">
        <v>4730</v>
      </c>
      <c r="K426" s="23" t="str">
        <f t="shared" si="266"/>
        <v>6281261624618</v>
      </c>
      <c r="L426" s="23" t="s">
        <v>4731</v>
      </c>
      <c r="M426" s="1" t="s">
        <v>4728</v>
      </c>
      <c r="N426" s="1" t="s">
        <v>1141</v>
      </c>
      <c r="O426" s="1" t="s">
        <v>4732</v>
      </c>
      <c r="P426" s="1" t="s">
        <v>4733</v>
      </c>
      <c r="Q426" s="1" t="s">
        <v>1144</v>
      </c>
      <c r="R426" s="1" t="s">
        <v>4734</v>
      </c>
      <c r="S426" s="1" t="s">
        <v>3102</v>
      </c>
      <c r="T426" s="1" t="str">
        <f t="shared" si="267"/>
        <v>0/0/065/Jalan Raya Lubuk Alung/Toboh Sawah Mandi/Toboh Gadang Timur/Sintuk Toboh Gadang</v>
      </c>
      <c r="U426" s="1" t="s">
        <v>3583</v>
      </c>
      <c r="V426" s="1" t="s">
        <v>3623</v>
      </c>
      <c r="W426" s="1" t="s">
        <v>3624</v>
      </c>
      <c r="X426" s="1" t="s">
        <v>3623</v>
      </c>
      <c r="Y426" s="1" t="str">
        <f t="shared" si="268"/>
        <v>13</v>
      </c>
      <c r="Z426" s="1" t="str">
        <f>VLOOKUP(Y426,ja!E$2:F$35,2,FALSE)</f>
        <v>Sumatera Barat</v>
      </c>
      <c r="AA426" s="1" t="str">
        <f t="shared" si="269"/>
        <v>1306</v>
      </c>
      <c r="AB426" s="1" t="str">
        <f t="shared" si="270"/>
        <v>BPS Kabupaten Padang Pariaman</v>
      </c>
      <c r="AD426" s="1" t="str">
        <f>IF(AC426="","", VLOOKUP(AC426,ja!A$2:D$549,4)&amp;" "&amp;VLOOKUP(AC426,ja!A$2:D$549,2))</f>
        <v/>
      </c>
      <c r="AE426" s="5" t="str">
        <f t="shared" ref="AE426:AF426" si="440">IF(AC426="",AA426,AC426)</f>
        <v>1306</v>
      </c>
      <c r="AF426" s="2" t="str">
        <f t="shared" si="440"/>
        <v>BPS Kabupaten Padang Pariaman</v>
      </c>
      <c r="AG426" s="1">
        <v>1</v>
      </c>
    </row>
    <row r="427" spans="1:33" ht="12.75">
      <c r="A427" s="3">
        <v>45450.803379699079</v>
      </c>
      <c r="B427" s="1" t="s">
        <v>57</v>
      </c>
      <c r="C427" s="4" t="str">
        <f t="shared" si="263"/>
        <v>DIV KS</v>
      </c>
      <c r="D427" s="4">
        <v>222112057</v>
      </c>
      <c r="E427" s="2" t="s">
        <v>4736</v>
      </c>
      <c r="F427" s="1">
        <f t="shared" si="264"/>
        <v>1</v>
      </c>
      <c r="G427" s="1" t="str">
        <f>VLOOKUP(D427,Sheet1!$A$2:$D$540,4,FALSE)</f>
        <v>Ferlinda Novia Ardhitasari</v>
      </c>
      <c r="H427" s="1">
        <f t="shared" si="265"/>
        <v>1</v>
      </c>
      <c r="I427" s="1" t="s">
        <v>4737</v>
      </c>
      <c r="J427" s="25" t="s">
        <v>4738</v>
      </c>
      <c r="K427" s="23" t="str">
        <f t="shared" si="266"/>
        <v>6283133735144</v>
      </c>
      <c r="L427" s="23" t="s">
        <v>4739</v>
      </c>
      <c r="M427" s="1" t="s">
        <v>4736</v>
      </c>
      <c r="N427" s="1" t="s">
        <v>1141</v>
      </c>
      <c r="O427" s="1" t="s">
        <v>4740</v>
      </c>
      <c r="P427" s="1" t="s">
        <v>4741</v>
      </c>
      <c r="Q427" s="1" t="s">
        <v>1144</v>
      </c>
      <c r="R427" s="1" t="s">
        <v>4742</v>
      </c>
      <c r="S427" s="1" t="s">
        <v>1540</v>
      </c>
      <c r="T427" s="1" t="str">
        <f t="shared" si="267"/>
        <v>Butuh Rt/Rw 02/00, Sriharjo, Imogiri, Bantul, Daerah Istimewa Yogyakarta</v>
      </c>
      <c r="U427" s="1" t="s">
        <v>1540</v>
      </c>
      <c r="V427" s="1" t="s">
        <v>1703</v>
      </c>
      <c r="W427" s="1" t="s">
        <v>1541</v>
      </c>
      <c r="X427" s="1" t="s">
        <v>1703</v>
      </c>
      <c r="Y427" s="1" t="str">
        <f t="shared" si="268"/>
        <v>34</v>
      </c>
      <c r="Z427" s="1" t="str">
        <f>VLOOKUP(Y427,ja!E$2:F$35,2,FALSE)</f>
        <v>DI Yogyakarta</v>
      </c>
      <c r="AA427" s="1" t="str">
        <f t="shared" si="269"/>
        <v>3402</v>
      </c>
      <c r="AB427" s="1" t="str">
        <f t="shared" si="270"/>
        <v>BPS Kabupaten Bantul</v>
      </c>
      <c r="AD427" s="1" t="str">
        <f>IF(AC427="","", VLOOKUP(AC427,ja!A$2:D$549,4)&amp;" "&amp;VLOOKUP(AC427,ja!A$2:D$549,2))</f>
        <v/>
      </c>
      <c r="AE427" s="5" t="str">
        <f t="shared" ref="AE427:AF427" si="441">IF(AC427="",AA427,AC427)</f>
        <v>3402</v>
      </c>
      <c r="AF427" s="2" t="str">
        <f t="shared" si="441"/>
        <v>BPS Kabupaten Bantul</v>
      </c>
      <c r="AG427" s="1">
        <v>1</v>
      </c>
    </row>
    <row r="428" spans="1:33" ht="12.75">
      <c r="A428" s="3">
        <v>45450.803521828704</v>
      </c>
      <c r="B428" s="1" t="s">
        <v>32</v>
      </c>
      <c r="C428" s="4" t="str">
        <f t="shared" si="263"/>
        <v>DIV KS</v>
      </c>
      <c r="D428" s="4">
        <v>222112083</v>
      </c>
      <c r="E428" s="2" t="s">
        <v>533</v>
      </c>
      <c r="F428" s="1">
        <f t="shared" si="264"/>
        <v>1</v>
      </c>
      <c r="G428" s="1" t="str">
        <f>VLOOKUP(D428,Sheet1!$A$2:$D$540,4,FALSE)</f>
        <v>Hala Mutiara Putri</v>
      </c>
      <c r="H428" s="1">
        <f t="shared" si="265"/>
        <v>1</v>
      </c>
      <c r="I428" s="1" t="s">
        <v>4744</v>
      </c>
      <c r="J428" s="25" t="s">
        <v>4745</v>
      </c>
      <c r="K428" s="23" t="str">
        <f t="shared" si="266"/>
        <v>6285700866755</v>
      </c>
      <c r="L428" s="23" t="s">
        <v>4746</v>
      </c>
      <c r="M428" s="1" t="s">
        <v>533</v>
      </c>
      <c r="N428" s="1" t="s">
        <v>1141</v>
      </c>
      <c r="O428" s="1" t="s">
        <v>4747</v>
      </c>
      <c r="P428" s="1" t="s">
        <v>4748</v>
      </c>
      <c r="Q428" s="1" t="s">
        <v>1144</v>
      </c>
      <c r="R428" s="1" t="s">
        <v>4749</v>
      </c>
      <c r="S428" s="1" t="s">
        <v>2185</v>
      </c>
      <c r="T428" s="1" t="str">
        <f t="shared" si="267"/>
        <v>Kaliwareng Rt 03 Rw 02, Warungasem</v>
      </c>
      <c r="U428" s="1" t="s">
        <v>2141</v>
      </c>
      <c r="V428" s="1" t="s">
        <v>2186</v>
      </c>
      <c r="W428" s="1" t="s">
        <v>2142</v>
      </c>
      <c r="X428" s="1" t="s">
        <v>2186</v>
      </c>
      <c r="Y428" s="1" t="str">
        <f t="shared" si="268"/>
        <v>33</v>
      </c>
      <c r="Z428" s="1" t="str">
        <f>VLOOKUP(Y428,ja!E$2:F$35,2,FALSE)</f>
        <v>Jawa Tengah</v>
      </c>
      <c r="AA428" s="1" t="str">
        <f t="shared" si="269"/>
        <v>3325</v>
      </c>
      <c r="AB428" s="1" t="str">
        <f t="shared" si="270"/>
        <v>BPS Kabupaten Batang</v>
      </c>
      <c r="AD428" s="1" t="str">
        <f>IF(AC428="","", VLOOKUP(AC428,ja!A$2:D$549,4)&amp;" "&amp;VLOOKUP(AC428,ja!A$2:D$549,2))</f>
        <v/>
      </c>
      <c r="AE428" s="5" t="str">
        <f t="shared" ref="AE428:AF428" si="442">IF(AC428="",AA428,AC428)</f>
        <v>3325</v>
      </c>
      <c r="AF428" s="2" t="str">
        <f t="shared" si="442"/>
        <v>BPS Kabupaten Batang</v>
      </c>
      <c r="AG428" s="1">
        <v>1</v>
      </c>
    </row>
    <row r="429" spans="1:33" ht="12.75">
      <c r="A429" s="3">
        <v>45450.810844016203</v>
      </c>
      <c r="B429" s="1" t="s">
        <v>32</v>
      </c>
      <c r="C429" s="4" t="str">
        <f t="shared" si="263"/>
        <v>DIV KS</v>
      </c>
      <c r="D429" s="4">
        <v>222111878</v>
      </c>
      <c r="E429" s="2" t="s">
        <v>4751</v>
      </c>
      <c r="F429" s="1">
        <f t="shared" si="264"/>
        <v>1</v>
      </c>
      <c r="G429" s="1" t="str">
        <f>VLOOKUP(D429,Sheet1!$A$2:$D$540,4,FALSE)</f>
        <v>Alvandi Syukur Rahmat Zega</v>
      </c>
      <c r="H429" s="1">
        <f t="shared" si="265"/>
        <v>1</v>
      </c>
      <c r="I429" s="1" t="s">
        <v>4752</v>
      </c>
      <c r="J429" s="25" t="s">
        <v>4753</v>
      </c>
      <c r="K429" s="23" t="str">
        <f t="shared" si="266"/>
        <v>6281263486245</v>
      </c>
      <c r="L429" s="23" t="s">
        <v>4754</v>
      </c>
      <c r="M429" s="1" t="s">
        <v>4751</v>
      </c>
      <c r="N429" s="1" t="s">
        <v>1141</v>
      </c>
      <c r="O429" s="1" t="s">
        <v>4755</v>
      </c>
      <c r="P429" s="1" t="s">
        <v>4756</v>
      </c>
      <c r="Q429" s="1" t="s">
        <v>1144</v>
      </c>
      <c r="R429" s="1" t="s">
        <v>4757</v>
      </c>
      <c r="S429" s="1" t="s">
        <v>4758</v>
      </c>
      <c r="T429" s="1" t="str">
        <f t="shared" si="267"/>
        <v>Rt 2/Rw 1, No. 47, Jl. Arah Tuhemberua Km 21, Desa Hilimbosi, Kecamatan Sitolu Ori</v>
      </c>
      <c r="U429" s="1" t="s">
        <v>4759</v>
      </c>
      <c r="V429" s="1" t="s">
        <v>4760</v>
      </c>
      <c r="W429" s="1" t="s">
        <v>4761</v>
      </c>
      <c r="X429" s="1" t="s">
        <v>4760</v>
      </c>
      <c r="Y429" s="1" t="str">
        <f t="shared" si="268"/>
        <v>12</v>
      </c>
      <c r="Z429" s="1" t="str">
        <f>VLOOKUP(Y429,ja!E$2:F$35,2,FALSE)</f>
        <v>Sumatera Utara</v>
      </c>
      <c r="AA429" s="1" t="str">
        <f t="shared" si="269"/>
        <v>1224</v>
      </c>
      <c r="AB429" s="1" t="str">
        <f t="shared" si="270"/>
        <v>BPS Kabupaten Nias Utara</v>
      </c>
      <c r="AD429" s="1" t="str">
        <f>IF(AC429="","", VLOOKUP(AC429,ja!A$2:D$549,4)&amp;" "&amp;VLOOKUP(AC429,ja!A$2:D$549,2))</f>
        <v/>
      </c>
      <c r="AE429" s="5" t="str">
        <f t="shared" ref="AE429:AF429" si="443">IF(AC429="",AA429,AC429)</f>
        <v>1224</v>
      </c>
      <c r="AF429" s="2" t="str">
        <f t="shared" si="443"/>
        <v>BPS Kabupaten Nias Utara</v>
      </c>
      <c r="AG429" s="1">
        <v>1</v>
      </c>
    </row>
    <row r="430" spans="1:33" ht="12.75">
      <c r="A430" s="3">
        <v>45450.872794409719</v>
      </c>
      <c r="B430" s="1" t="s">
        <v>18</v>
      </c>
      <c r="C430" s="4" t="str">
        <f t="shared" si="263"/>
        <v>DIV KS</v>
      </c>
      <c r="D430" s="4">
        <v>222112300</v>
      </c>
      <c r="E430" s="2" t="s">
        <v>701</v>
      </c>
      <c r="F430" s="1">
        <f t="shared" si="264"/>
        <v>1</v>
      </c>
      <c r="G430" s="1" t="str">
        <f>VLOOKUP(D430,Sheet1!$A$2:$D$540,4,FALSE)</f>
        <v>Rahadian Eka Bagus Indra Rinangku</v>
      </c>
      <c r="H430" s="1">
        <f t="shared" si="265"/>
        <v>1</v>
      </c>
      <c r="I430" s="1" t="s">
        <v>4763</v>
      </c>
      <c r="J430" s="25" t="s">
        <v>4764</v>
      </c>
      <c r="K430" s="23" t="str">
        <f t="shared" si="266"/>
        <v>6285608389667</v>
      </c>
      <c r="L430" s="23" t="s">
        <v>4765</v>
      </c>
      <c r="M430" s="1" t="s">
        <v>4766</v>
      </c>
      <c r="N430" s="1" t="s">
        <v>1286</v>
      </c>
      <c r="O430" s="1" t="s">
        <v>4767</v>
      </c>
      <c r="P430" s="1" t="s">
        <v>4768</v>
      </c>
      <c r="Q430" s="1" t="s">
        <v>1144</v>
      </c>
      <c r="R430" s="1" t="s">
        <v>4769</v>
      </c>
      <c r="S430" s="1" t="s">
        <v>1267</v>
      </c>
      <c r="T430" s="1" t="str">
        <f t="shared" si="267"/>
        <v>Rt12/Rw04, Jalan Kyai Mojo, Desa Sedenganmijen, Kecamatan Krian</v>
      </c>
      <c r="U430" s="1" t="s">
        <v>1268</v>
      </c>
      <c r="V430" s="1" t="s">
        <v>1269</v>
      </c>
      <c r="W430" s="1" t="s">
        <v>3515</v>
      </c>
      <c r="X430" s="1" t="s">
        <v>1269</v>
      </c>
      <c r="Y430" s="1" t="str">
        <f t="shared" si="268"/>
        <v>35</v>
      </c>
      <c r="Z430" s="1" t="str">
        <f>VLOOKUP(Y430,ja!E$2:F$35,2,FALSE)</f>
        <v>Jawa Timur</v>
      </c>
      <c r="AA430" s="1" t="str">
        <f t="shared" si="269"/>
        <v>3515</v>
      </c>
      <c r="AB430" s="1" t="str">
        <f t="shared" si="270"/>
        <v>BPS Kabupaten Sidoarjo</v>
      </c>
      <c r="AD430" s="1" t="str">
        <f>IF(AC430="","", VLOOKUP(AC430,ja!A$2:D$549,4)&amp;" "&amp;VLOOKUP(AC430,ja!A$2:D$549,2))</f>
        <v/>
      </c>
      <c r="AE430" s="5" t="str">
        <f t="shared" ref="AE430:AF430" si="444">IF(AC430="",AA430,AC430)</f>
        <v>3515</v>
      </c>
      <c r="AF430" s="2" t="str">
        <f t="shared" si="444"/>
        <v>BPS Kabupaten Sidoarjo</v>
      </c>
      <c r="AG430" s="1">
        <v>1</v>
      </c>
    </row>
    <row r="431" spans="1:33" ht="12.75">
      <c r="A431" s="3">
        <v>45450.833835798607</v>
      </c>
      <c r="B431" s="1" t="s">
        <v>47</v>
      </c>
      <c r="C431" s="4" t="str">
        <f t="shared" si="263"/>
        <v>DIII ST</v>
      </c>
      <c r="D431" s="4">
        <v>112212867</v>
      </c>
      <c r="E431" s="2" t="s">
        <v>860</v>
      </c>
      <c r="F431" s="1">
        <f t="shared" si="264"/>
        <v>1</v>
      </c>
      <c r="G431" s="1" t="str">
        <f>VLOOKUP(D431,Sheet1!$A$2:$D$540,4,FALSE)</f>
        <v>Salma Anida</v>
      </c>
      <c r="H431" s="1">
        <f t="shared" si="265"/>
        <v>1</v>
      </c>
      <c r="I431" s="1" t="s">
        <v>4771</v>
      </c>
      <c r="J431" s="25" t="s">
        <v>4772</v>
      </c>
      <c r="K431" s="23" t="str">
        <f t="shared" si="266"/>
        <v>6285389426274</v>
      </c>
      <c r="L431" s="23" t="s">
        <v>4773</v>
      </c>
      <c r="M431" s="1" t="s">
        <v>860</v>
      </c>
      <c r="N431" s="1" t="s">
        <v>1141</v>
      </c>
      <c r="O431" s="1" t="s">
        <v>4774</v>
      </c>
      <c r="P431" s="1" t="s">
        <v>4775</v>
      </c>
      <c r="Q431" s="1" t="s">
        <v>1144</v>
      </c>
      <c r="R431" s="1" t="s">
        <v>4776</v>
      </c>
      <c r="S431" s="1" t="s">
        <v>1381</v>
      </c>
      <c r="T431" s="1" t="str">
        <f t="shared" si="267"/>
        <v>Jl. Sultan Adam Gg. Famili Rt. 03 Rw. 04 No. 29 Kelurahan Surgi Mufti Kecamatan Banjarmasin Utara</v>
      </c>
      <c r="U431" s="1" t="s">
        <v>1382</v>
      </c>
      <c r="V431" s="1" t="s">
        <v>1383</v>
      </c>
      <c r="W431" s="1" t="s">
        <v>3957</v>
      </c>
      <c r="X431" s="1" t="s">
        <v>1383</v>
      </c>
      <c r="Y431" s="1" t="str">
        <f t="shared" si="268"/>
        <v>63</v>
      </c>
      <c r="Z431" s="1" t="str">
        <f>VLOOKUP(Y431,ja!E$2:F$35,2,FALSE)</f>
        <v>Kalimantan Selatan</v>
      </c>
      <c r="AA431" s="1" t="str">
        <f t="shared" si="269"/>
        <v>6371</v>
      </c>
      <c r="AB431" s="1" t="str">
        <f t="shared" si="270"/>
        <v>BPS Kota Banjarmasin</v>
      </c>
      <c r="AD431" s="1" t="str">
        <f>IF(AC431="","", VLOOKUP(AC431,ja!A$2:D$549,4)&amp;" "&amp;VLOOKUP(AC431,ja!A$2:D$549,2))</f>
        <v/>
      </c>
      <c r="AE431" s="5" t="str">
        <f t="shared" ref="AE431:AF431" si="445">IF(AC431="",AA431,AC431)</f>
        <v>6371</v>
      </c>
      <c r="AF431" s="2" t="str">
        <f t="shared" si="445"/>
        <v>BPS Kota Banjarmasin</v>
      </c>
      <c r="AG431" s="1">
        <v>1</v>
      </c>
    </row>
    <row r="432" spans="1:33" ht="12.75">
      <c r="A432" s="3">
        <v>45450.839888171293</v>
      </c>
      <c r="B432" s="1" t="s">
        <v>75</v>
      </c>
      <c r="C432" s="4" t="str">
        <f t="shared" si="263"/>
        <v>DIV KS</v>
      </c>
      <c r="D432" s="4">
        <v>222112184</v>
      </c>
      <c r="E432" s="2" t="s">
        <v>492</v>
      </c>
      <c r="F432" s="1">
        <f t="shared" si="264"/>
        <v>1</v>
      </c>
      <c r="G432" s="1" t="str">
        <f>VLOOKUP(D432,Sheet1!$A$2:$D$540,4,FALSE)</f>
        <v>Meischa Zahra Nur Adhelia</v>
      </c>
      <c r="H432" s="1">
        <f t="shared" si="265"/>
        <v>1</v>
      </c>
      <c r="I432" s="1" t="s">
        <v>4778</v>
      </c>
      <c r="J432" s="25" t="s">
        <v>4779</v>
      </c>
      <c r="K432" s="23" t="str">
        <f t="shared" si="266"/>
        <v>6285742737301</v>
      </c>
      <c r="L432" s="23" t="s">
        <v>4780</v>
      </c>
      <c r="M432" s="1" t="s">
        <v>4781</v>
      </c>
      <c r="N432" s="1" t="s">
        <v>1141</v>
      </c>
      <c r="O432" s="1" t="s">
        <v>4782</v>
      </c>
      <c r="P432" s="1" t="s">
        <v>4783</v>
      </c>
      <c r="Q432" s="1" t="s">
        <v>1144</v>
      </c>
      <c r="R432" s="1" t="s">
        <v>4784</v>
      </c>
      <c r="S432" s="1" t="s">
        <v>1558</v>
      </c>
      <c r="T432" s="1" t="str">
        <f t="shared" si="267"/>
        <v>Mojoroto Rt 01/Rw 01, Mojoroto, Mojogedang, Karanganyar</v>
      </c>
      <c r="U432" s="1" t="s">
        <v>1559</v>
      </c>
      <c r="V432" s="1" t="s">
        <v>1560</v>
      </c>
      <c r="W432" s="1" t="s">
        <v>1561</v>
      </c>
      <c r="X432" s="1" t="s">
        <v>1560</v>
      </c>
      <c r="Y432" s="1" t="str">
        <f t="shared" si="268"/>
        <v>33</v>
      </c>
      <c r="Z432" s="1" t="str">
        <f>VLOOKUP(Y432,ja!E$2:F$35,2,FALSE)</f>
        <v>Jawa Tengah</v>
      </c>
      <c r="AA432" s="1" t="str">
        <f t="shared" si="269"/>
        <v>3313</v>
      </c>
      <c r="AB432" s="1" t="str">
        <f t="shared" si="270"/>
        <v>BPS Kabupaten Karanganyar</v>
      </c>
      <c r="AD432" s="1" t="str">
        <f>IF(AC432="","", VLOOKUP(AC432,ja!A$2:D$549,4)&amp;" "&amp;VLOOKUP(AC432,ja!A$2:D$549,2))</f>
        <v/>
      </c>
      <c r="AE432" s="5" t="str">
        <f t="shared" ref="AE432:AF432" si="446">IF(AC432="",AA432,AC432)</f>
        <v>3313</v>
      </c>
      <c r="AF432" s="2" t="str">
        <f t="shared" si="446"/>
        <v>BPS Kabupaten Karanganyar</v>
      </c>
      <c r="AG432" s="1">
        <v>1</v>
      </c>
    </row>
    <row r="433" spans="1:33" ht="12.75">
      <c r="A433" s="3">
        <v>45450.839908136579</v>
      </c>
      <c r="B433" s="1" t="s">
        <v>23</v>
      </c>
      <c r="C433" s="4" t="str">
        <f t="shared" si="263"/>
        <v>DIII ST</v>
      </c>
      <c r="D433" s="4">
        <v>112212846</v>
      </c>
      <c r="E433" s="2" t="s">
        <v>926</v>
      </c>
      <c r="F433" s="1">
        <f t="shared" si="264"/>
        <v>1</v>
      </c>
      <c r="G433" s="1" t="str">
        <f>VLOOKUP(D433,Sheet1!$A$2:$D$540,4,FALSE)</f>
        <v>Rezky Maharani</v>
      </c>
      <c r="H433" s="1">
        <f t="shared" si="265"/>
        <v>1</v>
      </c>
      <c r="I433" s="1" t="s">
        <v>4786</v>
      </c>
      <c r="J433" s="25" t="s">
        <v>4787</v>
      </c>
      <c r="K433" s="23" t="str">
        <f t="shared" si="266"/>
        <v>6282293341074</v>
      </c>
      <c r="L433" s="26" t="s">
        <v>4788</v>
      </c>
      <c r="M433" s="1" t="s">
        <v>4789</v>
      </c>
      <c r="N433" s="1" t="s">
        <v>1141</v>
      </c>
      <c r="O433" s="1" t="s">
        <v>4790</v>
      </c>
      <c r="P433" s="1" t="s">
        <v>1191</v>
      </c>
      <c r="Q433" s="1" t="s">
        <v>1144</v>
      </c>
      <c r="R433" s="1" t="s">
        <v>4791</v>
      </c>
      <c r="S433" s="1" t="s">
        <v>4792</v>
      </c>
      <c r="T433" s="1" t="str">
        <f t="shared" si="267"/>
        <v>002/010, No.12, Jaya Asri Blok Ah, Entrop, Jayapura Selatan</v>
      </c>
      <c r="U433" s="1" t="s">
        <v>4792</v>
      </c>
      <c r="V433" s="1" t="s">
        <v>4793</v>
      </c>
      <c r="W433" s="1" t="s">
        <v>1741</v>
      </c>
      <c r="X433" s="1" t="s">
        <v>4793</v>
      </c>
      <c r="Y433" s="1" t="str">
        <f t="shared" si="268"/>
        <v>94</v>
      </c>
      <c r="Z433" s="1" t="str">
        <f>VLOOKUP(Y433,ja!E$2:F$35,2,FALSE)</f>
        <v>Papua</v>
      </c>
      <c r="AA433" s="1" t="str">
        <f t="shared" si="269"/>
        <v>9400</v>
      </c>
      <c r="AB433" s="1" t="str">
        <f t="shared" si="270"/>
        <v>BPS Provinsi Papua</v>
      </c>
      <c r="AD433" s="1" t="str">
        <f>IF(AC433="","", VLOOKUP(AC433,ja!A$2:D$549,4)&amp;" "&amp;VLOOKUP(AC433,ja!A$2:D$549,2))</f>
        <v/>
      </c>
      <c r="AE433" s="5" t="str">
        <f t="shared" ref="AE433:AF433" si="447">IF(AC433="",AA433,AC433)</f>
        <v>9400</v>
      </c>
      <c r="AF433" s="2" t="str">
        <f t="shared" si="447"/>
        <v>BPS Provinsi Papua</v>
      </c>
      <c r="AG433" s="1">
        <v>1</v>
      </c>
    </row>
    <row r="434" spans="1:33" ht="12.75">
      <c r="A434" s="3">
        <v>45450.849800856478</v>
      </c>
      <c r="B434" s="1" t="s">
        <v>23</v>
      </c>
      <c r="C434" s="4" t="str">
        <f t="shared" si="263"/>
        <v>DIII ST</v>
      </c>
      <c r="D434" s="4">
        <v>112212634</v>
      </c>
      <c r="E434" s="2" t="s">
        <v>168</v>
      </c>
      <c r="F434" s="1">
        <f t="shared" si="264"/>
        <v>1</v>
      </c>
      <c r="G434" s="1" t="str">
        <f>VLOOKUP(D434,Sheet1!$A$2:$D$540,4,FALSE)</f>
        <v>Hamida</v>
      </c>
      <c r="H434" s="1">
        <f t="shared" si="265"/>
        <v>1</v>
      </c>
      <c r="I434" s="1" t="s">
        <v>4795</v>
      </c>
      <c r="J434" s="25" t="s">
        <v>4796</v>
      </c>
      <c r="K434" s="23" t="str">
        <f t="shared" si="266"/>
        <v>6283117212760</v>
      </c>
      <c r="L434" s="23" t="s">
        <v>4797</v>
      </c>
      <c r="M434" s="1" t="s">
        <v>4798</v>
      </c>
      <c r="N434" s="1" t="s">
        <v>4799</v>
      </c>
      <c r="O434" s="1" t="s">
        <v>4800</v>
      </c>
      <c r="P434" s="1" t="s">
        <v>4801</v>
      </c>
      <c r="Q434" s="1" t="s">
        <v>1144</v>
      </c>
      <c r="R434" s="1" t="s">
        <v>4802</v>
      </c>
      <c r="S434" s="1" t="s">
        <v>4803</v>
      </c>
      <c r="T434" s="1" t="str">
        <f t="shared" si="267"/>
        <v>Dusun 3 Desa Ujanmas Baru Kecamatan Ujanmas</v>
      </c>
      <c r="U434" s="1" t="s">
        <v>4804</v>
      </c>
      <c r="V434" s="1" t="s">
        <v>4805</v>
      </c>
      <c r="W434" s="1" t="s">
        <v>4806</v>
      </c>
      <c r="X434" s="1" t="s">
        <v>4805</v>
      </c>
      <c r="Y434" s="1" t="str">
        <f t="shared" si="268"/>
        <v>16</v>
      </c>
      <c r="Z434" s="1" t="str">
        <f>VLOOKUP(Y434,ja!E$2:F$35,2,FALSE)</f>
        <v>Sumatera Selatan</v>
      </c>
      <c r="AA434" s="1" t="str">
        <f t="shared" si="269"/>
        <v>1603</v>
      </c>
      <c r="AB434" s="1" t="str">
        <f t="shared" si="270"/>
        <v>BPS Kabupaten Muara Enim</v>
      </c>
      <c r="AD434" s="1" t="str">
        <f>IF(AC434="","", VLOOKUP(AC434,ja!A$2:D$549,4)&amp;" "&amp;VLOOKUP(AC434,ja!A$2:D$549,2))</f>
        <v/>
      </c>
      <c r="AE434" s="5" t="str">
        <f t="shared" ref="AE434:AF434" si="448">IF(AC434="",AA434,AC434)</f>
        <v>1603</v>
      </c>
      <c r="AF434" s="2" t="str">
        <f t="shared" si="448"/>
        <v>BPS Kabupaten Muara Enim</v>
      </c>
      <c r="AG434" s="1">
        <v>1</v>
      </c>
    </row>
    <row r="435" spans="1:33" ht="12.75">
      <c r="A435" s="3">
        <v>45450.846834675925</v>
      </c>
      <c r="B435" s="1" t="s">
        <v>38</v>
      </c>
      <c r="C435" s="4" t="str">
        <f t="shared" si="263"/>
        <v>DIV ST</v>
      </c>
      <c r="D435" s="4">
        <v>212112237</v>
      </c>
      <c r="E435" s="2" t="s">
        <v>447</v>
      </c>
      <c r="F435" s="1">
        <f t="shared" si="264"/>
        <v>1</v>
      </c>
      <c r="G435" s="1" t="str">
        <f>VLOOKUP(D435,Sheet1!$A$2:$D$540,4,FALSE)</f>
        <v>Nadaa Zhafarina</v>
      </c>
      <c r="H435" s="1">
        <f t="shared" si="265"/>
        <v>1</v>
      </c>
      <c r="I435" s="1" t="s">
        <v>4808</v>
      </c>
      <c r="J435" s="25" t="s">
        <v>4809</v>
      </c>
      <c r="K435" s="23" t="str">
        <f t="shared" si="266"/>
        <v>628976618870</v>
      </c>
      <c r="L435" s="23" t="s">
        <v>4810</v>
      </c>
      <c r="M435" s="1" t="s">
        <v>447</v>
      </c>
      <c r="N435" s="1" t="s">
        <v>1141</v>
      </c>
      <c r="O435" s="1" t="s">
        <v>4811</v>
      </c>
      <c r="P435" s="1" t="s">
        <v>4812</v>
      </c>
      <c r="Q435" s="1" t="s">
        <v>1144</v>
      </c>
      <c r="R435" s="1" t="s">
        <v>4813</v>
      </c>
      <c r="S435" s="1" t="s">
        <v>2158</v>
      </c>
      <c r="T435" s="1" t="str">
        <f t="shared" si="267"/>
        <v>Rt 4 Rw 5, Ngadisono, Kaliwiro, Wonosobo</v>
      </c>
      <c r="U435" s="1" t="s">
        <v>2158</v>
      </c>
      <c r="V435" s="1" t="s">
        <v>2160</v>
      </c>
      <c r="W435" s="1" t="s">
        <v>1361</v>
      </c>
      <c r="X435" s="1" t="s">
        <v>2160</v>
      </c>
      <c r="Y435" s="1" t="str">
        <f t="shared" si="268"/>
        <v>33</v>
      </c>
      <c r="Z435" s="1" t="str">
        <f>VLOOKUP(Y435,ja!E$2:F$35,2,FALSE)</f>
        <v>Jawa Tengah</v>
      </c>
      <c r="AA435" s="1" t="str">
        <f t="shared" si="269"/>
        <v>3307</v>
      </c>
      <c r="AB435" s="1" t="str">
        <f t="shared" si="270"/>
        <v>BPS Kabupaten Wonosobo</v>
      </c>
      <c r="AD435" s="1" t="str">
        <f>IF(AC435="","", VLOOKUP(AC435,ja!A$2:D$549,4)&amp;" "&amp;VLOOKUP(AC435,ja!A$2:D$549,2))</f>
        <v/>
      </c>
      <c r="AE435" s="5" t="str">
        <f t="shared" ref="AE435:AF435" si="449">IF(AC435="",AA435,AC435)</f>
        <v>3307</v>
      </c>
      <c r="AF435" s="2" t="str">
        <f t="shared" si="449"/>
        <v>BPS Kabupaten Wonosobo</v>
      </c>
      <c r="AG435" s="1">
        <v>1</v>
      </c>
    </row>
    <row r="436" spans="1:33" ht="12.75">
      <c r="A436" s="3">
        <v>45450.849087754628</v>
      </c>
      <c r="B436" s="1" t="s">
        <v>38</v>
      </c>
      <c r="C436" s="4" t="str">
        <f t="shared" si="263"/>
        <v>DIV ST</v>
      </c>
      <c r="D436" s="4">
        <v>212112077</v>
      </c>
      <c r="E436" s="2" t="s">
        <v>484</v>
      </c>
      <c r="F436" s="1">
        <f t="shared" si="264"/>
        <v>1</v>
      </c>
      <c r="G436" s="1" t="str">
        <f>VLOOKUP(D436,Sheet1!$A$2:$D$540,4,FALSE)</f>
        <v>Gina Amalia</v>
      </c>
      <c r="H436" s="1">
        <f t="shared" si="265"/>
        <v>1</v>
      </c>
      <c r="I436" s="1" t="s">
        <v>4815</v>
      </c>
      <c r="J436" s="25" t="s">
        <v>4816</v>
      </c>
      <c r="K436" s="23" t="str">
        <f t="shared" si="266"/>
        <v>6282241588721</v>
      </c>
      <c r="L436" s="23" t="s">
        <v>4817</v>
      </c>
      <c r="M436" s="1" t="s">
        <v>4818</v>
      </c>
      <c r="N436" s="1" t="s">
        <v>1141</v>
      </c>
      <c r="O436" s="1" t="s">
        <v>4819</v>
      </c>
      <c r="P436" s="1" t="s">
        <v>4820</v>
      </c>
      <c r="Q436" s="1" t="s">
        <v>1144</v>
      </c>
      <c r="R436" s="1" t="s">
        <v>4821</v>
      </c>
      <c r="S436" s="1" t="s">
        <v>1720</v>
      </c>
      <c r="T436" s="1" t="str">
        <f t="shared" si="267"/>
        <v>Lingkungan Pandan, Rt 02/Rw 08, Beji, Nguntoronadi, 57671</v>
      </c>
      <c r="U436" s="1" t="s">
        <v>1332</v>
      </c>
      <c r="V436" s="1" t="s">
        <v>1722</v>
      </c>
      <c r="W436" s="1" t="s">
        <v>1333</v>
      </c>
      <c r="X436" s="1" t="s">
        <v>1722</v>
      </c>
      <c r="Y436" s="1" t="str">
        <f t="shared" si="268"/>
        <v>33</v>
      </c>
      <c r="Z436" s="1" t="str">
        <f>VLOOKUP(Y436,ja!E$2:F$35,2,FALSE)</f>
        <v>Jawa Tengah</v>
      </c>
      <c r="AA436" s="1" t="str">
        <f t="shared" si="269"/>
        <v>3312</v>
      </c>
      <c r="AB436" s="1" t="str">
        <f t="shared" si="270"/>
        <v>BPS Kabupaten Wonogiri</v>
      </c>
      <c r="AD436" s="1" t="str">
        <f>IF(AC436="","", VLOOKUP(AC436,ja!A$2:D$549,4)&amp;" "&amp;VLOOKUP(AC436,ja!A$2:D$549,2))</f>
        <v/>
      </c>
      <c r="AE436" s="5" t="str">
        <f t="shared" ref="AE436:AF436" si="450">IF(AC436="",AA436,AC436)</f>
        <v>3312</v>
      </c>
      <c r="AF436" s="2" t="str">
        <f t="shared" si="450"/>
        <v>BPS Kabupaten Wonogiri</v>
      </c>
      <c r="AG436" s="1">
        <v>1</v>
      </c>
    </row>
    <row r="437" spans="1:33" ht="12.75">
      <c r="A437" s="3">
        <v>45450.854983101854</v>
      </c>
      <c r="B437" s="1" t="s">
        <v>62</v>
      </c>
      <c r="C437" s="4" t="str">
        <f t="shared" si="263"/>
        <v>DIV KS</v>
      </c>
      <c r="D437" s="4">
        <v>222112229</v>
      </c>
      <c r="E437" s="2" t="s">
        <v>522</v>
      </c>
      <c r="F437" s="1">
        <f t="shared" si="264"/>
        <v>1</v>
      </c>
      <c r="G437" s="1" t="str">
        <f>VLOOKUP(D437,Sheet1!$A$2:$D$540,4,FALSE)</f>
        <v>Mutiara Friska Amalia</v>
      </c>
      <c r="H437" s="1">
        <f t="shared" si="265"/>
        <v>1</v>
      </c>
      <c r="I437" s="1" t="s">
        <v>4823</v>
      </c>
      <c r="J437" s="25" t="s">
        <v>4824</v>
      </c>
      <c r="K437" s="23" t="str">
        <f t="shared" si="266"/>
        <v>6289609920639</v>
      </c>
      <c r="L437" s="26" t="s">
        <v>4825</v>
      </c>
      <c r="M437" s="1" t="s">
        <v>522</v>
      </c>
      <c r="N437" s="1" t="s">
        <v>1141</v>
      </c>
      <c r="O437" s="1" t="s">
        <v>4826</v>
      </c>
      <c r="P437" s="1" t="s">
        <v>4827</v>
      </c>
      <c r="Q437" s="1" t="s">
        <v>1144</v>
      </c>
      <c r="R437" s="1" t="s">
        <v>4828</v>
      </c>
      <c r="S437" s="1" t="s">
        <v>1359</v>
      </c>
      <c r="T437" s="1" t="str">
        <f t="shared" si="267"/>
        <v>Wiratama I K-38 No. 51 Kel. Pudakpayung, Kec. Banyumanik, Kota Semarang</v>
      </c>
      <c r="U437" s="1" t="s">
        <v>1506</v>
      </c>
      <c r="V437" s="1" t="s">
        <v>1508</v>
      </c>
      <c r="W437" s="1" t="s">
        <v>1361</v>
      </c>
      <c r="X437" s="1" t="s">
        <v>1508</v>
      </c>
      <c r="Y437" s="1" t="str">
        <f t="shared" si="268"/>
        <v>33</v>
      </c>
      <c r="Z437" s="1" t="str">
        <f>VLOOKUP(Y437,ja!E$2:F$35,2,FALSE)</f>
        <v>Jawa Tengah</v>
      </c>
      <c r="AA437" s="1" t="str">
        <f t="shared" si="269"/>
        <v>3322</v>
      </c>
      <c r="AB437" s="1" t="str">
        <f t="shared" si="270"/>
        <v>BPS Kabupaten Semarang</v>
      </c>
      <c r="AD437" s="1" t="str">
        <f>IF(AC437="","", VLOOKUP(AC437,ja!A$2:D$549,4)&amp;" "&amp;VLOOKUP(AC437,ja!A$2:D$549,2))</f>
        <v/>
      </c>
      <c r="AE437" s="5" t="str">
        <f t="shared" ref="AE437:AF437" si="451">IF(AC437="",AA437,AC437)</f>
        <v>3322</v>
      </c>
      <c r="AF437" s="2" t="str">
        <f t="shared" si="451"/>
        <v>BPS Kabupaten Semarang</v>
      </c>
      <c r="AG437" s="1">
        <v>1</v>
      </c>
    </row>
    <row r="438" spans="1:33" ht="12.75">
      <c r="A438" s="3">
        <v>45450.856091701389</v>
      </c>
      <c r="B438" s="1" t="s">
        <v>57</v>
      </c>
      <c r="C438" s="4" t="str">
        <f t="shared" si="263"/>
        <v>DIV KS</v>
      </c>
      <c r="D438" s="4">
        <v>222112419</v>
      </c>
      <c r="E438" s="2" t="s">
        <v>333</v>
      </c>
      <c r="F438" s="1">
        <f t="shared" si="264"/>
        <v>1</v>
      </c>
      <c r="G438" s="1" t="str">
        <f>VLOOKUP(D438,Sheet1!$A$2:$D$540,4,FALSE)</f>
        <v>Yoga Pratama</v>
      </c>
      <c r="H438" s="1">
        <f t="shared" si="265"/>
        <v>1</v>
      </c>
      <c r="I438" s="1" t="s">
        <v>4830</v>
      </c>
      <c r="J438" s="25" t="s">
        <v>4831</v>
      </c>
      <c r="K438" s="23" t="str">
        <f t="shared" si="266"/>
        <v>6285798188591</v>
      </c>
      <c r="L438" s="23" t="s">
        <v>4832</v>
      </c>
      <c r="M438" s="1" t="s">
        <v>333</v>
      </c>
      <c r="N438" s="1" t="s">
        <v>2830</v>
      </c>
      <c r="O438" s="1" t="s">
        <v>4833</v>
      </c>
      <c r="P438" s="1" t="s">
        <v>4834</v>
      </c>
      <c r="Q438" s="1" t="s">
        <v>1144</v>
      </c>
      <c r="R438" s="1" t="s">
        <v>4835</v>
      </c>
      <c r="S438" s="1" t="s">
        <v>4836</v>
      </c>
      <c r="T438" s="1" t="str">
        <f t="shared" si="267"/>
        <v>Kp. Lembur Kaler, Rt 04 Rw 05 Desa Kademangan Kec Mande Kab Cianjur</v>
      </c>
      <c r="U438" s="1" t="s">
        <v>2298</v>
      </c>
      <c r="V438" s="1" t="s">
        <v>4837</v>
      </c>
      <c r="W438" s="1" t="s">
        <v>2299</v>
      </c>
      <c r="X438" s="1" t="s">
        <v>4837</v>
      </c>
      <c r="Y438" s="1" t="str">
        <f t="shared" si="268"/>
        <v>32</v>
      </c>
      <c r="Z438" s="1" t="str">
        <f>VLOOKUP(Y438,ja!E$2:F$35,2,FALSE)</f>
        <v>Jawa Barat</v>
      </c>
      <c r="AA438" s="1" t="str">
        <f t="shared" si="269"/>
        <v>3203</v>
      </c>
      <c r="AB438" s="1" t="str">
        <f t="shared" si="270"/>
        <v>BPS Kabupaten Cianjur</v>
      </c>
      <c r="AD438" s="1" t="str">
        <f>IF(AC438="","", VLOOKUP(AC438,ja!A$2:D$549,4)&amp;" "&amp;VLOOKUP(AC438,ja!A$2:D$549,2))</f>
        <v/>
      </c>
      <c r="AE438" s="5" t="str">
        <f t="shared" ref="AE438:AF438" si="452">IF(AC438="",AA438,AC438)</f>
        <v>3203</v>
      </c>
      <c r="AF438" s="2" t="str">
        <f t="shared" si="452"/>
        <v>BPS Kabupaten Cianjur</v>
      </c>
      <c r="AG438" s="1">
        <v>1</v>
      </c>
    </row>
    <row r="439" spans="1:33" ht="12.75">
      <c r="A439" s="3">
        <v>45450.862286111107</v>
      </c>
      <c r="B439" s="1" t="s">
        <v>57</v>
      </c>
      <c r="C439" s="4" t="str">
        <f t="shared" si="263"/>
        <v>DIV KS</v>
      </c>
      <c r="D439" s="4">
        <v>222111862</v>
      </c>
      <c r="E439" s="2" t="s">
        <v>360</v>
      </c>
      <c r="F439" s="1">
        <f t="shared" si="264"/>
        <v>1</v>
      </c>
      <c r="G439" s="1" t="str">
        <f>VLOOKUP(D439,Sheet1!$A$2:$D$540,4,FALSE)</f>
        <v>Ahmad Zein Haddad</v>
      </c>
      <c r="H439" s="1">
        <f t="shared" si="265"/>
        <v>1</v>
      </c>
      <c r="I439" s="1" t="s">
        <v>4839</v>
      </c>
      <c r="J439" s="25" t="s">
        <v>4840</v>
      </c>
      <c r="K439" s="23" t="str">
        <f t="shared" si="266"/>
        <v>6289655122370</v>
      </c>
      <c r="L439" s="23" t="s">
        <v>4841</v>
      </c>
      <c r="M439" s="1" t="s">
        <v>4842</v>
      </c>
      <c r="N439" s="1" t="s">
        <v>1475</v>
      </c>
      <c r="O439" s="1" t="s">
        <v>4843</v>
      </c>
      <c r="P439" s="1" t="s">
        <v>1191</v>
      </c>
      <c r="Q439" s="1" t="s">
        <v>1144</v>
      </c>
      <c r="R439" s="1" t="s">
        <v>4844</v>
      </c>
      <c r="S439" s="1" t="s">
        <v>2432</v>
      </c>
      <c r="T439" s="1" t="str">
        <f t="shared" si="267"/>
        <v>Jl. Hj. Abdul Ghani 1 Rt. 4 Rw. 2 No. 162 Kel. Kalibaru Kec. Cilodong, Kota Depok 16473</v>
      </c>
      <c r="U439" s="1" t="s">
        <v>1591</v>
      </c>
      <c r="V439" s="1" t="s">
        <v>2423</v>
      </c>
      <c r="W439" s="1" t="s">
        <v>1592</v>
      </c>
      <c r="X439" s="1" t="s">
        <v>2423</v>
      </c>
      <c r="Y439" s="1" t="str">
        <f t="shared" si="268"/>
        <v>32</v>
      </c>
      <c r="Z439" s="1" t="str">
        <f>VLOOKUP(Y439,ja!E$2:F$35,2,FALSE)</f>
        <v>Jawa Barat</v>
      </c>
      <c r="AA439" s="1" t="str">
        <f t="shared" si="269"/>
        <v>3276</v>
      </c>
      <c r="AB439" s="1" t="str">
        <f t="shared" si="270"/>
        <v>BPS Kota Depok</v>
      </c>
      <c r="AD439" s="1" t="str">
        <f>IF(AC439="","", VLOOKUP(AC439,ja!A$2:D$549,4)&amp;" "&amp;VLOOKUP(AC439,ja!A$2:D$549,2))</f>
        <v/>
      </c>
      <c r="AE439" s="5" t="str">
        <f t="shared" ref="AE439:AF439" si="453">IF(AC439="",AA439,AC439)</f>
        <v>3276</v>
      </c>
      <c r="AF439" s="2" t="str">
        <f t="shared" si="453"/>
        <v>BPS Kota Depok</v>
      </c>
      <c r="AG439" s="1">
        <v>1</v>
      </c>
    </row>
    <row r="440" spans="1:33" ht="12.75">
      <c r="A440" s="3">
        <v>45450.880282349535</v>
      </c>
      <c r="B440" s="1" t="s">
        <v>62</v>
      </c>
      <c r="C440" s="4" t="str">
        <f t="shared" si="263"/>
        <v>DIV KS</v>
      </c>
      <c r="D440" s="4">
        <v>222112305</v>
      </c>
      <c r="E440" s="2" t="s">
        <v>422</v>
      </c>
      <c r="F440" s="1">
        <f t="shared" si="264"/>
        <v>1</v>
      </c>
      <c r="G440" s="1" t="str">
        <f>VLOOKUP(D440,Sheet1!$A$2:$D$540,4,FALSE)</f>
        <v>Rakaninda Indah Kuswardani</v>
      </c>
      <c r="H440" s="1">
        <f t="shared" si="265"/>
        <v>1</v>
      </c>
      <c r="I440" s="1" t="s">
        <v>4846</v>
      </c>
      <c r="J440" s="1">
        <v>628112684103</v>
      </c>
      <c r="K440" s="23">
        <f t="shared" si="266"/>
        <v>628112684103</v>
      </c>
      <c r="L440" s="26" t="s">
        <v>4847</v>
      </c>
      <c r="M440" s="1" t="s">
        <v>422</v>
      </c>
      <c r="N440" s="1" t="s">
        <v>1141</v>
      </c>
      <c r="O440" s="1" t="s">
        <v>4848</v>
      </c>
      <c r="P440" s="1" t="s">
        <v>4849</v>
      </c>
      <c r="Q440" s="1" t="s">
        <v>1144</v>
      </c>
      <c r="R440" s="1" t="s">
        <v>4850</v>
      </c>
      <c r="S440" s="1" t="s">
        <v>2159</v>
      </c>
      <c r="T440" s="1" t="str">
        <f t="shared" si="267"/>
        <v>Jalan Gagak, Rt 02/Rw 09, Parakancanggah, Banjarnegara</v>
      </c>
      <c r="U440" s="1" t="s">
        <v>2158</v>
      </c>
      <c r="V440" s="1" t="s">
        <v>2161</v>
      </c>
      <c r="W440" s="1" t="s">
        <v>1592</v>
      </c>
      <c r="X440" s="1" t="s">
        <v>2161</v>
      </c>
      <c r="Y440" s="1" t="str">
        <f t="shared" si="268"/>
        <v>33</v>
      </c>
      <c r="Z440" s="1" t="str">
        <f>VLOOKUP(Y440,ja!E$2:F$35,2,FALSE)</f>
        <v>Jawa Tengah</v>
      </c>
      <c r="AA440" s="1" t="str">
        <f t="shared" si="269"/>
        <v>3304</v>
      </c>
      <c r="AB440" s="1" t="str">
        <f t="shared" si="270"/>
        <v>BPS Kabupaten Banjarnegara</v>
      </c>
      <c r="AD440" s="1" t="str">
        <f>IF(AC440="","", VLOOKUP(AC440,ja!A$2:D$549,4)&amp;" "&amp;VLOOKUP(AC440,ja!A$2:D$549,2))</f>
        <v/>
      </c>
      <c r="AE440" s="5" t="str">
        <f t="shared" ref="AE440:AF440" si="454">IF(AC440="",AA440,AC440)</f>
        <v>3304</v>
      </c>
      <c r="AF440" s="2" t="str">
        <f t="shared" si="454"/>
        <v>BPS Kabupaten Banjarnegara</v>
      </c>
      <c r="AG440" s="1">
        <v>1</v>
      </c>
    </row>
    <row r="441" spans="1:33" ht="12.75">
      <c r="A441" s="3">
        <v>45451.414727199073</v>
      </c>
      <c r="B441" s="1" t="s">
        <v>75</v>
      </c>
      <c r="C441" s="4" t="str">
        <f t="shared" si="263"/>
        <v>DIV KS</v>
      </c>
      <c r="D441" s="4">
        <v>222112433</v>
      </c>
      <c r="E441" s="2" t="s">
        <v>702</v>
      </c>
      <c r="F441" s="1">
        <f t="shared" si="264"/>
        <v>1</v>
      </c>
      <c r="G441" s="1" t="str">
        <f>VLOOKUP(D441,Sheet1!$A$2:$D$540,4,FALSE)</f>
        <v>Zidan Al Azizi</v>
      </c>
      <c r="H441" s="1">
        <f t="shared" si="265"/>
        <v>1</v>
      </c>
      <c r="I441" s="1" t="s">
        <v>4852</v>
      </c>
      <c r="J441" s="25" t="s">
        <v>4853</v>
      </c>
      <c r="K441" s="23" t="str">
        <f t="shared" si="266"/>
        <v>62895336928670</v>
      </c>
      <c r="L441" s="26" t="s">
        <v>4854</v>
      </c>
      <c r="M441" s="1" t="s">
        <v>4855</v>
      </c>
      <c r="N441" s="1" t="s">
        <v>1141</v>
      </c>
      <c r="O441" s="1" t="s">
        <v>4856</v>
      </c>
      <c r="P441" s="1" t="s">
        <v>4857</v>
      </c>
      <c r="Q441" s="1" t="s">
        <v>1144</v>
      </c>
      <c r="R441" s="1" t="s">
        <v>4858</v>
      </c>
      <c r="S441" s="1" t="s">
        <v>1267</v>
      </c>
      <c r="T441" s="1" t="str">
        <f t="shared" si="267"/>
        <v>Istana Candi Mas Regency, Cluster Brawijaya, Blok B4 No 1, Desa Ngampelsari, Kecamatan Candi</v>
      </c>
      <c r="U441" s="1" t="s">
        <v>1268</v>
      </c>
      <c r="V441" s="1" t="s">
        <v>1269</v>
      </c>
      <c r="W441" s="1" t="s">
        <v>1269</v>
      </c>
      <c r="X441" s="1" t="s">
        <v>1269</v>
      </c>
      <c r="Y441" s="1" t="str">
        <f t="shared" si="268"/>
        <v>35</v>
      </c>
      <c r="Z441" s="1" t="str">
        <f>VLOOKUP(Y441,ja!E$2:F$35,2,FALSE)</f>
        <v>Jawa Timur</v>
      </c>
      <c r="AA441" s="1" t="str">
        <f t="shared" si="269"/>
        <v>3515</v>
      </c>
      <c r="AB441" s="1" t="str">
        <f t="shared" si="270"/>
        <v>BPS Kabupaten Sidoarjo</v>
      </c>
      <c r="AD441" s="1" t="str">
        <f>IF(AC441="","", VLOOKUP(AC441,ja!A$2:D$549,4)&amp;" "&amp;VLOOKUP(AC441,ja!A$2:D$549,2))</f>
        <v/>
      </c>
      <c r="AE441" s="5" t="str">
        <f t="shared" ref="AE441:AF441" si="455">IF(AC441="",AA441,AC441)</f>
        <v>3515</v>
      </c>
      <c r="AF441" s="2" t="str">
        <f t="shared" si="455"/>
        <v>BPS Kabupaten Sidoarjo</v>
      </c>
      <c r="AG441" s="1">
        <v>1</v>
      </c>
    </row>
    <row r="442" spans="1:33" ht="12.75">
      <c r="A442" s="3">
        <v>45450.914380254631</v>
      </c>
      <c r="B442" s="1" t="s">
        <v>41</v>
      </c>
      <c r="C442" s="4" t="str">
        <f t="shared" si="263"/>
        <v>DIV ST</v>
      </c>
      <c r="D442" s="4">
        <v>212112134</v>
      </c>
      <c r="E442" s="2" t="s">
        <v>293</v>
      </c>
      <c r="F442" s="1">
        <f t="shared" si="264"/>
        <v>1</v>
      </c>
      <c r="G442" s="1" t="str">
        <f>VLOOKUP(D442,Sheet1!$A$2:$D$540,4,FALSE)</f>
        <v>Kevin Rizkika Setiawan</v>
      </c>
      <c r="H442" s="1">
        <f t="shared" si="265"/>
        <v>1</v>
      </c>
      <c r="I442" s="1" t="s">
        <v>4860</v>
      </c>
      <c r="J442" s="25" t="s">
        <v>4861</v>
      </c>
      <c r="K442" s="23" t="str">
        <f t="shared" si="266"/>
        <v>6288260406498</v>
      </c>
      <c r="L442" s="23" t="s">
        <v>4862</v>
      </c>
      <c r="M442" s="1" t="s">
        <v>4863</v>
      </c>
      <c r="N442" s="1" t="s">
        <v>4864</v>
      </c>
      <c r="O442" s="1" t="s">
        <v>4865</v>
      </c>
      <c r="P442" s="1" t="s">
        <v>4866</v>
      </c>
      <c r="Q442" s="1" t="s">
        <v>1144</v>
      </c>
      <c r="R442" s="1" t="s">
        <v>4867</v>
      </c>
      <c r="S442" s="1" t="s">
        <v>1181</v>
      </c>
      <c r="T442" s="1" t="str">
        <f t="shared" si="267"/>
        <v>Jl. Setia No.36, Rt.6/Rw.2, Bidara Cina, Kecamatan Jatinegara, Kota Jakarta Timur, Daerah Khusus Ibukota Jakarta 13330</v>
      </c>
      <c r="U442" s="1" t="s">
        <v>1158</v>
      </c>
      <c r="V442" s="1" t="s">
        <v>1311</v>
      </c>
      <c r="W442" s="1" t="s">
        <v>1183</v>
      </c>
      <c r="X442" s="1" t="s">
        <v>1311</v>
      </c>
      <c r="Y442" s="1" t="str">
        <f t="shared" si="268"/>
        <v>31</v>
      </c>
      <c r="Z442" s="1" t="str">
        <f>VLOOKUP(Y442,ja!E$2:F$35,2,FALSE)</f>
        <v>DKI Jakarta</v>
      </c>
      <c r="AA442" s="1" t="str">
        <f t="shared" si="269"/>
        <v>3173</v>
      </c>
      <c r="AB442" s="1" t="str">
        <f t="shared" si="270"/>
        <v>BPS Kota Jakarta Pusat</v>
      </c>
      <c r="AD442" s="1" t="str">
        <f>IF(AC442="","", VLOOKUP(AC442,ja!A$2:D$549,4)&amp;" "&amp;VLOOKUP(AC442,ja!A$2:D$549,2))</f>
        <v/>
      </c>
      <c r="AE442" s="5" t="str">
        <f t="shared" ref="AE442:AF442" si="456">IF(AC442="",AA442,AC442)</f>
        <v>3173</v>
      </c>
      <c r="AF442" s="2" t="str">
        <f t="shared" si="456"/>
        <v>BPS Kota Jakarta Pusat</v>
      </c>
      <c r="AG442" s="1">
        <v>1</v>
      </c>
    </row>
    <row r="443" spans="1:33" ht="12.75">
      <c r="A443" s="3">
        <v>45451.474305231481</v>
      </c>
      <c r="B443" s="1" t="s">
        <v>11</v>
      </c>
      <c r="C443" s="4" t="str">
        <f t="shared" si="263"/>
        <v>DIV KS</v>
      </c>
      <c r="D443" s="4">
        <v>222112177</v>
      </c>
      <c r="E443" s="2" t="s">
        <v>361</v>
      </c>
      <c r="F443" s="1">
        <f t="shared" si="264"/>
        <v>1</v>
      </c>
      <c r="G443" s="1" t="str">
        <f>VLOOKUP(D443,Sheet1!$A$2:$D$540,4,FALSE)</f>
        <v>Marsay Febrianto</v>
      </c>
      <c r="H443" s="1">
        <f t="shared" si="265"/>
        <v>1</v>
      </c>
      <c r="I443" s="1" t="s">
        <v>4869</v>
      </c>
      <c r="J443" s="25" t="s">
        <v>4870</v>
      </c>
      <c r="K443" s="23" t="str">
        <f t="shared" si="266"/>
        <v>6289602499078</v>
      </c>
      <c r="L443" s="23" t="s">
        <v>4871</v>
      </c>
      <c r="M443" s="1" t="s">
        <v>4872</v>
      </c>
      <c r="N443" s="1" t="s">
        <v>1155</v>
      </c>
      <c r="O443" s="1" t="s">
        <v>2023</v>
      </c>
      <c r="P443" s="1" t="s">
        <v>4873</v>
      </c>
      <c r="Q443" s="1" t="s">
        <v>1144</v>
      </c>
      <c r="R443" s="1" t="s">
        <v>4874</v>
      </c>
      <c r="S443" s="1" t="s">
        <v>1309</v>
      </c>
      <c r="T443" s="1" t="str">
        <f t="shared" si="267"/>
        <v xml:space="preserve">Perum Pakis Jalio Blok B26, Rt 02 Rw 03, Kel. Sumberrejo, Kec. Banyuwangi </v>
      </c>
      <c r="U443" s="1" t="s">
        <v>2432</v>
      </c>
      <c r="V443" s="1" t="s">
        <v>2423</v>
      </c>
      <c r="W443" s="1" t="s">
        <v>4875</v>
      </c>
      <c r="X443" s="1" t="s">
        <v>2423</v>
      </c>
      <c r="Y443" s="1" t="str">
        <f t="shared" si="268"/>
        <v>32</v>
      </c>
      <c r="Z443" s="1" t="str">
        <f>VLOOKUP(Y443,ja!E$2:F$35,2,FALSE)</f>
        <v>Jawa Barat</v>
      </c>
      <c r="AA443" s="1" t="str">
        <f t="shared" si="269"/>
        <v>3276</v>
      </c>
      <c r="AB443" s="1" t="str">
        <f t="shared" si="270"/>
        <v>BPS Kota Depok</v>
      </c>
      <c r="AD443" s="1" t="str">
        <f>IF(AC443="","", VLOOKUP(AC443,ja!A$2:D$549,4)&amp;" "&amp;VLOOKUP(AC443,ja!A$2:D$549,2))</f>
        <v/>
      </c>
      <c r="AE443" s="5" t="str">
        <f t="shared" ref="AE443:AF443" si="457">IF(AC443="",AA443,AC443)</f>
        <v>3276</v>
      </c>
      <c r="AF443" s="2" t="str">
        <f t="shared" si="457"/>
        <v>BPS Kota Depok</v>
      </c>
      <c r="AG443" s="1">
        <v>1</v>
      </c>
    </row>
    <row r="444" spans="1:33" ht="12.75">
      <c r="A444" s="3">
        <v>45450.947093124996</v>
      </c>
      <c r="B444" s="1" t="s">
        <v>38</v>
      </c>
      <c r="C444" s="4" t="str">
        <f t="shared" si="263"/>
        <v>DIV ST</v>
      </c>
      <c r="D444" s="4">
        <v>212112178</v>
      </c>
      <c r="E444" s="2" t="s">
        <v>798</v>
      </c>
      <c r="F444" s="1">
        <f t="shared" si="264"/>
        <v>1</v>
      </c>
      <c r="G444" s="1" t="str">
        <f>VLOOKUP(D444,Sheet1!$A$2:$D$540,4,FALSE)</f>
        <v>Marsha Rifany</v>
      </c>
      <c r="H444" s="1">
        <f t="shared" si="265"/>
        <v>1</v>
      </c>
      <c r="I444" s="1" t="s">
        <v>4877</v>
      </c>
      <c r="J444" s="25" t="s">
        <v>4878</v>
      </c>
      <c r="K444" s="23" t="str">
        <f t="shared" si="266"/>
        <v>6281239170252</v>
      </c>
      <c r="L444" s="26" t="s">
        <v>4879</v>
      </c>
      <c r="M444" s="1" t="s">
        <v>798</v>
      </c>
      <c r="N444" s="1" t="s">
        <v>1141</v>
      </c>
      <c r="O444" s="1" t="s">
        <v>4880</v>
      </c>
      <c r="P444" s="1" t="s">
        <v>4881</v>
      </c>
      <c r="Q444" s="1" t="s">
        <v>1144</v>
      </c>
      <c r="R444" s="1" t="s">
        <v>4882</v>
      </c>
      <c r="S444" s="1" t="s">
        <v>3396</v>
      </c>
      <c r="T444" s="1" t="str">
        <f t="shared" si="267"/>
        <v>Jalan Nenas, No. 1027, Telagemas, Kelurahan Subagan, Kecamatan Karangasem</v>
      </c>
      <c r="U444" s="1" t="s">
        <v>3397</v>
      </c>
      <c r="V444" s="1" t="s">
        <v>3398</v>
      </c>
      <c r="W444" s="1" t="s">
        <v>3399</v>
      </c>
      <c r="X444" s="1" t="s">
        <v>3398</v>
      </c>
      <c r="Y444" s="1" t="str">
        <f t="shared" si="268"/>
        <v>51</v>
      </c>
      <c r="Z444" s="1" t="str">
        <f>VLOOKUP(Y444,ja!E$2:F$35,2,FALSE)</f>
        <v>Bali</v>
      </c>
      <c r="AA444" s="1" t="str">
        <f t="shared" si="269"/>
        <v>5107</v>
      </c>
      <c r="AB444" s="1" t="str">
        <f t="shared" si="270"/>
        <v>BPS Kabupaten Karangasem</v>
      </c>
      <c r="AD444" s="1" t="str">
        <f>IF(AC444="","", VLOOKUP(AC444,ja!A$2:D$549,4)&amp;" "&amp;VLOOKUP(AC444,ja!A$2:D$549,2))</f>
        <v/>
      </c>
      <c r="AE444" s="5" t="str">
        <f t="shared" ref="AE444:AF444" si="458">IF(AC444="",AA444,AC444)</f>
        <v>5107</v>
      </c>
      <c r="AF444" s="2" t="str">
        <f t="shared" si="458"/>
        <v>BPS Kabupaten Karangasem</v>
      </c>
      <c r="AG444" s="1">
        <v>1</v>
      </c>
    </row>
    <row r="445" spans="1:33" ht="12.75">
      <c r="A445" s="3">
        <v>45450.948097581015</v>
      </c>
      <c r="B445" s="1" t="s">
        <v>38</v>
      </c>
      <c r="C445" s="4" t="str">
        <f t="shared" si="263"/>
        <v>DIV ST</v>
      </c>
      <c r="D445" s="4">
        <v>212111876</v>
      </c>
      <c r="E445" s="2" t="s">
        <v>495</v>
      </c>
      <c r="F445" s="1">
        <f t="shared" si="264"/>
        <v>1</v>
      </c>
      <c r="G445" s="1" t="str">
        <f>VLOOKUP(D445,Sheet1!$A$2:$D$540,4,FALSE)</f>
        <v>Alifian Wahyu Prakhoso</v>
      </c>
      <c r="H445" s="1">
        <f t="shared" si="265"/>
        <v>1</v>
      </c>
      <c r="I445" s="1" t="s">
        <v>4884</v>
      </c>
      <c r="J445" s="25" t="s">
        <v>4885</v>
      </c>
      <c r="K445" s="23" t="str">
        <f t="shared" si="266"/>
        <v>6288216676243</v>
      </c>
      <c r="L445" s="23" t="s">
        <v>4886</v>
      </c>
      <c r="M445" s="1" t="s">
        <v>4887</v>
      </c>
      <c r="N445" s="1" t="s">
        <v>1141</v>
      </c>
      <c r="O445" s="1" t="s">
        <v>4888</v>
      </c>
      <c r="P445" s="1" t="s">
        <v>4889</v>
      </c>
      <c r="Q445" s="1" t="s">
        <v>1144</v>
      </c>
      <c r="R445" s="1" t="s">
        <v>4890</v>
      </c>
      <c r="S445" s="1" t="s">
        <v>1558</v>
      </c>
      <c r="T445" s="1" t="str">
        <f t="shared" si="267"/>
        <v>Jalan Kanthil Rt 12 Rw 06, Desa Ngijo Kecamatan Tasikmadu, Kabupaten Karanganyar</v>
      </c>
      <c r="U445" s="1" t="s">
        <v>1558</v>
      </c>
      <c r="V445" s="1" t="s">
        <v>1560</v>
      </c>
      <c r="W445" s="1" t="s">
        <v>1561</v>
      </c>
      <c r="X445" s="1" t="s">
        <v>1560</v>
      </c>
      <c r="Y445" s="1" t="str">
        <f t="shared" si="268"/>
        <v>33</v>
      </c>
      <c r="Z445" s="1" t="str">
        <f>VLOOKUP(Y445,ja!E$2:F$35,2,FALSE)</f>
        <v>Jawa Tengah</v>
      </c>
      <c r="AA445" s="1" t="str">
        <f t="shared" si="269"/>
        <v>3313</v>
      </c>
      <c r="AB445" s="1" t="str">
        <f t="shared" si="270"/>
        <v>BPS Kabupaten Karanganyar</v>
      </c>
      <c r="AD445" s="1" t="str">
        <f>IF(AC445="","", VLOOKUP(AC445,ja!A$2:D$549,4)&amp;" "&amp;VLOOKUP(AC445,ja!A$2:D$549,2))</f>
        <v/>
      </c>
      <c r="AE445" s="5" t="str">
        <f t="shared" ref="AE445:AF445" si="459">IF(AC445="",AA445,AC445)</f>
        <v>3313</v>
      </c>
      <c r="AF445" s="2" t="str">
        <f t="shared" si="459"/>
        <v>BPS Kabupaten Karanganyar</v>
      </c>
      <c r="AG445" s="1">
        <v>1</v>
      </c>
    </row>
    <row r="446" spans="1:33" ht="12.75">
      <c r="A446" s="3">
        <v>45450.952402465278</v>
      </c>
      <c r="B446" s="1" t="s">
        <v>38</v>
      </c>
      <c r="C446" s="4" t="str">
        <f t="shared" si="263"/>
        <v>DIV ST</v>
      </c>
      <c r="D446" s="4">
        <v>212112252</v>
      </c>
      <c r="E446" s="2" t="s">
        <v>4892</v>
      </c>
      <c r="F446" s="1">
        <f t="shared" si="264"/>
        <v>1</v>
      </c>
      <c r="G446" s="1" t="str">
        <f>VLOOKUP(D446,Sheet1!$A$2:$D$540,4,FALSE)</f>
        <v>Ni Komang Ayu Mita</v>
      </c>
      <c r="H446" s="1">
        <f t="shared" si="265"/>
        <v>1</v>
      </c>
      <c r="I446" s="1" t="s">
        <v>4893</v>
      </c>
      <c r="J446" s="25" t="s">
        <v>4894</v>
      </c>
      <c r="K446" s="23" t="str">
        <f t="shared" si="266"/>
        <v>6281917917420</v>
      </c>
      <c r="L446" s="23" t="s">
        <v>4895</v>
      </c>
      <c r="M446" s="1" t="s">
        <v>4896</v>
      </c>
      <c r="N446" s="1" t="s">
        <v>1141</v>
      </c>
      <c r="O446" s="1" t="s">
        <v>4897</v>
      </c>
      <c r="P446" s="1" t="s">
        <v>4898</v>
      </c>
      <c r="Q446" s="1" t="s">
        <v>1144</v>
      </c>
      <c r="R446" s="1" t="s">
        <v>4899</v>
      </c>
      <c r="S446" s="1" t="s">
        <v>4900</v>
      </c>
      <c r="T446" s="1" t="str">
        <f t="shared" si="267"/>
        <v>00/00, Jl. Putra Yudha, Banjar Penatahan, Susut</v>
      </c>
      <c r="U446" s="1" t="s">
        <v>4901</v>
      </c>
      <c r="V446" s="1" t="s">
        <v>4902</v>
      </c>
      <c r="W446" s="1" t="s">
        <v>4903</v>
      </c>
      <c r="X446" s="1" t="s">
        <v>4902</v>
      </c>
      <c r="Y446" s="1" t="str">
        <f t="shared" si="268"/>
        <v>51</v>
      </c>
      <c r="Z446" s="1" t="str">
        <f>VLOOKUP(Y446,ja!E$2:F$35,2,FALSE)</f>
        <v>Bali</v>
      </c>
      <c r="AA446" s="1" t="str">
        <f t="shared" si="269"/>
        <v>5106</v>
      </c>
      <c r="AB446" s="1" t="str">
        <f t="shared" si="270"/>
        <v>BPS Kabupaten Bangli</v>
      </c>
      <c r="AD446" s="1" t="str">
        <f>IF(AC446="","", VLOOKUP(AC446,ja!A$2:D$549,4)&amp;" "&amp;VLOOKUP(AC446,ja!A$2:D$549,2))</f>
        <v/>
      </c>
      <c r="AE446" s="5" t="str">
        <f t="shared" ref="AE446:AF446" si="460">IF(AC446="",AA446,AC446)</f>
        <v>5106</v>
      </c>
      <c r="AF446" s="2" t="str">
        <f t="shared" si="460"/>
        <v>BPS Kabupaten Bangli</v>
      </c>
      <c r="AG446" s="1">
        <v>1</v>
      </c>
    </row>
    <row r="447" spans="1:33" ht="12.75">
      <c r="A447" s="3">
        <v>45450.967976956017</v>
      </c>
      <c r="B447" s="1" t="s">
        <v>20</v>
      </c>
      <c r="C447" s="4" t="str">
        <f t="shared" si="263"/>
        <v>DIV ST</v>
      </c>
      <c r="D447" s="4">
        <v>212112187</v>
      </c>
      <c r="E447" s="2" t="s">
        <v>712</v>
      </c>
      <c r="F447" s="1">
        <f t="shared" si="264"/>
        <v>1</v>
      </c>
      <c r="G447" s="1" t="str">
        <f>VLOOKUP(D447,Sheet1!$A$2:$D$540,4,FALSE)</f>
        <v>Mifrotun Aini</v>
      </c>
      <c r="H447" s="1">
        <f t="shared" si="265"/>
        <v>1</v>
      </c>
      <c r="I447" s="1" t="s">
        <v>4905</v>
      </c>
      <c r="J447" s="25" t="s">
        <v>4906</v>
      </c>
      <c r="K447" s="23" t="str">
        <f t="shared" si="266"/>
        <v>6285731775790</v>
      </c>
      <c r="L447" s="23" t="s">
        <v>4907</v>
      </c>
      <c r="M447" s="1" t="s">
        <v>4908</v>
      </c>
      <c r="N447" s="1" t="s">
        <v>1141</v>
      </c>
      <c r="O447" s="1" t="s">
        <v>4909</v>
      </c>
      <c r="P447" s="1" t="s">
        <v>4910</v>
      </c>
      <c r="Q447" s="1" t="s">
        <v>1144</v>
      </c>
      <c r="R447" s="1" t="s">
        <v>4911</v>
      </c>
      <c r="S447" s="1" t="s">
        <v>4912</v>
      </c>
      <c r="T447" s="1" t="str">
        <f t="shared" si="267"/>
        <v>Rt.02 Rw.01, No. 28, Jalan Sumberan, Desa Plandaan, Kelurahan Plandaan, Kecamatan Plandaan</v>
      </c>
      <c r="U447" s="1" t="s">
        <v>1319</v>
      </c>
      <c r="V447" s="1" t="s">
        <v>4913</v>
      </c>
      <c r="W447" s="1" t="s">
        <v>1321</v>
      </c>
      <c r="X447" s="1" t="s">
        <v>4913</v>
      </c>
      <c r="Y447" s="1" t="str">
        <f t="shared" si="268"/>
        <v>35</v>
      </c>
      <c r="Z447" s="1" t="str">
        <f>VLOOKUP(Y447,ja!E$2:F$35,2,FALSE)</f>
        <v>Jawa Timur</v>
      </c>
      <c r="AA447" s="1" t="str">
        <f t="shared" si="269"/>
        <v>3517</v>
      </c>
      <c r="AB447" s="1" t="str">
        <f t="shared" si="270"/>
        <v>BPS Kabupaten Jombang</v>
      </c>
      <c r="AD447" s="1" t="str">
        <f>IF(AC447="","", VLOOKUP(AC447,ja!A$2:D$549,4)&amp;" "&amp;VLOOKUP(AC447,ja!A$2:D$549,2))</f>
        <v/>
      </c>
      <c r="AE447" s="5" t="str">
        <f t="shared" ref="AE447:AF447" si="461">IF(AC447="",AA447,AC447)</f>
        <v>3517</v>
      </c>
      <c r="AF447" s="2" t="str">
        <f t="shared" si="461"/>
        <v>BPS Kabupaten Jombang</v>
      </c>
      <c r="AG447" s="1">
        <v>1</v>
      </c>
    </row>
    <row r="448" spans="1:33" ht="12.75">
      <c r="A448" s="3">
        <v>45450.971310428242</v>
      </c>
      <c r="B448" s="1" t="s">
        <v>62</v>
      </c>
      <c r="C448" s="4" t="str">
        <f t="shared" si="263"/>
        <v>DIV KS</v>
      </c>
      <c r="D448" s="4">
        <v>222112207</v>
      </c>
      <c r="E448" s="2" t="s">
        <v>914</v>
      </c>
      <c r="F448" s="1">
        <f t="shared" si="264"/>
        <v>1</v>
      </c>
      <c r="G448" s="1" t="str">
        <f>VLOOKUP(D448,Sheet1!$A$2:$D$540,4,FALSE)</f>
        <v>Muhammad Asfar Aswin</v>
      </c>
      <c r="H448" s="1">
        <f t="shared" si="265"/>
        <v>1</v>
      </c>
      <c r="I448" s="1" t="s">
        <v>4915</v>
      </c>
      <c r="J448" s="25" t="s">
        <v>4916</v>
      </c>
      <c r="K448" s="23" t="str">
        <f t="shared" si="266"/>
        <v>6282259461981</v>
      </c>
      <c r="L448" s="26" t="s">
        <v>4917</v>
      </c>
      <c r="M448" s="1" t="s">
        <v>4918</v>
      </c>
      <c r="N448" s="1" t="s">
        <v>1177</v>
      </c>
      <c r="O448" s="1" t="s">
        <v>4919</v>
      </c>
      <c r="P448" s="1" t="s">
        <v>4920</v>
      </c>
      <c r="Q448" s="1" t="s">
        <v>1144</v>
      </c>
      <c r="R448" s="1" t="s">
        <v>4921</v>
      </c>
      <c r="S448" s="1" t="s">
        <v>4922</v>
      </c>
      <c r="T448" s="1" t="str">
        <f t="shared" si="267"/>
        <v>Rt 002/Rw 003, Jalan Kh. Syukur (Dekat Masjid Nur-Syarif), Kelurahan Tanganapada, Kecamatan Murhum</v>
      </c>
      <c r="U448" s="1" t="s">
        <v>3773</v>
      </c>
      <c r="V448" s="1" t="s">
        <v>4923</v>
      </c>
      <c r="W448" s="1" t="s">
        <v>2344</v>
      </c>
      <c r="X448" s="1" t="s">
        <v>4923</v>
      </c>
      <c r="Y448" s="1" t="str">
        <f t="shared" si="268"/>
        <v>74</v>
      </c>
      <c r="Z448" s="1" t="str">
        <f>VLOOKUP(Y448,ja!E$2:F$35,2,FALSE)</f>
        <v>Sulawesi Tenggara</v>
      </c>
      <c r="AA448" s="1" t="str">
        <f t="shared" si="269"/>
        <v>7472</v>
      </c>
      <c r="AB448" s="1" t="str">
        <f t="shared" si="270"/>
        <v>BPS Kota Baubau</v>
      </c>
      <c r="AD448" s="1" t="str">
        <f>IF(AC448="","", VLOOKUP(AC448,ja!A$2:D$549,4)&amp;" "&amp;VLOOKUP(AC448,ja!A$2:D$549,2))</f>
        <v/>
      </c>
      <c r="AE448" s="5" t="str">
        <f t="shared" ref="AE448:AF448" si="462">IF(AC448="",AA448,AC448)</f>
        <v>7472</v>
      </c>
      <c r="AF448" s="2" t="str">
        <f t="shared" si="462"/>
        <v>BPS Kota Baubau</v>
      </c>
      <c r="AG448" s="1">
        <v>1</v>
      </c>
    </row>
    <row r="449" spans="1:33" ht="12.75">
      <c r="A449" s="3">
        <v>45450.973821134263</v>
      </c>
      <c r="B449" s="1" t="s">
        <v>38</v>
      </c>
      <c r="C449" s="4" t="str">
        <f t="shared" si="263"/>
        <v>DIV ST</v>
      </c>
      <c r="D449" s="4">
        <v>212112398</v>
      </c>
      <c r="E449" s="2" t="s">
        <v>625</v>
      </c>
      <c r="F449" s="1">
        <f t="shared" si="264"/>
        <v>1</v>
      </c>
      <c r="G449" s="1" t="str">
        <f>VLOOKUP(D449,Sheet1!$A$2:$D$540,4,FALSE)</f>
        <v>Tiara Chairunnisa</v>
      </c>
      <c r="H449" s="1">
        <f t="shared" si="265"/>
        <v>1</v>
      </c>
      <c r="I449" s="1" t="s">
        <v>4925</v>
      </c>
      <c r="J449" s="25" t="s">
        <v>4926</v>
      </c>
      <c r="K449" s="23" t="str">
        <f t="shared" si="266"/>
        <v>6285803787313</v>
      </c>
      <c r="L449" s="23" t="s">
        <v>4927</v>
      </c>
      <c r="M449" s="1" t="s">
        <v>4928</v>
      </c>
      <c r="N449" s="1" t="s">
        <v>1141</v>
      </c>
      <c r="O449" s="1" t="s">
        <v>4929</v>
      </c>
      <c r="P449" s="1" t="s">
        <v>4930</v>
      </c>
      <c r="Q449" s="1" t="s">
        <v>1144</v>
      </c>
      <c r="R449" s="1" t="s">
        <v>4931</v>
      </c>
      <c r="S449" s="1" t="s">
        <v>1540</v>
      </c>
      <c r="T449" s="1" t="str">
        <f t="shared" si="267"/>
        <v>Perum. Banguntapan Permai D.20 Baturetno, Banguntapan, Bantul</v>
      </c>
      <c r="U449" s="1" t="s">
        <v>1147</v>
      </c>
      <c r="V449" s="1" t="s">
        <v>1149</v>
      </c>
      <c r="W449" s="1" t="s">
        <v>1541</v>
      </c>
      <c r="X449" s="1" t="s">
        <v>1149</v>
      </c>
      <c r="Y449" s="1" t="str">
        <f t="shared" si="268"/>
        <v>34</v>
      </c>
      <c r="Z449" s="1" t="str">
        <f>VLOOKUP(Y449,ja!E$2:F$35,2,FALSE)</f>
        <v>DI Yogyakarta</v>
      </c>
      <c r="AA449" s="1" t="str">
        <f t="shared" si="269"/>
        <v>3471</v>
      </c>
      <c r="AB449" s="1" t="str">
        <f t="shared" si="270"/>
        <v>BPS Kota Yogyakarta</v>
      </c>
      <c r="AD449" s="1" t="str">
        <f>IF(AC449="","", VLOOKUP(AC449,ja!A$2:D$549,4)&amp;" "&amp;VLOOKUP(AC449,ja!A$2:D$549,2))</f>
        <v/>
      </c>
      <c r="AE449" s="5" t="str">
        <f t="shared" ref="AE449:AF449" si="463">IF(AC449="",AA449,AC449)</f>
        <v>3471</v>
      </c>
      <c r="AF449" s="2" t="str">
        <f t="shared" si="463"/>
        <v>BPS Kota Yogyakarta</v>
      </c>
      <c r="AG449" s="1">
        <v>1</v>
      </c>
    </row>
    <row r="450" spans="1:33" ht="12.75">
      <c r="A450" s="3">
        <v>45451.493456666663</v>
      </c>
      <c r="B450" s="1" t="s">
        <v>35</v>
      </c>
      <c r="C450" s="4" t="str">
        <f t="shared" si="263"/>
        <v>DIV ST</v>
      </c>
      <c r="D450" s="4">
        <v>212112416</v>
      </c>
      <c r="E450" s="2" t="s">
        <v>264</v>
      </c>
      <c r="F450" s="1">
        <f t="shared" si="264"/>
        <v>1</v>
      </c>
      <c r="G450" s="1" t="str">
        <f>VLOOKUP(D450,Sheet1!$A$2:$D$540,4,FALSE)</f>
        <v>Wimbi Uelsan Gurusinga</v>
      </c>
      <c r="H450" s="1">
        <f t="shared" si="265"/>
        <v>1</v>
      </c>
      <c r="I450" s="1" t="s">
        <v>4933</v>
      </c>
      <c r="J450" s="25" t="s">
        <v>4934</v>
      </c>
      <c r="K450" s="23" t="str">
        <f t="shared" si="266"/>
        <v>6281218659804</v>
      </c>
      <c r="L450" s="26" t="s">
        <v>4935</v>
      </c>
      <c r="M450" s="1" t="s">
        <v>4936</v>
      </c>
      <c r="N450" s="1" t="s">
        <v>1141</v>
      </c>
      <c r="O450" s="1" t="s">
        <v>4937</v>
      </c>
      <c r="P450" s="1" t="s">
        <v>4938</v>
      </c>
      <c r="Q450" s="1" t="s">
        <v>1144</v>
      </c>
      <c r="R450" s="1" t="s">
        <v>4939</v>
      </c>
      <c r="S450" s="1" t="s">
        <v>2422</v>
      </c>
      <c r="T450" s="1" t="str">
        <f t="shared" si="267"/>
        <v>Wisma Kost Saabun, Jalan Otista Raya No.5A, Rt.10/Rw.2, Kelurahan Bidara Cina, Kecamatan Jatinegara</v>
      </c>
      <c r="U450" s="1" t="s">
        <v>1159</v>
      </c>
      <c r="V450" s="1" t="s">
        <v>1311</v>
      </c>
      <c r="W450" s="1" t="s">
        <v>1160</v>
      </c>
      <c r="X450" s="1" t="s">
        <v>2960</v>
      </c>
      <c r="Y450" s="1" t="str">
        <f t="shared" si="268"/>
        <v>31</v>
      </c>
      <c r="Z450" s="1" t="str">
        <f>VLOOKUP(Y450,ja!E$2:F$35,2,FALSE)</f>
        <v>DKI Jakarta</v>
      </c>
      <c r="AA450" s="1" t="str">
        <f t="shared" si="269"/>
        <v>3101</v>
      </c>
      <c r="AB450" s="1" t="str">
        <f t="shared" si="270"/>
        <v>BPS Kabupaten Kepulauan Seribu</v>
      </c>
      <c r="AD450" s="1" t="str">
        <f>IF(AC450="","", VLOOKUP(AC450,ja!A$2:D$549,4)&amp;" "&amp;VLOOKUP(AC450,ja!A$2:D$549,2))</f>
        <v/>
      </c>
      <c r="AE450" s="5" t="str">
        <f t="shared" ref="AE450:AF450" si="464">IF(AC450="",AA450,AC450)</f>
        <v>3101</v>
      </c>
      <c r="AF450" s="2" t="str">
        <f t="shared" si="464"/>
        <v>BPS Kabupaten Kepulauan Seribu</v>
      </c>
      <c r="AG450" s="1">
        <v>1</v>
      </c>
    </row>
    <row r="451" spans="1:33" ht="12.75">
      <c r="A451" s="3">
        <v>45450.992872858798</v>
      </c>
      <c r="B451" s="1" t="s">
        <v>141</v>
      </c>
      <c r="C451" s="4" t="str">
        <f t="shared" si="263"/>
        <v>DIV ST</v>
      </c>
      <c r="D451" s="4">
        <v>212112308</v>
      </c>
      <c r="E451" s="2" t="s">
        <v>4941</v>
      </c>
      <c r="F451" s="1">
        <f t="shared" si="264"/>
        <v>1</v>
      </c>
      <c r="G451" s="1" t="str">
        <f>VLOOKUP(D451,Sheet1!$A$2:$D$540,4,FALSE)</f>
        <v>Ratih Restiani</v>
      </c>
      <c r="H451" s="1">
        <f t="shared" si="265"/>
        <v>1</v>
      </c>
      <c r="I451" s="1" t="s">
        <v>4942</v>
      </c>
      <c r="J451" s="1">
        <v>628979582277</v>
      </c>
      <c r="K451" s="23">
        <f t="shared" si="266"/>
        <v>628979582277</v>
      </c>
      <c r="L451" s="23" t="s">
        <v>4943</v>
      </c>
      <c r="M451" s="1" t="s">
        <v>4941</v>
      </c>
      <c r="N451" s="1" t="s">
        <v>1177</v>
      </c>
      <c r="O451" s="1" t="s">
        <v>4944</v>
      </c>
      <c r="P451" s="1" t="s">
        <v>4945</v>
      </c>
      <c r="Q451" s="1" t="s">
        <v>1144</v>
      </c>
      <c r="R451" s="1" t="s">
        <v>4946</v>
      </c>
      <c r="S451" s="1" t="s">
        <v>4947</v>
      </c>
      <c r="T451" s="1" t="str">
        <f t="shared" si="267"/>
        <v>Jalan Ki. Hajar. Dewantara No.25 Rt.4/Rw.4 Kel. Pringsewu Selatan, Kec.Pringsewu</v>
      </c>
      <c r="U451" s="1" t="s">
        <v>1672</v>
      </c>
      <c r="V451" s="1" t="s">
        <v>4948</v>
      </c>
      <c r="W451" s="1" t="s">
        <v>1674</v>
      </c>
      <c r="X451" s="1" t="s">
        <v>4948</v>
      </c>
      <c r="Y451" s="1" t="str">
        <f t="shared" si="268"/>
        <v>18</v>
      </c>
      <c r="Z451" s="1" t="str">
        <f>VLOOKUP(Y451,ja!E$2:F$35,2,FALSE)</f>
        <v>Lampung</v>
      </c>
      <c r="AA451" s="1" t="str">
        <f t="shared" si="269"/>
        <v>1810</v>
      </c>
      <c r="AB451" s="1" t="str">
        <f t="shared" si="270"/>
        <v>BPS Kabupaten Pringsewu</v>
      </c>
      <c r="AD451" s="1" t="str">
        <f>IF(AC451="","", VLOOKUP(AC451,ja!A$2:D$549,4)&amp;" "&amp;VLOOKUP(AC451,ja!A$2:D$549,2))</f>
        <v/>
      </c>
      <c r="AE451" s="5" t="str">
        <f t="shared" ref="AE451:AF451" si="465">IF(AC451="",AA451,AC451)</f>
        <v>1810</v>
      </c>
      <c r="AF451" s="2" t="str">
        <f t="shared" si="465"/>
        <v>BPS Kabupaten Pringsewu</v>
      </c>
      <c r="AG451" s="1">
        <v>1</v>
      </c>
    </row>
    <row r="452" spans="1:33" ht="12.75">
      <c r="A452" s="3">
        <v>45450.992984189812</v>
      </c>
      <c r="B452" s="1" t="s">
        <v>11</v>
      </c>
      <c r="C452" s="4" t="str">
        <f t="shared" si="263"/>
        <v>DIV KS</v>
      </c>
      <c r="D452" s="4">
        <v>222112038</v>
      </c>
      <c r="E452" s="2" t="s">
        <v>703</v>
      </c>
      <c r="F452" s="1">
        <f t="shared" si="264"/>
        <v>1</v>
      </c>
      <c r="G452" s="1" t="str">
        <f>VLOOKUP(D452,Sheet1!$A$2:$D$540,4,FALSE)</f>
        <v>Falana Rofako Hakam</v>
      </c>
      <c r="H452" s="1">
        <f t="shared" si="265"/>
        <v>1</v>
      </c>
      <c r="I452" s="1" t="s">
        <v>4950</v>
      </c>
      <c r="J452" s="25" t="s">
        <v>4951</v>
      </c>
      <c r="K452" s="23" t="str">
        <f t="shared" si="266"/>
        <v>6285748103989</v>
      </c>
      <c r="L452" s="23" t="s">
        <v>4952</v>
      </c>
      <c r="M452" s="1" t="s">
        <v>4953</v>
      </c>
      <c r="N452" s="1" t="s">
        <v>4954</v>
      </c>
      <c r="O452" s="1" t="s">
        <v>4955</v>
      </c>
      <c r="P452" s="1" t="s">
        <v>2515</v>
      </c>
      <c r="Q452" s="1" t="s">
        <v>1144</v>
      </c>
      <c r="R452" s="1" t="s">
        <v>4956</v>
      </c>
      <c r="S452" s="1" t="s">
        <v>1267</v>
      </c>
      <c r="T452" s="1" t="str">
        <f t="shared" si="267"/>
        <v>Griya Permata Gedangan D4 No.23, Keboansikep, Gedangan</v>
      </c>
      <c r="U452" s="1" t="s">
        <v>1268</v>
      </c>
      <c r="V452" s="1" t="s">
        <v>1269</v>
      </c>
      <c r="W452" s="1" t="s">
        <v>3443</v>
      </c>
      <c r="X452" s="1" t="s">
        <v>1269</v>
      </c>
      <c r="Y452" s="1" t="str">
        <f t="shared" si="268"/>
        <v>35</v>
      </c>
      <c r="Z452" s="1" t="str">
        <f>VLOOKUP(Y452,ja!E$2:F$35,2,FALSE)</f>
        <v>Jawa Timur</v>
      </c>
      <c r="AA452" s="1" t="str">
        <f t="shared" si="269"/>
        <v>3515</v>
      </c>
      <c r="AB452" s="1" t="str">
        <f t="shared" si="270"/>
        <v>BPS Kabupaten Sidoarjo</v>
      </c>
      <c r="AD452" s="1" t="str">
        <f>IF(AC452="","", VLOOKUP(AC452,ja!A$2:D$549,4)&amp;" "&amp;VLOOKUP(AC452,ja!A$2:D$549,2))</f>
        <v/>
      </c>
      <c r="AE452" s="5" t="str">
        <f t="shared" ref="AE452:AF452" si="466">IF(AC452="",AA452,AC452)</f>
        <v>3515</v>
      </c>
      <c r="AF452" s="2" t="str">
        <f t="shared" si="466"/>
        <v>BPS Kabupaten Sidoarjo</v>
      </c>
      <c r="AG452" s="1">
        <v>1</v>
      </c>
    </row>
    <row r="453" spans="1:33" ht="12.75">
      <c r="A453" s="3">
        <v>45451.13038037037</v>
      </c>
      <c r="B453" s="1" t="s">
        <v>103</v>
      </c>
      <c r="C453" s="4" t="str">
        <f t="shared" si="263"/>
        <v>DIV ST</v>
      </c>
      <c r="D453" s="4">
        <v>212111974</v>
      </c>
      <c r="E453" s="2" t="s">
        <v>253</v>
      </c>
      <c r="F453" s="1">
        <f t="shared" si="264"/>
        <v>1</v>
      </c>
      <c r="G453" s="1" t="str">
        <f>VLOOKUP(D453,Sheet1!$A$2:$D$540,4,FALSE)</f>
        <v>Claudia Janefer Romora Sitanggang</v>
      </c>
      <c r="H453" s="1">
        <f t="shared" si="265"/>
        <v>1</v>
      </c>
      <c r="I453" s="1" t="s">
        <v>4958</v>
      </c>
      <c r="J453" s="25" t="s">
        <v>4959</v>
      </c>
      <c r="K453" s="23" t="str">
        <f t="shared" si="266"/>
        <v>6281282369768</v>
      </c>
      <c r="L453" s="23" t="s">
        <v>4960</v>
      </c>
      <c r="M453" s="1" t="s">
        <v>4961</v>
      </c>
      <c r="N453" s="1" t="s">
        <v>1141</v>
      </c>
      <c r="O453" s="1" t="s">
        <v>4962</v>
      </c>
      <c r="P453" s="1" t="s">
        <v>4963</v>
      </c>
      <c r="Q453" s="1" t="s">
        <v>1144</v>
      </c>
      <c r="R453" s="1" t="s">
        <v>4964</v>
      </c>
      <c r="S453" s="1" t="s">
        <v>1158</v>
      </c>
      <c r="T453" s="1" t="str">
        <f t="shared" si="267"/>
        <v>Jalan Otista Iii No 23, Rt 8/Rw 9, Bidara Cina, Jatinegara</v>
      </c>
      <c r="U453" s="1" t="s">
        <v>1159</v>
      </c>
      <c r="V453" s="1" t="s">
        <v>1160</v>
      </c>
      <c r="W453" s="1" t="s">
        <v>1161</v>
      </c>
      <c r="X453" s="1" t="s">
        <v>1160</v>
      </c>
      <c r="Y453" s="1" t="str">
        <f t="shared" si="268"/>
        <v>31</v>
      </c>
      <c r="Z453" s="1" t="str">
        <f>VLOOKUP(Y453,ja!E$2:F$35,2,FALSE)</f>
        <v>DKI Jakarta</v>
      </c>
      <c r="AA453" s="1" t="str">
        <f t="shared" si="269"/>
        <v>3100</v>
      </c>
      <c r="AB453" s="1" t="str">
        <f t="shared" si="270"/>
        <v>BPS Provinsi DKI Jakarta</v>
      </c>
      <c r="AD453" s="1" t="str">
        <f>IF(AC453="","", VLOOKUP(AC453,ja!A$2:D$549,4)&amp;" "&amp;VLOOKUP(AC453,ja!A$2:D$549,2))</f>
        <v/>
      </c>
      <c r="AE453" s="5" t="str">
        <f t="shared" ref="AE453:AF453" si="467">IF(AC453="",AA453,AC453)</f>
        <v>3100</v>
      </c>
      <c r="AF453" s="2" t="str">
        <f t="shared" si="467"/>
        <v>BPS Provinsi DKI Jakarta</v>
      </c>
      <c r="AG453" s="1">
        <v>1</v>
      </c>
    </row>
    <row r="454" spans="1:33" ht="12.75">
      <c r="A454" s="3">
        <v>45451.016620567127</v>
      </c>
      <c r="B454" s="1" t="s">
        <v>18</v>
      </c>
      <c r="C454" s="4" t="str">
        <f t="shared" si="263"/>
        <v>DIV KS</v>
      </c>
      <c r="D454" s="4">
        <v>222112133</v>
      </c>
      <c r="E454" s="2" t="s">
        <v>6595</v>
      </c>
      <c r="F454" s="1">
        <f t="shared" si="264"/>
        <v>1</v>
      </c>
      <c r="G454" s="1" t="str">
        <f>VLOOKUP(D454,Sheet1!$A$2:$D$540,4,FALSE)</f>
        <v>Kevin Ananda Puspita</v>
      </c>
      <c r="H454" s="1">
        <f t="shared" si="265"/>
        <v>1</v>
      </c>
      <c r="I454" s="1" t="s">
        <v>6596</v>
      </c>
      <c r="J454" s="25" t="s">
        <v>6597</v>
      </c>
      <c r="K454" s="23" t="str">
        <f t="shared" si="266"/>
        <v>6282135659849</v>
      </c>
      <c r="L454" s="23" t="s">
        <v>6598</v>
      </c>
      <c r="M454" s="1" t="s">
        <v>6595</v>
      </c>
      <c r="N454" s="1" t="s">
        <v>1286</v>
      </c>
      <c r="O454" s="1" t="s">
        <v>6599</v>
      </c>
      <c r="P454" s="1" t="s">
        <v>6600</v>
      </c>
      <c r="Q454" s="1" t="s">
        <v>1144</v>
      </c>
      <c r="R454" s="1" t="s">
        <v>6601</v>
      </c>
      <c r="S454" s="1" t="s">
        <v>1169</v>
      </c>
      <c r="T454" s="1" t="str">
        <f t="shared" si="267"/>
        <v>Wisma Saabun, Jalan Otista Raya No.5A,
Rt.10/Rw.2, Kel. Bidaracina,
Jatinegara,
Jatinegara, Kota Jakarta Timur, Dki
Jakarta</v>
      </c>
      <c r="U454" s="1" t="s">
        <v>1170</v>
      </c>
      <c r="V454" s="1" t="s">
        <v>1160</v>
      </c>
      <c r="W454" s="1" t="s">
        <v>1311</v>
      </c>
      <c r="X454" s="1" t="s">
        <v>1160</v>
      </c>
      <c r="Y454" s="1" t="str">
        <f t="shared" si="268"/>
        <v>31</v>
      </c>
      <c r="Z454" s="1" t="str">
        <f>VLOOKUP(Y454,ja!E$2:F$35,2,FALSE)</f>
        <v>DKI Jakarta</v>
      </c>
      <c r="AA454" s="1" t="str">
        <f t="shared" si="269"/>
        <v>3100</v>
      </c>
      <c r="AB454" s="1" t="str">
        <f t="shared" si="270"/>
        <v>BPS Provinsi DKI Jakarta</v>
      </c>
      <c r="AD454" s="1" t="str">
        <f>IF(AC454="","", VLOOKUP(AC454,ja!A$2:D$549,4)&amp;" "&amp;VLOOKUP(AC454,ja!A$2:D$549,2))</f>
        <v/>
      </c>
      <c r="AE454" s="5" t="str">
        <f t="shared" ref="AE454:AF454" si="468">IF(AC454="",AA454,AC454)</f>
        <v>3100</v>
      </c>
      <c r="AF454" s="2" t="str">
        <f t="shared" si="468"/>
        <v>BPS Provinsi DKI Jakarta</v>
      </c>
      <c r="AG454" s="1">
        <v>3</v>
      </c>
    </row>
    <row r="455" spans="1:33" ht="12.75">
      <c r="A455" s="3">
        <v>45451.017332835647</v>
      </c>
      <c r="B455" s="1" t="s">
        <v>20</v>
      </c>
      <c r="C455" s="4" t="str">
        <f t="shared" si="263"/>
        <v>DIV ST</v>
      </c>
      <c r="D455" s="4">
        <v>212112152</v>
      </c>
      <c r="E455" s="2" t="s">
        <v>633</v>
      </c>
      <c r="F455" s="1">
        <f t="shared" si="264"/>
        <v>1</v>
      </c>
      <c r="G455" s="1" t="str">
        <f>VLOOKUP(D455,Sheet1!$A$2:$D$540,4,FALSE)</f>
        <v>Langkah Priya Kaloka</v>
      </c>
      <c r="H455" s="1">
        <f t="shared" si="265"/>
        <v>1</v>
      </c>
      <c r="I455" s="1" t="s">
        <v>4966</v>
      </c>
      <c r="J455" s="25" t="s">
        <v>4967</v>
      </c>
      <c r="K455" s="23" t="str">
        <f t="shared" si="266"/>
        <v>6289504990871</v>
      </c>
      <c r="L455" s="23" t="s">
        <v>4968</v>
      </c>
      <c r="M455" s="1" t="s">
        <v>4969</v>
      </c>
      <c r="N455" s="1" t="s">
        <v>1141</v>
      </c>
      <c r="O455" s="1" t="s">
        <v>4970</v>
      </c>
      <c r="P455" s="1" t="s">
        <v>4971</v>
      </c>
      <c r="Q455" s="1" t="s">
        <v>1144</v>
      </c>
      <c r="R455" s="1" t="s">
        <v>4972</v>
      </c>
      <c r="S455" s="1" t="s">
        <v>1739</v>
      </c>
      <c r="T455" s="1" t="str">
        <f t="shared" si="267"/>
        <v>Jalan Ksatria Bakti No.8/Iii Rt 28 Rw 6, Kanigoro, Kartoharjo, Madiun</v>
      </c>
      <c r="U455" s="1" t="s">
        <v>1740</v>
      </c>
      <c r="V455" s="1" t="s">
        <v>1741</v>
      </c>
      <c r="W455" s="1" t="s">
        <v>1742</v>
      </c>
      <c r="X455" s="1" t="s">
        <v>1741</v>
      </c>
      <c r="Y455" s="1" t="str">
        <f t="shared" si="268"/>
        <v>35</v>
      </c>
      <c r="Z455" s="1" t="str">
        <f>VLOOKUP(Y455,ja!E$2:F$35,2,FALSE)</f>
        <v>Jawa Timur</v>
      </c>
      <c r="AA455" s="1" t="str">
        <f t="shared" si="269"/>
        <v>3577</v>
      </c>
      <c r="AB455" s="1" t="str">
        <f t="shared" si="270"/>
        <v>BPS Kota Madiun</v>
      </c>
      <c r="AC455" s="1">
        <v>3519</v>
      </c>
      <c r="AD455" s="1" t="str">
        <f>IF(AC455="","", VLOOKUP(AC455,ja!A$2:D$549,4)&amp;" "&amp;VLOOKUP(AC455,ja!A$2:D$549,2))</f>
        <v>BPS Kabupaten Madiun</v>
      </c>
      <c r="AE455" s="5">
        <f t="shared" ref="AE455:AF455" si="469">IF(AC455="",AA455,AC455)</f>
        <v>3519</v>
      </c>
      <c r="AF455" s="2" t="str">
        <f t="shared" si="469"/>
        <v>BPS Kabupaten Madiun</v>
      </c>
      <c r="AG455" s="1">
        <v>1</v>
      </c>
    </row>
    <row r="456" spans="1:33" ht="12.75">
      <c r="A456" s="3">
        <v>45451.017826585652</v>
      </c>
      <c r="B456" s="1" t="s">
        <v>11</v>
      </c>
      <c r="C456" s="4" t="str">
        <f t="shared" si="263"/>
        <v>DIV KS</v>
      </c>
      <c r="D456" s="4">
        <v>222111991</v>
      </c>
      <c r="E456" s="2" t="s">
        <v>663</v>
      </c>
      <c r="F456" s="1">
        <f t="shared" si="264"/>
        <v>1</v>
      </c>
      <c r="G456" s="1" t="str">
        <f>VLOOKUP(D456,Sheet1!$A$2:$D$540,4,FALSE)</f>
        <v>Dilla Leonyka Putri Dewayani</v>
      </c>
      <c r="H456" s="1">
        <f t="shared" si="265"/>
        <v>1</v>
      </c>
      <c r="I456" s="1" t="s">
        <v>4974</v>
      </c>
      <c r="J456" s="25" t="s">
        <v>4975</v>
      </c>
      <c r="K456" s="23" t="str">
        <f t="shared" si="266"/>
        <v>6289682262658</v>
      </c>
      <c r="L456" s="23" t="s">
        <v>4976</v>
      </c>
      <c r="M456" s="1" t="s">
        <v>4977</v>
      </c>
      <c r="N456" s="1" t="s">
        <v>1141</v>
      </c>
      <c r="O456" s="1" t="s">
        <v>1202</v>
      </c>
      <c r="P456" s="1" t="s">
        <v>4978</v>
      </c>
      <c r="Q456" s="1" t="s">
        <v>1144</v>
      </c>
      <c r="R456" s="1" t="s">
        <v>4979</v>
      </c>
      <c r="S456" s="1" t="s">
        <v>1205</v>
      </c>
      <c r="T456" s="1" t="str">
        <f t="shared" si="267"/>
        <v>Jl. Prof. Dr. Hamka Rt.18 Rw.06, Gang Manikoro, Kauman, Kelurahan Ngantru, Kecamatan Trenggalek</v>
      </c>
      <c r="U456" s="1" t="s">
        <v>1206</v>
      </c>
      <c r="V456" s="1" t="s">
        <v>1207</v>
      </c>
      <c r="W456" s="1" t="s">
        <v>1161</v>
      </c>
      <c r="X456" s="1" t="s">
        <v>1207</v>
      </c>
      <c r="Y456" s="1" t="str">
        <f t="shared" si="268"/>
        <v>35</v>
      </c>
      <c r="Z456" s="1" t="str">
        <f>VLOOKUP(Y456,ja!E$2:F$35,2,FALSE)</f>
        <v>Jawa Timur</v>
      </c>
      <c r="AA456" s="1" t="str">
        <f t="shared" si="269"/>
        <v>3503</v>
      </c>
      <c r="AB456" s="1" t="str">
        <f t="shared" si="270"/>
        <v>BPS Kabupaten Trenggalek</v>
      </c>
      <c r="AD456" s="1" t="str">
        <f>IF(AC456="","", VLOOKUP(AC456,ja!A$2:D$549,4)&amp;" "&amp;VLOOKUP(AC456,ja!A$2:D$549,2))</f>
        <v/>
      </c>
      <c r="AE456" s="5" t="str">
        <f t="shared" ref="AE456:AF456" si="470">IF(AC456="",AA456,AC456)</f>
        <v>3503</v>
      </c>
      <c r="AF456" s="2" t="str">
        <f t="shared" si="470"/>
        <v>BPS Kabupaten Trenggalek</v>
      </c>
      <c r="AG456" s="1">
        <v>1</v>
      </c>
    </row>
    <row r="457" spans="1:33" ht="12.75">
      <c r="A457" s="3">
        <v>45451.019110069443</v>
      </c>
      <c r="B457" s="1" t="s">
        <v>23</v>
      </c>
      <c r="C457" s="4" t="str">
        <f t="shared" si="263"/>
        <v>DIII ST</v>
      </c>
      <c r="D457" s="4">
        <v>112212639</v>
      </c>
      <c r="E457" s="2" t="s">
        <v>932</v>
      </c>
      <c r="F457" s="1">
        <f t="shared" si="264"/>
        <v>1</v>
      </c>
      <c r="G457" s="1" t="str">
        <f>VLOOKUP(D457,Sheet1!$A$2:$D$540,4,FALSE)</f>
        <v>Hendrikus Moya</v>
      </c>
      <c r="H457" s="1">
        <f t="shared" si="265"/>
        <v>1</v>
      </c>
      <c r="I457" s="1" t="s">
        <v>4981</v>
      </c>
      <c r="J457" s="25" t="s">
        <v>4982</v>
      </c>
      <c r="K457" s="23" t="str">
        <f t="shared" si="266"/>
        <v>6282238129996</v>
      </c>
      <c r="L457" s="23" t="s">
        <v>4983</v>
      </c>
      <c r="M457" s="1" t="s">
        <v>932</v>
      </c>
      <c r="N457" s="1" t="s">
        <v>1141</v>
      </c>
      <c r="O457" s="1" t="s">
        <v>4984</v>
      </c>
      <c r="P457" s="1" t="s">
        <v>4985</v>
      </c>
      <c r="Q457" s="1" t="s">
        <v>1144</v>
      </c>
      <c r="R457" s="1" t="s">
        <v>4986</v>
      </c>
      <c r="S457" s="1" t="s">
        <v>4987</v>
      </c>
      <c r="T457" s="1" t="str">
        <f t="shared" si="267"/>
        <v>Rt.010/Rw.002, Jl.Pertanian, Kelurahan Rimba Jaya, Kecamatan Merauke</v>
      </c>
      <c r="U457" s="1" t="s">
        <v>4988</v>
      </c>
      <c r="V457" s="1" t="s">
        <v>4989</v>
      </c>
      <c r="W457" s="1" t="s">
        <v>1160</v>
      </c>
      <c r="X457" s="1" t="s">
        <v>4989</v>
      </c>
      <c r="Y457" s="1" t="str">
        <f t="shared" si="268"/>
        <v>94</v>
      </c>
      <c r="Z457" s="1" t="str">
        <f>VLOOKUP(Y457,ja!E$2:F$35,2,FALSE)</f>
        <v>Papua</v>
      </c>
      <c r="AA457" s="1" t="str">
        <f t="shared" si="269"/>
        <v>9401</v>
      </c>
      <c r="AB457" s="1" t="str">
        <f t="shared" si="270"/>
        <v>BPS Kabupaten Merauke</v>
      </c>
      <c r="AD457" s="1" t="str">
        <f>IF(AC457="","", VLOOKUP(AC457,ja!A$2:D$549,4)&amp;" "&amp;VLOOKUP(AC457,ja!A$2:D$549,2))</f>
        <v/>
      </c>
      <c r="AE457" s="5" t="str">
        <f t="shared" ref="AE457:AF457" si="471">IF(AC457="",AA457,AC457)</f>
        <v>9401</v>
      </c>
      <c r="AF457" s="2" t="str">
        <f t="shared" si="471"/>
        <v>BPS Kabupaten Merauke</v>
      </c>
      <c r="AG457" s="1">
        <v>1</v>
      </c>
    </row>
    <row r="458" spans="1:33" ht="12.75">
      <c r="A458" s="3">
        <v>45451.019121111109</v>
      </c>
      <c r="B458" s="1" t="s">
        <v>47</v>
      </c>
      <c r="C458" s="4" t="str">
        <f t="shared" si="263"/>
        <v>DIII ST</v>
      </c>
      <c r="D458" s="4">
        <v>112212862</v>
      </c>
      <c r="E458" s="2" t="s">
        <v>931</v>
      </c>
      <c r="F458" s="1">
        <f t="shared" si="264"/>
        <v>1</v>
      </c>
      <c r="G458" s="1" t="s">
        <v>931</v>
      </c>
      <c r="H458" s="1">
        <f t="shared" si="265"/>
        <v>1</v>
      </c>
      <c r="I458" s="1" t="s">
        <v>4991</v>
      </c>
      <c r="J458" s="25" t="s">
        <v>4992</v>
      </c>
      <c r="K458" s="23" t="str">
        <f t="shared" si="266"/>
        <v>6282238214331</v>
      </c>
      <c r="L458" s="23" t="s">
        <v>4993</v>
      </c>
      <c r="M458" s="1" t="s">
        <v>4994</v>
      </c>
      <c r="N458" s="1" t="s">
        <v>1177</v>
      </c>
      <c r="O458" s="1" t="s">
        <v>4995</v>
      </c>
      <c r="P458" s="1" t="s">
        <v>4996</v>
      </c>
      <c r="Q458" s="1" t="s">
        <v>1144</v>
      </c>
      <c r="R458" s="1" t="s">
        <v>4997</v>
      </c>
      <c r="S458" s="1" t="s">
        <v>4792</v>
      </c>
      <c r="T458" s="1" t="str">
        <f t="shared" si="267"/>
        <v>Taman Calvaria, Jalan S Condronegoro, Angkasapura, Jayapura Utara, Kota Jayapura, Papua.</v>
      </c>
      <c r="U458" s="1" t="s">
        <v>4998</v>
      </c>
      <c r="V458" s="1" t="s">
        <v>4793</v>
      </c>
      <c r="W458" s="1" t="s">
        <v>4999</v>
      </c>
      <c r="X458" s="1" t="s">
        <v>4793</v>
      </c>
      <c r="Y458" s="1" t="str">
        <f t="shared" si="268"/>
        <v>94</v>
      </c>
      <c r="Z458" s="1" t="str">
        <f>VLOOKUP(Y458,ja!E$2:F$35,2,FALSE)</f>
        <v>Papua</v>
      </c>
      <c r="AA458" s="1" t="str">
        <f t="shared" si="269"/>
        <v>9400</v>
      </c>
      <c r="AB458" s="1" t="str">
        <f t="shared" si="270"/>
        <v>BPS Provinsi Papua</v>
      </c>
      <c r="AD458" s="1" t="str">
        <f>IF(AC458="","", VLOOKUP(AC458,ja!A$2:D$549,4)&amp;" "&amp;VLOOKUP(AC458,ja!A$2:D$549,2))</f>
        <v/>
      </c>
      <c r="AE458" s="5" t="str">
        <f t="shared" ref="AE458:AF458" si="472">IF(AC458="",AA458,AC458)</f>
        <v>9400</v>
      </c>
      <c r="AF458" s="2" t="str">
        <f t="shared" si="472"/>
        <v>BPS Provinsi Papua</v>
      </c>
      <c r="AG458" s="1">
        <v>1</v>
      </c>
    </row>
    <row r="459" spans="1:33" ht="12.75">
      <c r="A459" s="3">
        <v>45451.022314780093</v>
      </c>
      <c r="B459" s="1" t="s">
        <v>62</v>
      </c>
      <c r="C459" s="4" t="str">
        <f t="shared" si="263"/>
        <v>DIV KS</v>
      </c>
      <c r="D459" s="4">
        <v>222111955</v>
      </c>
      <c r="E459" s="2" t="s">
        <v>288</v>
      </c>
      <c r="F459" s="1">
        <f t="shared" si="264"/>
        <v>1</v>
      </c>
      <c r="G459" s="1" t="str">
        <f>VLOOKUP(D459,Sheet1!$A$2:$D$540,4,FALSE)</f>
        <v>Bertolomeus Laksana Jayadri</v>
      </c>
      <c r="H459" s="1">
        <f t="shared" si="265"/>
        <v>1</v>
      </c>
      <c r="I459" s="1" t="s">
        <v>5001</v>
      </c>
      <c r="J459" s="1">
        <v>6281225069065</v>
      </c>
      <c r="K459" s="23">
        <f t="shared" si="266"/>
        <v>6281225069065</v>
      </c>
      <c r="L459" s="23" t="s">
        <v>5002</v>
      </c>
      <c r="M459" s="1" t="s">
        <v>5003</v>
      </c>
      <c r="N459" s="1" t="s">
        <v>1141</v>
      </c>
      <c r="O459" s="1" t="s">
        <v>5004</v>
      </c>
      <c r="P459" s="1" t="s">
        <v>5005</v>
      </c>
      <c r="Q459" s="1" t="s">
        <v>1144</v>
      </c>
      <c r="R459" s="1" t="s">
        <v>5006</v>
      </c>
      <c r="S459" s="1" t="s">
        <v>1619</v>
      </c>
      <c r="T459" s="1" t="str">
        <f t="shared" si="267"/>
        <v>Jl. Kebon Nanas Selatan Ii No.10, Rt.5/Rw.5, Cipinang Cempedak, Kecamatan Jatinegara, Kota Jakarta Timur, Daerah Khusus Ibukota Jakarta 13340</v>
      </c>
      <c r="U459" s="1" t="s">
        <v>1540</v>
      </c>
      <c r="V459" s="1" t="s">
        <v>1311</v>
      </c>
      <c r="W459" s="1" t="s">
        <v>1620</v>
      </c>
      <c r="X459" s="1" t="s">
        <v>1311</v>
      </c>
      <c r="Y459" s="1" t="str">
        <f t="shared" si="268"/>
        <v>31</v>
      </c>
      <c r="Z459" s="1" t="str">
        <f>VLOOKUP(Y459,ja!E$2:F$35,2,FALSE)</f>
        <v>DKI Jakarta</v>
      </c>
      <c r="AA459" s="1" t="str">
        <f t="shared" si="269"/>
        <v>3173</v>
      </c>
      <c r="AB459" s="1" t="str">
        <f t="shared" si="270"/>
        <v>BPS Kota Jakarta Pusat</v>
      </c>
      <c r="AD459" s="1" t="str">
        <f>IF(AC459="","", VLOOKUP(AC459,ja!A$2:D$549,4)&amp;" "&amp;VLOOKUP(AC459,ja!A$2:D$549,2))</f>
        <v/>
      </c>
      <c r="AE459" s="5" t="str">
        <f t="shared" ref="AE459:AF459" si="473">IF(AC459="",AA459,AC459)</f>
        <v>3173</v>
      </c>
      <c r="AF459" s="2" t="str">
        <f t="shared" si="473"/>
        <v>BPS Kota Jakarta Pusat</v>
      </c>
      <c r="AG459" s="1">
        <v>1</v>
      </c>
    </row>
    <row r="460" spans="1:33" ht="12.75">
      <c r="A460" s="3">
        <v>45451.029652592595</v>
      </c>
      <c r="B460" s="1" t="s">
        <v>20</v>
      </c>
      <c r="C460" s="4" t="str">
        <f t="shared" si="263"/>
        <v>DIV ST</v>
      </c>
      <c r="D460" s="4">
        <v>212112394</v>
      </c>
      <c r="E460" s="2" t="s">
        <v>43</v>
      </c>
      <c r="F460" s="1">
        <f t="shared" si="264"/>
        <v>1</v>
      </c>
      <c r="G460" s="1" t="str">
        <f>VLOOKUP(D460,Sheet1!$A$2:$D$540,4,FALSE)</f>
        <v>Syofmarlianisyah Putri</v>
      </c>
      <c r="H460" s="1">
        <f t="shared" si="265"/>
        <v>1</v>
      </c>
      <c r="I460" s="1" t="s">
        <v>5008</v>
      </c>
      <c r="J460" s="25" t="s">
        <v>5009</v>
      </c>
      <c r="K460" s="23" t="str">
        <f t="shared" si="266"/>
        <v>6282145041142</v>
      </c>
      <c r="L460" s="23" t="s">
        <v>5010</v>
      </c>
      <c r="M460" s="1" t="s">
        <v>5011</v>
      </c>
      <c r="N460" s="1" t="s">
        <v>2271</v>
      </c>
      <c r="O460" s="1" t="s">
        <v>5012</v>
      </c>
      <c r="P460" s="1" t="s">
        <v>5013</v>
      </c>
      <c r="Q460" s="1" t="s">
        <v>1144</v>
      </c>
      <c r="R460" s="1" t="s">
        <v>5014</v>
      </c>
      <c r="S460" s="1" t="s">
        <v>1181</v>
      </c>
      <c r="T460" s="1" t="str">
        <f t="shared" si="267"/>
        <v xml:space="preserve">Jl. Letda Sujono Gg Pinang No 20 Medan, Kelurahan Bandar Selamat, Kecamatan Medan Tembung </v>
      </c>
      <c r="U460" s="1" t="s">
        <v>1393</v>
      </c>
      <c r="V460" s="1" t="s">
        <v>1182</v>
      </c>
      <c r="W460" s="1" t="s">
        <v>1183</v>
      </c>
      <c r="X460" s="1" t="s">
        <v>1182</v>
      </c>
      <c r="Y460" s="1" t="str">
        <f t="shared" si="268"/>
        <v>12</v>
      </c>
      <c r="Z460" s="1" t="str">
        <f>VLOOKUP(Y460,ja!E$2:F$35,2,FALSE)</f>
        <v>Sumatera Utara</v>
      </c>
      <c r="AA460" s="1" t="str">
        <f t="shared" si="269"/>
        <v>1200</v>
      </c>
      <c r="AB460" s="1" t="str">
        <f t="shared" si="270"/>
        <v>BPS Provinsi Sumatera Utara</v>
      </c>
      <c r="AD460" s="1" t="str">
        <f>IF(AC460="","", VLOOKUP(AC460,ja!A$2:D$549,4)&amp;" "&amp;VLOOKUP(AC460,ja!A$2:D$549,2))</f>
        <v/>
      </c>
      <c r="AE460" s="5" t="str">
        <f t="shared" ref="AE460:AF460" si="474">IF(AC460="",AA460,AC460)</f>
        <v>1200</v>
      </c>
      <c r="AF460" s="2" t="str">
        <f t="shared" si="474"/>
        <v>BPS Provinsi Sumatera Utara</v>
      </c>
      <c r="AG460" s="1">
        <v>1</v>
      </c>
    </row>
    <row r="461" spans="1:33" ht="12.75">
      <c r="A461" s="3">
        <v>45451.035763356485</v>
      </c>
      <c r="B461" s="1" t="s">
        <v>20</v>
      </c>
      <c r="C461" s="4" t="str">
        <f t="shared" si="263"/>
        <v>DIV ST</v>
      </c>
      <c r="D461" s="4">
        <v>212111879</v>
      </c>
      <c r="E461" s="2" t="s">
        <v>590</v>
      </c>
      <c r="F461" s="1">
        <f t="shared" si="264"/>
        <v>1</v>
      </c>
      <c r="G461" s="1" t="str">
        <f>VLOOKUP(D461,Sheet1!$A$2:$D$540,4,FALSE)</f>
        <v>Alwan Nabil Hanif</v>
      </c>
      <c r="H461" s="1">
        <f t="shared" si="265"/>
        <v>1</v>
      </c>
      <c r="I461" s="1" t="s">
        <v>5016</v>
      </c>
      <c r="J461" s="25" t="s">
        <v>5017</v>
      </c>
      <c r="K461" s="23" t="str">
        <f t="shared" si="266"/>
        <v>6285643242256</v>
      </c>
      <c r="L461" s="23" t="s">
        <v>5018</v>
      </c>
      <c r="M461" s="1" t="s">
        <v>5019</v>
      </c>
      <c r="N461" s="1" t="s">
        <v>1141</v>
      </c>
      <c r="O461" s="1" t="s">
        <v>5020</v>
      </c>
      <c r="P461" s="1" t="s">
        <v>5021</v>
      </c>
      <c r="Q461" s="1" t="s">
        <v>1144</v>
      </c>
      <c r="R461" s="1" t="s">
        <v>5022</v>
      </c>
      <c r="S461" s="1" t="s">
        <v>1146</v>
      </c>
      <c r="T461" s="1" t="str">
        <f t="shared" si="267"/>
        <v>Rt04/Rw15, Sanggrahan, Tirtoadi, Mlati</v>
      </c>
      <c r="U461" s="1" t="s">
        <v>1146</v>
      </c>
      <c r="V461" s="1" t="s">
        <v>1148</v>
      </c>
      <c r="W461" s="1" t="s">
        <v>1620</v>
      </c>
      <c r="X461" s="1" t="s">
        <v>1620</v>
      </c>
      <c r="Y461" s="1" t="str">
        <f t="shared" si="268"/>
        <v>34</v>
      </c>
      <c r="Z461" s="1" t="str">
        <f>VLOOKUP(Y461,ja!E$2:F$35,2,FALSE)</f>
        <v>DI Yogyakarta</v>
      </c>
      <c r="AA461" s="1" t="str">
        <f t="shared" si="269"/>
        <v>3401</v>
      </c>
      <c r="AB461" s="1" t="str">
        <f t="shared" si="270"/>
        <v>BPS Kabupaten Kulon Progo</v>
      </c>
      <c r="AD461" s="1" t="str">
        <f>IF(AC461="","", VLOOKUP(AC461,ja!A$2:D$549,4)&amp;" "&amp;VLOOKUP(AC461,ja!A$2:D$549,2))</f>
        <v/>
      </c>
      <c r="AE461" s="5" t="str">
        <f t="shared" ref="AE461:AF461" si="475">IF(AC461="",AA461,AC461)</f>
        <v>3401</v>
      </c>
      <c r="AF461" s="2" t="str">
        <f t="shared" si="475"/>
        <v>BPS Kabupaten Kulon Progo</v>
      </c>
      <c r="AG461" s="1">
        <v>1</v>
      </c>
    </row>
    <row r="462" spans="1:33" ht="12.75">
      <c r="A462" s="3">
        <v>45451.062990879625</v>
      </c>
      <c r="B462" s="1" t="s">
        <v>38</v>
      </c>
      <c r="C462" s="4" t="str">
        <f t="shared" si="263"/>
        <v>DIV ST</v>
      </c>
      <c r="D462" s="4">
        <v>212112327</v>
      </c>
      <c r="E462" s="2" t="s">
        <v>5024</v>
      </c>
      <c r="F462" s="1">
        <f t="shared" si="264"/>
        <v>1</v>
      </c>
      <c r="G462" s="1" t="str">
        <f>VLOOKUP(D462,Sheet1!$A$2:$D$540,4,FALSE)</f>
        <v>Riski Tommi Mardoni</v>
      </c>
      <c r="H462" s="1">
        <f t="shared" si="265"/>
        <v>1</v>
      </c>
      <c r="I462" s="1" t="s">
        <v>5025</v>
      </c>
      <c r="J462" s="25" t="s">
        <v>5026</v>
      </c>
      <c r="K462" s="23" t="str">
        <f t="shared" si="266"/>
        <v>6282334757243</v>
      </c>
      <c r="L462" s="23" t="s">
        <v>5027</v>
      </c>
      <c r="M462" s="1" t="s">
        <v>5024</v>
      </c>
      <c r="N462" s="1" t="s">
        <v>1141</v>
      </c>
      <c r="O462" s="1" t="s">
        <v>5028</v>
      </c>
      <c r="P462" s="1" t="s">
        <v>5029</v>
      </c>
      <c r="Q462" s="1" t="s">
        <v>1144</v>
      </c>
      <c r="R462" s="1" t="s">
        <v>5030</v>
      </c>
      <c r="S462" s="1" t="s">
        <v>1319</v>
      </c>
      <c r="T462" s="1" t="str">
        <f t="shared" si="267"/>
        <v>Rt 01 / Rw 05, Kelurahan Kapas, Kecamatan Sukomoro, Kabupaten Nganjuk</v>
      </c>
      <c r="U462" s="1" t="s">
        <v>1319</v>
      </c>
      <c r="V462" s="1" t="s">
        <v>1321</v>
      </c>
      <c r="W462" s="1" t="s">
        <v>3443</v>
      </c>
      <c r="X462" s="1" t="s">
        <v>1321</v>
      </c>
      <c r="Y462" s="1" t="str">
        <f t="shared" si="268"/>
        <v>35</v>
      </c>
      <c r="Z462" s="1" t="str">
        <f>VLOOKUP(Y462,ja!E$2:F$35,2,FALSE)</f>
        <v>Jawa Timur</v>
      </c>
      <c r="AA462" s="1" t="str">
        <f t="shared" si="269"/>
        <v>3518</v>
      </c>
      <c r="AB462" s="1" t="str">
        <f t="shared" si="270"/>
        <v>BPS Kabupaten Nganjuk</v>
      </c>
      <c r="AD462" s="1" t="str">
        <f>IF(AC462="","", VLOOKUP(AC462,ja!A$2:D$549,4)&amp;" "&amp;VLOOKUP(AC462,ja!A$2:D$549,2))</f>
        <v/>
      </c>
      <c r="AE462" s="5" t="str">
        <f t="shared" ref="AE462:AF462" si="476">IF(AC462="",AA462,AC462)</f>
        <v>3518</v>
      </c>
      <c r="AF462" s="2" t="str">
        <f t="shared" si="476"/>
        <v>BPS Kabupaten Nganjuk</v>
      </c>
      <c r="AG462" s="1">
        <v>1</v>
      </c>
    </row>
    <row r="463" spans="1:33" ht="12.75">
      <c r="A463" s="3">
        <v>45451.112421759259</v>
      </c>
      <c r="B463" s="1" t="s">
        <v>57</v>
      </c>
      <c r="C463" s="4" t="str">
        <f t="shared" si="263"/>
        <v>DIV KS</v>
      </c>
      <c r="D463" s="4">
        <v>222112070</v>
      </c>
      <c r="E463" s="2" t="s">
        <v>195</v>
      </c>
      <c r="F463" s="1">
        <f t="shared" si="264"/>
        <v>1</v>
      </c>
      <c r="G463" s="1" t="str">
        <f>VLOOKUP(D463,Sheet1!$A$2:$D$540,4,FALSE)</f>
        <v>Gery Nastiar</v>
      </c>
      <c r="H463" s="1">
        <f t="shared" si="265"/>
        <v>1</v>
      </c>
      <c r="I463" s="1" t="s">
        <v>5032</v>
      </c>
      <c r="J463" s="25" t="s">
        <v>5033</v>
      </c>
      <c r="K463" s="23" t="str">
        <f t="shared" si="266"/>
        <v>6282377590790</v>
      </c>
      <c r="L463" s="23" t="s">
        <v>5034</v>
      </c>
      <c r="M463" s="1" t="s">
        <v>5035</v>
      </c>
      <c r="N463" s="1" t="s">
        <v>1155</v>
      </c>
      <c r="O463" s="1" t="s">
        <v>5036</v>
      </c>
      <c r="P463" s="1" t="s">
        <v>5037</v>
      </c>
      <c r="Q463" s="1" t="s">
        <v>1144</v>
      </c>
      <c r="R463" s="1" t="s">
        <v>5038</v>
      </c>
      <c r="S463" s="1" t="s">
        <v>5039</v>
      </c>
      <c r="T463" s="1" t="str">
        <f t="shared" si="267"/>
        <v>005/005, No. 253, Jl. Kapten Mustofa Gg Merak 8, Kelurahan Tanjung Harapan, Kecamatan Kotabumi Selatan, Kabupaten Lampung Utara</v>
      </c>
      <c r="U463" s="1" t="s">
        <v>1672</v>
      </c>
      <c r="V463" s="1" t="s">
        <v>5040</v>
      </c>
      <c r="W463" s="1" t="s">
        <v>1674</v>
      </c>
      <c r="X463" s="1" t="s">
        <v>5040</v>
      </c>
      <c r="Y463" s="1" t="str">
        <f t="shared" si="268"/>
        <v>18</v>
      </c>
      <c r="Z463" s="1" t="str">
        <f>VLOOKUP(Y463,ja!E$2:F$35,2,FALSE)</f>
        <v>Lampung</v>
      </c>
      <c r="AA463" s="1" t="str">
        <f t="shared" si="269"/>
        <v>1806</v>
      </c>
      <c r="AB463" s="1" t="str">
        <f t="shared" si="270"/>
        <v>BPS Kabupaten Lampung Utara</v>
      </c>
      <c r="AD463" s="1" t="str">
        <f>IF(AC463="","", VLOOKUP(AC463,ja!A$2:D$549,4)&amp;" "&amp;VLOOKUP(AC463,ja!A$2:D$549,2))</f>
        <v/>
      </c>
      <c r="AE463" s="5" t="str">
        <f t="shared" ref="AE463:AF463" si="477">IF(AC463="",AA463,AC463)</f>
        <v>1806</v>
      </c>
      <c r="AF463" s="2" t="str">
        <f t="shared" si="477"/>
        <v>BPS Kabupaten Lampung Utara</v>
      </c>
      <c r="AG463" s="1">
        <v>1</v>
      </c>
    </row>
    <row r="464" spans="1:33" ht="12.75">
      <c r="A464" s="3">
        <v>45451.162087800927</v>
      </c>
      <c r="B464" s="1" t="s">
        <v>35</v>
      </c>
      <c r="C464" s="4" t="str">
        <f t="shared" si="263"/>
        <v>DIV ST</v>
      </c>
      <c r="D464" s="4">
        <v>212112105</v>
      </c>
      <c r="E464" s="2" t="s">
        <v>5042</v>
      </c>
      <c r="F464" s="1">
        <f t="shared" si="264"/>
        <v>1</v>
      </c>
      <c r="G464" s="1" t="str">
        <f>VLOOKUP(D464,Sheet1!$A$2:$D$540,4,FALSE)</f>
        <v>Ikhlasul A'Mal</v>
      </c>
      <c r="H464" s="1">
        <f t="shared" si="265"/>
        <v>1</v>
      </c>
      <c r="I464" s="1" t="s">
        <v>5043</v>
      </c>
      <c r="J464" s="25" t="s">
        <v>5044</v>
      </c>
      <c r="K464" s="23" t="str">
        <f t="shared" si="266"/>
        <v>6281802257432</v>
      </c>
      <c r="L464" s="23" t="s">
        <v>5045</v>
      </c>
      <c r="M464" s="1" t="s">
        <v>5042</v>
      </c>
      <c r="N464" s="1" t="s">
        <v>1141</v>
      </c>
      <c r="O464" s="1" t="s">
        <v>5046</v>
      </c>
      <c r="P464" s="1" t="s">
        <v>5047</v>
      </c>
      <c r="Q464" s="1" t="s">
        <v>1144</v>
      </c>
      <c r="R464" s="1" t="s">
        <v>5048</v>
      </c>
      <c r="S464" s="1" t="s">
        <v>2159</v>
      </c>
      <c r="T464" s="1" t="str">
        <f t="shared" si="267"/>
        <v>Dusun 3 Rt. 004/Rw. 001, Desa Gumingsir, Kec. Wanadadi</v>
      </c>
      <c r="U464" s="1" t="s">
        <v>1486</v>
      </c>
      <c r="V464" s="1" t="s">
        <v>2161</v>
      </c>
      <c r="W464" s="1" t="s">
        <v>1487</v>
      </c>
      <c r="X464" s="1" t="s">
        <v>2161</v>
      </c>
      <c r="Y464" s="1" t="str">
        <f t="shared" si="268"/>
        <v>33</v>
      </c>
      <c r="Z464" s="1" t="str">
        <f>VLOOKUP(Y464,ja!E$2:F$35,2,FALSE)</f>
        <v>Jawa Tengah</v>
      </c>
      <c r="AA464" s="1" t="str">
        <f t="shared" si="269"/>
        <v>3304</v>
      </c>
      <c r="AB464" s="1" t="str">
        <f t="shared" si="270"/>
        <v>BPS Kabupaten Banjarnegara</v>
      </c>
      <c r="AD464" s="1" t="str">
        <f>IF(AC464="","", VLOOKUP(AC464,ja!A$2:D$549,4)&amp;" "&amp;VLOOKUP(AC464,ja!A$2:D$549,2))</f>
        <v/>
      </c>
      <c r="AE464" s="5" t="str">
        <f t="shared" ref="AE464:AF464" si="478">IF(AC464="",AA464,AC464)</f>
        <v>3304</v>
      </c>
      <c r="AF464" s="2" t="str">
        <f t="shared" si="478"/>
        <v>BPS Kabupaten Banjarnegara</v>
      </c>
      <c r="AG464" s="1">
        <v>1</v>
      </c>
    </row>
    <row r="465" spans="1:33" ht="12.75">
      <c r="A465" s="3">
        <v>45451.258492858797</v>
      </c>
      <c r="B465" s="1" t="s">
        <v>11</v>
      </c>
      <c r="C465" s="4" t="str">
        <f t="shared" si="263"/>
        <v>DIV KS</v>
      </c>
      <c r="D465" s="4">
        <v>222111900</v>
      </c>
      <c r="E465" s="2" t="s">
        <v>289</v>
      </c>
      <c r="F465" s="1">
        <f t="shared" si="264"/>
        <v>1</v>
      </c>
      <c r="G465" s="1" t="str">
        <f>VLOOKUP(D465,Sheet1!$A$2:$D$540,4,FALSE)</f>
        <v>Anggy Distria Manik</v>
      </c>
      <c r="H465" s="1">
        <f t="shared" si="265"/>
        <v>1</v>
      </c>
      <c r="I465" s="1" t="s">
        <v>5050</v>
      </c>
      <c r="J465" s="25" t="s">
        <v>5051</v>
      </c>
      <c r="K465" s="23" t="str">
        <f t="shared" si="266"/>
        <v>6281260945709</v>
      </c>
      <c r="L465" s="26" t="s">
        <v>5052</v>
      </c>
      <c r="M465" s="1" t="s">
        <v>5053</v>
      </c>
      <c r="N465" s="1" t="s">
        <v>1141</v>
      </c>
      <c r="O465" s="1" t="s">
        <v>5054</v>
      </c>
      <c r="P465" s="1" t="s">
        <v>5055</v>
      </c>
      <c r="Q465" s="1" t="s">
        <v>1144</v>
      </c>
      <c r="R465" s="1" t="s">
        <v>5055</v>
      </c>
      <c r="S465" s="1" t="s">
        <v>1158</v>
      </c>
      <c r="T465" s="1" t="str">
        <f t="shared" si="267"/>
        <v>Gang Mangga, Rt 01/Rw 03 No.54 B, Kelurahan Bidara Cina, Kecamatan Jatinegara, Jaktim.
Pos 13330</v>
      </c>
      <c r="U465" s="1" t="s">
        <v>1159</v>
      </c>
      <c r="V465" s="1" t="s">
        <v>1311</v>
      </c>
      <c r="W465" s="1" t="s">
        <v>1469</v>
      </c>
      <c r="X465" s="1" t="s">
        <v>1311</v>
      </c>
      <c r="Y465" s="1" t="str">
        <f t="shared" si="268"/>
        <v>31</v>
      </c>
      <c r="Z465" s="1" t="str">
        <f>VLOOKUP(Y465,ja!E$2:F$35,2,FALSE)</f>
        <v>DKI Jakarta</v>
      </c>
      <c r="AA465" s="1" t="str">
        <f t="shared" si="269"/>
        <v>3173</v>
      </c>
      <c r="AB465" s="1" t="str">
        <f t="shared" si="270"/>
        <v>BPS Kota Jakarta Pusat</v>
      </c>
      <c r="AD465" s="1" t="str">
        <f>IF(AC465="","", VLOOKUP(AC465,ja!A$2:D$549,4)&amp;" "&amp;VLOOKUP(AC465,ja!A$2:D$549,2))</f>
        <v/>
      </c>
      <c r="AE465" s="5" t="str">
        <f t="shared" ref="AE465:AF465" si="479">IF(AC465="",AA465,AC465)</f>
        <v>3173</v>
      </c>
      <c r="AF465" s="2" t="str">
        <f t="shared" si="479"/>
        <v>BPS Kota Jakarta Pusat</v>
      </c>
      <c r="AG465" s="1">
        <v>1</v>
      </c>
    </row>
    <row r="466" spans="1:33" ht="12.75">
      <c r="A466" s="3">
        <v>45451.266138391205</v>
      </c>
      <c r="B466" s="1" t="s">
        <v>75</v>
      </c>
      <c r="C466" s="4" t="str">
        <f t="shared" si="263"/>
        <v>DIV KS</v>
      </c>
      <c r="D466" s="4">
        <v>222112369</v>
      </c>
      <c r="E466" s="2" t="s">
        <v>678</v>
      </c>
      <c r="F466" s="1">
        <f t="shared" si="264"/>
        <v>1</v>
      </c>
      <c r="G466" s="1" t="str">
        <f>VLOOKUP(D466,Sheet1!$A$2:$D$540,4,FALSE)</f>
        <v>Silvie Kristya Ardearista</v>
      </c>
      <c r="H466" s="1">
        <f t="shared" si="265"/>
        <v>1</v>
      </c>
      <c r="I466" s="1" t="s">
        <v>5057</v>
      </c>
      <c r="J466" s="25" t="s">
        <v>5058</v>
      </c>
      <c r="K466" s="23" t="str">
        <f t="shared" si="266"/>
        <v>6285812308580</v>
      </c>
      <c r="L466" s="23" t="s">
        <v>5059</v>
      </c>
      <c r="M466" s="1" t="s">
        <v>5060</v>
      </c>
      <c r="N466" s="1" t="s">
        <v>1141</v>
      </c>
      <c r="O466" s="1" t="s">
        <v>5061</v>
      </c>
      <c r="P466" s="1" t="s">
        <v>5062</v>
      </c>
      <c r="Q466" s="1" t="s">
        <v>1144</v>
      </c>
      <c r="R466" s="1" t="s">
        <v>5063</v>
      </c>
      <c r="S466" s="1" t="s">
        <v>1530</v>
      </c>
      <c r="T466" s="1" t="str">
        <f t="shared" si="267"/>
        <v>Ngletih Rt02/Rw01, Kec. Pesantren, Kota Kediri, Jawa Timur</v>
      </c>
      <c r="U466" s="1" t="s">
        <v>1320</v>
      </c>
      <c r="V466" s="1" t="s">
        <v>1531</v>
      </c>
      <c r="W466" s="1" t="s">
        <v>1322</v>
      </c>
      <c r="X466" s="1" t="s">
        <v>1531</v>
      </c>
      <c r="Y466" s="1" t="str">
        <f t="shared" si="268"/>
        <v>35</v>
      </c>
      <c r="Z466" s="1" t="str">
        <f>VLOOKUP(Y466,ja!E$2:F$35,2,FALSE)</f>
        <v>Jawa Timur</v>
      </c>
      <c r="AA466" s="1" t="str">
        <f t="shared" si="269"/>
        <v>3506</v>
      </c>
      <c r="AB466" s="1" t="str">
        <f t="shared" si="270"/>
        <v>BPS Kabupaten Kediri</v>
      </c>
      <c r="AD466" s="1" t="str">
        <f>IF(AC466="","", VLOOKUP(AC466,ja!A$2:D$549,4)&amp;" "&amp;VLOOKUP(AC466,ja!A$2:D$549,2))</f>
        <v/>
      </c>
      <c r="AE466" s="5" t="str">
        <f t="shared" ref="AE466:AF466" si="480">IF(AC466="",AA466,AC466)</f>
        <v>3506</v>
      </c>
      <c r="AF466" s="2" t="str">
        <f t="shared" si="480"/>
        <v>BPS Kabupaten Kediri</v>
      </c>
      <c r="AG466" s="1">
        <v>1</v>
      </c>
    </row>
    <row r="467" spans="1:33" ht="12.75">
      <c r="A467" s="3">
        <v>45451.442951539357</v>
      </c>
      <c r="B467" s="1" t="s">
        <v>18</v>
      </c>
      <c r="C467" s="4" t="str">
        <f t="shared" si="263"/>
        <v>DIV KS</v>
      </c>
      <c r="D467" s="4">
        <v>222112043</v>
      </c>
      <c r="E467" s="2" t="s">
        <v>105</v>
      </c>
      <c r="F467" s="1">
        <f t="shared" si="264"/>
        <v>1</v>
      </c>
      <c r="G467" s="1" t="str">
        <f>VLOOKUP(D467,Sheet1!$A$2:$D$540,4,FALSE)</f>
        <v>Farhan Maulana</v>
      </c>
      <c r="H467" s="1">
        <f t="shared" si="265"/>
        <v>1</v>
      </c>
      <c r="I467" s="1" t="s">
        <v>5065</v>
      </c>
      <c r="J467" s="25" t="s">
        <v>5066</v>
      </c>
      <c r="K467" s="23" t="str">
        <f t="shared" si="266"/>
        <v>6281365287031</v>
      </c>
      <c r="L467" s="23" t="s">
        <v>5067</v>
      </c>
      <c r="M467" s="1" t="s">
        <v>5068</v>
      </c>
      <c r="N467" s="1" t="s">
        <v>1141</v>
      </c>
      <c r="O467" s="1" t="s">
        <v>5069</v>
      </c>
      <c r="P467" s="1" t="s">
        <v>5070</v>
      </c>
      <c r="Q467" s="1" t="s">
        <v>1144</v>
      </c>
      <c r="R467" s="1" t="s">
        <v>5071</v>
      </c>
      <c r="S467" s="1" t="s">
        <v>5072</v>
      </c>
      <c r="T467" s="1" t="str">
        <f t="shared" si="267"/>
        <v xml:space="preserve">Rawang, Painan, Kabupaten Pesisir Selatan, Sumatera Barat </v>
      </c>
      <c r="U467" s="1" t="s">
        <v>5072</v>
      </c>
      <c r="V467" s="1" t="s">
        <v>5073</v>
      </c>
      <c r="W467" s="1" t="s">
        <v>1239</v>
      </c>
      <c r="X467" s="1" t="s">
        <v>5073</v>
      </c>
      <c r="Y467" s="1" t="str">
        <f t="shared" si="268"/>
        <v>13</v>
      </c>
      <c r="Z467" s="1" t="str">
        <f>VLOOKUP(Y467,ja!E$2:F$35,2,FALSE)</f>
        <v>Sumatera Barat</v>
      </c>
      <c r="AA467" s="1" t="str">
        <f t="shared" si="269"/>
        <v>1302</v>
      </c>
      <c r="AB467" s="1" t="str">
        <f t="shared" si="270"/>
        <v>BPS Kabupaten Pesisir Selatan</v>
      </c>
      <c r="AD467" s="1" t="str">
        <f>IF(AC467="","", VLOOKUP(AC467,ja!A$2:D$549,4)&amp;" "&amp;VLOOKUP(AC467,ja!A$2:D$549,2))</f>
        <v/>
      </c>
      <c r="AE467" s="5" t="str">
        <f t="shared" ref="AE467:AF467" si="481">IF(AC467="",AA467,AC467)</f>
        <v>1302</v>
      </c>
      <c r="AF467" s="2" t="str">
        <f t="shared" si="481"/>
        <v>BPS Kabupaten Pesisir Selatan</v>
      </c>
      <c r="AG467" s="1">
        <v>1</v>
      </c>
    </row>
    <row r="468" spans="1:33" ht="12.75">
      <c r="A468" s="3">
        <v>45451.291258969912</v>
      </c>
      <c r="B468" s="1" t="s">
        <v>20</v>
      </c>
      <c r="C468" s="4" t="str">
        <f t="shared" si="263"/>
        <v>DIV ST</v>
      </c>
      <c r="D468" s="4">
        <v>212112318</v>
      </c>
      <c r="E468" s="2" t="s">
        <v>378</v>
      </c>
      <c r="F468" s="1">
        <f t="shared" si="264"/>
        <v>1</v>
      </c>
      <c r="G468" s="1" t="str">
        <f>VLOOKUP(D468,Sheet1!$A$2:$D$540,4,FALSE)</f>
        <v>Ricky Ardiyansah Saputra</v>
      </c>
      <c r="H468" s="1">
        <f t="shared" si="265"/>
        <v>1</v>
      </c>
      <c r="I468" s="1" t="s">
        <v>5075</v>
      </c>
      <c r="J468" s="25" t="s">
        <v>5076</v>
      </c>
      <c r="K468" s="23" t="str">
        <f t="shared" si="266"/>
        <v>6285747592785</v>
      </c>
      <c r="L468" s="23" t="s">
        <v>5077</v>
      </c>
      <c r="M468" s="1" t="s">
        <v>378</v>
      </c>
      <c r="N468" s="1" t="s">
        <v>1141</v>
      </c>
      <c r="O468" s="1" t="s">
        <v>5078</v>
      </c>
      <c r="P468" s="1" t="s">
        <v>2765</v>
      </c>
      <c r="Q468" s="1" t="s">
        <v>1144</v>
      </c>
      <c r="R468" s="1" t="s">
        <v>5079</v>
      </c>
      <c r="S468" s="1" t="s">
        <v>1505</v>
      </c>
      <c r="T468" s="1" t="str">
        <f t="shared" si="267"/>
        <v>Jalan Dewi Kunti I Grogol, Rt 10 Rw 04, Kelurahan Dukuh, Kecamatan Sidomukti, Kota Salatiga, Jawa Tengah</v>
      </c>
      <c r="U468" s="1" t="s">
        <v>1506</v>
      </c>
      <c r="V468" s="1" t="s">
        <v>1507</v>
      </c>
      <c r="W468" s="1" t="s">
        <v>1508</v>
      </c>
      <c r="X468" s="1" t="s">
        <v>1507</v>
      </c>
      <c r="Y468" s="1" t="str">
        <f t="shared" si="268"/>
        <v>33</v>
      </c>
      <c r="Z468" s="1" t="str">
        <f>VLOOKUP(Y468,ja!E$2:F$35,2,FALSE)</f>
        <v>Jawa Tengah</v>
      </c>
      <c r="AA468" s="1" t="str">
        <f t="shared" si="269"/>
        <v>3373</v>
      </c>
      <c r="AB468" s="1" t="str">
        <f t="shared" si="270"/>
        <v>BPS Kota Salatiga</v>
      </c>
      <c r="AC468" s="1">
        <v>3309</v>
      </c>
      <c r="AD468" s="1" t="str">
        <f>IF(AC468="","", VLOOKUP(AC468,ja!A$2:D$549,4)&amp;" "&amp;VLOOKUP(AC468,ja!A$2:D$549,2))</f>
        <v>BPS Kabupaten Boyolali</v>
      </c>
      <c r="AE468" s="5">
        <f t="shared" ref="AE468:AF468" si="482">IF(AC468="",AA468,AC468)</f>
        <v>3309</v>
      </c>
      <c r="AF468" s="2" t="str">
        <f t="shared" si="482"/>
        <v>BPS Kabupaten Boyolali</v>
      </c>
      <c r="AG468" s="1">
        <v>1</v>
      </c>
    </row>
    <row r="469" spans="1:33" ht="12.75">
      <c r="A469" s="3">
        <v>45451.297151122686</v>
      </c>
      <c r="B469" s="1" t="s">
        <v>35</v>
      </c>
      <c r="C469" s="4" t="str">
        <f t="shared" si="263"/>
        <v>DIV ST</v>
      </c>
      <c r="D469" s="4">
        <v>212112186</v>
      </c>
      <c r="E469" s="2" t="s">
        <v>88</v>
      </c>
      <c r="F469" s="1">
        <f t="shared" si="264"/>
        <v>1</v>
      </c>
      <c r="G469" s="1" t="str">
        <f>VLOOKUP(D469,Sheet1!$A$2:$D$540,4,FALSE)</f>
        <v>Michael Angandowa Boeaya</v>
      </c>
      <c r="H469" s="1">
        <f t="shared" si="265"/>
        <v>1</v>
      </c>
      <c r="I469" s="1" t="s">
        <v>5081</v>
      </c>
      <c r="J469" s="25" t="s">
        <v>5082</v>
      </c>
      <c r="K469" s="23" t="str">
        <f t="shared" si="266"/>
        <v>6285275448353</v>
      </c>
      <c r="L469" s="23" t="s">
        <v>5083</v>
      </c>
      <c r="M469" s="1" t="s">
        <v>5084</v>
      </c>
      <c r="N469" s="1" t="s">
        <v>1141</v>
      </c>
      <c r="O469" s="1" t="s">
        <v>5085</v>
      </c>
      <c r="P469" s="1" t="s">
        <v>5086</v>
      </c>
      <c r="Q469" s="1" t="s">
        <v>1144</v>
      </c>
      <c r="R469" s="1" t="s">
        <v>5087</v>
      </c>
      <c r="S469" s="1" t="s">
        <v>5088</v>
      </c>
      <c r="T469" s="1" t="str">
        <f t="shared" si="267"/>
        <v>Rt 01 Rw 01 Desa Tulumbaho Kecamatan Sogaeadu</v>
      </c>
      <c r="U469" s="1" t="s">
        <v>4759</v>
      </c>
      <c r="V469" s="1" t="s">
        <v>4761</v>
      </c>
      <c r="W469" s="1" t="s">
        <v>5089</v>
      </c>
      <c r="X469" s="1" t="s">
        <v>4761</v>
      </c>
      <c r="Y469" s="1" t="str">
        <f t="shared" si="268"/>
        <v>12</v>
      </c>
      <c r="Z469" s="1" t="str">
        <f>VLOOKUP(Y469,ja!E$2:F$35,2,FALSE)</f>
        <v>Sumatera Utara</v>
      </c>
      <c r="AA469" s="1" t="str">
        <f t="shared" si="269"/>
        <v>1278</v>
      </c>
      <c r="AB469" s="1" t="str">
        <f t="shared" si="270"/>
        <v>BPS Kota Gunungsitoli</v>
      </c>
      <c r="AD469" s="1" t="str">
        <f>IF(AC469="","", VLOOKUP(AC469,ja!A$2:D$549,4)&amp;" "&amp;VLOOKUP(AC469,ja!A$2:D$549,2))</f>
        <v/>
      </c>
      <c r="AE469" s="5" t="str">
        <f t="shared" ref="AE469:AF469" si="483">IF(AC469="",AA469,AC469)</f>
        <v>1278</v>
      </c>
      <c r="AF469" s="2" t="str">
        <f t="shared" si="483"/>
        <v>BPS Kota Gunungsitoli</v>
      </c>
      <c r="AG469" s="1">
        <v>1</v>
      </c>
    </row>
    <row r="470" spans="1:33" ht="12.75">
      <c r="A470" s="3">
        <v>45451.298297384259</v>
      </c>
      <c r="B470" s="1" t="s">
        <v>141</v>
      </c>
      <c r="C470" s="4" t="str">
        <f t="shared" si="263"/>
        <v>DIV ST</v>
      </c>
      <c r="D470" s="4">
        <v>212112403</v>
      </c>
      <c r="E470" s="2" t="s">
        <v>540</v>
      </c>
      <c r="F470" s="1">
        <f t="shared" si="264"/>
        <v>1</v>
      </c>
      <c r="G470" s="1" t="str">
        <f>VLOOKUP(D470,Sheet1!$A$2:$D$540,4,FALSE)</f>
        <v>Tyas Kurnia Wijayanti</v>
      </c>
      <c r="H470" s="1">
        <f t="shared" si="265"/>
        <v>1</v>
      </c>
      <c r="I470" s="1" t="s">
        <v>5091</v>
      </c>
      <c r="J470" s="25" t="s">
        <v>5092</v>
      </c>
      <c r="K470" s="23" t="str">
        <f t="shared" si="266"/>
        <v>62895380276084</v>
      </c>
      <c r="L470" s="26" t="s">
        <v>5093</v>
      </c>
      <c r="M470" s="1" t="s">
        <v>5094</v>
      </c>
      <c r="N470" s="1" t="s">
        <v>1141</v>
      </c>
      <c r="O470" s="1" t="s">
        <v>5095</v>
      </c>
      <c r="P470" s="1" t="s">
        <v>5096</v>
      </c>
      <c r="Q470" s="1" t="s">
        <v>1144</v>
      </c>
      <c r="R470" s="1" t="s">
        <v>5097</v>
      </c>
      <c r="S470" s="1" t="s">
        <v>3409</v>
      </c>
      <c r="T470" s="1" t="str">
        <f t="shared" si="267"/>
        <v>Perumahan Taman Mandiri Blok F.16 Rt. 08/ Rw.03, Kab. Pemalang, Taman, Jawa Tengah</v>
      </c>
      <c r="U470" s="1" t="s">
        <v>1247</v>
      </c>
      <c r="V470" s="1" t="s">
        <v>3410</v>
      </c>
      <c r="W470" s="1" t="s">
        <v>1249</v>
      </c>
      <c r="X470" s="1" t="s">
        <v>3410</v>
      </c>
      <c r="Y470" s="1" t="str">
        <f t="shared" si="268"/>
        <v>33</v>
      </c>
      <c r="Z470" s="1" t="str">
        <f>VLOOKUP(Y470,ja!E$2:F$35,2,FALSE)</f>
        <v>Jawa Tengah</v>
      </c>
      <c r="AA470" s="1" t="str">
        <f t="shared" si="269"/>
        <v>3327</v>
      </c>
      <c r="AB470" s="1" t="str">
        <f t="shared" si="270"/>
        <v>BPS Kabupaten Pemalang</v>
      </c>
      <c r="AD470" s="1" t="str">
        <f>IF(AC470="","", VLOOKUP(AC470,ja!A$2:D$549,4)&amp;" "&amp;VLOOKUP(AC470,ja!A$2:D$549,2))</f>
        <v/>
      </c>
      <c r="AE470" s="5" t="str">
        <f t="shared" ref="AE470:AF470" si="484">IF(AC470="",AA470,AC470)</f>
        <v>3327</v>
      </c>
      <c r="AF470" s="2" t="str">
        <f t="shared" si="484"/>
        <v>BPS Kabupaten Pemalang</v>
      </c>
      <c r="AG470" s="1">
        <v>1</v>
      </c>
    </row>
    <row r="471" spans="1:33" ht="12.75">
      <c r="A471" s="3">
        <v>45451.316488206023</v>
      </c>
      <c r="B471" s="1" t="s">
        <v>57</v>
      </c>
      <c r="C471" s="4" t="str">
        <f t="shared" si="263"/>
        <v>DIV KS</v>
      </c>
      <c r="D471" s="4">
        <v>222112205</v>
      </c>
      <c r="E471" s="2" t="s">
        <v>670</v>
      </c>
      <c r="F471" s="1">
        <f t="shared" si="264"/>
        <v>1</v>
      </c>
      <c r="G471" s="1" t="str">
        <f>VLOOKUP(D471,Sheet1!$A$2:$D$540,4,FALSE)</f>
        <v>Muhammad Anja Taufani</v>
      </c>
      <c r="H471" s="1">
        <f t="shared" si="265"/>
        <v>1</v>
      </c>
      <c r="I471" s="1" t="s">
        <v>5099</v>
      </c>
      <c r="J471" s="25" t="s">
        <v>5100</v>
      </c>
      <c r="K471" s="23" t="str">
        <f t="shared" si="266"/>
        <v>62895329400208</v>
      </c>
      <c r="L471" s="23" t="s">
        <v>5101</v>
      </c>
      <c r="M471" s="1" t="s">
        <v>670</v>
      </c>
      <c r="N471" s="1" t="s">
        <v>1866</v>
      </c>
      <c r="O471" s="1" t="s">
        <v>4585</v>
      </c>
      <c r="P471" s="1" t="s">
        <v>5102</v>
      </c>
      <c r="Q471" s="1" t="s">
        <v>1144</v>
      </c>
      <c r="R471" s="1" t="s">
        <v>5103</v>
      </c>
      <c r="S471" s="1" t="s">
        <v>1206</v>
      </c>
      <c r="T471" s="1" t="str">
        <f t="shared" si="267"/>
        <v>Jl. Bromo Gang Musholla Al Muslimun, Rt.2/Rw.2, Kauman, Kecamatan Kauman</v>
      </c>
      <c r="U471" s="1" t="s">
        <v>1290</v>
      </c>
      <c r="V471" s="1" t="s">
        <v>1208</v>
      </c>
      <c r="W471" s="1" t="s">
        <v>1291</v>
      </c>
      <c r="X471" s="1" t="s">
        <v>1208</v>
      </c>
      <c r="Y471" s="1" t="str">
        <f t="shared" si="268"/>
        <v>35</v>
      </c>
      <c r="Z471" s="1" t="str">
        <f>VLOOKUP(Y471,ja!E$2:F$35,2,FALSE)</f>
        <v>Jawa Timur</v>
      </c>
      <c r="AA471" s="1" t="str">
        <f t="shared" si="269"/>
        <v>3504</v>
      </c>
      <c r="AB471" s="1" t="str">
        <f t="shared" si="270"/>
        <v>BPS Kabupaten Tulungagung</v>
      </c>
      <c r="AD471" s="1" t="str">
        <f>IF(AC471="","", VLOOKUP(AC471,ja!A$2:D$549,4)&amp;" "&amp;VLOOKUP(AC471,ja!A$2:D$549,2))</f>
        <v/>
      </c>
      <c r="AE471" s="5" t="str">
        <f t="shared" ref="AE471:AF471" si="485">IF(AC471="",AA471,AC471)</f>
        <v>3504</v>
      </c>
      <c r="AF471" s="2" t="str">
        <f t="shared" si="485"/>
        <v>BPS Kabupaten Tulungagung</v>
      </c>
      <c r="AG471" s="1">
        <v>1</v>
      </c>
    </row>
    <row r="472" spans="1:33" ht="12.75">
      <c r="A472" s="3">
        <v>45451.318711874999</v>
      </c>
      <c r="B472" s="1" t="s">
        <v>11</v>
      </c>
      <c r="C472" s="4" t="str">
        <f t="shared" si="263"/>
        <v>DIV KS</v>
      </c>
      <c r="D472" s="4">
        <v>222112426</v>
      </c>
      <c r="E472" s="2" t="s">
        <v>691</v>
      </c>
      <c r="F472" s="1">
        <f t="shared" si="264"/>
        <v>1</v>
      </c>
      <c r="G472" s="1" t="str">
        <f>VLOOKUP(D472,Sheet1!$A$2:$D$540,4,FALSE)</f>
        <v>Yulinda Agrestina</v>
      </c>
      <c r="H472" s="1">
        <f t="shared" si="265"/>
        <v>1</v>
      </c>
      <c r="I472" s="1" t="s">
        <v>5105</v>
      </c>
      <c r="J472" s="25" t="s">
        <v>5106</v>
      </c>
      <c r="K472" s="23" t="str">
        <f t="shared" si="266"/>
        <v>6282336537480</v>
      </c>
      <c r="L472" s="23" t="s">
        <v>5107</v>
      </c>
      <c r="M472" s="1" t="s">
        <v>5108</v>
      </c>
      <c r="N472" s="1" t="s">
        <v>1141</v>
      </c>
      <c r="O472" s="1" t="s">
        <v>5109</v>
      </c>
      <c r="P472" s="1" t="s">
        <v>5110</v>
      </c>
      <c r="Q472" s="1" t="s">
        <v>1144</v>
      </c>
      <c r="R472" s="1" t="s">
        <v>5111</v>
      </c>
      <c r="S472" s="1" t="s">
        <v>1309</v>
      </c>
      <c r="T472" s="1" t="str">
        <f t="shared" si="267"/>
        <v>Rt03/Rw01, Dsn.Krajan, Desa Purwodadi, Kec.Gambiran</v>
      </c>
      <c r="U472" s="1" t="s">
        <v>1310</v>
      </c>
      <c r="V472" s="1" t="s">
        <v>4875</v>
      </c>
      <c r="W472" s="1" t="s">
        <v>1311</v>
      </c>
      <c r="X472" s="1" t="s">
        <v>4875</v>
      </c>
      <c r="Y472" s="1" t="str">
        <f t="shared" si="268"/>
        <v>35</v>
      </c>
      <c r="Z472" s="1" t="str">
        <f>VLOOKUP(Y472,ja!E$2:F$35,2,FALSE)</f>
        <v>Jawa Timur</v>
      </c>
      <c r="AA472" s="1" t="str">
        <f t="shared" si="269"/>
        <v>3510</v>
      </c>
      <c r="AB472" s="1" t="str">
        <f t="shared" si="270"/>
        <v>BPS Kabupaten Banyuwangi</v>
      </c>
      <c r="AD472" s="1" t="str">
        <f>IF(AC472="","", VLOOKUP(AC472,ja!A$2:D$549,4)&amp;" "&amp;VLOOKUP(AC472,ja!A$2:D$549,2))</f>
        <v/>
      </c>
      <c r="AE472" s="5" t="str">
        <f t="shared" ref="AE472:AF472" si="486">IF(AC472="",AA472,AC472)</f>
        <v>3510</v>
      </c>
      <c r="AF472" s="2" t="str">
        <f t="shared" si="486"/>
        <v>BPS Kabupaten Banyuwangi</v>
      </c>
      <c r="AG472" s="1">
        <v>1</v>
      </c>
    </row>
    <row r="473" spans="1:33" ht="12.75">
      <c r="A473" s="3">
        <v>45451.405597013887</v>
      </c>
      <c r="B473" s="1" t="s">
        <v>141</v>
      </c>
      <c r="C473" s="4" t="str">
        <f t="shared" si="263"/>
        <v>DIV ST</v>
      </c>
      <c r="D473" s="4">
        <v>212111942</v>
      </c>
      <c r="E473" s="2" t="s">
        <v>882</v>
      </c>
      <c r="F473" s="1">
        <f t="shared" si="264"/>
        <v>1</v>
      </c>
      <c r="G473" s="1" t="str">
        <f>VLOOKUP(D473,Sheet1!$A$2:$D$540,4,FALSE)</f>
        <v>Azwar Muhtar</v>
      </c>
      <c r="H473" s="1">
        <f t="shared" si="265"/>
        <v>1</v>
      </c>
      <c r="I473" s="1" t="s">
        <v>5113</v>
      </c>
      <c r="J473" s="25" t="s">
        <v>5114</v>
      </c>
      <c r="K473" s="23" t="str">
        <f t="shared" si="266"/>
        <v>6282194473333</v>
      </c>
      <c r="L473" s="26" t="s">
        <v>5115</v>
      </c>
      <c r="M473" s="1" t="s">
        <v>882</v>
      </c>
      <c r="N473" s="1" t="s">
        <v>1141</v>
      </c>
      <c r="O473" s="1" t="s">
        <v>5116</v>
      </c>
      <c r="P473" s="1" t="s">
        <v>5117</v>
      </c>
      <c r="Q473" s="1" t="s">
        <v>1144</v>
      </c>
      <c r="R473" s="1" t="s">
        <v>5118</v>
      </c>
      <c r="S473" s="1" t="s">
        <v>4411</v>
      </c>
      <c r="T473" s="1" t="str">
        <f t="shared" si="267"/>
        <v>Jalan Garuda No 67 Kelurahan Taroada Kecamatan Turikle</v>
      </c>
      <c r="U473" s="1" t="s">
        <v>5119</v>
      </c>
      <c r="V473" s="1" t="s">
        <v>4413</v>
      </c>
      <c r="W473" s="1" t="s">
        <v>5120</v>
      </c>
      <c r="X473" s="1" t="s">
        <v>4413</v>
      </c>
      <c r="Y473" s="1" t="str">
        <f t="shared" si="268"/>
        <v>73</v>
      </c>
      <c r="Z473" s="1" t="str">
        <f>VLOOKUP(Y473,ja!E$2:F$35,2,FALSE)</f>
        <v>Sulawesi Selatan</v>
      </c>
      <c r="AA473" s="1" t="str">
        <f t="shared" si="269"/>
        <v>7308</v>
      </c>
      <c r="AB473" s="1" t="str">
        <f t="shared" si="270"/>
        <v>BPS Kabupaten Maros</v>
      </c>
      <c r="AD473" s="1" t="str">
        <f>IF(AC473="","", VLOOKUP(AC473,ja!A$2:D$549,4)&amp;" "&amp;VLOOKUP(AC473,ja!A$2:D$549,2))</f>
        <v/>
      </c>
      <c r="AE473" s="5" t="str">
        <f t="shared" ref="AE473:AF473" si="487">IF(AC473="",AA473,AC473)</f>
        <v>7308</v>
      </c>
      <c r="AF473" s="2" t="str">
        <f t="shared" si="487"/>
        <v>BPS Kabupaten Maros</v>
      </c>
      <c r="AG473" s="1">
        <v>1</v>
      </c>
    </row>
    <row r="474" spans="1:33" ht="12.75">
      <c r="A474" s="3">
        <v>45451.32901991898</v>
      </c>
      <c r="B474" s="1" t="s">
        <v>141</v>
      </c>
      <c r="C474" s="4" t="str">
        <f t="shared" si="263"/>
        <v>DIV ST</v>
      </c>
      <c r="D474" s="4">
        <v>212112292</v>
      </c>
      <c r="E474" s="2" t="s">
        <v>541</v>
      </c>
      <c r="F474" s="1">
        <f t="shared" si="264"/>
        <v>1</v>
      </c>
      <c r="G474" s="1" t="str">
        <f>VLOOKUP(D474,Sheet1!$A$2:$D$540,4,FALSE)</f>
        <v>Putri Febiyanti</v>
      </c>
      <c r="H474" s="1">
        <f t="shared" si="265"/>
        <v>1</v>
      </c>
      <c r="I474" s="1" t="s">
        <v>5122</v>
      </c>
      <c r="J474" s="25" t="s">
        <v>5123</v>
      </c>
      <c r="K474" s="23" t="str">
        <f t="shared" si="266"/>
        <v>62895379061783</v>
      </c>
      <c r="L474" s="23" t="s">
        <v>5124</v>
      </c>
      <c r="M474" s="1" t="s">
        <v>5125</v>
      </c>
      <c r="N474" s="1" t="s">
        <v>1141</v>
      </c>
      <c r="O474" s="1" t="s">
        <v>5126</v>
      </c>
      <c r="P474" s="1" t="s">
        <v>3407</v>
      </c>
      <c r="Q474" s="1" t="s">
        <v>1144</v>
      </c>
      <c r="R474" s="1" t="s">
        <v>5127</v>
      </c>
      <c r="S474" s="1" t="s">
        <v>3409</v>
      </c>
      <c r="T474" s="1" t="str">
        <f t="shared" si="267"/>
        <v>Jalan Raya Petarukan, Rt.003/Rw.016, Dusun Kebonsari, Kec. Petarukan, Kab. Pemalang, Jawa Tengah 52363</v>
      </c>
      <c r="U474" s="1" t="s">
        <v>2141</v>
      </c>
      <c r="V474" s="1" t="s">
        <v>3410</v>
      </c>
      <c r="W474" s="1" t="s">
        <v>2142</v>
      </c>
      <c r="X474" s="1" t="s">
        <v>3410</v>
      </c>
      <c r="Y474" s="1" t="str">
        <f t="shared" si="268"/>
        <v>33</v>
      </c>
      <c r="Z474" s="1" t="str">
        <f>VLOOKUP(Y474,ja!E$2:F$35,2,FALSE)</f>
        <v>Jawa Tengah</v>
      </c>
      <c r="AA474" s="1" t="str">
        <f t="shared" si="269"/>
        <v>3327</v>
      </c>
      <c r="AB474" s="1" t="str">
        <f t="shared" si="270"/>
        <v>BPS Kabupaten Pemalang</v>
      </c>
      <c r="AD474" s="1" t="str">
        <f>IF(AC474="","", VLOOKUP(AC474,ja!A$2:D$549,4)&amp;" "&amp;VLOOKUP(AC474,ja!A$2:D$549,2))</f>
        <v/>
      </c>
      <c r="AE474" s="5" t="str">
        <f t="shared" ref="AE474:AF474" si="488">IF(AC474="",AA474,AC474)</f>
        <v>3327</v>
      </c>
      <c r="AF474" s="2" t="str">
        <f t="shared" si="488"/>
        <v>BPS Kabupaten Pemalang</v>
      </c>
      <c r="AG474" s="1">
        <v>1</v>
      </c>
    </row>
    <row r="475" spans="1:33" ht="12.75">
      <c r="A475" s="3">
        <v>45451.331475763887</v>
      </c>
      <c r="B475" s="1" t="s">
        <v>141</v>
      </c>
      <c r="C475" s="4" t="str">
        <f t="shared" si="263"/>
        <v>DIV ST</v>
      </c>
      <c r="D475" s="4">
        <v>212112343</v>
      </c>
      <c r="E475" s="2" t="s">
        <v>142</v>
      </c>
      <c r="F475" s="1">
        <f t="shared" si="264"/>
        <v>1</v>
      </c>
      <c r="G475" s="1" t="str">
        <f>VLOOKUP(D475,Sheet1!$A$2:$D$540,4,FALSE)</f>
        <v>Ruth Maharani Aquilia Hutagaol</v>
      </c>
      <c r="H475" s="1">
        <f t="shared" si="265"/>
        <v>1</v>
      </c>
      <c r="I475" s="1" t="s">
        <v>5129</v>
      </c>
      <c r="J475" s="25" t="s">
        <v>5130</v>
      </c>
      <c r="K475" s="23" t="str">
        <f t="shared" si="266"/>
        <v>6282268447011</v>
      </c>
      <c r="L475" s="23" t="s">
        <v>5131</v>
      </c>
      <c r="M475" s="1" t="s">
        <v>142</v>
      </c>
      <c r="N475" s="1" t="s">
        <v>1141</v>
      </c>
      <c r="O475" s="1" t="s">
        <v>5132</v>
      </c>
      <c r="P475" s="1" t="s">
        <v>5133</v>
      </c>
      <c r="Q475" s="1" t="s">
        <v>1144</v>
      </c>
      <c r="R475" s="1" t="s">
        <v>5134</v>
      </c>
      <c r="S475" s="1" t="s">
        <v>2775</v>
      </c>
      <c r="T475" s="1" t="str">
        <f t="shared" si="267"/>
        <v>Jalan Villa Sari No.1, Umban Sari Atas, Rumbai, Pekanbaru</v>
      </c>
      <c r="U475" s="1" t="s">
        <v>3275</v>
      </c>
      <c r="V475" s="1" t="s">
        <v>3276</v>
      </c>
      <c r="W475" s="1" t="s">
        <v>3277</v>
      </c>
      <c r="X475" s="1" t="s">
        <v>3276</v>
      </c>
      <c r="Y475" s="1" t="str">
        <f t="shared" si="268"/>
        <v>14</v>
      </c>
      <c r="Z475" s="1" t="str">
        <f>VLOOKUP(Y475,ja!E$2:F$35,2,FALSE)</f>
        <v>Riau</v>
      </c>
      <c r="AA475" s="1" t="str">
        <f t="shared" si="269"/>
        <v>1471</v>
      </c>
      <c r="AB475" s="1" t="str">
        <f t="shared" si="270"/>
        <v>BPS Kota Pekanbaru</v>
      </c>
      <c r="AC475" s="1">
        <v>1400</v>
      </c>
      <c r="AD475" s="1" t="str">
        <f>IF(AC475="","", VLOOKUP(AC475,ja!A$2:D$549,4)&amp;" "&amp;VLOOKUP(AC475,ja!A$2:D$549,2))</f>
        <v>BPS Provinsi Riau</v>
      </c>
      <c r="AE475" s="5">
        <f t="shared" ref="AE475:AF475" si="489">IF(AC475="",AA475,AC475)</f>
        <v>1400</v>
      </c>
      <c r="AF475" s="2" t="str">
        <f t="shared" si="489"/>
        <v>BPS Provinsi Riau</v>
      </c>
      <c r="AG475" s="1">
        <v>1</v>
      </c>
    </row>
    <row r="476" spans="1:33" ht="12.75">
      <c r="A476" s="3">
        <v>45451.341475104171</v>
      </c>
      <c r="B476" s="1" t="s">
        <v>57</v>
      </c>
      <c r="C476" s="4" t="str">
        <f t="shared" si="263"/>
        <v>DIV KS</v>
      </c>
      <c r="D476" s="4">
        <v>222112322</v>
      </c>
      <c r="E476" s="2" t="s">
        <v>121</v>
      </c>
      <c r="F476" s="1">
        <f t="shared" si="264"/>
        <v>1</v>
      </c>
      <c r="G476" s="1" t="str">
        <f>VLOOKUP(D476,Sheet1!$A$2:$D$540,4,FALSE)</f>
        <v>Rifky Maulana Putra</v>
      </c>
      <c r="H476" s="1">
        <f t="shared" si="265"/>
        <v>1</v>
      </c>
      <c r="I476" s="1" t="s">
        <v>5136</v>
      </c>
      <c r="J476" s="25" t="s">
        <v>5137</v>
      </c>
      <c r="K476" s="23" t="str">
        <f t="shared" si="266"/>
        <v>6289669235202</v>
      </c>
      <c r="L476" s="23" t="s">
        <v>5138</v>
      </c>
      <c r="M476" s="1" t="s">
        <v>5139</v>
      </c>
      <c r="N476" s="1" t="s">
        <v>1141</v>
      </c>
      <c r="O476" s="1" t="s">
        <v>5140</v>
      </c>
      <c r="P476" s="1" t="s">
        <v>5141</v>
      </c>
      <c r="Q476" s="1" t="s">
        <v>1144</v>
      </c>
      <c r="R476" s="1" t="s">
        <v>5142</v>
      </c>
      <c r="S476" s="1" t="s">
        <v>4361</v>
      </c>
      <c r="T476" s="1" t="str">
        <f t="shared" si="267"/>
        <v>Komplek Perumahan Lembah Nan Indah, No. 29, Rt/Rw 002/005 Gang Upin Ipin, Kelurahan Tanah Garam, Kecamatan Lubuk Sikarah</v>
      </c>
      <c r="U476" s="1" t="s">
        <v>3369</v>
      </c>
      <c r="V476" s="1" t="s">
        <v>4362</v>
      </c>
      <c r="W476" s="1" t="s">
        <v>3371</v>
      </c>
      <c r="X476" s="1" t="s">
        <v>4362</v>
      </c>
      <c r="Y476" s="1" t="str">
        <f t="shared" si="268"/>
        <v>13</v>
      </c>
      <c r="Z476" s="1" t="str">
        <f>VLOOKUP(Y476,ja!E$2:F$35,2,FALSE)</f>
        <v>Sumatera Barat</v>
      </c>
      <c r="AA476" s="1" t="str">
        <f t="shared" si="269"/>
        <v>1372</v>
      </c>
      <c r="AB476" s="1" t="str">
        <f t="shared" si="270"/>
        <v>BPS Kota Solok</v>
      </c>
      <c r="AD476" s="1" t="str">
        <f>IF(AC476="","", VLOOKUP(AC476,ja!A$2:D$549,4)&amp;" "&amp;VLOOKUP(AC476,ja!A$2:D$549,2))</f>
        <v/>
      </c>
      <c r="AE476" s="5" t="str">
        <f t="shared" ref="AE476:AF476" si="490">IF(AC476="",AA476,AC476)</f>
        <v>1372</v>
      </c>
      <c r="AF476" s="2" t="str">
        <f t="shared" si="490"/>
        <v>BPS Kota Solok</v>
      </c>
      <c r="AG476" s="1">
        <v>1</v>
      </c>
    </row>
    <row r="477" spans="1:33" ht="12.75">
      <c r="A477" s="3">
        <v>45451.341867361116</v>
      </c>
      <c r="B477" s="1" t="s">
        <v>57</v>
      </c>
      <c r="C477" s="4" t="str">
        <f t="shared" si="263"/>
        <v>DIV KS</v>
      </c>
      <c r="D477" s="4">
        <v>222112122</v>
      </c>
      <c r="E477" s="2" t="s">
        <v>346</v>
      </c>
      <c r="F477" s="1">
        <f t="shared" si="264"/>
        <v>1</v>
      </c>
      <c r="G477" s="1" t="str">
        <f>VLOOKUP(D477,Sheet1!$A$2:$D$540,4,FALSE)</f>
        <v>Jihan Maisaroh</v>
      </c>
      <c r="H477" s="1">
        <f t="shared" si="265"/>
        <v>1</v>
      </c>
      <c r="I477" s="1" t="s">
        <v>5144</v>
      </c>
      <c r="J477" s="1">
        <v>6289644327893</v>
      </c>
      <c r="K477" s="23">
        <f t="shared" si="266"/>
        <v>6289644327893</v>
      </c>
      <c r="L477" s="23" t="s">
        <v>5145</v>
      </c>
      <c r="M477" s="1" t="s">
        <v>346</v>
      </c>
      <c r="N477" s="1" t="s">
        <v>1286</v>
      </c>
      <c r="O477" s="1" t="s">
        <v>5146</v>
      </c>
      <c r="P477" s="1" t="s">
        <v>5147</v>
      </c>
      <c r="Q477" s="1" t="s">
        <v>1144</v>
      </c>
      <c r="R477" s="1" t="s">
        <v>5148</v>
      </c>
      <c r="S477" s="1" t="s">
        <v>2194</v>
      </c>
      <c r="T477" s="1" t="str">
        <f t="shared" si="267"/>
        <v>Jalan Mahoni Tengah I Blok F.33 Griya Sunyaragi Permai Rt 04 Rw 12 Kelurahan Karyamulya Kecamatan Kesambi Kota Cirebon 45131</v>
      </c>
      <c r="U477" s="1" t="s">
        <v>2194</v>
      </c>
      <c r="V477" s="1" t="s">
        <v>2195</v>
      </c>
      <c r="W477" s="1" t="s">
        <v>2196</v>
      </c>
      <c r="X477" s="1" t="s">
        <v>2195</v>
      </c>
      <c r="Y477" s="1" t="str">
        <f t="shared" si="268"/>
        <v>32</v>
      </c>
      <c r="Z477" s="1" t="str">
        <f>VLOOKUP(Y477,ja!E$2:F$35,2,FALSE)</f>
        <v>Jawa Barat</v>
      </c>
      <c r="AA477" s="1" t="str">
        <f t="shared" si="269"/>
        <v>3274</v>
      </c>
      <c r="AB477" s="1" t="str">
        <f t="shared" si="270"/>
        <v>BPS Kota Cirebon</v>
      </c>
      <c r="AD477" s="1" t="str">
        <f>IF(AC477="","", VLOOKUP(AC477,ja!A$2:D$549,4)&amp;" "&amp;VLOOKUP(AC477,ja!A$2:D$549,2))</f>
        <v/>
      </c>
      <c r="AE477" s="5" t="str">
        <f t="shared" ref="AE477:AF477" si="491">IF(AC477="",AA477,AC477)</f>
        <v>3274</v>
      </c>
      <c r="AF477" s="2" t="str">
        <f t="shared" si="491"/>
        <v>BPS Kota Cirebon</v>
      </c>
      <c r="AG477" s="1">
        <v>1</v>
      </c>
    </row>
    <row r="478" spans="1:33" ht="12.75">
      <c r="A478" s="3">
        <v>45451.352838634259</v>
      </c>
      <c r="B478" s="1" t="s">
        <v>30</v>
      </c>
      <c r="C478" s="4" t="str">
        <f t="shared" si="263"/>
        <v>DIII ST</v>
      </c>
      <c r="D478" s="4">
        <v>112212740</v>
      </c>
      <c r="E478" s="2" t="s">
        <v>300</v>
      </c>
      <c r="F478" s="1">
        <f t="shared" si="264"/>
        <v>1</v>
      </c>
      <c r="G478" s="1" t="str">
        <f>VLOOKUP(D478,Sheet1!$A$2:$D$540,4,FALSE)</f>
        <v>Muhamad Izzat Muttaqin</v>
      </c>
      <c r="H478" s="1">
        <f t="shared" si="265"/>
        <v>1</v>
      </c>
      <c r="I478" s="1" t="s">
        <v>5150</v>
      </c>
      <c r="J478" s="25" t="s">
        <v>5151</v>
      </c>
      <c r="K478" s="23" t="str">
        <f t="shared" si="266"/>
        <v>6285323374595</v>
      </c>
      <c r="L478" s="23" t="s">
        <v>5152</v>
      </c>
      <c r="M478" s="1" t="s">
        <v>5153</v>
      </c>
      <c r="N478" s="1" t="s">
        <v>1141</v>
      </c>
      <c r="O478" s="1" t="s">
        <v>5154</v>
      </c>
      <c r="P478" s="1" t="s">
        <v>5155</v>
      </c>
      <c r="Q478" s="1" t="s">
        <v>1144</v>
      </c>
      <c r="R478" s="1" t="s">
        <v>5156</v>
      </c>
      <c r="S478" s="1" t="s">
        <v>5157</v>
      </c>
      <c r="T478" s="1" t="str">
        <f t="shared" si="267"/>
        <v>Rt 12/ Rw 02, No. 17, Gang Saabun, Kelurahan Bidara Cina, Kecamatan Jatinegara</v>
      </c>
      <c r="U478" s="1" t="s">
        <v>5158</v>
      </c>
      <c r="V478" s="1" t="s">
        <v>2344</v>
      </c>
      <c r="W478" s="1" t="s">
        <v>5159</v>
      </c>
      <c r="X478" s="1" t="s">
        <v>2344</v>
      </c>
      <c r="Y478" s="1" t="str">
        <f t="shared" si="268"/>
        <v>31</v>
      </c>
      <c r="Z478" s="1" t="str">
        <f>VLOOKUP(Y478,ja!E$2:F$35,2,FALSE)</f>
        <v>DKI Jakarta</v>
      </c>
      <c r="AA478" s="1" t="str">
        <f t="shared" si="269"/>
        <v>3174</v>
      </c>
      <c r="AB478" s="1" t="str">
        <f t="shared" si="270"/>
        <v>BPS Kota Jakarta Barat</v>
      </c>
      <c r="AD478" s="1" t="str">
        <f>IF(AC478="","", VLOOKUP(AC478,ja!A$2:D$549,4)&amp;" "&amp;VLOOKUP(AC478,ja!A$2:D$549,2))</f>
        <v/>
      </c>
      <c r="AE478" s="5" t="str">
        <f t="shared" ref="AE478:AF478" si="492">IF(AC478="",AA478,AC478)</f>
        <v>3174</v>
      </c>
      <c r="AF478" s="2" t="str">
        <f t="shared" si="492"/>
        <v>BPS Kota Jakarta Barat</v>
      </c>
      <c r="AG478" s="1">
        <v>1</v>
      </c>
    </row>
    <row r="479" spans="1:33" ht="12.75">
      <c r="A479" s="3">
        <v>45451.364983854168</v>
      </c>
      <c r="B479" s="1" t="s">
        <v>18</v>
      </c>
      <c r="C479" s="4" t="str">
        <f t="shared" si="263"/>
        <v>DIV KS</v>
      </c>
      <c r="D479" s="4">
        <v>222111877</v>
      </c>
      <c r="E479" s="2" t="s">
        <v>51</v>
      </c>
      <c r="F479" s="1">
        <f t="shared" si="264"/>
        <v>1</v>
      </c>
      <c r="G479" s="1" t="str">
        <f>VLOOKUP(D479,Sheet1!$A$2:$D$540,4,FALSE)</f>
        <v>Almira Utami</v>
      </c>
      <c r="H479" s="1">
        <f t="shared" si="265"/>
        <v>1</v>
      </c>
      <c r="I479" s="1" t="s">
        <v>5161</v>
      </c>
      <c r="J479" s="25" t="s">
        <v>5162</v>
      </c>
      <c r="K479" s="23" t="str">
        <f t="shared" si="266"/>
        <v>6285270197067</v>
      </c>
      <c r="L479" s="26" t="s">
        <v>5163</v>
      </c>
      <c r="M479" s="1" t="s">
        <v>5164</v>
      </c>
      <c r="N479" s="1" t="s">
        <v>1141</v>
      </c>
      <c r="O479" s="1" t="s">
        <v>5165</v>
      </c>
      <c r="P479" s="1" t="s">
        <v>5166</v>
      </c>
      <c r="Q479" s="1" t="s">
        <v>1144</v>
      </c>
      <c r="R479" s="1" t="s">
        <v>5167</v>
      </c>
      <c r="S479" s="1" t="s">
        <v>4685</v>
      </c>
      <c r="T479" s="1" t="str">
        <f t="shared" si="267"/>
        <v>No. 6, Jalan Suka Tani, Bakaran Batu, Rantau Selatan</v>
      </c>
      <c r="U479" s="1" t="s">
        <v>4684</v>
      </c>
      <c r="V479" s="1" t="s">
        <v>4686</v>
      </c>
      <c r="W479" s="1" t="s">
        <v>4687</v>
      </c>
      <c r="X479" s="1" t="s">
        <v>4686</v>
      </c>
      <c r="Y479" s="1" t="str">
        <f t="shared" si="268"/>
        <v>12</v>
      </c>
      <c r="Z479" s="1" t="str">
        <f>VLOOKUP(Y479,ja!E$2:F$35,2,FALSE)</f>
        <v>Sumatera Utara</v>
      </c>
      <c r="AA479" s="1" t="str">
        <f t="shared" si="269"/>
        <v>1207</v>
      </c>
      <c r="AB479" s="1" t="str">
        <f t="shared" si="270"/>
        <v>BPS Kabupaten Labuhan Batu</v>
      </c>
      <c r="AD479" s="1" t="str">
        <f>IF(AC479="","", VLOOKUP(AC479,ja!A$2:D$549,4)&amp;" "&amp;VLOOKUP(AC479,ja!A$2:D$549,2))</f>
        <v/>
      </c>
      <c r="AE479" s="5" t="str">
        <f t="shared" ref="AE479:AF479" si="493">IF(AC479="",AA479,AC479)</f>
        <v>1207</v>
      </c>
      <c r="AF479" s="2" t="str">
        <f t="shared" si="493"/>
        <v>BPS Kabupaten Labuhan Batu</v>
      </c>
      <c r="AG479" s="1">
        <v>1</v>
      </c>
    </row>
    <row r="480" spans="1:33" ht="12.75">
      <c r="A480" s="3">
        <v>45451.380705868054</v>
      </c>
      <c r="B480" s="1" t="s">
        <v>38</v>
      </c>
      <c r="C480" s="4" t="str">
        <f t="shared" si="263"/>
        <v>DIV ST</v>
      </c>
      <c r="D480" s="4">
        <v>212111994</v>
      </c>
      <c r="E480" s="2" t="s">
        <v>721</v>
      </c>
      <c r="F480" s="1">
        <f t="shared" si="264"/>
        <v>1</v>
      </c>
      <c r="G480" s="1" t="str">
        <f>VLOOKUP(D480,Sheet1!$A$2:$D$540,4,FALSE)</f>
        <v>Diva Maharani Basuki</v>
      </c>
      <c r="H480" s="1">
        <f t="shared" si="265"/>
        <v>1</v>
      </c>
      <c r="I480" s="1" t="s">
        <v>5169</v>
      </c>
      <c r="J480" s="25" t="s">
        <v>5170</v>
      </c>
      <c r="K480" s="23" t="str">
        <f t="shared" si="266"/>
        <v>6282244082992</v>
      </c>
      <c r="L480" s="23" t="s">
        <v>5171</v>
      </c>
      <c r="M480" s="1" t="s">
        <v>721</v>
      </c>
      <c r="N480" s="1" t="s">
        <v>1141</v>
      </c>
      <c r="O480" s="1" t="s">
        <v>5172</v>
      </c>
      <c r="P480" s="1" t="s">
        <v>5173</v>
      </c>
      <c r="Q480" s="1" t="s">
        <v>1144</v>
      </c>
      <c r="R480" s="1" t="s">
        <v>5174</v>
      </c>
      <c r="S480" s="1" t="s">
        <v>1319</v>
      </c>
      <c r="T480" s="1" t="str">
        <f t="shared" si="267"/>
        <v>Desa Ngadiboyo Rt 04 Rw 03 Kec. Rejoso Kab. Nganjuk</v>
      </c>
      <c r="U480" s="1" t="s">
        <v>4912</v>
      </c>
      <c r="V480" s="1" t="s">
        <v>1321</v>
      </c>
      <c r="W480" s="1" t="s">
        <v>4913</v>
      </c>
      <c r="X480" s="1" t="s">
        <v>1321</v>
      </c>
      <c r="Y480" s="1" t="str">
        <f t="shared" si="268"/>
        <v>35</v>
      </c>
      <c r="Z480" s="1" t="str">
        <f>VLOOKUP(Y480,ja!E$2:F$35,2,FALSE)</f>
        <v>Jawa Timur</v>
      </c>
      <c r="AA480" s="1" t="str">
        <f t="shared" si="269"/>
        <v>3518</v>
      </c>
      <c r="AB480" s="1" t="str">
        <f t="shared" si="270"/>
        <v>BPS Kabupaten Nganjuk</v>
      </c>
      <c r="AD480" s="1" t="str">
        <f>IF(AC480="","", VLOOKUP(AC480,ja!A$2:D$549,4)&amp;" "&amp;VLOOKUP(AC480,ja!A$2:D$549,2))</f>
        <v/>
      </c>
      <c r="AE480" s="5" t="str">
        <f t="shared" ref="AE480:AF480" si="494">IF(AC480="",AA480,AC480)</f>
        <v>3518</v>
      </c>
      <c r="AF480" s="2" t="str">
        <f t="shared" si="494"/>
        <v>BPS Kabupaten Nganjuk</v>
      </c>
      <c r="AG480" s="1">
        <v>1</v>
      </c>
    </row>
    <row r="481" spans="1:33" ht="12.75">
      <c r="A481" s="3">
        <v>45451.381718136574</v>
      </c>
      <c r="B481" s="1" t="s">
        <v>11</v>
      </c>
      <c r="C481" s="4" t="str">
        <f t="shared" si="263"/>
        <v>DIV KS</v>
      </c>
      <c r="D481" s="4">
        <v>222111948</v>
      </c>
      <c r="E481" s="2" t="s">
        <v>154</v>
      </c>
      <c r="F481" s="1">
        <f t="shared" si="264"/>
        <v>1</v>
      </c>
      <c r="G481" s="1" t="str">
        <f>VLOOKUP(D481,Sheet1!$A$2:$D$540,4,FALSE)</f>
        <v>Baginda Sinaga</v>
      </c>
      <c r="H481" s="1">
        <f t="shared" si="265"/>
        <v>1</v>
      </c>
      <c r="I481" s="1" t="s">
        <v>5176</v>
      </c>
      <c r="J481" s="25" t="s">
        <v>5177</v>
      </c>
      <c r="K481" s="23" t="str">
        <f t="shared" si="266"/>
        <v>6281272411939</v>
      </c>
      <c r="L481" s="23" t="s">
        <v>5178</v>
      </c>
      <c r="M481" s="1" t="s">
        <v>5179</v>
      </c>
      <c r="N481" s="1" t="s">
        <v>1429</v>
      </c>
      <c r="O481" s="1" t="s">
        <v>5180</v>
      </c>
      <c r="P481" s="1" t="s">
        <v>5181</v>
      </c>
      <c r="Q481" s="1" t="s">
        <v>1144</v>
      </c>
      <c r="R481" s="1" t="s">
        <v>5182</v>
      </c>
      <c r="S481" s="1" t="s">
        <v>1340</v>
      </c>
      <c r="T481" s="1" t="str">
        <f t="shared" si="267"/>
        <v>Jl. Lingkar Barat Ii Griya Idaman, Rt.008, Kelurahan Pinang Merah, Kecamatan Alam Barajo</v>
      </c>
      <c r="U481" s="1" t="s">
        <v>1341</v>
      </c>
      <c r="V481" s="1" t="s">
        <v>1342</v>
      </c>
      <c r="W481" s="1" t="s">
        <v>3199</v>
      </c>
      <c r="X481" s="1" t="s">
        <v>1342</v>
      </c>
      <c r="Y481" s="1" t="str">
        <f t="shared" si="268"/>
        <v>15</v>
      </c>
      <c r="Z481" s="1" t="str">
        <f>VLOOKUP(Y481,ja!E$2:F$35,2,FALSE)</f>
        <v>Jambi</v>
      </c>
      <c r="AA481" s="1" t="str">
        <f t="shared" si="269"/>
        <v>1500</v>
      </c>
      <c r="AB481" s="1" t="str">
        <f t="shared" si="270"/>
        <v>BPS Provinsi Jambi</v>
      </c>
      <c r="AD481" s="1" t="str">
        <f>IF(AC481="","", VLOOKUP(AC481,ja!A$2:D$549,4)&amp;" "&amp;VLOOKUP(AC481,ja!A$2:D$549,2))</f>
        <v/>
      </c>
      <c r="AE481" s="5" t="str">
        <f t="shared" ref="AE481:AF481" si="495">IF(AC481="",AA481,AC481)</f>
        <v>1500</v>
      </c>
      <c r="AF481" s="2" t="str">
        <f t="shared" si="495"/>
        <v>BPS Provinsi Jambi</v>
      </c>
      <c r="AG481" s="1">
        <v>1</v>
      </c>
    </row>
    <row r="482" spans="1:33" ht="12.75">
      <c r="A482" s="3">
        <v>45451.392200451388</v>
      </c>
      <c r="B482" s="1" t="s">
        <v>41</v>
      </c>
      <c r="C482" s="4" t="str">
        <f t="shared" si="263"/>
        <v>DIV ST</v>
      </c>
      <c r="D482" s="4">
        <v>212112203</v>
      </c>
      <c r="E482" s="2" t="s">
        <v>503</v>
      </c>
      <c r="F482" s="1">
        <f t="shared" si="264"/>
        <v>1</v>
      </c>
      <c r="G482" s="1" t="str">
        <f>VLOOKUP(D482,Sheet1!$A$2:$D$540,4,FALSE)</f>
        <v>Muhammad Alfa Risxi</v>
      </c>
      <c r="H482" s="1">
        <f t="shared" si="265"/>
        <v>1</v>
      </c>
      <c r="I482" s="1" t="s">
        <v>5184</v>
      </c>
      <c r="J482" s="25" t="s">
        <v>5185</v>
      </c>
      <c r="K482" s="23" t="str">
        <f t="shared" si="266"/>
        <v>6281232892464</v>
      </c>
      <c r="L482" s="23" t="s">
        <v>5186</v>
      </c>
      <c r="M482" s="1" t="s">
        <v>503</v>
      </c>
      <c r="N482" s="1" t="s">
        <v>1141</v>
      </c>
      <c r="O482" s="1" t="s">
        <v>5187</v>
      </c>
      <c r="P482" s="1" t="s">
        <v>2765</v>
      </c>
      <c r="Q482" s="1" t="s">
        <v>1144</v>
      </c>
      <c r="R482" s="1" t="s">
        <v>5188</v>
      </c>
      <c r="S482" s="1" t="s">
        <v>2823</v>
      </c>
      <c r="T482" s="1" t="str">
        <f t="shared" si="267"/>
        <v>Nglaban Rt 6, Mojokerto, Kedawung, Sragen</v>
      </c>
      <c r="U482" s="1" t="s">
        <v>1559</v>
      </c>
      <c r="V482" s="1" t="s">
        <v>1561</v>
      </c>
      <c r="W482" s="1" t="s">
        <v>1561</v>
      </c>
      <c r="X482" s="1" t="s">
        <v>2824</v>
      </c>
      <c r="Y482" s="1" t="str">
        <f t="shared" si="268"/>
        <v>33</v>
      </c>
      <c r="Z482" s="1" t="str">
        <f>VLOOKUP(Y482,ja!E$2:F$35,2,FALSE)</f>
        <v>Jawa Tengah</v>
      </c>
      <c r="AA482" s="1" t="str">
        <f t="shared" si="269"/>
        <v>3314</v>
      </c>
      <c r="AB482" s="1" t="str">
        <f t="shared" si="270"/>
        <v>BPS Kabupaten Sragen</v>
      </c>
      <c r="AD482" s="1" t="str">
        <f>IF(AC482="","", VLOOKUP(AC482,ja!A$2:D$549,4)&amp;" "&amp;VLOOKUP(AC482,ja!A$2:D$549,2))</f>
        <v/>
      </c>
      <c r="AE482" s="5" t="str">
        <f t="shared" ref="AE482:AF482" si="496">IF(AC482="",AA482,AC482)</f>
        <v>3314</v>
      </c>
      <c r="AF482" s="2" t="str">
        <f t="shared" si="496"/>
        <v>BPS Kabupaten Sragen</v>
      </c>
      <c r="AG482" s="1">
        <v>1</v>
      </c>
    </row>
    <row r="483" spans="1:33" ht="12.75">
      <c r="A483" s="3">
        <v>45451.38691306713</v>
      </c>
      <c r="B483" s="1" t="s">
        <v>11</v>
      </c>
      <c r="C483" s="4" t="str">
        <f t="shared" si="263"/>
        <v>DIV KS</v>
      </c>
      <c r="D483" s="4">
        <v>222111930</v>
      </c>
      <c r="E483" s="2" t="s">
        <v>260</v>
      </c>
      <c r="F483" s="1">
        <f t="shared" si="264"/>
        <v>1</v>
      </c>
      <c r="G483" s="1" t="str">
        <f>VLOOKUP(D483,Sheet1!$A$2:$D$540,4,FALSE)</f>
        <v>Atha Juli Riekawaty</v>
      </c>
      <c r="H483" s="1">
        <f t="shared" si="265"/>
        <v>1</v>
      </c>
      <c r="I483" s="1" t="s">
        <v>5190</v>
      </c>
      <c r="J483" s="25" t="s">
        <v>5191</v>
      </c>
      <c r="K483" s="23" t="str">
        <f t="shared" si="266"/>
        <v>6281225245651</v>
      </c>
      <c r="L483" s="26" t="s">
        <v>5192</v>
      </c>
      <c r="M483" s="1" t="s">
        <v>260</v>
      </c>
      <c r="N483" s="1" t="s">
        <v>1177</v>
      </c>
      <c r="O483" s="1" t="s">
        <v>2983</v>
      </c>
      <c r="P483" s="1" t="s">
        <v>5193</v>
      </c>
      <c r="Q483" s="1" t="s">
        <v>1144</v>
      </c>
      <c r="R483" s="1" t="s">
        <v>5193</v>
      </c>
      <c r="S483" s="1" t="s">
        <v>1158</v>
      </c>
      <c r="T483" s="1" t="str">
        <f t="shared" si="267"/>
        <v>Kav Dprd Dki Blok A-2 Rt. 06 Rw. 05 Pulojahe Kel. Jatinegara, Cakung Jakarta Timur Kode Pos. 13930</v>
      </c>
      <c r="U483" s="1" t="s">
        <v>1158</v>
      </c>
      <c r="V483" s="1" t="s">
        <v>1161</v>
      </c>
      <c r="W483" s="1" t="s">
        <v>1160</v>
      </c>
      <c r="X483" s="1" t="s">
        <v>2960</v>
      </c>
      <c r="Y483" s="1" t="str">
        <f t="shared" si="268"/>
        <v>31</v>
      </c>
      <c r="Z483" s="1" t="str">
        <f>VLOOKUP(Y483,ja!E$2:F$35,2,FALSE)</f>
        <v>DKI Jakarta</v>
      </c>
      <c r="AA483" s="1" t="str">
        <f t="shared" si="269"/>
        <v>3101</v>
      </c>
      <c r="AB483" s="1" t="str">
        <f t="shared" si="270"/>
        <v>BPS Kabupaten Kepulauan Seribu</v>
      </c>
      <c r="AD483" s="1" t="str">
        <f>IF(AC483="","", VLOOKUP(AC483,ja!A$2:D$549,4)&amp;" "&amp;VLOOKUP(AC483,ja!A$2:D$549,2))</f>
        <v/>
      </c>
      <c r="AE483" s="5" t="str">
        <f t="shared" ref="AE483:AF483" si="497">IF(AC483="",AA483,AC483)</f>
        <v>3101</v>
      </c>
      <c r="AF483" s="2" t="str">
        <f t="shared" si="497"/>
        <v>BPS Kabupaten Kepulauan Seribu</v>
      </c>
      <c r="AG483" s="1">
        <v>1</v>
      </c>
    </row>
    <row r="484" spans="1:33" ht="12.75">
      <c r="A484" s="3">
        <v>45451.38972929398</v>
      </c>
      <c r="B484" s="1" t="s">
        <v>57</v>
      </c>
      <c r="C484" s="4" t="str">
        <f t="shared" si="263"/>
        <v>DIV KS</v>
      </c>
      <c r="D484" s="4">
        <v>222112110</v>
      </c>
      <c r="E484" s="2" t="s">
        <v>5195</v>
      </c>
      <c r="F484" s="1">
        <f t="shared" si="264"/>
        <v>1</v>
      </c>
      <c r="G484" s="1" t="str">
        <f>VLOOKUP(D484,Sheet1!$A$2:$D$540,4,FALSE)</f>
        <v>Inafianti Klaristania Rilano</v>
      </c>
      <c r="H484" s="1">
        <f t="shared" si="265"/>
        <v>1</v>
      </c>
      <c r="I484" s="1" t="s">
        <v>5196</v>
      </c>
      <c r="J484" s="25" t="s">
        <v>5197</v>
      </c>
      <c r="K484" s="23" t="str">
        <f t="shared" si="266"/>
        <v>6281259860450</v>
      </c>
      <c r="L484" s="23" t="s">
        <v>5198</v>
      </c>
      <c r="M484" s="1" t="s">
        <v>5195</v>
      </c>
      <c r="N484" s="1" t="s">
        <v>1141</v>
      </c>
      <c r="O484" s="1" t="s">
        <v>5199</v>
      </c>
      <c r="P484" s="1" t="s">
        <v>5200</v>
      </c>
      <c r="Q484" s="1" t="s">
        <v>1144</v>
      </c>
      <c r="R484" s="1" t="s">
        <v>5201</v>
      </c>
      <c r="S484" s="1" t="s">
        <v>1206</v>
      </c>
      <c r="T484" s="1" t="str">
        <f t="shared" si="267"/>
        <v>Dusun Dadapan Rt 005 Rw 002, Desa Boyolangu, Kecamatan Boyolangu</v>
      </c>
      <c r="U484" s="1" t="s">
        <v>4552</v>
      </c>
      <c r="V484" s="1" t="s">
        <v>1208</v>
      </c>
      <c r="W484" s="1" t="s">
        <v>4553</v>
      </c>
      <c r="X484" s="1" t="s">
        <v>1208</v>
      </c>
      <c r="Y484" s="1" t="str">
        <f t="shared" si="268"/>
        <v>35</v>
      </c>
      <c r="Z484" s="1" t="str">
        <f>VLOOKUP(Y484,ja!E$2:F$35,2,FALSE)</f>
        <v>Jawa Timur</v>
      </c>
      <c r="AA484" s="1" t="str">
        <f t="shared" si="269"/>
        <v>3504</v>
      </c>
      <c r="AB484" s="1" t="str">
        <f t="shared" si="270"/>
        <v>BPS Kabupaten Tulungagung</v>
      </c>
      <c r="AD484" s="1" t="str">
        <f>IF(AC484="","", VLOOKUP(AC484,ja!A$2:D$549,4)&amp;" "&amp;VLOOKUP(AC484,ja!A$2:D$549,2))</f>
        <v/>
      </c>
      <c r="AE484" s="5" t="str">
        <f t="shared" ref="AE484:AF484" si="498">IF(AC484="",AA484,AC484)</f>
        <v>3504</v>
      </c>
      <c r="AF484" s="2" t="str">
        <f t="shared" si="498"/>
        <v>BPS Kabupaten Tulungagung</v>
      </c>
      <c r="AG484" s="1">
        <v>1</v>
      </c>
    </row>
    <row r="485" spans="1:33" ht="12.75">
      <c r="A485" s="3">
        <v>45451.400753009264</v>
      </c>
      <c r="B485" s="1" t="s">
        <v>141</v>
      </c>
      <c r="C485" s="4" t="str">
        <f t="shared" si="263"/>
        <v>DIV ST</v>
      </c>
      <c r="D485" s="4">
        <v>212112017</v>
      </c>
      <c r="E485" s="2" t="s">
        <v>517</v>
      </c>
      <c r="F485" s="1">
        <f t="shared" si="264"/>
        <v>1</v>
      </c>
      <c r="G485" s="1" t="str">
        <f>VLOOKUP(D485,Sheet1!$A$2:$D$540,4,FALSE)</f>
        <v>Elysia Putri Linda Triana</v>
      </c>
      <c r="H485" s="1">
        <f t="shared" si="265"/>
        <v>1</v>
      </c>
      <c r="I485" s="1" t="s">
        <v>5203</v>
      </c>
      <c r="J485" s="25" t="s">
        <v>5204</v>
      </c>
      <c r="K485" s="23" t="str">
        <f t="shared" si="266"/>
        <v>6281393114981</v>
      </c>
      <c r="L485" s="23" t="s">
        <v>5205</v>
      </c>
      <c r="M485" s="1" t="s">
        <v>517</v>
      </c>
      <c r="N485" s="1" t="s">
        <v>2830</v>
      </c>
      <c r="O485" s="1" t="s">
        <v>5206</v>
      </c>
      <c r="P485" s="1" t="s">
        <v>5207</v>
      </c>
      <c r="Q485" s="1" t="s">
        <v>1144</v>
      </c>
      <c r="R485" s="1" t="s">
        <v>5208</v>
      </c>
      <c r="S485" s="1" t="s">
        <v>1359</v>
      </c>
      <c r="T485" s="1" t="str">
        <f t="shared" si="267"/>
        <v>Jl. Karonsih Timur Raya 2 Rt 2 Rw 5 Kelurahan Ngaliyan Kecamatan Ngaliyan Kota Semarang</v>
      </c>
      <c r="U485" s="1" t="s">
        <v>1224</v>
      </c>
      <c r="V485" s="1" t="s">
        <v>1362</v>
      </c>
      <c r="W485" s="1" t="s">
        <v>1226</v>
      </c>
      <c r="X485" s="1" t="s">
        <v>1226</v>
      </c>
      <c r="Y485" s="1" t="str">
        <f t="shared" si="268"/>
        <v>33</v>
      </c>
      <c r="Z485" s="1" t="str">
        <f>VLOOKUP(Y485,ja!E$2:F$35,2,FALSE)</f>
        <v>Jawa Tengah</v>
      </c>
      <c r="AA485" s="1" t="str">
        <f t="shared" si="269"/>
        <v>3318</v>
      </c>
      <c r="AB485" s="1" t="str">
        <f t="shared" si="270"/>
        <v>BPS Kabupaten Pati</v>
      </c>
      <c r="AD485" s="1" t="str">
        <f>IF(AC485="","", VLOOKUP(AC485,ja!A$2:D$549,4)&amp;" "&amp;VLOOKUP(AC485,ja!A$2:D$549,2))</f>
        <v/>
      </c>
      <c r="AE485" s="5" t="str">
        <f t="shared" ref="AE485:AF485" si="499">IF(AC485="",AA485,AC485)</f>
        <v>3318</v>
      </c>
      <c r="AF485" s="2" t="str">
        <f t="shared" si="499"/>
        <v>BPS Kabupaten Pati</v>
      </c>
      <c r="AG485" s="1">
        <v>1</v>
      </c>
    </row>
    <row r="486" spans="1:33" ht="12.75">
      <c r="A486" s="3">
        <v>45451.433405416668</v>
      </c>
      <c r="B486" s="1" t="s">
        <v>32</v>
      </c>
      <c r="C486" s="4" t="str">
        <f t="shared" si="263"/>
        <v>DIV KS</v>
      </c>
      <c r="D486" s="4">
        <v>222112091</v>
      </c>
      <c r="E486" s="2" t="s">
        <v>524</v>
      </c>
      <c r="F486" s="1">
        <f t="shared" si="264"/>
        <v>1</v>
      </c>
      <c r="G486" s="1" t="str">
        <f>VLOOKUP(D486,Sheet1!$A$2:$D$540,4,FALSE)</f>
        <v>Hasan Bahtiar Habibi</v>
      </c>
      <c r="H486" s="1">
        <f t="shared" si="265"/>
        <v>1</v>
      </c>
      <c r="I486" s="1" t="s">
        <v>5210</v>
      </c>
      <c r="J486" s="25" t="s">
        <v>5211</v>
      </c>
      <c r="K486" s="23" t="str">
        <f t="shared" si="266"/>
        <v>6285831119419</v>
      </c>
      <c r="L486" s="23" t="s">
        <v>5212</v>
      </c>
      <c r="M486" s="1" t="s">
        <v>5213</v>
      </c>
      <c r="N486" s="1" t="s">
        <v>1177</v>
      </c>
      <c r="O486" s="1" t="s">
        <v>5214</v>
      </c>
      <c r="P486" s="1" t="s">
        <v>5215</v>
      </c>
      <c r="Q486" s="1" t="s">
        <v>1144</v>
      </c>
      <c r="R486" s="1" t="s">
        <v>5216</v>
      </c>
      <c r="S486" s="1" t="s">
        <v>1506</v>
      </c>
      <c r="T486" s="1" t="str">
        <f t="shared" si="267"/>
        <v>Jl. Bukit Leyangan Indah Ii No. 404, Rt 03/Rw 09, Perumnas Leyangan Damai, Kecamatan Ungaran Timur, Kabupaten Semarang</v>
      </c>
      <c r="U486" s="1" t="s">
        <v>1359</v>
      </c>
      <c r="V486" s="1" t="s">
        <v>1508</v>
      </c>
      <c r="W486" s="1" t="s">
        <v>1507</v>
      </c>
      <c r="X486" s="1" t="s">
        <v>1508</v>
      </c>
      <c r="Y486" s="1" t="str">
        <f t="shared" si="268"/>
        <v>33</v>
      </c>
      <c r="Z486" s="1" t="str">
        <f>VLOOKUP(Y486,ja!E$2:F$35,2,FALSE)</f>
        <v>Jawa Tengah</v>
      </c>
      <c r="AA486" s="1" t="str">
        <f t="shared" si="269"/>
        <v>3322</v>
      </c>
      <c r="AB486" s="1" t="str">
        <f t="shared" si="270"/>
        <v>BPS Kabupaten Semarang</v>
      </c>
      <c r="AD486" s="1" t="str">
        <f>IF(AC486="","", VLOOKUP(AC486,ja!A$2:D$549,4)&amp;" "&amp;VLOOKUP(AC486,ja!A$2:D$549,2))</f>
        <v/>
      </c>
      <c r="AE486" s="5" t="str">
        <f t="shared" ref="AE486:AF486" si="500">IF(AC486="",AA486,AC486)</f>
        <v>3322</v>
      </c>
      <c r="AF486" s="2" t="str">
        <f t="shared" si="500"/>
        <v>BPS Kabupaten Semarang</v>
      </c>
      <c r="AG486" s="1">
        <v>1</v>
      </c>
    </row>
    <row r="487" spans="1:33" ht="12.75">
      <c r="A487" s="3">
        <v>45451.397494895835</v>
      </c>
      <c r="B487" s="1" t="s">
        <v>103</v>
      </c>
      <c r="C487" s="4" t="str">
        <f t="shared" si="263"/>
        <v>DIV ST</v>
      </c>
      <c r="D487" s="4">
        <v>212111915</v>
      </c>
      <c r="E487" s="2" t="s">
        <v>615</v>
      </c>
      <c r="F487" s="1">
        <f t="shared" si="264"/>
        <v>1</v>
      </c>
      <c r="G487" s="1" t="str">
        <f>VLOOKUP(D487,Sheet1!$A$2:$D$540,4,FALSE)</f>
        <v>Ardian Putra Wardana</v>
      </c>
      <c r="H487" s="1">
        <f t="shared" si="265"/>
        <v>1</v>
      </c>
      <c r="I487" s="1" t="s">
        <v>5218</v>
      </c>
      <c r="J487" s="25" t="s">
        <v>5219</v>
      </c>
      <c r="K487" s="23" t="str">
        <f t="shared" si="266"/>
        <v>6288802698618</v>
      </c>
      <c r="L487" s="23" t="s">
        <v>5220</v>
      </c>
      <c r="M487" s="1" t="s">
        <v>5221</v>
      </c>
      <c r="N487" s="1" t="s">
        <v>1286</v>
      </c>
      <c r="O487" s="1" t="s">
        <v>5222</v>
      </c>
      <c r="P487" s="1" t="s">
        <v>1191</v>
      </c>
      <c r="Q487" s="1" t="s">
        <v>1144</v>
      </c>
      <c r="R487" s="1" t="s">
        <v>5223</v>
      </c>
      <c r="S487" s="1" t="s">
        <v>1146</v>
      </c>
      <c r="T487" s="1" t="str">
        <f t="shared" si="267"/>
        <v>Jalan Godean Km 6,5 Rt 05 Rw 11, Sidoarum, Godean, Sleman</v>
      </c>
      <c r="U487" s="1" t="s">
        <v>1147</v>
      </c>
      <c r="V487" s="1" t="s">
        <v>1148</v>
      </c>
      <c r="W487" s="1" t="s">
        <v>1149</v>
      </c>
      <c r="X487" s="1" t="s">
        <v>1148</v>
      </c>
      <c r="Y487" s="1" t="str">
        <f t="shared" si="268"/>
        <v>34</v>
      </c>
      <c r="Z487" s="1" t="str">
        <f>VLOOKUP(Y487,ja!E$2:F$35,2,FALSE)</f>
        <v>DI Yogyakarta</v>
      </c>
      <c r="AA487" s="1" t="str">
        <f t="shared" si="269"/>
        <v>3404</v>
      </c>
      <c r="AB487" s="1" t="str">
        <f t="shared" si="270"/>
        <v>BPS Kabupaten Sleman</v>
      </c>
      <c r="AD487" s="1" t="str">
        <f>IF(AC487="","", VLOOKUP(AC487,ja!A$2:D$549,4)&amp;" "&amp;VLOOKUP(AC487,ja!A$2:D$549,2))</f>
        <v/>
      </c>
      <c r="AE487" s="5" t="str">
        <f t="shared" ref="AE487:AF487" si="501">IF(AC487="",AA487,AC487)</f>
        <v>3404</v>
      </c>
      <c r="AF487" s="2" t="str">
        <f t="shared" si="501"/>
        <v>BPS Kabupaten Sleman</v>
      </c>
      <c r="AG487" s="1">
        <v>1</v>
      </c>
    </row>
    <row r="488" spans="1:33" ht="12.75">
      <c r="A488" s="3">
        <v>45451.397892499997</v>
      </c>
      <c r="B488" s="1" t="s">
        <v>41</v>
      </c>
      <c r="C488" s="4" t="str">
        <f t="shared" si="263"/>
        <v>DIV ST</v>
      </c>
      <c r="D488" s="4">
        <v>212112033</v>
      </c>
      <c r="E488" s="2" t="s">
        <v>72</v>
      </c>
      <c r="F488" s="1">
        <f t="shared" si="264"/>
        <v>1</v>
      </c>
      <c r="G488" s="1" t="str">
        <f>VLOOKUP(D488,Sheet1!$A$2:$D$540,4,FALSE)</f>
        <v>Fahri Azis Sibagariang</v>
      </c>
      <c r="H488" s="1">
        <f t="shared" si="265"/>
        <v>1</v>
      </c>
      <c r="I488" s="1" t="s">
        <v>5225</v>
      </c>
      <c r="J488" s="25" t="s">
        <v>5226</v>
      </c>
      <c r="K488" s="23" t="str">
        <f t="shared" si="266"/>
        <v>6282165583400</v>
      </c>
      <c r="L488" s="23" t="s">
        <v>5227</v>
      </c>
      <c r="M488" s="1" t="s">
        <v>72</v>
      </c>
      <c r="N488" s="1" t="s">
        <v>1475</v>
      </c>
      <c r="O488" s="1" t="s">
        <v>5228</v>
      </c>
      <c r="P488" s="1" t="s">
        <v>5229</v>
      </c>
      <c r="Q488" s="1" t="s">
        <v>1144</v>
      </c>
      <c r="R488" s="1" t="s">
        <v>5230</v>
      </c>
      <c r="S488" s="1" t="s">
        <v>1766</v>
      </c>
      <c r="T488" s="1" t="str">
        <f t="shared" si="267"/>
        <v>Jl. Sibolga-Barus Km. 5, Desa Tapian Nauli I, Kec. Tapian Nauli</v>
      </c>
      <c r="U488" s="1" t="s">
        <v>1158</v>
      </c>
      <c r="V488" s="1" t="s">
        <v>1768</v>
      </c>
      <c r="W488" s="1" t="s">
        <v>1160</v>
      </c>
      <c r="X488" s="1" t="s">
        <v>1768</v>
      </c>
      <c r="Y488" s="1" t="str">
        <f t="shared" si="268"/>
        <v>12</v>
      </c>
      <c r="Z488" s="1" t="str">
        <f>VLOOKUP(Y488,ja!E$2:F$35,2,FALSE)</f>
        <v>Sumatera Utara</v>
      </c>
      <c r="AA488" s="1" t="str">
        <f t="shared" si="269"/>
        <v>1271</v>
      </c>
      <c r="AB488" s="1" t="str">
        <f t="shared" si="270"/>
        <v>BPS Kota Sibolga</v>
      </c>
      <c r="AD488" s="1" t="str">
        <f>IF(AC488="","", VLOOKUP(AC488,ja!A$2:D$549,4)&amp;" "&amp;VLOOKUP(AC488,ja!A$2:D$549,2))</f>
        <v/>
      </c>
      <c r="AE488" s="5" t="str">
        <f t="shared" ref="AE488:AF488" si="502">IF(AC488="",AA488,AC488)</f>
        <v>1271</v>
      </c>
      <c r="AF488" s="2" t="str">
        <f t="shared" si="502"/>
        <v>BPS Kota Sibolga</v>
      </c>
      <c r="AG488" s="1">
        <v>1</v>
      </c>
    </row>
    <row r="489" spans="1:33" ht="12.75">
      <c r="A489" s="3">
        <v>45451.398164791666</v>
      </c>
      <c r="B489" s="1" t="s">
        <v>103</v>
      </c>
      <c r="C489" s="4" t="str">
        <f t="shared" si="263"/>
        <v>DIV ST</v>
      </c>
      <c r="D489" s="4">
        <v>212112295</v>
      </c>
      <c r="E489" s="2" t="s">
        <v>560</v>
      </c>
      <c r="F489" s="1">
        <f t="shared" si="264"/>
        <v>1</v>
      </c>
      <c r="G489" s="1" t="str">
        <f>VLOOKUP(D489,Sheet1!$A$2:$D$540,4,FALSE)</f>
        <v>R. Rr Apriani Sofiana</v>
      </c>
      <c r="H489" s="1">
        <f t="shared" si="265"/>
        <v>1</v>
      </c>
      <c r="I489" s="1" t="s">
        <v>5232</v>
      </c>
      <c r="J489" s="1" t="s">
        <v>5233</v>
      </c>
      <c r="K489" s="23">
        <f t="shared" si="266"/>
        <v>0</v>
      </c>
      <c r="L489" s="23" t="s">
        <v>5234</v>
      </c>
      <c r="M489" s="1" t="s">
        <v>5235</v>
      </c>
      <c r="N489" s="1" t="s">
        <v>1141</v>
      </c>
      <c r="O489" s="1" t="s">
        <v>5236</v>
      </c>
      <c r="P489" s="1" t="s">
        <v>5237</v>
      </c>
      <c r="Q489" s="1" t="s">
        <v>1144</v>
      </c>
      <c r="R489" s="1" t="s">
        <v>5238</v>
      </c>
      <c r="S489" s="1" t="s">
        <v>1559</v>
      </c>
      <c r="T489" s="1" t="str">
        <f t="shared" si="267"/>
        <v>Jl. Pajajaran Utara Iii No.24, Sumber, Kec. Banjarsari, Kota Surakarta, Jawa Tengah 57138</v>
      </c>
      <c r="U489" s="1" t="s">
        <v>1193</v>
      </c>
      <c r="V489" s="1" t="s">
        <v>1561</v>
      </c>
      <c r="W489" s="1" t="s">
        <v>1333</v>
      </c>
      <c r="X489" s="1" t="s">
        <v>1561</v>
      </c>
      <c r="Y489" s="1" t="str">
        <f t="shared" si="268"/>
        <v>33</v>
      </c>
      <c r="Z489" s="1" t="str">
        <f>VLOOKUP(Y489,ja!E$2:F$35,2,FALSE)</f>
        <v>Jawa Tengah</v>
      </c>
      <c r="AA489" s="1" t="str">
        <f t="shared" si="269"/>
        <v>3372</v>
      </c>
      <c r="AB489" s="1" t="str">
        <f t="shared" si="270"/>
        <v>BPS Kota Surakarta</v>
      </c>
      <c r="AD489" s="1" t="str">
        <f>IF(AC489="","", VLOOKUP(AC489,ja!A$2:D$549,4)&amp;" "&amp;VLOOKUP(AC489,ja!A$2:D$549,2))</f>
        <v/>
      </c>
      <c r="AE489" s="5" t="str">
        <f t="shared" ref="AE489:AF489" si="503">IF(AC489="",AA489,AC489)</f>
        <v>3372</v>
      </c>
      <c r="AF489" s="2" t="str">
        <f t="shared" si="503"/>
        <v>BPS Kota Surakarta</v>
      </c>
      <c r="AG489" s="1">
        <v>1</v>
      </c>
    </row>
    <row r="490" spans="1:33" ht="12.75">
      <c r="A490" s="3">
        <v>45451.400619270833</v>
      </c>
      <c r="B490" s="1" t="s">
        <v>141</v>
      </c>
      <c r="C490" s="4" t="str">
        <f t="shared" si="263"/>
        <v>DIV ST</v>
      </c>
      <c r="D490" s="4">
        <v>212112166</v>
      </c>
      <c r="E490" s="2" t="s">
        <v>426</v>
      </c>
      <c r="F490" s="1">
        <f t="shared" si="264"/>
        <v>1</v>
      </c>
      <c r="G490" s="1" t="str">
        <f>VLOOKUP(D490,Sheet1!$A$2:$D$540,4,FALSE)</f>
        <v>M. Toriq Al Hijrah</v>
      </c>
      <c r="H490" s="1">
        <f t="shared" si="265"/>
        <v>1</v>
      </c>
      <c r="I490" s="1" t="s">
        <v>5240</v>
      </c>
      <c r="J490" s="25" t="s">
        <v>5241</v>
      </c>
      <c r="K490" s="23" t="str">
        <f t="shared" si="266"/>
        <v>6281217167904</v>
      </c>
      <c r="L490" s="23" t="s">
        <v>5242</v>
      </c>
      <c r="M490" s="1" t="s">
        <v>5243</v>
      </c>
      <c r="N490" s="1" t="s">
        <v>1141</v>
      </c>
      <c r="O490" s="1" t="s">
        <v>5244</v>
      </c>
      <c r="P490" s="1" t="s">
        <v>2765</v>
      </c>
      <c r="Q490" s="1" t="s">
        <v>1144</v>
      </c>
      <c r="R490" s="1" t="s">
        <v>5245</v>
      </c>
      <c r="S490" s="1" t="s">
        <v>2159</v>
      </c>
      <c r="T490" s="1" t="str">
        <f t="shared" si="267"/>
        <v xml:space="preserve">Jl. Desa Sawal, Rt 04/01, Sawal, Sigaluh, Banjarnegara </v>
      </c>
      <c r="U490" s="1" t="s">
        <v>2158</v>
      </c>
      <c r="V490" s="1" t="s">
        <v>2161</v>
      </c>
      <c r="W490" s="1" t="s">
        <v>1161</v>
      </c>
      <c r="X490" s="1" t="s">
        <v>2161</v>
      </c>
      <c r="Y490" s="1" t="str">
        <f t="shared" si="268"/>
        <v>33</v>
      </c>
      <c r="Z490" s="1" t="str">
        <f>VLOOKUP(Y490,ja!E$2:F$35,2,FALSE)</f>
        <v>Jawa Tengah</v>
      </c>
      <c r="AA490" s="1" t="str">
        <f t="shared" si="269"/>
        <v>3304</v>
      </c>
      <c r="AB490" s="1" t="str">
        <f t="shared" si="270"/>
        <v>BPS Kabupaten Banjarnegara</v>
      </c>
      <c r="AD490" s="1" t="str">
        <f>IF(AC490="","", VLOOKUP(AC490,ja!A$2:D$549,4)&amp;" "&amp;VLOOKUP(AC490,ja!A$2:D$549,2))</f>
        <v/>
      </c>
      <c r="AE490" s="5" t="str">
        <f t="shared" ref="AE490:AF490" si="504">IF(AC490="",AA490,AC490)</f>
        <v>3304</v>
      </c>
      <c r="AF490" s="2" t="str">
        <f t="shared" si="504"/>
        <v>BPS Kabupaten Banjarnegara</v>
      </c>
      <c r="AG490" s="1">
        <v>1</v>
      </c>
    </row>
    <row r="491" spans="1:33" ht="12.75">
      <c r="A491" s="3">
        <v>45451.402019687499</v>
      </c>
      <c r="B491" s="1" t="s">
        <v>62</v>
      </c>
      <c r="C491" s="4" t="str">
        <f t="shared" si="263"/>
        <v>DIV KS</v>
      </c>
      <c r="D491" s="4">
        <v>222111961</v>
      </c>
      <c r="E491" s="2" t="s">
        <v>757</v>
      </c>
      <c r="F491" s="1">
        <f t="shared" si="264"/>
        <v>1</v>
      </c>
      <c r="G491" s="1" t="str">
        <f>VLOOKUP(D491,Sheet1!$A$2:$D$540,4,FALSE)</f>
        <v>Brigitta Aurelia Putri Suhendi</v>
      </c>
      <c r="H491" s="1">
        <f t="shared" si="265"/>
        <v>1</v>
      </c>
      <c r="I491" s="1" t="s">
        <v>5247</v>
      </c>
      <c r="J491" s="25" t="s">
        <v>5248</v>
      </c>
      <c r="K491" s="23" t="str">
        <f t="shared" si="266"/>
        <v>6289513747024</v>
      </c>
      <c r="L491" s="26" t="s">
        <v>5249</v>
      </c>
      <c r="M491" s="1" t="s">
        <v>5250</v>
      </c>
      <c r="N491" s="1" t="s">
        <v>1286</v>
      </c>
      <c r="O491" s="1" t="s">
        <v>3540</v>
      </c>
      <c r="P491" s="1" t="s">
        <v>5251</v>
      </c>
      <c r="Q491" s="1" t="s">
        <v>1144</v>
      </c>
      <c r="R491" s="1" t="s">
        <v>5252</v>
      </c>
      <c r="S491" s="1" t="s">
        <v>3513</v>
      </c>
      <c r="T491" s="1" t="str">
        <f t="shared" si="267"/>
        <v>Desa Sumbergirang Dusun Kebogerang Rt 03 Rw 02 Kecamatan Puri Kabupaten Mojokerto</v>
      </c>
      <c r="U491" s="1" t="s">
        <v>3512</v>
      </c>
      <c r="V491" s="1" t="s">
        <v>3514</v>
      </c>
      <c r="W491" s="1" t="s">
        <v>3515</v>
      </c>
      <c r="X491" s="1" t="s">
        <v>3514</v>
      </c>
      <c r="Y491" s="1" t="str">
        <f t="shared" si="268"/>
        <v>35</v>
      </c>
      <c r="Z491" s="1" t="str">
        <f>VLOOKUP(Y491,ja!E$2:F$35,2,FALSE)</f>
        <v>Jawa Timur</v>
      </c>
      <c r="AA491" s="1" t="str">
        <f t="shared" si="269"/>
        <v>3576</v>
      </c>
      <c r="AB491" s="1" t="str">
        <f t="shared" si="270"/>
        <v>BPS Kota Mojokerto</v>
      </c>
      <c r="AD491" s="1" t="str">
        <f>IF(AC491="","", VLOOKUP(AC491,ja!A$2:D$549,4)&amp;" "&amp;VLOOKUP(AC491,ja!A$2:D$549,2))</f>
        <v/>
      </c>
      <c r="AE491" s="5" t="str">
        <f t="shared" ref="AE491:AF491" si="505">IF(AC491="",AA491,AC491)</f>
        <v>3576</v>
      </c>
      <c r="AF491" s="2" t="str">
        <f t="shared" si="505"/>
        <v>BPS Kota Mojokerto</v>
      </c>
      <c r="AG491" s="1">
        <v>1</v>
      </c>
    </row>
    <row r="492" spans="1:33" ht="12.75">
      <c r="A492" s="3">
        <v>45451.40355797454</v>
      </c>
      <c r="B492" s="1" t="s">
        <v>62</v>
      </c>
      <c r="C492" s="4" t="str">
        <f t="shared" si="263"/>
        <v>DIV KS</v>
      </c>
      <c r="D492" s="4">
        <v>222112418</v>
      </c>
      <c r="E492" s="2" t="s">
        <v>534</v>
      </c>
      <c r="F492" s="1">
        <f t="shared" si="264"/>
        <v>1</v>
      </c>
      <c r="G492" s="1" t="str">
        <f>VLOOKUP(D492,Sheet1!$A$2:$D$540,4,FALSE)</f>
        <v>Yanuar Nurul Hilal</v>
      </c>
      <c r="H492" s="1">
        <f t="shared" si="265"/>
        <v>1</v>
      </c>
      <c r="I492" s="1" t="s">
        <v>5254</v>
      </c>
      <c r="J492" s="25" t="s">
        <v>5255</v>
      </c>
      <c r="K492" s="23" t="str">
        <f t="shared" si="266"/>
        <v>6285325014275</v>
      </c>
      <c r="L492" s="23" t="s">
        <v>5256</v>
      </c>
      <c r="M492" s="1" t="s">
        <v>5257</v>
      </c>
      <c r="N492" s="1" t="s">
        <v>5258</v>
      </c>
      <c r="O492" s="1" t="s">
        <v>5259</v>
      </c>
      <c r="P492" s="1" t="s">
        <v>5260</v>
      </c>
      <c r="Q492" s="1" t="s">
        <v>1144</v>
      </c>
      <c r="R492" s="1" t="s">
        <v>5261</v>
      </c>
      <c r="S492" s="1" t="s">
        <v>2185</v>
      </c>
      <c r="T492" s="1" t="str">
        <f t="shared" si="267"/>
        <v>Jalan Re Martadinata No. 61, Rt 05, Rw 03, Kelurahan Proyonanggan Utara, Kecamatan Batang, Kabupaten Batang</v>
      </c>
      <c r="U492" s="1" t="s">
        <v>2141</v>
      </c>
      <c r="V492" s="1" t="s">
        <v>2186</v>
      </c>
      <c r="W492" s="1" t="s">
        <v>1311</v>
      </c>
      <c r="X492" s="1" t="s">
        <v>2186</v>
      </c>
      <c r="Y492" s="1" t="str">
        <f t="shared" si="268"/>
        <v>33</v>
      </c>
      <c r="Z492" s="1" t="str">
        <f>VLOOKUP(Y492,ja!E$2:F$35,2,FALSE)</f>
        <v>Jawa Tengah</v>
      </c>
      <c r="AA492" s="1" t="str">
        <f t="shared" si="269"/>
        <v>3325</v>
      </c>
      <c r="AB492" s="1" t="str">
        <f t="shared" si="270"/>
        <v>BPS Kabupaten Batang</v>
      </c>
      <c r="AD492" s="1" t="str">
        <f>IF(AC492="","", VLOOKUP(AC492,ja!A$2:D$549,4)&amp;" "&amp;VLOOKUP(AC492,ja!A$2:D$549,2))</f>
        <v/>
      </c>
      <c r="AE492" s="5" t="str">
        <f t="shared" ref="AE492:AF492" si="506">IF(AC492="",AA492,AC492)</f>
        <v>3325</v>
      </c>
      <c r="AF492" s="2" t="str">
        <f t="shared" si="506"/>
        <v>BPS Kabupaten Batang</v>
      </c>
      <c r="AG492" s="1">
        <v>1</v>
      </c>
    </row>
    <row r="493" spans="1:33" ht="12.75">
      <c r="A493" s="3">
        <v>45451.403749224541</v>
      </c>
      <c r="B493" s="1" t="s">
        <v>41</v>
      </c>
      <c r="C493" s="4" t="str">
        <f t="shared" si="263"/>
        <v>DIV ST</v>
      </c>
      <c r="D493" s="4">
        <v>212112161</v>
      </c>
      <c r="E493" s="2" t="s">
        <v>899</v>
      </c>
      <c r="F493" s="1">
        <f t="shared" si="264"/>
        <v>1</v>
      </c>
      <c r="G493" s="1" t="str">
        <f>VLOOKUP(D493,Sheet1!$A$2:$D$540,4,FALSE)</f>
        <v>Luqman Abdul Wahid Muhammad</v>
      </c>
      <c r="H493" s="1">
        <f t="shared" si="265"/>
        <v>1</v>
      </c>
      <c r="I493" s="1" t="s">
        <v>5263</v>
      </c>
      <c r="J493" s="25" t="s">
        <v>5264</v>
      </c>
      <c r="K493" s="23" t="str">
        <f t="shared" si="266"/>
        <v>6282296442129</v>
      </c>
      <c r="L493" s="23" t="s">
        <v>5265</v>
      </c>
      <c r="M493" s="1" t="s">
        <v>5266</v>
      </c>
      <c r="N493" s="1" t="s">
        <v>1994</v>
      </c>
      <c r="O493" s="1" t="s">
        <v>5267</v>
      </c>
      <c r="P493" s="1" t="s">
        <v>5268</v>
      </c>
      <c r="Q493" s="1" t="s">
        <v>1144</v>
      </c>
      <c r="R493" s="1" t="s">
        <v>5269</v>
      </c>
      <c r="S493" s="1" t="s">
        <v>1886</v>
      </c>
      <c r="T493" s="1" t="str">
        <f t="shared" si="267"/>
        <v xml:space="preserve">Rt 002/Rw 005, Nomor 96, Jalan Andi Sinta, Lakessi, Soreang, Parepare, Sulawesi Selatan </v>
      </c>
      <c r="U493" s="1" t="s">
        <v>2242</v>
      </c>
      <c r="V493" s="1" t="s">
        <v>4299</v>
      </c>
      <c r="W493" s="1" t="s">
        <v>4430</v>
      </c>
      <c r="X493" s="1" t="s">
        <v>4299</v>
      </c>
      <c r="Y493" s="1" t="str">
        <f t="shared" si="268"/>
        <v>73</v>
      </c>
      <c r="Z493" s="1" t="str">
        <f>VLOOKUP(Y493,ja!E$2:F$35,2,FALSE)</f>
        <v>Sulawesi Selatan</v>
      </c>
      <c r="AA493" s="1" t="str">
        <f t="shared" si="269"/>
        <v>7372</v>
      </c>
      <c r="AB493" s="1" t="str">
        <f t="shared" si="270"/>
        <v>BPS Kota Parepare</v>
      </c>
      <c r="AD493" s="1" t="str">
        <f>IF(AC493="","", VLOOKUP(AC493,ja!A$2:D$549,4)&amp;" "&amp;VLOOKUP(AC493,ja!A$2:D$549,2))</f>
        <v/>
      </c>
      <c r="AE493" s="5" t="str">
        <f t="shared" ref="AE493:AF493" si="507">IF(AC493="",AA493,AC493)</f>
        <v>7372</v>
      </c>
      <c r="AF493" s="2" t="str">
        <f t="shared" si="507"/>
        <v>BPS Kota Parepare</v>
      </c>
      <c r="AG493" s="1">
        <v>1</v>
      </c>
    </row>
    <row r="494" spans="1:33" ht="12.75">
      <c r="A494" s="3">
        <v>45451.404893530096</v>
      </c>
      <c r="B494" s="1" t="s">
        <v>20</v>
      </c>
      <c r="C494" s="4" t="str">
        <f t="shared" si="263"/>
        <v>DIV ST</v>
      </c>
      <c r="D494" s="4">
        <v>212112100</v>
      </c>
      <c r="E494" s="2" t="s">
        <v>799</v>
      </c>
      <c r="F494" s="1">
        <f t="shared" si="264"/>
        <v>1</v>
      </c>
      <c r="G494" s="1" t="str">
        <f>VLOOKUP(D494,Sheet1!$A$2:$D$540,4,FALSE)</f>
        <v>I Ketut Adi Chandra Wiguna</v>
      </c>
      <c r="H494" s="1">
        <f t="shared" si="265"/>
        <v>1</v>
      </c>
      <c r="I494" s="1" t="s">
        <v>5271</v>
      </c>
      <c r="J494" s="25" t="s">
        <v>5272</v>
      </c>
      <c r="K494" s="23" t="str">
        <f t="shared" si="266"/>
        <v>6281237399762</v>
      </c>
      <c r="L494" s="23" t="s">
        <v>5273</v>
      </c>
      <c r="M494" s="1" t="s">
        <v>799</v>
      </c>
      <c r="N494" s="1" t="s">
        <v>1177</v>
      </c>
      <c r="O494" s="1" t="s">
        <v>5274</v>
      </c>
      <c r="P494" s="1" t="s">
        <v>5275</v>
      </c>
      <c r="Q494" s="1" t="s">
        <v>1144</v>
      </c>
      <c r="R494" s="1" t="s">
        <v>5276</v>
      </c>
      <c r="S494" s="1" t="s">
        <v>3396</v>
      </c>
      <c r="T494" s="1" t="str">
        <f t="shared" si="267"/>
        <v>Br. Dinas Belong, Desa Ulakan, Kec. Manggis, Kab. Karangasem, Prov. Bali</v>
      </c>
      <c r="U494" s="1" t="s">
        <v>1898</v>
      </c>
      <c r="V494" s="1" t="s">
        <v>3398</v>
      </c>
      <c r="W494" s="1" t="s">
        <v>3399</v>
      </c>
      <c r="X494" s="1" t="s">
        <v>3398</v>
      </c>
      <c r="Y494" s="1" t="str">
        <f t="shared" si="268"/>
        <v>51</v>
      </c>
      <c r="Z494" s="1" t="str">
        <f>VLOOKUP(Y494,ja!E$2:F$35,2,FALSE)</f>
        <v>Bali</v>
      </c>
      <c r="AA494" s="1" t="str">
        <f t="shared" si="269"/>
        <v>5107</v>
      </c>
      <c r="AB494" s="1" t="str">
        <f t="shared" si="270"/>
        <v>BPS Kabupaten Karangasem</v>
      </c>
      <c r="AD494" s="1" t="str">
        <f>IF(AC494="","", VLOOKUP(AC494,ja!A$2:D$549,4)&amp;" "&amp;VLOOKUP(AC494,ja!A$2:D$549,2))</f>
        <v/>
      </c>
      <c r="AE494" s="5" t="str">
        <f t="shared" ref="AE494:AF494" si="508">IF(AC494="",AA494,AC494)</f>
        <v>5107</v>
      </c>
      <c r="AF494" s="2" t="str">
        <f t="shared" si="508"/>
        <v>BPS Kabupaten Karangasem</v>
      </c>
      <c r="AG494" s="1">
        <v>1</v>
      </c>
    </row>
    <row r="495" spans="1:33" ht="12.75">
      <c r="A495" s="3">
        <v>45451.405050254631</v>
      </c>
      <c r="B495" s="1" t="s">
        <v>32</v>
      </c>
      <c r="C495" s="4" t="str">
        <f t="shared" si="263"/>
        <v>DIV KS</v>
      </c>
      <c r="D495" s="4">
        <v>222112351</v>
      </c>
      <c r="E495" s="2" t="s">
        <v>366</v>
      </c>
      <c r="F495" s="1">
        <f t="shared" si="264"/>
        <v>1</v>
      </c>
      <c r="G495" s="1" t="str">
        <f>VLOOKUP(D495,Sheet1!$A$2:$D$540,4,FALSE)</f>
        <v>Saniyyah Sri Nurhayati</v>
      </c>
      <c r="H495" s="1">
        <f t="shared" si="265"/>
        <v>1</v>
      </c>
      <c r="I495" s="1" t="s">
        <v>5278</v>
      </c>
      <c r="J495" s="25" t="s">
        <v>5279</v>
      </c>
      <c r="K495" s="23" t="str">
        <f t="shared" si="266"/>
        <v>6285323303770</v>
      </c>
      <c r="L495" s="23" t="s">
        <v>5280</v>
      </c>
      <c r="M495" s="1" t="s">
        <v>5281</v>
      </c>
      <c r="N495" s="1" t="s">
        <v>1189</v>
      </c>
      <c r="O495" s="1" t="s">
        <v>5282</v>
      </c>
      <c r="P495" s="1" t="s">
        <v>5283</v>
      </c>
      <c r="Q495" s="1" t="s">
        <v>1144</v>
      </c>
      <c r="R495" s="1" t="s">
        <v>5284</v>
      </c>
      <c r="S495" s="1" t="s">
        <v>3164</v>
      </c>
      <c r="T495" s="1" t="str">
        <f t="shared" si="267"/>
        <v>Rt03/Rw14, Cihandiwung, Kelurahan Sukamaju Kaler, Kecamatan Indihiang, Kota Tasikmalaya</v>
      </c>
      <c r="U495" s="1" t="s">
        <v>3165</v>
      </c>
      <c r="V495" s="1" t="s">
        <v>3166</v>
      </c>
      <c r="W495" s="1" t="s">
        <v>3167</v>
      </c>
      <c r="X495" s="1" t="s">
        <v>3166</v>
      </c>
      <c r="Y495" s="1" t="str">
        <f t="shared" si="268"/>
        <v>32</v>
      </c>
      <c r="Z495" s="1" t="str">
        <f>VLOOKUP(Y495,ja!E$2:F$35,2,FALSE)</f>
        <v>Jawa Barat</v>
      </c>
      <c r="AA495" s="1" t="str">
        <f t="shared" si="269"/>
        <v>3278</v>
      </c>
      <c r="AB495" s="1" t="str">
        <f t="shared" si="270"/>
        <v>BPS Kota Tasikmalaya</v>
      </c>
      <c r="AD495" s="1" t="str">
        <f>IF(AC495="","", VLOOKUP(AC495,ja!A$2:D$549,4)&amp;" "&amp;VLOOKUP(AC495,ja!A$2:D$549,2))</f>
        <v/>
      </c>
      <c r="AE495" s="5" t="str">
        <f t="shared" ref="AE495:AF495" si="509">IF(AC495="",AA495,AC495)</f>
        <v>3278</v>
      </c>
      <c r="AF495" s="2" t="str">
        <f t="shared" si="509"/>
        <v>BPS Kota Tasikmalaya</v>
      </c>
      <c r="AG495" s="1">
        <v>1</v>
      </c>
    </row>
    <row r="496" spans="1:33" ht="12.75">
      <c r="A496" s="3">
        <v>45451.405282870372</v>
      </c>
      <c r="B496" s="1" t="s">
        <v>38</v>
      </c>
      <c r="C496" s="4" t="str">
        <f t="shared" si="263"/>
        <v>DIV ST</v>
      </c>
      <c r="D496" s="4">
        <v>212112200</v>
      </c>
      <c r="E496" s="2" t="s">
        <v>254</v>
      </c>
      <c r="F496" s="1">
        <f t="shared" si="264"/>
        <v>1</v>
      </c>
      <c r="G496" s="1" t="str">
        <f>VLOOKUP(D496,Sheet1!$A$2:$D$540,4,FALSE)</f>
        <v>Muhammad</v>
      </c>
      <c r="H496" s="1">
        <f t="shared" si="265"/>
        <v>1</v>
      </c>
      <c r="I496" s="1" t="s">
        <v>5286</v>
      </c>
      <c r="J496" s="25" t="s">
        <v>5287</v>
      </c>
      <c r="K496" s="23" t="str">
        <f t="shared" si="266"/>
        <v>6281383372758</v>
      </c>
      <c r="L496" s="23" t="s">
        <v>5288</v>
      </c>
      <c r="M496" s="1" t="s">
        <v>5289</v>
      </c>
      <c r="N496" s="1" t="s">
        <v>1141</v>
      </c>
      <c r="O496" s="1" t="s">
        <v>5290</v>
      </c>
      <c r="P496" s="1" t="s">
        <v>5291</v>
      </c>
      <c r="Q496" s="1" t="s">
        <v>1144</v>
      </c>
      <c r="R496" s="1" t="s">
        <v>5292</v>
      </c>
      <c r="S496" s="1" t="s">
        <v>1381</v>
      </c>
      <c r="T496" s="1" t="str">
        <f t="shared" si="267"/>
        <v>Kos Kartini 3B, Otista 64A, Gg. Sensus 1 No.3 Rt004/Rw015, Kelurahan Bidara Cina, Kecamatan Jatinegara, Jakarta Timur 13330 (Sebelah Bolonk Oblonk)</v>
      </c>
      <c r="U496" s="1" t="s">
        <v>1381</v>
      </c>
      <c r="V496" s="1" t="s">
        <v>1160</v>
      </c>
      <c r="W496" s="1" t="s">
        <v>1161</v>
      </c>
      <c r="X496" s="1" t="s">
        <v>1160</v>
      </c>
      <c r="Y496" s="1" t="str">
        <f t="shared" si="268"/>
        <v>31</v>
      </c>
      <c r="Z496" s="1" t="str">
        <f>VLOOKUP(Y496,ja!E$2:F$35,2,FALSE)</f>
        <v>DKI Jakarta</v>
      </c>
      <c r="AA496" s="1" t="str">
        <f t="shared" si="269"/>
        <v>3100</v>
      </c>
      <c r="AB496" s="1" t="str">
        <f t="shared" si="270"/>
        <v>BPS Provinsi DKI Jakarta</v>
      </c>
      <c r="AD496" s="1" t="str">
        <f>IF(AC496="","", VLOOKUP(AC496,ja!A$2:D$549,4)&amp;" "&amp;VLOOKUP(AC496,ja!A$2:D$549,2))</f>
        <v/>
      </c>
      <c r="AE496" s="5" t="str">
        <f t="shared" ref="AE496:AF496" si="510">IF(AC496="",AA496,AC496)</f>
        <v>3100</v>
      </c>
      <c r="AF496" s="2" t="str">
        <f t="shared" si="510"/>
        <v>BPS Provinsi DKI Jakarta</v>
      </c>
      <c r="AG496" s="1">
        <v>1</v>
      </c>
    </row>
    <row r="497" spans="1:33" ht="12.75">
      <c r="A497" s="3">
        <v>45451.496546724535</v>
      </c>
      <c r="B497" s="1" t="s">
        <v>141</v>
      </c>
      <c r="C497" s="4" t="str">
        <f t="shared" si="263"/>
        <v>DIV ST</v>
      </c>
      <c r="D497" s="4">
        <v>212112132</v>
      </c>
      <c r="E497" s="2" t="s">
        <v>255</v>
      </c>
      <c r="F497" s="1">
        <f t="shared" si="264"/>
        <v>1</v>
      </c>
      <c r="G497" s="1" t="str">
        <f>VLOOKUP(D497,Sheet1!$A$2:$D$540,4,FALSE)</f>
        <v>Kenny Marsell Venezia Raiqhan</v>
      </c>
      <c r="H497" s="1">
        <f t="shared" si="265"/>
        <v>1</v>
      </c>
      <c r="I497" s="1" t="s">
        <v>5294</v>
      </c>
      <c r="J497" s="25" t="s">
        <v>5295</v>
      </c>
      <c r="K497" s="23" t="str">
        <f t="shared" si="266"/>
        <v>62895323011310</v>
      </c>
      <c r="L497" s="23" t="s">
        <v>5296</v>
      </c>
      <c r="M497" s="1" t="s">
        <v>5297</v>
      </c>
      <c r="N497" s="1" t="s">
        <v>1141</v>
      </c>
      <c r="O497" s="1" t="s">
        <v>5298</v>
      </c>
      <c r="P497" s="1" t="s">
        <v>3086</v>
      </c>
      <c r="Q497" s="1" t="s">
        <v>1144</v>
      </c>
      <c r="R497" s="1" t="s">
        <v>5299</v>
      </c>
      <c r="S497" s="1" t="s">
        <v>1359</v>
      </c>
      <c r="T497" s="1" t="str">
        <f t="shared" si="267"/>
        <v>Jl. Asem No.9A, Rt.13/Rw.2, Bidara Cina, Kecamatan Jatinegara, Kota Jakarta Timur, Daerah Khusus Ibukota Jakarta 13330</v>
      </c>
      <c r="U497" s="1" t="s">
        <v>1225</v>
      </c>
      <c r="V497" s="1" t="s">
        <v>1160</v>
      </c>
      <c r="W497" s="1" t="s">
        <v>1311</v>
      </c>
      <c r="X497" s="1" t="s">
        <v>1160</v>
      </c>
      <c r="Y497" s="1" t="str">
        <f t="shared" si="268"/>
        <v>31</v>
      </c>
      <c r="Z497" s="1" t="str">
        <f>VLOOKUP(Y497,ja!E$2:F$35,2,FALSE)</f>
        <v>DKI Jakarta</v>
      </c>
      <c r="AA497" s="1" t="str">
        <f t="shared" si="269"/>
        <v>3100</v>
      </c>
      <c r="AB497" s="1" t="str">
        <f t="shared" si="270"/>
        <v>BPS Provinsi DKI Jakarta</v>
      </c>
      <c r="AD497" s="1" t="str">
        <f>IF(AC497="","", VLOOKUP(AC497,ja!A$2:D$549,4)&amp;" "&amp;VLOOKUP(AC497,ja!A$2:D$549,2))</f>
        <v/>
      </c>
      <c r="AE497" s="5" t="str">
        <f t="shared" ref="AE497:AF497" si="511">IF(AC497="",AA497,AC497)</f>
        <v>3100</v>
      </c>
      <c r="AF497" s="2" t="str">
        <f t="shared" si="511"/>
        <v>BPS Provinsi DKI Jakarta</v>
      </c>
      <c r="AG497" s="1">
        <v>1</v>
      </c>
    </row>
    <row r="498" spans="1:33" ht="12.75">
      <c r="A498" s="3">
        <v>45451.408279745374</v>
      </c>
      <c r="B498" s="1" t="s">
        <v>75</v>
      </c>
      <c r="C498" s="4" t="str">
        <f t="shared" si="263"/>
        <v>DIV KS</v>
      </c>
      <c r="D498" s="4">
        <v>222112011</v>
      </c>
      <c r="E498" s="2" t="s">
        <v>565</v>
      </c>
      <c r="F498" s="1">
        <f t="shared" si="264"/>
        <v>1</v>
      </c>
      <c r="G498" s="1" t="str">
        <f>VLOOKUP(D498,Sheet1!$A$2:$D$540,4,FALSE)</f>
        <v>Eliana Mardiyaningtyas</v>
      </c>
      <c r="H498" s="1">
        <f t="shared" si="265"/>
        <v>1</v>
      </c>
      <c r="I498" s="1" t="s">
        <v>5301</v>
      </c>
      <c r="J498" s="25" t="s">
        <v>5302</v>
      </c>
      <c r="K498" s="23" t="str">
        <f t="shared" si="266"/>
        <v>6285786607237</v>
      </c>
      <c r="L498" s="23" t="s">
        <v>5303</v>
      </c>
      <c r="M498" s="1" t="s">
        <v>565</v>
      </c>
      <c r="N498" s="1" t="s">
        <v>1141</v>
      </c>
      <c r="O498" s="1" t="s">
        <v>5304</v>
      </c>
      <c r="P498" s="1" t="s">
        <v>5305</v>
      </c>
      <c r="Q498" s="1" t="s">
        <v>1144</v>
      </c>
      <c r="R498" s="1" t="s">
        <v>5306</v>
      </c>
      <c r="S498" s="1" t="s">
        <v>1505</v>
      </c>
      <c r="T498" s="1" t="str">
        <f t="shared" si="267"/>
        <v>Jalan Flamboyan, Kupang Pete Rt 06 / Rw 02, Kelurahan Kupang, Kecamatan Ambarawa</v>
      </c>
      <c r="U498" s="1" t="s">
        <v>1506</v>
      </c>
      <c r="V498" s="1" t="s">
        <v>1507</v>
      </c>
      <c r="W498" s="1" t="s">
        <v>1361</v>
      </c>
      <c r="X498" s="1" t="s">
        <v>1507</v>
      </c>
      <c r="Y498" s="1" t="str">
        <f t="shared" si="268"/>
        <v>33</v>
      </c>
      <c r="Z498" s="1" t="str">
        <f>VLOOKUP(Y498,ja!E$2:F$35,2,FALSE)</f>
        <v>Jawa Tengah</v>
      </c>
      <c r="AA498" s="1" t="str">
        <f t="shared" si="269"/>
        <v>3373</v>
      </c>
      <c r="AB498" s="1" t="str">
        <f t="shared" si="270"/>
        <v>BPS Kota Salatiga</v>
      </c>
      <c r="AD498" s="1" t="str">
        <f>IF(AC498="","", VLOOKUP(AC498,ja!A$2:D$549,4)&amp;" "&amp;VLOOKUP(AC498,ja!A$2:D$549,2))</f>
        <v/>
      </c>
      <c r="AE498" s="5" t="str">
        <f t="shared" ref="AE498:AF498" si="512">IF(AC498="",AA498,AC498)</f>
        <v>3373</v>
      </c>
      <c r="AF498" s="2" t="str">
        <f t="shared" si="512"/>
        <v>BPS Kota Salatiga</v>
      </c>
      <c r="AG498" s="1">
        <v>1</v>
      </c>
    </row>
    <row r="499" spans="1:33" ht="12.75">
      <c r="A499" s="3">
        <v>45451.410550659726</v>
      </c>
      <c r="B499" s="1" t="s">
        <v>11</v>
      </c>
      <c r="C499" s="4" t="str">
        <f t="shared" si="263"/>
        <v>DIV KS</v>
      </c>
      <c r="D499" s="4">
        <v>222111914</v>
      </c>
      <c r="E499" s="2" t="s">
        <v>507</v>
      </c>
      <c r="F499" s="1">
        <f t="shared" si="264"/>
        <v>1</v>
      </c>
      <c r="G499" s="1" t="str">
        <f>VLOOKUP(D499,Sheet1!$A$2:$D$540,4,FALSE)</f>
        <v>Archangela Renata Patricia</v>
      </c>
      <c r="H499" s="1">
        <f t="shared" si="265"/>
        <v>1</v>
      </c>
      <c r="I499" s="1" t="s">
        <v>5308</v>
      </c>
      <c r="J499" s="25" t="s">
        <v>5309</v>
      </c>
      <c r="K499" s="23" t="str">
        <f t="shared" si="266"/>
        <v>6281328008403</v>
      </c>
      <c r="L499" s="23" t="s">
        <v>5310</v>
      </c>
      <c r="M499" s="1" t="s">
        <v>507</v>
      </c>
      <c r="N499" s="1" t="s">
        <v>1286</v>
      </c>
      <c r="O499" s="1" t="s">
        <v>5311</v>
      </c>
      <c r="P499" s="1" t="s">
        <v>5312</v>
      </c>
      <c r="Q499" s="1" t="s">
        <v>1144</v>
      </c>
      <c r="R499" s="1" t="s">
        <v>5313</v>
      </c>
      <c r="S499" s="1" t="s">
        <v>3525</v>
      </c>
      <c r="T499" s="1" t="str">
        <f t="shared" si="267"/>
        <v>Jalan Kawis V Nomor 143, Rt 5 Rw 4, Perumahan Permata Hijau, Desa Ngotet, Kecamatan Rembang</v>
      </c>
      <c r="U499" s="1" t="s">
        <v>1224</v>
      </c>
      <c r="V499" s="1" t="s">
        <v>3527</v>
      </c>
      <c r="W499" s="1" t="s">
        <v>1149</v>
      </c>
      <c r="X499" s="1" t="s">
        <v>3527</v>
      </c>
      <c r="Y499" s="1" t="str">
        <f t="shared" si="268"/>
        <v>33</v>
      </c>
      <c r="Z499" s="1" t="str">
        <f>VLOOKUP(Y499,ja!E$2:F$35,2,FALSE)</f>
        <v>Jawa Tengah</v>
      </c>
      <c r="AA499" s="1" t="str">
        <f t="shared" si="269"/>
        <v>3317</v>
      </c>
      <c r="AB499" s="1" t="str">
        <f t="shared" si="270"/>
        <v>BPS Kabupaten Rembang</v>
      </c>
      <c r="AD499" s="1" t="str">
        <f>IF(AC499="","", VLOOKUP(AC499,ja!A$2:D$549,4)&amp;" "&amp;VLOOKUP(AC499,ja!A$2:D$549,2))</f>
        <v/>
      </c>
      <c r="AE499" s="5" t="str">
        <f t="shared" ref="AE499:AF499" si="513">IF(AC499="",AA499,AC499)</f>
        <v>3317</v>
      </c>
      <c r="AF499" s="2" t="str">
        <f t="shared" si="513"/>
        <v>BPS Kabupaten Rembang</v>
      </c>
      <c r="AG499" s="1">
        <v>1</v>
      </c>
    </row>
    <row r="500" spans="1:33" ht="12.75">
      <c r="A500" s="3">
        <v>45451.410995717597</v>
      </c>
      <c r="B500" s="1" t="s">
        <v>11</v>
      </c>
      <c r="C500" s="4" t="str">
        <f t="shared" si="263"/>
        <v>DIV KS</v>
      </c>
      <c r="D500" s="4">
        <v>222112353</v>
      </c>
      <c r="E500" s="2" t="s">
        <v>171</v>
      </c>
      <c r="F500" s="1">
        <f t="shared" si="264"/>
        <v>1</v>
      </c>
      <c r="G500" s="1" t="str">
        <f>VLOOKUP(D500,Sheet1!$A$2:$D$540,4,FALSE)</f>
        <v>Sariyyanti Hikmah Paulus</v>
      </c>
      <c r="H500" s="1">
        <f t="shared" si="265"/>
        <v>1</v>
      </c>
      <c r="I500" s="1" t="s">
        <v>5315</v>
      </c>
      <c r="J500" s="1">
        <v>6282289553268</v>
      </c>
      <c r="K500" s="23">
        <f t="shared" si="266"/>
        <v>6282289553268</v>
      </c>
      <c r="L500" s="26" t="s">
        <v>5316</v>
      </c>
      <c r="M500" s="1" t="s">
        <v>171</v>
      </c>
      <c r="N500" s="1" t="s">
        <v>1177</v>
      </c>
      <c r="O500" s="1" t="s">
        <v>5317</v>
      </c>
      <c r="P500" s="1" t="s">
        <v>5318</v>
      </c>
      <c r="Q500" s="1" t="s">
        <v>1144</v>
      </c>
      <c r="R500" s="1" t="s">
        <v>5319</v>
      </c>
      <c r="S500" s="1" t="s">
        <v>2034</v>
      </c>
      <c r="T500" s="1" t="str">
        <f t="shared" si="267"/>
        <v>Jl Asrama Polisi No 45 Rt 15 Rw 04 Gunung Gajah</v>
      </c>
      <c r="U500" s="1" t="s">
        <v>2702</v>
      </c>
      <c r="V500" s="1" t="s">
        <v>2035</v>
      </c>
      <c r="W500" s="1" t="s">
        <v>5320</v>
      </c>
      <c r="X500" s="1" t="s">
        <v>2035</v>
      </c>
      <c r="Y500" s="1" t="str">
        <f t="shared" si="268"/>
        <v>16</v>
      </c>
      <c r="Z500" s="1" t="str">
        <f>VLOOKUP(Y500,ja!E$2:F$35,2,FALSE)</f>
        <v>Sumatera Selatan</v>
      </c>
      <c r="AA500" s="1" t="str">
        <f t="shared" si="269"/>
        <v>1604</v>
      </c>
      <c r="AB500" s="1" t="str">
        <f t="shared" si="270"/>
        <v>BPS Kabupaten Lahat</v>
      </c>
      <c r="AD500" s="1" t="str">
        <f>IF(AC500="","", VLOOKUP(AC500,ja!A$2:D$549,4)&amp;" "&amp;VLOOKUP(AC500,ja!A$2:D$549,2))</f>
        <v/>
      </c>
      <c r="AE500" s="5" t="str">
        <f t="shared" ref="AE500:AF500" si="514">IF(AC500="",AA500,AC500)</f>
        <v>1604</v>
      </c>
      <c r="AF500" s="2" t="str">
        <f t="shared" si="514"/>
        <v>BPS Kabupaten Lahat</v>
      </c>
      <c r="AG500" s="1">
        <v>1</v>
      </c>
    </row>
    <row r="501" spans="1:33" ht="12.75">
      <c r="A501" s="3">
        <v>45451.414693888888</v>
      </c>
      <c r="B501" s="1" t="s">
        <v>141</v>
      </c>
      <c r="C501" s="4" t="str">
        <f t="shared" si="263"/>
        <v>DIV ST</v>
      </c>
      <c r="D501" s="4">
        <v>212111867</v>
      </c>
      <c r="E501" s="2" t="s">
        <v>554</v>
      </c>
      <c r="F501" s="1">
        <f t="shared" si="264"/>
        <v>1</v>
      </c>
      <c r="G501" s="1" t="str">
        <f>VLOOKUP(D501,Sheet1!$A$2:$D$540,4,FALSE)</f>
        <v>Aisha Maharani</v>
      </c>
      <c r="H501" s="1">
        <f t="shared" si="265"/>
        <v>1</v>
      </c>
      <c r="I501" s="1" t="s">
        <v>5322</v>
      </c>
      <c r="J501" s="25" t="s">
        <v>5323</v>
      </c>
      <c r="K501" s="23" t="str">
        <f t="shared" si="266"/>
        <v>6282137865418</v>
      </c>
      <c r="L501" s="26" t="s">
        <v>5324</v>
      </c>
      <c r="M501" s="1" t="s">
        <v>554</v>
      </c>
      <c r="N501" s="1" t="s">
        <v>1177</v>
      </c>
      <c r="O501" s="1" t="s">
        <v>5325</v>
      </c>
      <c r="P501" s="1" t="s">
        <v>5326</v>
      </c>
      <c r="Q501" s="1" t="s">
        <v>1144</v>
      </c>
      <c r="R501" s="1" t="s">
        <v>5327</v>
      </c>
      <c r="S501" s="1" t="s">
        <v>1170</v>
      </c>
      <c r="T501" s="1" t="str">
        <f t="shared" si="267"/>
        <v>Bodongan, No 12, Rt 3, Rw 4, Jalan Nanas, Kel. Kramat Selatan, Kec. Magelang Utara, Kota Magelang, Jawa Tengah, 56115</v>
      </c>
      <c r="U501" s="1" t="s">
        <v>1170</v>
      </c>
      <c r="V501" s="1" t="s">
        <v>1171</v>
      </c>
      <c r="W501" s="1" t="s">
        <v>1172</v>
      </c>
      <c r="X501" s="1" t="s">
        <v>1171</v>
      </c>
      <c r="Y501" s="1" t="str">
        <f t="shared" si="268"/>
        <v>33</v>
      </c>
      <c r="Z501" s="1" t="str">
        <f>VLOOKUP(Y501,ja!E$2:F$35,2,FALSE)</f>
        <v>Jawa Tengah</v>
      </c>
      <c r="AA501" s="1" t="str">
        <f t="shared" si="269"/>
        <v>3371</v>
      </c>
      <c r="AB501" s="1" t="str">
        <f t="shared" si="270"/>
        <v>BPS Kota Magelang</v>
      </c>
      <c r="AD501" s="1" t="str">
        <f>IF(AC501="","", VLOOKUP(AC501,ja!A$2:D$549,4)&amp;" "&amp;VLOOKUP(AC501,ja!A$2:D$549,2))</f>
        <v/>
      </c>
      <c r="AE501" s="5" t="str">
        <f t="shared" ref="AE501:AF501" si="515">IF(AC501="",AA501,AC501)</f>
        <v>3371</v>
      </c>
      <c r="AF501" s="2" t="str">
        <f t="shared" si="515"/>
        <v>BPS Kota Magelang</v>
      </c>
      <c r="AG501" s="1">
        <v>1</v>
      </c>
    </row>
    <row r="502" spans="1:33" ht="12.75">
      <c r="A502" s="3">
        <v>45451.416759629632</v>
      </c>
      <c r="B502" s="1" t="s">
        <v>35</v>
      </c>
      <c r="C502" s="4" t="str">
        <f t="shared" si="263"/>
        <v>DIV ST</v>
      </c>
      <c r="D502" s="4">
        <v>212112101</v>
      </c>
      <c r="E502" s="2" t="s">
        <v>5329</v>
      </c>
      <c r="F502" s="1">
        <f t="shared" si="264"/>
        <v>1</v>
      </c>
      <c r="G502" s="1" t="str">
        <f>VLOOKUP(D502,Sheet1!$A$2:$D$540,4,FALSE)</f>
        <v>I Made Joel Jaya Dilaga</v>
      </c>
      <c r="H502" s="1">
        <f t="shared" si="265"/>
        <v>1</v>
      </c>
      <c r="I502" s="1" t="s">
        <v>5330</v>
      </c>
      <c r="J502" s="25" t="s">
        <v>5331</v>
      </c>
      <c r="K502" s="23" t="str">
        <f t="shared" si="266"/>
        <v>62895630314988</v>
      </c>
      <c r="L502" s="26" t="s">
        <v>5332</v>
      </c>
      <c r="M502" s="1" t="s">
        <v>5329</v>
      </c>
      <c r="N502" s="1" t="s">
        <v>1177</v>
      </c>
      <c r="O502" s="1" t="s">
        <v>5333</v>
      </c>
      <c r="P502" s="1" t="s">
        <v>5334</v>
      </c>
      <c r="Q502" s="1" t="s">
        <v>1144</v>
      </c>
      <c r="R502" s="1" t="s">
        <v>5335</v>
      </c>
      <c r="S502" s="1" t="s">
        <v>1897</v>
      </c>
      <c r="T502" s="1" t="str">
        <f t="shared" si="267"/>
        <v>Jl. Bambu Kuning I No.9, Canggu, Kec. Kuta Utara, Kabupaten Badung, Bali 80351</v>
      </c>
      <c r="U502" s="1" t="s">
        <v>4901</v>
      </c>
      <c r="V502" s="1" t="s">
        <v>1900</v>
      </c>
      <c r="W502" s="1" t="s">
        <v>4903</v>
      </c>
      <c r="X502" s="1" t="s">
        <v>1900</v>
      </c>
      <c r="Y502" s="1" t="str">
        <f t="shared" si="268"/>
        <v>51</v>
      </c>
      <c r="Z502" s="1" t="str">
        <f>VLOOKUP(Y502,ja!E$2:F$35,2,FALSE)</f>
        <v>Bali</v>
      </c>
      <c r="AA502" s="1" t="str">
        <f t="shared" si="269"/>
        <v>5103</v>
      </c>
      <c r="AB502" s="1" t="str">
        <f t="shared" si="270"/>
        <v>BPS Kabupaten Badung</v>
      </c>
      <c r="AD502" s="1" t="str">
        <f>IF(AC502="","", VLOOKUP(AC502,ja!A$2:D$549,4)&amp;" "&amp;VLOOKUP(AC502,ja!A$2:D$549,2))</f>
        <v/>
      </c>
      <c r="AE502" s="5" t="str">
        <f t="shared" ref="AE502:AF502" si="516">IF(AC502="",AA502,AC502)</f>
        <v>5103</v>
      </c>
      <c r="AF502" s="2" t="str">
        <f t="shared" si="516"/>
        <v>BPS Kabupaten Badung</v>
      </c>
      <c r="AG502" s="1">
        <v>1</v>
      </c>
    </row>
    <row r="503" spans="1:33" ht="12.75">
      <c r="A503" s="3">
        <v>45451.418370162035</v>
      </c>
      <c r="B503" s="1" t="s">
        <v>41</v>
      </c>
      <c r="C503" s="4" t="str">
        <f t="shared" si="263"/>
        <v>DIV ST</v>
      </c>
      <c r="D503" s="4">
        <v>212111996</v>
      </c>
      <c r="E503" s="2" t="s">
        <v>316</v>
      </c>
      <c r="F503" s="1">
        <f t="shared" si="264"/>
        <v>1</v>
      </c>
      <c r="G503" s="1" t="str">
        <f>VLOOKUP(D503,Sheet1!$A$2:$D$540,4,FALSE)</f>
        <v>Dolly Fernando</v>
      </c>
      <c r="H503" s="1">
        <f t="shared" si="265"/>
        <v>1</v>
      </c>
      <c r="I503" s="1" t="s">
        <v>5337</v>
      </c>
      <c r="J503" s="25" t="s">
        <v>5338</v>
      </c>
      <c r="K503" s="23" t="str">
        <f t="shared" si="266"/>
        <v>6281354945302</v>
      </c>
      <c r="L503" s="26" t="s">
        <v>5339</v>
      </c>
      <c r="M503" s="1" t="s">
        <v>5340</v>
      </c>
      <c r="N503" s="1" t="s">
        <v>1141</v>
      </c>
      <c r="O503" s="1" t="s">
        <v>5341</v>
      </c>
      <c r="P503" s="1" t="s">
        <v>5342</v>
      </c>
      <c r="Q503" s="1" t="s">
        <v>2054</v>
      </c>
      <c r="R503" s="1" t="s">
        <v>5342</v>
      </c>
      <c r="S503" s="1" t="s">
        <v>2055</v>
      </c>
      <c r="T503" s="1" t="str">
        <f t="shared" si="267"/>
        <v>Jalan Samudera Oxfor Ii No. 54 Rt/Rw 004/006 Kelurahan Rawa Badak Selatan Kecamatan Koja Jakarta Utara 14230</v>
      </c>
      <c r="U503" s="1" t="s">
        <v>2055</v>
      </c>
      <c r="V503" s="1" t="s">
        <v>2366</v>
      </c>
      <c r="W503" s="1" t="s">
        <v>1311</v>
      </c>
      <c r="X503" s="1" t="s">
        <v>2366</v>
      </c>
      <c r="Y503" s="1" t="str">
        <f t="shared" si="268"/>
        <v>31</v>
      </c>
      <c r="Z503" s="1" t="str">
        <f>VLOOKUP(Y503,ja!E$2:F$35,2,FALSE)</f>
        <v>DKI Jakarta</v>
      </c>
      <c r="AA503" s="1" t="str">
        <f t="shared" si="269"/>
        <v>3175</v>
      </c>
      <c r="AB503" s="1" t="str">
        <f t="shared" si="270"/>
        <v>BPS Kota Jakarta Utara</v>
      </c>
      <c r="AD503" s="1" t="str">
        <f>IF(AC503="","", VLOOKUP(AC503,ja!A$2:D$549,4)&amp;" "&amp;VLOOKUP(AC503,ja!A$2:D$549,2))</f>
        <v/>
      </c>
      <c r="AE503" s="5" t="str">
        <f t="shared" ref="AE503:AF503" si="517">IF(AC503="",AA503,AC503)</f>
        <v>3175</v>
      </c>
      <c r="AF503" s="2" t="str">
        <f t="shared" si="517"/>
        <v>BPS Kota Jakarta Utara</v>
      </c>
      <c r="AG503" s="1">
        <v>1</v>
      </c>
    </row>
    <row r="504" spans="1:33" ht="12.75">
      <c r="A504" s="3">
        <v>45451.423601342598</v>
      </c>
      <c r="B504" s="1" t="s">
        <v>62</v>
      </c>
      <c r="C504" s="4" t="str">
        <f t="shared" si="263"/>
        <v>DIV KS</v>
      </c>
      <c r="D504" s="4">
        <v>222112195</v>
      </c>
      <c r="E504" s="2" t="s">
        <v>242</v>
      </c>
      <c r="F504" s="1">
        <f t="shared" si="264"/>
        <v>1</v>
      </c>
      <c r="G504" s="1" t="str">
        <f>VLOOKUP(D504,Sheet1!$A$2:$D$540,4,FALSE)</f>
        <v>Muhammad Farhan</v>
      </c>
      <c r="H504" s="1">
        <f t="shared" si="265"/>
        <v>1</v>
      </c>
      <c r="I504" s="1" t="s">
        <v>5344</v>
      </c>
      <c r="J504" s="1">
        <v>6285242194565</v>
      </c>
      <c r="K504" s="23">
        <f t="shared" si="266"/>
        <v>6285242194565</v>
      </c>
      <c r="L504" s="23" t="s">
        <v>5345</v>
      </c>
      <c r="M504" s="1" t="s">
        <v>5346</v>
      </c>
      <c r="N504" s="1" t="s">
        <v>1141</v>
      </c>
      <c r="O504" s="1" t="s">
        <v>5347</v>
      </c>
      <c r="P504" s="1" t="s">
        <v>5348</v>
      </c>
      <c r="Q504" s="1" t="s">
        <v>1144</v>
      </c>
      <c r="R504" s="1" t="s">
        <v>5349</v>
      </c>
      <c r="S504" s="1" t="s">
        <v>5350</v>
      </c>
      <c r="T504" s="1" t="str">
        <f t="shared" si="267"/>
        <v>Rt.10/Rw.10, No.13, Jalan Penghulu, Kelurahan Bidara Cina, Kecamatan Jatinegara</v>
      </c>
      <c r="U504" s="1" t="s">
        <v>5351</v>
      </c>
      <c r="V504" s="1" t="s">
        <v>1160</v>
      </c>
      <c r="W504" s="1" t="s">
        <v>1161</v>
      </c>
      <c r="X504" s="1" t="s">
        <v>1160</v>
      </c>
      <c r="Y504" s="1" t="str">
        <f t="shared" si="268"/>
        <v>31</v>
      </c>
      <c r="Z504" s="1" t="str">
        <f>VLOOKUP(Y504,ja!E$2:F$35,2,FALSE)</f>
        <v>DKI Jakarta</v>
      </c>
      <c r="AA504" s="1" t="str">
        <f t="shared" si="269"/>
        <v>3100</v>
      </c>
      <c r="AB504" s="1" t="str">
        <f t="shared" si="270"/>
        <v>BPS Provinsi DKI Jakarta</v>
      </c>
      <c r="AD504" s="1" t="str">
        <f>IF(AC504="","", VLOOKUP(AC504,ja!A$2:D$549,4)&amp;" "&amp;VLOOKUP(AC504,ja!A$2:D$549,2))</f>
        <v/>
      </c>
      <c r="AE504" s="5" t="str">
        <f t="shared" ref="AE504:AF504" si="518">IF(AC504="",AA504,AC504)</f>
        <v>3100</v>
      </c>
      <c r="AF504" s="2" t="str">
        <f t="shared" si="518"/>
        <v>BPS Provinsi DKI Jakarta</v>
      </c>
      <c r="AG504" s="1">
        <v>1</v>
      </c>
    </row>
    <row r="505" spans="1:33" ht="12.75">
      <c r="A505" s="3">
        <v>45451.423781527774</v>
      </c>
      <c r="B505" s="1" t="s">
        <v>75</v>
      </c>
      <c r="C505" s="4" t="str">
        <f t="shared" si="263"/>
        <v>DIV KS</v>
      </c>
      <c r="D505" s="4">
        <v>222112218</v>
      </c>
      <c r="E505" s="2" t="s">
        <v>735</v>
      </c>
      <c r="F505" s="1">
        <f t="shared" si="264"/>
        <v>1</v>
      </c>
      <c r="G505" s="1" t="str">
        <f>VLOOKUP(D505,Sheet1!$A$2:$D$540,4,FALSE)</f>
        <v>Muhammad Nur Alfian Syarif</v>
      </c>
      <c r="H505" s="1">
        <f t="shared" si="265"/>
        <v>1</v>
      </c>
      <c r="I505" s="1" t="s">
        <v>5353</v>
      </c>
      <c r="J505" s="25" t="s">
        <v>5354</v>
      </c>
      <c r="K505" s="23" t="str">
        <f t="shared" si="266"/>
        <v>6288803246293</v>
      </c>
      <c r="L505" s="26" t="s">
        <v>5355</v>
      </c>
      <c r="M505" s="1" t="s">
        <v>5356</v>
      </c>
      <c r="N505" s="1" t="s">
        <v>1141</v>
      </c>
      <c r="O505" s="1" t="s">
        <v>3837</v>
      </c>
      <c r="P505" s="1" t="s">
        <v>5357</v>
      </c>
      <c r="Q505" s="1" t="s">
        <v>1144</v>
      </c>
      <c r="R505" s="1" t="s">
        <v>5358</v>
      </c>
      <c r="S505" s="1" t="s">
        <v>1402</v>
      </c>
      <c r="T505" s="1" t="str">
        <f t="shared" si="267"/>
        <v>Jalan K.H. Agus Salim No. 145, Rt.03 Rw.02, Kelurahan Kingking, Kecamatan Tuban, Kabupaten Tuban.</v>
      </c>
      <c r="U505" s="1" t="s">
        <v>1403</v>
      </c>
      <c r="V505" s="1" t="s">
        <v>1405</v>
      </c>
      <c r="W505" s="1" t="s">
        <v>1404</v>
      </c>
      <c r="X505" s="1" t="s">
        <v>1405</v>
      </c>
      <c r="Y505" s="1" t="str">
        <f t="shared" si="268"/>
        <v>35</v>
      </c>
      <c r="Z505" s="1" t="str">
        <f>VLOOKUP(Y505,ja!E$2:F$35,2,FALSE)</f>
        <v>Jawa Timur</v>
      </c>
      <c r="AA505" s="1" t="str">
        <f t="shared" si="269"/>
        <v>3523</v>
      </c>
      <c r="AB505" s="1" t="str">
        <f t="shared" si="270"/>
        <v>BPS Kabupaten Tuban</v>
      </c>
      <c r="AD505" s="1" t="str">
        <f>IF(AC505="","", VLOOKUP(AC505,ja!A$2:D$549,4)&amp;" "&amp;VLOOKUP(AC505,ja!A$2:D$549,2))</f>
        <v/>
      </c>
      <c r="AE505" s="5" t="str">
        <f t="shared" ref="AE505:AF505" si="519">IF(AC505="",AA505,AC505)</f>
        <v>3523</v>
      </c>
      <c r="AF505" s="2" t="str">
        <f t="shared" si="519"/>
        <v>BPS Kabupaten Tuban</v>
      </c>
      <c r="AG505" s="1">
        <v>1</v>
      </c>
    </row>
    <row r="506" spans="1:33" ht="12.75">
      <c r="A506" s="3">
        <v>45451.424711192129</v>
      </c>
      <c r="B506" s="1" t="s">
        <v>11</v>
      </c>
      <c r="C506" s="4" t="str">
        <f t="shared" si="263"/>
        <v>DIV KS</v>
      </c>
      <c r="D506" s="4">
        <v>222112393</v>
      </c>
      <c r="E506" s="2" t="s">
        <v>479</v>
      </c>
      <c r="F506" s="1">
        <f t="shared" si="264"/>
        <v>1</v>
      </c>
      <c r="G506" s="1" t="str">
        <f>VLOOKUP(D506,Sheet1!$A$2:$D$540,4,FALSE)</f>
        <v>Syifa Novdhy Salsabila</v>
      </c>
      <c r="H506" s="1">
        <f t="shared" si="265"/>
        <v>1</v>
      </c>
      <c r="I506" s="1" t="s">
        <v>5360</v>
      </c>
      <c r="J506" s="1">
        <v>89501329775</v>
      </c>
      <c r="K506" s="23" t="str">
        <f t="shared" si="266"/>
        <v>6289501329775</v>
      </c>
      <c r="L506" s="23" t="s">
        <v>5361</v>
      </c>
      <c r="M506" s="1" t="s">
        <v>5362</v>
      </c>
      <c r="N506" s="1" t="s">
        <v>1141</v>
      </c>
      <c r="O506" s="1" t="s">
        <v>5363</v>
      </c>
      <c r="P506" s="1" t="s">
        <v>5364</v>
      </c>
      <c r="Q506" s="1" t="s">
        <v>1144</v>
      </c>
      <c r="R506" s="1" t="s">
        <v>5365</v>
      </c>
      <c r="S506" s="1" t="s">
        <v>1720</v>
      </c>
      <c r="T506" s="1" t="str">
        <f t="shared" si="267"/>
        <v>Nangger, Rt 05, Rw 05, Nambangan, Selogiri, Wonogiri</v>
      </c>
      <c r="U506" s="1" t="s">
        <v>1332</v>
      </c>
      <c r="V506" s="1" t="s">
        <v>1722</v>
      </c>
      <c r="W506" s="1" t="s">
        <v>1333</v>
      </c>
      <c r="X506" s="1" t="s">
        <v>1722</v>
      </c>
      <c r="Y506" s="1" t="str">
        <f t="shared" si="268"/>
        <v>33</v>
      </c>
      <c r="Z506" s="1" t="str">
        <f>VLOOKUP(Y506,ja!E$2:F$35,2,FALSE)</f>
        <v>Jawa Tengah</v>
      </c>
      <c r="AA506" s="1" t="str">
        <f t="shared" si="269"/>
        <v>3312</v>
      </c>
      <c r="AB506" s="1" t="str">
        <f t="shared" si="270"/>
        <v>BPS Kabupaten Wonogiri</v>
      </c>
      <c r="AD506" s="1" t="str">
        <f>IF(AC506="","", VLOOKUP(AC506,ja!A$2:D$549,4)&amp;" "&amp;VLOOKUP(AC506,ja!A$2:D$549,2))</f>
        <v/>
      </c>
      <c r="AE506" s="5" t="str">
        <f t="shared" ref="AE506:AF506" si="520">IF(AC506="",AA506,AC506)</f>
        <v>3312</v>
      </c>
      <c r="AF506" s="2" t="str">
        <f t="shared" si="520"/>
        <v>BPS Kabupaten Wonogiri</v>
      </c>
      <c r="AG506" s="1">
        <v>1</v>
      </c>
    </row>
    <row r="507" spans="1:33" ht="12.75">
      <c r="A507" s="3">
        <v>45451.431306724538</v>
      </c>
      <c r="B507" s="1" t="s">
        <v>41</v>
      </c>
      <c r="C507" s="4" t="str">
        <f t="shared" si="263"/>
        <v>DIV ST</v>
      </c>
      <c r="D507" s="4">
        <v>212112191</v>
      </c>
      <c r="E507" s="2" t="s">
        <v>294</v>
      </c>
      <c r="F507" s="1">
        <f t="shared" si="264"/>
        <v>1</v>
      </c>
      <c r="G507" s="1" t="str">
        <f>VLOOKUP(D507,Sheet1!$A$2:$D$540,4,FALSE)</f>
        <v>Mohammad Annam</v>
      </c>
      <c r="H507" s="1">
        <f t="shared" si="265"/>
        <v>1</v>
      </c>
      <c r="I507" s="1" t="s">
        <v>5367</v>
      </c>
      <c r="J507" s="25" t="s">
        <v>5368</v>
      </c>
      <c r="K507" s="23" t="str">
        <f t="shared" si="266"/>
        <v>628988766635</v>
      </c>
      <c r="L507" s="23" t="s">
        <v>5369</v>
      </c>
      <c r="M507" s="1" t="s">
        <v>294</v>
      </c>
      <c r="N507" s="1" t="s">
        <v>1141</v>
      </c>
      <c r="O507" s="1" t="s">
        <v>5370</v>
      </c>
      <c r="P507" s="1" t="s">
        <v>5371</v>
      </c>
      <c r="Q507" s="1" t="s">
        <v>1144</v>
      </c>
      <c r="R507" s="1" t="s">
        <v>5372</v>
      </c>
      <c r="S507" s="1" t="s">
        <v>1224</v>
      </c>
      <c r="T507" s="1" t="str">
        <f t="shared" si="267"/>
        <v>Jl. Kb. Nanas Utara I No.31, Rt.3/Rw.7, Cipinang Cempedak, Kecamatan Jatinegara, Kota Jakarta Timur, Daerah Khusus Ibukota Jakarta</v>
      </c>
      <c r="U507" s="1" t="s">
        <v>1225</v>
      </c>
      <c r="V507" s="1" t="s">
        <v>1311</v>
      </c>
      <c r="W507" s="1" t="s">
        <v>1226</v>
      </c>
      <c r="X507" s="1" t="s">
        <v>1311</v>
      </c>
      <c r="Y507" s="1" t="str">
        <f t="shared" si="268"/>
        <v>31</v>
      </c>
      <c r="Z507" s="1" t="str">
        <f>VLOOKUP(Y507,ja!E$2:F$35,2,FALSE)</f>
        <v>DKI Jakarta</v>
      </c>
      <c r="AA507" s="1" t="str">
        <f t="shared" si="269"/>
        <v>3173</v>
      </c>
      <c r="AB507" s="1" t="str">
        <f t="shared" si="270"/>
        <v>BPS Kota Jakarta Pusat</v>
      </c>
      <c r="AD507" s="1" t="str">
        <f>IF(AC507="","", VLOOKUP(AC507,ja!A$2:D$549,4)&amp;" "&amp;VLOOKUP(AC507,ja!A$2:D$549,2))</f>
        <v/>
      </c>
      <c r="AE507" s="5" t="str">
        <f t="shared" ref="AE507:AF507" si="521">IF(AC507="",AA507,AC507)</f>
        <v>3173</v>
      </c>
      <c r="AF507" s="2" t="str">
        <f t="shared" si="521"/>
        <v>BPS Kota Jakarta Pusat</v>
      </c>
      <c r="AG507" s="1">
        <v>1</v>
      </c>
    </row>
    <row r="508" spans="1:33" ht="12.75">
      <c r="A508" s="3">
        <v>45451.432460787037</v>
      </c>
      <c r="B508" s="1" t="s">
        <v>18</v>
      </c>
      <c r="C508" s="4" t="str">
        <f t="shared" si="263"/>
        <v>DIV KS</v>
      </c>
      <c r="D508" s="4">
        <v>222111894</v>
      </c>
      <c r="E508" s="2" t="s">
        <v>52</v>
      </c>
      <c r="F508" s="1">
        <f t="shared" si="264"/>
        <v>1</v>
      </c>
      <c r="G508" s="1" t="str">
        <f>VLOOKUP(D508,Sheet1!$A$2:$D$540,4,FALSE)</f>
        <v>Andrew Maruli Tua Tampubolon</v>
      </c>
      <c r="H508" s="1">
        <f t="shared" si="265"/>
        <v>1</v>
      </c>
      <c r="I508" s="1" t="s">
        <v>5374</v>
      </c>
      <c r="J508" s="25" t="s">
        <v>5375</v>
      </c>
      <c r="K508" s="23" t="str">
        <f t="shared" si="266"/>
        <v>6282235189330</v>
      </c>
      <c r="L508" s="23" t="s">
        <v>5376</v>
      </c>
      <c r="M508" s="1" t="s">
        <v>52</v>
      </c>
      <c r="N508" s="1" t="s">
        <v>1141</v>
      </c>
      <c r="O508" s="1" t="s">
        <v>5377</v>
      </c>
      <c r="P508" s="1" t="s">
        <v>5378</v>
      </c>
      <c r="Q508" s="1" t="s">
        <v>1144</v>
      </c>
      <c r="R508" s="1" t="s">
        <v>5379</v>
      </c>
      <c r="S508" s="1" t="s">
        <v>4685</v>
      </c>
      <c r="T508" s="1" t="str">
        <f t="shared" si="267"/>
        <v>Perumnas Urung Kompas No. 189, Kelurahan Urung Kompas, Kecamatan Rantau Selatan</v>
      </c>
      <c r="U508" s="1" t="s">
        <v>4684</v>
      </c>
      <c r="V508" s="1" t="s">
        <v>4686</v>
      </c>
      <c r="W508" s="1" t="s">
        <v>4687</v>
      </c>
      <c r="X508" s="1" t="s">
        <v>4686</v>
      </c>
      <c r="Y508" s="1" t="str">
        <f t="shared" si="268"/>
        <v>12</v>
      </c>
      <c r="Z508" s="1" t="str">
        <f>VLOOKUP(Y508,ja!E$2:F$35,2,FALSE)</f>
        <v>Sumatera Utara</v>
      </c>
      <c r="AA508" s="1" t="str">
        <f t="shared" si="269"/>
        <v>1207</v>
      </c>
      <c r="AB508" s="1" t="str">
        <f t="shared" si="270"/>
        <v>BPS Kabupaten Labuhan Batu</v>
      </c>
      <c r="AD508" s="1" t="str">
        <f>IF(AC508="","", VLOOKUP(AC508,ja!A$2:D$549,4)&amp;" "&amp;VLOOKUP(AC508,ja!A$2:D$549,2))</f>
        <v/>
      </c>
      <c r="AE508" s="5" t="str">
        <f t="shared" ref="AE508:AF508" si="522">IF(AC508="",AA508,AC508)</f>
        <v>1207</v>
      </c>
      <c r="AF508" s="2" t="str">
        <f t="shared" si="522"/>
        <v>BPS Kabupaten Labuhan Batu</v>
      </c>
      <c r="AG508" s="1">
        <v>1</v>
      </c>
    </row>
    <row r="509" spans="1:33" ht="12.75">
      <c r="A509" s="3">
        <v>45451.432925520829</v>
      </c>
      <c r="B509" s="1" t="s">
        <v>103</v>
      </c>
      <c r="C509" s="4" t="str">
        <f t="shared" si="263"/>
        <v>DIV ST</v>
      </c>
      <c r="D509" s="4">
        <v>212112414</v>
      </c>
      <c r="E509" s="2" t="s">
        <v>561</v>
      </c>
      <c r="F509" s="1">
        <f t="shared" si="264"/>
        <v>1</v>
      </c>
      <c r="G509" s="1" t="str">
        <f>VLOOKUP(D509,Sheet1!$A$2:$D$540,4,FALSE)</f>
        <v>Wahyu Widuri Andoko Saputri</v>
      </c>
      <c r="H509" s="1">
        <f t="shared" si="265"/>
        <v>1</v>
      </c>
      <c r="I509" s="1" t="s">
        <v>5381</v>
      </c>
      <c r="J509" s="25" t="s">
        <v>5382</v>
      </c>
      <c r="K509" s="23" t="str">
        <f t="shared" si="266"/>
        <v>6289674013303</v>
      </c>
      <c r="L509" s="26" t="s">
        <v>5383</v>
      </c>
      <c r="M509" s="1" t="s">
        <v>561</v>
      </c>
      <c r="N509" s="1" t="s">
        <v>1177</v>
      </c>
      <c r="O509" s="1" t="s">
        <v>5384</v>
      </c>
      <c r="P509" s="1" t="s">
        <v>5385</v>
      </c>
      <c r="Q509" s="1" t="s">
        <v>1144</v>
      </c>
      <c r="R509" s="1" t="s">
        <v>5386</v>
      </c>
      <c r="S509" s="1" t="s">
        <v>1559</v>
      </c>
      <c r="T509" s="1" t="str">
        <f t="shared" si="267"/>
        <v>Jalan Srinarendra 3 Rt 02 Rw 14 Tipes, Serengan, Surakarta, Jawa Tengah</v>
      </c>
      <c r="U509" s="1" t="s">
        <v>1558</v>
      </c>
      <c r="V509" s="1" t="s">
        <v>1561</v>
      </c>
      <c r="W509" s="1" t="s">
        <v>1560</v>
      </c>
      <c r="X509" s="1" t="s">
        <v>1561</v>
      </c>
      <c r="Y509" s="1" t="str">
        <f t="shared" si="268"/>
        <v>33</v>
      </c>
      <c r="Z509" s="1" t="str">
        <f>VLOOKUP(Y509,ja!E$2:F$35,2,FALSE)</f>
        <v>Jawa Tengah</v>
      </c>
      <c r="AA509" s="1" t="str">
        <f t="shared" si="269"/>
        <v>3372</v>
      </c>
      <c r="AB509" s="1" t="str">
        <f t="shared" si="270"/>
        <v>BPS Kota Surakarta</v>
      </c>
      <c r="AD509" s="1" t="str">
        <f>IF(AC509="","", VLOOKUP(AC509,ja!A$2:D$549,4)&amp;" "&amp;VLOOKUP(AC509,ja!A$2:D$549,2))</f>
        <v/>
      </c>
      <c r="AE509" s="5" t="str">
        <f t="shared" ref="AE509:AF509" si="523">IF(AC509="",AA509,AC509)</f>
        <v>3372</v>
      </c>
      <c r="AF509" s="2" t="str">
        <f t="shared" si="523"/>
        <v>BPS Kota Surakarta</v>
      </c>
      <c r="AG509" s="1">
        <v>1</v>
      </c>
    </row>
    <row r="510" spans="1:33" ht="12.75">
      <c r="A510" s="3">
        <v>45451.438561365736</v>
      </c>
      <c r="B510" s="1" t="s">
        <v>103</v>
      </c>
      <c r="C510" s="4" t="str">
        <f t="shared" si="263"/>
        <v>DIV ST</v>
      </c>
      <c r="D510" s="4">
        <v>212111897</v>
      </c>
      <c r="E510" s="2" t="s">
        <v>175</v>
      </c>
      <c r="F510" s="1">
        <f t="shared" si="264"/>
        <v>1</v>
      </c>
      <c r="G510" s="1" t="str">
        <f>VLOOKUP(D510,Sheet1!$A$2:$D$540,4,FALSE)</f>
        <v>Angga Prayoga</v>
      </c>
      <c r="H510" s="1">
        <f t="shared" si="265"/>
        <v>1</v>
      </c>
      <c r="I510" s="1" t="s">
        <v>5388</v>
      </c>
      <c r="J510" s="25" t="s">
        <v>5389</v>
      </c>
      <c r="K510" s="23" t="str">
        <f t="shared" si="266"/>
        <v>6282249183260</v>
      </c>
      <c r="L510" s="23" t="s">
        <v>5390</v>
      </c>
      <c r="M510" s="1" t="s">
        <v>5391</v>
      </c>
      <c r="N510" s="1" t="s">
        <v>1141</v>
      </c>
      <c r="O510" s="1" t="s">
        <v>5392</v>
      </c>
      <c r="P510" s="1" t="s">
        <v>5393</v>
      </c>
      <c r="Q510" s="1" t="s">
        <v>1144</v>
      </c>
      <c r="R510" s="1" t="s">
        <v>5394</v>
      </c>
      <c r="S510" s="1" t="s">
        <v>2034</v>
      </c>
      <c r="T510" s="1" t="str">
        <f t="shared" si="267"/>
        <v>Jalan Aswari Rt 007/Rw 003, Kota Negara, Kecamatan Lahat</v>
      </c>
      <c r="U510" s="1" t="s">
        <v>4351</v>
      </c>
      <c r="V510" s="1" t="s">
        <v>2035</v>
      </c>
      <c r="W510" s="1" t="s">
        <v>1161</v>
      </c>
      <c r="X510" s="1" t="s">
        <v>2035</v>
      </c>
      <c r="Y510" s="1" t="str">
        <f t="shared" si="268"/>
        <v>16</v>
      </c>
      <c r="Z510" s="1" t="str">
        <f>VLOOKUP(Y510,ja!E$2:F$35,2,FALSE)</f>
        <v>Sumatera Selatan</v>
      </c>
      <c r="AA510" s="1" t="str">
        <f t="shared" si="269"/>
        <v>1604</v>
      </c>
      <c r="AB510" s="1" t="str">
        <f t="shared" si="270"/>
        <v>BPS Kabupaten Lahat</v>
      </c>
      <c r="AD510" s="1" t="str">
        <f>IF(AC510="","", VLOOKUP(AC510,ja!A$2:D$549,4)&amp;" "&amp;VLOOKUP(AC510,ja!A$2:D$549,2))</f>
        <v/>
      </c>
      <c r="AE510" s="5" t="str">
        <f t="shared" ref="AE510:AF510" si="524">IF(AC510="",AA510,AC510)</f>
        <v>1604</v>
      </c>
      <c r="AF510" s="2" t="str">
        <f t="shared" si="524"/>
        <v>BPS Kabupaten Lahat</v>
      </c>
      <c r="AG510" s="1">
        <v>1</v>
      </c>
    </row>
    <row r="511" spans="1:33" ht="12.75">
      <c r="A511" s="3">
        <v>45451.444263819445</v>
      </c>
      <c r="B511" s="1" t="s">
        <v>41</v>
      </c>
      <c r="C511" s="4" t="str">
        <f t="shared" si="263"/>
        <v>DIV ST</v>
      </c>
      <c r="D511" s="4">
        <v>212111968</v>
      </c>
      <c r="E511" s="2" t="s">
        <v>5396</v>
      </c>
      <c r="F511" s="1">
        <f t="shared" si="264"/>
        <v>1</v>
      </c>
      <c r="G511" s="1" t="str">
        <f>VLOOKUP(D511,Sheet1!$A$2:$D$540,4,FALSE)</f>
        <v>Charisa Dyah Ayu Kuswara</v>
      </c>
      <c r="H511" s="1">
        <f t="shared" si="265"/>
        <v>1</v>
      </c>
      <c r="I511" s="1" t="s">
        <v>5397</v>
      </c>
      <c r="J511" s="25" t="s">
        <v>5398</v>
      </c>
      <c r="K511" s="23" t="str">
        <f t="shared" si="266"/>
        <v>6285329622928</v>
      </c>
      <c r="L511" s="23" t="s">
        <v>5399</v>
      </c>
      <c r="M511" s="1" t="s">
        <v>5396</v>
      </c>
      <c r="N511" s="1" t="s">
        <v>1177</v>
      </c>
      <c r="O511" s="1" t="s">
        <v>5400</v>
      </c>
      <c r="P511" s="1" t="s">
        <v>5401</v>
      </c>
      <c r="Q511" s="1" t="s">
        <v>1144</v>
      </c>
      <c r="R511" s="1" t="s">
        <v>5402</v>
      </c>
      <c r="S511" s="1" t="s">
        <v>1359</v>
      </c>
      <c r="T511" s="1" t="str">
        <f t="shared" si="267"/>
        <v>Jl. Setia Budi 201 B, Srondol Kulon, Kec.Banyumanik, Kota Semarang, Jawa Tengah 50263</v>
      </c>
      <c r="U511" s="1" t="s">
        <v>2185</v>
      </c>
      <c r="V511" s="1" t="s">
        <v>1361</v>
      </c>
      <c r="W511" s="1" t="s">
        <v>2186</v>
      </c>
      <c r="X511" s="1" t="s">
        <v>2186</v>
      </c>
      <c r="Y511" s="1" t="str">
        <f t="shared" si="268"/>
        <v>33</v>
      </c>
      <c r="Z511" s="1" t="str">
        <f>VLOOKUP(Y511,ja!E$2:F$35,2,FALSE)</f>
        <v>Jawa Tengah</v>
      </c>
      <c r="AA511" s="1" t="str">
        <f t="shared" si="269"/>
        <v>3325</v>
      </c>
      <c r="AB511" s="1" t="str">
        <f t="shared" si="270"/>
        <v>BPS Kabupaten Batang</v>
      </c>
      <c r="AD511" s="1" t="str">
        <f>IF(AC511="","", VLOOKUP(AC511,ja!A$2:D$549,4)&amp;" "&amp;VLOOKUP(AC511,ja!A$2:D$549,2))</f>
        <v/>
      </c>
      <c r="AE511" s="5" t="str">
        <f t="shared" ref="AE511:AF511" si="525">IF(AC511="",AA511,AC511)</f>
        <v>3325</v>
      </c>
      <c r="AF511" s="2" t="str">
        <f t="shared" si="525"/>
        <v>BPS Kabupaten Batang</v>
      </c>
      <c r="AG511" s="1">
        <v>1</v>
      </c>
    </row>
    <row r="512" spans="1:33" ht="12.75">
      <c r="A512" s="3">
        <v>45451.443516689818</v>
      </c>
      <c r="B512" s="1" t="s">
        <v>38</v>
      </c>
      <c r="C512" s="4" t="str">
        <f t="shared" ref="C512:C541" si="526">IF(MID(B512,2,2)="SK","DIV ST",IF(MID(B512,2,2)="SE","DIV ST",IF(MID(B512,2,2)="SI","DIV KS",IF(MID(B512,2,2)="SD","DIV KS","DIII ST"))))</f>
        <v>DIV ST</v>
      </c>
      <c r="D512" s="4">
        <v>212111922</v>
      </c>
      <c r="E512" s="2" t="s">
        <v>650</v>
      </c>
      <c r="F512" s="1">
        <f t="shared" ref="F512:F537" si="527">IF(LEN(TEXT(D512,"###0"))=9,1,0)</f>
        <v>1</v>
      </c>
      <c r="G512" s="1" t="str">
        <f>VLOOKUP(D512,Sheet1!$A$2:$D$540,4,FALSE)</f>
        <v>Arizqa Shafa Salsabila</v>
      </c>
      <c r="H512" s="1">
        <f t="shared" ref="H512:H539" si="528">IF(E512=G512,1,0)</f>
        <v>1</v>
      </c>
      <c r="I512" s="1" t="s">
        <v>5404</v>
      </c>
      <c r="J512" s="25" t="s">
        <v>5405</v>
      </c>
      <c r="K512" s="23" t="str">
        <f t="shared" ref="K512:K540" si="529">IF(LEFT(J512,1)="0","62"&amp;MID(J512,2,20),IF(LEFT(J512,2)="62",J512,IF(LEFT(J512,1)="8","62"&amp;MID(J512,1,20),)))</f>
        <v>6282223545878</v>
      </c>
      <c r="L512" s="23" t="s">
        <v>5406</v>
      </c>
      <c r="M512" s="1" t="s">
        <v>5407</v>
      </c>
      <c r="N512" s="1" t="s">
        <v>1141</v>
      </c>
      <c r="O512" s="1" t="s">
        <v>5408</v>
      </c>
      <c r="P512" s="1" t="s">
        <v>3407</v>
      </c>
      <c r="Q512" s="1" t="s">
        <v>1144</v>
      </c>
      <c r="R512" s="1" t="s">
        <v>5409</v>
      </c>
      <c r="S512" s="1" t="s">
        <v>3350</v>
      </c>
      <c r="T512" s="1" t="str">
        <f t="shared" ref="T512:T536" si="530">PROPER(IF(Y512="31",P512,R512))</f>
        <v>Dusun Pandan Rt/Rw 03/02, Desa Sukodono, Kecamatan Donorojo, Kabupaten Pacitan, Jawa Timur</v>
      </c>
      <c r="U512" s="1" t="s">
        <v>1720</v>
      </c>
      <c r="V512" s="1" t="s">
        <v>3351</v>
      </c>
      <c r="W512" s="1" t="s">
        <v>1722</v>
      </c>
      <c r="X512" s="1" t="s">
        <v>3351</v>
      </c>
      <c r="Y512" s="1" t="str">
        <f t="shared" ref="Y512:Y541" si="531">LEFT(X512,2)</f>
        <v>35</v>
      </c>
      <c r="Z512" s="1" t="str">
        <f>VLOOKUP(Y512,ja!E$2:F$35,2,FALSE)</f>
        <v>Jawa Timur</v>
      </c>
      <c r="AA512" s="1" t="str">
        <f t="shared" ref="AA512:AA541" si="532">LEFT(X512,4)</f>
        <v>3501</v>
      </c>
      <c r="AB512" s="1" t="str">
        <f t="shared" ref="AB512:AB536" si="533">MID(X512,6,50)</f>
        <v>BPS Kabupaten Pacitan</v>
      </c>
      <c r="AD512" s="1" t="str">
        <f>IF(AC512="","", VLOOKUP(AC512,ja!A$2:D$549,4)&amp;" "&amp;VLOOKUP(AC512,ja!A$2:D$549,2))</f>
        <v/>
      </c>
      <c r="AE512" s="5" t="str">
        <f t="shared" ref="AE512:AF512" si="534">IF(AC512="",AA512,AC512)</f>
        <v>3501</v>
      </c>
      <c r="AF512" s="2" t="str">
        <f t="shared" si="534"/>
        <v>BPS Kabupaten Pacitan</v>
      </c>
      <c r="AG512" s="1">
        <v>1</v>
      </c>
    </row>
    <row r="513" spans="1:33" ht="12.75">
      <c r="A513" s="3">
        <v>45451.447231481478</v>
      </c>
      <c r="B513" s="1" t="s">
        <v>38</v>
      </c>
      <c r="C513" s="4" t="str">
        <f t="shared" si="526"/>
        <v>DIV ST</v>
      </c>
      <c r="D513" s="4">
        <v>212112313</v>
      </c>
      <c r="E513" s="2" t="s">
        <v>651</v>
      </c>
      <c r="F513" s="1">
        <f t="shared" si="527"/>
        <v>1</v>
      </c>
      <c r="G513" s="1" t="str">
        <f>VLOOKUP(D513,Sheet1!$A$2:$D$540,4,FALSE)</f>
        <v>Reni Pratamawati</v>
      </c>
      <c r="H513" s="1">
        <f t="shared" si="528"/>
        <v>1</v>
      </c>
      <c r="I513" s="1" t="s">
        <v>5411</v>
      </c>
      <c r="J513" s="25" t="s">
        <v>5412</v>
      </c>
      <c r="K513" s="23" t="str">
        <f t="shared" si="529"/>
        <v>6285235136177</v>
      </c>
      <c r="L513" s="23" t="s">
        <v>5413</v>
      </c>
      <c r="M513" s="1" t="s">
        <v>651</v>
      </c>
      <c r="N513" s="1" t="s">
        <v>2830</v>
      </c>
      <c r="O513" s="1" t="s">
        <v>2830</v>
      </c>
      <c r="P513" s="1" t="s">
        <v>5414</v>
      </c>
      <c r="Q513" s="1" t="s">
        <v>1144</v>
      </c>
      <c r="R513" s="1" t="s">
        <v>5415</v>
      </c>
      <c r="S513" s="1" t="s">
        <v>3350</v>
      </c>
      <c r="T513" s="1" t="str">
        <f t="shared" si="530"/>
        <v>Rt 02/Rw 11, Dusun Sumber, Desa Ngadirejan, Kecamatan Pringkuku</v>
      </c>
      <c r="U513" s="1" t="s">
        <v>3022</v>
      </c>
      <c r="V513" s="1" t="s">
        <v>3351</v>
      </c>
      <c r="W513" s="1" t="s">
        <v>3023</v>
      </c>
      <c r="X513" s="1" t="s">
        <v>3351</v>
      </c>
      <c r="Y513" s="1" t="str">
        <f t="shared" si="531"/>
        <v>35</v>
      </c>
      <c r="Z513" s="1" t="str">
        <f>VLOOKUP(Y513,ja!E$2:F$35,2,FALSE)</f>
        <v>Jawa Timur</v>
      </c>
      <c r="AA513" s="1" t="str">
        <f t="shared" si="532"/>
        <v>3501</v>
      </c>
      <c r="AB513" s="1" t="str">
        <f t="shared" si="533"/>
        <v>BPS Kabupaten Pacitan</v>
      </c>
      <c r="AD513" s="1" t="str">
        <f>IF(AC513="","", VLOOKUP(AC513,ja!A$2:D$549,4)&amp;" "&amp;VLOOKUP(AC513,ja!A$2:D$549,2))</f>
        <v/>
      </c>
      <c r="AE513" s="5" t="str">
        <f t="shared" ref="AE513:AF513" si="535">IF(AC513="",AA513,AC513)</f>
        <v>3501</v>
      </c>
      <c r="AF513" s="2" t="str">
        <f t="shared" si="535"/>
        <v>BPS Kabupaten Pacitan</v>
      </c>
      <c r="AG513" s="1">
        <v>1</v>
      </c>
    </row>
    <row r="514" spans="1:33" ht="12.75">
      <c r="A514" s="3">
        <v>45451.448748101851</v>
      </c>
      <c r="B514" s="1" t="s">
        <v>20</v>
      </c>
      <c r="C514" s="4" t="str">
        <f t="shared" si="526"/>
        <v>DIV ST</v>
      </c>
      <c r="D514" s="4">
        <v>212111958</v>
      </c>
      <c r="E514" s="2" t="s">
        <v>485</v>
      </c>
      <c r="F514" s="1">
        <f t="shared" si="527"/>
        <v>1</v>
      </c>
      <c r="G514" s="1" t="str">
        <f>VLOOKUP(D514,Sheet1!$A$2:$D$540,4,FALSE)</f>
        <v>Bintang Aflah Adhika Ramadhan</v>
      </c>
      <c r="H514" s="1">
        <f t="shared" si="528"/>
        <v>1</v>
      </c>
      <c r="I514" s="1" t="s">
        <v>5417</v>
      </c>
      <c r="J514" s="25" t="s">
        <v>5418</v>
      </c>
      <c r="K514" s="23" t="str">
        <f t="shared" si="529"/>
        <v>628121371020</v>
      </c>
      <c r="L514" s="26" t="s">
        <v>5419</v>
      </c>
      <c r="M514" s="1" t="s">
        <v>5420</v>
      </c>
      <c r="N514" s="1" t="s">
        <v>1141</v>
      </c>
      <c r="O514" s="1" t="s">
        <v>5421</v>
      </c>
      <c r="P514" s="1" t="s">
        <v>5422</v>
      </c>
      <c r="Q514" s="1" t="s">
        <v>1144</v>
      </c>
      <c r="R514" s="1" t="s">
        <v>5423</v>
      </c>
      <c r="S514" s="1" t="s">
        <v>1720</v>
      </c>
      <c r="T514" s="1" t="str">
        <f t="shared" si="530"/>
        <v>Perum Emerald Regency 3 Blok B1, Rt 3/Rw 1, Purworejo, Wonogiri</v>
      </c>
      <c r="U514" s="1" t="s">
        <v>1332</v>
      </c>
      <c r="V514" s="1" t="s">
        <v>1722</v>
      </c>
      <c r="W514" s="1" t="s">
        <v>1333</v>
      </c>
      <c r="X514" s="1" t="s">
        <v>1722</v>
      </c>
      <c r="Y514" s="1" t="str">
        <f t="shared" si="531"/>
        <v>33</v>
      </c>
      <c r="Z514" s="1" t="str">
        <f>VLOOKUP(Y514,ja!E$2:F$35,2,FALSE)</f>
        <v>Jawa Tengah</v>
      </c>
      <c r="AA514" s="1" t="str">
        <f t="shared" si="532"/>
        <v>3312</v>
      </c>
      <c r="AB514" s="1" t="str">
        <f t="shared" si="533"/>
        <v>BPS Kabupaten Wonogiri</v>
      </c>
      <c r="AD514" s="1" t="str">
        <f>IF(AC514="","", VLOOKUP(AC514,ja!A$2:D$549,4)&amp;" "&amp;VLOOKUP(AC514,ja!A$2:D$549,2))</f>
        <v/>
      </c>
      <c r="AE514" s="5" t="str">
        <f t="shared" ref="AE514:AF514" si="536">IF(AC514="",AA514,AC514)</f>
        <v>3312</v>
      </c>
      <c r="AF514" s="2" t="str">
        <f t="shared" si="536"/>
        <v>BPS Kabupaten Wonogiri</v>
      </c>
      <c r="AG514" s="1">
        <v>1</v>
      </c>
    </row>
    <row r="515" spans="1:33" ht="12.75">
      <c r="A515" s="3">
        <v>45451.453094398152</v>
      </c>
      <c r="B515" s="1" t="s">
        <v>23</v>
      </c>
      <c r="C515" s="4" t="str">
        <f t="shared" si="526"/>
        <v>DIII ST</v>
      </c>
      <c r="D515" s="4">
        <v>112212929</v>
      </c>
      <c r="E515" s="2" t="s">
        <v>726</v>
      </c>
      <c r="F515" s="1">
        <f t="shared" si="527"/>
        <v>1</v>
      </c>
      <c r="G515" s="1" t="str">
        <f>VLOOKUP(D515,Sheet1!$A$2:$D$540,4,FALSE)</f>
        <v>Yusita Octina Budiyanti</v>
      </c>
      <c r="H515" s="1">
        <f t="shared" si="528"/>
        <v>1</v>
      </c>
      <c r="I515" s="1" t="s">
        <v>5425</v>
      </c>
      <c r="J515" s="25" t="s">
        <v>5426</v>
      </c>
      <c r="K515" s="23" t="str">
        <f t="shared" si="529"/>
        <v>6282348855863</v>
      </c>
      <c r="L515" s="26" t="s">
        <v>5427</v>
      </c>
      <c r="M515" s="1" t="s">
        <v>5428</v>
      </c>
      <c r="N515" s="1" t="s">
        <v>1141</v>
      </c>
      <c r="O515" s="1" t="s">
        <v>2389</v>
      </c>
      <c r="P515" s="1" t="s">
        <v>5429</v>
      </c>
      <c r="Q515" s="1" t="s">
        <v>1144</v>
      </c>
      <c r="R515" s="1" t="s">
        <v>5430</v>
      </c>
      <c r="S515" s="1" t="s">
        <v>1403</v>
      </c>
      <c r="T515" s="1" t="str">
        <f t="shared" si="530"/>
        <v>Jalan Letnan Sucipto Rt 37 Rw 06 Desa Banjarsari Kecamatan Trucuk Kabupaten Bojonegoro, Jawa Timur</v>
      </c>
      <c r="U515" s="1" t="s">
        <v>1402</v>
      </c>
      <c r="V515" s="1" t="s">
        <v>1404</v>
      </c>
      <c r="W515" s="1" t="s">
        <v>1405</v>
      </c>
      <c r="X515" s="1" t="s">
        <v>1404</v>
      </c>
      <c r="Y515" s="1" t="str">
        <f t="shared" si="531"/>
        <v>35</v>
      </c>
      <c r="Z515" s="1" t="str">
        <f>VLOOKUP(Y515,ja!E$2:F$35,2,FALSE)</f>
        <v>Jawa Timur</v>
      </c>
      <c r="AA515" s="1" t="str">
        <f t="shared" si="532"/>
        <v>3522</v>
      </c>
      <c r="AB515" s="1" t="str">
        <f t="shared" si="533"/>
        <v>BPS Kabupaten Bojonegoro</v>
      </c>
      <c r="AD515" s="1" t="str">
        <f>IF(AC515="","", VLOOKUP(AC515,ja!A$2:D$549,4)&amp;" "&amp;VLOOKUP(AC515,ja!A$2:D$549,2))</f>
        <v/>
      </c>
      <c r="AE515" s="5" t="str">
        <f t="shared" ref="AE515:AF515" si="537">IF(AC515="",AA515,AC515)</f>
        <v>3522</v>
      </c>
      <c r="AF515" s="2" t="str">
        <f t="shared" si="537"/>
        <v>BPS Kabupaten Bojonegoro</v>
      </c>
      <c r="AG515" s="1">
        <v>1</v>
      </c>
    </row>
    <row r="516" spans="1:33" ht="12.75">
      <c r="A516" s="3">
        <v>45451.462534282407</v>
      </c>
      <c r="B516" s="1" t="s">
        <v>23</v>
      </c>
      <c r="C516" s="4" t="str">
        <f t="shared" si="526"/>
        <v>DIII ST</v>
      </c>
      <c r="D516" s="4">
        <v>112212705</v>
      </c>
      <c r="E516" s="2" t="s">
        <v>762</v>
      </c>
      <c r="F516" s="1">
        <f t="shared" si="527"/>
        <v>1</v>
      </c>
      <c r="G516" s="1" t="str">
        <f>VLOOKUP(D516,Sheet1!$A$2:$D$540,4,FALSE)</f>
        <v>Linda Rahmawati</v>
      </c>
      <c r="H516" s="1">
        <f t="shared" si="528"/>
        <v>1</v>
      </c>
      <c r="I516" s="1" t="s">
        <v>5432</v>
      </c>
      <c r="J516" s="25" t="s">
        <v>5433</v>
      </c>
      <c r="K516" s="23" t="str">
        <f t="shared" si="529"/>
        <v>6282228980710</v>
      </c>
      <c r="L516" s="26" t="s">
        <v>5434</v>
      </c>
      <c r="M516" s="1" t="s">
        <v>5435</v>
      </c>
      <c r="N516" s="1" t="s">
        <v>1141</v>
      </c>
      <c r="O516" s="1" t="s">
        <v>5436</v>
      </c>
      <c r="P516" s="1" t="s">
        <v>5437</v>
      </c>
      <c r="Q516" s="1" t="s">
        <v>1144</v>
      </c>
      <c r="R516" s="1" t="s">
        <v>5438</v>
      </c>
      <c r="S516" s="1" t="s">
        <v>1739</v>
      </c>
      <c r="T516" s="1" t="str">
        <f t="shared" si="530"/>
        <v>Desa Kranggan Rt 03 Rw 01 Kecamatan Geger Kabupaten Madiun</v>
      </c>
      <c r="U516" s="1" t="s">
        <v>1740</v>
      </c>
      <c r="V516" s="1" t="s">
        <v>1741</v>
      </c>
      <c r="W516" s="1" t="s">
        <v>1742</v>
      </c>
      <c r="X516" s="1" t="s">
        <v>1741</v>
      </c>
      <c r="Y516" s="1" t="str">
        <f t="shared" si="531"/>
        <v>35</v>
      </c>
      <c r="Z516" s="1" t="str">
        <f>VLOOKUP(Y516,ja!E$2:F$35,2,FALSE)</f>
        <v>Jawa Timur</v>
      </c>
      <c r="AA516" s="1" t="str">
        <f t="shared" si="532"/>
        <v>3577</v>
      </c>
      <c r="AB516" s="1" t="str">
        <f t="shared" si="533"/>
        <v>BPS Kota Madiun</v>
      </c>
      <c r="AD516" s="1" t="str">
        <f>IF(AC516="","", VLOOKUP(AC516,ja!A$2:D$549,4)&amp;" "&amp;VLOOKUP(AC516,ja!A$2:D$549,2))</f>
        <v/>
      </c>
      <c r="AE516" s="5" t="str">
        <f t="shared" ref="AE516:AF516" si="538">IF(AC516="",AA516,AC516)</f>
        <v>3577</v>
      </c>
      <c r="AF516" s="2" t="str">
        <f t="shared" si="538"/>
        <v>BPS Kota Madiun</v>
      </c>
      <c r="AG516" s="1">
        <v>1</v>
      </c>
    </row>
    <row r="517" spans="1:33" ht="12.75">
      <c r="A517" s="3">
        <v>45451.456880740741</v>
      </c>
      <c r="B517" s="1" t="s">
        <v>141</v>
      </c>
      <c r="C517" s="4" t="str">
        <f t="shared" si="526"/>
        <v>DIV ST</v>
      </c>
      <c r="D517" s="4">
        <v>212112274</v>
      </c>
      <c r="E517" s="2" t="s">
        <v>922</v>
      </c>
      <c r="F517" s="1">
        <f t="shared" si="527"/>
        <v>1</v>
      </c>
      <c r="G517" s="1" t="str">
        <f>VLOOKUP(D517,Sheet1!$A$2:$D$540,4,FALSE)</f>
        <v>Nurin Salsabila Ishak</v>
      </c>
      <c r="H517" s="1">
        <f t="shared" si="528"/>
        <v>1</v>
      </c>
      <c r="I517" s="1" t="s">
        <v>5440</v>
      </c>
      <c r="J517" s="25" t="s">
        <v>5441</v>
      </c>
      <c r="K517" s="23" t="str">
        <f t="shared" si="529"/>
        <v>6281241588427</v>
      </c>
      <c r="L517" s="26" t="s">
        <v>5442</v>
      </c>
      <c r="M517" s="1" t="s">
        <v>5443</v>
      </c>
      <c r="N517" s="1" t="s">
        <v>1141</v>
      </c>
      <c r="O517" s="1" t="s">
        <v>5444</v>
      </c>
      <c r="P517" s="1" t="s">
        <v>5445</v>
      </c>
      <c r="Q517" s="1" t="s">
        <v>1144</v>
      </c>
      <c r="R517" s="1" t="s">
        <v>5446</v>
      </c>
      <c r="S517" s="1" t="s">
        <v>3754</v>
      </c>
      <c r="T517" s="1" t="str">
        <f t="shared" si="530"/>
        <v>Jl. Teuku Cik Ditiro No.77, Kelurahan Rimuku, Kecamatan Mamuju</v>
      </c>
      <c r="U517" s="1" t="s">
        <v>3755</v>
      </c>
      <c r="V517" s="1" t="s">
        <v>3756</v>
      </c>
      <c r="W517" s="1" t="s">
        <v>3757</v>
      </c>
      <c r="X517" s="1" t="s">
        <v>3756</v>
      </c>
      <c r="Y517" s="1" t="str">
        <f t="shared" si="531"/>
        <v>76</v>
      </c>
      <c r="Z517" s="1" t="str">
        <f>VLOOKUP(Y517,ja!E$2:F$35,2,FALSE)</f>
        <v>Sulawesi Barat</v>
      </c>
      <c r="AA517" s="1" t="str">
        <f t="shared" si="532"/>
        <v>7600</v>
      </c>
      <c r="AB517" s="1" t="str">
        <f t="shared" si="533"/>
        <v>BPS Provinsi Sulawesi Barat</v>
      </c>
      <c r="AD517" s="1" t="str">
        <f>IF(AC517="","", VLOOKUP(AC517,ja!A$2:D$549,4)&amp;" "&amp;VLOOKUP(AC517,ja!A$2:D$549,2))</f>
        <v/>
      </c>
      <c r="AE517" s="5" t="str">
        <f t="shared" ref="AE517:AF517" si="539">IF(AC517="",AA517,AC517)</f>
        <v>7600</v>
      </c>
      <c r="AF517" s="2" t="str">
        <f t="shared" si="539"/>
        <v>BPS Provinsi Sulawesi Barat</v>
      </c>
      <c r="AG517" s="1">
        <v>1</v>
      </c>
    </row>
    <row r="518" spans="1:33" ht="12.75">
      <c r="A518" s="3">
        <v>45451.459043287032</v>
      </c>
      <c r="B518" s="1" t="s">
        <v>18</v>
      </c>
      <c r="C518" s="4" t="str">
        <f t="shared" si="526"/>
        <v>DIV KS</v>
      </c>
      <c r="D518" s="4">
        <v>222112222</v>
      </c>
      <c r="E518" s="2" t="s">
        <v>95</v>
      </c>
      <c r="F518" s="1">
        <f t="shared" si="527"/>
        <v>1</v>
      </c>
      <c r="G518" s="1" t="str">
        <f>VLOOKUP(D518,Sheet1!$A$2:$D$540,4,FALSE)</f>
        <v>Muhammad Restu Ilahi</v>
      </c>
      <c r="H518" s="1">
        <f t="shared" si="528"/>
        <v>1</v>
      </c>
      <c r="I518" s="1" t="s">
        <v>5448</v>
      </c>
      <c r="J518" s="25" t="s">
        <v>5449</v>
      </c>
      <c r="K518" s="23" t="str">
        <f t="shared" si="529"/>
        <v>6281275160650</v>
      </c>
      <c r="L518" s="26" t="s">
        <v>5450</v>
      </c>
      <c r="M518" s="1" t="s">
        <v>95</v>
      </c>
      <c r="N518" s="1" t="s">
        <v>1141</v>
      </c>
      <c r="O518" s="1" t="s">
        <v>5451</v>
      </c>
      <c r="P518" s="1" t="s">
        <v>5452</v>
      </c>
      <c r="Q518" s="1" t="s">
        <v>1144</v>
      </c>
      <c r="R518" s="1" t="s">
        <v>5453</v>
      </c>
      <c r="S518" s="1" t="s">
        <v>1731</v>
      </c>
      <c r="T518" s="1" t="str">
        <f t="shared" si="530"/>
        <v>Jalan Siti Manggopoh No.21, Jorong Balai Satu, Nagari Manggopoh, Kecamatan Lubuk Basung</v>
      </c>
      <c r="U518" s="1" t="s">
        <v>3101</v>
      </c>
      <c r="V518" s="1" t="s">
        <v>1239</v>
      </c>
      <c r="W518" s="1" t="s">
        <v>3103</v>
      </c>
      <c r="X518" s="1" t="s">
        <v>1239</v>
      </c>
      <c r="Y518" s="1" t="str">
        <f t="shared" si="531"/>
        <v>13</v>
      </c>
      <c r="Z518" s="1" t="str">
        <f>VLOOKUP(Y518,ja!E$2:F$35,2,FALSE)</f>
        <v>Sumatera Barat</v>
      </c>
      <c r="AA518" s="1" t="str">
        <f t="shared" si="532"/>
        <v>1300</v>
      </c>
      <c r="AB518" s="1" t="str">
        <f t="shared" si="533"/>
        <v>BPS Provinsi Sumatera Barat</v>
      </c>
      <c r="AC518" s="1">
        <v>1307</v>
      </c>
      <c r="AD518" s="1" t="str">
        <f>IF(AC518="","", VLOOKUP(AC518,ja!A$2:D$549,4)&amp;" "&amp;VLOOKUP(AC518,ja!A$2:D$549,2))</f>
        <v>BPS Kabupaten Agam</v>
      </c>
      <c r="AE518" s="5">
        <f t="shared" ref="AE518:AF518" si="540">IF(AC518="",AA518,AC518)</f>
        <v>1307</v>
      </c>
      <c r="AF518" s="2" t="str">
        <f t="shared" si="540"/>
        <v>BPS Kabupaten Agam</v>
      </c>
      <c r="AG518" s="1">
        <v>1</v>
      </c>
    </row>
    <row r="519" spans="1:33" ht="12.75">
      <c r="A519" s="3">
        <v>45451.471387349535</v>
      </c>
      <c r="B519" s="1" t="s">
        <v>18</v>
      </c>
      <c r="C519" s="4" t="str">
        <f t="shared" si="526"/>
        <v>DIV KS</v>
      </c>
      <c r="D519" s="4">
        <v>222111883</v>
      </c>
      <c r="E519" s="2" t="s">
        <v>773</v>
      </c>
      <c r="F519" s="1">
        <f t="shared" si="527"/>
        <v>1</v>
      </c>
      <c r="G519" s="1" t="str">
        <f>VLOOKUP(D519,Sheet1!$A$2:$D$540,4,FALSE)</f>
        <v>Amelia Rahayu</v>
      </c>
      <c r="H519" s="1">
        <f t="shared" si="528"/>
        <v>1</v>
      </c>
      <c r="I519" s="1" t="s">
        <v>5455</v>
      </c>
      <c r="J519" s="25" t="s">
        <v>5456</v>
      </c>
      <c r="K519" s="23" t="str">
        <f t="shared" si="529"/>
        <v>6285776121482</v>
      </c>
      <c r="L519" s="23" t="s">
        <v>5457</v>
      </c>
      <c r="M519" s="1" t="s">
        <v>773</v>
      </c>
      <c r="N519" s="1" t="s">
        <v>1141</v>
      </c>
      <c r="O519" s="1" t="s">
        <v>5458</v>
      </c>
      <c r="P519" s="1" t="s">
        <v>5459</v>
      </c>
      <c r="Q519" s="1" t="s">
        <v>1144</v>
      </c>
      <c r="R519" s="1" t="s">
        <v>5460</v>
      </c>
      <c r="S519" s="1" t="s">
        <v>5461</v>
      </c>
      <c r="T519" s="1" t="str">
        <f t="shared" si="530"/>
        <v>Bukit Pelamunan Permai Blok B6 No.04, Rt.09 Rw.03, Pelamunan, Kramatwatu, Serang, Banten</v>
      </c>
      <c r="U519" s="1" t="s">
        <v>2234</v>
      </c>
      <c r="V519" s="1" t="s">
        <v>5462</v>
      </c>
      <c r="W519" s="1" t="s">
        <v>5463</v>
      </c>
      <c r="X519" s="1" t="s">
        <v>5462</v>
      </c>
      <c r="Y519" s="1" t="str">
        <f t="shared" si="531"/>
        <v>36</v>
      </c>
      <c r="Z519" s="1" t="str">
        <f>VLOOKUP(Y519,ja!E$2:F$35,2,FALSE)</f>
        <v>Banten</v>
      </c>
      <c r="AA519" s="1" t="str">
        <f t="shared" si="532"/>
        <v>3672</v>
      </c>
      <c r="AB519" s="1" t="str">
        <f t="shared" si="533"/>
        <v>BPS Kota Cilegon</v>
      </c>
      <c r="AD519" s="1" t="str">
        <f>IF(AC519="","", VLOOKUP(AC519,ja!A$2:D$549,4)&amp;" "&amp;VLOOKUP(AC519,ja!A$2:D$549,2))</f>
        <v/>
      </c>
      <c r="AE519" s="5" t="str">
        <f t="shared" ref="AE519:AF519" si="541">IF(AC519="",AA519,AC519)</f>
        <v>3672</v>
      </c>
      <c r="AF519" s="2" t="str">
        <f t="shared" si="541"/>
        <v>BPS Kota Cilegon</v>
      </c>
      <c r="AG519" s="1">
        <v>1</v>
      </c>
    </row>
    <row r="520" spans="1:33" ht="12.75">
      <c r="A520" s="3">
        <v>45451.519584201393</v>
      </c>
      <c r="B520" s="1" t="s">
        <v>41</v>
      </c>
      <c r="C520" s="4" t="str">
        <f t="shared" si="526"/>
        <v>DIV ST</v>
      </c>
      <c r="D520" s="4">
        <v>212111868</v>
      </c>
      <c r="E520" s="2" t="s">
        <v>87</v>
      </c>
      <c r="F520" s="1">
        <f t="shared" si="527"/>
        <v>1</v>
      </c>
      <c r="G520" s="1" t="str">
        <f>VLOOKUP(D520,Sheet1!$A$2:$D$540,4,FALSE)</f>
        <v>Aisyah Anjani Putri Siregar</v>
      </c>
      <c r="H520" s="1">
        <f t="shared" si="528"/>
        <v>1</v>
      </c>
      <c r="I520" s="1" t="s">
        <v>5465</v>
      </c>
      <c r="J520" s="25" t="s">
        <v>5466</v>
      </c>
      <c r="K520" s="23" t="str">
        <f t="shared" si="529"/>
        <v>62895322801856</v>
      </c>
      <c r="L520" s="26" t="s">
        <v>5467</v>
      </c>
      <c r="M520" s="1" t="s">
        <v>5468</v>
      </c>
      <c r="N520" s="1" t="s">
        <v>1177</v>
      </c>
      <c r="O520" s="1" t="s">
        <v>5228</v>
      </c>
      <c r="P520" s="1" t="s">
        <v>5469</v>
      </c>
      <c r="Q520" s="1" t="s">
        <v>1144</v>
      </c>
      <c r="R520" s="1" t="s">
        <v>5470</v>
      </c>
      <c r="S520" s="1" t="s">
        <v>5471</v>
      </c>
      <c r="T520" s="1" t="str">
        <f t="shared" si="530"/>
        <v>Jl. Baja, Kel. Tebing Tinggi, Kec. Padang Hilir Kota Tebing Tinggi</v>
      </c>
      <c r="U520" s="1" t="s">
        <v>1181</v>
      </c>
      <c r="V520" s="1" t="s">
        <v>1183</v>
      </c>
      <c r="W520" s="1" t="s">
        <v>1497</v>
      </c>
      <c r="X520" s="1" t="s">
        <v>1183</v>
      </c>
      <c r="Y520" s="1" t="str">
        <f t="shared" si="531"/>
        <v>12</v>
      </c>
      <c r="Z520" s="1" t="str">
        <f>VLOOKUP(Y520,ja!E$2:F$35,2,FALSE)</f>
        <v>Sumatera Utara</v>
      </c>
      <c r="AA520" s="1" t="str">
        <f t="shared" si="532"/>
        <v>1275</v>
      </c>
      <c r="AB520" s="1" t="str">
        <f t="shared" si="533"/>
        <v>BPS Kota Medan</v>
      </c>
      <c r="AD520" s="1" t="str">
        <f>IF(AC520="","", VLOOKUP(AC520,ja!A$2:D$549,4)&amp;" "&amp;VLOOKUP(AC520,ja!A$2:D$549,2))</f>
        <v/>
      </c>
      <c r="AE520" s="5" t="str">
        <f t="shared" ref="AE520:AF520" si="542">IF(AC520="",AA520,AC520)</f>
        <v>1275</v>
      </c>
      <c r="AF520" s="2" t="str">
        <f t="shared" si="542"/>
        <v>BPS Kota Medan</v>
      </c>
      <c r="AG520" s="1">
        <v>1</v>
      </c>
    </row>
    <row r="521" spans="1:33" ht="12.75">
      <c r="A521" s="3">
        <v>45451.463687511576</v>
      </c>
      <c r="B521" s="1" t="s">
        <v>62</v>
      </c>
      <c r="C521" s="4" t="str">
        <f t="shared" si="526"/>
        <v>DIV KS</v>
      </c>
      <c r="D521" s="4">
        <v>222112359</v>
      </c>
      <c r="E521" s="2" t="s">
        <v>271</v>
      </c>
      <c r="F521" s="1">
        <f t="shared" si="527"/>
        <v>1</v>
      </c>
      <c r="G521" s="1" t="str">
        <f>VLOOKUP(D521,Sheet1!$A$2:$D$540,4,FALSE)</f>
        <v>Shabrina Alfira Nisa</v>
      </c>
      <c r="H521" s="1">
        <f t="shared" si="528"/>
        <v>1</v>
      </c>
      <c r="I521" s="1" t="s">
        <v>5473</v>
      </c>
      <c r="J521" s="25" t="s">
        <v>5474</v>
      </c>
      <c r="K521" s="23" t="str">
        <f t="shared" si="529"/>
        <v>6282125579191</v>
      </c>
      <c r="L521" s="23" t="s">
        <v>5475</v>
      </c>
      <c r="M521" s="1" t="s">
        <v>5476</v>
      </c>
      <c r="N521" s="1" t="s">
        <v>1475</v>
      </c>
      <c r="O521" s="1" t="s">
        <v>5477</v>
      </c>
      <c r="P521" s="1" t="s">
        <v>5478</v>
      </c>
      <c r="Q521" s="1" t="s">
        <v>1144</v>
      </c>
      <c r="R521" s="1" t="s">
        <v>5478</v>
      </c>
      <c r="S521" s="1" t="s">
        <v>1158</v>
      </c>
      <c r="T521" s="1" t="str">
        <f t="shared" si="530"/>
        <v>Jalan H. Taiman Rt.004 Rw.02 No.09, Kelurahan Gedong, Kecamatan Pasar Rebo, Kota Administrasi Jakarta Timur, Provinsi Dki Jakarta 13760</v>
      </c>
      <c r="U521" s="1" t="s">
        <v>2422</v>
      </c>
      <c r="V521" s="1" t="s">
        <v>1899</v>
      </c>
      <c r="W521" s="1" t="s">
        <v>2195</v>
      </c>
      <c r="X521" s="1" t="s">
        <v>1899</v>
      </c>
      <c r="Y521" s="1" t="str">
        <f t="shared" si="531"/>
        <v>31</v>
      </c>
      <c r="Z521" s="1" t="str">
        <f>VLOOKUP(Y521,ja!E$2:F$35,2,FALSE)</f>
        <v>DKI Jakarta</v>
      </c>
      <c r="AA521" s="1" t="str">
        <f t="shared" si="532"/>
        <v>3171</v>
      </c>
      <c r="AB521" s="1" t="str">
        <f t="shared" si="533"/>
        <v>BPS Kota Jakarta Selatan</v>
      </c>
      <c r="AD521" s="1" t="str">
        <f>IF(AC521="","", VLOOKUP(AC521,ja!A$2:D$549,4)&amp;" "&amp;VLOOKUP(AC521,ja!A$2:D$549,2))</f>
        <v/>
      </c>
      <c r="AE521" s="5" t="str">
        <f t="shared" ref="AE521:AF521" si="543">IF(AC521="",AA521,AC521)</f>
        <v>3171</v>
      </c>
      <c r="AF521" s="2" t="str">
        <f t="shared" si="543"/>
        <v>BPS Kota Jakarta Selatan</v>
      </c>
      <c r="AG521" s="1">
        <v>1</v>
      </c>
    </row>
    <row r="522" spans="1:33" ht="12.75">
      <c r="A522" s="3">
        <v>45451.466604016205</v>
      </c>
      <c r="B522" s="1" t="s">
        <v>41</v>
      </c>
      <c r="C522" s="4" t="str">
        <f t="shared" si="526"/>
        <v>DIV ST</v>
      </c>
      <c r="D522" s="4">
        <v>212112109</v>
      </c>
      <c r="E522" s="2" t="s">
        <v>295</v>
      </c>
      <c r="F522" s="1">
        <f t="shared" si="527"/>
        <v>1</v>
      </c>
      <c r="G522" s="1" t="str">
        <f>VLOOKUP(D522,Sheet1!$A$2:$D$540,4,FALSE)</f>
        <v>Immanuel Nicholas Fransepta Samosir</v>
      </c>
      <c r="H522" s="1">
        <f t="shared" si="528"/>
        <v>1</v>
      </c>
      <c r="I522" s="1" t="s">
        <v>5480</v>
      </c>
      <c r="J522" s="25" t="s">
        <v>5481</v>
      </c>
      <c r="K522" s="23" t="str">
        <f t="shared" si="529"/>
        <v>6287769618550</v>
      </c>
      <c r="L522" s="26" t="s">
        <v>5482</v>
      </c>
      <c r="M522" s="1" t="s">
        <v>5483</v>
      </c>
      <c r="N522" s="1" t="s">
        <v>1141</v>
      </c>
      <c r="O522" s="1" t="s">
        <v>1141</v>
      </c>
      <c r="P522" s="1" t="s">
        <v>5484</v>
      </c>
      <c r="Q522" s="1" t="s">
        <v>1144</v>
      </c>
      <c r="R522" s="1" t="s">
        <v>5485</v>
      </c>
      <c r="S522" s="1" t="s">
        <v>5486</v>
      </c>
      <c r="T522" s="1" t="str">
        <f t="shared" si="530"/>
        <v xml:space="preserve">Sirup Sarangsari, Jl. Penghulu, Rt.9, Rw.10, Bidara Cina, Jatinegara, Jakarta Timur, Dki Jakarta. </v>
      </c>
      <c r="U522" s="1" t="s">
        <v>1159</v>
      </c>
      <c r="V522" s="1" t="s">
        <v>1311</v>
      </c>
      <c r="W522" s="1" t="s">
        <v>1160</v>
      </c>
      <c r="X522" s="1" t="s">
        <v>1311</v>
      </c>
      <c r="Y522" s="1" t="str">
        <f t="shared" si="531"/>
        <v>31</v>
      </c>
      <c r="Z522" s="1" t="str">
        <f>VLOOKUP(Y522,ja!E$2:F$35,2,FALSE)</f>
        <v>DKI Jakarta</v>
      </c>
      <c r="AA522" s="1" t="str">
        <f t="shared" si="532"/>
        <v>3173</v>
      </c>
      <c r="AB522" s="1" t="str">
        <f t="shared" si="533"/>
        <v>BPS Kota Jakarta Pusat</v>
      </c>
      <c r="AD522" s="1" t="str">
        <f>IF(AC522="","", VLOOKUP(AC522,ja!A$2:D$549,4)&amp;" "&amp;VLOOKUP(AC522,ja!A$2:D$549,2))</f>
        <v/>
      </c>
      <c r="AE522" s="5" t="str">
        <f t="shared" ref="AE522:AF522" si="544">IF(AC522="",AA522,AC522)</f>
        <v>3173</v>
      </c>
      <c r="AF522" s="2" t="str">
        <f t="shared" si="544"/>
        <v>BPS Kota Jakarta Pusat</v>
      </c>
      <c r="AG522" s="1">
        <v>1</v>
      </c>
    </row>
    <row r="523" spans="1:33" ht="12.75">
      <c r="A523" s="3">
        <v>45451.478257719908</v>
      </c>
      <c r="B523" s="1" t="s">
        <v>103</v>
      </c>
      <c r="C523" s="4" t="str">
        <f t="shared" si="526"/>
        <v>DIV ST</v>
      </c>
      <c r="D523" s="4">
        <v>212112124</v>
      </c>
      <c r="E523" s="2" t="s">
        <v>803</v>
      </c>
      <c r="F523" s="1">
        <f t="shared" si="527"/>
        <v>1</v>
      </c>
      <c r="G523" s="1" t="str">
        <f>VLOOKUP(D523,Sheet1!$A$2:$D$540,4,FALSE)</f>
        <v>Kadek Agus Dwi Candra</v>
      </c>
      <c r="H523" s="1">
        <f t="shared" si="528"/>
        <v>1</v>
      </c>
      <c r="I523" s="1" t="s">
        <v>5488</v>
      </c>
      <c r="J523" s="25" t="s">
        <v>5489</v>
      </c>
      <c r="K523" s="23" t="str">
        <f t="shared" si="529"/>
        <v>6281529927588</v>
      </c>
      <c r="L523" s="23" t="s">
        <v>5490</v>
      </c>
      <c r="M523" s="1" t="s">
        <v>803</v>
      </c>
      <c r="N523" s="1" t="s">
        <v>1286</v>
      </c>
      <c r="O523" s="1" t="s">
        <v>2680</v>
      </c>
      <c r="P523" s="1" t="s">
        <v>4111</v>
      </c>
      <c r="Q523" s="1" t="s">
        <v>1144</v>
      </c>
      <c r="R523" s="1" t="s">
        <v>5491</v>
      </c>
      <c r="S523" s="1" t="s">
        <v>1897</v>
      </c>
      <c r="T523" s="1" t="str">
        <f t="shared" si="530"/>
        <v>Jalan Taman Giri, Perum Griya Nugraha Blok C10 No 234, Kuta Selatan, Badung , Bali</v>
      </c>
      <c r="U523" s="1" t="s">
        <v>1897</v>
      </c>
      <c r="V523" s="1" t="s">
        <v>2684</v>
      </c>
      <c r="W523" s="1" t="s">
        <v>1900</v>
      </c>
      <c r="X523" s="1" t="s">
        <v>2684</v>
      </c>
      <c r="Y523" s="1" t="str">
        <f t="shared" si="531"/>
        <v>51</v>
      </c>
      <c r="Z523" s="1" t="str">
        <f>VLOOKUP(Y523,ja!E$2:F$35,2,FALSE)</f>
        <v>Bali</v>
      </c>
      <c r="AA523" s="1" t="str">
        <f t="shared" si="532"/>
        <v>5171</v>
      </c>
      <c r="AB523" s="1" t="str">
        <f t="shared" si="533"/>
        <v>BPS Kota Denpasar</v>
      </c>
      <c r="AD523" s="1" t="str">
        <f>IF(AC523="","", VLOOKUP(AC523,ja!A$2:D$549,4)&amp;" "&amp;VLOOKUP(AC523,ja!A$2:D$549,2))</f>
        <v/>
      </c>
      <c r="AE523" s="5" t="str">
        <f t="shared" ref="AE523:AF523" si="545">IF(AC523="",AA523,AC523)</f>
        <v>5171</v>
      </c>
      <c r="AF523" s="2" t="str">
        <f t="shared" si="545"/>
        <v>BPS Kota Denpasar</v>
      </c>
      <c r="AG523" s="1">
        <v>1</v>
      </c>
    </row>
    <row r="524" spans="1:33" ht="12.75">
      <c r="A524" s="3">
        <v>45451.478553171299</v>
      </c>
      <c r="B524" s="1" t="s">
        <v>141</v>
      </c>
      <c r="C524" s="4" t="str">
        <f t="shared" si="526"/>
        <v>DIV ST</v>
      </c>
      <c r="D524" s="4">
        <v>212112231</v>
      </c>
      <c r="E524" s="2" t="s">
        <v>758</v>
      </c>
      <c r="F524" s="1">
        <f t="shared" si="527"/>
        <v>1</v>
      </c>
      <c r="G524" s="1" t="str">
        <f>VLOOKUP(D524,Sheet1!$A$2:$D$540,4,FALSE)</f>
        <v>Mutiara Nur Tsani Helfiana</v>
      </c>
      <c r="H524" s="1">
        <f t="shared" si="528"/>
        <v>1</v>
      </c>
      <c r="I524" s="1" t="s">
        <v>5493</v>
      </c>
      <c r="J524" s="25" t="s">
        <v>5494</v>
      </c>
      <c r="K524" s="23" t="str">
        <f t="shared" si="529"/>
        <v>6285851072539</v>
      </c>
      <c r="L524" s="23" t="s">
        <v>5495</v>
      </c>
      <c r="M524" s="1" t="s">
        <v>5496</v>
      </c>
      <c r="N524" s="1" t="s">
        <v>1141</v>
      </c>
      <c r="O524" s="1" t="s">
        <v>3540</v>
      </c>
      <c r="P524" s="1" t="s">
        <v>1944</v>
      </c>
      <c r="Q524" s="1" t="s">
        <v>1144</v>
      </c>
      <c r="R524" s="1" t="s">
        <v>5497</v>
      </c>
      <c r="S524" s="1" t="s">
        <v>3513</v>
      </c>
      <c r="T524" s="1" t="str">
        <f t="shared" si="530"/>
        <v>Desa Brangkal Gang 5 Rt 02 Rw 01, Kec. Sooko, Kab. Mojokerto</v>
      </c>
      <c r="U524" s="1" t="s">
        <v>3512</v>
      </c>
      <c r="V524" s="1" t="s">
        <v>3514</v>
      </c>
      <c r="W524" s="1" t="s">
        <v>3515</v>
      </c>
      <c r="X524" s="1" t="s">
        <v>3514</v>
      </c>
      <c r="Y524" s="1" t="str">
        <f t="shared" si="531"/>
        <v>35</v>
      </c>
      <c r="Z524" s="1" t="str">
        <f>VLOOKUP(Y524,ja!E$2:F$35,2,FALSE)</f>
        <v>Jawa Timur</v>
      </c>
      <c r="AA524" s="1" t="str">
        <f t="shared" si="532"/>
        <v>3576</v>
      </c>
      <c r="AB524" s="1" t="str">
        <f t="shared" si="533"/>
        <v>BPS Kota Mojokerto</v>
      </c>
      <c r="AD524" s="1" t="str">
        <f>IF(AC524="","", VLOOKUP(AC524,ja!A$2:D$549,4)&amp;" "&amp;VLOOKUP(AC524,ja!A$2:D$549,2))</f>
        <v/>
      </c>
      <c r="AE524" s="5" t="str">
        <f t="shared" ref="AE524:AF524" si="546">IF(AC524="",AA524,AC524)</f>
        <v>3576</v>
      </c>
      <c r="AF524" s="2" t="str">
        <f t="shared" si="546"/>
        <v>BPS Kota Mojokerto</v>
      </c>
      <c r="AG524" s="1">
        <v>1</v>
      </c>
    </row>
    <row r="525" spans="1:33" ht="12.75">
      <c r="A525" s="3">
        <v>45451.491458182871</v>
      </c>
      <c r="B525" s="1" t="s">
        <v>41</v>
      </c>
      <c r="C525" s="4" t="str">
        <f t="shared" si="526"/>
        <v>DIV ST</v>
      </c>
      <c r="D525" s="4">
        <v>212112267</v>
      </c>
      <c r="E525" s="2" t="s">
        <v>844</v>
      </c>
      <c r="F525" s="1">
        <f t="shared" si="527"/>
        <v>1</v>
      </c>
      <c r="G525" s="1" t="str">
        <f>VLOOKUP(D525,Sheet1!$A$2:$D$540,4,FALSE)</f>
        <v>Nur Aisya Aurellia</v>
      </c>
      <c r="H525" s="1">
        <f t="shared" si="528"/>
        <v>1</v>
      </c>
      <c r="I525" s="1" t="s">
        <v>5499</v>
      </c>
      <c r="J525" s="25" t="s">
        <v>5500</v>
      </c>
      <c r="K525" s="23" t="str">
        <f t="shared" si="529"/>
        <v>6285652242992</v>
      </c>
      <c r="L525" s="23" t="s">
        <v>5501</v>
      </c>
      <c r="M525" s="1" t="s">
        <v>5502</v>
      </c>
      <c r="N525" s="1" t="s">
        <v>1141</v>
      </c>
      <c r="O525" s="1" t="s">
        <v>5503</v>
      </c>
      <c r="P525" s="1" t="s">
        <v>5504</v>
      </c>
      <c r="Q525" s="1" t="s">
        <v>1144</v>
      </c>
      <c r="R525" s="1" t="s">
        <v>5505</v>
      </c>
      <c r="S525" s="1" t="s">
        <v>5506</v>
      </c>
      <c r="T525" s="1" t="str">
        <f t="shared" si="530"/>
        <v>Jl. Hm. Rafi'I, Perum. Beringin Rindang, Gg. Rindang Iv, No. 70, Rt. 006, Desa Pasir Panjang, Kecamatan Arut Selatan, Kabupaten Kotawaringin Barat, Kalimantan Tengah</v>
      </c>
      <c r="U525" s="1" t="s">
        <v>1978</v>
      </c>
      <c r="V525" s="1" t="s">
        <v>5507</v>
      </c>
      <c r="W525" s="1" t="s">
        <v>1160</v>
      </c>
      <c r="X525" s="1" t="s">
        <v>5507</v>
      </c>
      <c r="Y525" s="1" t="str">
        <f t="shared" si="531"/>
        <v>62</v>
      </c>
      <c r="Z525" s="1" t="str">
        <f>VLOOKUP(Y525,ja!E$2:F$35,2,FALSE)</f>
        <v>Kalimantan Tengah</v>
      </c>
      <c r="AA525" s="1" t="str">
        <f t="shared" si="532"/>
        <v>6201</v>
      </c>
      <c r="AB525" s="1" t="str">
        <f t="shared" si="533"/>
        <v>BPS Kabupaten Kotawaringin Barat</v>
      </c>
      <c r="AD525" s="1" t="str">
        <f>IF(AC525="","", VLOOKUP(AC525,ja!A$2:D$549,4)&amp;" "&amp;VLOOKUP(AC525,ja!A$2:D$549,2))</f>
        <v/>
      </c>
      <c r="AE525" s="5" t="str">
        <f t="shared" ref="AE525:AF525" si="547">IF(AC525="",AA525,AC525)</f>
        <v>6201</v>
      </c>
      <c r="AF525" s="2" t="str">
        <f t="shared" si="547"/>
        <v>BPS Kabupaten Kotawaringin Barat</v>
      </c>
      <c r="AG525" s="1">
        <v>1</v>
      </c>
    </row>
    <row r="526" spans="1:33" ht="12.75">
      <c r="A526" s="3">
        <v>45451.49463523148</v>
      </c>
      <c r="B526" s="1" t="s">
        <v>41</v>
      </c>
      <c r="C526" s="4" t="str">
        <f t="shared" si="526"/>
        <v>DIV ST</v>
      </c>
      <c r="D526" s="4">
        <v>212111903</v>
      </c>
      <c r="E526" s="2" t="s">
        <v>317</v>
      </c>
      <c r="F526" s="1">
        <f t="shared" si="527"/>
        <v>1</v>
      </c>
      <c r="G526" s="1" t="str">
        <f>VLOOKUP(D526,Sheet1!$A$2:$D$540,4,FALSE)</f>
        <v>Anita</v>
      </c>
      <c r="H526" s="1">
        <f t="shared" si="528"/>
        <v>1</v>
      </c>
      <c r="I526" s="1" t="s">
        <v>5509</v>
      </c>
      <c r="J526" s="25" t="s">
        <v>5510</v>
      </c>
      <c r="K526" s="23" t="str">
        <f t="shared" si="529"/>
        <v>6282228055506</v>
      </c>
      <c r="L526" s="23" t="s">
        <v>5511</v>
      </c>
      <c r="M526" s="1" t="s">
        <v>317</v>
      </c>
      <c r="N526" s="1" t="s">
        <v>1141</v>
      </c>
      <c r="O526" s="1" t="s">
        <v>5512</v>
      </c>
      <c r="P526" s="1" t="s">
        <v>5513</v>
      </c>
      <c r="Q526" s="1" t="s">
        <v>1144</v>
      </c>
      <c r="R526" s="1" t="s">
        <v>5514</v>
      </c>
      <c r="S526" s="1" t="s">
        <v>1225</v>
      </c>
      <c r="T526" s="1" t="str">
        <f t="shared" si="530"/>
        <v xml:space="preserve"> Rt 3/Rw 7, No.15B, Jalan Kebon Nanas Utara I, Cipinang Cempedak, Jatinegara</v>
      </c>
      <c r="U526" s="1" t="s">
        <v>1224</v>
      </c>
      <c r="V526" s="1" t="s">
        <v>1226</v>
      </c>
      <c r="W526" s="1" t="s">
        <v>2366</v>
      </c>
      <c r="X526" s="1" t="s">
        <v>2366</v>
      </c>
      <c r="Y526" s="1" t="str">
        <f t="shared" si="531"/>
        <v>31</v>
      </c>
      <c r="Z526" s="1" t="str">
        <f>VLOOKUP(Y526,ja!E$2:F$35,2,FALSE)</f>
        <v>DKI Jakarta</v>
      </c>
      <c r="AA526" s="1" t="str">
        <f t="shared" si="532"/>
        <v>3175</v>
      </c>
      <c r="AB526" s="1" t="str">
        <f t="shared" si="533"/>
        <v>BPS Kota Jakarta Utara</v>
      </c>
      <c r="AD526" s="1" t="str">
        <f>IF(AC526="","", VLOOKUP(AC526,ja!A$2:D$549,4)&amp;" "&amp;VLOOKUP(AC526,ja!A$2:D$549,2))</f>
        <v/>
      </c>
      <c r="AE526" s="5" t="str">
        <f t="shared" ref="AE526:AF526" si="548">IF(AC526="",AA526,AC526)</f>
        <v>3175</v>
      </c>
      <c r="AF526" s="2" t="str">
        <f t="shared" si="548"/>
        <v>BPS Kota Jakarta Utara</v>
      </c>
      <c r="AG526" s="1">
        <v>1</v>
      </c>
    </row>
    <row r="527" spans="1:33" ht="12.75">
      <c r="A527" s="3">
        <v>45451.497645405092</v>
      </c>
      <c r="B527" s="1" t="s">
        <v>57</v>
      </c>
      <c r="C527" s="4" t="str">
        <f t="shared" si="526"/>
        <v>DIV KS</v>
      </c>
      <c r="D527" s="4">
        <v>222111869</v>
      </c>
      <c r="E527" s="2" t="s">
        <v>643</v>
      </c>
      <c r="F527" s="1">
        <f t="shared" si="527"/>
        <v>1</v>
      </c>
      <c r="G527" s="1" t="str">
        <f>VLOOKUP(D527,Sheet1!$A$2:$D$540,4,FALSE)</f>
        <v>Aisyah Devyta Maharani</v>
      </c>
      <c r="H527" s="1">
        <f t="shared" si="528"/>
        <v>1</v>
      </c>
      <c r="I527" s="1" t="s">
        <v>5516</v>
      </c>
      <c r="J527" s="25" t="s">
        <v>5517</v>
      </c>
      <c r="K527" s="23" t="str">
        <f t="shared" si="529"/>
        <v>6289666117279</v>
      </c>
      <c r="L527" s="23" t="s">
        <v>5518</v>
      </c>
      <c r="M527" s="1" t="s">
        <v>5519</v>
      </c>
      <c r="N527" s="1" t="s">
        <v>1189</v>
      </c>
      <c r="O527" s="1" t="s">
        <v>5520</v>
      </c>
      <c r="P527" s="1" t="s">
        <v>5521</v>
      </c>
      <c r="Q527" s="1" t="s">
        <v>1144</v>
      </c>
      <c r="R527" s="1" t="s">
        <v>5522</v>
      </c>
      <c r="S527" s="1" t="s">
        <v>1268</v>
      </c>
      <c r="T527" s="1" t="str">
        <f t="shared" si="530"/>
        <v>Rt.8/Rw.5, No.24, Jalan Bogangin Baru Blok F, Kedurus, Kecamatan Karangpilang, Surabaya, Jawa Timur 60222</v>
      </c>
      <c r="U527" s="1" t="s">
        <v>1268</v>
      </c>
      <c r="V527" s="1" t="s">
        <v>3443</v>
      </c>
      <c r="W527" s="1" t="s">
        <v>3444</v>
      </c>
      <c r="X527" s="1" t="s">
        <v>3443</v>
      </c>
      <c r="Y527" s="1" t="str">
        <f t="shared" si="531"/>
        <v>35</v>
      </c>
      <c r="Z527" s="1" t="str">
        <f>VLOOKUP(Y527,ja!E$2:F$35,2,FALSE)</f>
        <v>Jawa Timur</v>
      </c>
      <c r="AA527" s="1" t="str">
        <f t="shared" si="532"/>
        <v>3500</v>
      </c>
      <c r="AB527" s="1" t="str">
        <f t="shared" si="533"/>
        <v>BPS Provinsi Jawa Timur</v>
      </c>
      <c r="AD527" s="1" t="str">
        <f>IF(AC527="","", VLOOKUP(AC527,ja!A$2:D$549,4)&amp;" "&amp;VLOOKUP(AC527,ja!A$2:D$549,2))</f>
        <v/>
      </c>
      <c r="AE527" s="5" t="str">
        <f t="shared" ref="AE527:AF527" si="549">IF(AC527="",AA527,AC527)</f>
        <v>3500</v>
      </c>
      <c r="AF527" s="2" t="str">
        <f t="shared" si="549"/>
        <v>BPS Provinsi Jawa Timur</v>
      </c>
      <c r="AG527" s="1">
        <v>1</v>
      </c>
    </row>
    <row r="528" spans="1:33" ht="12.75">
      <c r="A528" s="3">
        <v>45451.498388020831</v>
      </c>
      <c r="B528" s="1" t="s">
        <v>11</v>
      </c>
      <c r="C528" s="4" t="str">
        <f t="shared" si="526"/>
        <v>DIV KS</v>
      </c>
      <c r="D528" s="4">
        <v>222112044</v>
      </c>
      <c r="E528" s="2" t="s">
        <v>527</v>
      </c>
      <c r="F528" s="1">
        <f t="shared" si="527"/>
        <v>1</v>
      </c>
      <c r="G528" s="1" t="str">
        <f>VLOOKUP(D528,Sheet1!$A$2:$D$540,4,FALSE)</f>
        <v>Farid Akbar Arifandi</v>
      </c>
      <c r="H528" s="1">
        <f t="shared" si="528"/>
        <v>1</v>
      </c>
      <c r="I528" s="1" t="s">
        <v>5524</v>
      </c>
      <c r="J528" s="25" t="s">
        <v>5525</v>
      </c>
      <c r="K528" s="23" t="str">
        <f t="shared" si="529"/>
        <v>6285156910167</v>
      </c>
      <c r="L528" s="26" t="s">
        <v>5526</v>
      </c>
      <c r="M528" s="1" t="s">
        <v>5527</v>
      </c>
      <c r="N528" s="1" t="s">
        <v>1141</v>
      </c>
      <c r="O528" s="1" t="s">
        <v>5528</v>
      </c>
      <c r="P528" s="1" t="s">
        <v>5529</v>
      </c>
      <c r="Q528" s="1" t="s">
        <v>1144</v>
      </c>
      <c r="R528" s="1" t="s">
        <v>5530</v>
      </c>
      <c r="S528" s="1" t="s">
        <v>3914</v>
      </c>
      <c r="T528" s="1" t="str">
        <f t="shared" si="530"/>
        <v>Rt 002/Rw 007 Sanggrahan, Mojotengah, Kedu, Temanggung, Jawa Tengah</v>
      </c>
      <c r="U528" s="1" t="s">
        <v>1170</v>
      </c>
      <c r="V528" s="1" t="s">
        <v>3915</v>
      </c>
      <c r="W528" s="1" t="s">
        <v>1171</v>
      </c>
      <c r="X528" s="1" t="s">
        <v>3915</v>
      </c>
      <c r="Y528" s="1" t="str">
        <f t="shared" si="531"/>
        <v>33</v>
      </c>
      <c r="Z528" s="1" t="str">
        <f>VLOOKUP(Y528,ja!E$2:F$35,2,FALSE)</f>
        <v>Jawa Tengah</v>
      </c>
      <c r="AA528" s="1" t="str">
        <f t="shared" si="532"/>
        <v>3323</v>
      </c>
      <c r="AB528" s="1" t="str">
        <f t="shared" si="533"/>
        <v>BPS Kabupaten Temanggung</v>
      </c>
      <c r="AD528" s="1" t="str">
        <f>IF(AC528="","", VLOOKUP(AC528,ja!A$2:D$549,4)&amp;" "&amp;VLOOKUP(AC528,ja!A$2:D$549,2))</f>
        <v/>
      </c>
      <c r="AE528" s="5" t="str">
        <f t="shared" ref="AE528:AF528" si="550">IF(AC528="",AA528,AC528)</f>
        <v>3323</v>
      </c>
      <c r="AF528" s="2" t="str">
        <f t="shared" si="550"/>
        <v>BPS Kabupaten Temanggung</v>
      </c>
      <c r="AG528" s="1">
        <v>1</v>
      </c>
    </row>
    <row r="529" spans="1:38" ht="12.75">
      <c r="A529" s="3">
        <v>45451.53867613426</v>
      </c>
      <c r="B529" s="1" t="s">
        <v>141</v>
      </c>
      <c r="C529" s="4" t="str">
        <f t="shared" si="526"/>
        <v>DIV ST</v>
      </c>
      <c r="D529" s="4">
        <v>212112431</v>
      </c>
      <c r="E529" s="2" t="s">
        <v>511</v>
      </c>
      <c r="F529" s="1">
        <f t="shared" si="527"/>
        <v>1</v>
      </c>
      <c r="G529" s="1" t="str">
        <f>VLOOKUP(D529,Sheet1!$A$2:$D$540,4,FALSE)</f>
        <v>Zena Azzahra Dzunnurain</v>
      </c>
      <c r="H529" s="1">
        <f t="shared" si="528"/>
        <v>1</v>
      </c>
      <c r="I529" s="1" t="s">
        <v>5532</v>
      </c>
      <c r="J529" s="25" t="s">
        <v>5533</v>
      </c>
      <c r="K529" s="23" t="str">
        <f t="shared" si="529"/>
        <v>6287886977536</v>
      </c>
      <c r="L529" s="23" t="s">
        <v>5534</v>
      </c>
      <c r="M529" s="1" t="s">
        <v>5535</v>
      </c>
      <c r="N529" s="1" t="s">
        <v>1141</v>
      </c>
      <c r="O529" s="1" t="s">
        <v>5536</v>
      </c>
      <c r="P529" s="1" t="s">
        <v>5537</v>
      </c>
      <c r="Q529" s="1" t="s">
        <v>1144</v>
      </c>
      <c r="R529" s="1" t="s">
        <v>5538</v>
      </c>
      <c r="S529" s="1" t="s">
        <v>3525</v>
      </c>
      <c r="T529" s="1" t="str">
        <f t="shared" si="530"/>
        <v xml:space="preserve">Desa Soditan Rt 02 Rw 01 Kecamatan Lasem Kabupaten Rembang Provinsi Jawa Tengah </v>
      </c>
      <c r="U529" s="1" t="s">
        <v>3524</v>
      </c>
      <c r="V529" s="1" t="s">
        <v>3527</v>
      </c>
      <c r="W529" s="1" t="s">
        <v>3526</v>
      </c>
      <c r="X529" s="1" t="s">
        <v>3527</v>
      </c>
      <c r="Y529" s="1" t="str">
        <f t="shared" si="531"/>
        <v>33</v>
      </c>
      <c r="Z529" s="1" t="str">
        <f>VLOOKUP(Y529,ja!E$2:F$35,2,FALSE)</f>
        <v>Jawa Tengah</v>
      </c>
      <c r="AA529" s="1" t="str">
        <f t="shared" si="532"/>
        <v>3317</v>
      </c>
      <c r="AB529" s="1" t="str">
        <f t="shared" si="533"/>
        <v>BPS Kabupaten Rembang</v>
      </c>
      <c r="AD529" s="1" t="str">
        <f>IF(AC529="","", VLOOKUP(AC529,ja!A$2:D$549,4)&amp;" "&amp;VLOOKUP(AC529,ja!A$2:D$549,2))</f>
        <v/>
      </c>
      <c r="AE529" s="5" t="str">
        <f t="shared" ref="AE529:AF529" si="551">IF(AC529="",AA529,AC529)</f>
        <v>3317</v>
      </c>
      <c r="AF529" s="2" t="str">
        <f t="shared" si="551"/>
        <v>BPS Kabupaten Rembang</v>
      </c>
      <c r="AG529" s="1">
        <v>1</v>
      </c>
    </row>
    <row r="530" spans="1:38" ht="12.75">
      <c r="A530" s="3">
        <v>45451.54346001157</v>
      </c>
      <c r="B530" s="1" t="s">
        <v>141</v>
      </c>
      <c r="C530" s="4" t="str">
        <f t="shared" si="526"/>
        <v>DIV ST</v>
      </c>
      <c r="D530" s="4">
        <v>212112192</v>
      </c>
      <c r="E530" s="2" t="s">
        <v>283</v>
      </c>
      <c r="F530" s="1">
        <f t="shared" si="527"/>
        <v>1</v>
      </c>
      <c r="G530" s="1" t="str">
        <f>VLOOKUP(D530,Sheet1!$A$2:$D$540,4,FALSE)</f>
        <v>Mohammad Ilham Mahfud</v>
      </c>
      <c r="H530" s="1">
        <f t="shared" si="528"/>
        <v>1</v>
      </c>
      <c r="I530" s="1" t="s">
        <v>5540</v>
      </c>
      <c r="J530" s="25" t="s">
        <v>5541</v>
      </c>
      <c r="K530" s="23" t="str">
        <f t="shared" si="529"/>
        <v>6287750033458</v>
      </c>
      <c r="L530" s="23" t="s">
        <v>5542</v>
      </c>
      <c r="M530" s="1" t="s">
        <v>5543</v>
      </c>
      <c r="N530" s="1" t="s">
        <v>1141</v>
      </c>
      <c r="O530" s="1" t="s">
        <v>1866</v>
      </c>
      <c r="P530" s="1" t="s">
        <v>5544</v>
      </c>
      <c r="Q530" s="1" t="s">
        <v>1144</v>
      </c>
      <c r="R530" s="1" t="s">
        <v>5545</v>
      </c>
      <c r="S530" s="1" t="s">
        <v>1268</v>
      </c>
      <c r="T530" s="1" t="str">
        <f t="shared" si="530"/>
        <v>Kost Perjuangan, Jalan Kebon Nanas Utara I No.31, Rt.3, Rw.7, Cipinang Cempedak, Bidara Cina</v>
      </c>
      <c r="U530" s="1" t="s">
        <v>1740</v>
      </c>
      <c r="V530" s="1" t="s">
        <v>1161</v>
      </c>
      <c r="W530" s="1" t="s">
        <v>3443</v>
      </c>
      <c r="X530" s="1" t="s">
        <v>1161</v>
      </c>
      <c r="Y530" s="1" t="str">
        <f t="shared" si="531"/>
        <v>31</v>
      </c>
      <c r="Z530" s="1" t="str">
        <f>VLOOKUP(Y530,ja!E$2:F$35,2,FALSE)</f>
        <v>DKI Jakarta</v>
      </c>
      <c r="AA530" s="1" t="str">
        <f t="shared" si="532"/>
        <v>3172</v>
      </c>
      <c r="AB530" s="1" t="str">
        <f t="shared" si="533"/>
        <v>BPS Kota Jakarta Timur</v>
      </c>
      <c r="AD530" s="1" t="str">
        <f>IF(AC530="","", VLOOKUP(AC530,ja!A$2:D$549,4)&amp;" "&amp;VLOOKUP(AC530,ja!A$2:D$549,2))</f>
        <v/>
      </c>
      <c r="AE530" s="5" t="str">
        <f t="shared" ref="AE530:AF530" si="552">IF(AC530="",AA530,AC530)</f>
        <v>3172</v>
      </c>
      <c r="AF530" s="2" t="str">
        <f t="shared" si="552"/>
        <v>BPS Kota Jakarta Timur</v>
      </c>
      <c r="AG530" s="1">
        <v>1</v>
      </c>
    </row>
    <row r="531" spans="1:38" ht="12.75">
      <c r="A531" s="3">
        <v>45451.601760937498</v>
      </c>
      <c r="B531" s="1" t="s">
        <v>75</v>
      </c>
      <c r="C531" s="4" t="str">
        <f t="shared" si="526"/>
        <v>DIV KS</v>
      </c>
      <c r="D531" s="4">
        <v>222112281</v>
      </c>
      <c r="E531" s="2" t="s">
        <v>442</v>
      </c>
      <c r="F531" s="1">
        <f t="shared" si="527"/>
        <v>1</v>
      </c>
      <c r="G531" s="1" t="str">
        <f>VLOOKUP(D531,Sheet1!$A$2:$D$540,4,FALSE)</f>
        <v>Pandu Wahyu Aji</v>
      </c>
      <c r="H531" s="1">
        <f t="shared" si="528"/>
        <v>1</v>
      </c>
      <c r="I531" s="1" t="s">
        <v>5547</v>
      </c>
      <c r="J531" s="25" t="s">
        <v>5548</v>
      </c>
      <c r="K531" s="23" t="str">
        <f t="shared" si="529"/>
        <v>6289648760750</v>
      </c>
      <c r="L531" s="23" t="s">
        <v>5549</v>
      </c>
      <c r="M531" s="1" t="s">
        <v>5550</v>
      </c>
      <c r="N531" s="1" t="s">
        <v>1155</v>
      </c>
      <c r="O531" s="1" t="s">
        <v>5551</v>
      </c>
      <c r="P531" s="1" t="s">
        <v>5552</v>
      </c>
      <c r="Q531" s="1" t="s">
        <v>1144</v>
      </c>
      <c r="R531" s="1" t="s">
        <v>5553</v>
      </c>
      <c r="S531" s="1" t="s">
        <v>1279</v>
      </c>
      <c r="T531" s="1" t="str">
        <f t="shared" si="530"/>
        <v>Dusun Sentaan I Rt 01/Rw 04, Desa Sumbersari, Kecamatan Banyu Urip, Kabupaten Purworejo, Provinsi Jawa Tengah</v>
      </c>
      <c r="U531" s="1" t="s">
        <v>1619</v>
      </c>
      <c r="V531" s="1" t="s">
        <v>1281</v>
      </c>
      <c r="W531" s="1" t="s">
        <v>1620</v>
      </c>
      <c r="X531" s="1" t="s">
        <v>1281</v>
      </c>
      <c r="Y531" s="1" t="str">
        <f t="shared" si="531"/>
        <v>33</v>
      </c>
      <c r="Z531" s="1" t="str">
        <f>VLOOKUP(Y531,ja!E$2:F$35,2,FALSE)</f>
        <v>Jawa Tengah</v>
      </c>
      <c r="AA531" s="1" t="str">
        <f t="shared" si="532"/>
        <v>3306</v>
      </c>
      <c r="AB531" s="1" t="str">
        <f t="shared" si="533"/>
        <v>BPS Kabupaten Purworejo</v>
      </c>
      <c r="AD531" s="1" t="str">
        <f>IF(AC531="","", VLOOKUP(AC531,ja!A$2:D$549,4)&amp;" "&amp;VLOOKUP(AC531,ja!A$2:D$549,2))</f>
        <v/>
      </c>
      <c r="AE531" s="5" t="str">
        <f t="shared" ref="AE531:AF531" si="553">IF(AC531="",AA531,AC531)</f>
        <v>3306</v>
      </c>
      <c r="AF531" s="2" t="str">
        <f t="shared" si="553"/>
        <v>BPS Kabupaten Purworejo</v>
      </c>
      <c r="AG531" s="1">
        <v>1</v>
      </c>
    </row>
    <row r="532" spans="1:38" ht="12.75">
      <c r="A532" s="13">
        <v>45451.963595219902</v>
      </c>
      <c r="B532" s="14" t="s">
        <v>11</v>
      </c>
      <c r="C532" s="4" t="str">
        <f t="shared" si="526"/>
        <v>DIV KS</v>
      </c>
      <c r="D532" s="15">
        <v>222111971</v>
      </c>
      <c r="E532" s="31" t="s">
        <v>710</v>
      </c>
      <c r="F532" s="1">
        <f t="shared" si="527"/>
        <v>1</v>
      </c>
      <c r="G532" s="1" t="str">
        <f>VLOOKUP(D532,Sheet1!$A$2:$D$540,4,FALSE)</f>
        <v>Cindy Septia Trionita</v>
      </c>
      <c r="H532" s="1">
        <f t="shared" si="528"/>
        <v>1</v>
      </c>
      <c r="I532" s="14" t="s">
        <v>5555</v>
      </c>
      <c r="J532" s="32" t="s">
        <v>5556</v>
      </c>
      <c r="K532" s="23" t="str">
        <f t="shared" si="529"/>
        <v>6287793458573</v>
      </c>
      <c r="L532" s="14" t="s">
        <v>5557</v>
      </c>
      <c r="M532" s="14" t="s">
        <v>5558</v>
      </c>
      <c r="N532" s="14" t="s">
        <v>1141</v>
      </c>
      <c r="O532" s="14" t="s">
        <v>5559</v>
      </c>
      <c r="P532" s="14" t="s">
        <v>5560</v>
      </c>
      <c r="Q532" s="14" t="s">
        <v>1144</v>
      </c>
      <c r="R532" s="14" t="s">
        <v>5561</v>
      </c>
      <c r="S532" s="14" t="s">
        <v>3512</v>
      </c>
      <c r="T532" s="1" t="str">
        <f t="shared" si="530"/>
        <v xml:space="preserve">02/01, 32, Sinoman/8,Miji, Kranggan </v>
      </c>
      <c r="U532" s="14" t="s">
        <v>3513</v>
      </c>
      <c r="V532" s="14" t="s">
        <v>3514</v>
      </c>
      <c r="W532" s="14" t="s">
        <v>3515</v>
      </c>
      <c r="X532" s="14" t="s">
        <v>3515</v>
      </c>
      <c r="Y532" s="1" t="str">
        <f t="shared" si="531"/>
        <v>35</v>
      </c>
      <c r="Z532" s="1" t="str">
        <f>VLOOKUP(Y532,ja!E$2:F$35,2,FALSE)</f>
        <v>Jawa Timur</v>
      </c>
      <c r="AA532" s="1" t="str">
        <f t="shared" si="532"/>
        <v>3516</v>
      </c>
      <c r="AB532" s="1" t="str">
        <f t="shared" si="533"/>
        <v>BPS Kabupaten Mojokerto</v>
      </c>
      <c r="AD532" s="1" t="str">
        <f>IF(AC532="","", VLOOKUP(AC532,ja!A$2:D$549,4)&amp;" "&amp;VLOOKUP(AC532,ja!A$2:D$549,2))</f>
        <v/>
      </c>
      <c r="AE532" s="5" t="str">
        <f t="shared" ref="AE532:AF532" si="554">IF(AC532="",AA532,AC532)</f>
        <v>3516</v>
      </c>
      <c r="AF532" s="2" t="str">
        <f t="shared" si="554"/>
        <v>BPS Kabupaten Mojokerto</v>
      </c>
      <c r="AG532" s="1">
        <v>1</v>
      </c>
    </row>
    <row r="533" spans="1:38" ht="12.75">
      <c r="A533" s="13">
        <v>45452.045379236108</v>
      </c>
      <c r="B533" s="14" t="s">
        <v>20</v>
      </c>
      <c r="C533" s="4" t="str">
        <f t="shared" si="526"/>
        <v>DIV ST</v>
      </c>
      <c r="D533" s="15">
        <v>212112040</v>
      </c>
      <c r="E533" s="31" t="s">
        <v>658</v>
      </c>
      <c r="F533" s="1">
        <f t="shared" si="527"/>
        <v>1</v>
      </c>
      <c r="G533" s="1" t="str">
        <f>VLOOKUP(D533,Sheet1!$A$2:$D$540,4,FALSE)</f>
        <v>Faradilla Chairin Ninda</v>
      </c>
      <c r="H533" s="1">
        <f t="shared" si="528"/>
        <v>1</v>
      </c>
      <c r="I533" s="14" t="s">
        <v>5563</v>
      </c>
      <c r="J533" s="32" t="s">
        <v>5564</v>
      </c>
      <c r="K533" s="23" t="str">
        <f t="shared" si="529"/>
        <v>6282228024789</v>
      </c>
      <c r="L533" s="33">
        <v>7199935539</v>
      </c>
      <c r="M533" s="14" t="s">
        <v>5565</v>
      </c>
      <c r="N533" s="14" t="s">
        <v>2830</v>
      </c>
      <c r="O533" s="14" t="s">
        <v>5566</v>
      </c>
      <c r="P533" s="14" t="s">
        <v>5567</v>
      </c>
      <c r="Q533" s="14" t="s">
        <v>1144</v>
      </c>
      <c r="R533" s="14" t="s">
        <v>5568</v>
      </c>
      <c r="S533" s="14" t="s">
        <v>1719</v>
      </c>
      <c r="T533" s="1" t="str">
        <f t="shared" si="530"/>
        <v xml:space="preserve">Jalan Ternate No 65F Mangkujayan, Ponorogo </v>
      </c>
      <c r="U533" s="14" t="s">
        <v>1739</v>
      </c>
      <c r="V533" s="14" t="s">
        <v>1721</v>
      </c>
      <c r="W533" s="14" t="s">
        <v>1741</v>
      </c>
      <c r="X533" s="14" t="s">
        <v>1721</v>
      </c>
      <c r="Y533" s="1" t="str">
        <f t="shared" si="531"/>
        <v>35</v>
      </c>
      <c r="Z533" s="1" t="str">
        <f>VLOOKUP(Y533,ja!E$2:F$35,2,FALSE)</f>
        <v>Jawa Timur</v>
      </c>
      <c r="AA533" s="1" t="str">
        <f t="shared" si="532"/>
        <v>3502</v>
      </c>
      <c r="AB533" s="1" t="str">
        <f t="shared" si="533"/>
        <v>BPS Kabupaten Ponorogo</v>
      </c>
      <c r="AD533" s="1" t="str">
        <f>IF(AC533="","", VLOOKUP(AC533,ja!A$2:D$549,4)&amp;" "&amp;VLOOKUP(AC533,ja!A$2:D$549,2))</f>
        <v/>
      </c>
      <c r="AE533" s="5" t="str">
        <f t="shared" ref="AE533:AF533" si="555">IF(AC533="",AA533,AC533)</f>
        <v>3502</v>
      </c>
      <c r="AF533" s="2" t="str">
        <f t="shared" si="555"/>
        <v>BPS Kabupaten Ponorogo</v>
      </c>
      <c r="AG533" s="1">
        <v>1</v>
      </c>
    </row>
    <row r="534" spans="1:38" ht="12.75">
      <c r="A534" s="13">
        <v>45452.361307465282</v>
      </c>
      <c r="B534" s="14" t="s">
        <v>306</v>
      </c>
      <c r="C534" s="4" t="str">
        <f t="shared" si="526"/>
        <v>DIV ST</v>
      </c>
      <c r="D534" s="15">
        <v>212011264</v>
      </c>
      <c r="E534" s="31" t="s">
        <v>307</v>
      </c>
      <c r="F534" s="1">
        <f t="shared" si="527"/>
        <v>1</v>
      </c>
      <c r="G534" s="14" t="s">
        <v>307</v>
      </c>
      <c r="H534" s="1">
        <f t="shared" si="528"/>
        <v>1</v>
      </c>
      <c r="I534" s="14" t="s">
        <v>5570</v>
      </c>
      <c r="J534" s="32" t="s">
        <v>5571</v>
      </c>
      <c r="K534" s="23" t="str">
        <f t="shared" si="529"/>
        <v>6285261667890</v>
      </c>
      <c r="L534" s="33">
        <v>7169034545</v>
      </c>
      <c r="M534" s="14" t="s">
        <v>307</v>
      </c>
      <c r="N534" s="14" t="s">
        <v>1994</v>
      </c>
      <c r="O534" s="14" t="s">
        <v>5572</v>
      </c>
      <c r="P534" s="14" t="s">
        <v>5573</v>
      </c>
      <c r="Q534" s="14" t="s">
        <v>2060</v>
      </c>
      <c r="R534" s="14" t="s">
        <v>5574</v>
      </c>
      <c r="S534" s="14" t="s">
        <v>5575</v>
      </c>
      <c r="T534" s="1" t="str">
        <f t="shared" si="530"/>
        <v>Rt 4/Rw 1, No 85, Jalan A Duri Tol Raya Gang Kecapi, Duri Kepa, Kebon Jeruk</v>
      </c>
      <c r="U534" s="14" t="s">
        <v>5576</v>
      </c>
      <c r="V534" s="14" t="s">
        <v>2344</v>
      </c>
      <c r="W534" s="14" t="s">
        <v>1311</v>
      </c>
      <c r="X534" s="14" t="s">
        <v>2344</v>
      </c>
      <c r="Y534" s="1" t="str">
        <f t="shared" si="531"/>
        <v>31</v>
      </c>
      <c r="Z534" s="1" t="str">
        <f>VLOOKUP(Y534,ja!E$2:F$35,2,FALSE)</f>
        <v>DKI Jakarta</v>
      </c>
      <c r="AA534" s="1" t="str">
        <f t="shared" si="532"/>
        <v>3174</v>
      </c>
      <c r="AB534" s="1" t="str">
        <f t="shared" si="533"/>
        <v>BPS Kota Jakarta Barat</v>
      </c>
      <c r="AD534" s="1" t="str">
        <f>IF(AC534="","", VLOOKUP(AC534,ja!A$2:D$549,4)&amp;" "&amp;VLOOKUP(AC534,ja!A$2:D$549,2))</f>
        <v/>
      </c>
      <c r="AE534" s="5" t="str">
        <f t="shared" ref="AE534:AF534" si="556">IF(AC534="",AA534,AC534)</f>
        <v>3174</v>
      </c>
      <c r="AF534" s="2" t="str">
        <f t="shared" si="556"/>
        <v>BPS Kota Jakarta Barat</v>
      </c>
      <c r="AG534" s="1">
        <v>2</v>
      </c>
    </row>
    <row r="535" spans="1:38" ht="12.75">
      <c r="A535" s="13">
        <v>45452.371656215277</v>
      </c>
      <c r="B535" s="14" t="s">
        <v>141</v>
      </c>
      <c r="C535" s="4" t="str">
        <f t="shared" si="526"/>
        <v>DIV ST</v>
      </c>
      <c r="D535" s="15">
        <v>212112412</v>
      </c>
      <c r="E535" s="31" t="s">
        <v>256</v>
      </c>
      <c r="F535" s="1">
        <f t="shared" si="527"/>
        <v>1</v>
      </c>
      <c r="G535" s="1" t="str">
        <f>VLOOKUP(D535,Sheet1!$A$2:$D$540,4,FALSE)</f>
        <v>Vilanata Tesalonika Lana</v>
      </c>
      <c r="H535" s="1">
        <f t="shared" si="528"/>
        <v>1</v>
      </c>
      <c r="I535" s="14" t="s">
        <v>5578</v>
      </c>
      <c r="J535" s="32" t="s">
        <v>5579</v>
      </c>
      <c r="K535" s="23" t="str">
        <f t="shared" si="529"/>
        <v>6283120374723</v>
      </c>
      <c r="L535" s="33">
        <v>1590003013470</v>
      </c>
      <c r="M535" s="14" t="s">
        <v>5580</v>
      </c>
      <c r="N535" s="14" t="s">
        <v>1155</v>
      </c>
      <c r="O535" s="14" t="s">
        <v>5581</v>
      </c>
      <c r="P535" s="14" t="s">
        <v>5582</v>
      </c>
      <c r="Q535" s="14" t="s">
        <v>1144</v>
      </c>
      <c r="R535" s="14" t="s">
        <v>5583</v>
      </c>
      <c r="S535" s="14" t="s">
        <v>5584</v>
      </c>
      <c r="T535" s="1" t="str">
        <f t="shared" si="530"/>
        <v>Kost Pasaribu, Jalan Kebon Nanas Selatan I No.18A, Rt.6, Cipinang Cempedak, Jatinegara, Kota Jakarta Timur, Dki Jakarta, 13420</v>
      </c>
      <c r="U535" s="14" t="s">
        <v>1382</v>
      </c>
      <c r="V535" s="14" t="s">
        <v>1160</v>
      </c>
      <c r="W535" s="14" t="s">
        <v>1311</v>
      </c>
      <c r="X535" s="14" t="s">
        <v>1160</v>
      </c>
      <c r="Y535" s="1" t="str">
        <f t="shared" si="531"/>
        <v>31</v>
      </c>
      <c r="Z535" s="1" t="str">
        <f>VLOOKUP(Y535,ja!E$2:F$35,2,FALSE)</f>
        <v>DKI Jakarta</v>
      </c>
      <c r="AA535" s="1" t="str">
        <f t="shared" si="532"/>
        <v>3100</v>
      </c>
      <c r="AB535" s="1" t="str">
        <f t="shared" si="533"/>
        <v>BPS Provinsi DKI Jakarta</v>
      </c>
      <c r="AD535" s="1" t="str">
        <f>IF(AC535="","", VLOOKUP(AC535,ja!A$2:D$549,4)&amp;" "&amp;VLOOKUP(AC535,ja!A$2:D$549,2))</f>
        <v/>
      </c>
      <c r="AE535" s="5" t="str">
        <f t="shared" ref="AE535:AF535" si="557">IF(AC535="",AA535,AC535)</f>
        <v>3100</v>
      </c>
      <c r="AF535" s="2" t="str">
        <f t="shared" si="557"/>
        <v>BPS Provinsi DKI Jakarta</v>
      </c>
      <c r="AG535" s="1">
        <v>1</v>
      </c>
    </row>
    <row r="536" spans="1:38" ht="12.75">
      <c r="A536" s="13">
        <v>45452.501969259261</v>
      </c>
      <c r="B536" s="14" t="s">
        <v>23</v>
      </c>
      <c r="C536" s="4" t="str">
        <f t="shared" si="526"/>
        <v>DIII ST</v>
      </c>
      <c r="D536" s="15">
        <v>112212660</v>
      </c>
      <c r="E536" s="31" t="s">
        <v>865</v>
      </c>
      <c r="F536" s="1">
        <f t="shared" si="527"/>
        <v>1</v>
      </c>
      <c r="G536" s="1" t="str">
        <f>VLOOKUP(D536,Sheet1!$A$2:$D$540,4,FALSE)</f>
        <v>Ilham Dwi Kuncoro</v>
      </c>
      <c r="H536" s="1">
        <f t="shared" si="528"/>
        <v>1</v>
      </c>
      <c r="I536" s="14" t="s">
        <v>5586</v>
      </c>
      <c r="J536" s="32" t="s">
        <v>5587</v>
      </c>
      <c r="K536" s="23" t="str">
        <f t="shared" si="529"/>
        <v>6282210297515</v>
      </c>
      <c r="L536" s="32" t="s">
        <v>5588</v>
      </c>
      <c r="M536" s="14" t="s">
        <v>865</v>
      </c>
      <c r="N536" s="14" t="s">
        <v>5589</v>
      </c>
      <c r="O536" s="14" t="s">
        <v>5590</v>
      </c>
      <c r="P536" s="14" t="s">
        <v>5591</v>
      </c>
      <c r="Q536" s="14" t="s">
        <v>1144</v>
      </c>
      <c r="R536" s="14" t="s">
        <v>5592</v>
      </c>
      <c r="S536" s="14" t="s">
        <v>1799</v>
      </c>
      <c r="T536" s="1" t="str">
        <f t="shared" si="530"/>
        <v>Jalan Wonorejo 3, Rt 51 No 134 Blok C, Kelurahan Gunung Samarinda, Kecamatan Balikpapan Utara, Balikpapan</v>
      </c>
      <c r="U536" s="14" t="s">
        <v>1800</v>
      </c>
      <c r="V536" s="14" t="s">
        <v>1801</v>
      </c>
      <c r="W536" s="14" t="s">
        <v>1801</v>
      </c>
      <c r="X536" s="14" t="s">
        <v>1801</v>
      </c>
      <c r="Y536" s="1" t="str">
        <f t="shared" si="531"/>
        <v>64</v>
      </c>
      <c r="Z536" s="1" t="str">
        <f>VLOOKUP(Y536,ja!E$2:F$35,2,FALSE)</f>
        <v>Kalimantan Timur</v>
      </c>
      <c r="AA536" s="1" t="str">
        <f t="shared" si="532"/>
        <v>6471</v>
      </c>
      <c r="AB536" s="1" t="str">
        <f t="shared" si="533"/>
        <v>BPS Kota Balikpapan</v>
      </c>
      <c r="AD536" s="1" t="str">
        <f>IF(AC536="","", VLOOKUP(AC536,ja!A$2:D$549,4)&amp;" "&amp;VLOOKUP(AC536,ja!A$2:D$549,2))</f>
        <v/>
      </c>
      <c r="AE536" s="5" t="str">
        <f t="shared" ref="AE536:AF536" si="558">IF(AC536="",AA536,AC536)</f>
        <v>6471</v>
      </c>
      <c r="AF536" s="2" t="str">
        <f t="shared" si="558"/>
        <v>BPS Kota Balikpapan</v>
      </c>
      <c r="AG536" s="1">
        <v>1</v>
      </c>
    </row>
    <row r="537" spans="1:38" ht="12.75">
      <c r="A537" s="7">
        <v>45463.367965648147</v>
      </c>
      <c r="B537" s="8" t="s">
        <v>11</v>
      </c>
      <c r="C537" s="9" t="str">
        <f t="shared" si="526"/>
        <v>DIV KS</v>
      </c>
      <c r="D537" s="10">
        <v>222011407</v>
      </c>
      <c r="E537" s="35" t="s">
        <v>261</v>
      </c>
      <c r="F537" s="11">
        <f t="shared" si="527"/>
        <v>1</v>
      </c>
      <c r="G537" s="8" t="s">
        <v>261</v>
      </c>
      <c r="H537" s="11">
        <f t="shared" si="528"/>
        <v>1</v>
      </c>
      <c r="I537" s="8" t="s">
        <v>5594</v>
      </c>
      <c r="J537" s="36" t="s">
        <v>5595</v>
      </c>
      <c r="K537" s="37" t="str">
        <f t="shared" si="529"/>
        <v>6285329239596</v>
      </c>
      <c r="L537" s="38">
        <v>695501019203535</v>
      </c>
      <c r="M537" s="8" t="s">
        <v>5596</v>
      </c>
      <c r="N537" s="8" t="s">
        <v>1141</v>
      </c>
      <c r="O537" s="8" t="s">
        <v>5597</v>
      </c>
      <c r="P537" s="8" t="s">
        <v>5598</v>
      </c>
      <c r="Q537" s="8" t="s">
        <v>1144</v>
      </c>
      <c r="R537" s="8" t="s">
        <v>5599</v>
      </c>
      <c r="S537" s="8" t="s">
        <v>1720</v>
      </c>
      <c r="T537" s="11" t="str">
        <f t="shared" ref="T537:T540" si="559">PROPER(IF(Y537="35",P537,R537))</f>
        <v>Rt3/Rw6, Dusun Susukan, Desa Pare, Kecamatan Selogiri</v>
      </c>
      <c r="U537" s="8" t="s">
        <v>1359</v>
      </c>
      <c r="V537" s="8" t="s">
        <v>1161</v>
      </c>
      <c r="W537" s="8" t="s">
        <v>2960</v>
      </c>
      <c r="X537" s="8" t="s">
        <v>2960</v>
      </c>
      <c r="Y537" s="11" t="str">
        <f t="shared" si="531"/>
        <v>31</v>
      </c>
      <c r="Z537" s="11" t="str">
        <f>VLOOKUP(Y537,ja!E$2:F$35,2,FALSE)</f>
        <v>DKI Jakarta</v>
      </c>
      <c r="AA537" s="11" t="str">
        <f t="shared" si="532"/>
        <v>3101</v>
      </c>
      <c r="AB537" s="11" t="str">
        <f t="shared" ref="AB537:AB541" si="560">MID(X537,6,30)</f>
        <v>BPS Kabupaten Kepulauan Seribu</v>
      </c>
      <c r="AC537" s="11"/>
      <c r="AD537" s="1" t="str">
        <f>IF(AC537="","", VLOOKUP(AC537,ja!A$2:D$549,4)&amp;" "&amp;VLOOKUP(AC537,ja!A$2:D$549,2))</f>
        <v/>
      </c>
      <c r="AE537" s="5" t="str">
        <f t="shared" ref="AE537:AF537" si="561">IF(AC537="",AA537,AC537)</f>
        <v>3101</v>
      </c>
      <c r="AF537" s="2" t="str">
        <f t="shared" si="561"/>
        <v>BPS Kabupaten Kepulauan Seribu</v>
      </c>
      <c r="AG537" s="1">
        <v>2</v>
      </c>
      <c r="AH537" s="11"/>
      <c r="AI537" s="11"/>
      <c r="AJ537" s="11"/>
      <c r="AK537" s="11"/>
      <c r="AL537" s="11"/>
    </row>
    <row r="538" spans="1:38" ht="12.75">
      <c r="A538" s="7">
        <v>45464.666222824075</v>
      </c>
      <c r="B538" s="8" t="s">
        <v>290</v>
      </c>
      <c r="C538" s="9" t="str">
        <f t="shared" si="526"/>
        <v>DIV KS</v>
      </c>
      <c r="D538" s="10">
        <v>222011732</v>
      </c>
      <c r="E538" s="35" t="s">
        <v>291</v>
      </c>
      <c r="F538" s="11">
        <v>1</v>
      </c>
      <c r="G538" s="8" t="s">
        <v>291</v>
      </c>
      <c r="H538" s="11">
        <f t="shared" si="528"/>
        <v>1</v>
      </c>
      <c r="I538" s="8" t="s">
        <v>5601</v>
      </c>
      <c r="J538" s="36" t="s">
        <v>5602</v>
      </c>
      <c r="K538" s="37" t="str">
        <f t="shared" si="529"/>
        <v>6285772428440</v>
      </c>
      <c r="L538" s="38">
        <v>1660002894772</v>
      </c>
      <c r="M538" s="8" t="s">
        <v>5603</v>
      </c>
      <c r="N538" s="8" t="s">
        <v>1155</v>
      </c>
      <c r="O538" s="8" t="s">
        <v>5604</v>
      </c>
      <c r="P538" s="8" t="s">
        <v>5605</v>
      </c>
      <c r="Q538" s="8" t="s">
        <v>1144</v>
      </c>
      <c r="R538" s="8" t="s">
        <v>5605</v>
      </c>
      <c r="S538" s="8" t="s">
        <v>1158</v>
      </c>
      <c r="T538" s="11" t="str">
        <f t="shared" si="559"/>
        <v>Gang Beringin 2 No. 242 Rt.03/10 Kel. Malaka Jaya Kec. Duren Sawit</v>
      </c>
      <c r="U538" s="8" t="s">
        <v>1158</v>
      </c>
      <c r="V538" s="8" t="s">
        <v>1160</v>
      </c>
      <c r="W538" s="8" t="s">
        <v>1311</v>
      </c>
      <c r="X538" s="8" t="s">
        <v>1311</v>
      </c>
      <c r="Y538" s="11" t="str">
        <f t="shared" si="531"/>
        <v>31</v>
      </c>
      <c r="Z538" s="11" t="str">
        <f>VLOOKUP(Y538,ja!E$2:F$35,2,FALSE)</f>
        <v>DKI Jakarta</v>
      </c>
      <c r="AA538" s="11" t="str">
        <f t="shared" si="532"/>
        <v>3173</v>
      </c>
      <c r="AB538" s="11" t="str">
        <f t="shared" si="560"/>
        <v>BPS Kota Jakarta Pusat</v>
      </c>
      <c r="AC538" s="11"/>
      <c r="AD538" s="1" t="str">
        <f>IF(AC538="","", VLOOKUP(AC538,ja!A$2:D$549,4)&amp;" "&amp;VLOOKUP(AC538,ja!A$2:D$549,2))</f>
        <v/>
      </c>
      <c r="AE538" s="5" t="str">
        <f t="shared" ref="AE538:AF538" si="562">IF(AC538="",AA538,AC538)</f>
        <v>3173</v>
      </c>
      <c r="AF538" s="2" t="str">
        <f t="shared" si="562"/>
        <v>BPS Kota Jakarta Pusat</v>
      </c>
      <c r="AG538" s="1">
        <v>2</v>
      </c>
      <c r="AH538" s="11"/>
      <c r="AI538" s="11"/>
      <c r="AJ538" s="11"/>
      <c r="AK538" s="11"/>
      <c r="AL538" s="11"/>
    </row>
    <row r="539" spans="1:38" ht="12.75">
      <c r="A539" s="7">
        <v>45465.94278435185</v>
      </c>
      <c r="B539" s="8" t="s">
        <v>99</v>
      </c>
      <c r="C539" s="9" t="str">
        <f t="shared" si="526"/>
        <v>DIV KS</v>
      </c>
      <c r="D539" s="10">
        <v>222011294</v>
      </c>
      <c r="E539" s="35" t="s">
        <v>100</v>
      </c>
      <c r="F539" s="11">
        <v>1</v>
      </c>
      <c r="G539" s="8" t="s">
        <v>100</v>
      </c>
      <c r="H539" s="11">
        <f t="shared" si="528"/>
        <v>1</v>
      </c>
      <c r="I539" s="8" t="s">
        <v>5607</v>
      </c>
      <c r="J539" s="36" t="s">
        <v>5608</v>
      </c>
      <c r="K539" s="37" t="str">
        <f t="shared" si="529"/>
        <v>6281277715291</v>
      </c>
      <c r="L539" s="38">
        <v>126901008886500</v>
      </c>
      <c r="M539" s="8" t="s">
        <v>100</v>
      </c>
      <c r="N539" s="8" t="s">
        <v>1233</v>
      </c>
      <c r="O539" s="8" t="s">
        <v>5609</v>
      </c>
      <c r="P539" s="8" t="s">
        <v>1191</v>
      </c>
      <c r="Q539" s="8" t="s">
        <v>1144</v>
      </c>
      <c r="R539" s="8" t="s">
        <v>5610</v>
      </c>
      <c r="S539" s="8" t="s">
        <v>3101</v>
      </c>
      <c r="T539" s="11" t="str">
        <f t="shared" si="559"/>
        <v>Jalan Gajah 1 No 6  Kelurahan Air Tawar Barat, Kecamatan Padang Utara</v>
      </c>
      <c r="U539" s="8" t="s">
        <v>3101</v>
      </c>
      <c r="V539" s="8" t="s">
        <v>1239</v>
      </c>
      <c r="W539" s="8" t="s">
        <v>1239</v>
      </c>
      <c r="X539" s="8" t="s">
        <v>1239</v>
      </c>
      <c r="Y539" s="11" t="str">
        <f t="shared" si="531"/>
        <v>13</v>
      </c>
      <c r="Z539" s="11" t="str">
        <f>VLOOKUP(Y539,ja!E$2:F$35,2,FALSE)</f>
        <v>Sumatera Barat</v>
      </c>
      <c r="AA539" s="11" t="str">
        <f t="shared" si="532"/>
        <v>1300</v>
      </c>
      <c r="AB539" s="11" t="str">
        <f t="shared" si="560"/>
        <v>BPS Provinsi Sumatera Barat</v>
      </c>
      <c r="AC539" s="11"/>
      <c r="AD539" s="1" t="str">
        <f>IF(AC539="","", VLOOKUP(AC539,ja!A$2:D$549,4)&amp;" "&amp;VLOOKUP(AC539,ja!A$2:D$549,2))</f>
        <v/>
      </c>
      <c r="AE539" s="5" t="str">
        <f t="shared" ref="AE539:AF539" si="563">IF(AC539="",AA539,AC539)</f>
        <v>1300</v>
      </c>
      <c r="AF539" s="2" t="str">
        <f t="shared" si="563"/>
        <v>BPS Provinsi Sumatera Barat</v>
      </c>
      <c r="AG539" s="1">
        <v>2</v>
      </c>
      <c r="AH539" s="11"/>
      <c r="AI539" s="11"/>
      <c r="AJ539" s="11"/>
      <c r="AK539" s="11"/>
      <c r="AL539" s="11"/>
    </row>
    <row r="540" spans="1:38" ht="12.75">
      <c r="A540" s="7">
        <v>45264.638129270832</v>
      </c>
      <c r="B540" s="8" t="s">
        <v>855</v>
      </c>
      <c r="C540" s="9" t="str">
        <f t="shared" si="526"/>
        <v>DIII ST</v>
      </c>
      <c r="D540" s="16">
        <v>112112199</v>
      </c>
      <c r="E540" s="35" t="s">
        <v>5612</v>
      </c>
      <c r="F540" s="11"/>
      <c r="G540" s="11"/>
      <c r="H540" s="11"/>
      <c r="I540" s="8" t="s">
        <v>5613</v>
      </c>
      <c r="J540" s="36" t="s">
        <v>5614</v>
      </c>
      <c r="K540" s="37" t="str">
        <f t="shared" si="529"/>
        <v>6282352049029</v>
      </c>
      <c r="L540" s="36" t="s">
        <v>5615</v>
      </c>
      <c r="M540" s="8" t="s">
        <v>5612</v>
      </c>
      <c r="N540" s="8" t="s">
        <v>1141</v>
      </c>
      <c r="O540" s="8" t="s">
        <v>5616</v>
      </c>
      <c r="P540" s="8" t="s">
        <v>5617</v>
      </c>
      <c r="Q540" s="8" t="s">
        <v>1144</v>
      </c>
      <c r="R540" s="8" t="s">
        <v>5618</v>
      </c>
      <c r="S540" s="8" t="s">
        <v>1979</v>
      </c>
      <c r="T540" s="11" t="str">
        <f t="shared" si="559"/>
        <v xml:space="preserve">Jalan Manunggal, No.3 Rt.2/Rw2, Kalampangan, Sabangau </v>
      </c>
      <c r="U540" s="8"/>
      <c r="V540" s="8"/>
      <c r="W540" s="8"/>
      <c r="X540" s="8" t="s">
        <v>6602</v>
      </c>
      <c r="Y540" s="11" t="str">
        <f t="shared" si="531"/>
        <v>62</v>
      </c>
      <c r="Z540" s="11" t="str">
        <f>VLOOKUP(Y540,ja!E$2:F$35,2,FALSE)</f>
        <v>Kalimantan Tengah</v>
      </c>
      <c r="AA540" s="11" t="str">
        <f t="shared" si="532"/>
        <v>6271</v>
      </c>
      <c r="AB540" s="11" t="str">
        <f t="shared" si="560"/>
        <v>BPS Kota Palangkaraya</v>
      </c>
      <c r="AC540" s="38"/>
      <c r="AD540" s="1" t="str">
        <f>IF(AC540="","", VLOOKUP(AC540,ja!A$2:D$549,4)&amp;" "&amp;VLOOKUP(AC540,ja!A$2:D$549,2))</f>
        <v/>
      </c>
      <c r="AE540" s="5" t="str">
        <f t="shared" ref="AE540:AF540" si="564">IF(AC540="",AA540,AC540)</f>
        <v>6271</v>
      </c>
      <c r="AF540" s="2" t="str">
        <f t="shared" si="564"/>
        <v>BPS Kota Palangkaraya</v>
      </c>
      <c r="AG540" s="1">
        <v>2</v>
      </c>
      <c r="AH540" s="8"/>
      <c r="AI540" s="8"/>
      <c r="AJ540" s="8"/>
      <c r="AK540" s="8"/>
      <c r="AL540" s="8"/>
    </row>
    <row r="541" spans="1:38" ht="12.75">
      <c r="A541" s="11"/>
      <c r="B541" s="8" t="s">
        <v>99</v>
      </c>
      <c r="C541" s="9" t="str">
        <f t="shared" si="526"/>
        <v>DIV KS</v>
      </c>
      <c r="D541" s="66">
        <v>222011255</v>
      </c>
      <c r="E541" s="40" t="s">
        <v>5620</v>
      </c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X541" s="11" t="s">
        <v>5621</v>
      </c>
      <c r="Y541" s="11" t="str">
        <f t="shared" si="531"/>
        <v>33</v>
      </c>
      <c r="Z541" s="11" t="str">
        <f>VLOOKUP(Y541,ja!E$2:F$35,2,FALSE)</f>
        <v>Jawa Tengah</v>
      </c>
      <c r="AA541" s="11" t="str">
        <f t="shared" si="532"/>
        <v>3320</v>
      </c>
      <c r="AB541" s="11" t="str">
        <f t="shared" si="560"/>
        <v>BPS Kabupaten Jepara</v>
      </c>
      <c r="AC541" s="11"/>
      <c r="AD541" s="1" t="str">
        <f>IF(AC541="","", VLOOKUP(AC541,ja!A$2:D$549,4)&amp;" "&amp;VLOOKUP(AC541,ja!A$2:D$549,2))</f>
        <v/>
      </c>
      <c r="AE541" s="5" t="str">
        <f t="shared" ref="AE541:AF541" si="565">IF(AC541="",AA541,AC541)</f>
        <v>3320</v>
      </c>
      <c r="AF541" s="2" t="str">
        <f t="shared" si="565"/>
        <v>BPS Kabupaten Jepara</v>
      </c>
      <c r="AG541" s="1">
        <v>2</v>
      </c>
    </row>
    <row r="542" spans="1:38" ht="12.75">
      <c r="C542" s="2"/>
      <c r="D542" s="2"/>
      <c r="E542" s="2"/>
      <c r="Y542" s="11"/>
      <c r="Z542" s="11"/>
      <c r="AA542" s="11"/>
      <c r="AB542" s="11"/>
      <c r="AC542" s="11"/>
      <c r="AE542" s="2"/>
      <c r="AF542" s="2"/>
    </row>
    <row r="543" spans="1:38" ht="12.75">
      <c r="C543" s="2"/>
      <c r="D543" s="2"/>
      <c r="E543" s="2"/>
      <c r="AE543" s="2"/>
      <c r="AF543" s="2"/>
    </row>
    <row r="544" spans="1:38" ht="12.75">
      <c r="C544" s="2"/>
      <c r="D544" s="2"/>
      <c r="E544" s="2"/>
      <c r="AE544" s="2"/>
      <c r="AF544" s="2"/>
    </row>
    <row r="545" spans="3:32" ht="12.75">
      <c r="C545" s="2"/>
      <c r="D545" s="2"/>
      <c r="E545" s="2"/>
      <c r="AE545" s="2"/>
      <c r="AF545" s="2"/>
    </row>
    <row r="546" spans="3:32" ht="12.75">
      <c r="C546" s="2"/>
      <c r="D546" s="2"/>
      <c r="E546" s="2"/>
      <c r="AE546" s="2"/>
      <c r="AF546" s="2"/>
    </row>
    <row r="547" spans="3:32" ht="12.75">
      <c r="C547" s="2"/>
      <c r="D547" s="2"/>
      <c r="E547" s="2"/>
      <c r="AE547" s="2"/>
      <c r="AF547" s="2"/>
    </row>
    <row r="548" spans="3:32" ht="12.75">
      <c r="C548" s="2"/>
      <c r="D548" s="2"/>
      <c r="E548" s="2"/>
      <c r="AE548" s="2"/>
      <c r="AF548" s="2"/>
    </row>
    <row r="549" spans="3:32" ht="12.75">
      <c r="C549" s="2"/>
      <c r="D549" s="2"/>
      <c r="E549" s="2"/>
      <c r="AE549" s="2"/>
      <c r="AF549" s="2"/>
    </row>
    <row r="550" spans="3:32" ht="12.75">
      <c r="C550" s="2"/>
      <c r="D550" s="2"/>
      <c r="E550" s="2"/>
      <c r="AE550" s="2"/>
      <c r="AF550" s="2"/>
    </row>
    <row r="551" spans="3:32" ht="12.75">
      <c r="C551" s="2"/>
      <c r="D551" s="2"/>
      <c r="E551" s="2"/>
      <c r="AE551" s="2"/>
      <c r="AF551" s="2"/>
    </row>
    <row r="552" spans="3:32" ht="12.75">
      <c r="C552" s="2"/>
      <c r="D552" s="2"/>
      <c r="E552" s="2"/>
      <c r="AE552" s="2"/>
      <c r="AF552" s="2"/>
    </row>
    <row r="553" spans="3:32" ht="12.75">
      <c r="C553" s="2"/>
      <c r="D553" s="2"/>
      <c r="E553" s="2"/>
      <c r="AE553" s="2"/>
      <c r="AF553" s="2"/>
    </row>
    <row r="554" spans="3:32" ht="12.75">
      <c r="C554" s="2"/>
      <c r="D554" s="2"/>
      <c r="E554" s="2"/>
      <c r="AE554" s="2"/>
      <c r="AF554" s="2"/>
    </row>
    <row r="555" spans="3:32" ht="12.75">
      <c r="C555" s="2"/>
      <c r="D555" s="2"/>
      <c r="E555" s="2"/>
      <c r="AE555" s="2"/>
      <c r="AF555" s="2"/>
    </row>
    <row r="556" spans="3:32" ht="12.75">
      <c r="C556" s="2"/>
      <c r="D556" s="2"/>
      <c r="E556" s="2"/>
      <c r="AE556" s="2"/>
      <c r="AF556" s="2"/>
    </row>
    <row r="557" spans="3:32" ht="12.75">
      <c r="C557" s="2"/>
      <c r="D557" s="2"/>
      <c r="E557" s="2"/>
      <c r="AE557" s="2"/>
      <c r="AF557" s="2"/>
    </row>
    <row r="558" spans="3:32" ht="12.75">
      <c r="C558" s="2"/>
      <c r="D558" s="2"/>
      <c r="E558" s="2"/>
      <c r="AE558" s="2"/>
      <c r="AF558" s="2"/>
    </row>
    <row r="559" spans="3:32" ht="12.75">
      <c r="C559" s="2"/>
      <c r="D559" s="2"/>
      <c r="E559" s="2"/>
      <c r="AE559" s="2"/>
      <c r="AF559" s="2"/>
    </row>
    <row r="560" spans="3:32" ht="12.75">
      <c r="C560" s="2"/>
      <c r="D560" s="2"/>
      <c r="E560" s="2"/>
      <c r="AE560" s="2"/>
      <c r="AF560" s="2"/>
    </row>
    <row r="561" spans="3:32" ht="12.75">
      <c r="C561" s="2"/>
      <c r="D561" s="2"/>
      <c r="E561" s="2"/>
      <c r="AE561" s="2"/>
      <c r="AF561" s="2"/>
    </row>
    <row r="562" spans="3:32" ht="12.75">
      <c r="C562" s="2"/>
      <c r="D562" s="2"/>
      <c r="E562" s="2"/>
      <c r="AE562" s="2"/>
      <c r="AF562" s="2"/>
    </row>
    <row r="563" spans="3:32" ht="12.75">
      <c r="C563" s="2"/>
      <c r="D563" s="2"/>
      <c r="E563" s="2"/>
      <c r="AE563" s="2"/>
      <c r="AF563" s="2"/>
    </row>
    <row r="564" spans="3:32" ht="12.75">
      <c r="C564" s="2"/>
      <c r="D564" s="2"/>
      <c r="E564" s="2"/>
      <c r="AE564" s="2"/>
      <c r="AF564" s="2"/>
    </row>
    <row r="565" spans="3:32" ht="12.75">
      <c r="C565" s="2"/>
      <c r="D565" s="2"/>
      <c r="E565" s="2"/>
      <c r="AE565" s="2"/>
      <c r="AF565" s="2"/>
    </row>
    <row r="566" spans="3:32" ht="12.75">
      <c r="C566" s="2"/>
      <c r="D566" s="2"/>
      <c r="E566" s="2"/>
      <c r="AE566" s="2"/>
      <c r="AF566" s="2"/>
    </row>
    <row r="567" spans="3:32" ht="12.75">
      <c r="C567" s="2"/>
      <c r="D567" s="2"/>
      <c r="E567" s="2"/>
      <c r="AE567" s="2"/>
      <c r="AF567" s="2"/>
    </row>
    <row r="568" spans="3:32" ht="12.75">
      <c r="C568" s="2"/>
      <c r="D568" s="2"/>
      <c r="E568" s="2"/>
      <c r="AE568" s="2"/>
      <c r="AF568" s="2"/>
    </row>
    <row r="569" spans="3:32" ht="12.75">
      <c r="C569" s="2"/>
      <c r="D569" s="2"/>
      <c r="E569" s="2"/>
      <c r="AE569" s="2"/>
      <c r="AF569" s="2"/>
    </row>
    <row r="570" spans="3:32" ht="12.75">
      <c r="C570" s="2"/>
      <c r="D570" s="2"/>
      <c r="E570" s="2"/>
      <c r="AE570" s="2"/>
      <c r="AF570" s="2"/>
    </row>
    <row r="571" spans="3:32" ht="12.75">
      <c r="C571" s="2"/>
      <c r="D571" s="2"/>
      <c r="E571" s="2"/>
      <c r="AE571" s="2"/>
      <c r="AF571" s="2"/>
    </row>
    <row r="572" spans="3:32" ht="12.75">
      <c r="C572" s="2"/>
      <c r="D572" s="2"/>
      <c r="E572" s="2"/>
      <c r="AE572" s="2"/>
      <c r="AF572" s="2"/>
    </row>
    <row r="573" spans="3:32" ht="12.75">
      <c r="C573" s="2"/>
      <c r="D573" s="2"/>
      <c r="E573" s="2"/>
      <c r="AE573" s="2"/>
      <c r="AF573" s="2"/>
    </row>
    <row r="574" spans="3:32" ht="12.75">
      <c r="C574" s="2"/>
      <c r="D574" s="2"/>
      <c r="E574" s="2"/>
      <c r="AE574" s="2"/>
      <c r="AF574" s="2"/>
    </row>
    <row r="575" spans="3:32" ht="12.75">
      <c r="C575" s="2"/>
      <c r="D575" s="2"/>
      <c r="E575" s="2"/>
      <c r="AE575" s="2"/>
      <c r="AF575" s="2"/>
    </row>
    <row r="576" spans="3:32" ht="12.75">
      <c r="C576" s="2"/>
      <c r="D576" s="2"/>
      <c r="E576" s="2"/>
      <c r="AE576" s="2"/>
      <c r="AF576" s="2"/>
    </row>
    <row r="577" spans="3:32" ht="12.75">
      <c r="C577" s="2"/>
      <c r="D577" s="2"/>
      <c r="E577" s="2"/>
      <c r="AE577" s="2"/>
      <c r="AF577" s="2"/>
    </row>
    <row r="578" spans="3:32" ht="12.75">
      <c r="C578" s="2"/>
      <c r="D578" s="2"/>
      <c r="E578" s="2"/>
      <c r="AE578" s="2"/>
      <c r="AF578" s="2"/>
    </row>
    <row r="579" spans="3:32" ht="12.75">
      <c r="C579" s="2"/>
      <c r="D579" s="2"/>
      <c r="E579" s="2"/>
      <c r="AE579" s="2"/>
      <c r="AF579" s="2"/>
    </row>
    <row r="580" spans="3:32" ht="12.75">
      <c r="C580" s="2"/>
      <c r="D580" s="2"/>
      <c r="E580" s="2"/>
      <c r="AE580" s="2"/>
      <c r="AF580" s="2"/>
    </row>
    <row r="581" spans="3:32" ht="12.75">
      <c r="C581" s="2"/>
      <c r="D581" s="2"/>
      <c r="E581" s="2"/>
      <c r="AE581" s="2"/>
      <c r="AF581" s="2"/>
    </row>
    <row r="582" spans="3:32" ht="12.75">
      <c r="C582" s="2"/>
      <c r="D582" s="2"/>
      <c r="E582" s="2"/>
      <c r="AE582" s="2"/>
      <c r="AF582" s="2"/>
    </row>
    <row r="583" spans="3:32" ht="12.75">
      <c r="C583" s="2"/>
      <c r="D583" s="2"/>
      <c r="E583" s="2"/>
      <c r="AE583" s="2"/>
      <c r="AF583" s="2"/>
    </row>
    <row r="584" spans="3:32" ht="12.75">
      <c r="C584" s="2"/>
      <c r="D584" s="2"/>
      <c r="E584" s="2"/>
      <c r="AE584" s="2"/>
      <c r="AF584" s="2"/>
    </row>
    <row r="585" spans="3:32" ht="12.75">
      <c r="C585" s="2"/>
      <c r="D585" s="2"/>
      <c r="E585" s="2"/>
      <c r="AE585" s="2"/>
      <c r="AF585" s="2"/>
    </row>
    <row r="586" spans="3:32" ht="12.75">
      <c r="C586" s="2"/>
      <c r="D586" s="2"/>
      <c r="E586" s="2"/>
      <c r="AE586" s="2"/>
      <c r="AF586" s="2"/>
    </row>
    <row r="587" spans="3:32" ht="12.75">
      <c r="C587" s="2"/>
      <c r="D587" s="2"/>
      <c r="E587" s="2"/>
      <c r="AE587" s="2"/>
      <c r="AF587" s="2"/>
    </row>
    <row r="588" spans="3:32" ht="12.75">
      <c r="C588" s="2"/>
      <c r="D588" s="2"/>
      <c r="E588" s="2"/>
      <c r="AE588" s="2"/>
      <c r="AF588" s="2"/>
    </row>
    <row r="589" spans="3:32" ht="12.75">
      <c r="C589" s="2"/>
      <c r="D589" s="2"/>
      <c r="E589" s="2"/>
      <c r="AE589" s="2"/>
      <c r="AF589" s="2"/>
    </row>
    <row r="590" spans="3:32" ht="12.75">
      <c r="C590" s="2"/>
      <c r="D590" s="2"/>
      <c r="E590" s="2"/>
      <c r="AE590" s="2"/>
      <c r="AF590" s="2"/>
    </row>
    <row r="591" spans="3:32" ht="12.75">
      <c r="C591" s="2"/>
      <c r="D591" s="2"/>
      <c r="E591" s="2"/>
      <c r="AE591" s="2"/>
      <c r="AF591" s="2"/>
    </row>
    <row r="592" spans="3:32" ht="12.75">
      <c r="C592" s="2"/>
      <c r="D592" s="2"/>
      <c r="E592" s="2"/>
      <c r="AE592" s="2"/>
      <c r="AF592" s="2"/>
    </row>
    <row r="593" spans="3:32" ht="12.75">
      <c r="C593" s="2"/>
      <c r="D593" s="2"/>
      <c r="E593" s="2"/>
      <c r="AE593" s="2"/>
      <c r="AF593" s="2"/>
    </row>
    <row r="594" spans="3:32" ht="12.75">
      <c r="C594" s="2"/>
      <c r="D594" s="2"/>
      <c r="E594" s="2"/>
      <c r="AE594" s="2"/>
      <c r="AF594" s="2"/>
    </row>
    <row r="595" spans="3:32" ht="12.75">
      <c r="C595" s="2"/>
      <c r="D595" s="2"/>
      <c r="E595" s="2"/>
      <c r="AE595" s="2"/>
      <c r="AF595" s="2"/>
    </row>
    <row r="596" spans="3:32" ht="12.75">
      <c r="C596" s="2"/>
      <c r="D596" s="2"/>
      <c r="E596" s="2"/>
      <c r="AE596" s="2"/>
      <c r="AF596" s="2"/>
    </row>
    <row r="597" spans="3:32" ht="12.75">
      <c r="C597" s="2"/>
      <c r="D597" s="2"/>
      <c r="E597" s="2"/>
      <c r="AE597" s="2"/>
      <c r="AF597" s="2"/>
    </row>
    <row r="598" spans="3:32" ht="12.75">
      <c r="C598" s="2"/>
      <c r="D598" s="2"/>
      <c r="E598" s="2"/>
      <c r="AE598" s="2"/>
      <c r="AF598" s="2"/>
    </row>
    <row r="599" spans="3:32" ht="12.75">
      <c r="C599" s="2"/>
      <c r="D599" s="2"/>
      <c r="E599" s="2"/>
      <c r="AE599" s="2"/>
      <c r="AF599" s="2"/>
    </row>
    <row r="600" spans="3:32" ht="12.75">
      <c r="C600" s="2"/>
      <c r="D600" s="2"/>
      <c r="E600" s="2"/>
      <c r="AE600" s="2"/>
      <c r="AF600" s="2"/>
    </row>
    <row r="601" spans="3:32" ht="12.75">
      <c r="C601" s="2"/>
      <c r="D601" s="2"/>
      <c r="E601" s="2"/>
      <c r="AE601" s="2"/>
      <c r="AF601" s="2"/>
    </row>
    <row r="602" spans="3:32" ht="12.75">
      <c r="C602" s="2"/>
      <c r="D602" s="2"/>
      <c r="E602" s="2"/>
      <c r="AE602" s="2"/>
      <c r="AF602" s="2"/>
    </row>
    <row r="603" spans="3:32" ht="12.75">
      <c r="C603" s="2"/>
      <c r="D603" s="2"/>
      <c r="E603" s="2"/>
      <c r="AE603" s="2"/>
      <c r="AF603" s="2"/>
    </row>
    <row r="604" spans="3:32" ht="12.75">
      <c r="C604" s="2"/>
      <c r="D604" s="2"/>
      <c r="E604" s="2"/>
      <c r="AE604" s="2"/>
      <c r="AF604" s="2"/>
    </row>
    <row r="605" spans="3:32" ht="12.75">
      <c r="C605" s="2"/>
      <c r="D605" s="2"/>
      <c r="E605" s="2"/>
      <c r="AE605" s="2"/>
      <c r="AF605" s="2"/>
    </row>
    <row r="606" spans="3:32" ht="12.75">
      <c r="C606" s="2"/>
      <c r="D606" s="2"/>
      <c r="E606" s="2"/>
      <c r="AE606" s="2"/>
      <c r="AF606" s="2"/>
    </row>
    <row r="607" spans="3:32" ht="12.75">
      <c r="C607" s="2"/>
      <c r="D607" s="2"/>
      <c r="E607" s="2"/>
      <c r="AE607" s="2"/>
      <c r="AF607" s="2"/>
    </row>
    <row r="608" spans="3:32" ht="12.75">
      <c r="C608" s="2"/>
      <c r="D608" s="2"/>
      <c r="E608" s="2"/>
      <c r="AE608" s="2"/>
      <c r="AF608" s="2"/>
    </row>
    <row r="609" spans="3:32" ht="12.75">
      <c r="C609" s="2"/>
      <c r="D609" s="2"/>
      <c r="E609" s="2"/>
      <c r="AE609" s="2"/>
      <c r="AF609" s="2"/>
    </row>
    <row r="610" spans="3:32" ht="12.75">
      <c r="C610" s="2"/>
      <c r="D610" s="2"/>
      <c r="E610" s="2"/>
      <c r="AE610" s="2"/>
      <c r="AF610" s="2"/>
    </row>
    <row r="611" spans="3:32" ht="12.75">
      <c r="C611" s="2"/>
      <c r="D611" s="2"/>
      <c r="E611" s="2"/>
      <c r="AE611" s="2"/>
      <c r="AF611" s="2"/>
    </row>
    <row r="612" spans="3:32" ht="12.75">
      <c r="C612" s="2"/>
      <c r="D612" s="2"/>
      <c r="E612" s="2"/>
      <c r="AE612" s="2"/>
      <c r="AF612" s="2"/>
    </row>
    <row r="613" spans="3:32" ht="12.75">
      <c r="C613" s="2"/>
      <c r="D613" s="2"/>
      <c r="E613" s="2"/>
      <c r="AE613" s="2"/>
      <c r="AF613" s="2"/>
    </row>
    <row r="614" spans="3:32" ht="12.75">
      <c r="C614" s="2"/>
      <c r="D614" s="2"/>
      <c r="E614" s="2"/>
      <c r="AE614" s="2"/>
      <c r="AF614" s="2"/>
    </row>
    <row r="615" spans="3:32" ht="12.75">
      <c r="C615" s="2"/>
      <c r="D615" s="2"/>
      <c r="E615" s="2"/>
      <c r="AE615" s="2"/>
      <c r="AF615" s="2"/>
    </row>
    <row r="616" spans="3:32" ht="12.75">
      <c r="C616" s="2"/>
      <c r="D616" s="2"/>
      <c r="E616" s="2"/>
      <c r="AE616" s="2"/>
      <c r="AF616" s="2"/>
    </row>
    <row r="617" spans="3:32" ht="12.75">
      <c r="C617" s="2"/>
      <c r="D617" s="2"/>
      <c r="E617" s="2"/>
      <c r="AE617" s="2"/>
      <c r="AF617" s="2"/>
    </row>
    <row r="618" spans="3:32" ht="12.75">
      <c r="C618" s="2"/>
      <c r="D618" s="2"/>
      <c r="E618" s="2"/>
      <c r="AE618" s="2"/>
      <c r="AF618" s="2"/>
    </row>
    <row r="619" spans="3:32" ht="12.75">
      <c r="C619" s="2"/>
      <c r="D619" s="2"/>
      <c r="E619" s="2"/>
      <c r="AE619" s="2"/>
      <c r="AF619" s="2"/>
    </row>
    <row r="620" spans="3:32" ht="12.75">
      <c r="C620" s="2"/>
      <c r="D620" s="2"/>
      <c r="E620" s="2"/>
      <c r="AE620" s="2"/>
      <c r="AF620" s="2"/>
    </row>
    <row r="621" spans="3:32" ht="12.75">
      <c r="C621" s="2"/>
      <c r="D621" s="2"/>
      <c r="E621" s="2"/>
      <c r="AE621" s="2"/>
      <c r="AF621" s="2"/>
    </row>
    <row r="622" spans="3:32" ht="12.75">
      <c r="C622" s="2"/>
      <c r="D622" s="2"/>
      <c r="E622" s="2"/>
      <c r="AE622" s="2"/>
      <c r="AF622" s="2"/>
    </row>
    <row r="623" spans="3:32" ht="12.75">
      <c r="C623" s="2"/>
      <c r="D623" s="2"/>
      <c r="E623" s="2"/>
      <c r="AE623" s="2"/>
      <c r="AF623" s="2"/>
    </row>
    <row r="624" spans="3:32" ht="12.75">
      <c r="C624" s="2"/>
      <c r="D624" s="2"/>
      <c r="E624" s="2"/>
      <c r="AE624" s="2"/>
      <c r="AF624" s="2"/>
    </row>
    <row r="625" spans="3:32" ht="12.75">
      <c r="C625" s="2"/>
      <c r="D625" s="2"/>
      <c r="E625" s="2"/>
      <c r="AE625" s="2"/>
      <c r="AF625" s="2"/>
    </row>
    <row r="626" spans="3:32" ht="12.75">
      <c r="C626" s="2"/>
      <c r="D626" s="2"/>
      <c r="E626" s="2"/>
      <c r="AE626" s="2"/>
      <c r="AF626" s="2"/>
    </row>
    <row r="627" spans="3:32" ht="12.75">
      <c r="C627" s="2"/>
      <c r="D627" s="2"/>
      <c r="E627" s="2"/>
      <c r="AE627" s="2"/>
      <c r="AF627" s="2"/>
    </row>
    <row r="628" spans="3:32" ht="12.75">
      <c r="C628" s="2"/>
      <c r="D628" s="2"/>
      <c r="E628" s="2"/>
      <c r="AE628" s="2"/>
      <c r="AF628" s="2"/>
    </row>
    <row r="629" spans="3:32" ht="12.75">
      <c r="C629" s="2"/>
      <c r="D629" s="2"/>
      <c r="E629" s="2"/>
      <c r="AE629" s="2"/>
      <c r="AF629" s="2"/>
    </row>
    <row r="630" spans="3:32" ht="12.75">
      <c r="C630" s="2"/>
      <c r="D630" s="2"/>
      <c r="E630" s="2"/>
      <c r="AE630" s="2"/>
      <c r="AF630" s="2"/>
    </row>
    <row r="631" spans="3:32" ht="12.75">
      <c r="C631" s="2"/>
      <c r="D631" s="2"/>
      <c r="E631" s="2"/>
      <c r="AE631" s="2"/>
      <c r="AF631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29"/>
  <sheetViews>
    <sheetView workbookViewId="0"/>
  </sheetViews>
  <sheetFormatPr defaultRowHeight="15"/>
  <sheetData>
    <row r="1" ht="12.75"/>
    <row r="2" ht="12.75"/>
    <row r="3" ht="12.75"/>
    <row r="4" ht="12.75"/>
    <row r="5" ht="12.75"/>
    <row r="6" ht="12.75"/>
    <row r="7" ht="12.75"/>
    <row r="8" ht="12.75"/>
    <row r="9" ht="12.75"/>
    <row r="10" ht="12.75"/>
    <row r="11" ht="12.75"/>
    <row r="12" ht="12.75"/>
    <row r="13" ht="12.75"/>
    <row r="14" ht="12.75"/>
    <row r="15" ht="12.75"/>
    <row r="16" ht="12.75"/>
    <row r="17" ht="12.75"/>
    <row r="18" ht="12.75"/>
    <row r="19" ht="12.75"/>
    <row r="20" ht="12.75"/>
    <row r="21" ht="12.75"/>
    <row r="22" ht="12.75"/>
    <row r="23" ht="12.75"/>
    <row r="24" ht="12.75"/>
    <row r="25" ht="12.75"/>
    <row r="26" ht="12.75"/>
    <row r="27" ht="12.75"/>
    <row r="28" ht="12.75"/>
    <row r="29" ht="12.75"/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C1:F539"/>
  <sheetViews>
    <sheetView workbookViewId="0"/>
  </sheetViews>
  <sheetFormatPr defaultRowHeight="15"/>
  <sheetData>
    <row r="1" spans="5:5" ht="12.75"/>
    <row r="2" spans="5:5" ht="12.75">
      <c r="E2" s="11"/>
    </row>
    <row r="3" spans="5:5" ht="12.75">
      <c r="E3" s="11"/>
    </row>
    <row r="4" spans="5:5" ht="12.75">
      <c r="E4" s="11"/>
    </row>
    <row r="5" spans="5:5" ht="12.75">
      <c r="E5" s="11"/>
    </row>
    <row r="6" spans="5:5" ht="12.75">
      <c r="E6" s="11"/>
    </row>
    <row r="7" spans="5:5" ht="12.75">
      <c r="E7" s="11"/>
    </row>
    <row r="8" spans="5:5" ht="12.75">
      <c r="E8" s="11"/>
    </row>
    <row r="9" spans="5:5" ht="12.75">
      <c r="E9" s="11"/>
    </row>
    <row r="10" spans="5:5" ht="12.75">
      <c r="E10" s="11"/>
    </row>
    <row r="11" spans="5:5" ht="12.75">
      <c r="E11" s="11"/>
    </row>
    <row r="12" spans="5:5" ht="12.75">
      <c r="E12" s="11"/>
    </row>
    <row r="13" spans="5:5" ht="12.75">
      <c r="E13" s="11"/>
    </row>
    <row r="14" spans="5:5" ht="12.75">
      <c r="E14" s="11"/>
    </row>
    <row r="15" spans="5:5" ht="12.75">
      <c r="E15" s="11"/>
    </row>
    <row r="16" spans="5:5" ht="12.75">
      <c r="E16" s="11"/>
    </row>
    <row r="17" spans="5:5" ht="12.75">
      <c r="E17" s="11"/>
    </row>
    <row r="18" spans="5:5" ht="12.75">
      <c r="E18" s="11"/>
    </row>
    <row r="19" spans="5:5" ht="12.75">
      <c r="E19" s="11"/>
    </row>
    <row r="20" spans="5:5" ht="12.75">
      <c r="E20" s="11"/>
    </row>
    <row r="21" spans="5:5" ht="12.75">
      <c r="E21" s="11"/>
    </row>
    <row r="22" spans="5:5" ht="12.75">
      <c r="E22" s="11"/>
    </row>
    <row r="23" spans="5:5" ht="12.75">
      <c r="E23" s="11"/>
    </row>
    <row r="24" spans="5:5" ht="12.75">
      <c r="E24" s="11"/>
    </row>
    <row r="25" spans="5:5" ht="12.75">
      <c r="E25" s="11"/>
    </row>
    <row r="26" spans="5:5" ht="12.75">
      <c r="E26" s="11"/>
    </row>
    <row r="27" spans="5:5" ht="12.75">
      <c r="E27" s="11"/>
    </row>
    <row r="28" spans="5:5" ht="12.75">
      <c r="E28" s="11"/>
    </row>
    <row r="29" spans="5:5" ht="12.75">
      <c r="E29" s="11"/>
    </row>
    <row r="30" spans="5:5" ht="12.75">
      <c r="E30" s="11"/>
    </row>
    <row r="31" spans="5:5" ht="12.75">
      <c r="E31" s="11"/>
    </row>
    <row r="32" spans="5:5" ht="12.75">
      <c r="E32" s="11"/>
    </row>
    <row r="33" spans="5:5" ht="12.75">
      <c r="E33" s="11"/>
    </row>
    <row r="34" spans="5:5" ht="12.75">
      <c r="E34" s="11"/>
    </row>
    <row r="35" spans="5:5" ht="12.75">
      <c r="E35" s="11"/>
    </row>
    <row r="36" spans="5:5" ht="12.75">
      <c r="E36" s="11"/>
    </row>
    <row r="37" spans="5:5" ht="12.75">
      <c r="E37" s="11"/>
    </row>
    <row r="38" spans="5:5" ht="12.75">
      <c r="E38" s="11"/>
    </row>
    <row r="39" spans="5:5" ht="12.75">
      <c r="E39" s="11"/>
    </row>
    <row r="40" spans="5:5" ht="12.75">
      <c r="E40" s="11"/>
    </row>
    <row r="41" spans="5:5" ht="12.75">
      <c r="E41" s="11"/>
    </row>
    <row r="42" spans="5:5" ht="12.75">
      <c r="E42" s="11"/>
    </row>
    <row r="43" spans="5:5" ht="12.75">
      <c r="E43" s="11"/>
    </row>
    <row r="44" spans="5:5" ht="12.75">
      <c r="E44" s="11"/>
    </row>
    <row r="45" spans="5:5" ht="12.75">
      <c r="E45" s="11"/>
    </row>
    <row r="46" spans="5:5" ht="12.75">
      <c r="E46" s="11"/>
    </row>
    <row r="47" spans="5:5" ht="12.75">
      <c r="E47" s="11"/>
    </row>
    <row r="48" spans="5:5" ht="12.75">
      <c r="E48" s="11"/>
    </row>
    <row r="49" spans="5:5" ht="12.75">
      <c r="E49" s="11"/>
    </row>
    <row r="50" spans="5:5" ht="12.75">
      <c r="E50" s="11"/>
    </row>
    <row r="51" spans="5:5" ht="12.75">
      <c r="E51" s="11"/>
    </row>
    <row r="52" spans="5:5" ht="12.75">
      <c r="E52" s="11"/>
    </row>
    <row r="53" spans="5:5" ht="12.75">
      <c r="E53" s="11"/>
    </row>
    <row r="54" spans="5:5" ht="12.75">
      <c r="E54" s="11"/>
    </row>
    <row r="55" spans="5:5" ht="12.75">
      <c r="E55" s="11"/>
    </row>
    <row r="56" spans="5:5" ht="12.75">
      <c r="E56" s="11"/>
    </row>
    <row r="57" spans="5:5" ht="12.75">
      <c r="E57" s="11"/>
    </row>
    <row r="58" spans="5:5" ht="12.75">
      <c r="E58" s="11"/>
    </row>
    <row r="59" spans="5:5" ht="12.75">
      <c r="E59" s="11"/>
    </row>
    <row r="60" spans="5:5" ht="12.75">
      <c r="E60" s="11"/>
    </row>
    <row r="61" spans="5:5" ht="12.75">
      <c r="E61" s="11"/>
    </row>
    <row r="62" spans="5:5" ht="12.75">
      <c r="E62" s="11"/>
    </row>
    <row r="63" spans="5:5" ht="12.75">
      <c r="E63" s="11"/>
    </row>
    <row r="64" spans="5:5" ht="12.75">
      <c r="E64" s="11"/>
    </row>
    <row r="65" spans="5:5" ht="12.75">
      <c r="E65" s="11"/>
    </row>
    <row r="66" spans="5:5" ht="12.75">
      <c r="E66" s="11"/>
    </row>
    <row r="67" spans="5:5" ht="12.75">
      <c r="E67" s="11"/>
    </row>
    <row r="68" spans="5:5" ht="12.75">
      <c r="E68" s="11"/>
    </row>
    <row r="69" spans="5:5" ht="12.75">
      <c r="E69" s="11"/>
    </row>
    <row r="70" spans="5:5" ht="12.75">
      <c r="E70" s="11"/>
    </row>
    <row r="71" spans="5:5" ht="12.75">
      <c r="E71" s="11"/>
    </row>
    <row r="72" spans="5:5" ht="12.75">
      <c r="E72" s="11"/>
    </row>
    <row r="73" spans="5:5" ht="12.75">
      <c r="E73" s="11"/>
    </row>
    <row r="74" spans="5:5" ht="12.75">
      <c r="E74" s="11"/>
    </row>
    <row r="75" spans="5:5" ht="12.75">
      <c r="E75" s="11"/>
    </row>
    <row r="76" spans="5:5" ht="12.75">
      <c r="E76" s="11"/>
    </row>
    <row r="77" spans="5:5" ht="12.75">
      <c r="E77" s="11"/>
    </row>
    <row r="78" spans="5:5" ht="12.75">
      <c r="E78" s="11"/>
    </row>
    <row r="79" spans="5:5" ht="12.75">
      <c r="E79" s="11"/>
    </row>
    <row r="80" spans="5:5" ht="12.75">
      <c r="E80" s="11"/>
    </row>
    <row r="81" spans="5:5" ht="12.75">
      <c r="E81" s="11"/>
    </row>
    <row r="82" spans="5:5" ht="12.75">
      <c r="E82" s="11"/>
    </row>
    <row r="83" spans="5:5" ht="12.75">
      <c r="E83" s="11"/>
    </row>
    <row r="84" spans="5:5" ht="12.75">
      <c r="E84" s="11"/>
    </row>
    <row r="85" spans="5:5" ht="12.75">
      <c r="E85" s="11"/>
    </row>
    <row r="86" spans="5:5" ht="12.75">
      <c r="E86" s="11"/>
    </row>
    <row r="87" spans="5:5" ht="12.75">
      <c r="E87" s="11"/>
    </row>
    <row r="88" spans="5:5" ht="12.75">
      <c r="E88" s="11"/>
    </row>
    <row r="89" spans="5:5" ht="12.75">
      <c r="E89" s="11"/>
    </row>
    <row r="90" spans="5:5" ht="12.75">
      <c r="E90" s="11"/>
    </row>
    <row r="91" spans="5:5" ht="12.75">
      <c r="E91" s="11"/>
    </row>
    <row r="92" spans="5:5" ht="12.75">
      <c r="E92" s="11"/>
    </row>
    <row r="93" spans="5:5" ht="12.75">
      <c r="E93" s="11"/>
    </row>
    <row r="94" spans="5:5" ht="12.75">
      <c r="E94" s="11"/>
    </row>
    <row r="95" spans="5:5" ht="12.75">
      <c r="E95" s="11"/>
    </row>
    <row r="96" spans="5:5" ht="12.75">
      <c r="E96" s="11"/>
    </row>
    <row r="97" spans="5:5" ht="12.75">
      <c r="E97" s="11"/>
    </row>
    <row r="98" spans="5:5" ht="12.75">
      <c r="E98" s="11"/>
    </row>
    <row r="99" spans="5:5" ht="12.75">
      <c r="E99" s="11"/>
    </row>
    <row r="100" spans="5:5" ht="12.75">
      <c r="E100" s="11"/>
    </row>
    <row r="101" spans="5:5" ht="12.75">
      <c r="E101" s="11"/>
    </row>
    <row r="102" spans="5:5" ht="12.75">
      <c r="E102" s="11"/>
    </row>
    <row r="103" spans="5:5" ht="12.75">
      <c r="E103" s="11"/>
    </row>
    <row r="104" spans="5:5" ht="12.75">
      <c r="E104" s="11"/>
    </row>
    <row r="105" spans="5:5" ht="12.75">
      <c r="E105" s="11"/>
    </row>
    <row r="106" spans="5:5" ht="12.75">
      <c r="E106" s="11"/>
    </row>
    <row r="107" spans="5:5" ht="12.75">
      <c r="E107" s="11"/>
    </row>
    <row r="108" spans="5:5" ht="12.75">
      <c r="E108" s="11"/>
    </row>
    <row r="109" spans="5:5" ht="12.75">
      <c r="E109" s="11"/>
    </row>
    <row r="110" spans="5:5" ht="12.75">
      <c r="E110" s="11"/>
    </row>
    <row r="111" spans="5:5" ht="12.75">
      <c r="E111" s="11"/>
    </row>
    <row r="112" spans="5:5" ht="12.75">
      <c r="E112" s="11"/>
    </row>
    <row r="113" spans="5:5" ht="12.75">
      <c r="E113" s="11"/>
    </row>
    <row r="114" spans="5:5" ht="12.75">
      <c r="E114" s="11"/>
    </row>
    <row r="115" spans="5:5" ht="12.75">
      <c r="E115" s="11"/>
    </row>
    <row r="116" spans="5:5" ht="12.75">
      <c r="E116" s="11"/>
    </row>
    <row r="117" spans="5:5" ht="12.75">
      <c r="E117" s="11"/>
    </row>
    <row r="118" spans="5:5" ht="12.75">
      <c r="E118" s="11"/>
    </row>
    <row r="119" spans="5:5" ht="12.75">
      <c r="E119" s="11"/>
    </row>
    <row r="120" spans="5:5" ht="12.75">
      <c r="E120" s="11"/>
    </row>
    <row r="121" spans="5:5" ht="12.75">
      <c r="E121" s="11"/>
    </row>
    <row r="122" spans="5:5" ht="12.75">
      <c r="E122" s="11"/>
    </row>
    <row r="123" spans="5:5" ht="12.75">
      <c r="E123" s="11"/>
    </row>
    <row r="124" spans="5:5" ht="12.75">
      <c r="E124" s="11"/>
    </row>
    <row r="125" spans="5:5" ht="12.75">
      <c r="E125" s="11"/>
    </row>
    <row r="126" spans="5:5" ht="12.75">
      <c r="E126" s="11"/>
    </row>
    <row r="127" spans="5:5" ht="12.75">
      <c r="E127" s="11"/>
    </row>
    <row r="128" spans="5:5" ht="12.75">
      <c r="E128" s="11"/>
    </row>
    <row r="129" spans="5:5" ht="12.75">
      <c r="E129" s="11"/>
    </row>
    <row r="130" spans="5:5" ht="12.75">
      <c r="E130" s="11"/>
    </row>
    <row r="131" spans="5:5" ht="12.75">
      <c r="E131" s="11"/>
    </row>
    <row r="132" spans="5:5" ht="12.75">
      <c r="E132" s="11"/>
    </row>
    <row r="133" spans="5:5" ht="12.75">
      <c r="E133" s="11"/>
    </row>
    <row r="134" spans="5:5" ht="12.75">
      <c r="E134" s="11"/>
    </row>
    <row r="135" spans="5:5" ht="12.75">
      <c r="E135" s="11"/>
    </row>
    <row r="136" spans="5:5" ht="12.75">
      <c r="E136" s="11"/>
    </row>
    <row r="137" spans="5:5" ht="12.75">
      <c r="E137" s="11"/>
    </row>
    <row r="138" spans="5:5" ht="12.75">
      <c r="E138" s="11"/>
    </row>
    <row r="139" spans="5:5" ht="12.75">
      <c r="E139" s="11"/>
    </row>
    <row r="140" spans="5:5" ht="12.75">
      <c r="E140" s="11"/>
    </row>
    <row r="141" spans="5:5" ht="12.75">
      <c r="E141" s="11"/>
    </row>
    <row r="142" spans="5:5" ht="12.75">
      <c r="E142" s="11"/>
    </row>
    <row r="143" spans="5:5" ht="12.75">
      <c r="E143" s="11"/>
    </row>
    <row r="144" spans="5:5" ht="12.75">
      <c r="E144" s="11"/>
    </row>
    <row r="145" spans="5:5" ht="12.75">
      <c r="E145" s="11"/>
    </row>
    <row r="146" spans="5:5" ht="12.75">
      <c r="E146" s="11"/>
    </row>
    <row r="147" spans="5:5" ht="12.75">
      <c r="E147" s="11"/>
    </row>
    <row r="148" spans="5:5" ht="12.75">
      <c r="E148" s="11"/>
    </row>
    <row r="149" spans="5:5" ht="12.75">
      <c r="E149" s="11"/>
    </row>
    <row r="150" spans="5:5" ht="12.75">
      <c r="E150" s="11"/>
    </row>
    <row r="151" spans="5:5" ht="12.75">
      <c r="E151" s="11"/>
    </row>
    <row r="152" spans="5:5" ht="12.75">
      <c r="E152" s="11"/>
    </row>
    <row r="153" spans="5:5" ht="12.75">
      <c r="E153" s="11"/>
    </row>
    <row r="154" spans="5:5" ht="12.75">
      <c r="E154" s="11"/>
    </row>
    <row r="155" spans="5:5" ht="12.75">
      <c r="E155" s="11"/>
    </row>
    <row r="156" spans="5:5" ht="12.75">
      <c r="E156" s="11"/>
    </row>
    <row r="157" spans="5:5" ht="12.75">
      <c r="E157" s="11"/>
    </row>
    <row r="158" spans="5:5" ht="12.75">
      <c r="E158" s="11"/>
    </row>
    <row r="159" spans="5:5" ht="12.75">
      <c r="E159" s="11"/>
    </row>
    <row r="160" spans="5:5" ht="12.75">
      <c r="E160" s="11"/>
    </row>
    <row r="161" spans="3:5" ht="12.75">
      <c r="E161" s="11"/>
    </row>
    <row r="162" spans="3:5" ht="12.75">
      <c r="E162" s="11"/>
    </row>
    <row r="163" spans="3:5" ht="12.75">
      <c r="C163" s="11"/>
      <c r="D163" s="11"/>
      <c r="E163" s="11"/>
    </row>
    <row r="164" spans="3:5" ht="12.75">
      <c r="D164" s="11"/>
      <c r="E164" s="11"/>
    </row>
    <row r="165" spans="3:5" ht="12.75">
      <c r="D165" s="11"/>
      <c r="E165" s="11"/>
    </row>
    <row r="166" spans="3:5" ht="12.75">
      <c r="D166" s="11"/>
      <c r="E166" s="11"/>
    </row>
    <row r="167" spans="3:5" ht="12.75">
      <c r="D167" s="11"/>
      <c r="E167" s="11"/>
    </row>
    <row r="168" spans="3:5" ht="12.75">
      <c r="D168" s="11"/>
      <c r="E168" s="11"/>
    </row>
    <row r="169" spans="3:5" ht="12.75">
      <c r="D169" s="11"/>
      <c r="E169" s="11"/>
    </row>
    <row r="170" spans="3:5" ht="12.75">
      <c r="D170" s="11"/>
      <c r="E170" s="11"/>
    </row>
    <row r="171" spans="3:5" ht="12.75">
      <c r="D171" s="11"/>
      <c r="E171" s="11"/>
    </row>
    <row r="172" spans="3:5" ht="12.75">
      <c r="D172" s="11"/>
      <c r="E172" s="11"/>
    </row>
    <row r="173" spans="3:5" ht="12.75">
      <c r="D173" s="11"/>
      <c r="E173" s="11"/>
    </row>
    <row r="174" spans="3:5" ht="12.75">
      <c r="D174" s="11"/>
      <c r="E174" s="11"/>
    </row>
    <row r="175" spans="3:5" ht="12.75">
      <c r="D175" s="11"/>
      <c r="E175" s="11"/>
    </row>
    <row r="176" spans="3:5" ht="12.75">
      <c r="D176" s="11"/>
      <c r="E176" s="11"/>
    </row>
    <row r="177" spans="4:5" ht="12.75">
      <c r="D177" s="11"/>
      <c r="E177" s="11"/>
    </row>
    <row r="178" spans="4:5" ht="12.75">
      <c r="D178" s="11"/>
      <c r="E178" s="11"/>
    </row>
    <row r="179" spans="4:5" ht="12.75">
      <c r="D179" s="11"/>
      <c r="E179" s="11"/>
    </row>
    <row r="180" spans="4:5" ht="12.75">
      <c r="D180" s="11"/>
      <c r="E180" s="11"/>
    </row>
    <row r="181" spans="4:5" ht="12.75">
      <c r="D181" s="11"/>
      <c r="E181" s="11"/>
    </row>
    <row r="182" spans="4:5" ht="12.75">
      <c r="D182" s="11"/>
      <c r="E182" s="11"/>
    </row>
    <row r="183" spans="4:5" ht="12.75">
      <c r="D183" s="11"/>
      <c r="E183" s="11"/>
    </row>
    <row r="184" spans="4:5" ht="12.75">
      <c r="D184" s="11"/>
      <c r="E184" s="11"/>
    </row>
    <row r="185" spans="4:5" ht="12.75">
      <c r="D185" s="11"/>
      <c r="E185" s="11"/>
    </row>
    <row r="186" spans="4:5" ht="12.75">
      <c r="D186" s="11"/>
      <c r="E186" s="11"/>
    </row>
    <row r="187" spans="4:5" ht="12.75">
      <c r="D187" s="11"/>
      <c r="E187" s="11"/>
    </row>
    <row r="188" spans="4:5" ht="12.75">
      <c r="D188" s="11"/>
      <c r="E188" s="11"/>
    </row>
    <row r="189" spans="4:5" ht="12.75">
      <c r="D189" s="11"/>
      <c r="E189" s="11"/>
    </row>
    <row r="190" spans="4:5" ht="12.75">
      <c r="D190" s="11"/>
      <c r="E190" s="11"/>
    </row>
    <row r="191" spans="4:5" ht="12.75">
      <c r="D191" s="11"/>
      <c r="E191" s="11"/>
    </row>
    <row r="192" spans="4:5" ht="12.75">
      <c r="D192" s="11"/>
      <c r="E192" s="11"/>
    </row>
    <row r="193" spans="4:6" ht="12.75">
      <c r="D193" s="11"/>
      <c r="E193" s="11"/>
    </row>
    <row r="194" spans="4:6" ht="12.75">
      <c r="D194" s="11"/>
      <c r="E194" s="11"/>
    </row>
    <row r="195" spans="4:6" ht="12.75">
      <c r="D195" s="11"/>
      <c r="E195" s="11"/>
    </row>
    <row r="196" spans="4:6" ht="12.75">
      <c r="D196" s="11"/>
      <c r="E196" s="11"/>
    </row>
    <row r="197" spans="4:6" ht="12.75">
      <c r="D197" s="11"/>
      <c r="E197" s="11"/>
    </row>
    <row r="198" spans="4:6" ht="12.75">
      <c r="D198" s="11"/>
      <c r="E198" s="11"/>
    </row>
    <row r="199" spans="4:6" ht="12.75">
      <c r="D199" s="11"/>
      <c r="E199" s="11"/>
    </row>
    <row r="200" spans="4:6" ht="12.75">
      <c r="D200" s="11"/>
      <c r="E200" s="11"/>
      <c r="F200" s="11"/>
    </row>
    <row r="201" spans="4:6" ht="12.75">
      <c r="D201" s="11"/>
      <c r="E201" s="11"/>
      <c r="F201" s="11"/>
    </row>
    <row r="202" spans="4:6" ht="12.75">
      <c r="D202" s="11"/>
      <c r="E202" s="11"/>
      <c r="F202" s="11"/>
    </row>
    <row r="203" spans="4:6" ht="12.75">
      <c r="D203" s="11"/>
      <c r="E203" s="11"/>
      <c r="F203" s="11"/>
    </row>
    <row r="204" spans="4:6" ht="12.75">
      <c r="D204" s="11"/>
      <c r="E204" s="11"/>
      <c r="F204" s="11"/>
    </row>
    <row r="205" spans="4:6" ht="12.75">
      <c r="E205" s="11"/>
      <c r="F205" s="11"/>
    </row>
    <row r="206" spans="4:6" ht="12.75">
      <c r="E206" s="11"/>
      <c r="F206" s="11"/>
    </row>
    <row r="207" spans="4:6" ht="12.75">
      <c r="E207" s="11"/>
      <c r="F207" s="11"/>
    </row>
    <row r="208" spans="4:6" ht="12.75">
      <c r="E208" s="11"/>
      <c r="F208" s="11"/>
    </row>
    <row r="209" spans="4:6" ht="12.75">
      <c r="D209" s="11"/>
      <c r="E209" s="11"/>
      <c r="F209" s="11"/>
    </row>
    <row r="210" spans="4:6" ht="12.75">
      <c r="E210" s="11"/>
      <c r="F210" s="11"/>
    </row>
    <row r="211" spans="4:6" ht="12.75">
      <c r="E211" s="11"/>
      <c r="F211" s="11"/>
    </row>
    <row r="212" spans="4:6" ht="12.75">
      <c r="E212" s="11"/>
      <c r="F212" s="11"/>
    </row>
    <row r="213" spans="4:6" ht="12.75">
      <c r="D213" s="11"/>
      <c r="E213" s="11"/>
      <c r="F213" s="11"/>
    </row>
    <row r="214" spans="4:6" ht="12.75">
      <c r="E214" s="11"/>
      <c r="F214" s="11"/>
    </row>
    <row r="215" spans="4:6" ht="12.75">
      <c r="E215" s="11"/>
      <c r="F215" s="11"/>
    </row>
    <row r="216" spans="4:6" ht="12.75">
      <c r="E216" s="11"/>
      <c r="F216" s="11"/>
    </row>
    <row r="217" spans="4:6" ht="12.75">
      <c r="E217" s="11"/>
      <c r="F217" s="11"/>
    </row>
    <row r="218" spans="4:6" ht="12.75">
      <c r="E218" s="11"/>
      <c r="F218" s="11"/>
    </row>
    <row r="219" spans="4:6" ht="12.75">
      <c r="D219" s="11"/>
      <c r="E219" s="11"/>
      <c r="F219" s="11"/>
    </row>
    <row r="220" spans="4:6" ht="12.75">
      <c r="E220" s="11"/>
      <c r="F220" s="11"/>
    </row>
    <row r="221" spans="4:6" ht="12.75">
      <c r="D221" s="11"/>
      <c r="E221" s="11"/>
      <c r="F221" s="11"/>
    </row>
    <row r="222" spans="4:6" ht="12.75">
      <c r="E222" s="11"/>
      <c r="F222" s="11"/>
    </row>
    <row r="223" spans="4:6" ht="12.75">
      <c r="E223" s="11"/>
      <c r="F223" s="11"/>
    </row>
    <row r="224" spans="4:6" ht="12.75">
      <c r="D224" s="11"/>
      <c r="E224" s="11"/>
      <c r="F224" s="11"/>
    </row>
    <row r="225" spans="4:6" ht="12.75">
      <c r="E225" s="11"/>
      <c r="F225" s="11"/>
    </row>
    <row r="226" spans="4:6" ht="12.75">
      <c r="E226" s="11"/>
      <c r="F226" s="11"/>
    </row>
    <row r="227" spans="4:6" ht="12.75">
      <c r="D227" s="11"/>
      <c r="E227" s="11"/>
      <c r="F227" s="11"/>
    </row>
    <row r="228" spans="4:6" ht="12.75">
      <c r="E228" s="11"/>
      <c r="F228" s="11"/>
    </row>
    <row r="229" spans="4:6" ht="12.75">
      <c r="E229" s="11"/>
      <c r="F229" s="11"/>
    </row>
    <row r="230" spans="4:6" ht="12.75">
      <c r="E230" s="11"/>
      <c r="F230" s="11"/>
    </row>
    <row r="231" spans="4:6" ht="12.75">
      <c r="E231" s="11"/>
      <c r="F231" s="11"/>
    </row>
    <row r="232" spans="4:6" ht="12.75">
      <c r="E232" s="11"/>
      <c r="F232" s="11"/>
    </row>
    <row r="233" spans="4:6" ht="12.75">
      <c r="E233" s="11"/>
      <c r="F233" s="11"/>
    </row>
    <row r="234" spans="4:6" ht="12.75">
      <c r="D234" s="11"/>
      <c r="E234" s="11"/>
      <c r="F234" s="11"/>
    </row>
    <row r="235" spans="4:6" ht="12.75">
      <c r="E235" s="11"/>
      <c r="F235" s="11"/>
    </row>
    <row r="236" spans="4:6" ht="12.75">
      <c r="E236" s="11"/>
      <c r="F236" s="11"/>
    </row>
    <row r="237" spans="4:6" ht="12.75">
      <c r="E237" s="11"/>
      <c r="F237" s="11"/>
    </row>
    <row r="238" spans="4:6" ht="12.75">
      <c r="E238" s="11"/>
      <c r="F238" s="11"/>
    </row>
    <row r="239" spans="4:6" ht="12.75">
      <c r="E239" s="11"/>
      <c r="F239" s="11"/>
    </row>
    <row r="240" spans="4:6" ht="12.75">
      <c r="D240" s="11"/>
      <c r="E240" s="11"/>
      <c r="F240" s="11"/>
    </row>
    <row r="241" spans="4:6" ht="12.75">
      <c r="D241" s="11"/>
      <c r="E241" s="11"/>
      <c r="F241" s="11"/>
    </row>
    <row r="242" spans="4:6" ht="12.75">
      <c r="D242" s="11"/>
      <c r="E242" s="11"/>
      <c r="F242" s="11"/>
    </row>
    <row r="243" spans="4:6" ht="12.75">
      <c r="E243" s="11"/>
      <c r="F243" s="11"/>
    </row>
    <row r="244" spans="4:6" ht="12.75">
      <c r="E244" s="11"/>
      <c r="F244" s="11"/>
    </row>
    <row r="245" spans="4:6" ht="12.75">
      <c r="E245" s="11"/>
      <c r="F245" s="11"/>
    </row>
    <row r="246" spans="4:6" ht="12.75">
      <c r="D246" s="11"/>
      <c r="E246" s="11"/>
      <c r="F246" s="11"/>
    </row>
    <row r="247" spans="4:6" ht="12.75">
      <c r="E247" s="11"/>
      <c r="F247" s="11"/>
    </row>
    <row r="248" spans="4:6" ht="12.75">
      <c r="E248" s="11"/>
      <c r="F248" s="11"/>
    </row>
    <row r="249" spans="4:6" ht="12.75">
      <c r="E249" s="11"/>
      <c r="F249" s="11"/>
    </row>
    <row r="250" spans="4:6" ht="12.75">
      <c r="E250" s="11"/>
      <c r="F250" s="11"/>
    </row>
    <row r="251" spans="4:6" ht="12.75">
      <c r="E251" s="11"/>
      <c r="F251" s="11"/>
    </row>
    <row r="252" spans="4:6" ht="12.75">
      <c r="D252" s="11"/>
      <c r="E252" s="11"/>
      <c r="F252" s="11"/>
    </row>
    <row r="253" spans="4:6" ht="12.75">
      <c r="E253" s="11"/>
      <c r="F253" s="11"/>
    </row>
    <row r="254" spans="4:6" ht="12.75">
      <c r="E254" s="11"/>
      <c r="F254" s="11"/>
    </row>
    <row r="255" spans="4:6" ht="12.75">
      <c r="E255" s="11"/>
      <c r="F255" s="11"/>
    </row>
    <row r="256" spans="4:6" ht="12.75">
      <c r="E256" s="11"/>
      <c r="F256" s="11"/>
    </row>
    <row r="257" spans="4:6" ht="12.75">
      <c r="E257" s="11"/>
      <c r="F257" s="11"/>
    </row>
    <row r="258" spans="4:6" ht="12.75">
      <c r="E258" s="11"/>
      <c r="F258" s="11"/>
    </row>
    <row r="259" spans="4:6" ht="12.75">
      <c r="D259" s="11"/>
      <c r="E259" s="11"/>
      <c r="F259" s="11"/>
    </row>
    <row r="260" spans="4:6" ht="12.75">
      <c r="E260" s="11"/>
      <c r="F260" s="11"/>
    </row>
    <row r="261" spans="4:6" ht="12.75">
      <c r="E261" s="11"/>
      <c r="F261" s="11"/>
    </row>
    <row r="262" spans="4:6" ht="12.75">
      <c r="E262" s="11"/>
      <c r="F262" s="11"/>
    </row>
    <row r="263" spans="4:6" ht="12.75">
      <c r="E263" s="11"/>
      <c r="F263" s="11"/>
    </row>
    <row r="264" spans="4:6" ht="12.75">
      <c r="E264" s="11"/>
      <c r="F264" s="11"/>
    </row>
    <row r="265" spans="4:6" ht="12.75">
      <c r="E265" s="11"/>
      <c r="F265" s="11"/>
    </row>
    <row r="266" spans="4:6" ht="12.75">
      <c r="D266" s="11"/>
      <c r="E266" s="11"/>
      <c r="F266" s="11"/>
    </row>
    <row r="267" spans="4:6" ht="12.75">
      <c r="E267" s="11"/>
      <c r="F267" s="11"/>
    </row>
    <row r="268" spans="4:6" ht="12.75">
      <c r="E268" s="11"/>
      <c r="F268" s="11"/>
    </row>
    <row r="269" spans="4:6" ht="12.75">
      <c r="E269" s="11"/>
      <c r="F269" s="11"/>
    </row>
    <row r="270" spans="4:6" ht="12.75">
      <c r="E270" s="11"/>
      <c r="F270" s="11"/>
    </row>
    <row r="271" spans="4:6" ht="12.75">
      <c r="D271" s="11"/>
      <c r="E271" s="11"/>
      <c r="F271" s="11"/>
    </row>
    <row r="272" spans="4:6" ht="12.75">
      <c r="E272" s="11"/>
      <c r="F272" s="11"/>
    </row>
    <row r="273" spans="4:6" ht="12.75">
      <c r="E273" s="11"/>
      <c r="F273" s="11"/>
    </row>
    <row r="274" spans="4:6" ht="12.75">
      <c r="E274" s="11"/>
      <c r="F274" s="11"/>
    </row>
    <row r="275" spans="4:6" ht="12.75">
      <c r="E275" s="11"/>
      <c r="F275" s="11"/>
    </row>
    <row r="276" spans="4:6" ht="12.75">
      <c r="E276" s="11"/>
      <c r="F276" s="11"/>
    </row>
    <row r="277" spans="4:6" ht="12.75">
      <c r="E277" s="11"/>
      <c r="F277" s="11"/>
    </row>
    <row r="278" spans="4:6" ht="12.75">
      <c r="E278" s="11"/>
      <c r="F278" s="11"/>
    </row>
    <row r="279" spans="4:6" ht="12.75">
      <c r="D279" s="11"/>
      <c r="E279" s="11"/>
      <c r="F279" s="11"/>
    </row>
    <row r="280" spans="4:6" ht="12.75">
      <c r="E280" s="11"/>
      <c r="F280" s="11"/>
    </row>
    <row r="281" spans="4:6" ht="12.75">
      <c r="E281" s="11"/>
      <c r="F281" s="11"/>
    </row>
    <row r="282" spans="4:6" ht="12.75">
      <c r="E282" s="11"/>
      <c r="F282" s="11"/>
    </row>
    <row r="283" spans="4:6" ht="12.75">
      <c r="E283" s="11"/>
      <c r="F283" s="11"/>
    </row>
    <row r="284" spans="4:6" ht="12.75">
      <c r="E284" s="11"/>
      <c r="F284" s="11"/>
    </row>
    <row r="285" spans="4:6" ht="12.75">
      <c r="D285" s="11"/>
      <c r="E285" s="11"/>
      <c r="F285" s="11"/>
    </row>
    <row r="286" spans="4:6" ht="12.75">
      <c r="D286" s="11"/>
      <c r="E286" s="11"/>
      <c r="F286" s="11"/>
    </row>
    <row r="287" spans="4:6" ht="12.75">
      <c r="E287" s="11"/>
      <c r="F287" s="11"/>
    </row>
    <row r="288" spans="4:6" ht="12.75">
      <c r="E288" s="11"/>
      <c r="F288" s="11"/>
    </row>
    <row r="289" spans="4:6" ht="12.75">
      <c r="D289" s="11"/>
      <c r="E289" s="11"/>
      <c r="F289" s="11"/>
    </row>
    <row r="290" spans="4:6" ht="12.75">
      <c r="D290" s="11"/>
      <c r="E290" s="11"/>
      <c r="F290" s="11"/>
    </row>
    <row r="291" spans="4:6" ht="12.75">
      <c r="E291" s="11"/>
      <c r="F291" s="11"/>
    </row>
    <row r="292" spans="4:6" ht="12.75">
      <c r="E292" s="11"/>
      <c r="F292" s="11"/>
    </row>
    <row r="293" spans="4:6" ht="12.75">
      <c r="E293" s="11"/>
      <c r="F293" s="11"/>
    </row>
    <row r="294" spans="4:6" ht="12.75">
      <c r="E294" s="11"/>
      <c r="F294" s="11"/>
    </row>
    <row r="295" spans="4:6" ht="12.75">
      <c r="D295" s="11"/>
      <c r="E295" s="11"/>
      <c r="F295" s="11"/>
    </row>
    <row r="296" spans="4:6" ht="12.75">
      <c r="D296" s="11"/>
      <c r="E296" s="11"/>
      <c r="F296" s="11"/>
    </row>
    <row r="297" spans="4:6" ht="12.75">
      <c r="D297" s="11"/>
      <c r="E297" s="11"/>
      <c r="F297" s="11"/>
    </row>
    <row r="298" spans="4:6" ht="12.75">
      <c r="D298" s="11"/>
      <c r="E298" s="11"/>
      <c r="F298" s="11"/>
    </row>
    <row r="299" spans="4:6" ht="12.75">
      <c r="E299" s="11"/>
      <c r="F299" s="11"/>
    </row>
    <row r="300" spans="4:6" ht="12.75">
      <c r="E300" s="11"/>
      <c r="F300" s="11"/>
    </row>
    <row r="301" spans="4:6" ht="12.75">
      <c r="E301" s="11"/>
      <c r="F301" s="11"/>
    </row>
    <row r="302" spans="4:6" ht="12.75">
      <c r="D302" s="11"/>
      <c r="E302" s="11"/>
      <c r="F302" s="11"/>
    </row>
    <row r="303" spans="4:6" ht="12.75">
      <c r="E303" s="11"/>
      <c r="F303" s="11"/>
    </row>
    <row r="304" spans="4:6" ht="12.75">
      <c r="D304" s="11"/>
      <c r="E304" s="11"/>
      <c r="F304" s="11"/>
    </row>
    <row r="305" spans="4:6" ht="12.75">
      <c r="E305" s="11"/>
      <c r="F305" s="11"/>
    </row>
    <row r="306" spans="4:6" ht="12.75">
      <c r="E306" s="11"/>
      <c r="F306" s="11"/>
    </row>
    <row r="307" spans="4:6" ht="12.75">
      <c r="E307" s="11"/>
      <c r="F307" s="11"/>
    </row>
    <row r="308" spans="4:6" ht="12.75">
      <c r="D308" s="11"/>
      <c r="E308" s="11"/>
      <c r="F308" s="11"/>
    </row>
    <row r="309" spans="4:6" ht="12.75">
      <c r="E309" s="11"/>
      <c r="F309" s="11"/>
    </row>
    <row r="310" spans="4:6" ht="12.75">
      <c r="E310" s="11"/>
      <c r="F310" s="11"/>
    </row>
    <row r="311" spans="4:6" ht="12.75">
      <c r="E311" s="11"/>
      <c r="F311" s="11"/>
    </row>
    <row r="312" spans="4:6" ht="12.75">
      <c r="D312" s="11"/>
      <c r="E312" s="11"/>
      <c r="F312" s="11"/>
    </row>
    <row r="313" spans="4:6" ht="12.75">
      <c r="E313" s="11"/>
      <c r="F313" s="11"/>
    </row>
    <row r="314" spans="4:6" ht="12.75">
      <c r="E314" s="11"/>
      <c r="F314" s="11"/>
    </row>
    <row r="315" spans="4:6" ht="12.75">
      <c r="E315" s="11"/>
      <c r="F315" s="11"/>
    </row>
    <row r="316" spans="4:6" ht="12.75">
      <c r="D316" s="11"/>
      <c r="E316" s="11"/>
      <c r="F316" s="11"/>
    </row>
    <row r="317" spans="4:6" ht="12.75">
      <c r="E317" s="11"/>
      <c r="F317" s="11"/>
    </row>
    <row r="318" spans="4:6" ht="12.75">
      <c r="D318" s="11"/>
      <c r="E318" s="11"/>
      <c r="F318" s="11"/>
    </row>
    <row r="319" spans="4:6" ht="12.75">
      <c r="E319" s="11"/>
      <c r="F319" s="11"/>
    </row>
    <row r="320" spans="4:6" ht="12.75">
      <c r="E320" s="11"/>
      <c r="F320" s="11"/>
    </row>
    <row r="321" spans="4:6" ht="12.75">
      <c r="E321" s="11"/>
      <c r="F321" s="11"/>
    </row>
    <row r="322" spans="4:6" ht="12.75">
      <c r="E322" s="11"/>
      <c r="F322" s="11"/>
    </row>
    <row r="323" spans="4:6" ht="12.75">
      <c r="D323" s="11"/>
      <c r="E323" s="11"/>
      <c r="F323" s="11"/>
    </row>
    <row r="324" spans="4:6" ht="12.75">
      <c r="D324" s="11"/>
      <c r="E324" s="11"/>
      <c r="F324" s="11"/>
    </row>
    <row r="325" spans="4:6" ht="12.75">
      <c r="E325" s="11"/>
      <c r="F325" s="11"/>
    </row>
    <row r="326" spans="4:6" ht="12.75">
      <c r="E326" s="11"/>
      <c r="F326" s="11"/>
    </row>
    <row r="327" spans="4:6" ht="12.75">
      <c r="E327" s="11"/>
      <c r="F327" s="11"/>
    </row>
    <row r="328" spans="4:6" ht="12.75">
      <c r="E328" s="11"/>
      <c r="F328" s="11"/>
    </row>
    <row r="329" spans="4:6" ht="12.75">
      <c r="D329" s="11"/>
      <c r="E329" s="11"/>
      <c r="F329" s="11"/>
    </row>
    <row r="330" spans="4:6" ht="12.75">
      <c r="E330" s="11"/>
      <c r="F330" s="11"/>
    </row>
    <row r="331" spans="4:6" ht="12.75">
      <c r="D331" s="11"/>
      <c r="E331" s="11"/>
      <c r="F331" s="11"/>
    </row>
    <row r="332" spans="4:6" ht="12.75">
      <c r="E332" s="11"/>
      <c r="F332" s="11"/>
    </row>
    <row r="333" spans="4:6" ht="12.75">
      <c r="E333" s="11"/>
      <c r="F333" s="11"/>
    </row>
    <row r="334" spans="4:6" ht="12.75">
      <c r="D334" s="11"/>
      <c r="E334" s="11"/>
      <c r="F334" s="11"/>
    </row>
    <row r="335" spans="4:6" ht="12.75">
      <c r="D335" s="11"/>
      <c r="E335" s="11"/>
      <c r="F335" s="11"/>
    </row>
    <row r="336" spans="4:6" ht="12.75">
      <c r="D336" s="11"/>
      <c r="E336" s="11"/>
      <c r="F336" s="11"/>
    </row>
    <row r="337" spans="4:6" ht="12.75">
      <c r="D337" s="11"/>
      <c r="E337" s="11"/>
      <c r="F337" s="11"/>
    </row>
    <row r="338" spans="4:6" ht="12.75">
      <c r="E338" s="11"/>
      <c r="F338" s="11"/>
    </row>
    <row r="339" spans="4:6" ht="12.75">
      <c r="E339" s="11"/>
      <c r="F339" s="11"/>
    </row>
    <row r="340" spans="4:6" ht="12.75">
      <c r="D340" s="11"/>
      <c r="E340" s="11"/>
      <c r="F340" s="11"/>
    </row>
    <row r="341" spans="4:6" ht="12.75">
      <c r="D341" s="11"/>
      <c r="E341" s="11"/>
      <c r="F341" s="11"/>
    </row>
    <row r="342" spans="4:6" ht="12.75">
      <c r="D342" s="11"/>
      <c r="E342" s="11"/>
      <c r="F342" s="11"/>
    </row>
    <row r="343" spans="4:6" ht="12.75">
      <c r="E343" s="11"/>
      <c r="F343" s="11"/>
    </row>
    <row r="344" spans="4:6" ht="12.75">
      <c r="E344" s="11"/>
      <c r="F344" s="11"/>
    </row>
    <row r="345" spans="4:6" ht="12.75">
      <c r="D345" s="11"/>
      <c r="E345" s="11"/>
      <c r="F345" s="11"/>
    </row>
    <row r="346" spans="4:6" ht="12.75">
      <c r="E346" s="11"/>
      <c r="F346" s="11"/>
    </row>
    <row r="347" spans="4:6" ht="12.75">
      <c r="E347" s="11"/>
      <c r="F347" s="11"/>
    </row>
    <row r="348" spans="4:6" ht="12.75">
      <c r="E348" s="11"/>
      <c r="F348" s="11"/>
    </row>
    <row r="349" spans="4:6" ht="12.75">
      <c r="E349" s="11"/>
      <c r="F349" s="11"/>
    </row>
    <row r="350" spans="4:6" ht="12.75">
      <c r="E350" s="11"/>
      <c r="F350" s="11"/>
    </row>
    <row r="351" spans="4:6" ht="12.75">
      <c r="D351" s="11"/>
      <c r="E351" s="11"/>
      <c r="F351" s="11"/>
    </row>
    <row r="352" spans="4:6" ht="12.75">
      <c r="E352" s="11"/>
      <c r="F352" s="11"/>
    </row>
    <row r="353" spans="4:6" ht="12.75">
      <c r="E353" s="11"/>
      <c r="F353" s="11"/>
    </row>
    <row r="354" spans="4:6" ht="12.75">
      <c r="D354" s="11"/>
      <c r="E354" s="11"/>
      <c r="F354" s="11"/>
    </row>
    <row r="355" spans="4:6" ht="12.75">
      <c r="E355" s="11"/>
      <c r="F355" s="11"/>
    </row>
    <row r="356" spans="4:6" ht="12.75">
      <c r="E356" s="11"/>
      <c r="F356" s="11"/>
    </row>
    <row r="357" spans="4:6" ht="12.75">
      <c r="E357" s="11"/>
      <c r="F357" s="11"/>
    </row>
    <row r="358" spans="4:6" ht="12.75">
      <c r="E358" s="11"/>
      <c r="F358" s="11"/>
    </row>
    <row r="359" spans="4:6" ht="12.75">
      <c r="E359" s="11"/>
      <c r="F359" s="11"/>
    </row>
    <row r="360" spans="4:6" ht="12.75">
      <c r="E360" s="11"/>
      <c r="F360" s="11"/>
    </row>
    <row r="361" spans="4:6" ht="12.75">
      <c r="E361" s="11"/>
      <c r="F361" s="11"/>
    </row>
    <row r="362" spans="4:6" ht="12.75">
      <c r="D362" s="11"/>
      <c r="E362" s="11"/>
      <c r="F362" s="11"/>
    </row>
    <row r="363" spans="4:6" ht="12.75">
      <c r="E363" s="11"/>
      <c r="F363" s="11"/>
    </row>
    <row r="364" spans="4:6" ht="12.75">
      <c r="E364" s="11"/>
      <c r="F364" s="11"/>
    </row>
    <row r="365" spans="4:6" ht="12.75">
      <c r="D365" s="11"/>
      <c r="E365" s="11"/>
      <c r="F365" s="11"/>
    </row>
    <row r="366" spans="4:6" ht="12.75">
      <c r="E366" s="11"/>
      <c r="F366" s="11"/>
    </row>
    <row r="367" spans="4:6" ht="12.75">
      <c r="E367" s="11"/>
      <c r="F367" s="11"/>
    </row>
    <row r="368" spans="4:6" ht="12.75">
      <c r="E368" s="11"/>
      <c r="F368" s="11"/>
    </row>
    <row r="369" spans="4:6" ht="12.75">
      <c r="E369" s="11"/>
      <c r="F369" s="11"/>
    </row>
    <row r="370" spans="4:6" ht="12.75">
      <c r="E370" s="11"/>
      <c r="F370" s="11"/>
    </row>
    <row r="371" spans="4:6" ht="12.75">
      <c r="E371" s="11"/>
      <c r="F371" s="11"/>
    </row>
    <row r="372" spans="4:6" ht="12.75">
      <c r="E372" s="11"/>
      <c r="F372" s="11"/>
    </row>
    <row r="373" spans="4:6" ht="12.75">
      <c r="D373" s="11"/>
      <c r="E373" s="11"/>
      <c r="F373" s="11"/>
    </row>
    <row r="374" spans="4:6" ht="12.75">
      <c r="E374" s="11"/>
      <c r="F374" s="11"/>
    </row>
    <row r="375" spans="4:6" ht="12.75">
      <c r="E375" s="11"/>
      <c r="F375" s="11"/>
    </row>
    <row r="376" spans="4:6" ht="12.75">
      <c r="E376" s="11"/>
      <c r="F376" s="11"/>
    </row>
    <row r="377" spans="4:6" ht="12.75">
      <c r="E377" s="11"/>
      <c r="F377" s="11"/>
    </row>
    <row r="378" spans="4:6" ht="12.75">
      <c r="E378" s="11"/>
      <c r="F378" s="11"/>
    </row>
    <row r="379" spans="4:6" ht="12.75">
      <c r="E379" s="11"/>
      <c r="F379" s="11"/>
    </row>
    <row r="380" spans="4:6" ht="12.75">
      <c r="E380" s="11"/>
      <c r="F380" s="11"/>
    </row>
    <row r="381" spans="4:6" ht="12.75">
      <c r="D381" s="11"/>
      <c r="E381" s="11"/>
      <c r="F381" s="11"/>
    </row>
    <row r="382" spans="4:6" ht="12.75">
      <c r="D382" s="11"/>
      <c r="E382" s="11"/>
      <c r="F382" s="11"/>
    </row>
    <row r="383" spans="4:6" ht="12.75">
      <c r="E383" s="11"/>
      <c r="F383" s="11"/>
    </row>
    <row r="384" spans="4:6" ht="12.75">
      <c r="E384" s="11"/>
      <c r="F384" s="11"/>
    </row>
    <row r="385" spans="4:6" ht="12.75">
      <c r="E385" s="11"/>
      <c r="F385" s="11"/>
    </row>
    <row r="386" spans="4:6" ht="12.75">
      <c r="E386" s="11"/>
      <c r="F386" s="11"/>
    </row>
    <row r="387" spans="4:6" ht="12.75">
      <c r="D387" s="11"/>
      <c r="E387" s="11"/>
      <c r="F387" s="11"/>
    </row>
    <row r="388" spans="4:6" ht="12.75">
      <c r="E388" s="11"/>
      <c r="F388" s="11"/>
    </row>
    <row r="389" spans="4:6" ht="12.75">
      <c r="E389" s="11"/>
      <c r="F389" s="11"/>
    </row>
    <row r="390" spans="4:6" ht="12.75">
      <c r="E390" s="11"/>
      <c r="F390" s="11"/>
    </row>
    <row r="391" spans="4:6" ht="12.75">
      <c r="D391" s="11"/>
      <c r="E391" s="11"/>
      <c r="F391" s="11"/>
    </row>
    <row r="392" spans="4:6" ht="12.75">
      <c r="E392" s="11"/>
      <c r="F392" s="11"/>
    </row>
    <row r="393" spans="4:6" ht="12.75">
      <c r="E393" s="11"/>
      <c r="F393" s="11"/>
    </row>
    <row r="394" spans="4:6" ht="12.75">
      <c r="E394" s="11"/>
      <c r="F394" s="11"/>
    </row>
    <row r="395" spans="4:6" ht="12.75">
      <c r="E395" s="11"/>
      <c r="F395" s="11"/>
    </row>
    <row r="396" spans="4:6" ht="12.75">
      <c r="D396" s="11"/>
      <c r="E396" s="11"/>
      <c r="F396" s="11"/>
    </row>
    <row r="397" spans="4:6" ht="12.75">
      <c r="E397" s="11"/>
      <c r="F397" s="11"/>
    </row>
    <row r="398" spans="4:6" ht="12.75">
      <c r="E398" s="11"/>
      <c r="F398" s="11"/>
    </row>
    <row r="399" spans="4:6" ht="12.75">
      <c r="E399" s="11"/>
      <c r="F399" s="11"/>
    </row>
    <row r="400" spans="4:6" ht="12.75">
      <c r="E400" s="11"/>
      <c r="F400" s="11"/>
    </row>
    <row r="401" spans="4:6" ht="12.75">
      <c r="E401" s="11"/>
      <c r="F401" s="11"/>
    </row>
    <row r="402" spans="4:6" ht="12.75">
      <c r="D402" s="11"/>
      <c r="E402" s="11"/>
      <c r="F402" s="11"/>
    </row>
    <row r="403" spans="4:6" ht="12.75">
      <c r="E403" s="11"/>
      <c r="F403" s="11"/>
    </row>
    <row r="404" spans="4:6" ht="12.75">
      <c r="E404" s="11"/>
      <c r="F404" s="11"/>
    </row>
    <row r="405" spans="4:6" ht="12.75">
      <c r="E405" s="11"/>
      <c r="F405" s="11"/>
    </row>
    <row r="406" spans="4:6" ht="12.75">
      <c r="E406" s="11"/>
      <c r="F406" s="11"/>
    </row>
    <row r="407" spans="4:6" ht="12.75">
      <c r="D407" s="11"/>
      <c r="E407" s="11"/>
      <c r="F407" s="11"/>
    </row>
    <row r="408" spans="4:6" ht="12.75">
      <c r="E408" s="11"/>
      <c r="F408" s="11"/>
    </row>
    <row r="409" spans="4:6" ht="12.75">
      <c r="E409" s="11"/>
      <c r="F409" s="11"/>
    </row>
    <row r="410" spans="4:6" ht="12.75">
      <c r="E410" s="11"/>
      <c r="F410" s="11"/>
    </row>
    <row r="411" spans="4:6" ht="12.75">
      <c r="E411" s="11"/>
      <c r="F411" s="11"/>
    </row>
    <row r="412" spans="4:6" ht="12.75">
      <c r="E412" s="11"/>
      <c r="F412" s="11"/>
    </row>
    <row r="413" spans="4:6" ht="12.75">
      <c r="E413" s="11"/>
      <c r="F413" s="11"/>
    </row>
    <row r="414" spans="4:6" ht="12.75">
      <c r="D414" s="11"/>
      <c r="E414" s="11"/>
      <c r="F414" s="11"/>
    </row>
    <row r="415" spans="4:6" ht="12.75">
      <c r="E415" s="11"/>
      <c r="F415" s="11"/>
    </row>
    <row r="416" spans="4:6" ht="12.75">
      <c r="D416" s="11"/>
      <c r="E416" s="11"/>
      <c r="F416" s="11"/>
    </row>
    <row r="417" spans="4:6" ht="12.75">
      <c r="E417" s="11"/>
      <c r="F417" s="11"/>
    </row>
    <row r="418" spans="4:6" ht="12.75">
      <c r="D418" s="11"/>
      <c r="E418" s="11"/>
      <c r="F418" s="11"/>
    </row>
    <row r="419" spans="4:6" ht="12.75">
      <c r="D419" s="11"/>
      <c r="E419" s="11"/>
      <c r="F419" s="11"/>
    </row>
    <row r="420" spans="4:6" ht="12.75">
      <c r="D420" s="11"/>
      <c r="E420" s="11"/>
      <c r="F420" s="11"/>
    </row>
    <row r="421" spans="4:6" ht="12.75">
      <c r="D421" s="11"/>
      <c r="E421" s="11"/>
      <c r="F421" s="11"/>
    </row>
    <row r="422" spans="4:6" ht="12.75">
      <c r="E422" s="11"/>
      <c r="F422" s="11"/>
    </row>
    <row r="423" spans="4:6" ht="12.75">
      <c r="E423" s="11"/>
      <c r="F423" s="11"/>
    </row>
    <row r="424" spans="4:6" ht="12.75">
      <c r="E424" s="11"/>
      <c r="F424" s="11"/>
    </row>
    <row r="425" spans="4:6" ht="12.75">
      <c r="E425" s="11"/>
      <c r="F425" s="11"/>
    </row>
    <row r="426" spans="4:6" ht="12.75">
      <c r="E426" s="11"/>
      <c r="F426" s="11"/>
    </row>
    <row r="427" spans="4:6" ht="12.75">
      <c r="E427" s="11"/>
      <c r="F427" s="11"/>
    </row>
    <row r="428" spans="4:6" ht="12.75">
      <c r="D428" s="11"/>
      <c r="E428" s="11"/>
      <c r="F428" s="11"/>
    </row>
    <row r="429" spans="4:6" ht="12.75">
      <c r="E429" s="11"/>
      <c r="F429" s="11"/>
    </row>
    <row r="430" spans="4:6" ht="12.75">
      <c r="E430" s="11"/>
      <c r="F430" s="11"/>
    </row>
    <row r="431" spans="4:6" ht="12.75">
      <c r="E431" s="11"/>
      <c r="F431" s="11"/>
    </row>
    <row r="432" spans="4:6" ht="12.75">
      <c r="D432" s="11"/>
      <c r="E432" s="11"/>
      <c r="F432" s="11"/>
    </row>
    <row r="433" spans="4:6" ht="12.75">
      <c r="D433" s="11"/>
      <c r="E433" s="11"/>
      <c r="F433" s="11"/>
    </row>
    <row r="434" spans="4:6" ht="12.75">
      <c r="E434" s="11"/>
      <c r="F434" s="11"/>
    </row>
    <row r="435" spans="4:6" ht="12.75">
      <c r="E435" s="11"/>
      <c r="F435" s="11"/>
    </row>
    <row r="436" spans="4:6" ht="12.75">
      <c r="E436" s="11"/>
      <c r="F436" s="11"/>
    </row>
    <row r="437" spans="4:6" ht="12.75">
      <c r="E437" s="11"/>
      <c r="F437" s="11"/>
    </row>
    <row r="438" spans="4:6" ht="12.75">
      <c r="D438" s="11"/>
      <c r="E438" s="11"/>
      <c r="F438" s="11"/>
    </row>
    <row r="439" spans="4:6" ht="12.75">
      <c r="E439" s="11"/>
      <c r="F439" s="11"/>
    </row>
    <row r="440" spans="4:6" ht="12.75">
      <c r="D440" s="11"/>
      <c r="E440" s="11"/>
      <c r="F440" s="11"/>
    </row>
    <row r="441" spans="4:6" ht="12.75">
      <c r="E441" s="11"/>
      <c r="F441" s="11"/>
    </row>
    <row r="442" spans="4:6" ht="12.75">
      <c r="E442" s="11"/>
      <c r="F442" s="11"/>
    </row>
    <row r="443" spans="4:6" ht="12.75">
      <c r="E443" s="11"/>
      <c r="F443" s="11"/>
    </row>
    <row r="444" spans="4:6" ht="12.75">
      <c r="D444" s="11"/>
      <c r="E444" s="11"/>
      <c r="F444" s="11"/>
    </row>
    <row r="445" spans="4:6" ht="12.75">
      <c r="E445" s="11"/>
      <c r="F445" s="11"/>
    </row>
    <row r="446" spans="4:6" ht="12.75">
      <c r="E446" s="11"/>
      <c r="F446" s="11"/>
    </row>
    <row r="447" spans="4:6" ht="12.75">
      <c r="E447" s="11"/>
      <c r="F447" s="11"/>
    </row>
    <row r="448" spans="4:6" ht="12.75">
      <c r="D448" s="11"/>
      <c r="E448" s="11"/>
      <c r="F448" s="11"/>
    </row>
    <row r="449" spans="4:6" ht="12.75">
      <c r="E449" s="11"/>
      <c r="F449" s="11"/>
    </row>
    <row r="450" spans="4:6" ht="12.75">
      <c r="D450" s="11"/>
      <c r="E450" s="11"/>
      <c r="F450" s="11"/>
    </row>
    <row r="451" spans="4:6" ht="12.75">
      <c r="E451" s="11"/>
      <c r="F451" s="11"/>
    </row>
    <row r="452" spans="4:6" ht="12.75">
      <c r="D452" s="11"/>
      <c r="E452" s="11"/>
      <c r="F452" s="11"/>
    </row>
    <row r="453" spans="4:6" ht="12.75">
      <c r="D453" s="11"/>
      <c r="E453" s="11"/>
      <c r="F453" s="11"/>
    </row>
    <row r="454" spans="4:6" ht="12.75">
      <c r="E454" s="11"/>
      <c r="F454" s="11"/>
    </row>
    <row r="455" spans="4:6" ht="12.75">
      <c r="E455" s="11"/>
      <c r="F455" s="11"/>
    </row>
    <row r="456" spans="4:6" ht="12.75">
      <c r="E456" s="11"/>
      <c r="F456" s="11"/>
    </row>
    <row r="457" spans="4:6" ht="12.75">
      <c r="E457" s="11"/>
      <c r="F457" s="11"/>
    </row>
    <row r="458" spans="4:6" ht="12.75">
      <c r="E458" s="11"/>
      <c r="F458" s="11"/>
    </row>
    <row r="459" spans="4:6" ht="12.75">
      <c r="D459" s="11"/>
      <c r="E459" s="11"/>
      <c r="F459" s="11"/>
    </row>
    <row r="460" spans="4:6" ht="12.75">
      <c r="E460" s="11"/>
      <c r="F460" s="11"/>
    </row>
    <row r="461" spans="4:6" ht="12.75">
      <c r="E461" s="11"/>
      <c r="F461" s="11"/>
    </row>
    <row r="462" spans="4:6" ht="12.75">
      <c r="E462" s="11"/>
      <c r="F462" s="11"/>
    </row>
    <row r="463" spans="4:6" ht="12.75">
      <c r="D463" s="11"/>
      <c r="E463" s="11"/>
      <c r="F463" s="11"/>
    </row>
    <row r="464" spans="4:6" ht="12.75">
      <c r="E464" s="11"/>
      <c r="F464" s="11"/>
    </row>
    <row r="465" spans="4:6" ht="12.75">
      <c r="E465" s="11"/>
      <c r="F465" s="11"/>
    </row>
    <row r="466" spans="4:6" ht="12.75">
      <c r="E466" s="11"/>
      <c r="F466" s="11"/>
    </row>
    <row r="467" spans="4:6" ht="12.75">
      <c r="E467" s="11"/>
      <c r="F467" s="11"/>
    </row>
    <row r="468" spans="4:6" ht="12.75">
      <c r="E468" s="11"/>
      <c r="F468" s="11"/>
    </row>
    <row r="469" spans="4:6" ht="12.75">
      <c r="D469" s="11"/>
      <c r="E469" s="11"/>
      <c r="F469" s="11"/>
    </row>
    <row r="470" spans="4:6" ht="12.75">
      <c r="D470" s="11"/>
      <c r="E470" s="11"/>
      <c r="F470" s="11"/>
    </row>
    <row r="471" spans="4:6" ht="12.75">
      <c r="D471" s="11"/>
      <c r="E471" s="11"/>
      <c r="F471" s="11"/>
    </row>
    <row r="472" spans="4:6" ht="12.75">
      <c r="E472" s="11"/>
      <c r="F472" s="11"/>
    </row>
    <row r="473" spans="4:6" ht="12.75">
      <c r="E473" s="11"/>
      <c r="F473" s="11"/>
    </row>
    <row r="474" spans="4:6" ht="12.75">
      <c r="D474" s="11"/>
      <c r="E474" s="11"/>
      <c r="F474" s="11"/>
    </row>
    <row r="475" spans="4:6" ht="12.75">
      <c r="D475" s="11"/>
      <c r="E475" s="11"/>
      <c r="F475" s="11"/>
    </row>
    <row r="476" spans="4:6" ht="12.75">
      <c r="D476" s="11"/>
      <c r="E476" s="11"/>
      <c r="F476" s="11"/>
    </row>
    <row r="477" spans="4:6" ht="12.75">
      <c r="E477" s="11"/>
      <c r="F477" s="11"/>
    </row>
    <row r="478" spans="4:6" ht="12.75">
      <c r="D478" s="11"/>
      <c r="E478" s="11"/>
      <c r="F478" s="11"/>
    </row>
    <row r="479" spans="4:6" ht="12.75">
      <c r="E479" s="11"/>
      <c r="F479" s="11"/>
    </row>
    <row r="480" spans="4:6" ht="12.75">
      <c r="D480" s="11"/>
      <c r="E480" s="11"/>
      <c r="F480" s="11"/>
    </row>
    <row r="481" spans="4:6" ht="12.75">
      <c r="D481" s="11"/>
      <c r="E481" s="11"/>
      <c r="F481" s="11"/>
    </row>
    <row r="482" spans="4:6" ht="12.75">
      <c r="E482" s="11"/>
      <c r="F482" s="11"/>
    </row>
    <row r="483" spans="4:6" ht="12.75">
      <c r="E483" s="11"/>
      <c r="F483" s="11"/>
    </row>
    <row r="484" spans="4:6" ht="12.75">
      <c r="E484" s="11"/>
      <c r="F484" s="11"/>
    </row>
    <row r="485" spans="4:6" ht="12.75">
      <c r="D485" s="11"/>
      <c r="E485" s="11"/>
      <c r="F485" s="11"/>
    </row>
    <row r="486" spans="4:6" ht="12.75">
      <c r="D486" s="11"/>
      <c r="E486" s="11"/>
      <c r="F486" s="11"/>
    </row>
    <row r="487" spans="4:6" ht="12.75">
      <c r="E487" s="11"/>
      <c r="F487" s="11"/>
    </row>
    <row r="488" spans="4:6" ht="12.75">
      <c r="E488" s="11"/>
      <c r="F488" s="11"/>
    </row>
    <row r="489" spans="4:6" ht="12.75">
      <c r="E489" s="11"/>
      <c r="F489" s="11"/>
    </row>
    <row r="490" spans="4:6" ht="12.75">
      <c r="E490" s="11"/>
      <c r="F490" s="11"/>
    </row>
    <row r="491" spans="4:6" ht="12.75">
      <c r="E491" s="11"/>
      <c r="F491" s="11"/>
    </row>
    <row r="492" spans="4:6" ht="12.75">
      <c r="E492" s="11"/>
      <c r="F492" s="11"/>
    </row>
    <row r="493" spans="4:6" ht="12.75">
      <c r="E493" s="11"/>
      <c r="F493" s="11"/>
    </row>
    <row r="494" spans="4:6" ht="12.75">
      <c r="D494" s="11"/>
      <c r="E494" s="11"/>
      <c r="F494" s="11"/>
    </row>
    <row r="495" spans="4:6" ht="12.75">
      <c r="D495" s="11"/>
      <c r="E495" s="11"/>
      <c r="F495" s="11"/>
    </row>
    <row r="496" spans="4:6" ht="12.75">
      <c r="D496" s="11"/>
      <c r="E496" s="11"/>
      <c r="F496" s="11"/>
    </row>
    <row r="497" spans="4:6" ht="12.75">
      <c r="D497" s="11"/>
      <c r="E497" s="11"/>
      <c r="F497" s="11"/>
    </row>
    <row r="498" spans="4:6" ht="12.75">
      <c r="D498" s="11"/>
      <c r="E498" s="11"/>
      <c r="F498" s="11"/>
    </row>
    <row r="499" spans="4:6" ht="12.75">
      <c r="D499" s="11"/>
      <c r="E499" s="11"/>
      <c r="F499" s="11"/>
    </row>
    <row r="500" spans="4:6" ht="12.75">
      <c r="D500" s="11"/>
      <c r="E500" s="11"/>
      <c r="F500" s="11"/>
    </row>
    <row r="501" spans="4:6" ht="12.75">
      <c r="D501" s="11"/>
      <c r="E501" s="11"/>
      <c r="F501" s="11"/>
    </row>
    <row r="502" spans="4:6" ht="12.75">
      <c r="D502" s="11"/>
      <c r="E502" s="11"/>
      <c r="F502" s="11"/>
    </row>
    <row r="503" spans="4:6" ht="12.75">
      <c r="D503" s="11"/>
      <c r="E503" s="11"/>
      <c r="F503" s="11"/>
    </row>
    <row r="504" spans="4:6" ht="12.75">
      <c r="D504" s="11"/>
      <c r="E504" s="11"/>
      <c r="F504" s="11"/>
    </row>
    <row r="505" spans="4:6" ht="12.75">
      <c r="D505" s="11"/>
      <c r="E505" s="11"/>
      <c r="F505" s="11"/>
    </row>
    <row r="506" spans="4:6" ht="12.75">
      <c r="D506" s="11"/>
      <c r="E506" s="11"/>
      <c r="F506" s="11"/>
    </row>
    <row r="507" spans="4:6" ht="12.75">
      <c r="D507" s="11"/>
      <c r="E507" s="11"/>
      <c r="F507" s="11"/>
    </row>
    <row r="508" spans="4:6" ht="12.75">
      <c r="D508" s="11"/>
      <c r="E508" s="11"/>
      <c r="F508" s="11"/>
    </row>
    <row r="509" spans="4:6" ht="12.75">
      <c r="D509" s="11"/>
      <c r="E509" s="11"/>
      <c r="F509" s="11"/>
    </row>
    <row r="510" spans="4:6" ht="12.75">
      <c r="D510" s="11"/>
      <c r="E510" s="11"/>
      <c r="F510" s="11"/>
    </row>
    <row r="511" spans="4:6" ht="12.75">
      <c r="D511" s="11"/>
      <c r="E511" s="11"/>
      <c r="F511" s="11"/>
    </row>
    <row r="512" spans="4:6" ht="12.75">
      <c r="D512" s="11"/>
      <c r="E512" s="11"/>
      <c r="F512" s="11"/>
    </row>
    <row r="513" spans="4:6" ht="12.75">
      <c r="D513" s="11"/>
      <c r="E513" s="11"/>
      <c r="F513" s="11"/>
    </row>
    <row r="514" spans="4:6" ht="12.75">
      <c r="D514" s="11"/>
      <c r="E514" s="11"/>
      <c r="F514" s="11"/>
    </row>
    <row r="515" spans="4:6" ht="12.75">
      <c r="D515" s="11"/>
      <c r="E515" s="11"/>
      <c r="F515" s="11"/>
    </row>
    <row r="516" spans="4:6" ht="12.75">
      <c r="D516" s="11"/>
      <c r="E516" s="11"/>
      <c r="F516" s="11"/>
    </row>
    <row r="517" spans="4:6" ht="12.75">
      <c r="D517" s="11"/>
      <c r="E517" s="11"/>
      <c r="F517" s="11"/>
    </row>
    <row r="518" spans="4:6" ht="12.75">
      <c r="D518" s="11"/>
      <c r="E518" s="11"/>
      <c r="F518" s="11"/>
    </row>
    <row r="519" spans="4:6" ht="12.75">
      <c r="D519" s="11"/>
      <c r="E519" s="11"/>
      <c r="F519" s="11"/>
    </row>
    <row r="520" spans="4:6" ht="12.75">
      <c r="D520" s="11"/>
      <c r="E520" s="11"/>
      <c r="F520" s="11"/>
    </row>
    <row r="521" spans="4:6" ht="12.75">
      <c r="D521" s="11"/>
      <c r="E521" s="11"/>
      <c r="F521" s="11"/>
    </row>
    <row r="522" spans="4:6" ht="12.75">
      <c r="D522" s="11"/>
      <c r="E522" s="11"/>
      <c r="F522" s="11"/>
    </row>
    <row r="523" spans="4:6" ht="12.75">
      <c r="D523" s="11"/>
      <c r="E523" s="11"/>
      <c r="F523" s="11"/>
    </row>
    <row r="524" spans="4:6" ht="12.75">
      <c r="D524" s="11"/>
      <c r="E524" s="11"/>
      <c r="F524" s="11"/>
    </row>
    <row r="525" spans="4:6" ht="12.75">
      <c r="D525" s="11"/>
      <c r="E525" s="11"/>
      <c r="F525" s="11"/>
    </row>
    <row r="526" spans="4:6" ht="12.75">
      <c r="D526" s="11"/>
      <c r="E526" s="11"/>
      <c r="F526" s="11"/>
    </row>
    <row r="527" spans="4:6" ht="12.75">
      <c r="D527" s="11"/>
      <c r="E527" s="11"/>
      <c r="F527" s="11"/>
    </row>
    <row r="528" spans="4:6" ht="12.75">
      <c r="D528" s="11"/>
      <c r="E528" s="11"/>
      <c r="F528" s="11"/>
    </row>
    <row r="529" spans="4:6" ht="12.75">
      <c r="D529" s="11"/>
      <c r="E529" s="11"/>
      <c r="F529" s="11"/>
    </row>
    <row r="530" spans="4:6" ht="12.75">
      <c r="D530" s="11"/>
      <c r="E530" s="11"/>
      <c r="F530" s="11"/>
    </row>
    <row r="531" spans="4:6" ht="12.75">
      <c r="D531" s="11"/>
      <c r="E531" s="11"/>
      <c r="F531" s="11"/>
    </row>
    <row r="532" spans="4:6" ht="12.75">
      <c r="D532" s="11"/>
      <c r="E532" s="11"/>
      <c r="F532" s="11"/>
    </row>
    <row r="533" spans="4:6" ht="12.75">
      <c r="D533" s="11"/>
      <c r="E533" s="11"/>
      <c r="F533" s="11"/>
    </row>
    <row r="534" spans="4:6" ht="12.75">
      <c r="D534" s="11"/>
      <c r="E534" s="11"/>
      <c r="F534" s="11"/>
    </row>
    <row r="535" spans="4:6" ht="12.75">
      <c r="D535" s="11"/>
      <c r="E535" s="11"/>
      <c r="F535" s="11"/>
    </row>
    <row r="536" spans="4:6" ht="12.75">
      <c r="D536" s="11"/>
      <c r="E536" s="11"/>
      <c r="F536" s="11"/>
    </row>
    <row r="537" spans="4:6" ht="12.75">
      <c r="D537" s="11"/>
      <c r="E537" s="11"/>
      <c r="F537" s="11"/>
    </row>
    <row r="538" spans="4:6" ht="12.75">
      <c r="D538" s="11"/>
      <c r="E538" s="11"/>
      <c r="F538" s="11"/>
    </row>
    <row r="539" spans="4:6" ht="12.75">
      <c r="D539" s="11"/>
      <c r="E539" s="11"/>
      <c r="F539" s="1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44"/>
  <sheetViews>
    <sheetView workbookViewId="0"/>
  </sheetViews>
  <sheetFormatPr defaultRowHeight="15"/>
  <sheetData>
    <row r="1" ht="12.75"/>
    <row r="2" ht="12.75"/>
    <row r="3" ht="12.75"/>
    <row r="4" ht="12.75"/>
    <row r="5" ht="12.75"/>
    <row r="6" ht="12.75"/>
    <row r="7" ht="12.75"/>
    <row r="8" ht="12.75"/>
    <row r="9" ht="12.75"/>
    <row r="10" ht="12.75"/>
    <row r="11" ht="12.75"/>
    <row r="12" ht="12.75"/>
    <row r="13" ht="12.75"/>
    <row r="14" ht="12.75"/>
    <row r="15" ht="12.75"/>
    <row r="16" ht="12.75"/>
    <row r="17" ht="12.75"/>
    <row r="18" ht="12.75"/>
    <row r="19" ht="12.75"/>
    <row r="20" ht="12.75"/>
    <row r="21" ht="12.75"/>
    <row r="22" ht="12.75"/>
    <row r="23" ht="12.75"/>
    <row r="24" ht="12.75"/>
    <row r="25" ht="12.75"/>
    <row r="26" ht="12.75"/>
    <row r="27" ht="12.75"/>
    <row r="28" ht="12.75"/>
    <row r="29" ht="12.75"/>
    <row r="30" ht="12.75"/>
    <row r="31" ht="12.75"/>
    <row r="32" ht="12.75"/>
    <row r="33" ht="12.75"/>
    <row r="34" ht="12.75"/>
    <row r="35" ht="12.75"/>
    <row r="36" ht="12.75"/>
    <row r="37" ht="12.75"/>
    <row r="38" ht="12.75"/>
    <row r="39" ht="12.75"/>
    <row r="40" ht="12.75"/>
    <row r="41" ht="12.75"/>
    <row r="42" ht="12.75"/>
    <row r="43" ht="12.75"/>
    <row r="44" ht="12.75"/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549"/>
  <sheetViews>
    <sheetView workbookViewId="0"/>
  </sheetViews>
  <sheetFormatPr defaultRowHeight="15"/>
  <sheetData>
    <row r="1" spans="1:7" ht="12.75">
      <c r="A1" s="1" t="s">
        <v>1109</v>
      </c>
      <c r="B1" s="1" t="s">
        <v>5625</v>
      </c>
      <c r="E1" s="1" t="s">
        <v>6603</v>
      </c>
      <c r="F1" s="1" t="s">
        <v>6604</v>
      </c>
    </row>
    <row r="2" spans="1:7" ht="12.75">
      <c r="A2" s="1">
        <v>1100</v>
      </c>
      <c r="B2" s="1" t="s">
        <v>15</v>
      </c>
      <c r="C2" s="1" t="s">
        <v>6605</v>
      </c>
      <c r="D2" s="1" t="s">
        <v>6606</v>
      </c>
      <c r="E2" s="23" t="s">
        <v>14</v>
      </c>
      <c r="F2" s="1" t="s">
        <v>15</v>
      </c>
      <c r="G2" s="1" t="s">
        <v>2499</v>
      </c>
    </row>
    <row r="3" spans="1:7" ht="12.75">
      <c r="A3" s="1">
        <v>1101</v>
      </c>
      <c r="B3" s="1" t="s">
        <v>6607</v>
      </c>
      <c r="C3" s="1" t="s">
        <v>6608</v>
      </c>
      <c r="D3" s="1" t="s">
        <v>6609</v>
      </c>
      <c r="E3" s="23" t="s">
        <v>26</v>
      </c>
      <c r="F3" s="1" t="s">
        <v>27</v>
      </c>
      <c r="G3" s="1" t="s">
        <v>6610</v>
      </c>
    </row>
    <row r="4" spans="1:7" ht="12.75">
      <c r="A4" s="1">
        <v>1102</v>
      </c>
      <c r="B4" s="1" t="s">
        <v>6611</v>
      </c>
      <c r="C4" s="1" t="s">
        <v>6612</v>
      </c>
      <c r="D4" s="1" t="s">
        <v>6609</v>
      </c>
      <c r="E4" s="23" t="s">
        <v>92</v>
      </c>
      <c r="F4" s="1" t="s">
        <v>93</v>
      </c>
      <c r="G4" s="1" t="s">
        <v>6613</v>
      </c>
    </row>
    <row r="5" spans="1:7" ht="12.75">
      <c r="A5" s="1">
        <v>1103</v>
      </c>
      <c r="B5" s="1" t="s">
        <v>6614</v>
      </c>
      <c r="C5" s="1" t="s">
        <v>6615</v>
      </c>
      <c r="D5" s="1" t="s">
        <v>6609</v>
      </c>
      <c r="E5" s="23" t="s">
        <v>136</v>
      </c>
      <c r="F5" s="1" t="s">
        <v>137</v>
      </c>
      <c r="G5" s="1" t="s">
        <v>6616</v>
      </c>
    </row>
    <row r="6" spans="1:7" ht="12.75">
      <c r="A6" s="1">
        <v>1104</v>
      </c>
      <c r="B6" s="1" t="s">
        <v>6617</v>
      </c>
      <c r="C6" s="1" t="s">
        <v>6618</v>
      </c>
      <c r="D6" s="1" t="s">
        <v>6609</v>
      </c>
      <c r="E6" s="23" t="s">
        <v>150</v>
      </c>
      <c r="F6" s="1" t="s">
        <v>151</v>
      </c>
      <c r="G6" s="1" t="s">
        <v>6619</v>
      </c>
    </row>
    <row r="7" spans="1:7" ht="12.75">
      <c r="A7" s="1">
        <v>1105</v>
      </c>
      <c r="B7" s="1" t="s">
        <v>6620</v>
      </c>
      <c r="C7" s="1" t="s">
        <v>6621</v>
      </c>
      <c r="D7" s="1" t="s">
        <v>6609</v>
      </c>
      <c r="E7" s="23" t="s">
        <v>161</v>
      </c>
      <c r="F7" s="1" t="s">
        <v>162</v>
      </c>
      <c r="G7" s="1" t="s">
        <v>6622</v>
      </c>
    </row>
    <row r="8" spans="1:7" ht="12.75">
      <c r="A8" s="1">
        <v>1106</v>
      </c>
      <c r="B8" s="1" t="s">
        <v>6623</v>
      </c>
      <c r="C8" s="1" t="s">
        <v>6624</v>
      </c>
      <c r="D8" s="1" t="s">
        <v>6609</v>
      </c>
      <c r="E8" s="23" t="s">
        <v>180</v>
      </c>
      <c r="F8" s="1" t="s">
        <v>181</v>
      </c>
      <c r="G8" s="1" t="s">
        <v>6625</v>
      </c>
    </row>
    <row r="9" spans="1:7" ht="12.75">
      <c r="A9" s="1">
        <v>1107</v>
      </c>
      <c r="B9" s="1" t="s">
        <v>6626</v>
      </c>
      <c r="C9" s="1" t="s">
        <v>6627</v>
      </c>
      <c r="D9" s="1" t="s">
        <v>6609</v>
      </c>
      <c r="E9" s="23" t="s">
        <v>187</v>
      </c>
      <c r="F9" s="1" t="s">
        <v>188</v>
      </c>
      <c r="G9" s="1" t="s">
        <v>6628</v>
      </c>
    </row>
    <row r="10" spans="1:7" ht="12.75">
      <c r="A10" s="1">
        <v>1108</v>
      </c>
      <c r="B10" s="1" t="s">
        <v>6629</v>
      </c>
      <c r="C10" s="1" t="s">
        <v>6630</v>
      </c>
      <c r="D10" s="1" t="s">
        <v>6609</v>
      </c>
      <c r="E10" s="23" t="s">
        <v>213</v>
      </c>
      <c r="F10" s="1" t="s">
        <v>214</v>
      </c>
      <c r="G10" s="1" t="s">
        <v>6631</v>
      </c>
    </row>
    <row r="11" spans="1:7" ht="12.75">
      <c r="A11" s="1">
        <v>1109</v>
      </c>
      <c r="B11" s="1" t="s">
        <v>6632</v>
      </c>
      <c r="C11" s="1" t="s">
        <v>6633</v>
      </c>
      <c r="D11" s="1" t="s">
        <v>6609</v>
      </c>
      <c r="E11" s="23" t="s">
        <v>218</v>
      </c>
      <c r="F11" s="1" t="s">
        <v>219</v>
      </c>
      <c r="G11" s="1" t="s">
        <v>6634</v>
      </c>
    </row>
    <row r="12" spans="1:7" ht="12.75">
      <c r="A12" s="1">
        <v>1110</v>
      </c>
      <c r="B12" s="1" t="s">
        <v>6635</v>
      </c>
      <c r="C12" s="1" t="s">
        <v>6636</v>
      </c>
      <c r="D12" s="1" t="s">
        <v>6609</v>
      </c>
      <c r="E12" s="23" t="s">
        <v>223</v>
      </c>
      <c r="F12" s="1" t="s">
        <v>224</v>
      </c>
      <c r="G12" s="1" t="s">
        <v>6637</v>
      </c>
    </row>
    <row r="13" spans="1:7" ht="12.75">
      <c r="A13" s="1">
        <v>1111</v>
      </c>
      <c r="B13" s="1" t="s">
        <v>6638</v>
      </c>
      <c r="C13" s="1" t="s">
        <v>6639</v>
      </c>
      <c r="D13" s="1" t="s">
        <v>6609</v>
      </c>
      <c r="E13" s="23" t="s">
        <v>319</v>
      </c>
      <c r="F13" s="1" t="s">
        <v>320</v>
      </c>
      <c r="G13" s="1" t="s">
        <v>6640</v>
      </c>
    </row>
    <row r="14" spans="1:7" ht="12.75">
      <c r="A14" s="1">
        <v>1112</v>
      </c>
      <c r="B14" s="1" t="s">
        <v>6641</v>
      </c>
      <c r="C14" s="1" t="s">
        <v>6642</v>
      </c>
      <c r="D14" s="1" t="s">
        <v>6609</v>
      </c>
      <c r="E14" s="23" t="s">
        <v>368</v>
      </c>
      <c r="F14" s="1" t="s">
        <v>369</v>
      </c>
      <c r="G14" s="1" t="s">
        <v>2500</v>
      </c>
    </row>
    <row r="15" spans="1:7" ht="12.75">
      <c r="A15" s="1">
        <v>1113</v>
      </c>
      <c r="B15" s="1" t="s">
        <v>6643</v>
      </c>
      <c r="C15" s="1" t="s">
        <v>6644</v>
      </c>
      <c r="D15" s="1" t="s">
        <v>6609</v>
      </c>
      <c r="E15" s="23" t="s">
        <v>577</v>
      </c>
      <c r="F15" s="1" t="s">
        <v>578</v>
      </c>
      <c r="G15" s="1" t="s">
        <v>6645</v>
      </c>
    </row>
    <row r="16" spans="1:7" ht="12.75">
      <c r="A16" s="1">
        <v>1114</v>
      </c>
      <c r="B16" s="1" t="s">
        <v>6646</v>
      </c>
      <c r="C16" s="1" t="s">
        <v>6647</v>
      </c>
      <c r="D16" s="1" t="s">
        <v>6609</v>
      </c>
      <c r="E16" s="23" t="s">
        <v>627</v>
      </c>
      <c r="F16" s="1" t="s">
        <v>628</v>
      </c>
      <c r="G16" s="1" t="s">
        <v>6648</v>
      </c>
    </row>
    <row r="17" spans="1:7" ht="12.75">
      <c r="A17" s="1">
        <v>1115</v>
      </c>
      <c r="B17" s="1" t="s">
        <v>6649</v>
      </c>
      <c r="C17" s="1" t="s">
        <v>6650</v>
      </c>
      <c r="D17" s="1" t="s">
        <v>6609</v>
      </c>
      <c r="E17" s="23" t="s">
        <v>774</v>
      </c>
      <c r="F17" s="1" t="s">
        <v>775</v>
      </c>
      <c r="G17" s="1" t="s">
        <v>6651</v>
      </c>
    </row>
    <row r="18" spans="1:7" ht="12.75">
      <c r="A18" s="1">
        <v>1116</v>
      </c>
      <c r="B18" s="1" t="s">
        <v>6652</v>
      </c>
      <c r="C18" s="1" t="s">
        <v>6653</v>
      </c>
      <c r="D18" s="1" t="s">
        <v>6609</v>
      </c>
      <c r="E18" s="23" t="s">
        <v>782</v>
      </c>
      <c r="F18" s="1" t="s">
        <v>783</v>
      </c>
      <c r="G18" s="1" t="s">
        <v>6654</v>
      </c>
    </row>
    <row r="19" spans="1:7" ht="12.75">
      <c r="A19" s="1">
        <v>1117</v>
      </c>
      <c r="B19" s="1" t="s">
        <v>6655</v>
      </c>
      <c r="C19" s="1" t="s">
        <v>6656</v>
      </c>
      <c r="D19" s="1" t="s">
        <v>6609</v>
      </c>
      <c r="E19" s="23" t="s">
        <v>805</v>
      </c>
      <c r="F19" s="1" t="s">
        <v>806</v>
      </c>
      <c r="G19" s="1" t="s">
        <v>6657</v>
      </c>
    </row>
    <row r="20" spans="1:7" ht="12.75">
      <c r="A20" s="1">
        <v>1118</v>
      </c>
      <c r="B20" s="1" t="s">
        <v>6658</v>
      </c>
      <c r="C20" s="1" t="s">
        <v>6659</v>
      </c>
      <c r="D20" s="1" t="s">
        <v>6609</v>
      </c>
      <c r="E20" s="23" t="s">
        <v>820</v>
      </c>
      <c r="F20" s="1" t="s">
        <v>821</v>
      </c>
      <c r="G20" s="1" t="s">
        <v>6660</v>
      </c>
    </row>
    <row r="21" spans="1:7" ht="12.75">
      <c r="A21" s="1">
        <v>1171</v>
      </c>
      <c r="B21" s="1" t="s">
        <v>6661</v>
      </c>
      <c r="C21" s="1" t="s">
        <v>6662</v>
      </c>
      <c r="D21" s="1" t="s">
        <v>6663</v>
      </c>
      <c r="E21" s="23" t="s">
        <v>829</v>
      </c>
      <c r="F21" s="1" t="s">
        <v>830</v>
      </c>
      <c r="G21" s="1" t="s">
        <v>2555</v>
      </c>
    </row>
    <row r="22" spans="1:7" ht="12.75">
      <c r="A22" s="1">
        <v>1172</v>
      </c>
      <c r="B22" s="1" t="s">
        <v>6664</v>
      </c>
      <c r="C22" s="1" t="s">
        <v>6665</v>
      </c>
      <c r="D22" s="1" t="s">
        <v>6663</v>
      </c>
      <c r="E22" s="23" t="s">
        <v>845</v>
      </c>
      <c r="F22" s="1" t="s">
        <v>846</v>
      </c>
      <c r="G22" s="1" t="s">
        <v>6666</v>
      </c>
    </row>
    <row r="23" spans="1:7" ht="12.75">
      <c r="A23" s="1">
        <v>1173</v>
      </c>
      <c r="B23" s="1" t="s">
        <v>6667</v>
      </c>
      <c r="C23" s="1" t="s">
        <v>6668</v>
      </c>
      <c r="D23" s="1" t="s">
        <v>6663</v>
      </c>
      <c r="E23" s="23" t="s">
        <v>857</v>
      </c>
      <c r="F23" s="1" t="s">
        <v>858</v>
      </c>
      <c r="G23" s="1" t="s">
        <v>6669</v>
      </c>
    </row>
    <row r="24" spans="1:7" ht="12.75">
      <c r="A24" s="1">
        <v>1174</v>
      </c>
      <c r="B24" s="1" t="s">
        <v>6670</v>
      </c>
      <c r="C24" s="1" t="s">
        <v>6671</v>
      </c>
      <c r="D24" s="1" t="s">
        <v>6663</v>
      </c>
      <c r="E24" s="23" t="s">
        <v>866</v>
      </c>
      <c r="F24" s="1" t="s">
        <v>867</v>
      </c>
      <c r="G24" s="1" t="s">
        <v>6672</v>
      </c>
    </row>
    <row r="25" spans="1:7" ht="12.75">
      <c r="A25" s="1">
        <v>1175</v>
      </c>
      <c r="B25" s="1" t="s">
        <v>6673</v>
      </c>
      <c r="C25" s="1" t="s">
        <v>6674</v>
      </c>
      <c r="D25" s="1" t="s">
        <v>6663</v>
      </c>
      <c r="E25" s="23" t="s">
        <v>6675</v>
      </c>
      <c r="F25" s="1" t="s">
        <v>6676</v>
      </c>
      <c r="G25" s="1" t="s">
        <v>6677</v>
      </c>
    </row>
    <row r="26" spans="1:7" ht="12.75">
      <c r="A26" s="1">
        <v>1200</v>
      </c>
      <c r="B26" s="1" t="s">
        <v>27</v>
      </c>
      <c r="C26" s="1" t="s">
        <v>6678</v>
      </c>
      <c r="D26" s="1" t="s">
        <v>6606</v>
      </c>
      <c r="E26" s="23" t="s">
        <v>6679</v>
      </c>
      <c r="F26" s="1" t="s">
        <v>6680</v>
      </c>
      <c r="G26" s="1" t="s">
        <v>1182</v>
      </c>
    </row>
    <row r="27" spans="1:7" ht="12.75">
      <c r="A27" s="1">
        <v>1201</v>
      </c>
      <c r="B27" s="1" t="s">
        <v>6681</v>
      </c>
      <c r="C27" s="1" t="s">
        <v>6682</v>
      </c>
      <c r="D27" s="1" t="s">
        <v>6609</v>
      </c>
      <c r="E27" s="23" t="s">
        <v>872</v>
      </c>
      <c r="F27" s="1" t="s">
        <v>873</v>
      </c>
      <c r="G27" s="1" t="s">
        <v>5089</v>
      </c>
    </row>
    <row r="28" spans="1:7" ht="12.75">
      <c r="A28" s="1">
        <v>1202</v>
      </c>
      <c r="B28" s="1" t="s">
        <v>6683</v>
      </c>
      <c r="C28" s="1" t="s">
        <v>6684</v>
      </c>
      <c r="D28" s="1" t="s">
        <v>6609</v>
      </c>
      <c r="E28" s="23" t="s">
        <v>878</v>
      </c>
      <c r="F28" s="1" t="s">
        <v>879</v>
      </c>
      <c r="G28" s="1" t="s">
        <v>6685</v>
      </c>
    </row>
    <row r="29" spans="1:7" ht="12.75">
      <c r="A29" s="1">
        <v>1203</v>
      </c>
      <c r="B29" s="1" t="s">
        <v>6686</v>
      </c>
      <c r="C29" s="1" t="s">
        <v>6687</v>
      </c>
      <c r="D29" s="1" t="s">
        <v>6609</v>
      </c>
      <c r="E29" s="23" t="s">
        <v>901</v>
      </c>
      <c r="F29" s="1" t="s">
        <v>902</v>
      </c>
      <c r="G29" s="1" t="s">
        <v>6688</v>
      </c>
    </row>
    <row r="30" spans="1:7" ht="12.75">
      <c r="A30" s="1">
        <v>1204</v>
      </c>
      <c r="B30" s="1" t="s">
        <v>6689</v>
      </c>
      <c r="C30" s="1" t="s">
        <v>6690</v>
      </c>
      <c r="D30" s="1" t="s">
        <v>6609</v>
      </c>
      <c r="E30" s="23" t="s">
        <v>6691</v>
      </c>
      <c r="F30" s="1" t="s">
        <v>6692</v>
      </c>
      <c r="G30" s="1" t="s">
        <v>6693</v>
      </c>
    </row>
    <row r="31" spans="1:7" ht="12.75">
      <c r="A31" s="1">
        <v>1205</v>
      </c>
      <c r="B31" s="1" t="s">
        <v>6694</v>
      </c>
      <c r="C31" s="1" t="s">
        <v>6695</v>
      </c>
      <c r="D31" s="1" t="s">
        <v>6609</v>
      </c>
      <c r="E31" s="23" t="s">
        <v>918</v>
      </c>
      <c r="F31" s="1" t="s">
        <v>919</v>
      </c>
      <c r="G31" s="1" t="s">
        <v>1767</v>
      </c>
    </row>
    <row r="32" spans="1:7" ht="12.75">
      <c r="A32" s="1">
        <v>1206</v>
      </c>
      <c r="B32" s="1" t="s">
        <v>6696</v>
      </c>
      <c r="C32" s="1" t="s">
        <v>6697</v>
      </c>
      <c r="D32" s="1" t="s">
        <v>6609</v>
      </c>
      <c r="E32" s="23" t="s">
        <v>6698</v>
      </c>
      <c r="F32" s="1" t="s">
        <v>6699</v>
      </c>
      <c r="G32" s="1" t="s">
        <v>6700</v>
      </c>
    </row>
    <row r="33" spans="1:7" ht="12.75">
      <c r="A33" s="1">
        <v>1207</v>
      </c>
      <c r="B33" s="1" t="s">
        <v>6701</v>
      </c>
      <c r="C33" s="1" t="s">
        <v>6702</v>
      </c>
      <c r="D33" s="1" t="s">
        <v>6609</v>
      </c>
      <c r="E33" s="23" t="s">
        <v>6703</v>
      </c>
      <c r="F33" s="1" t="s">
        <v>6704</v>
      </c>
      <c r="G33" s="1" t="s">
        <v>4686</v>
      </c>
    </row>
    <row r="34" spans="1:7" ht="12.75">
      <c r="A34" s="1">
        <v>1208</v>
      </c>
      <c r="B34" s="1" t="s">
        <v>6705</v>
      </c>
      <c r="C34" s="1" t="s">
        <v>6706</v>
      </c>
      <c r="D34" s="1" t="s">
        <v>6609</v>
      </c>
      <c r="E34" s="23" t="s">
        <v>6707</v>
      </c>
      <c r="F34" s="1" t="s">
        <v>6708</v>
      </c>
      <c r="G34" s="1" t="s">
        <v>3327</v>
      </c>
    </row>
    <row r="35" spans="1:7" ht="12.75">
      <c r="A35" s="1">
        <v>1209</v>
      </c>
      <c r="B35" s="1" t="s">
        <v>6709</v>
      </c>
      <c r="C35" s="1" t="s">
        <v>6710</v>
      </c>
      <c r="D35" s="1" t="s">
        <v>6609</v>
      </c>
      <c r="E35" s="23" t="s">
        <v>927</v>
      </c>
      <c r="F35" s="1" t="s">
        <v>928</v>
      </c>
      <c r="G35" s="1" t="s">
        <v>6711</v>
      </c>
    </row>
    <row r="36" spans="1:7" ht="12.75">
      <c r="A36" s="1">
        <v>1210</v>
      </c>
      <c r="B36" s="1" t="s">
        <v>6712</v>
      </c>
      <c r="C36" s="1" t="s">
        <v>6713</v>
      </c>
      <c r="D36" s="1" t="s">
        <v>6609</v>
      </c>
      <c r="G36" s="1" t="s">
        <v>1469</v>
      </c>
    </row>
    <row r="37" spans="1:7" ht="12.75">
      <c r="A37" s="1">
        <v>1211</v>
      </c>
      <c r="B37" s="1" t="s">
        <v>6714</v>
      </c>
      <c r="C37" s="1" t="s">
        <v>6715</v>
      </c>
      <c r="D37" s="1" t="s">
        <v>6609</v>
      </c>
      <c r="G37" s="1" t="s">
        <v>6716</v>
      </c>
    </row>
    <row r="38" spans="1:7" ht="12.75">
      <c r="A38" s="1">
        <v>1212</v>
      </c>
      <c r="B38" s="1" t="s">
        <v>6717</v>
      </c>
      <c r="C38" s="1" t="s">
        <v>6718</v>
      </c>
      <c r="D38" s="1" t="s">
        <v>6609</v>
      </c>
      <c r="G38" s="1" t="s">
        <v>1497</v>
      </c>
    </row>
    <row r="39" spans="1:7" ht="12.75">
      <c r="A39" s="1">
        <v>1213</v>
      </c>
      <c r="B39" s="1" t="s">
        <v>6719</v>
      </c>
      <c r="C39" s="1" t="s">
        <v>6720</v>
      </c>
      <c r="D39" s="1" t="s">
        <v>6609</v>
      </c>
      <c r="G39" s="1" t="s">
        <v>6721</v>
      </c>
    </row>
    <row r="40" spans="1:7" ht="12.75">
      <c r="A40" s="1">
        <v>1214</v>
      </c>
      <c r="B40" s="1" t="s">
        <v>6722</v>
      </c>
      <c r="C40" s="1" t="s">
        <v>6723</v>
      </c>
      <c r="D40" s="1" t="s">
        <v>6609</v>
      </c>
      <c r="G40" s="1" t="s">
        <v>6724</v>
      </c>
    </row>
    <row r="41" spans="1:7" ht="12.75">
      <c r="A41" s="1">
        <v>1215</v>
      </c>
      <c r="B41" s="1" t="s">
        <v>6725</v>
      </c>
      <c r="C41" s="1" t="s">
        <v>6726</v>
      </c>
      <c r="D41" s="1" t="s">
        <v>6609</v>
      </c>
      <c r="G41" s="1" t="s">
        <v>2107</v>
      </c>
    </row>
    <row r="42" spans="1:7" ht="12.75">
      <c r="A42" s="1">
        <v>1216</v>
      </c>
      <c r="B42" s="1" t="s">
        <v>6727</v>
      </c>
      <c r="C42" s="1" t="s">
        <v>6728</v>
      </c>
      <c r="D42" s="1" t="s">
        <v>6609</v>
      </c>
      <c r="G42" s="1" t="s">
        <v>6729</v>
      </c>
    </row>
    <row r="43" spans="1:7" ht="12.75">
      <c r="A43" s="1">
        <v>1217</v>
      </c>
      <c r="B43" s="1" t="s">
        <v>6730</v>
      </c>
      <c r="C43" s="1" t="s">
        <v>6731</v>
      </c>
      <c r="D43" s="1" t="s">
        <v>6609</v>
      </c>
      <c r="G43" s="1" t="s">
        <v>6732</v>
      </c>
    </row>
    <row r="44" spans="1:7" ht="12.75">
      <c r="A44" s="1">
        <v>1218</v>
      </c>
      <c r="B44" s="1" t="s">
        <v>6733</v>
      </c>
      <c r="C44" s="1" t="s">
        <v>6734</v>
      </c>
      <c r="D44" s="1" t="s">
        <v>6609</v>
      </c>
      <c r="G44" s="1" t="s">
        <v>6735</v>
      </c>
    </row>
    <row r="45" spans="1:7" ht="12.75">
      <c r="A45" s="1">
        <v>1219</v>
      </c>
      <c r="B45" s="1" t="s">
        <v>6736</v>
      </c>
      <c r="C45" s="1" t="s">
        <v>6737</v>
      </c>
      <c r="D45" s="1" t="s">
        <v>6609</v>
      </c>
      <c r="G45" s="1" t="s">
        <v>6738</v>
      </c>
    </row>
    <row r="46" spans="1:7" ht="12.75">
      <c r="A46" s="1">
        <v>1220</v>
      </c>
      <c r="B46" s="1" t="s">
        <v>6739</v>
      </c>
      <c r="C46" s="1" t="s">
        <v>6740</v>
      </c>
      <c r="D46" s="1" t="s">
        <v>6609</v>
      </c>
      <c r="G46" s="1" t="s">
        <v>6741</v>
      </c>
    </row>
    <row r="47" spans="1:7" ht="12.75">
      <c r="A47" s="1">
        <v>1221</v>
      </c>
      <c r="B47" s="1" t="s">
        <v>6742</v>
      </c>
      <c r="C47" s="1" t="s">
        <v>6743</v>
      </c>
      <c r="D47" s="1" t="s">
        <v>6609</v>
      </c>
      <c r="G47" s="1" t="s">
        <v>6744</v>
      </c>
    </row>
    <row r="48" spans="1:7" ht="12.75">
      <c r="A48" s="1">
        <v>1222</v>
      </c>
      <c r="B48" s="1" t="s">
        <v>6745</v>
      </c>
      <c r="C48" s="1" t="s">
        <v>6746</v>
      </c>
      <c r="D48" s="1" t="s">
        <v>6609</v>
      </c>
      <c r="G48" s="1" t="s">
        <v>4687</v>
      </c>
    </row>
    <row r="49" spans="1:7" ht="12.75">
      <c r="A49" s="1">
        <v>1223</v>
      </c>
      <c r="B49" s="1" t="s">
        <v>6747</v>
      </c>
      <c r="C49" s="1" t="s">
        <v>6748</v>
      </c>
      <c r="D49" s="1" t="s">
        <v>6609</v>
      </c>
      <c r="G49" s="1" t="s">
        <v>6749</v>
      </c>
    </row>
    <row r="50" spans="1:7" ht="12.75">
      <c r="A50" s="1">
        <v>1224</v>
      </c>
      <c r="B50" s="1" t="s">
        <v>6750</v>
      </c>
      <c r="C50" s="1" t="s">
        <v>6751</v>
      </c>
      <c r="D50" s="1" t="s">
        <v>6609</v>
      </c>
      <c r="G50" s="1" t="s">
        <v>4760</v>
      </c>
    </row>
    <row r="51" spans="1:7" ht="12.75">
      <c r="A51" s="1">
        <v>1225</v>
      </c>
      <c r="B51" s="1" t="s">
        <v>6752</v>
      </c>
      <c r="C51" s="1" t="s">
        <v>6753</v>
      </c>
      <c r="D51" s="1" t="s">
        <v>6609</v>
      </c>
      <c r="G51" s="1" t="s">
        <v>6754</v>
      </c>
    </row>
    <row r="52" spans="1:7" ht="12.75">
      <c r="A52" s="1">
        <v>1271</v>
      </c>
      <c r="B52" s="1" t="s">
        <v>5228</v>
      </c>
      <c r="C52" s="1" t="s">
        <v>6755</v>
      </c>
      <c r="D52" s="1" t="s">
        <v>6663</v>
      </c>
      <c r="G52" s="1" t="s">
        <v>1768</v>
      </c>
    </row>
    <row r="53" spans="1:7" ht="12.75">
      <c r="A53" s="1">
        <v>1272</v>
      </c>
      <c r="B53" s="1" t="s">
        <v>6756</v>
      </c>
      <c r="C53" s="1" t="s">
        <v>6757</v>
      </c>
      <c r="D53" s="1" t="s">
        <v>6663</v>
      </c>
      <c r="G53" s="1" t="s">
        <v>3326</v>
      </c>
    </row>
    <row r="54" spans="1:7" ht="12.75">
      <c r="A54" s="1">
        <v>1273</v>
      </c>
      <c r="B54" s="1" t="s">
        <v>6758</v>
      </c>
      <c r="C54" s="1" t="s">
        <v>6759</v>
      </c>
      <c r="D54" s="1" t="s">
        <v>6663</v>
      </c>
      <c r="G54" s="1" t="s">
        <v>6760</v>
      </c>
    </row>
    <row r="55" spans="1:7" ht="12.75">
      <c r="A55" s="1">
        <v>1274</v>
      </c>
      <c r="B55" s="1" t="s">
        <v>6761</v>
      </c>
      <c r="C55" s="1" t="s">
        <v>6762</v>
      </c>
      <c r="D55" s="1" t="s">
        <v>6663</v>
      </c>
      <c r="G55" s="1" t="s">
        <v>6763</v>
      </c>
    </row>
    <row r="56" spans="1:7" ht="12.75">
      <c r="A56" s="1">
        <v>1275</v>
      </c>
      <c r="B56" s="1" t="s">
        <v>6764</v>
      </c>
      <c r="C56" s="1" t="s">
        <v>6765</v>
      </c>
      <c r="D56" s="1" t="s">
        <v>6663</v>
      </c>
      <c r="G56" s="1" t="s">
        <v>1183</v>
      </c>
    </row>
    <row r="57" spans="1:7" ht="12.75">
      <c r="A57" s="1">
        <v>1276</v>
      </c>
      <c r="B57" s="1" t="s">
        <v>6766</v>
      </c>
      <c r="C57" s="1" t="s">
        <v>6767</v>
      </c>
      <c r="D57" s="1" t="s">
        <v>6663</v>
      </c>
      <c r="G57" s="1" t="s">
        <v>3600</v>
      </c>
    </row>
    <row r="58" spans="1:7" ht="12.75">
      <c r="A58" s="1">
        <v>1277</v>
      </c>
      <c r="B58" s="1" t="s">
        <v>6768</v>
      </c>
      <c r="C58" s="1" t="s">
        <v>6769</v>
      </c>
      <c r="D58" s="1" t="s">
        <v>6663</v>
      </c>
      <c r="G58" s="1" t="s">
        <v>6770</v>
      </c>
    </row>
    <row r="59" spans="1:7" ht="12.75">
      <c r="A59" s="1">
        <v>1278</v>
      </c>
      <c r="B59" s="1" t="s">
        <v>6771</v>
      </c>
      <c r="C59" s="1" t="s">
        <v>6772</v>
      </c>
      <c r="D59" s="1" t="s">
        <v>6663</v>
      </c>
      <c r="G59" s="1" t="s">
        <v>4761</v>
      </c>
    </row>
    <row r="60" spans="1:7" ht="12.75">
      <c r="A60" s="1">
        <v>1300</v>
      </c>
      <c r="B60" s="1" t="s">
        <v>93</v>
      </c>
      <c r="C60" s="1" t="s">
        <v>6773</v>
      </c>
      <c r="D60" s="1" t="s">
        <v>6606</v>
      </c>
      <c r="G60" s="1" t="s">
        <v>1239</v>
      </c>
    </row>
    <row r="61" spans="1:7" ht="12.75">
      <c r="A61" s="1">
        <v>1301</v>
      </c>
      <c r="B61" s="1" t="s">
        <v>6774</v>
      </c>
      <c r="C61" s="1" t="s">
        <v>6775</v>
      </c>
      <c r="D61" s="1" t="s">
        <v>6609</v>
      </c>
      <c r="G61" s="1" t="s">
        <v>6776</v>
      </c>
    </row>
    <row r="62" spans="1:7" ht="12.75">
      <c r="A62" s="1">
        <v>1302</v>
      </c>
      <c r="B62" s="1" t="s">
        <v>6777</v>
      </c>
      <c r="C62" s="1" t="s">
        <v>6778</v>
      </c>
      <c r="D62" s="1" t="s">
        <v>6609</v>
      </c>
      <c r="G62" s="1" t="s">
        <v>5073</v>
      </c>
    </row>
    <row r="63" spans="1:7" ht="12.75">
      <c r="A63" s="1">
        <v>1303</v>
      </c>
      <c r="B63" s="1" t="s">
        <v>6779</v>
      </c>
      <c r="C63" s="1" t="s">
        <v>6780</v>
      </c>
      <c r="D63" s="1" t="s">
        <v>6609</v>
      </c>
      <c r="G63" s="1" t="s">
        <v>6781</v>
      </c>
    </row>
    <row r="64" spans="1:7" ht="12.75">
      <c r="A64" s="1">
        <v>1304</v>
      </c>
      <c r="B64" s="1" t="s">
        <v>3365</v>
      </c>
      <c r="C64" s="1" t="s">
        <v>6782</v>
      </c>
      <c r="D64" s="1" t="s">
        <v>6609</v>
      </c>
      <c r="G64" s="1" t="s">
        <v>3370</v>
      </c>
    </row>
    <row r="65" spans="1:7" ht="12.75">
      <c r="A65" s="1">
        <v>1305</v>
      </c>
      <c r="B65" s="1" t="s">
        <v>6783</v>
      </c>
      <c r="C65" s="1" t="s">
        <v>6784</v>
      </c>
      <c r="D65" s="1" t="s">
        <v>6609</v>
      </c>
      <c r="G65" s="1" t="s">
        <v>6785</v>
      </c>
    </row>
    <row r="66" spans="1:7" ht="12.75">
      <c r="A66" s="1">
        <v>1306</v>
      </c>
      <c r="B66" s="1" t="s">
        <v>6786</v>
      </c>
      <c r="C66" s="1" t="s">
        <v>6787</v>
      </c>
      <c r="D66" s="1" t="s">
        <v>6609</v>
      </c>
      <c r="G66" s="1" t="s">
        <v>3623</v>
      </c>
    </row>
    <row r="67" spans="1:7" ht="12.75">
      <c r="A67" s="1">
        <v>1307</v>
      </c>
      <c r="B67" s="1" t="s">
        <v>6788</v>
      </c>
      <c r="C67" s="1" t="s">
        <v>6789</v>
      </c>
      <c r="D67" s="1" t="s">
        <v>6609</v>
      </c>
      <c r="G67" s="1" t="s">
        <v>6790</v>
      </c>
    </row>
    <row r="68" spans="1:7" ht="12.75">
      <c r="A68" s="1">
        <v>1308</v>
      </c>
      <c r="B68" s="1" t="s">
        <v>6791</v>
      </c>
      <c r="C68" s="1" t="s">
        <v>6792</v>
      </c>
      <c r="D68" s="1" t="s">
        <v>6609</v>
      </c>
      <c r="G68" s="1" t="s">
        <v>6793</v>
      </c>
    </row>
    <row r="69" spans="1:7" ht="12.75">
      <c r="A69" s="1">
        <v>1309</v>
      </c>
      <c r="B69" s="1" t="s">
        <v>6794</v>
      </c>
      <c r="C69" s="1" t="s">
        <v>6795</v>
      </c>
      <c r="D69" s="1" t="s">
        <v>6609</v>
      </c>
      <c r="G69" s="1" t="s">
        <v>6796</v>
      </c>
    </row>
    <row r="70" spans="1:7" ht="12.75">
      <c r="A70" s="1">
        <v>1310</v>
      </c>
      <c r="B70" s="1" t="s">
        <v>6797</v>
      </c>
      <c r="C70" s="1" t="s">
        <v>6798</v>
      </c>
      <c r="D70" s="1" t="s">
        <v>6609</v>
      </c>
      <c r="G70" s="1" t="s">
        <v>6799</v>
      </c>
    </row>
    <row r="71" spans="1:7" ht="12.75">
      <c r="A71" s="1">
        <v>1311</v>
      </c>
      <c r="B71" s="1" t="s">
        <v>6800</v>
      </c>
      <c r="C71" s="1" t="s">
        <v>6801</v>
      </c>
      <c r="D71" s="1" t="s">
        <v>6609</v>
      </c>
      <c r="G71" s="1" t="s">
        <v>6802</v>
      </c>
    </row>
    <row r="72" spans="1:7" ht="12.75">
      <c r="A72" s="1">
        <v>1312</v>
      </c>
      <c r="B72" s="1" t="s">
        <v>6803</v>
      </c>
      <c r="C72" s="1" t="s">
        <v>6804</v>
      </c>
      <c r="D72" s="1" t="s">
        <v>6609</v>
      </c>
      <c r="G72" s="1" t="s">
        <v>3633</v>
      </c>
    </row>
    <row r="73" spans="1:7" ht="12.75">
      <c r="A73" s="1">
        <v>1371</v>
      </c>
      <c r="B73" s="1" t="s">
        <v>6805</v>
      </c>
      <c r="C73" s="1" t="s">
        <v>6806</v>
      </c>
      <c r="D73" s="1" t="s">
        <v>6663</v>
      </c>
      <c r="G73" s="1" t="s">
        <v>3103</v>
      </c>
    </row>
    <row r="74" spans="1:7" ht="12.75">
      <c r="A74" s="1">
        <v>1372</v>
      </c>
      <c r="B74" s="1" t="s">
        <v>6779</v>
      </c>
      <c r="C74" s="1" t="s">
        <v>6807</v>
      </c>
      <c r="D74" s="1" t="s">
        <v>6663</v>
      </c>
      <c r="G74" s="1" t="s">
        <v>4362</v>
      </c>
    </row>
    <row r="75" spans="1:7" ht="12.75">
      <c r="A75" s="1">
        <v>1373</v>
      </c>
      <c r="B75" s="1" t="s">
        <v>6808</v>
      </c>
      <c r="C75" s="1" t="s">
        <v>6809</v>
      </c>
      <c r="D75" s="1" t="s">
        <v>6663</v>
      </c>
      <c r="G75" s="1" t="s">
        <v>3371</v>
      </c>
    </row>
    <row r="76" spans="1:7" ht="12.75">
      <c r="A76" s="1">
        <v>1374</v>
      </c>
      <c r="B76" s="1" t="s">
        <v>6810</v>
      </c>
      <c r="C76" s="1" t="s">
        <v>6811</v>
      </c>
      <c r="D76" s="1" t="s">
        <v>6663</v>
      </c>
      <c r="G76" s="1" t="s">
        <v>6812</v>
      </c>
    </row>
    <row r="77" spans="1:7" ht="12.75">
      <c r="A77" s="1">
        <v>1375</v>
      </c>
      <c r="B77" s="1" t="s">
        <v>6813</v>
      </c>
      <c r="C77" s="1" t="s">
        <v>6814</v>
      </c>
      <c r="D77" s="1" t="s">
        <v>6663</v>
      </c>
      <c r="G77" s="1" t="s">
        <v>1238</v>
      </c>
    </row>
    <row r="78" spans="1:7" ht="12.75">
      <c r="A78" s="1">
        <v>1376</v>
      </c>
      <c r="B78" s="1" t="s">
        <v>6815</v>
      </c>
      <c r="C78" s="1" t="s">
        <v>6816</v>
      </c>
      <c r="D78" s="1" t="s">
        <v>6663</v>
      </c>
      <c r="G78" s="1" t="s">
        <v>2911</v>
      </c>
    </row>
    <row r="79" spans="1:7" ht="12.75">
      <c r="A79" s="1">
        <v>1377</v>
      </c>
      <c r="B79" s="1" t="s">
        <v>6817</v>
      </c>
      <c r="C79" s="1" t="s">
        <v>6818</v>
      </c>
      <c r="D79" s="1" t="s">
        <v>6663</v>
      </c>
      <c r="G79" s="1" t="s">
        <v>3624</v>
      </c>
    </row>
    <row r="80" spans="1:7" ht="12.75">
      <c r="A80" s="1">
        <v>1400</v>
      </c>
      <c r="B80" s="1" t="s">
        <v>137</v>
      </c>
      <c r="C80" s="1" t="s">
        <v>6819</v>
      </c>
      <c r="D80" s="1" t="s">
        <v>6606</v>
      </c>
      <c r="G80" s="1" t="s">
        <v>3277</v>
      </c>
    </row>
    <row r="81" spans="1:7" ht="12.75">
      <c r="A81" s="1">
        <v>1401</v>
      </c>
      <c r="B81" s="1" t="s">
        <v>6820</v>
      </c>
      <c r="C81" s="1" t="s">
        <v>6821</v>
      </c>
      <c r="D81" s="1" t="s">
        <v>6609</v>
      </c>
      <c r="G81" s="1" t="s">
        <v>6822</v>
      </c>
    </row>
    <row r="82" spans="1:7" ht="12.75">
      <c r="A82" s="1">
        <v>1402</v>
      </c>
      <c r="B82" s="1" t="s">
        <v>6823</v>
      </c>
      <c r="C82" s="1" t="s">
        <v>6824</v>
      </c>
      <c r="D82" s="1" t="s">
        <v>6609</v>
      </c>
      <c r="G82" s="1" t="s">
        <v>6825</v>
      </c>
    </row>
    <row r="83" spans="1:7" ht="12.75">
      <c r="A83" s="1">
        <v>1403</v>
      </c>
      <c r="B83" s="1" t="s">
        <v>6826</v>
      </c>
      <c r="C83" s="1" t="s">
        <v>6827</v>
      </c>
      <c r="D83" s="1" t="s">
        <v>6609</v>
      </c>
      <c r="G83" s="1" t="s">
        <v>6828</v>
      </c>
    </row>
    <row r="84" spans="1:7" ht="12.75">
      <c r="A84" s="1">
        <v>1404</v>
      </c>
      <c r="B84" s="1" t="s">
        <v>6829</v>
      </c>
      <c r="C84" s="1" t="s">
        <v>6830</v>
      </c>
      <c r="D84" s="1" t="s">
        <v>6609</v>
      </c>
      <c r="G84" s="1" t="s">
        <v>2969</v>
      </c>
    </row>
    <row r="85" spans="1:7" ht="12.75">
      <c r="A85" s="1">
        <v>1405</v>
      </c>
      <c r="B85" s="1" t="s">
        <v>6831</v>
      </c>
      <c r="C85" s="1" t="s">
        <v>6832</v>
      </c>
      <c r="D85" s="1" t="s">
        <v>6609</v>
      </c>
      <c r="G85" s="1" t="s">
        <v>6833</v>
      </c>
    </row>
    <row r="86" spans="1:7" ht="12.75">
      <c r="A86" s="1">
        <v>1406</v>
      </c>
      <c r="B86" s="1" t="s">
        <v>6834</v>
      </c>
      <c r="C86" s="1" t="s">
        <v>6835</v>
      </c>
      <c r="D86" s="1" t="s">
        <v>6609</v>
      </c>
      <c r="G86" s="1" t="s">
        <v>6836</v>
      </c>
    </row>
    <row r="87" spans="1:7" ht="12.75">
      <c r="A87" s="1">
        <v>1407</v>
      </c>
      <c r="B87" s="1" t="s">
        <v>6837</v>
      </c>
      <c r="C87" s="1" t="s">
        <v>6838</v>
      </c>
      <c r="D87" s="1" t="s">
        <v>6609</v>
      </c>
      <c r="G87" s="1" t="s">
        <v>6839</v>
      </c>
    </row>
    <row r="88" spans="1:7" ht="12.75">
      <c r="A88" s="1">
        <v>1408</v>
      </c>
      <c r="B88" s="1" t="s">
        <v>6840</v>
      </c>
      <c r="C88" s="1" t="s">
        <v>6841</v>
      </c>
      <c r="D88" s="1" t="s">
        <v>6609</v>
      </c>
      <c r="G88" s="1" t="s">
        <v>6842</v>
      </c>
    </row>
    <row r="89" spans="1:7" ht="12.75">
      <c r="A89" s="1">
        <v>1409</v>
      </c>
      <c r="B89" s="1" t="s">
        <v>6843</v>
      </c>
      <c r="C89" s="1" t="s">
        <v>6844</v>
      </c>
      <c r="D89" s="1" t="s">
        <v>6609</v>
      </c>
      <c r="G89" s="1" t="s">
        <v>6845</v>
      </c>
    </row>
    <row r="90" spans="1:7" ht="12.75">
      <c r="A90" s="1">
        <v>1410</v>
      </c>
      <c r="B90" s="1" t="s">
        <v>6846</v>
      </c>
      <c r="C90" s="1" t="s">
        <v>6847</v>
      </c>
      <c r="D90" s="1" t="s">
        <v>6609</v>
      </c>
      <c r="G90" s="1" t="s">
        <v>6848</v>
      </c>
    </row>
    <row r="91" spans="1:7" ht="12.75">
      <c r="A91" s="1">
        <v>1471</v>
      </c>
      <c r="B91" s="1" t="s">
        <v>6849</v>
      </c>
      <c r="C91" s="1" t="s">
        <v>6850</v>
      </c>
      <c r="D91" s="1" t="s">
        <v>6663</v>
      </c>
      <c r="G91" s="1" t="s">
        <v>3276</v>
      </c>
    </row>
    <row r="92" spans="1:7" ht="12.75">
      <c r="A92" s="1">
        <v>1473</v>
      </c>
      <c r="B92" s="1" t="s">
        <v>6851</v>
      </c>
      <c r="C92" s="1" t="s">
        <v>6852</v>
      </c>
      <c r="D92" s="1" t="s">
        <v>6663</v>
      </c>
      <c r="G92" s="1" t="s">
        <v>6853</v>
      </c>
    </row>
    <row r="93" spans="1:7" ht="12.75">
      <c r="A93" s="1">
        <v>1500</v>
      </c>
      <c r="B93" s="1" t="s">
        <v>151</v>
      </c>
      <c r="C93" s="1" t="s">
        <v>6854</v>
      </c>
      <c r="D93" s="1" t="s">
        <v>6606</v>
      </c>
      <c r="G93" s="1" t="s">
        <v>1342</v>
      </c>
    </row>
    <row r="94" spans="1:7" ht="12.75">
      <c r="A94" s="1">
        <v>1501</v>
      </c>
      <c r="B94" s="1" t="s">
        <v>6855</v>
      </c>
      <c r="C94" s="1" t="s">
        <v>6856</v>
      </c>
      <c r="D94" s="1" t="s">
        <v>6609</v>
      </c>
      <c r="G94" s="1" t="s">
        <v>6857</v>
      </c>
    </row>
    <row r="95" spans="1:7" ht="12.75">
      <c r="A95" s="1">
        <v>1502</v>
      </c>
      <c r="B95" s="1" t="s">
        <v>6858</v>
      </c>
      <c r="C95" s="1" t="s">
        <v>6859</v>
      </c>
      <c r="D95" s="1" t="s">
        <v>6609</v>
      </c>
      <c r="G95" s="1" t="s">
        <v>6860</v>
      </c>
    </row>
    <row r="96" spans="1:7" ht="12.75">
      <c r="A96" s="1">
        <v>1503</v>
      </c>
      <c r="B96" s="1" t="s">
        <v>6861</v>
      </c>
      <c r="C96" s="1" t="s">
        <v>6862</v>
      </c>
      <c r="D96" s="1" t="s">
        <v>6609</v>
      </c>
      <c r="G96" s="1" t="s">
        <v>6863</v>
      </c>
    </row>
    <row r="97" spans="1:7" ht="12.75">
      <c r="A97" s="1">
        <v>1504</v>
      </c>
      <c r="B97" s="1" t="s">
        <v>6864</v>
      </c>
      <c r="C97" s="1" t="s">
        <v>6865</v>
      </c>
      <c r="D97" s="1" t="s">
        <v>6609</v>
      </c>
      <c r="G97" s="1" t="s">
        <v>6866</v>
      </c>
    </row>
    <row r="98" spans="1:7" ht="12.75">
      <c r="A98" s="1">
        <v>1505</v>
      </c>
      <c r="B98" s="1" t="s">
        <v>6867</v>
      </c>
      <c r="C98" s="1" t="s">
        <v>6868</v>
      </c>
      <c r="D98" s="1" t="s">
        <v>6609</v>
      </c>
      <c r="G98" s="1" t="s">
        <v>6869</v>
      </c>
    </row>
    <row r="99" spans="1:7" ht="12.75">
      <c r="A99" s="1">
        <v>1506</v>
      </c>
      <c r="B99" s="1" t="s">
        <v>6870</v>
      </c>
      <c r="C99" s="1" t="s">
        <v>6871</v>
      </c>
      <c r="D99" s="1" t="s">
        <v>6609</v>
      </c>
      <c r="G99" s="1" t="s">
        <v>6872</v>
      </c>
    </row>
    <row r="100" spans="1:7" ht="12.75">
      <c r="A100" s="1">
        <v>1507</v>
      </c>
      <c r="B100" s="1" t="s">
        <v>6873</v>
      </c>
      <c r="C100" s="1" t="s">
        <v>6874</v>
      </c>
      <c r="D100" s="1" t="s">
        <v>6609</v>
      </c>
      <c r="G100" s="1" t="s">
        <v>6875</v>
      </c>
    </row>
    <row r="101" spans="1:7" ht="12.75">
      <c r="A101" s="1">
        <v>1508</v>
      </c>
      <c r="B101" s="1" t="s">
        <v>6876</v>
      </c>
      <c r="C101" s="1" t="s">
        <v>6877</v>
      </c>
      <c r="D101" s="1" t="s">
        <v>6609</v>
      </c>
      <c r="G101" s="1" t="s">
        <v>6878</v>
      </c>
    </row>
    <row r="102" spans="1:7" ht="12.75">
      <c r="A102" s="1">
        <v>1509</v>
      </c>
      <c r="B102" s="1" t="s">
        <v>6879</v>
      </c>
      <c r="C102" s="1" t="s">
        <v>6880</v>
      </c>
      <c r="D102" s="1" t="s">
        <v>6609</v>
      </c>
      <c r="G102" s="1" t="s">
        <v>6881</v>
      </c>
    </row>
    <row r="103" spans="1:7" ht="12.75">
      <c r="A103" s="1">
        <v>1571</v>
      </c>
      <c r="B103" s="1" t="s">
        <v>151</v>
      </c>
      <c r="C103" s="1" t="s">
        <v>6882</v>
      </c>
      <c r="D103" s="1" t="s">
        <v>6663</v>
      </c>
      <c r="G103" s="1" t="s">
        <v>3199</v>
      </c>
    </row>
    <row r="104" spans="1:7" ht="12.75">
      <c r="A104" s="1">
        <v>1572</v>
      </c>
      <c r="B104" s="1" t="s">
        <v>6883</v>
      </c>
      <c r="C104" s="1" t="s">
        <v>6884</v>
      </c>
      <c r="D104" s="1" t="s">
        <v>6663</v>
      </c>
      <c r="G104" s="1" t="s">
        <v>6885</v>
      </c>
    </row>
    <row r="105" spans="1:7" ht="12.75">
      <c r="A105" s="1">
        <v>1600</v>
      </c>
      <c r="B105" s="1" t="s">
        <v>162</v>
      </c>
      <c r="C105" s="1" t="s">
        <v>6886</v>
      </c>
      <c r="D105" s="1" t="s">
        <v>6606</v>
      </c>
      <c r="G105" s="1" t="s">
        <v>1851</v>
      </c>
    </row>
    <row r="106" spans="1:7" ht="12.75">
      <c r="A106" s="1">
        <v>1601</v>
      </c>
      <c r="B106" s="1" t="s">
        <v>6887</v>
      </c>
      <c r="C106" s="1" t="s">
        <v>6888</v>
      </c>
      <c r="D106" s="1" t="s">
        <v>6609</v>
      </c>
      <c r="G106" s="1" t="s">
        <v>4806</v>
      </c>
    </row>
    <row r="107" spans="1:7" ht="12.75">
      <c r="A107" s="1">
        <v>1602</v>
      </c>
      <c r="B107" s="1" t="s">
        <v>6889</v>
      </c>
      <c r="C107" s="1" t="s">
        <v>6890</v>
      </c>
      <c r="D107" s="1" t="s">
        <v>6609</v>
      </c>
      <c r="G107" s="1" t="s">
        <v>5320</v>
      </c>
    </row>
    <row r="108" spans="1:7" ht="12.75">
      <c r="A108" s="1">
        <v>1603</v>
      </c>
      <c r="B108" s="1" t="s">
        <v>6891</v>
      </c>
      <c r="C108" s="1" t="s">
        <v>6892</v>
      </c>
      <c r="D108" s="1" t="s">
        <v>6609</v>
      </c>
      <c r="G108" s="1" t="s">
        <v>4805</v>
      </c>
    </row>
    <row r="109" spans="1:7" ht="12.75">
      <c r="A109" s="1">
        <v>1604</v>
      </c>
      <c r="B109" s="1" t="s">
        <v>6893</v>
      </c>
      <c r="C109" s="1" t="s">
        <v>6894</v>
      </c>
      <c r="D109" s="1" t="s">
        <v>6609</v>
      </c>
      <c r="G109" s="1" t="s">
        <v>2035</v>
      </c>
    </row>
    <row r="110" spans="1:7" ht="12.75">
      <c r="A110" s="1">
        <v>1605</v>
      </c>
      <c r="B110" s="1" t="s">
        <v>6895</v>
      </c>
      <c r="C110" s="1" t="s">
        <v>6896</v>
      </c>
      <c r="D110" s="1" t="s">
        <v>6609</v>
      </c>
      <c r="G110" s="1" t="s">
        <v>6897</v>
      </c>
    </row>
    <row r="111" spans="1:7" ht="12.75">
      <c r="A111" s="1">
        <v>1606</v>
      </c>
      <c r="B111" s="1" t="s">
        <v>6898</v>
      </c>
      <c r="C111" s="1" t="s">
        <v>6899</v>
      </c>
      <c r="D111" s="1" t="s">
        <v>6609</v>
      </c>
      <c r="G111" s="1" t="s">
        <v>6900</v>
      </c>
    </row>
    <row r="112" spans="1:7" ht="12.75">
      <c r="A112" s="1">
        <v>1607</v>
      </c>
      <c r="B112" s="1" t="s">
        <v>6901</v>
      </c>
      <c r="C112" s="1" t="s">
        <v>6902</v>
      </c>
      <c r="D112" s="1" t="s">
        <v>6609</v>
      </c>
      <c r="G112" s="1" t="s">
        <v>6903</v>
      </c>
    </row>
    <row r="113" spans="1:7" ht="12.75">
      <c r="A113" s="1">
        <v>1608</v>
      </c>
      <c r="B113" s="1" t="s">
        <v>6904</v>
      </c>
      <c r="C113" s="1" t="s">
        <v>6905</v>
      </c>
      <c r="D113" s="1" t="s">
        <v>6609</v>
      </c>
      <c r="G113" s="1" t="s">
        <v>6906</v>
      </c>
    </row>
    <row r="114" spans="1:7" ht="12.75">
      <c r="A114" s="1">
        <v>1609</v>
      </c>
      <c r="B114" s="1" t="s">
        <v>6907</v>
      </c>
      <c r="C114" s="1" t="s">
        <v>6908</v>
      </c>
      <c r="D114" s="1" t="s">
        <v>6609</v>
      </c>
      <c r="G114" s="1" t="s">
        <v>6909</v>
      </c>
    </row>
    <row r="115" spans="1:7" ht="12.75">
      <c r="A115" s="1">
        <v>1610</v>
      </c>
      <c r="B115" s="1" t="s">
        <v>6910</v>
      </c>
      <c r="C115" s="1" t="s">
        <v>6911</v>
      </c>
      <c r="D115" s="1" t="s">
        <v>6609</v>
      </c>
      <c r="G115" s="1" t="s">
        <v>6912</v>
      </c>
    </row>
    <row r="116" spans="1:7" ht="12.75">
      <c r="A116" s="1">
        <v>1611</v>
      </c>
      <c r="B116" s="1" t="s">
        <v>6913</v>
      </c>
      <c r="C116" s="1" t="s">
        <v>6914</v>
      </c>
      <c r="D116" s="1" t="s">
        <v>6609</v>
      </c>
      <c r="G116" s="1" t="s">
        <v>6915</v>
      </c>
    </row>
    <row r="117" spans="1:7" ht="12.75">
      <c r="A117" s="1">
        <v>1612</v>
      </c>
      <c r="B117" s="1" t="s">
        <v>6916</v>
      </c>
      <c r="C117" s="1" t="s">
        <v>6917</v>
      </c>
      <c r="D117" s="1" t="s">
        <v>6609</v>
      </c>
      <c r="G117" s="1" t="s">
        <v>6918</v>
      </c>
    </row>
    <row r="118" spans="1:7" ht="12.75">
      <c r="A118" s="1">
        <v>1613</v>
      </c>
      <c r="B118" s="1" t="s">
        <v>6919</v>
      </c>
      <c r="C118" s="1" t="s">
        <v>6920</v>
      </c>
      <c r="D118" s="1" t="s">
        <v>6609</v>
      </c>
      <c r="G118" s="1" t="s">
        <v>6921</v>
      </c>
    </row>
    <row r="119" spans="1:7" ht="12.75">
      <c r="A119" s="1">
        <v>1671</v>
      </c>
      <c r="B119" s="1" t="s">
        <v>6922</v>
      </c>
      <c r="C119" s="1" t="s">
        <v>6923</v>
      </c>
      <c r="D119" s="1" t="s">
        <v>6663</v>
      </c>
      <c r="G119" s="1" t="s">
        <v>1852</v>
      </c>
    </row>
    <row r="120" spans="1:7" ht="12.75">
      <c r="A120" s="1">
        <v>1672</v>
      </c>
      <c r="B120" s="1" t="s">
        <v>6924</v>
      </c>
      <c r="C120" s="1" t="s">
        <v>6925</v>
      </c>
      <c r="D120" s="1" t="s">
        <v>6663</v>
      </c>
      <c r="G120" s="1" t="s">
        <v>6926</v>
      </c>
    </row>
    <row r="121" spans="1:7" ht="12.75">
      <c r="A121" s="1">
        <v>1673</v>
      </c>
      <c r="B121" s="1" t="s">
        <v>4348</v>
      </c>
      <c r="C121" s="1" t="s">
        <v>6927</v>
      </c>
      <c r="D121" s="1" t="s">
        <v>6663</v>
      </c>
      <c r="G121" s="1" t="s">
        <v>4352</v>
      </c>
    </row>
    <row r="122" spans="1:7" ht="12.75">
      <c r="A122" s="1">
        <v>1674</v>
      </c>
      <c r="B122" s="1" t="s">
        <v>6928</v>
      </c>
      <c r="C122" s="1" t="s">
        <v>6929</v>
      </c>
      <c r="D122" s="1" t="s">
        <v>6663</v>
      </c>
      <c r="G122" s="1" t="s">
        <v>6930</v>
      </c>
    </row>
    <row r="123" spans="1:7" ht="12.75">
      <c r="A123" s="1">
        <v>1700</v>
      </c>
      <c r="B123" s="1" t="s">
        <v>181</v>
      </c>
      <c r="C123" s="1" t="s">
        <v>6931</v>
      </c>
      <c r="D123" s="1" t="s">
        <v>6606</v>
      </c>
      <c r="G123" s="1" t="s">
        <v>1520</v>
      </c>
    </row>
    <row r="124" spans="1:7" ht="12.75">
      <c r="A124" s="1">
        <v>1701</v>
      </c>
      <c r="B124" s="1" t="s">
        <v>6932</v>
      </c>
      <c r="C124" s="1" t="s">
        <v>6933</v>
      </c>
      <c r="D124" s="1" t="s">
        <v>6609</v>
      </c>
      <c r="G124" s="1" t="s">
        <v>6934</v>
      </c>
    </row>
    <row r="125" spans="1:7" ht="12.75">
      <c r="A125" s="1">
        <v>1702</v>
      </c>
      <c r="B125" s="1" t="s">
        <v>6935</v>
      </c>
      <c r="C125" s="1" t="s">
        <v>6936</v>
      </c>
      <c r="D125" s="1" t="s">
        <v>6609</v>
      </c>
      <c r="G125" s="1" t="s">
        <v>6937</v>
      </c>
    </row>
    <row r="126" spans="1:7" ht="12.75">
      <c r="A126" s="1">
        <v>1703</v>
      </c>
      <c r="B126" s="1" t="s">
        <v>6938</v>
      </c>
      <c r="C126" s="1" t="s">
        <v>6939</v>
      </c>
      <c r="D126" s="1" t="s">
        <v>6609</v>
      </c>
      <c r="G126" s="1" t="s">
        <v>6940</v>
      </c>
    </row>
    <row r="127" spans="1:7" ht="12.75">
      <c r="A127" s="1">
        <v>1704</v>
      </c>
      <c r="B127" s="1" t="s">
        <v>6941</v>
      </c>
      <c r="C127" s="1" t="s">
        <v>6942</v>
      </c>
      <c r="D127" s="1" t="s">
        <v>6609</v>
      </c>
      <c r="G127" s="1" t="s">
        <v>6943</v>
      </c>
    </row>
    <row r="128" spans="1:7" ht="12.75">
      <c r="A128" s="1">
        <v>1705</v>
      </c>
      <c r="B128" s="1" t="s">
        <v>6944</v>
      </c>
      <c r="C128" s="1" t="s">
        <v>6945</v>
      </c>
      <c r="D128" s="1" t="s">
        <v>6609</v>
      </c>
      <c r="G128" s="1" t="s">
        <v>6946</v>
      </c>
    </row>
    <row r="129" spans="1:7" ht="12.75">
      <c r="A129" s="1">
        <v>1706</v>
      </c>
      <c r="B129" s="1" t="s">
        <v>6947</v>
      </c>
      <c r="C129" s="1" t="s">
        <v>6948</v>
      </c>
      <c r="D129" s="1" t="s">
        <v>6609</v>
      </c>
      <c r="G129" s="1" t="s">
        <v>6949</v>
      </c>
    </row>
    <row r="130" spans="1:7" ht="12.75">
      <c r="A130" s="1">
        <v>1707</v>
      </c>
      <c r="B130" s="1" t="s">
        <v>6950</v>
      </c>
      <c r="C130" s="1" t="s">
        <v>6951</v>
      </c>
      <c r="D130" s="1" t="s">
        <v>6609</v>
      </c>
      <c r="G130" s="1" t="s">
        <v>6952</v>
      </c>
    </row>
    <row r="131" spans="1:7" ht="12.75">
      <c r="A131" s="1">
        <v>1708</v>
      </c>
      <c r="B131" s="1" t="s">
        <v>6953</v>
      </c>
      <c r="C131" s="1" t="s">
        <v>6954</v>
      </c>
      <c r="D131" s="1" t="s">
        <v>6609</v>
      </c>
      <c r="G131" s="1" t="s">
        <v>6955</v>
      </c>
    </row>
    <row r="132" spans="1:7" ht="12.75">
      <c r="A132" s="1">
        <v>1709</v>
      </c>
      <c r="B132" s="1" t="s">
        <v>6956</v>
      </c>
      <c r="C132" s="1" t="s">
        <v>6957</v>
      </c>
      <c r="D132" s="1" t="s">
        <v>6609</v>
      </c>
      <c r="G132" s="1" t="s">
        <v>6958</v>
      </c>
    </row>
    <row r="133" spans="1:7" ht="12.75">
      <c r="A133" s="1">
        <v>1771</v>
      </c>
      <c r="B133" s="1" t="s">
        <v>181</v>
      </c>
      <c r="C133" s="1" t="s">
        <v>6959</v>
      </c>
      <c r="D133" s="1" t="s">
        <v>6663</v>
      </c>
      <c r="G133" s="1" t="s">
        <v>1519</v>
      </c>
    </row>
    <row r="134" spans="1:7" ht="12.75">
      <c r="A134" s="1">
        <v>1800</v>
      </c>
      <c r="B134" s="1" t="s">
        <v>188</v>
      </c>
      <c r="C134" s="1" t="s">
        <v>6960</v>
      </c>
      <c r="D134" s="1" t="s">
        <v>6606</v>
      </c>
      <c r="G134" s="1" t="s">
        <v>1674</v>
      </c>
    </row>
    <row r="135" spans="1:7" ht="12.75">
      <c r="A135" s="1">
        <v>1801</v>
      </c>
      <c r="B135" s="1" t="s">
        <v>6961</v>
      </c>
      <c r="C135" s="1" t="s">
        <v>6962</v>
      </c>
      <c r="D135" s="1" t="s">
        <v>6609</v>
      </c>
      <c r="G135" s="1" t="s">
        <v>6963</v>
      </c>
    </row>
    <row r="136" spans="1:7" ht="12.75">
      <c r="A136" s="1">
        <v>1802</v>
      </c>
      <c r="B136" s="1" t="s">
        <v>6964</v>
      </c>
      <c r="C136" s="1" t="s">
        <v>6965</v>
      </c>
      <c r="D136" s="1" t="s">
        <v>6609</v>
      </c>
      <c r="G136" s="1" t="s">
        <v>6966</v>
      </c>
    </row>
    <row r="137" spans="1:7" ht="12.75">
      <c r="A137" s="1">
        <v>1803</v>
      </c>
      <c r="B137" s="1" t="s">
        <v>6967</v>
      </c>
      <c r="C137" s="1" t="s">
        <v>6968</v>
      </c>
      <c r="D137" s="1" t="s">
        <v>6609</v>
      </c>
      <c r="G137" s="1" t="s">
        <v>6969</v>
      </c>
    </row>
    <row r="138" spans="1:7" ht="12.75">
      <c r="A138" s="1">
        <v>1804</v>
      </c>
      <c r="B138" s="1" t="s">
        <v>6970</v>
      </c>
      <c r="C138" s="1" t="s">
        <v>6971</v>
      </c>
      <c r="D138" s="1" t="s">
        <v>6609</v>
      </c>
      <c r="G138" s="1" t="s">
        <v>4271</v>
      </c>
    </row>
    <row r="139" spans="1:7" ht="12.75">
      <c r="A139" s="1">
        <v>1805</v>
      </c>
      <c r="B139" s="1" t="s">
        <v>6972</v>
      </c>
      <c r="C139" s="1" t="s">
        <v>6973</v>
      </c>
      <c r="D139" s="1" t="s">
        <v>6609</v>
      </c>
      <c r="G139" s="1" t="s">
        <v>6974</v>
      </c>
    </row>
    <row r="140" spans="1:7" ht="12.75">
      <c r="A140" s="1">
        <v>1806</v>
      </c>
      <c r="B140" s="1" t="s">
        <v>6975</v>
      </c>
      <c r="C140" s="1" t="s">
        <v>6976</v>
      </c>
      <c r="D140" s="1" t="s">
        <v>6609</v>
      </c>
      <c r="G140" s="1" t="s">
        <v>5040</v>
      </c>
    </row>
    <row r="141" spans="1:7" ht="12.75">
      <c r="A141" s="1">
        <v>1807</v>
      </c>
      <c r="B141" s="1" t="s">
        <v>6977</v>
      </c>
      <c r="C141" s="1" t="s">
        <v>6978</v>
      </c>
      <c r="D141" s="1" t="s">
        <v>6609</v>
      </c>
      <c r="G141" s="1" t="s">
        <v>4458</v>
      </c>
    </row>
    <row r="142" spans="1:7" ht="12.75">
      <c r="A142" s="1">
        <v>1808</v>
      </c>
      <c r="B142" s="1" t="s">
        <v>6979</v>
      </c>
      <c r="C142" s="1" t="s">
        <v>6980</v>
      </c>
      <c r="D142" s="1" t="s">
        <v>6609</v>
      </c>
      <c r="G142" s="1" t="s">
        <v>6981</v>
      </c>
    </row>
    <row r="143" spans="1:7" ht="12.75">
      <c r="A143" s="1">
        <v>1809</v>
      </c>
      <c r="B143" s="1" t="s">
        <v>6982</v>
      </c>
      <c r="C143" s="1" t="s">
        <v>6983</v>
      </c>
      <c r="D143" s="1" t="s">
        <v>6609</v>
      </c>
      <c r="G143" s="1" t="s">
        <v>6984</v>
      </c>
    </row>
    <row r="144" spans="1:7" ht="12.75">
      <c r="A144" s="1">
        <v>1810</v>
      </c>
      <c r="B144" s="1" t="s">
        <v>6985</v>
      </c>
      <c r="C144" s="1" t="s">
        <v>6986</v>
      </c>
      <c r="D144" s="1" t="s">
        <v>6609</v>
      </c>
      <c r="G144" s="1" t="s">
        <v>4948</v>
      </c>
    </row>
    <row r="145" spans="1:7" ht="12.75">
      <c r="A145" s="1">
        <v>1811</v>
      </c>
      <c r="B145" s="1" t="s">
        <v>6987</v>
      </c>
      <c r="C145" s="1" t="s">
        <v>6988</v>
      </c>
      <c r="D145" s="1" t="s">
        <v>6609</v>
      </c>
      <c r="G145" s="1" t="s">
        <v>6989</v>
      </c>
    </row>
    <row r="146" spans="1:7" ht="12.75">
      <c r="A146" s="1">
        <v>1812</v>
      </c>
      <c r="B146" s="1" t="s">
        <v>6990</v>
      </c>
      <c r="C146" s="1" t="s">
        <v>6991</v>
      </c>
      <c r="D146" s="1" t="s">
        <v>6609</v>
      </c>
      <c r="G146" s="1" t="s">
        <v>4459</v>
      </c>
    </row>
    <row r="147" spans="1:7" ht="12.75">
      <c r="A147" s="1">
        <v>1813</v>
      </c>
      <c r="B147" s="1" t="s">
        <v>6992</v>
      </c>
      <c r="C147" s="1" t="s">
        <v>6993</v>
      </c>
      <c r="D147" s="1" t="s">
        <v>6609</v>
      </c>
      <c r="G147" s="1" t="s">
        <v>6994</v>
      </c>
    </row>
    <row r="148" spans="1:7" ht="12.75">
      <c r="A148" s="1">
        <v>1871</v>
      </c>
      <c r="B148" s="1" t="s">
        <v>6995</v>
      </c>
      <c r="C148" s="1" t="s">
        <v>6996</v>
      </c>
      <c r="D148" s="1" t="s">
        <v>6663</v>
      </c>
      <c r="G148" s="1" t="s">
        <v>1675</v>
      </c>
    </row>
    <row r="149" spans="1:7" ht="12.75">
      <c r="A149" s="1">
        <v>1872</v>
      </c>
      <c r="B149" s="1" t="s">
        <v>6997</v>
      </c>
      <c r="C149" s="1" t="s">
        <v>6998</v>
      </c>
      <c r="D149" s="1" t="s">
        <v>6663</v>
      </c>
      <c r="G149" s="1" t="s">
        <v>4270</v>
      </c>
    </row>
    <row r="150" spans="1:7" ht="12.75">
      <c r="A150" s="1">
        <v>1900</v>
      </c>
      <c r="B150" s="1" t="s">
        <v>214</v>
      </c>
      <c r="C150" s="1" t="s">
        <v>6999</v>
      </c>
      <c r="D150" s="1" t="s">
        <v>6606</v>
      </c>
      <c r="G150" s="1" t="s">
        <v>7000</v>
      </c>
    </row>
    <row r="151" spans="1:7" ht="12.75">
      <c r="A151" s="1">
        <v>1901</v>
      </c>
      <c r="B151" s="1" t="s">
        <v>7001</v>
      </c>
      <c r="C151" s="1" t="s">
        <v>7002</v>
      </c>
      <c r="D151" s="1" t="s">
        <v>6609</v>
      </c>
      <c r="G151" s="1" t="s">
        <v>7003</v>
      </c>
    </row>
    <row r="152" spans="1:7" ht="12.75">
      <c r="A152" s="1">
        <v>1902</v>
      </c>
      <c r="B152" s="1" t="s">
        <v>7004</v>
      </c>
      <c r="C152" s="1" t="s">
        <v>7005</v>
      </c>
      <c r="D152" s="1" t="s">
        <v>6609</v>
      </c>
      <c r="G152" s="1" t="s">
        <v>4470</v>
      </c>
    </row>
    <row r="153" spans="1:7" ht="12.75">
      <c r="A153" s="1">
        <v>1903</v>
      </c>
      <c r="B153" s="1" t="s">
        <v>7006</v>
      </c>
      <c r="C153" s="1" t="s">
        <v>7007</v>
      </c>
      <c r="D153" s="1" t="s">
        <v>6609</v>
      </c>
      <c r="G153" s="1" t="s">
        <v>7008</v>
      </c>
    </row>
    <row r="154" spans="1:7" ht="12.75">
      <c r="A154" s="1">
        <v>1904</v>
      </c>
      <c r="B154" s="1" t="s">
        <v>7009</v>
      </c>
      <c r="C154" s="1" t="s">
        <v>7010</v>
      </c>
      <c r="D154" s="1" t="s">
        <v>6609</v>
      </c>
      <c r="G154" s="1" t="s">
        <v>7011</v>
      </c>
    </row>
    <row r="155" spans="1:7" ht="12.75">
      <c r="A155" s="1">
        <v>1905</v>
      </c>
      <c r="B155" s="1" t="s">
        <v>7012</v>
      </c>
      <c r="C155" s="1" t="s">
        <v>7013</v>
      </c>
      <c r="D155" s="1" t="s">
        <v>6609</v>
      </c>
      <c r="G155" s="1" t="s">
        <v>7014</v>
      </c>
    </row>
    <row r="156" spans="1:7" ht="12.75">
      <c r="A156" s="1">
        <v>1906</v>
      </c>
      <c r="B156" s="1" t="s">
        <v>7015</v>
      </c>
      <c r="C156" s="1" t="s">
        <v>7016</v>
      </c>
      <c r="D156" s="1" t="s">
        <v>6609</v>
      </c>
      <c r="G156" s="1" t="s">
        <v>7017</v>
      </c>
    </row>
    <row r="157" spans="1:7" ht="12.75">
      <c r="A157" s="1">
        <v>1971</v>
      </c>
      <c r="B157" s="1" t="s">
        <v>7018</v>
      </c>
      <c r="C157" s="1" t="s">
        <v>7019</v>
      </c>
      <c r="D157" s="1" t="s">
        <v>6663</v>
      </c>
      <c r="G157" s="1" t="s">
        <v>7020</v>
      </c>
    </row>
    <row r="158" spans="1:7" ht="12.75">
      <c r="A158" s="1">
        <v>2100</v>
      </c>
      <c r="B158" s="1" t="s">
        <v>219</v>
      </c>
      <c r="C158" s="1" t="s">
        <v>7021</v>
      </c>
      <c r="D158" s="1" t="s">
        <v>6606</v>
      </c>
      <c r="G158" s="1" t="s">
        <v>4283</v>
      </c>
    </row>
    <row r="159" spans="1:7" ht="12.75">
      <c r="A159" s="1">
        <v>2101</v>
      </c>
      <c r="B159" s="1" t="s">
        <v>7022</v>
      </c>
      <c r="C159" s="1" t="s">
        <v>7023</v>
      </c>
      <c r="D159" s="1" t="s">
        <v>6609</v>
      </c>
      <c r="G159" s="1" t="s">
        <v>7024</v>
      </c>
    </row>
    <row r="160" spans="1:7" ht="12.75">
      <c r="A160" s="1">
        <v>2102</v>
      </c>
      <c r="B160" s="1" t="s">
        <v>7025</v>
      </c>
      <c r="C160" s="1" t="s">
        <v>7026</v>
      </c>
      <c r="D160" s="1" t="s">
        <v>6609</v>
      </c>
      <c r="G160" s="1" t="s">
        <v>7027</v>
      </c>
    </row>
    <row r="161" spans="1:7" ht="12.75">
      <c r="A161" s="1">
        <v>2103</v>
      </c>
      <c r="B161" s="1" t="s">
        <v>7028</v>
      </c>
      <c r="C161" s="1" t="s">
        <v>7029</v>
      </c>
      <c r="D161" s="1" t="s">
        <v>6609</v>
      </c>
      <c r="G161" s="1" t="s">
        <v>7030</v>
      </c>
    </row>
    <row r="162" spans="1:7" ht="12.75">
      <c r="A162" s="1">
        <v>2104</v>
      </c>
      <c r="B162" s="1" t="s">
        <v>7031</v>
      </c>
      <c r="C162" s="1" t="s">
        <v>7032</v>
      </c>
      <c r="D162" s="1" t="s">
        <v>6609</v>
      </c>
      <c r="G162" s="1" t="s">
        <v>7033</v>
      </c>
    </row>
    <row r="163" spans="1:7" ht="12.75">
      <c r="A163" s="1">
        <v>2105</v>
      </c>
      <c r="B163" s="1" t="s">
        <v>7034</v>
      </c>
      <c r="C163" s="1" t="s">
        <v>7035</v>
      </c>
      <c r="D163" s="1" t="s">
        <v>6609</v>
      </c>
      <c r="G163" s="1" t="s">
        <v>7036</v>
      </c>
    </row>
    <row r="164" spans="1:7" ht="12.75">
      <c r="A164" s="1">
        <v>2171</v>
      </c>
      <c r="B164" s="1" t="s">
        <v>7037</v>
      </c>
      <c r="C164" s="1" t="s">
        <v>7038</v>
      </c>
      <c r="D164" s="1" t="s">
        <v>6663</v>
      </c>
      <c r="G164" s="1" t="s">
        <v>7039</v>
      </c>
    </row>
    <row r="165" spans="1:7" ht="12.75">
      <c r="A165" s="1">
        <v>2172</v>
      </c>
      <c r="B165" s="1" t="s">
        <v>7040</v>
      </c>
      <c r="C165" s="1" t="s">
        <v>7041</v>
      </c>
      <c r="D165" s="1" t="s">
        <v>6663</v>
      </c>
      <c r="G165" s="1" t="s">
        <v>4282</v>
      </c>
    </row>
    <row r="166" spans="1:7" ht="12.75">
      <c r="A166" s="1">
        <v>3100</v>
      </c>
      <c r="B166" s="1" t="s">
        <v>224</v>
      </c>
      <c r="C166" s="1" t="s">
        <v>7042</v>
      </c>
      <c r="D166" s="1" t="s">
        <v>6606</v>
      </c>
      <c r="G166" s="1" t="s">
        <v>1160</v>
      </c>
    </row>
    <row r="167" spans="1:7" ht="12.75">
      <c r="A167" s="1">
        <v>3101</v>
      </c>
      <c r="B167" s="1" t="s">
        <v>7043</v>
      </c>
      <c r="C167" s="1" t="s">
        <v>7044</v>
      </c>
      <c r="D167" s="1" t="s">
        <v>6609</v>
      </c>
      <c r="G167" s="1" t="s">
        <v>2960</v>
      </c>
    </row>
    <row r="168" spans="1:7" ht="12.75">
      <c r="A168" s="1">
        <v>3171</v>
      </c>
      <c r="B168" s="1" t="s">
        <v>1348</v>
      </c>
      <c r="C168" s="1" t="s">
        <v>7045</v>
      </c>
      <c r="D168" s="1" t="s">
        <v>6663</v>
      </c>
      <c r="G168" s="1" t="s">
        <v>1899</v>
      </c>
    </row>
    <row r="169" spans="1:7" ht="12.75">
      <c r="A169" s="1">
        <v>3172</v>
      </c>
      <c r="B169" s="1" t="s">
        <v>1144</v>
      </c>
      <c r="C169" s="1" t="s">
        <v>7046</v>
      </c>
      <c r="D169" s="1" t="s">
        <v>6663</v>
      </c>
      <c r="G169" s="1" t="s">
        <v>1161</v>
      </c>
    </row>
    <row r="170" spans="1:7" ht="12.75">
      <c r="A170" s="1">
        <v>3173</v>
      </c>
      <c r="B170" s="1" t="s">
        <v>7047</v>
      </c>
      <c r="C170" s="1" t="s">
        <v>7048</v>
      </c>
      <c r="D170" s="1" t="s">
        <v>6663</v>
      </c>
      <c r="G170" s="1" t="s">
        <v>1311</v>
      </c>
    </row>
    <row r="171" spans="1:7" ht="12.75">
      <c r="A171" s="1">
        <v>3174</v>
      </c>
      <c r="B171" s="1" t="s">
        <v>2060</v>
      </c>
      <c r="C171" s="1" t="s">
        <v>7049</v>
      </c>
      <c r="D171" s="1" t="s">
        <v>6663</v>
      </c>
      <c r="G171" s="1" t="s">
        <v>2344</v>
      </c>
    </row>
    <row r="172" spans="1:7" ht="12.75">
      <c r="A172" s="1">
        <v>3175</v>
      </c>
      <c r="B172" s="1" t="s">
        <v>2054</v>
      </c>
      <c r="C172" s="1" t="s">
        <v>7050</v>
      </c>
      <c r="D172" s="1" t="s">
        <v>6663</v>
      </c>
      <c r="G172" s="1" t="s">
        <v>2366</v>
      </c>
    </row>
    <row r="173" spans="1:7" ht="12.75">
      <c r="A173" s="1">
        <v>3200</v>
      </c>
      <c r="B173" s="1" t="s">
        <v>320</v>
      </c>
      <c r="C173" s="1" t="s">
        <v>7051</v>
      </c>
      <c r="D173" s="1" t="s">
        <v>6606</v>
      </c>
      <c r="G173" s="1" t="s">
        <v>2581</v>
      </c>
    </row>
    <row r="174" spans="1:7" ht="12.75">
      <c r="A174" s="1">
        <v>3201</v>
      </c>
      <c r="B174" s="1" t="s">
        <v>7052</v>
      </c>
      <c r="C174" s="1" t="s">
        <v>7053</v>
      </c>
      <c r="D174" s="1" t="s">
        <v>6609</v>
      </c>
      <c r="G174" s="1" t="s">
        <v>1592</v>
      </c>
    </row>
    <row r="175" spans="1:7" ht="12.75">
      <c r="A175" s="1">
        <v>3202</v>
      </c>
      <c r="B175" s="1" t="s">
        <v>7054</v>
      </c>
      <c r="C175" s="1" t="s">
        <v>7055</v>
      </c>
      <c r="D175" s="1" t="s">
        <v>6609</v>
      </c>
      <c r="G175" s="1" t="s">
        <v>7056</v>
      </c>
    </row>
    <row r="176" spans="1:7" ht="12.75">
      <c r="A176" s="1">
        <v>3203</v>
      </c>
      <c r="B176" s="1" t="s">
        <v>4833</v>
      </c>
      <c r="C176" s="1" t="s">
        <v>7057</v>
      </c>
      <c r="D176" s="1" t="s">
        <v>6609</v>
      </c>
      <c r="G176" s="1" t="s">
        <v>4837</v>
      </c>
    </row>
    <row r="177" spans="1:7" ht="12.75">
      <c r="A177" s="1">
        <v>3204</v>
      </c>
      <c r="B177" s="1" t="s">
        <v>7058</v>
      </c>
      <c r="C177" s="1" t="s">
        <v>7059</v>
      </c>
      <c r="D177" s="1" t="s">
        <v>6609</v>
      </c>
      <c r="G177" s="1" t="s">
        <v>4422</v>
      </c>
    </row>
    <row r="178" spans="1:7" ht="12.75">
      <c r="A178" s="1">
        <v>3205</v>
      </c>
      <c r="B178" s="1" t="s">
        <v>7060</v>
      </c>
      <c r="C178" s="1" t="s">
        <v>7061</v>
      </c>
      <c r="D178" s="1" t="s">
        <v>6609</v>
      </c>
      <c r="G178" s="1" t="s">
        <v>7062</v>
      </c>
    </row>
    <row r="179" spans="1:7" ht="12.75">
      <c r="A179" s="1">
        <v>3206</v>
      </c>
      <c r="B179" s="1" t="s">
        <v>4057</v>
      </c>
      <c r="C179" s="1" t="s">
        <v>7063</v>
      </c>
      <c r="D179" s="1" t="s">
        <v>6609</v>
      </c>
      <c r="G179" s="1" t="s">
        <v>3167</v>
      </c>
    </row>
    <row r="180" spans="1:7" ht="12.75">
      <c r="A180" s="1">
        <v>3207</v>
      </c>
      <c r="B180" s="1" t="s">
        <v>7064</v>
      </c>
      <c r="C180" s="1" t="s">
        <v>7065</v>
      </c>
      <c r="D180" s="1" t="s">
        <v>6609</v>
      </c>
      <c r="G180" s="1" t="s">
        <v>7066</v>
      </c>
    </row>
    <row r="181" spans="1:7" ht="12.75">
      <c r="A181" s="1">
        <v>3208</v>
      </c>
      <c r="B181" s="1" t="s">
        <v>7067</v>
      </c>
      <c r="C181" s="1" t="s">
        <v>7068</v>
      </c>
      <c r="D181" s="1" t="s">
        <v>6609</v>
      </c>
      <c r="G181" s="1" t="s">
        <v>7069</v>
      </c>
    </row>
    <row r="182" spans="1:7" ht="12.75">
      <c r="A182" s="1">
        <v>3209</v>
      </c>
      <c r="B182" s="1" t="s">
        <v>7070</v>
      </c>
      <c r="C182" s="1" t="s">
        <v>7071</v>
      </c>
      <c r="D182" s="1" t="s">
        <v>6609</v>
      </c>
      <c r="G182" s="1" t="s">
        <v>2196</v>
      </c>
    </row>
    <row r="183" spans="1:7" ht="12.75">
      <c r="A183" s="1">
        <v>3210</v>
      </c>
      <c r="B183" s="1" t="s">
        <v>7072</v>
      </c>
      <c r="C183" s="1" t="s">
        <v>7073</v>
      </c>
      <c r="D183" s="1" t="s">
        <v>6609</v>
      </c>
      <c r="G183" s="1" t="s">
        <v>7074</v>
      </c>
    </row>
    <row r="184" spans="1:7" ht="12.75">
      <c r="A184" s="1">
        <v>3211</v>
      </c>
      <c r="B184" s="1" t="s">
        <v>7075</v>
      </c>
      <c r="C184" s="1" t="s">
        <v>7076</v>
      </c>
      <c r="D184" s="1" t="s">
        <v>6609</v>
      </c>
      <c r="G184" s="1" t="s">
        <v>7077</v>
      </c>
    </row>
    <row r="185" spans="1:7" ht="12.75">
      <c r="A185" s="1">
        <v>3212</v>
      </c>
      <c r="B185" s="1" t="s">
        <v>7078</v>
      </c>
      <c r="C185" s="1" t="s">
        <v>7079</v>
      </c>
      <c r="D185" s="1" t="s">
        <v>6609</v>
      </c>
      <c r="G185" s="1" t="s">
        <v>7080</v>
      </c>
    </row>
    <row r="186" spans="1:7" ht="12.75">
      <c r="A186" s="1">
        <v>3213</v>
      </c>
      <c r="B186" s="1" t="s">
        <v>7081</v>
      </c>
      <c r="C186" s="1" t="s">
        <v>7082</v>
      </c>
      <c r="D186" s="1" t="s">
        <v>6609</v>
      </c>
      <c r="G186" s="1" t="s">
        <v>7083</v>
      </c>
    </row>
    <row r="187" spans="1:7" ht="12.75">
      <c r="A187" s="1">
        <v>3214</v>
      </c>
      <c r="B187" s="1" t="s">
        <v>7084</v>
      </c>
      <c r="C187" s="1" t="s">
        <v>7085</v>
      </c>
      <c r="D187" s="1" t="s">
        <v>6609</v>
      </c>
      <c r="G187" s="1" t="s">
        <v>7086</v>
      </c>
    </row>
    <row r="188" spans="1:7" ht="12.75">
      <c r="A188" s="1">
        <v>3215</v>
      </c>
      <c r="B188" s="1" t="s">
        <v>7087</v>
      </c>
      <c r="C188" s="1" t="s">
        <v>7088</v>
      </c>
      <c r="D188" s="1" t="s">
        <v>6609</v>
      </c>
      <c r="G188" s="1" t="s">
        <v>2724</v>
      </c>
    </row>
    <row r="189" spans="1:7" ht="12.75">
      <c r="A189" s="1">
        <v>3216</v>
      </c>
      <c r="B189" s="1" t="s">
        <v>7089</v>
      </c>
      <c r="C189" s="1" t="s">
        <v>7090</v>
      </c>
      <c r="D189" s="1" t="s">
        <v>6609</v>
      </c>
      <c r="G189" s="1" t="s">
        <v>3208</v>
      </c>
    </row>
    <row r="190" spans="1:7" ht="12.75">
      <c r="A190" s="1">
        <v>3217</v>
      </c>
      <c r="B190" s="1" t="s">
        <v>7091</v>
      </c>
      <c r="C190" s="1" t="s">
        <v>7092</v>
      </c>
      <c r="D190" s="1" t="s">
        <v>6609</v>
      </c>
      <c r="G190" s="1" t="s">
        <v>7093</v>
      </c>
    </row>
    <row r="191" spans="1:7" ht="12.75">
      <c r="A191" s="1">
        <v>3218</v>
      </c>
      <c r="B191" s="1" t="s">
        <v>7094</v>
      </c>
      <c r="C191" s="1" t="s">
        <v>7095</v>
      </c>
      <c r="D191" s="1" t="s">
        <v>6609</v>
      </c>
      <c r="G191" s="1" t="s">
        <v>7096</v>
      </c>
    </row>
    <row r="192" spans="1:7" ht="12.75">
      <c r="A192" s="1">
        <v>3271</v>
      </c>
      <c r="B192" s="1" t="s">
        <v>7052</v>
      </c>
      <c r="C192" s="1" t="s">
        <v>7097</v>
      </c>
      <c r="D192" s="1" t="s">
        <v>6663</v>
      </c>
      <c r="G192" s="1" t="s">
        <v>7098</v>
      </c>
    </row>
    <row r="193" spans="1:7" ht="12.75">
      <c r="A193" s="1">
        <v>3272</v>
      </c>
      <c r="B193" s="1" t="s">
        <v>7054</v>
      </c>
      <c r="C193" s="1" t="s">
        <v>7099</v>
      </c>
      <c r="D193" s="1" t="s">
        <v>6663</v>
      </c>
      <c r="G193" s="1" t="s">
        <v>2299</v>
      </c>
    </row>
    <row r="194" spans="1:7" ht="12.75">
      <c r="A194" s="1">
        <v>3273</v>
      </c>
      <c r="B194" s="1" t="s">
        <v>7058</v>
      </c>
      <c r="C194" s="1" t="s">
        <v>7100</v>
      </c>
      <c r="D194" s="1" t="s">
        <v>6663</v>
      </c>
      <c r="G194" s="1" t="s">
        <v>2582</v>
      </c>
    </row>
    <row r="195" spans="1:7" ht="12.75">
      <c r="A195" s="1">
        <v>3274</v>
      </c>
      <c r="B195" s="1" t="s">
        <v>7070</v>
      </c>
      <c r="C195" s="1" t="s">
        <v>7101</v>
      </c>
      <c r="D195" s="1" t="s">
        <v>6663</v>
      </c>
      <c r="G195" s="1" t="s">
        <v>2195</v>
      </c>
    </row>
    <row r="196" spans="1:7" ht="12.75">
      <c r="A196" s="1">
        <v>3275</v>
      </c>
      <c r="B196" s="1" t="s">
        <v>7089</v>
      </c>
      <c r="C196" s="1" t="s">
        <v>7102</v>
      </c>
      <c r="D196" s="1" t="s">
        <v>6663</v>
      </c>
      <c r="G196" s="1" t="s">
        <v>1653</v>
      </c>
    </row>
    <row r="197" spans="1:7" ht="12.75">
      <c r="A197" s="1">
        <v>3276</v>
      </c>
      <c r="B197" s="1" t="s">
        <v>7103</v>
      </c>
      <c r="C197" s="1" t="s">
        <v>7104</v>
      </c>
      <c r="D197" s="1" t="s">
        <v>6663</v>
      </c>
      <c r="G197" s="1" t="s">
        <v>2423</v>
      </c>
    </row>
    <row r="198" spans="1:7" ht="12.75">
      <c r="A198" s="1">
        <v>3277</v>
      </c>
      <c r="B198" s="1" t="s">
        <v>7105</v>
      </c>
      <c r="C198" s="1" t="s">
        <v>7106</v>
      </c>
      <c r="D198" s="1" t="s">
        <v>6663</v>
      </c>
      <c r="G198" s="1" t="s">
        <v>7107</v>
      </c>
    </row>
    <row r="199" spans="1:7" ht="12.75">
      <c r="A199" s="1">
        <v>3278</v>
      </c>
      <c r="B199" s="1" t="s">
        <v>4057</v>
      </c>
      <c r="C199" s="1" t="s">
        <v>7108</v>
      </c>
      <c r="D199" s="1" t="s">
        <v>6663</v>
      </c>
      <c r="G199" s="1" t="s">
        <v>3166</v>
      </c>
    </row>
    <row r="200" spans="1:7" ht="12.75">
      <c r="A200" s="1">
        <v>3279</v>
      </c>
      <c r="B200" s="1" t="s">
        <v>7109</v>
      </c>
      <c r="C200" s="1" t="s">
        <v>7110</v>
      </c>
      <c r="D200" s="1" t="s">
        <v>6663</v>
      </c>
      <c r="G200" s="1" t="s">
        <v>7111</v>
      </c>
    </row>
    <row r="201" spans="1:7" ht="12.75">
      <c r="A201" s="1">
        <v>3300</v>
      </c>
      <c r="B201" s="1" t="s">
        <v>369</v>
      </c>
      <c r="C201" s="1" t="s">
        <v>7112</v>
      </c>
      <c r="D201" s="1" t="s">
        <v>6606</v>
      </c>
      <c r="G201" s="1" t="s">
        <v>1361</v>
      </c>
    </row>
    <row r="202" spans="1:7" ht="12.75">
      <c r="A202" s="1">
        <v>3301</v>
      </c>
      <c r="B202" s="1" t="s">
        <v>2295</v>
      </c>
      <c r="C202" s="1" t="s">
        <v>7113</v>
      </c>
      <c r="D202" s="1" t="s">
        <v>6609</v>
      </c>
      <c r="G202" s="1" t="s">
        <v>1301</v>
      </c>
    </row>
    <row r="203" spans="1:7" ht="12.75">
      <c r="A203" s="1">
        <v>3302</v>
      </c>
      <c r="B203" s="1" t="s">
        <v>7114</v>
      </c>
      <c r="C203" s="1" t="s">
        <v>7115</v>
      </c>
      <c r="D203" s="1" t="s">
        <v>6609</v>
      </c>
      <c r="G203" s="1" t="s">
        <v>1372</v>
      </c>
    </row>
    <row r="204" spans="1:7" ht="12.75">
      <c r="A204" s="1">
        <v>3303</v>
      </c>
      <c r="B204" s="1" t="s">
        <v>3424</v>
      </c>
      <c r="C204" s="1" t="s">
        <v>7116</v>
      </c>
      <c r="D204" s="1" t="s">
        <v>6609</v>
      </c>
      <c r="G204" s="1" t="s">
        <v>1487</v>
      </c>
    </row>
    <row r="205" spans="1:7" ht="12.75">
      <c r="A205" s="1">
        <v>3304</v>
      </c>
      <c r="B205" s="1" t="s">
        <v>4848</v>
      </c>
      <c r="C205" s="1" t="s">
        <v>7117</v>
      </c>
      <c r="D205" s="1" t="s">
        <v>6609</v>
      </c>
      <c r="G205" s="1" t="s">
        <v>2161</v>
      </c>
    </row>
    <row r="206" spans="1:7" ht="12.75">
      <c r="A206" s="1">
        <v>3305</v>
      </c>
      <c r="B206" s="1" t="s">
        <v>1642</v>
      </c>
      <c r="C206" s="1" t="s">
        <v>7118</v>
      </c>
      <c r="D206" s="1" t="s">
        <v>6609</v>
      </c>
      <c r="G206" s="1" t="s">
        <v>1280</v>
      </c>
    </row>
    <row r="207" spans="1:7" ht="12.75">
      <c r="A207" s="1">
        <v>3306</v>
      </c>
      <c r="B207" s="1" t="s">
        <v>2068</v>
      </c>
      <c r="C207" s="1" t="s">
        <v>7119</v>
      </c>
      <c r="D207" s="1" t="s">
        <v>6609</v>
      </c>
      <c r="G207" s="1" t="s">
        <v>1281</v>
      </c>
    </row>
    <row r="208" spans="1:7" ht="12.75">
      <c r="A208" s="1">
        <v>3307</v>
      </c>
      <c r="B208" s="1" t="s">
        <v>2155</v>
      </c>
      <c r="C208" s="1" t="s">
        <v>7120</v>
      </c>
      <c r="D208" s="1" t="s">
        <v>6609</v>
      </c>
      <c r="G208" s="1" t="s">
        <v>2160</v>
      </c>
    </row>
    <row r="209" spans="1:7" ht="12.75">
      <c r="A209" s="1">
        <v>3308</v>
      </c>
      <c r="B209" s="1" t="s">
        <v>3660</v>
      </c>
      <c r="C209" s="1" t="s">
        <v>7121</v>
      </c>
      <c r="D209" s="1" t="s">
        <v>6609</v>
      </c>
      <c r="G209" s="1" t="s">
        <v>1172</v>
      </c>
    </row>
    <row r="210" spans="1:7" ht="12.75">
      <c r="A210" s="1">
        <v>3309</v>
      </c>
      <c r="B210" s="1" t="s">
        <v>7122</v>
      </c>
      <c r="C210" s="1" t="s">
        <v>7123</v>
      </c>
      <c r="D210" s="1" t="s">
        <v>6609</v>
      </c>
      <c r="G210" s="1" t="s">
        <v>1196</v>
      </c>
    </row>
    <row r="211" spans="1:7" ht="12.75">
      <c r="A211" s="1">
        <v>3310</v>
      </c>
      <c r="B211" s="1" t="s">
        <v>1581</v>
      </c>
      <c r="C211" s="1" t="s">
        <v>7124</v>
      </c>
      <c r="D211" s="1" t="s">
        <v>6609</v>
      </c>
      <c r="G211" s="1" t="s">
        <v>1195</v>
      </c>
    </row>
    <row r="212" spans="1:7" ht="12.75">
      <c r="A212" s="1">
        <v>3311</v>
      </c>
      <c r="B212" s="1" t="s">
        <v>7125</v>
      </c>
      <c r="C212" s="1" t="s">
        <v>7126</v>
      </c>
      <c r="D212" s="1" t="s">
        <v>6609</v>
      </c>
      <c r="G212" s="1" t="s">
        <v>1333</v>
      </c>
    </row>
    <row r="213" spans="1:7" ht="12.75">
      <c r="A213" s="1">
        <v>3312</v>
      </c>
      <c r="B213" s="1" t="s">
        <v>5421</v>
      </c>
      <c r="C213" s="1" t="s">
        <v>7127</v>
      </c>
      <c r="D213" s="1" t="s">
        <v>6609</v>
      </c>
      <c r="G213" s="1" t="s">
        <v>1722</v>
      </c>
    </row>
    <row r="214" spans="1:7" ht="12.75">
      <c r="A214" s="1">
        <v>3313</v>
      </c>
      <c r="B214" s="1" t="s">
        <v>3903</v>
      </c>
      <c r="C214" s="1" t="s">
        <v>7128</v>
      </c>
      <c r="D214" s="1" t="s">
        <v>6609</v>
      </c>
      <c r="G214" s="1" t="s">
        <v>1560</v>
      </c>
    </row>
    <row r="215" spans="1:7" ht="12.75">
      <c r="A215" s="1">
        <v>3314</v>
      </c>
      <c r="B215" s="1" t="s">
        <v>7129</v>
      </c>
      <c r="C215" s="1" t="s">
        <v>7130</v>
      </c>
      <c r="D215" s="1" t="s">
        <v>6609</v>
      </c>
      <c r="G215" s="1" t="s">
        <v>2824</v>
      </c>
    </row>
    <row r="216" spans="1:7" ht="12.75">
      <c r="A216" s="1">
        <v>3315</v>
      </c>
      <c r="B216" s="1" t="s">
        <v>7131</v>
      </c>
      <c r="C216" s="1" t="s">
        <v>7132</v>
      </c>
      <c r="D216" s="1" t="s">
        <v>6609</v>
      </c>
      <c r="G216" s="1" t="s">
        <v>7133</v>
      </c>
    </row>
    <row r="217" spans="1:7" ht="12.75">
      <c r="A217" s="1">
        <v>3316</v>
      </c>
      <c r="B217" s="1" t="s">
        <v>7134</v>
      </c>
      <c r="C217" s="1" t="s">
        <v>7135</v>
      </c>
      <c r="D217" s="1" t="s">
        <v>6609</v>
      </c>
      <c r="G217" s="1" t="s">
        <v>3526</v>
      </c>
    </row>
    <row r="218" spans="1:7" ht="12.75">
      <c r="A218" s="1">
        <v>3317</v>
      </c>
      <c r="B218" s="1" t="s">
        <v>7136</v>
      </c>
      <c r="C218" s="1" t="s">
        <v>7137</v>
      </c>
      <c r="D218" s="1" t="s">
        <v>6609</v>
      </c>
      <c r="G218" s="1" t="s">
        <v>3527</v>
      </c>
    </row>
    <row r="219" spans="1:7" ht="12.75">
      <c r="A219" s="1">
        <v>3318</v>
      </c>
      <c r="B219" s="1" t="s">
        <v>5370</v>
      </c>
      <c r="C219" s="1" t="s">
        <v>7138</v>
      </c>
      <c r="D219" s="1" t="s">
        <v>6609</v>
      </c>
      <c r="G219" s="1" t="s">
        <v>1226</v>
      </c>
    </row>
    <row r="220" spans="1:7" ht="12.75">
      <c r="A220" s="1">
        <v>3319</v>
      </c>
      <c r="B220" s="1" t="s">
        <v>5512</v>
      </c>
      <c r="C220" s="1" t="s">
        <v>7139</v>
      </c>
      <c r="D220" s="1" t="s">
        <v>6609</v>
      </c>
      <c r="G220" s="1" t="s">
        <v>1227</v>
      </c>
    </row>
    <row r="221" spans="1:7" ht="12.75">
      <c r="A221" s="1">
        <v>3320</v>
      </c>
      <c r="B221" s="1" t="s">
        <v>5206</v>
      </c>
      <c r="C221" s="1" t="s">
        <v>7140</v>
      </c>
      <c r="D221" s="1" t="s">
        <v>6609</v>
      </c>
      <c r="G221" s="1" t="s">
        <v>5621</v>
      </c>
    </row>
    <row r="222" spans="1:7" ht="12.75">
      <c r="A222" s="1">
        <v>3321</v>
      </c>
      <c r="B222" s="1" t="s">
        <v>7141</v>
      </c>
      <c r="C222" s="1" t="s">
        <v>7142</v>
      </c>
      <c r="D222" s="1" t="s">
        <v>6609</v>
      </c>
      <c r="G222" s="1" t="s">
        <v>7143</v>
      </c>
    </row>
    <row r="223" spans="1:7" ht="12.75">
      <c r="A223" s="1">
        <v>3322</v>
      </c>
      <c r="B223" s="1" t="s">
        <v>7144</v>
      </c>
      <c r="C223" s="1" t="s">
        <v>7145</v>
      </c>
      <c r="D223" s="1" t="s">
        <v>6609</v>
      </c>
      <c r="G223" s="1" t="s">
        <v>1508</v>
      </c>
    </row>
    <row r="224" spans="1:7" ht="12.75">
      <c r="A224" s="1">
        <v>3323</v>
      </c>
      <c r="B224" s="1" t="s">
        <v>7146</v>
      </c>
      <c r="C224" s="1" t="s">
        <v>7147</v>
      </c>
      <c r="D224" s="1" t="s">
        <v>6609</v>
      </c>
      <c r="G224" s="1" t="s">
        <v>3915</v>
      </c>
    </row>
    <row r="225" spans="1:7" ht="12.75">
      <c r="A225" s="1">
        <v>3324</v>
      </c>
      <c r="B225" s="1" t="s">
        <v>7148</v>
      </c>
      <c r="C225" s="1" t="s">
        <v>7149</v>
      </c>
      <c r="D225" s="1" t="s">
        <v>6609</v>
      </c>
      <c r="G225" s="1" t="s">
        <v>7150</v>
      </c>
    </row>
    <row r="226" spans="1:7" ht="12.75">
      <c r="A226" s="1">
        <v>3325</v>
      </c>
      <c r="B226" s="1" t="s">
        <v>7151</v>
      </c>
      <c r="C226" s="1" t="s">
        <v>7152</v>
      </c>
      <c r="D226" s="1" t="s">
        <v>6609</v>
      </c>
      <c r="G226" s="1" t="s">
        <v>2186</v>
      </c>
    </row>
    <row r="227" spans="1:7" ht="12.75">
      <c r="A227" s="1">
        <v>3326</v>
      </c>
      <c r="B227" s="1" t="s">
        <v>7153</v>
      </c>
      <c r="C227" s="1" t="s">
        <v>7154</v>
      </c>
      <c r="D227" s="1" t="s">
        <v>6609</v>
      </c>
      <c r="G227" s="1" t="s">
        <v>7155</v>
      </c>
    </row>
    <row r="228" spans="1:7" ht="12.75">
      <c r="A228" s="1">
        <v>3327</v>
      </c>
      <c r="B228" s="1" t="s">
        <v>5095</v>
      </c>
      <c r="C228" s="1" t="s">
        <v>7156</v>
      </c>
      <c r="D228" s="1" t="s">
        <v>6609</v>
      </c>
      <c r="G228" s="1" t="s">
        <v>3410</v>
      </c>
    </row>
    <row r="229" spans="1:7" ht="12.75">
      <c r="A229" s="1">
        <v>3328</v>
      </c>
      <c r="B229" s="1" t="s">
        <v>7157</v>
      </c>
      <c r="C229" s="1" t="s">
        <v>7158</v>
      </c>
      <c r="D229" s="1" t="s">
        <v>6609</v>
      </c>
      <c r="G229" s="1" t="s">
        <v>1249</v>
      </c>
    </row>
    <row r="230" spans="1:7" ht="12.75">
      <c r="A230" s="1">
        <v>3329</v>
      </c>
      <c r="B230" s="1" t="s">
        <v>7159</v>
      </c>
      <c r="C230" s="1" t="s">
        <v>7160</v>
      </c>
      <c r="D230" s="1" t="s">
        <v>6609</v>
      </c>
      <c r="G230" s="1" t="s">
        <v>7161</v>
      </c>
    </row>
    <row r="231" spans="1:7" ht="12.75">
      <c r="A231" s="1">
        <v>3371</v>
      </c>
      <c r="B231" s="1" t="s">
        <v>3660</v>
      </c>
      <c r="C231" s="1" t="s">
        <v>7162</v>
      </c>
      <c r="D231" s="1" t="s">
        <v>6663</v>
      </c>
      <c r="G231" s="1" t="s">
        <v>1171</v>
      </c>
    </row>
    <row r="232" spans="1:7" ht="12.75">
      <c r="A232" s="1">
        <v>3372</v>
      </c>
      <c r="B232" s="1" t="s">
        <v>7163</v>
      </c>
      <c r="C232" s="1" t="s">
        <v>7164</v>
      </c>
      <c r="D232" s="1" t="s">
        <v>6663</v>
      </c>
      <c r="G232" s="1" t="s">
        <v>1561</v>
      </c>
    </row>
    <row r="233" spans="1:7" ht="12.75">
      <c r="A233" s="1">
        <v>3373</v>
      </c>
      <c r="B233" s="1" t="s">
        <v>7165</v>
      </c>
      <c r="C233" s="1" t="s">
        <v>7166</v>
      </c>
      <c r="D233" s="1" t="s">
        <v>6663</v>
      </c>
      <c r="G233" s="1" t="s">
        <v>1507</v>
      </c>
    </row>
    <row r="234" spans="1:7" ht="12.75">
      <c r="A234" s="1">
        <v>3374</v>
      </c>
      <c r="B234" s="1" t="s">
        <v>7144</v>
      </c>
      <c r="C234" s="1" t="s">
        <v>7167</v>
      </c>
      <c r="D234" s="1" t="s">
        <v>6663</v>
      </c>
      <c r="G234" s="1" t="s">
        <v>1362</v>
      </c>
    </row>
    <row r="235" spans="1:7" ht="12.75">
      <c r="A235" s="1">
        <v>3375</v>
      </c>
      <c r="B235" s="1" t="s">
        <v>7153</v>
      </c>
      <c r="C235" s="1" t="s">
        <v>7168</v>
      </c>
      <c r="D235" s="1" t="s">
        <v>6663</v>
      </c>
      <c r="G235" s="1" t="s">
        <v>2142</v>
      </c>
    </row>
    <row r="236" spans="1:7" ht="12.75">
      <c r="A236" s="1">
        <v>3376</v>
      </c>
      <c r="B236" s="1" t="s">
        <v>7157</v>
      </c>
      <c r="C236" s="1" t="s">
        <v>7169</v>
      </c>
      <c r="D236" s="1" t="s">
        <v>6663</v>
      </c>
      <c r="G236" s="1" t="s">
        <v>1250</v>
      </c>
    </row>
    <row r="237" spans="1:7" ht="12.75">
      <c r="A237" s="1">
        <v>3400</v>
      </c>
      <c r="B237" s="1" t="s">
        <v>578</v>
      </c>
      <c r="C237" s="1" t="s">
        <v>7170</v>
      </c>
      <c r="D237" s="1" t="s">
        <v>6606</v>
      </c>
      <c r="G237" s="1" t="s">
        <v>1541</v>
      </c>
    </row>
    <row r="238" spans="1:7" ht="12.75">
      <c r="A238" s="1">
        <v>3401</v>
      </c>
      <c r="B238" s="1" t="s">
        <v>7171</v>
      </c>
      <c r="C238" s="1" t="s">
        <v>7172</v>
      </c>
      <c r="D238" s="1" t="s">
        <v>6609</v>
      </c>
      <c r="G238" s="1" t="s">
        <v>1620</v>
      </c>
    </row>
    <row r="239" spans="1:7" ht="12.75">
      <c r="A239" s="1">
        <v>3402</v>
      </c>
      <c r="B239" s="1" t="s">
        <v>7173</v>
      </c>
      <c r="C239" s="1" t="s">
        <v>7174</v>
      </c>
      <c r="D239" s="1" t="s">
        <v>6609</v>
      </c>
      <c r="G239" s="1" t="s">
        <v>1703</v>
      </c>
    </row>
    <row r="240" spans="1:7" ht="12.75">
      <c r="A240" s="1">
        <v>3403</v>
      </c>
      <c r="B240" s="1" t="s">
        <v>7175</v>
      </c>
      <c r="C240" s="1" t="s">
        <v>7176</v>
      </c>
      <c r="D240" s="1" t="s">
        <v>6609</v>
      </c>
      <c r="G240" s="1" t="s">
        <v>1693</v>
      </c>
    </row>
    <row r="241" spans="1:7" ht="12.75">
      <c r="A241" s="1">
        <v>3404</v>
      </c>
      <c r="B241" s="1" t="s">
        <v>1790</v>
      </c>
      <c r="C241" s="1" t="s">
        <v>7177</v>
      </c>
      <c r="D241" s="1" t="s">
        <v>6609</v>
      </c>
      <c r="G241" s="1" t="s">
        <v>1148</v>
      </c>
    </row>
    <row r="242" spans="1:7" ht="12.75">
      <c r="A242" s="1">
        <v>3471</v>
      </c>
      <c r="B242" s="1" t="s">
        <v>7178</v>
      </c>
      <c r="C242" s="1" t="s">
        <v>7179</v>
      </c>
      <c r="D242" s="1" t="s">
        <v>6663</v>
      </c>
      <c r="G242" s="1" t="s">
        <v>1149</v>
      </c>
    </row>
    <row r="243" spans="1:7" ht="12.75">
      <c r="A243" s="1">
        <v>3500</v>
      </c>
      <c r="B243" s="1" t="s">
        <v>628</v>
      </c>
      <c r="C243" s="1" t="s">
        <v>7180</v>
      </c>
      <c r="D243" s="1" t="s">
        <v>6606</v>
      </c>
      <c r="G243" s="1" t="s">
        <v>3443</v>
      </c>
    </row>
    <row r="244" spans="1:7" ht="12.75">
      <c r="A244" s="1">
        <v>3501</v>
      </c>
      <c r="B244" s="1" t="s">
        <v>7181</v>
      </c>
      <c r="C244" s="1" t="s">
        <v>7182</v>
      </c>
      <c r="D244" s="1" t="s">
        <v>6609</v>
      </c>
      <c r="G244" s="1" t="s">
        <v>3351</v>
      </c>
    </row>
    <row r="245" spans="1:7" ht="12.75">
      <c r="A245" s="1">
        <v>3502</v>
      </c>
      <c r="B245" s="1" t="s">
        <v>5566</v>
      </c>
      <c r="C245" s="1" t="s">
        <v>7183</v>
      </c>
      <c r="D245" s="1" t="s">
        <v>6609</v>
      </c>
      <c r="G245" s="1" t="s">
        <v>1721</v>
      </c>
    </row>
    <row r="246" spans="1:7" ht="12.75">
      <c r="A246" s="1">
        <v>3503</v>
      </c>
      <c r="B246" s="1" t="s">
        <v>1202</v>
      </c>
      <c r="C246" s="1" t="s">
        <v>7184</v>
      </c>
      <c r="D246" s="1" t="s">
        <v>6609</v>
      </c>
      <c r="G246" s="1" t="s">
        <v>1207</v>
      </c>
    </row>
    <row r="247" spans="1:7" ht="12.75">
      <c r="A247" s="1">
        <v>3504</v>
      </c>
      <c r="B247" s="1" t="s">
        <v>4585</v>
      </c>
      <c r="C247" s="1" t="s">
        <v>7185</v>
      </c>
      <c r="D247" s="1" t="s">
        <v>6609</v>
      </c>
      <c r="G247" s="1" t="s">
        <v>1208</v>
      </c>
    </row>
    <row r="248" spans="1:7" ht="12.75">
      <c r="A248" s="1">
        <v>3505</v>
      </c>
      <c r="B248" s="1" t="s">
        <v>4593</v>
      </c>
      <c r="C248" s="1" t="s">
        <v>7186</v>
      </c>
      <c r="D248" s="1" t="s">
        <v>6609</v>
      </c>
      <c r="G248" s="1" t="s">
        <v>1291</v>
      </c>
    </row>
    <row r="249" spans="1:7" ht="12.75">
      <c r="A249" s="1">
        <v>3506</v>
      </c>
      <c r="B249" s="1" t="s">
        <v>7187</v>
      </c>
      <c r="C249" s="1" t="s">
        <v>7188</v>
      </c>
      <c r="D249" s="1" t="s">
        <v>6609</v>
      </c>
      <c r="G249" s="1" t="s">
        <v>1531</v>
      </c>
    </row>
    <row r="250" spans="1:7" ht="12.75">
      <c r="A250" s="1">
        <v>3507</v>
      </c>
      <c r="B250" s="1" t="s">
        <v>1316</v>
      </c>
      <c r="C250" s="1" t="s">
        <v>7189</v>
      </c>
      <c r="D250" s="1" t="s">
        <v>6609</v>
      </c>
      <c r="G250" s="1" t="s">
        <v>1603</v>
      </c>
    </row>
    <row r="251" spans="1:7" ht="12.75">
      <c r="A251" s="1">
        <v>3508</v>
      </c>
      <c r="B251" s="1" t="s">
        <v>7190</v>
      </c>
      <c r="C251" s="1" t="s">
        <v>7191</v>
      </c>
      <c r="D251" s="1" t="s">
        <v>6609</v>
      </c>
      <c r="G251" s="1" t="s">
        <v>3023</v>
      </c>
    </row>
    <row r="252" spans="1:7" ht="12.75">
      <c r="A252" s="1">
        <v>3509</v>
      </c>
      <c r="B252" s="1" t="s">
        <v>7192</v>
      </c>
      <c r="C252" s="1" t="s">
        <v>7193</v>
      </c>
      <c r="D252" s="1" t="s">
        <v>6609</v>
      </c>
      <c r="G252" s="1" t="s">
        <v>3841</v>
      </c>
    </row>
    <row r="253" spans="1:7" ht="12.75">
      <c r="A253" s="1">
        <v>3510</v>
      </c>
      <c r="B253" s="1" t="s">
        <v>1306</v>
      </c>
      <c r="C253" s="1" t="s">
        <v>7194</v>
      </c>
      <c r="D253" s="1" t="s">
        <v>6609</v>
      </c>
      <c r="G253" s="1" t="s">
        <v>4875</v>
      </c>
    </row>
    <row r="254" spans="1:7" ht="12.75">
      <c r="A254" s="1">
        <v>3511</v>
      </c>
      <c r="B254" s="1" t="s">
        <v>7195</v>
      </c>
      <c r="C254" s="1" t="s">
        <v>7196</v>
      </c>
      <c r="D254" s="1" t="s">
        <v>6609</v>
      </c>
      <c r="G254" s="1" t="s">
        <v>7197</v>
      </c>
    </row>
    <row r="255" spans="1:7" ht="12.75">
      <c r="A255" s="1">
        <v>3512</v>
      </c>
      <c r="B255" s="1" t="s">
        <v>7198</v>
      </c>
      <c r="C255" s="1" t="s">
        <v>7199</v>
      </c>
      <c r="D255" s="1" t="s">
        <v>6609</v>
      </c>
      <c r="G255" s="1" t="s">
        <v>7200</v>
      </c>
    </row>
    <row r="256" spans="1:7" ht="12.75">
      <c r="A256" s="1">
        <v>3513</v>
      </c>
      <c r="B256" s="1" t="s">
        <v>3465</v>
      </c>
      <c r="C256" s="1" t="s">
        <v>7201</v>
      </c>
      <c r="D256" s="1" t="s">
        <v>6609</v>
      </c>
      <c r="G256" s="1" t="s">
        <v>3470</v>
      </c>
    </row>
    <row r="257" spans="1:7" ht="12.75">
      <c r="A257" s="1">
        <v>3514</v>
      </c>
      <c r="B257" s="1" t="s">
        <v>7202</v>
      </c>
      <c r="C257" s="1" t="s">
        <v>7203</v>
      </c>
      <c r="D257" s="1" t="s">
        <v>6609</v>
      </c>
      <c r="G257" s="1" t="s">
        <v>7204</v>
      </c>
    </row>
    <row r="258" spans="1:7" ht="12.75">
      <c r="A258" s="1">
        <v>3515</v>
      </c>
      <c r="B258" s="1" t="s">
        <v>1287</v>
      </c>
      <c r="C258" s="1" t="s">
        <v>7205</v>
      </c>
      <c r="D258" s="1" t="s">
        <v>6609</v>
      </c>
      <c r="G258" s="1" t="s">
        <v>1269</v>
      </c>
    </row>
    <row r="259" spans="1:7" ht="12.75">
      <c r="A259" s="1">
        <v>3516</v>
      </c>
      <c r="B259" s="1" t="s">
        <v>3540</v>
      </c>
      <c r="C259" s="1" t="s">
        <v>7206</v>
      </c>
      <c r="D259" s="1" t="s">
        <v>6609</v>
      </c>
      <c r="G259" s="1" t="s">
        <v>3515</v>
      </c>
    </row>
    <row r="260" spans="1:7" ht="12.75">
      <c r="A260" s="1">
        <v>3517</v>
      </c>
      <c r="B260" s="1" t="s">
        <v>7207</v>
      </c>
      <c r="C260" s="1" t="s">
        <v>7208</v>
      </c>
      <c r="D260" s="1" t="s">
        <v>6609</v>
      </c>
      <c r="G260" s="1" t="s">
        <v>4913</v>
      </c>
    </row>
    <row r="261" spans="1:7" ht="12.75">
      <c r="A261" s="1">
        <v>3518</v>
      </c>
      <c r="B261" s="1" t="s">
        <v>1874</v>
      </c>
      <c r="C261" s="1" t="s">
        <v>7209</v>
      </c>
      <c r="D261" s="1" t="s">
        <v>6609</v>
      </c>
      <c r="G261" s="1" t="s">
        <v>1321</v>
      </c>
    </row>
    <row r="262" spans="1:7" ht="12.75">
      <c r="A262" s="1">
        <v>3519</v>
      </c>
      <c r="B262" s="1" t="s">
        <v>4716</v>
      </c>
      <c r="C262" s="1" t="s">
        <v>7210</v>
      </c>
      <c r="D262" s="1" t="s">
        <v>6609</v>
      </c>
      <c r="G262" s="1" t="s">
        <v>1742</v>
      </c>
    </row>
    <row r="263" spans="1:7" ht="12.75">
      <c r="A263" s="1">
        <v>3520</v>
      </c>
      <c r="B263" s="1" t="s">
        <v>7211</v>
      </c>
      <c r="C263" s="1" t="s">
        <v>7212</v>
      </c>
      <c r="D263" s="1" t="s">
        <v>6609</v>
      </c>
      <c r="G263" s="1" t="s">
        <v>7213</v>
      </c>
    </row>
    <row r="264" spans="1:7" ht="12.75">
      <c r="A264" s="1">
        <v>3521</v>
      </c>
      <c r="B264" s="1" t="s">
        <v>3240</v>
      </c>
      <c r="C264" s="1" t="s">
        <v>7214</v>
      </c>
      <c r="D264" s="1" t="s">
        <v>6609</v>
      </c>
      <c r="G264" s="1" t="s">
        <v>2124</v>
      </c>
    </row>
    <row r="265" spans="1:7" ht="12.75">
      <c r="A265" s="1">
        <v>3522</v>
      </c>
      <c r="B265" s="1" t="s">
        <v>1399</v>
      </c>
      <c r="C265" s="1" t="s">
        <v>7215</v>
      </c>
      <c r="D265" s="1" t="s">
        <v>6609</v>
      </c>
      <c r="G265" s="1" t="s">
        <v>1404</v>
      </c>
    </row>
    <row r="266" spans="1:7" ht="12.75">
      <c r="A266" s="1">
        <v>3523</v>
      </c>
      <c r="B266" s="1" t="s">
        <v>3837</v>
      </c>
      <c r="C266" s="1" t="s">
        <v>7216</v>
      </c>
      <c r="D266" s="1" t="s">
        <v>6609</v>
      </c>
      <c r="G266" s="1" t="s">
        <v>1405</v>
      </c>
    </row>
    <row r="267" spans="1:7" ht="12.75">
      <c r="A267" s="1">
        <v>3524</v>
      </c>
      <c r="B267" s="1" t="s">
        <v>7217</v>
      </c>
      <c r="C267" s="1" t="s">
        <v>7218</v>
      </c>
      <c r="D267" s="1" t="s">
        <v>6609</v>
      </c>
      <c r="G267" s="1" t="s">
        <v>7219</v>
      </c>
    </row>
    <row r="268" spans="1:7" ht="12.75">
      <c r="A268" s="1">
        <v>3525</v>
      </c>
      <c r="B268" s="1" t="s">
        <v>7220</v>
      </c>
      <c r="C268" s="1" t="s">
        <v>7221</v>
      </c>
      <c r="D268" s="1" t="s">
        <v>6609</v>
      </c>
      <c r="G268" s="1" t="s">
        <v>3040</v>
      </c>
    </row>
    <row r="269" spans="1:7" ht="12.75">
      <c r="A269" s="1">
        <v>3526</v>
      </c>
      <c r="B269" s="1" t="s">
        <v>7222</v>
      </c>
      <c r="C269" s="1" t="s">
        <v>7223</v>
      </c>
      <c r="D269" s="1" t="s">
        <v>6609</v>
      </c>
      <c r="G269" s="1" t="s">
        <v>7224</v>
      </c>
    </row>
    <row r="270" spans="1:7" ht="12.75">
      <c r="A270" s="1">
        <v>3527</v>
      </c>
      <c r="B270" s="1" t="s">
        <v>7225</v>
      </c>
      <c r="C270" s="1" t="s">
        <v>7226</v>
      </c>
      <c r="D270" s="1" t="s">
        <v>6609</v>
      </c>
      <c r="G270" s="1" t="s">
        <v>7227</v>
      </c>
    </row>
    <row r="271" spans="1:7" ht="12.75">
      <c r="A271" s="1">
        <v>3528</v>
      </c>
      <c r="B271" s="1" t="s">
        <v>7228</v>
      </c>
      <c r="C271" s="1" t="s">
        <v>7229</v>
      </c>
      <c r="D271" s="1" t="s">
        <v>6609</v>
      </c>
      <c r="G271" s="1" t="s">
        <v>7230</v>
      </c>
    </row>
    <row r="272" spans="1:7" ht="12.75">
      <c r="A272" s="1">
        <v>3529</v>
      </c>
      <c r="B272" s="1" t="s">
        <v>7231</v>
      </c>
      <c r="C272" s="1" t="s">
        <v>7232</v>
      </c>
      <c r="D272" s="1" t="s">
        <v>6609</v>
      </c>
      <c r="G272" s="1" t="s">
        <v>7233</v>
      </c>
    </row>
    <row r="273" spans="1:7" ht="12.75">
      <c r="A273" s="1">
        <v>3571</v>
      </c>
      <c r="B273" s="1" t="s">
        <v>7187</v>
      </c>
      <c r="C273" s="1" t="s">
        <v>7234</v>
      </c>
      <c r="D273" s="1" t="s">
        <v>6663</v>
      </c>
      <c r="G273" s="1" t="s">
        <v>1322</v>
      </c>
    </row>
    <row r="274" spans="1:7" ht="12.75">
      <c r="A274" s="1">
        <v>3572</v>
      </c>
      <c r="B274" s="1" t="s">
        <v>4593</v>
      </c>
      <c r="C274" s="1" t="s">
        <v>7235</v>
      </c>
      <c r="D274" s="1" t="s">
        <v>6663</v>
      </c>
      <c r="G274" s="1" t="s">
        <v>4553</v>
      </c>
    </row>
    <row r="275" spans="1:7" ht="12.75">
      <c r="A275" s="1">
        <v>3573</v>
      </c>
      <c r="B275" s="1" t="s">
        <v>1316</v>
      </c>
      <c r="C275" s="1" t="s">
        <v>7236</v>
      </c>
      <c r="D275" s="1" t="s">
        <v>6663</v>
      </c>
      <c r="G275" s="1" t="s">
        <v>1602</v>
      </c>
    </row>
    <row r="276" spans="1:7" ht="12.75">
      <c r="A276" s="1">
        <v>3574</v>
      </c>
      <c r="B276" s="1" t="s">
        <v>3465</v>
      </c>
      <c r="C276" s="1" t="s">
        <v>7237</v>
      </c>
      <c r="D276" s="1" t="s">
        <v>6663</v>
      </c>
      <c r="G276" s="1" t="s">
        <v>3471</v>
      </c>
    </row>
    <row r="277" spans="1:7" ht="12.75">
      <c r="A277" s="1">
        <v>3575</v>
      </c>
      <c r="B277" s="1" t="s">
        <v>7202</v>
      </c>
      <c r="C277" s="1" t="s">
        <v>7238</v>
      </c>
      <c r="D277" s="1" t="s">
        <v>6663</v>
      </c>
      <c r="G277" s="1" t="s">
        <v>7239</v>
      </c>
    </row>
    <row r="278" spans="1:7" ht="12.75">
      <c r="A278" s="1">
        <v>3576</v>
      </c>
      <c r="B278" s="1" t="s">
        <v>3540</v>
      </c>
      <c r="C278" s="1" t="s">
        <v>7240</v>
      </c>
      <c r="D278" s="1" t="s">
        <v>6663</v>
      </c>
      <c r="G278" s="1" t="s">
        <v>3514</v>
      </c>
    </row>
    <row r="279" spans="1:7" ht="12.75">
      <c r="A279" s="1">
        <v>3577</v>
      </c>
      <c r="B279" s="1" t="s">
        <v>4716</v>
      </c>
      <c r="C279" s="1" t="s">
        <v>7241</v>
      </c>
      <c r="D279" s="1" t="s">
        <v>6663</v>
      </c>
      <c r="G279" s="1" t="s">
        <v>1741</v>
      </c>
    </row>
    <row r="280" spans="1:7" ht="12.75">
      <c r="A280" s="1">
        <v>3578</v>
      </c>
      <c r="B280" s="1" t="s">
        <v>7242</v>
      </c>
      <c r="C280" s="1" t="s">
        <v>7243</v>
      </c>
      <c r="D280" s="1" t="s">
        <v>6663</v>
      </c>
      <c r="G280" s="1" t="s">
        <v>3444</v>
      </c>
    </row>
    <row r="281" spans="1:7" ht="12.75">
      <c r="A281" s="1">
        <v>3579</v>
      </c>
      <c r="B281" s="1" t="s">
        <v>7244</v>
      </c>
      <c r="C281" s="1" t="s">
        <v>7245</v>
      </c>
      <c r="D281" s="1" t="s">
        <v>6663</v>
      </c>
      <c r="G281" s="1" t="s">
        <v>2442</v>
      </c>
    </row>
    <row r="282" spans="1:7" ht="12.75">
      <c r="A282" s="1">
        <v>3600</v>
      </c>
      <c r="B282" s="1" t="s">
        <v>775</v>
      </c>
      <c r="C282" s="1" t="s">
        <v>7246</v>
      </c>
      <c r="D282" s="1" t="s">
        <v>6606</v>
      </c>
      <c r="G282" s="1" t="s">
        <v>7247</v>
      </c>
    </row>
    <row r="283" spans="1:7" ht="12.75">
      <c r="A283" s="1">
        <v>3601</v>
      </c>
      <c r="B283" s="1" t="s">
        <v>7248</v>
      </c>
      <c r="C283" s="1" t="s">
        <v>7249</v>
      </c>
      <c r="D283" s="1" t="s">
        <v>6609</v>
      </c>
      <c r="G283" s="1" t="s">
        <v>7250</v>
      </c>
    </row>
    <row r="284" spans="1:7" ht="12.75">
      <c r="A284" s="1">
        <v>3602</v>
      </c>
      <c r="B284" s="1" t="s">
        <v>7251</v>
      </c>
      <c r="C284" s="1" t="s">
        <v>7252</v>
      </c>
      <c r="D284" s="1" t="s">
        <v>6609</v>
      </c>
      <c r="G284" s="1" t="s">
        <v>7253</v>
      </c>
    </row>
    <row r="285" spans="1:7" ht="12.75">
      <c r="A285" s="1">
        <v>3603</v>
      </c>
      <c r="B285" s="1" t="s">
        <v>7254</v>
      </c>
      <c r="C285" s="1" t="s">
        <v>7255</v>
      </c>
      <c r="D285" s="1" t="s">
        <v>6609</v>
      </c>
      <c r="G285" s="1" t="s">
        <v>7256</v>
      </c>
    </row>
    <row r="286" spans="1:7" ht="12.75">
      <c r="A286" s="1">
        <v>3604</v>
      </c>
      <c r="B286" s="1" t="s">
        <v>7257</v>
      </c>
      <c r="C286" s="1" t="s">
        <v>7258</v>
      </c>
      <c r="D286" s="1" t="s">
        <v>6609</v>
      </c>
      <c r="G286" s="1" t="s">
        <v>7259</v>
      </c>
    </row>
    <row r="287" spans="1:7" ht="12.75">
      <c r="A287" s="1">
        <v>3671</v>
      </c>
      <c r="B287" s="1" t="s">
        <v>7254</v>
      </c>
      <c r="C287" s="1" t="s">
        <v>7260</v>
      </c>
      <c r="D287" s="1" t="s">
        <v>6663</v>
      </c>
      <c r="G287" s="1" t="s">
        <v>7261</v>
      </c>
    </row>
    <row r="288" spans="1:7" ht="12.75">
      <c r="A288" s="1">
        <v>3672</v>
      </c>
      <c r="B288" s="1" t="s">
        <v>7262</v>
      </c>
      <c r="C288" s="1" t="s">
        <v>7263</v>
      </c>
      <c r="D288" s="1" t="s">
        <v>6663</v>
      </c>
      <c r="G288" s="1" t="s">
        <v>5462</v>
      </c>
    </row>
    <row r="289" spans="1:7" ht="12.75">
      <c r="A289" s="1">
        <v>3673</v>
      </c>
      <c r="B289" s="1" t="s">
        <v>7257</v>
      </c>
      <c r="C289" s="1" t="s">
        <v>7264</v>
      </c>
      <c r="D289" s="1" t="s">
        <v>6663</v>
      </c>
      <c r="G289" s="1" t="s">
        <v>5463</v>
      </c>
    </row>
    <row r="290" spans="1:7" ht="12.75">
      <c r="A290" s="1">
        <v>3674</v>
      </c>
      <c r="B290" s="1" t="s">
        <v>7265</v>
      </c>
      <c r="C290" s="1" t="s">
        <v>7266</v>
      </c>
      <c r="D290" s="1" t="s">
        <v>6663</v>
      </c>
      <c r="G290" s="1" t="s">
        <v>2733</v>
      </c>
    </row>
    <row r="291" spans="1:7" ht="12.75">
      <c r="A291" s="1">
        <v>5100</v>
      </c>
      <c r="B291" s="1" t="s">
        <v>783</v>
      </c>
      <c r="C291" s="1" t="s">
        <v>7267</v>
      </c>
      <c r="D291" s="1" t="s">
        <v>6606</v>
      </c>
      <c r="G291" s="1" t="s">
        <v>2683</v>
      </c>
    </row>
    <row r="292" spans="1:7" ht="12.75">
      <c r="A292" s="1">
        <v>5101</v>
      </c>
      <c r="B292" s="1" t="s">
        <v>7268</v>
      </c>
      <c r="C292" s="1" t="s">
        <v>7269</v>
      </c>
      <c r="D292" s="1" t="s">
        <v>6609</v>
      </c>
      <c r="G292" s="1" t="s">
        <v>7270</v>
      </c>
    </row>
    <row r="293" spans="1:7" ht="12.75">
      <c r="A293" s="1">
        <v>5102</v>
      </c>
      <c r="B293" s="1" t="s">
        <v>7271</v>
      </c>
      <c r="C293" s="1" t="s">
        <v>7272</v>
      </c>
      <c r="D293" s="1" t="s">
        <v>6609</v>
      </c>
      <c r="G293" s="1" t="s">
        <v>7273</v>
      </c>
    </row>
    <row r="294" spans="1:7" ht="12.75">
      <c r="A294" s="1">
        <v>5103</v>
      </c>
      <c r="B294" s="1" t="s">
        <v>7274</v>
      </c>
      <c r="C294" s="1" t="s">
        <v>7275</v>
      </c>
      <c r="D294" s="1" t="s">
        <v>6609</v>
      </c>
      <c r="G294" s="1" t="s">
        <v>1900</v>
      </c>
    </row>
    <row r="295" spans="1:7" ht="12.75">
      <c r="A295" s="1">
        <v>5104</v>
      </c>
      <c r="B295" s="1" t="s">
        <v>7276</v>
      </c>
      <c r="C295" s="1" t="s">
        <v>7277</v>
      </c>
      <c r="D295" s="1" t="s">
        <v>6609</v>
      </c>
      <c r="G295" s="1" t="s">
        <v>4903</v>
      </c>
    </row>
    <row r="296" spans="1:7" ht="12.75">
      <c r="A296" s="1">
        <v>5105</v>
      </c>
      <c r="B296" s="1" t="s">
        <v>7278</v>
      </c>
      <c r="C296" s="1" t="s">
        <v>7279</v>
      </c>
      <c r="D296" s="1" t="s">
        <v>6609</v>
      </c>
      <c r="G296" s="1" t="s">
        <v>3399</v>
      </c>
    </row>
    <row r="297" spans="1:7" ht="12.75">
      <c r="A297" s="1">
        <v>5106</v>
      </c>
      <c r="B297" s="1" t="s">
        <v>7280</v>
      </c>
      <c r="C297" s="1" t="s">
        <v>7281</v>
      </c>
      <c r="D297" s="1" t="s">
        <v>6609</v>
      </c>
      <c r="G297" s="1" t="s">
        <v>4902</v>
      </c>
    </row>
    <row r="298" spans="1:7" ht="12.75">
      <c r="A298" s="1">
        <v>5107</v>
      </c>
      <c r="B298" s="1" t="s">
        <v>7282</v>
      </c>
      <c r="C298" s="1" t="s">
        <v>7283</v>
      </c>
      <c r="D298" s="1" t="s">
        <v>6609</v>
      </c>
      <c r="G298" s="1" t="s">
        <v>3398</v>
      </c>
    </row>
    <row r="299" spans="1:7" ht="12.75">
      <c r="A299" s="1">
        <v>5108</v>
      </c>
      <c r="B299" s="1" t="s">
        <v>7284</v>
      </c>
      <c r="C299" s="1" t="s">
        <v>7285</v>
      </c>
      <c r="D299" s="1" t="s">
        <v>6609</v>
      </c>
      <c r="G299" s="1" t="s">
        <v>7286</v>
      </c>
    </row>
    <row r="300" spans="1:7" ht="12.75">
      <c r="A300" s="1">
        <v>5171</v>
      </c>
      <c r="B300" s="1" t="s">
        <v>4638</v>
      </c>
      <c r="C300" s="1" t="s">
        <v>7287</v>
      </c>
      <c r="D300" s="1" t="s">
        <v>6663</v>
      </c>
      <c r="G300" s="1" t="s">
        <v>2684</v>
      </c>
    </row>
    <row r="301" spans="1:7" ht="12.75">
      <c r="A301" s="1">
        <v>5200</v>
      </c>
      <c r="B301" s="1" t="s">
        <v>806</v>
      </c>
      <c r="C301" s="1" t="s">
        <v>7288</v>
      </c>
      <c r="D301" s="1" t="s">
        <v>6606</v>
      </c>
      <c r="G301" s="1" t="s">
        <v>2046</v>
      </c>
    </row>
    <row r="302" spans="1:7" ht="12.75">
      <c r="A302" s="1">
        <v>5201</v>
      </c>
      <c r="B302" s="1" t="s">
        <v>7289</v>
      </c>
      <c r="C302" s="1" t="s">
        <v>7290</v>
      </c>
      <c r="D302" s="1" t="s">
        <v>6609</v>
      </c>
      <c r="G302" s="1" t="s">
        <v>7291</v>
      </c>
    </row>
    <row r="303" spans="1:7" ht="12.75">
      <c r="A303" s="1">
        <v>5202</v>
      </c>
      <c r="B303" s="1" t="s">
        <v>7292</v>
      </c>
      <c r="C303" s="1" t="s">
        <v>7293</v>
      </c>
      <c r="D303" s="1" t="s">
        <v>6609</v>
      </c>
      <c r="G303" s="1" t="s">
        <v>7294</v>
      </c>
    </row>
    <row r="304" spans="1:7" ht="12.75">
      <c r="A304" s="1">
        <v>5203</v>
      </c>
      <c r="B304" s="1" t="s">
        <v>7295</v>
      </c>
      <c r="C304" s="1" t="s">
        <v>7296</v>
      </c>
      <c r="D304" s="1" t="s">
        <v>6609</v>
      </c>
      <c r="G304" s="1" t="s">
        <v>7297</v>
      </c>
    </row>
    <row r="305" spans="1:7" ht="12.75">
      <c r="A305" s="1">
        <v>5204</v>
      </c>
      <c r="B305" s="1" t="s">
        <v>7298</v>
      </c>
      <c r="C305" s="1" t="s">
        <v>7299</v>
      </c>
      <c r="D305" s="1" t="s">
        <v>6609</v>
      </c>
      <c r="G305" s="1" t="s">
        <v>2383</v>
      </c>
    </row>
    <row r="306" spans="1:7" ht="12.75">
      <c r="A306" s="1">
        <v>5205</v>
      </c>
      <c r="B306" s="1" t="s">
        <v>7300</v>
      </c>
      <c r="C306" s="1" t="s">
        <v>7301</v>
      </c>
      <c r="D306" s="1" t="s">
        <v>6609</v>
      </c>
      <c r="G306" s="1" t="s">
        <v>7302</v>
      </c>
    </row>
    <row r="307" spans="1:7" ht="12.75">
      <c r="A307" s="1">
        <v>5206</v>
      </c>
      <c r="B307" s="1" t="s">
        <v>7303</v>
      </c>
      <c r="C307" s="1" t="s">
        <v>7304</v>
      </c>
      <c r="D307" s="1" t="s">
        <v>6609</v>
      </c>
      <c r="G307" s="1" t="s">
        <v>7305</v>
      </c>
    </row>
    <row r="308" spans="1:7" ht="12.75">
      <c r="A308" s="1">
        <v>5207</v>
      </c>
      <c r="B308" s="1" t="s">
        <v>7306</v>
      </c>
      <c r="C308" s="1" t="s">
        <v>7307</v>
      </c>
      <c r="D308" s="1" t="s">
        <v>6609</v>
      </c>
      <c r="G308" s="1" t="s">
        <v>7308</v>
      </c>
    </row>
    <row r="309" spans="1:7" ht="12.75">
      <c r="A309" s="1">
        <v>5208</v>
      </c>
      <c r="B309" s="1" t="s">
        <v>7309</v>
      </c>
      <c r="C309" s="1" t="s">
        <v>7310</v>
      </c>
      <c r="D309" s="1" t="s">
        <v>6609</v>
      </c>
      <c r="G309" s="1" t="s">
        <v>7311</v>
      </c>
    </row>
    <row r="310" spans="1:7" ht="12.75">
      <c r="A310" s="1">
        <v>5271</v>
      </c>
      <c r="B310" s="1" t="s">
        <v>7312</v>
      </c>
      <c r="C310" s="1" t="s">
        <v>7313</v>
      </c>
      <c r="D310" s="1" t="s">
        <v>6663</v>
      </c>
      <c r="G310" s="1" t="s">
        <v>2047</v>
      </c>
    </row>
    <row r="311" spans="1:7" ht="12.75">
      <c r="A311" s="1">
        <v>5272</v>
      </c>
      <c r="B311" s="1" t="s">
        <v>7303</v>
      </c>
      <c r="C311" s="1" t="s">
        <v>7314</v>
      </c>
      <c r="D311" s="1" t="s">
        <v>6663</v>
      </c>
      <c r="G311" s="1" t="s">
        <v>7315</v>
      </c>
    </row>
    <row r="312" spans="1:7" ht="12.75">
      <c r="A312" s="1">
        <v>5300</v>
      </c>
      <c r="B312" s="1" t="s">
        <v>821</v>
      </c>
      <c r="C312" s="1" t="s">
        <v>7316</v>
      </c>
      <c r="D312" s="1" t="s">
        <v>6606</v>
      </c>
      <c r="G312" s="1" t="s">
        <v>1415</v>
      </c>
    </row>
    <row r="313" spans="1:7" ht="12.75">
      <c r="A313" s="1">
        <v>5301</v>
      </c>
      <c r="B313" s="1" t="s">
        <v>7317</v>
      </c>
      <c r="C313" s="1" t="s">
        <v>7318</v>
      </c>
      <c r="D313" s="1" t="s">
        <v>6609</v>
      </c>
      <c r="G313" s="1" t="s">
        <v>7319</v>
      </c>
    </row>
    <row r="314" spans="1:7" ht="12.75">
      <c r="A314" s="1">
        <v>5302</v>
      </c>
      <c r="B314" s="1" t="s">
        <v>7320</v>
      </c>
      <c r="C314" s="1" t="s">
        <v>7321</v>
      </c>
      <c r="D314" s="1" t="s">
        <v>6609</v>
      </c>
      <c r="G314" s="1" t="s">
        <v>7322</v>
      </c>
    </row>
    <row r="315" spans="1:7" ht="12.75">
      <c r="A315" s="1">
        <v>5303</v>
      </c>
      <c r="B315" s="1" t="s">
        <v>7323</v>
      </c>
      <c r="C315" s="1" t="s">
        <v>7324</v>
      </c>
      <c r="D315" s="1" t="s">
        <v>6609</v>
      </c>
      <c r="G315" s="1" t="s">
        <v>7325</v>
      </c>
    </row>
    <row r="316" spans="1:7" ht="12.75">
      <c r="A316" s="1">
        <v>5304</v>
      </c>
      <c r="B316" s="1" t="s">
        <v>7326</v>
      </c>
      <c r="C316" s="1" t="s">
        <v>7327</v>
      </c>
      <c r="D316" s="1" t="s">
        <v>6609</v>
      </c>
      <c r="G316" s="1" t="s">
        <v>7328</v>
      </c>
    </row>
    <row r="317" spans="1:7" ht="12.75">
      <c r="A317" s="1">
        <v>5305</v>
      </c>
      <c r="B317" s="1" t="s">
        <v>7329</v>
      </c>
      <c r="C317" s="1" t="s">
        <v>7330</v>
      </c>
      <c r="D317" s="1" t="s">
        <v>6609</v>
      </c>
      <c r="G317" s="1" t="s">
        <v>4447</v>
      </c>
    </row>
    <row r="318" spans="1:7" ht="12.75">
      <c r="A318" s="1">
        <v>5306</v>
      </c>
      <c r="B318" s="1" t="s">
        <v>7331</v>
      </c>
      <c r="C318" s="1" t="s">
        <v>7332</v>
      </c>
      <c r="D318" s="1" t="s">
        <v>6609</v>
      </c>
      <c r="G318" s="1" t="s">
        <v>7333</v>
      </c>
    </row>
    <row r="319" spans="1:7" ht="12.75">
      <c r="A319" s="1">
        <v>5307</v>
      </c>
      <c r="B319" s="1" t="s">
        <v>7334</v>
      </c>
      <c r="C319" s="1" t="s">
        <v>7335</v>
      </c>
      <c r="D319" s="1" t="s">
        <v>6609</v>
      </c>
      <c r="G319" s="1" t="s">
        <v>7336</v>
      </c>
    </row>
    <row r="320" spans="1:7" ht="12.75">
      <c r="A320" s="1">
        <v>5308</v>
      </c>
      <c r="B320" s="1" t="s">
        <v>7337</v>
      </c>
      <c r="C320" s="1" t="s">
        <v>7338</v>
      </c>
      <c r="D320" s="1" t="s">
        <v>6609</v>
      </c>
      <c r="G320" s="1" t="s">
        <v>7339</v>
      </c>
    </row>
    <row r="321" spans="1:7" ht="12.75">
      <c r="A321" s="1">
        <v>5309</v>
      </c>
      <c r="B321" s="1" t="s">
        <v>7340</v>
      </c>
      <c r="C321" s="1" t="s">
        <v>7341</v>
      </c>
      <c r="D321" s="1" t="s">
        <v>6609</v>
      </c>
      <c r="G321" s="1" t="s">
        <v>7342</v>
      </c>
    </row>
    <row r="322" spans="1:7" ht="12.75">
      <c r="A322" s="1">
        <v>5310</v>
      </c>
      <c r="B322" s="1" t="s">
        <v>7343</v>
      </c>
      <c r="C322" s="1" t="s">
        <v>7344</v>
      </c>
      <c r="D322" s="1" t="s">
        <v>6609</v>
      </c>
      <c r="G322" s="1" t="s">
        <v>7345</v>
      </c>
    </row>
    <row r="323" spans="1:7" ht="12.75">
      <c r="A323" s="1">
        <v>5311</v>
      </c>
      <c r="B323" s="1" t="s">
        <v>7346</v>
      </c>
      <c r="C323" s="1" t="s">
        <v>7347</v>
      </c>
      <c r="D323" s="1" t="s">
        <v>6609</v>
      </c>
      <c r="G323" s="1" t="s">
        <v>7348</v>
      </c>
    </row>
    <row r="324" spans="1:7" ht="12.75">
      <c r="A324" s="1">
        <v>5312</v>
      </c>
      <c r="B324" s="1" t="s">
        <v>7349</v>
      </c>
      <c r="C324" s="1" t="s">
        <v>7350</v>
      </c>
      <c r="D324" s="1" t="s">
        <v>6609</v>
      </c>
      <c r="G324" s="1" t="s">
        <v>7351</v>
      </c>
    </row>
    <row r="325" spans="1:7" ht="12.75">
      <c r="A325" s="1">
        <v>5313</v>
      </c>
      <c r="B325" s="1" t="s">
        <v>7352</v>
      </c>
      <c r="C325" s="1" t="s">
        <v>7353</v>
      </c>
      <c r="D325" s="1" t="s">
        <v>6609</v>
      </c>
      <c r="G325" s="1" t="s">
        <v>7354</v>
      </c>
    </row>
    <row r="326" spans="1:7" ht="12.75">
      <c r="A326" s="1">
        <v>5314</v>
      </c>
      <c r="B326" s="1" t="s">
        <v>7355</v>
      </c>
      <c r="C326" s="1" t="s">
        <v>7356</v>
      </c>
      <c r="D326" s="1" t="s">
        <v>6609</v>
      </c>
      <c r="G326" s="1" t="s">
        <v>7357</v>
      </c>
    </row>
    <row r="327" spans="1:7" ht="12.75">
      <c r="A327" s="1">
        <v>5315</v>
      </c>
      <c r="B327" s="1" t="s">
        <v>7358</v>
      </c>
      <c r="C327" s="1" t="s">
        <v>7359</v>
      </c>
      <c r="D327" s="1" t="s">
        <v>6609</v>
      </c>
      <c r="G327" s="1" t="s">
        <v>7360</v>
      </c>
    </row>
    <row r="328" spans="1:7" ht="12.75">
      <c r="A328" s="1">
        <v>5316</v>
      </c>
      <c r="B328" s="1" t="s">
        <v>7361</v>
      </c>
      <c r="C328" s="1" t="s">
        <v>7362</v>
      </c>
      <c r="D328" s="1" t="s">
        <v>6609</v>
      </c>
      <c r="G328" s="1" t="s">
        <v>7363</v>
      </c>
    </row>
    <row r="329" spans="1:7" ht="12.75">
      <c r="A329" s="1">
        <v>5317</v>
      </c>
      <c r="B329" s="1" t="s">
        <v>7364</v>
      </c>
      <c r="C329" s="1" t="s">
        <v>7365</v>
      </c>
      <c r="D329" s="1" t="s">
        <v>6609</v>
      </c>
      <c r="G329" s="1" t="s">
        <v>7366</v>
      </c>
    </row>
    <row r="330" spans="1:7" ht="12.75">
      <c r="A330" s="1">
        <v>5318</v>
      </c>
      <c r="B330" s="1" t="s">
        <v>7367</v>
      </c>
      <c r="C330" s="1" t="s">
        <v>7368</v>
      </c>
      <c r="D330" s="1" t="s">
        <v>6609</v>
      </c>
      <c r="G330" s="1" t="s">
        <v>7369</v>
      </c>
    </row>
    <row r="331" spans="1:7" ht="12.75">
      <c r="A331" s="1">
        <v>5319</v>
      </c>
      <c r="B331" s="1" t="s">
        <v>7370</v>
      </c>
      <c r="C331" s="1" t="s">
        <v>7371</v>
      </c>
      <c r="D331" s="1" t="s">
        <v>6609</v>
      </c>
      <c r="G331" s="1" t="s">
        <v>7372</v>
      </c>
    </row>
    <row r="332" spans="1:7" ht="12.75">
      <c r="A332" s="1">
        <v>5320</v>
      </c>
      <c r="B332" s="1" t="s">
        <v>7373</v>
      </c>
      <c r="C332" s="1" t="s">
        <v>7374</v>
      </c>
      <c r="D332" s="1" t="s">
        <v>6609</v>
      </c>
      <c r="G332" s="1" t="s">
        <v>7375</v>
      </c>
    </row>
    <row r="333" spans="1:7" ht="12.75">
      <c r="A333" s="1">
        <v>5321</v>
      </c>
      <c r="B333" s="1" t="s">
        <v>7376</v>
      </c>
      <c r="C333" s="1" t="s">
        <v>7377</v>
      </c>
      <c r="D333" s="1" t="s">
        <v>6609</v>
      </c>
      <c r="G333" s="1" t="s">
        <v>7378</v>
      </c>
    </row>
    <row r="334" spans="1:7" ht="12.75">
      <c r="A334" s="1">
        <v>5371</v>
      </c>
      <c r="B334" s="1" t="s">
        <v>7323</v>
      </c>
      <c r="C334" s="1" t="s">
        <v>7379</v>
      </c>
      <c r="D334" s="1" t="s">
        <v>6663</v>
      </c>
      <c r="G334" s="1" t="s">
        <v>1416</v>
      </c>
    </row>
    <row r="335" spans="1:7" ht="12.75">
      <c r="A335" s="1">
        <v>6100</v>
      </c>
      <c r="B335" s="1" t="s">
        <v>830</v>
      </c>
      <c r="C335" s="1" t="s">
        <v>7380</v>
      </c>
      <c r="D335" s="1" t="s">
        <v>6606</v>
      </c>
      <c r="G335" s="1" t="s">
        <v>1664</v>
      </c>
    </row>
    <row r="336" spans="1:7" ht="12.75">
      <c r="A336" s="1">
        <v>6101</v>
      </c>
      <c r="B336" s="1" t="s">
        <v>7381</v>
      </c>
      <c r="C336" s="1" t="s">
        <v>7382</v>
      </c>
      <c r="D336" s="1" t="s">
        <v>6609</v>
      </c>
      <c r="G336" s="1" t="s">
        <v>4572</v>
      </c>
    </row>
    <row r="337" spans="1:7" ht="12.75">
      <c r="A337" s="1">
        <v>6102</v>
      </c>
      <c r="B337" s="1" t="s">
        <v>7383</v>
      </c>
      <c r="C337" s="1" t="s">
        <v>7384</v>
      </c>
      <c r="D337" s="1" t="s">
        <v>6609</v>
      </c>
      <c r="G337" s="1" t="s">
        <v>7385</v>
      </c>
    </row>
    <row r="338" spans="1:7" ht="12.75">
      <c r="A338" s="1">
        <v>6103</v>
      </c>
      <c r="B338" s="1" t="s">
        <v>7386</v>
      </c>
      <c r="C338" s="1" t="s">
        <v>7387</v>
      </c>
      <c r="D338" s="1" t="s">
        <v>6609</v>
      </c>
      <c r="G338" s="1" t="s">
        <v>7388</v>
      </c>
    </row>
    <row r="339" spans="1:7" ht="12.75">
      <c r="A339" s="1">
        <v>6104</v>
      </c>
      <c r="B339" s="1" t="s">
        <v>7389</v>
      </c>
      <c r="C339" s="1" t="s">
        <v>7390</v>
      </c>
      <c r="D339" s="1" t="s">
        <v>6609</v>
      </c>
      <c r="G339" s="1" t="s">
        <v>7391</v>
      </c>
    </row>
    <row r="340" spans="1:7" ht="12.75">
      <c r="A340" s="1">
        <v>6105</v>
      </c>
      <c r="B340" s="1" t="s">
        <v>7392</v>
      </c>
      <c r="C340" s="1" t="s">
        <v>7393</v>
      </c>
      <c r="D340" s="1" t="s">
        <v>6609</v>
      </c>
      <c r="G340" s="1" t="s">
        <v>7394</v>
      </c>
    </row>
    <row r="341" spans="1:7" ht="12.75">
      <c r="A341" s="1">
        <v>6106</v>
      </c>
      <c r="B341" s="1" t="s">
        <v>7395</v>
      </c>
      <c r="C341" s="1" t="s">
        <v>7396</v>
      </c>
      <c r="D341" s="1" t="s">
        <v>6609</v>
      </c>
      <c r="G341" s="1" t="s">
        <v>3859</v>
      </c>
    </row>
    <row r="342" spans="1:7" ht="12.75">
      <c r="A342" s="1">
        <v>6107</v>
      </c>
      <c r="B342" s="1" t="s">
        <v>7397</v>
      </c>
      <c r="C342" s="1" t="s">
        <v>7398</v>
      </c>
      <c r="D342" s="1" t="s">
        <v>6609</v>
      </c>
      <c r="G342" s="1" t="s">
        <v>7399</v>
      </c>
    </row>
    <row r="343" spans="1:7" ht="12.75">
      <c r="A343" s="1">
        <v>6108</v>
      </c>
      <c r="B343" s="1" t="s">
        <v>7400</v>
      </c>
      <c r="C343" s="1" t="s">
        <v>7401</v>
      </c>
      <c r="D343" s="1" t="s">
        <v>6609</v>
      </c>
      <c r="G343" s="1" t="s">
        <v>7402</v>
      </c>
    </row>
    <row r="344" spans="1:7" ht="12.75">
      <c r="A344" s="1">
        <v>6109</v>
      </c>
      <c r="B344" s="1" t="s">
        <v>7403</v>
      </c>
      <c r="C344" s="1" t="s">
        <v>7404</v>
      </c>
      <c r="D344" s="1" t="s">
        <v>6609</v>
      </c>
      <c r="G344" s="1" t="s">
        <v>7405</v>
      </c>
    </row>
    <row r="345" spans="1:7" ht="12.75">
      <c r="A345" s="1">
        <v>6110</v>
      </c>
      <c r="B345" s="1" t="s">
        <v>7406</v>
      </c>
      <c r="C345" s="1" t="s">
        <v>7407</v>
      </c>
      <c r="D345" s="1" t="s">
        <v>6609</v>
      </c>
      <c r="G345" s="1" t="s">
        <v>7408</v>
      </c>
    </row>
    <row r="346" spans="1:7" ht="12.75">
      <c r="A346" s="1">
        <v>6111</v>
      </c>
      <c r="B346" s="1" t="s">
        <v>7409</v>
      </c>
      <c r="C346" s="1" t="s">
        <v>7410</v>
      </c>
      <c r="D346" s="1" t="s">
        <v>6609</v>
      </c>
      <c r="G346" s="1" t="s">
        <v>7411</v>
      </c>
    </row>
    <row r="347" spans="1:7" ht="12.75">
      <c r="A347" s="1">
        <v>6112</v>
      </c>
      <c r="B347" s="1" t="s">
        <v>7412</v>
      </c>
      <c r="C347" s="1" t="s">
        <v>7413</v>
      </c>
      <c r="D347" s="1" t="s">
        <v>6609</v>
      </c>
      <c r="G347" s="1" t="s">
        <v>7414</v>
      </c>
    </row>
    <row r="348" spans="1:7" ht="12.75">
      <c r="A348" s="1">
        <v>6171</v>
      </c>
      <c r="B348" s="1" t="s">
        <v>3612</v>
      </c>
      <c r="C348" s="1" t="s">
        <v>7415</v>
      </c>
      <c r="D348" s="1" t="s">
        <v>6663</v>
      </c>
      <c r="G348" s="1" t="s">
        <v>1663</v>
      </c>
    </row>
    <row r="349" spans="1:7" ht="12.75">
      <c r="A349" s="1">
        <v>6172</v>
      </c>
      <c r="B349" s="1" t="s">
        <v>7416</v>
      </c>
      <c r="C349" s="1" t="s">
        <v>7417</v>
      </c>
      <c r="D349" s="1" t="s">
        <v>6663</v>
      </c>
      <c r="G349" s="1" t="s">
        <v>3891</v>
      </c>
    </row>
    <row r="350" spans="1:7" ht="12.75">
      <c r="A350" s="1">
        <v>6200</v>
      </c>
      <c r="B350" s="1" t="s">
        <v>846</v>
      </c>
      <c r="C350" s="1" t="s">
        <v>7418</v>
      </c>
      <c r="D350" s="1" t="s">
        <v>6606</v>
      </c>
      <c r="G350" s="1" t="s">
        <v>3226</v>
      </c>
    </row>
    <row r="351" spans="1:7" ht="12.75">
      <c r="A351" s="1">
        <v>6201</v>
      </c>
      <c r="B351" s="1" t="s">
        <v>7419</v>
      </c>
      <c r="C351" s="1" t="s">
        <v>7420</v>
      </c>
      <c r="D351" s="1" t="s">
        <v>6609</v>
      </c>
      <c r="G351" s="1" t="s">
        <v>5507</v>
      </c>
    </row>
    <row r="352" spans="1:7" ht="12.75">
      <c r="A352" s="1">
        <v>6202</v>
      </c>
      <c r="B352" s="1" t="s">
        <v>7421</v>
      </c>
      <c r="C352" s="1" t="s">
        <v>7422</v>
      </c>
      <c r="D352" s="1" t="s">
        <v>6609</v>
      </c>
      <c r="G352" s="1" t="s">
        <v>1980</v>
      </c>
    </row>
    <row r="353" spans="1:7" ht="12.75">
      <c r="A353" s="1">
        <v>6203</v>
      </c>
      <c r="B353" s="1" t="s">
        <v>7423</v>
      </c>
      <c r="C353" s="1" t="s">
        <v>7424</v>
      </c>
      <c r="D353" s="1" t="s">
        <v>6609</v>
      </c>
      <c r="G353" s="1" t="s">
        <v>7425</v>
      </c>
    </row>
    <row r="354" spans="1:7" ht="12.75">
      <c r="A354" s="1">
        <v>6204</v>
      </c>
      <c r="B354" s="1" t="s">
        <v>7426</v>
      </c>
      <c r="C354" s="1" t="s">
        <v>7427</v>
      </c>
      <c r="D354" s="1" t="s">
        <v>6609</v>
      </c>
      <c r="G354" s="1" t="s">
        <v>7428</v>
      </c>
    </row>
    <row r="355" spans="1:7" ht="12.75">
      <c r="A355" s="1">
        <v>6205</v>
      </c>
      <c r="B355" s="1" t="s">
        <v>7429</v>
      </c>
      <c r="C355" s="1" t="s">
        <v>7430</v>
      </c>
      <c r="D355" s="1" t="s">
        <v>6609</v>
      </c>
      <c r="G355" s="1" t="s">
        <v>7431</v>
      </c>
    </row>
    <row r="356" spans="1:7" ht="12.75">
      <c r="A356" s="1">
        <v>6206</v>
      </c>
      <c r="B356" s="1" t="s">
        <v>7432</v>
      </c>
      <c r="C356" s="1" t="s">
        <v>7433</v>
      </c>
      <c r="D356" s="1" t="s">
        <v>6609</v>
      </c>
      <c r="G356" s="1" t="s">
        <v>7434</v>
      </c>
    </row>
    <row r="357" spans="1:7" ht="12.75">
      <c r="A357" s="1">
        <v>6207</v>
      </c>
      <c r="B357" s="1" t="s">
        <v>7435</v>
      </c>
      <c r="C357" s="1" t="s">
        <v>7436</v>
      </c>
      <c r="D357" s="1" t="s">
        <v>6609</v>
      </c>
      <c r="G357" s="1" t="s">
        <v>7437</v>
      </c>
    </row>
    <row r="358" spans="1:7" ht="12.75">
      <c r="A358" s="1">
        <v>6208</v>
      </c>
      <c r="B358" s="1" t="s">
        <v>7438</v>
      </c>
      <c r="C358" s="1" t="s">
        <v>7439</v>
      </c>
      <c r="D358" s="1" t="s">
        <v>6609</v>
      </c>
      <c r="G358" s="1" t="s">
        <v>7440</v>
      </c>
    </row>
    <row r="359" spans="1:7" ht="12.75">
      <c r="A359" s="1">
        <v>6209</v>
      </c>
      <c r="B359" s="1" t="s">
        <v>7441</v>
      </c>
      <c r="C359" s="1" t="s">
        <v>7442</v>
      </c>
      <c r="D359" s="1" t="s">
        <v>6609</v>
      </c>
      <c r="G359" s="1" t="s">
        <v>7443</v>
      </c>
    </row>
    <row r="360" spans="1:7" ht="12.75">
      <c r="A360" s="1">
        <v>6210</v>
      </c>
      <c r="B360" s="1" t="s">
        <v>7444</v>
      </c>
      <c r="C360" s="1" t="s">
        <v>7445</v>
      </c>
      <c r="D360" s="1" t="s">
        <v>6609</v>
      </c>
      <c r="G360" s="1" t="s">
        <v>7446</v>
      </c>
    </row>
    <row r="361" spans="1:7" ht="12.75">
      <c r="A361" s="1">
        <v>6211</v>
      </c>
      <c r="B361" s="1" t="s">
        <v>7447</v>
      </c>
      <c r="C361" s="1" t="s">
        <v>7448</v>
      </c>
      <c r="D361" s="1" t="s">
        <v>6609</v>
      </c>
      <c r="G361" s="1" t="s">
        <v>7449</v>
      </c>
    </row>
    <row r="362" spans="1:7" ht="12.75">
      <c r="A362" s="1">
        <v>6212</v>
      </c>
      <c r="B362" s="1" t="s">
        <v>7450</v>
      </c>
      <c r="C362" s="1" t="s">
        <v>7451</v>
      </c>
      <c r="D362" s="1" t="s">
        <v>6609</v>
      </c>
      <c r="G362" s="1" t="s">
        <v>7452</v>
      </c>
    </row>
    <row r="363" spans="1:7" ht="12.75">
      <c r="A363" s="1">
        <v>6213</v>
      </c>
      <c r="B363" s="1" t="s">
        <v>7453</v>
      </c>
      <c r="C363" s="1" t="s">
        <v>7454</v>
      </c>
      <c r="D363" s="1" t="s">
        <v>6609</v>
      </c>
      <c r="G363" s="1" t="s">
        <v>7455</v>
      </c>
    </row>
    <row r="364" spans="1:7" ht="12.75">
      <c r="A364" s="1">
        <v>6271</v>
      </c>
      <c r="B364" s="1" t="s">
        <v>7456</v>
      </c>
      <c r="C364" s="1" t="s">
        <v>7457</v>
      </c>
      <c r="D364" s="1" t="s">
        <v>6663</v>
      </c>
      <c r="G364" s="1" t="s">
        <v>1981</v>
      </c>
    </row>
    <row r="365" spans="1:7" ht="12.75">
      <c r="A365" s="1">
        <v>6300</v>
      </c>
      <c r="B365" s="1" t="s">
        <v>858</v>
      </c>
      <c r="C365" s="1" t="s">
        <v>7458</v>
      </c>
      <c r="D365" s="1" t="s">
        <v>6606</v>
      </c>
      <c r="G365" s="1" t="s">
        <v>3957</v>
      </c>
    </row>
    <row r="366" spans="1:7" ht="12.75">
      <c r="A366" s="1">
        <v>6301</v>
      </c>
      <c r="B366" s="1" t="s">
        <v>7459</v>
      </c>
      <c r="C366" s="1" t="s">
        <v>7460</v>
      </c>
      <c r="D366" s="1" t="s">
        <v>6609</v>
      </c>
      <c r="G366" s="1" t="s">
        <v>7461</v>
      </c>
    </row>
    <row r="367" spans="1:7" ht="12.75">
      <c r="A367" s="1">
        <v>6302</v>
      </c>
      <c r="B367" s="1" t="s">
        <v>7462</v>
      </c>
      <c r="C367" s="1" t="s">
        <v>7463</v>
      </c>
      <c r="D367" s="1" t="s">
        <v>6609</v>
      </c>
      <c r="G367" s="1" t="s">
        <v>7464</v>
      </c>
    </row>
    <row r="368" spans="1:7" ht="12.75">
      <c r="A368" s="1">
        <v>6303</v>
      </c>
      <c r="B368" s="1" t="s">
        <v>7109</v>
      </c>
      <c r="C368" s="1" t="s">
        <v>7465</v>
      </c>
      <c r="D368" s="1" t="s">
        <v>6609</v>
      </c>
      <c r="G368" s="1" t="s">
        <v>7466</v>
      </c>
    </row>
    <row r="369" spans="1:7" ht="12.75">
      <c r="A369" s="1">
        <v>6304</v>
      </c>
      <c r="B369" s="1" t="s">
        <v>7467</v>
      </c>
      <c r="C369" s="1" t="s">
        <v>7468</v>
      </c>
      <c r="D369" s="1" t="s">
        <v>6609</v>
      </c>
      <c r="G369" s="1" t="s">
        <v>7469</v>
      </c>
    </row>
    <row r="370" spans="1:7" ht="12.75">
      <c r="A370" s="1">
        <v>6305</v>
      </c>
      <c r="B370" s="1" t="s">
        <v>7470</v>
      </c>
      <c r="C370" s="1" t="s">
        <v>7471</v>
      </c>
      <c r="D370" s="1" t="s">
        <v>6609</v>
      </c>
      <c r="G370" s="1" t="s">
        <v>7472</v>
      </c>
    </row>
    <row r="371" spans="1:7" ht="12.75">
      <c r="A371" s="1">
        <v>6306</v>
      </c>
      <c r="B371" s="1" t="s">
        <v>7473</v>
      </c>
      <c r="C371" s="1" t="s">
        <v>7474</v>
      </c>
      <c r="D371" s="1" t="s">
        <v>6609</v>
      </c>
      <c r="G371" s="1" t="s">
        <v>7475</v>
      </c>
    </row>
    <row r="372" spans="1:7" ht="12.75">
      <c r="A372" s="1">
        <v>6307</v>
      </c>
      <c r="B372" s="1" t="s">
        <v>7476</v>
      </c>
      <c r="C372" s="1" t="s">
        <v>7477</v>
      </c>
      <c r="D372" s="1" t="s">
        <v>6609</v>
      </c>
      <c r="G372" s="1" t="s">
        <v>7478</v>
      </c>
    </row>
    <row r="373" spans="1:7" ht="12.75">
      <c r="A373" s="1">
        <v>6308</v>
      </c>
      <c r="B373" s="1" t="s">
        <v>7479</v>
      </c>
      <c r="C373" s="1" t="s">
        <v>7480</v>
      </c>
      <c r="D373" s="1" t="s">
        <v>6609</v>
      </c>
      <c r="G373" s="1" t="s">
        <v>7481</v>
      </c>
    </row>
    <row r="374" spans="1:7" ht="12.75">
      <c r="A374" s="1">
        <v>6309</v>
      </c>
      <c r="B374" s="1" t="s">
        <v>7482</v>
      </c>
      <c r="C374" s="1" t="s">
        <v>7483</v>
      </c>
      <c r="D374" s="1" t="s">
        <v>6609</v>
      </c>
      <c r="G374" s="1" t="s">
        <v>7484</v>
      </c>
    </row>
    <row r="375" spans="1:7" ht="12.75">
      <c r="A375" s="1">
        <v>6310</v>
      </c>
      <c r="B375" s="1" t="s">
        <v>7485</v>
      </c>
      <c r="C375" s="1" t="s">
        <v>7486</v>
      </c>
      <c r="D375" s="1" t="s">
        <v>6609</v>
      </c>
      <c r="G375" s="1" t="s">
        <v>7487</v>
      </c>
    </row>
    <row r="376" spans="1:7" ht="12.75">
      <c r="A376" s="1">
        <v>6311</v>
      </c>
      <c r="B376" s="1" t="s">
        <v>7488</v>
      </c>
      <c r="C376" s="1" t="s">
        <v>7489</v>
      </c>
      <c r="D376" s="1" t="s">
        <v>6609</v>
      </c>
      <c r="G376" s="1" t="s">
        <v>7490</v>
      </c>
    </row>
    <row r="377" spans="1:7" ht="12.75">
      <c r="A377" s="1">
        <v>6371</v>
      </c>
      <c r="B377" s="1" t="s">
        <v>7491</v>
      </c>
      <c r="C377" s="1" t="s">
        <v>7492</v>
      </c>
      <c r="D377" s="1" t="s">
        <v>6663</v>
      </c>
      <c r="G377" s="1" t="s">
        <v>1383</v>
      </c>
    </row>
    <row r="378" spans="1:7" ht="12.75">
      <c r="A378" s="1">
        <v>6372</v>
      </c>
      <c r="B378" s="1" t="s">
        <v>7493</v>
      </c>
      <c r="C378" s="1" t="s">
        <v>7494</v>
      </c>
      <c r="D378" s="1" t="s">
        <v>6663</v>
      </c>
      <c r="G378" s="1" t="s">
        <v>1384</v>
      </c>
    </row>
    <row r="379" spans="1:7" ht="12.75">
      <c r="A379" s="1">
        <v>6400</v>
      </c>
      <c r="B379" s="1" t="s">
        <v>867</v>
      </c>
      <c r="C379" s="1" t="s">
        <v>7495</v>
      </c>
      <c r="D379" s="1" t="s">
        <v>6606</v>
      </c>
      <c r="G379" s="1" t="s">
        <v>7496</v>
      </c>
    </row>
    <row r="380" spans="1:7" ht="12.75">
      <c r="A380" s="1">
        <v>6401</v>
      </c>
      <c r="B380" s="1" t="s">
        <v>7497</v>
      </c>
      <c r="C380" s="1" t="s">
        <v>7498</v>
      </c>
      <c r="D380" s="1" t="s">
        <v>6609</v>
      </c>
      <c r="G380" s="1" t="s">
        <v>7499</v>
      </c>
    </row>
    <row r="381" spans="1:7" ht="12.75">
      <c r="A381" s="1">
        <v>6402</v>
      </c>
      <c r="B381" s="1" t="s">
        <v>7500</v>
      </c>
      <c r="C381" s="1" t="s">
        <v>7501</v>
      </c>
      <c r="D381" s="1" t="s">
        <v>6609</v>
      </c>
      <c r="G381" s="1" t="s">
        <v>7502</v>
      </c>
    </row>
    <row r="382" spans="1:7" ht="12.75">
      <c r="A382" s="1">
        <v>6403</v>
      </c>
      <c r="B382" s="1" t="s">
        <v>7503</v>
      </c>
      <c r="C382" s="1" t="s">
        <v>7504</v>
      </c>
      <c r="D382" s="1" t="s">
        <v>6609</v>
      </c>
      <c r="G382" s="1" t="s">
        <v>7505</v>
      </c>
    </row>
    <row r="383" spans="1:7" ht="12.75">
      <c r="A383" s="1">
        <v>6404</v>
      </c>
      <c r="B383" s="1" t="s">
        <v>7506</v>
      </c>
      <c r="C383" s="1" t="s">
        <v>7507</v>
      </c>
      <c r="D383" s="1" t="s">
        <v>6609</v>
      </c>
      <c r="G383" s="1" t="s">
        <v>7508</v>
      </c>
    </row>
    <row r="384" spans="1:7" ht="12.75">
      <c r="A384" s="1">
        <v>6405</v>
      </c>
      <c r="B384" s="1" t="s">
        <v>7509</v>
      </c>
      <c r="C384" s="1" t="s">
        <v>7510</v>
      </c>
      <c r="D384" s="1" t="s">
        <v>6609</v>
      </c>
      <c r="G384" s="1" t="s">
        <v>7511</v>
      </c>
    </row>
    <row r="385" spans="1:7" ht="12.75">
      <c r="A385" s="1">
        <v>6409</v>
      </c>
      <c r="B385" s="1" t="s">
        <v>7512</v>
      </c>
      <c r="C385" s="1" t="s">
        <v>7513</v>
      </c>
      <c r="D385" s="1" t="s">
        <v>6609</v>
      </c>
      <c r="G385" s="1" t="s">
        <v>7514</v>
      </c>
    </row>
    <row r="386" spans="1:7" ht="12.75">
      <c r="A386" s="1">
        <v>6411</v>
      </c>
      <c r="B386" s="1" t="s">
        <v>7515</v>
      </c>
      <c r="C386" s="1" t="s">
        <v>7516</v>
      </c>
      <c r="D386" s="1" t="s">
        <v>6609</v>
      </c>
      <c r="G386" s="1" t="s">
        <v>7517</v>
      </c>
    </row>
    <row r="387" spans="1:7" ht="12.75">
      <c r="A387" s="1">
        <v>6471</v>
      </c>
      <c r="B387" s="1" t="s">
        <v>7518</v>
      </c>
      <c r="C387" s="1" t="s">
        <v>7519</v>
      </c>
      <c r="D387" s="1" t="s">
        <v>6663</v>
      </c>
      <c r="G387" s="1" t="s">
        <v>1801</v>
      </c>
    </row>
    <row r="388" spans="1:7" ht="12.75">
      <c r="A388" s="1">
        <v>6472</v>
      </c>
      <c r="B388" s="1" t="s">
        <v>7520</v>
      </c>
      <c r="C388" s="1" t="s">
        <v>7521</v>
      </c>
      <c r="D388" s="1" t="s">
        <v>6663</v>
      </c>
      <c r="G388" s="1" t="s">
        <v>7522</v>
      </c>
    </row>
    <row r="389" spans="1:7" ht="12.75">
      <c r="A389" s="1">
        <v>6474</v>
      </c>
      <c r="B389" s="1" t="s">
        <v>7523</v>
      </c>
      <c r="C389" s="1" t="s">
        <v>7524</v>
      </c>
      <c r="D389" s="1" t="s">
        <v>6663</v>
      </c>
      <c r="G389" s="1" t="s">
        <v>7525</v>
      </c>
    </row>
    <row r="390" spans="1:7" ht="12.75">
      <c r="A390" s="1">
        <v>6500</v>
      </c>
      <c r="B390" s="1" t="s">
        <v>6676</v>
      </c>
      <c r="C390" s="1" t="s">
        <v>7526</v>
      </c>
      <c r="D390" s="1" t="s">
        <v>6606</v>
      </c>
      <c r="G390" s="1" t="s">
        <v>7527</v>
      </c>
    </row>
    <row r="391" spans="1:7" ht="12.75">
      <c r="A391" s="1">
        <v>6501</v>
      </c>
      <c r="B391" s="1" t="s">
        <v>7528</v>
      </c>
      <c r="C391" s="1" t="s">
        <v>7529</v>
      </c>
      <c r="D391" s="1" t="s">
        <v>6609</v>
      </c>
      <c r="G391" s="1" t="s">
        <v>7530</v>
      </c>
    </row>
    <row r="392" spans="1:7" ht="12.75">
      <c r="A392" s="1">
        <v>6502</v>
      </c>
      <c r="B392" s="1" t="s">
        <v>7531</v>
      </c>
      <c r="C392" s="1" t="s">
        <v>7532</v>
      </c>
      <c r="D392" s="1" t="s">
        <v>6609</v>
      </c>
      <c r="G392" s="1" t="s">
        <v>7533</v>
      </c>
    </row>
    <row r="393" spans="1:7" ht="12.75">
      <c r="A393" s="1">
        <v>6503</v>
      </c>
      <c r="B393" s="1" t="s">
        <v>7534</v>
      </c>
      <c r="C393" s="1" t="s">
        <v>7535</v>
      </c>
      <c r="D393" s="1" t="s">
        <v>6609</v>
      </c>
      <c r="G393" s="1" t="s">
        <v>7536</v>
      </c>
    </row>
    <row r="394" spans="1:7" ht="12.75">
      <c r="A394" s="1">
        <v>6504</v>
      </c>
      <c r="B394" s="1" t="s">
        <v>7537</v>
      </c>
      <c r="C394" s="1" t="s">
        <v>7538</v>
      </c>
      <c r="D394" s="1" t="s">
        <v>6609</v>
      </c>
      <c r="G394" s="1" t="s">
        <v>7539</v>
      </c>
    </row>
    <row r="395" spans="1:7" ht="12.75">
      <c r="A395" s="1">
        <v>6571</v>
      </c>
      <c r="B395" s="1" t="s">
        <v>7540</v>
      </c>
      <c r="C395" s="1" t="s">
        <v>7541</v>
      </c>
      <c r="D395" s="1" t="s">
        <v>6663</v>
      </c>
      <c r="G395" s="1" t="s">
        <v>7542</v>
      </c>
    </row>
    <row r="396" spans="1:7" ht="12.75">
      <c r="A396" s="1">
        <v>7100</v>
      </c>
      <c r="B396" s="1" t="s">
        <v>6680</v>
      </c>
      <c r="C396" s="1" t="s">
        <v>7543</v>
      </c>
      <c r="D396" s="1" t="s">
        <v>6606</v>
      </c>
      <c r="G396" s="1" t="s">
        <v>7544</v>
      </c>
    </row>
    <row r="397" spans="1:7" ht="12.75">
      <c r="A397" s="1">
        <v>7101</v>
      </c>
      <c r="B397" s="1" t="s">
        <v>7545</v>
      </c>
      <c r="C397" s="1" t="s">
        <v>7546</v>
      </c>
      <c r="D397" s="1" t="s">
        <v>6609</v>
      </c>
      <c r="G397" s="1" t="s">
        <v>7547</v>
      </c>
    </row>
    <row r="398" spans="1:7" ht="12.75">
      <c r="A398" s="1">
        <v>7102</v>
      </c>
      <c r="B398" s="1" t="s">
        <v>7548</v>
      </c>
      <c r="C398" s="1" t="s">
        <v>7549</v>
      </c>
      <c r="D398" s="1" t="s">
        <v>6609</v>
      </c>
      <c r="G398" s="1" t="s">
        <v>7550</v>
      </c>
    </row>
    <row r="399" spans="1:7" ht="12.75">
      <c r="A399" s="1">
        <v>7103</v>
      </c>
      <c r="B399" s="1" t="s">
        <v>7551</v>
      </c>
      <c r="C399" s="1" t="s">
        <v>7552</v>
      </c>
      <c r="D399" s="1" t="s">
        <v>6609</v>
      </c>
      <c r="G399" s="1" t="s">
        <v>7553</v>
      </c>
    </row>
    <row r="400" spans="1:7" ht="12.75">
      <c r="A400" s="1">
        <v>7104</v>
      </c>
      <c r="B400" s="1" t="s">
        <v>7554</v>
      </c>
      <c r="C400" s="1" t="s">
        <v>7555</v>
      </c>
      <c r="D400" s="1" t="s">
        <v>6609</v>
      </c>
      <c r="G400" s="1" t="s">
        <v>7556</v>
      </c>
    </row>
    <row r="401" spans="1:7" ht="12.75">
      <c r="A401" s="1">
        <v>7105</v>
      </c>
      <c r="B401" s="1" t="s">
        <v>7557</v>
      </c>
      <c r="C401" s="1" t="s">
        <v>7558</v>
      </c>
      <c r="D401" s="1" t="s">
        <v>6609</v>
      </c>
      <c r="G401" s="1" t="s">
        <v>7559</v>
      </c>
    </row>
    <row r="402" spans="1:7" ht="12.75">
      <c r="A402" s="1">
        <v>7106</v>
      </c>
      <c r="B402" s="1" t="s">
        <v>7560</v>
      </c>
      <c r="C402" s="1" t="s">
        <v>7561</v>
      </c>
      <c r="D402" s="1" t="s">
        <v>6609</v>
      </c>
      <c r="G402" s="1" t="s">
        <v>7562</v>
      </c>
    </row>
    <row r="403" spans="1:7" ht="12.75">
      <c r="A403" s="1">
        <v>7107</v>
      </c>
      <c r="B403" s="1" t="s">
        <v>7563</v>
      </c>
      <c r="C403" s="1" t="s">
        <v>7564</v>
      </c>
      <c r="D403" s="1" t="s">
        <v>6609</v>
      </c>
      <c r="G403" s="1" t="s">
        <v>7565</v>
      </c>
    </row>
    <row r="404" spans="1:7" ht="12.75">
      <c r="A404" s="1">
        <v>7108</v>
      </c>
      <c r="B404" s="1" t="s">
        <v>7566</v>
      </c>
      <c r="C404" s="1" t="s">
        <v>7567</v>
      </c>
      <c r="D404" s="1" t="s">
        <v>6609</v>
      </c>
      <c r="G404" s="1" t="s">
        <v>7568</v>
      </c>
    </row>
    <row r="405" spans="1:7" ht="12.75">
      <c r="A405" s="1">
        <v>7109</v>
      </c>
      <c r="B405" s="1" t="s">
        <v>7569</v>
      </c>
      <c r="C405" s="1" t="s">
        <v>7570</v>
      </c>
      <c r="D405" s="1" t="s">
        <v>6609</v>
      </c>
      <c r="G405" s="1" t="s">
        <v>7571</v>
      </c>
    </row>
    <row r="406" spans="1:7" ht="12.75">
      <c r="A406" s="1">
        <v>7110</v>
      </c>
      <c r="B406" s="1" t="s">
        <v>7572</v>
      </c>
      <c r="C406" s="1" t="s">
        <v>7573</v>
      </c>
      <c r="D406" s="1" t="s">
        <v>6609</v>
      </c>
      <c r="G406" s="1" t="s">
        <v>7574</v>
      </c>
    </row>
    <row r="407" spans="1:7" ht="12.75">
      <c r="A407" s="1">
        <v>7111</v>
      </c>
      <c r="B407" s="1" t="s">
        <v>7575</v>
      </c>
      <c r="C407" s="1" t="s">
        <v>7576</v>
      </c>
      <c r="D407" s="1" t="s">
        <v>6609</v>
      </c>
      <c r="G407" s="1" t="s">
        <v>7577</v>
      </c>
    </row>
    <row r="408" spans="1:7" ht="12.75">
      <c r="A408" s="1">
        <v>7171</v>
      </c>
      <c r="B408" s="1" t="s">
        <v>7578</v>
      </c>
      <c r="C408" s="1" t="s">
        <v>7579</v>
      </c>
      <c r="D408" s="1" t="s">
        <v>6663</v>
      </c>
      <c r="G408" s="1" t="s">
        <v>7580</v>
      </c>
    </row>
    <row r="409" spans="1:7" ht="12.75">
      <c r="A409" s="1">
        <v>7172</v>
      </c>
      <c r="B409" s="1" t="s">
        <v>7581</v>
      </c>
      <c r="C409" s="1" t="s">
        <v>7582</v>
      </c>
      <c r="D409" s="1" t="s">
        <v>6663</v>
      </c>
      <c r="G409" s="1" t="s">
        <v>7583</v>
      </c>
    </row>
    <row r="410" spans="1:7" ht="12.75">
      <c r="A410" s="1">
        <v>7173</v>
      </c>
      <c r="B410" s="1" t="s">
        <v>7584</v>
      </c>
      <c r="C410" s="1" t="s">
        <v>7585</v>
      </c>
      <c r="D410" s="1" t="s">
        <v>6663</v>
      </c>
      <c r="G410" s="1" t="s">
        <v>7586</v>
      </c>
    </row>
    <row r="411" spans="1:7" ht="12.75">
      <c r="A411" s="1">
        <v>7174</v>
      </c>
      <c r="B411" s="1" t="s">
        <v>7587</v>
      </c>
      <c r="C411" s="1" t="s">
        <v>7588</v>
      </c>
      <c r="D411" s="1" t="s">
        <v>6663</v>
      </c>
      <c r="G411" s="1" t="s">
        <v>7589</v>
      </c>
    </row>
    <row r="412" spans="1:7" ht="12.75">
      <c r="A412" s="1">
        <v>7200</v>
      </c>
      <c r="B412" s="1" t="s">
        <v>873</v>
      </c>
      <c r="C412" s="1" t="s">
        <v>7590</v>
      </c>
      <c r="D412" s="1" t="s">
        <v>6606</v>
      </c>
      <c r="G412" s="1" t="s">
        <v>2224</v>
      </c>
    </row>
    <row r="413" spans="1:7" ht="12.75">
      <c r="A413" s="1">
        <v>7201</v>
      </c>
      <c r="B413" s="1" t="s">
        <v>7591</v>
      </c>
      <c r="C413" s="1" t="s">
        <v>7592</v>
      </c>
      <c r="D413" s="1" t="s">
        <v>6609</v>
      </c>
      <c r="G413" s="1" t="s">
        <v>7593</v>
      </c>
    </row>
    <row r="414" spans="1:7" ht="12.75">
      <c r="A414" s="1">
        <v>7202</v>
      </c>
      <c r="B414" s="1" t="s">
        <v>7594</v>
      </c>
      <c r="C414" s="1" t="s">
        <v>7595</v>
      </c>
      <c r="D414" s="1" t="s">
        <v>6609</v>
      </c>
      <c r="G414" s="1" t="s">
        <v>7596</v>
      </c>
    </row>
    <row r="415" spans="1:7" ht="12.75">
      <c r="A415" s="1">
        <v>7203</v>
      </c>
      <c r="B415" s="1" t="s">
        <v>7597</v>
      </c>
      <c r="C415" s="1" t="s">
        <v>7598</v>
      </c>
      <c r="D415" s="1" t="s">
        <v>6609</v>
      </c>
      <c r="G415" s="1" t="s">
        <v>7599</v>
      </c>
    </row>
    <row r="416" spans="1:7" ht="12.75">
      <c r="A416" s="1">
        <v>7204</v>
      </c>
      <c r="B416" s="1" t="s">
        <v>7600</v>
      </c>
      <c r="C416" s="1" t="s">
        <v>7601</v>
      </c>
      <c r="D416" s="1" t="s">
        <v>6609</v>
      </c>
      <c r="G416" s="1" t="s">
        <v>7602</v>
      </c>
    </row>
    <row r="417" spans="1:7" ht="12.75">
      <c r="A417" s="1">
        <v>7205</v>
      </c>
      <c r="B417" s="1" t="s">
        <v>7603</v>
      </c>
      <c r="C417" s="1" t="s">
        <v>7604</v>
      </c>
      <c r="D417" s="1" t="s">
        <v>6609</v>
      </c>
      <c r="G417" s="1" t="s">
        <v>7605</v>
      </c>
    </row>
    <row r="418" spans="1:7" ht="12.75">
      <c r="A418" s="1">
        <v>7206</v>
      </c>
      <c r="B418" s="1" t="s">
        <v>7606</v>
      </c>
      <c r="C418" s="1" t="s">
        <v>7607</v>
      </c>
      <c r="D418" s="1" t="s">
        <v>6609</v>
      </c>
      <c r="G418" s="1" t="s">
        <v>7608</v>
      </c>
    </row>
    <row r="419" spans="1:7" ht="12.75">
      <c r="A419" s="1">
        <v>7207</v>
      </c>
      <c r="B419" s="1" t="s">
        <v>7609</v>
      </c>
      <c r="C419" s="1" t="s">
        <v>7610</v>
      </c>
      <c r="D419" s="1" t="s">
        <v>6609</v>
      </c>
      <c r="G419" s="1" t="s">
        <v>7611</v>
      </c>
    </row>
    <row r="420" spans="1:7" ht="12.75">
      <c r="A420" s="1">
        <v>7208</v>
      </c>
      <c r="B420" s="1" t="s">
        <v>7612</v>
      </c>
      <c r="C420" s="1" t="s">
        <v>7613</v>
      </c>
      <c r="D420" s="1" t="s">
        <v>6609</v>
      </c>
      <c r="G420" s="1" t="s">
        <v>7614</v>
      </c>
    </row>
    <row r="421" spans="1:7" ht="12.75">
      <c r="A421" s="1">
        <v>7209</v>
      </c>
      <c r="B421" s="1" t="s">
        <v>7615</v>
      </c>
      <c r="C421" s="1" t="s">
        <v>7616</v>
      </c>
      <c r="D421" s="1" t="s">
        <v>6609</v>
      </c>
      <c r="G421" s="1" t="s">
        <v>7617</v>
      </c>
    </row>
    <row r="422" spans="1:7" ht="12.75">
      <c r="A422" s="1">
        <v>7210</v>
      </c>
      <c r="B422" s="1" t="s">
        <v>7618</v>
      </c>
      <c r="C422" s="1" t="s">
        <v>7619</v>
      </c>
      <c r="D422" s="1" t="s">
        <v>6609</v>
      </c>
      <c r="G422" s="1" t="s">
        <v>7620</v>
      </c>
    </row>
    <row r="423" spans="1:7" ht="12.75">
      <c r="A423" s="1">
        <v>7211</v>
      </c>
      <c r="B423" s="1" t="s">
        <v>7621</v>
      </c>
      <c r="C423" s="1" t="s">
        <v>7622</v>
      </c>
      <c r="D423" s="1" t="s">
        <v>6609</v>
      </c>
      <c r="G423" s="1" t="s">
        <v>7623</v>
      </c>
    </row>
    <row r="424" spans="1:7" ht="12.75">
      <c r="A424" s="1">
        <v>7212</v>
      </c>
      <c r="B424" s="1" t="s">
        <v>7624</v>
      </c>
      <c r="C424" s="1" t="s">
        <v>7625</v>
      </c>
      <c r="D424" s="1" t="s">
        <v>6609</v>
      </c>
      <c r="G424" s="1" t="s">
        <v>7626</v>
      </c>
    </row>
    <row r="425" spans="1:7" ht="12.75">
      <c r="A425" s="1">
        <v>7271</v>
      </c>
      <c r="B425" s="1" t="s">
        <v>7627</v>
      </c>
      <c r="C425" s="1" t="s">
        <v>7628</v>
      </c>
      <c r="D425" s="1" t="s">
        <v>6663</v>
      </c>
      <c r="G425" s="1" t="s">
        <v>2225</v>
      </c>
    </row>
    <row r="426" spans="1:7" ht="12.75">
      <c r="A426" s="1">
        <v>7300</v>
      </c>
      <c r="B426" s="1" t="s">
        <v>879</v>
      </c>
      <c r="C426" s="1" t="s">
        <v>7629</v>
      </c>
      <c r="D426" s="1" t="s">
        <v>6606</v>
      </c>
      <c r="G426" s="1" t="s">
        <v>3967</v>
      </c>
    </row>
    <row r="427" spans="1:7" ht="12.75">
      <c r="A427" s="1">
        <v>7301</v>
      </c>
      <c r="B427" s="1" t="s">
        <v>7630</v>
      </c>
      <c r="C427" s="1" t="s">
        <v>7631</v>
      </c>
      <c r="D427" s="1" t="s">
        <v>6609</v>
      </c>
      <c r="G427" s="1" t="s">
        <v>7632</v>
      </c>
    </row>
    <row r="428" spans="1:7" ht="12.75">
      <c r="A428" s="1">
        <v>7302</v>
      </c>
      <c r="B428" s="1" t="s">
        <v>7633</v>
      </c>
      <c r="C428" s="1" t="s">
        <v>7634</v>
      </c>
      <c r="D428" s="1" t="s">
        <v>6609</v>
      </c>
      <c r="G428" s="1" t="s">
        <v>7635</v>
      </c>
    </row>
    <row r="429" spans="1:7" ht="12.75">
      <c r="A429" s="1">
        <v>7303</v>
      </c>
      <c r="B429" s="1" t="s">
        <v>7636</v>
      </c>
      <c r="C429" s="1" t="s">
        <v>7637</v>
      </c>
      <c r="D429" s="1" t="s">
        <v>6609</v>
      </c>
      <c r="G429" s="1" t="s">
        <v>7638</v>
      </c>
    </row>
    <row r="430" spans="1:7" ht="12.75">
      <c r="A430" s="1">
        <v>7304</v>
      </c>
      <c r="B430" s="1" t="s">
        <v>7639</v>
      </c>
      <c r="C430" s="1" t="s">
        <v>7640</v>
      </c>
      <c r="D430" s="1" t="s">
        <v>6609</v>
      </c>
      <c r="G430" s="1" t="s">
        <v>7641</v>
      </c>
    </row>
    <row r="431" spans="1:7" ht="12.75">
      <c r="A431" s="1">
        <v>7305</v>
      </c>
      <c r="B431" s="1" t="s">
        <v>7642</v>
      </c>
      <c r="C431" s="1" t="s">
        <v>7643</v>
      </c>
      <c r="D431" s="1" t="s">
        <v>6609</v>
      </c>
      <c r="G431" s="1" t="s">
        <v>7644</v>
      </c>
    </row>
    <row r="432" spans="1:7" ht="12.75">
      <c r="A432" s="1">
        <v>7306</v>
      </c>
      <c r="B432" s="1" t="s">
        <v>7645</v>
      </c>
      <c r="C432" s="1" t="s">
        <v>7646</v>
      </c>
      <c r="D432" s="1" t="s">
        <v>6609</v>
      </c>
      <c r="G432" s="1" t="s">
        <v>4487</v>
      </c>
    </row>
    <row r="433" spans="1:7" ht="12.75">
      <c r="A433" s="1">
        <v>7307</v>
      </c>
      <c r="B433" s="1" t="s">
        <v>7647</v>
      </c>
      <c r="C433" s="1" t="s">
        <v>7648</v>
      </c>
      <c r="D433" s="1" t="s">
        <v>6609</v>
      </c>
      <c r="G433" s="1" t="s">
        <v>3966</v>
      </c>
    </row>
    <row r="434" spans="1:7" ht="12.75">
      <c r="A434" s="1">
        <v>7308</v>
      </c>
      <c r="B434" s="1" t="s">
        <v>7649</v>
      </c>
      <c r="C434" s="1" t="s">
        <v>7650</v>
      </c>
      <c r="D434" s="1" t="s">
        <v>6609</v>
      </c>
      <c r="G434" s="1" t="s">
        <v>4413</v>
      </c>
    </row>
    <row r="435" spans="1:7" ht="12.75">
      <c r="A435" s="1">
        <v>7309</v>
      </c>
      <c r="B435" s="1" t="s">
        <v>7651</v>
      </c>
      <c r="C435" s="1" t="s">
        <v>7652</v>
      </c>
      <c r="D435" s="1" t="s">
        <v>6609</v>
      </c>
      <c r="G435" s="1" t="s">
        <v>4412</v>
      </c>
    </row>
    <row r="436" spans="1:7" ht="12.75">
      <c r="A436" s="1">
        <v>7310</v>
      </c>
      <c r="B436" s="1" t="s">
        <v>1882</v>
      </c>
      <c r="C436" s="1" t="s">
        <v>7653</v>
      </c>
      <c r="D436" s="1" t="s">
        <v>6609</v>
      </c>
      <c r="G436" s="1" t="s">
        <v>1887</v>
      </c>
    </row>
    <row r="437" spans="1:7" ht="12.75">
      <c r="A437" s="1">
        <v>7311</v>
      </c>
      <c r="B437" s="1" t="s">
        <v>7654</v>
      </c>
      <c r="C437" s="1" t="s">
        <v>7655</v>
      </c>
      <c r="D437" s="1" t="s">
        <v>6609</v>
      </c>
      <c r="G437" s="1" t="s">
        <v>7656</v>
      </c>
    </row>
    <row r="438" spans="1:7" ht="12.75">
      <c r="A438" s="1">
        <v>7312</v>
      </c>
      <c r="B438" s="1" t="s">
        <v>7657</v>
      </c>
      <c r="C438" s="1" t="s">
        <v>7658</v>
      </c>
      <c r="D438" s="1" t="s">
        <v>6609</v>
      </c>
      <c r="G438" s="1" t="s">
        <v>7659</v>
      </c>
    </row>
    <row r="439" spans="1:7" ht="12.75">
      <c r="A439" s="1">
        <v>7313</v>
      </c>
      <c r="B439" s="1" t="s">
        <v>7660</v>
      </c>
      <c r="C439" s="1" t="s">
        <v>7661</v>
      </c>
      <c r="D439" s="1" t="s">
        <v>6609</v>
      </c>
      <c r="G439" s="1" t="s">
        <v>7662</v>
      </c>
    </row>
    <row r="440" spans="1:7" ht="12.75">
      <c r="A440" s="1">
        <v>7314</v>
      </c>
      <c r="B440" s="1" t="s">
        <v>7663</v>
      </c>
      <c r="C440" s="1" t="s">
        <v>7664</v>
      </c>
      <c r="D440" s="1" t="s">
        <v>6609</v>
      </c>
      <c r="G440" s="1" t="s">
        <v>4300</v>
      </c>
    </row>
    <row r="441" spans="1:7" ht="12.75">
      <c r="A441" s="1">
        <v>7315</v>
      </c>
      <c r="B441" s="1" t="s">
        <v>7665</v>
      </c>
      <c r="C441" s="1" t="s">
        <v>7666</v>
      </c>
      <c r="D441" s="1" t="s">
        <v>6609</v>
      </c>
      <c r="G441" s="1" t="s">
        <v>7667</v>
      </c>
    </row>
    <row r="442" spans="1:7" ht="12.75">
      <c r="A442" s="1">
        <v>7316</v>
      </c>
      <c r="B442" s="1" t="s">
        <v>7668</v>
      </c>
      <c r="C442" s="1" t="s">
        <v>7669</v>
      </c>
      <c r="D442" s="1" t="s">
        <v>6609</v>
      </c>
      <c r="G442" s="1" t="s">
        <v>7670</v>
      </c>
    </row>
    <row r="443" spans="1:7" ht="12.75">
      <c r="A443" s="1">
        <v>7317</v>
      </c>
      <c r="B443" s="1" t="s">
        <v>7671</v>
      </c>
      <c r="C443" s="1" t="s">
        <v>7672</v>
      </c>
      <c r="D443" s="1" t="s">
        <v>6609</v>
      </c>
      <c r="G443" s="1" t="s">
        <v>7673</v>
      </c>
    </row>
    <row r="444" spans="1:7" ht="12.75">
      <c r="A444" s="1">
        <v>7318</v>
      </c>
      <c r="B444" s="1" t="s">
        <v>7674</v>
      </c>
      <c r="C444" s="1" t="s">
        <v>7675</v>
      </c>
      <c r="D444" s="1" t="s">
        <v>6609</v>
      </c>
      <c r="G444" s="1" t="s">
        <v>7676</v>
      </c>
    </row>
    <row r="445" spans="1:7" ht="12.75">
      <c r="A445" s="1">
        <v>7322</v>
      </c>
      <c r="B445" s="1" t="s">
        <v>7677</v>
      </c>
      <c r="C445" s="1" t="s">
        <v>7678</v>
      </c>
      <c r="D445" s="1" t="s">
        <v>6609</v>
      </c>
      <c r="G445" s="1" t="s">
        <v>7679</v>
      </c>
    </row>
    <row r="446" spans="1:7" ht="12.75">
      <c r="A446" s="1">
        <v>7325</v>
      </c>
      <c r="B446" s="1" t="s">
        <v>7680</v>
      </c>
      <c r="C446" s="1" t="s">
        <v>7681</v>
      </c>
      <c r="D446" s="1" t="s">
        <v>6609</v>
      </c>
      <c r="G446" s="1" t="s">
        <v>7682</v>
      </c>
    </row>
    <row r="447" spans="1:7" ht="12.75">
      <c r="A447" s="1">
        <v>7326</v>
      </c>
      <c r="B447" s="1" t="s">
        <v>7683</v>
      </c>
      <c r="C447" s="1" t="s">
        <v>7684</v>
      </c>
      <c r="D447" s="1" t="s">
        <v>6609</v>
      </c>
      <c r="G447" s="1" t="s">
        <v>7685</v>
      </c>
    </row>
    <row r="448" spans="1:7" ht="12.75">
      <c r="A448" s="1">
        <v>7371</v>
      </c>
      <c r="B448" s="1" t="s">
        <v>7686</v>
      </c>
      <c r="C448" s="1" t="s">
        <v>7687</v>
      </c>
      <c r="D448" s="1" t="s">
        <v>6663</v>
      </c>
      <c r="G448" s="1" t="s">
        <v>4430</v>
      </c>
    </row>
    <row r="449" spans="1:7" ht="12.75">
      <c r="A449" s="1">
        <v>7372</v>
      </c>
      <c r="B449" s="1" t="s">
        <v>5267</v>
      </c>
      <c r="C449" s="1" t="s">
        <v>7688</v>
      </c>
      <c r="D449" s="1" t="s">
        <v>6663</v>
      </c>
      <c r="G449" s="1" t="s">
        <v>4299</v>
      </c>
    </row>
    <row r="450" spans="1:7" ht="12.75">
      <c r="A450" s="1">
        <v>7373</v>
      </c>
      <c r="B450" s="1" t="s">
        <v>5116</v>
      </c>
      <c r="C450" s="1" t="s">
        <v>7689</v>
      </c>
      <c r="D450" s="1" t="s">
        <v>6663</v>
      </c>
      <c r="G450" s="1" t="s">
        <v>5120</v>
      </c>
    </row>
    <row r="451" spans="1:7" ht="12.75">
      <c r="A451" s="1">
        <v>7400</v>
      </c>
      <c r="B451" s="1" t="s">
        <v>902</v>
      </c>
      <c r="C451" s="1" t="s">
        <v>7690</v>
      </c>
      <c r="D451" s="1" t="s">
        <v>6606</v>
      </c>
      <c r="G451" s="1" t="s">
        <v>2693</v>
      </c>
    </row>
    <row r="452" spans="1:7" ht="12.75">
      <c r="A452" s="1">
        <v>7401</v>
      </c>
      <c r="B452" s="1" t="s">
        <v>7691</v>
      </c>
      <c r="C452" s="1" t="s">
        <v>7692</v>
      </c>
      <c r="D452" s="1" t="s">
        <v>6609</v>
      </c>
      <c r="G452" s="1" t="s">
        <v>7693</v>
      </c>
    </row>
    <row r="453" spans="1:7" ht="12.75">
      <c r="A453" s="1">
        <v>7402</v>
      </c>
      <c r="B453" s="1" t="s">
        <v>7694</v>
      </c>
      <c r="C453" s="1" t="s">
        <v>7695</v>
      </c>
      <c r="D453" s="1" t="s">
        <v>6609</v>
      </c>
      <c r="G453" s="1" t="s">
        <v>7696</v>
      </c>
    </row>
    <row r="454" spans="1:7" ht="12.75">
      <c r="A454" s="1">
        <v>7403</v>
      </c>
      <c r="B454" s="1" t="s">
        <v>7697</v>
      </c>
      <c r="C454" s="1" t="s">
        <v>7698</v>
      </c>
      <c r="D454" s="1" t="s">
        <v>6609</v>
      </c>
      <c r="G454" s="1" t="s">
        <v>7699</v>
      </c>
    </row>
    <row r="455" spans="1:7" ht="12.75">
      <c r="A455" s="1">
        <v>7404</v>
      </c>
      <c r="B455" s="1" t="s">
        <v>7700</v>
      </c>
      <c r="C455" s="1" t="s">
        <v>7701</v>
      </c>
      <c r="D455" s="1" t="s">
        <v>6609</v>
      </c>
      <c r="G455" s="1" t="s">
        <v>7702</v>
      </c>
    </row>
    <row r="456" spans="1:7" ht="12.75">
      <c r="A456" s="1">
        <v>7405</v>
      </c>
      <c r="B456" s="1" t="s">
        <v>7703</v>
      </c>
      <c r="C456" s="1" t="s">
        <v>7704</v>
      </c>
      <c r="D456" s="1" t="s">
        <v>6609</v>
      </c>
      <c r="G456" s="1" t="s">
        <v>7705</v>
      </c>
    </row>
    <row r="457" spans="1:7" ht="12.75">
      <c r="A457" s="1">
        <v>7406</v>
      </c>
      <c r="B457" s="1" t="s">
        <v>7706</v>
      </c>
      <c r="C457" s="1" t="s">
        <v>7707</v>
      </c>
      <c r="D457" s="1" t="s">
        <v>6609</v>
      </c>
      <c r="G457" s="1" t="s">
        <v>7708</v>
      </c>
    </row>
    <row r="458" spans="1:7" ht="12.75">
      <c r="A458" s="1">
        <v>7407</v>
      </c>
      <c r="B458" s="1" t="s">
        <v>7709</v>
      </c>
      <c r="C458" s="1" t="s">
        <v>7710</v>
      </c>
      <c r="D458" s="1" t="s">
        <v>6609</v>
      </c>
      <c r="G458" s="1" t="s">
        <v>3774</v>
      </c>
    </row>
    <row r="459" spans="1:7" ht="12.75">
      <c r="A459" s="1">
        <v>7408</v>
      </c>
      <c r="B459" s="1" t="s">
        <v>7711</v>
      </c>
      <c r="C459" s="1" t="s">
        <v>7712</v>
      </c>
      <c r="D459" s="1" t="s">
        <v>6609</v>
      </c>
      <c r="G459" s="1" t="s">
        <v>7713</v>
      </c>
    </row>
    <row r="460" spans="1:7" ht="12.75">
      <c r="A460" s="1">
        <v>7409</v>
      </c>
      <c r="B460" s="1" t="s">
        <v>7714</v>
      </c>
      <c r="C460" s="1" t="s">
        <v>7715</v>
      </c>
      <c r="D460" s="1" t="s">
        <v>6609</v>
      </c>
      <c r="G460" s="1" t="s">
        <v>3932</v>
      </c>
    </row>
    <row r="461" spans="1:7" ht="12.75">
      <c r="A461" s="1">
        <v>7410</v>
      </c>
      <c r="B461" s="1" t="s">
        <v>7716</v>
      </c>
      <c r="C461" s="1" t="s">
        <v>7717</v>
      </c>
      <c r="D461" s="1" t="s">
        <v>6609</v>
      </c>
      <c r="G461" s="1" t="s">
        <v>7718</v>
      </c>
    </row>
    <row r="462" spans="1:7" ht="12.75">
      <c r="A462" s="1">
        <v>7411</v>
      </c>
      <c r="B462" s="1" t="s">
        <v>7719</v>
      </c>
      <c r="C462" s="1" t="s">
        <v>7720</v>
      </c>
      <c r="D462" s="1" t="s">
        <v>6609</v>
      </c>
      <c r="G462" s="1" t="s">
        <v>7721</v>
      </c>
    </row>
    <row r="463" spans="1:7" ht="12.75">
      <c r="A463" s="1">
        <v>7412</v>
      </c>
      <c r="B463" s="1" t="s">
        <v>7722</v>
      </c>
      <c r="C463" s="1" t="s">
        <v>7723</v>
      </c>
      <c r="D463" s="1" t="s">
        <v>6609</v>
      </c>
      <c r="G463" s="1" t="s">
        <v>7724</v>
      </c>
    </row>
    <row r="464" spans="1:7" ht="12.75">
      <c r="A464" s="1">
        <v>7413</v>
      </c>
      <c r="B464" s="1" t="s">
        <v>7725</v>
      </c>
      <c r="C464" s="1" t="s">
        <v>7726</v>
      </c>
      <c r="D464" s="1" t="s">
        <v>6609</v>
      </c>
      <c r="G464" s="1" t="s">
        <v>7727</v>
      </c>
    </row>
    <row r="465" spans="1:7" ht="12.75">
      <c r="A465" s="1">
        <v>7414</v>
      </c>
      <c r="B465" s="1" t="s">
        <v>7728</v>
      </c>
      <c r="C465" s="1" t="s">
        <v>7729</v>
      </c>
      <c r="D465" s="1" t="s">
        <v>6609</v>
      </c>
      <c r="G465" s="1" t="s">
        <v>7730</v>
      </c>
    </row>
    <row r="466" spans="1:7" ht="12.75">
      <c r="A466" s="1">
        <v>7415</v>
      </c>
      <c r="B466" s="1" t="s">
        <v>7731</v>
      </c>
      <c r="C466" s="1" t="s">
        <v>7732</v>
      </c>
      <c r="D466" s="1" t="s">
        <v>6609</v>
      </c>
      <c r="G466" s="1" t="s">
        <v>7733</v>
      </c>
    </row>
    <row r="467" spans="1:7" ht="12.75">
      <c r="A467" s="1">
        <v>7471</v>
      </c>
      <c r="B467" s="1" t="s">
        <v>7734</v>
      </c>
      <c r="C467" s="1" t="s">
        <v>7735</v>
      </c>
      <c r="D467" s="1" t="s">
        <v>6663</v>
      </c>
      <c r="G467" s="1" t="s">
        <v>4251</v>
      </c>
    </row>
    <row r="468" spans="1:7" ht="12.75">
      <c r="A468" s="1">
        <v>7472</v>
      </c>
      <c r="B468" s="1" t="s">
        <v>7736</v>
      </c>
      <c r="C468" s="1" t="s">
        <v>7737</v>
      </c>
      <c r="D468" s="1" t="s">
        <v>6663</v>
      </c>
      <c r="G468" s="1" t="s">
        <v>4923</v>
      </c>
    </row>
    <row r="469" spans="1:7" ht="12.75">
      <c r="A469" s="1">
        <v>7500</v>
      </c>
      <c r="B469" s="1" t="s">
        <v>6692</v>
      </c>
      <c r="C469" s="1" t="s">
        <v>7738</v>
      </c>
      <c r="D469" s="1" t="s">
        <v>6606</v>
      </c>
      <c r="G469" s="1" t="s">
        <v>7739</v>
      </c>
    </row>
    <row r="470" spans="1:7" ht="12.75">
      <c r="A470" s="1">
        <v>7501</v>
      </c>
      <c r="B470" s="1" t="s">
        <v>7740</v>
      </c>
      <c r="C470" s="1" t="s">
        <v>7741</v>
      </c>
      <c r="D470" s="1" t="s">
        <v>6609</v>
      </c>
      <c r="G470" s="1" t="s">
        <v>7742</v>
      </c>
    </row>
    <row r="471" spans="1:7" ht="12.75">
      <c r="A471" s="1">
        <v>7502</v>
      </c>
      <c r="B471" s="1" t="s">
        <v>6692</v>
      </c>
      <c r="C471" s="1" t="s">
        <v>7743</v>
      </c>
      <c r="D471" s="1" t="s">
        <v>6609</v>
      </c>
      <c r="G471" s="1" t="s">
        <v>7744</v>
      </c>
    </row>
    <row r="472" spans="1:7" ht="12.75">
      <c r="A472" s="1">
        <v>7503</v>
      </c>
      <c r="B472" s="1" t="s">
        <v>7745</v>
      </c>
      <c r="C472" s="1" t="s">
        <v>7746</v>
      </c>
      <c r="D472" s="1" t="s">
        <v>6609</v>
      </c>
      <c r="G472" s="1" t="s">
        <v>7747</v>
      </c>
    </row>
    <row r="473" spans="1:7" ht="12.75">
      <c r="A473" s="1">
        <v>7504</v>
      </c>
      <c r="B473" s="1" t="s">
        <v>7748</v>
      </c>
      <c r="C473" s="1" t="s">
        <v>7749</v>
      </c>
      <c r="D473" s="1" t="s">
        <v>6609</v>
      </c>
      <c r="G473" s="1" t="s">
        <v>7750</v>
      </c>
    </row>
    <row r="474" spans="1:7" ht="12.75">
      <c r="A474" s="1">
        <v>7505</v>
      </c>
      <c r="B474" s="1" t="s">
        <v>7751</v>
      </c>
      <c r="C474" s="1" t="s">
        <v>7752</v>
      </c>
      <c r="D474" s="1" t="s">
        <v>6609</v>
      </c>
      <c r="G474" s="1" t="s">
        <v>7753</v>
      </c>
    </row>
    <row r="475" spans="1:7" ht="12.75">
      <c r="A475" s="1">
        <v>7571</v>
      </c>
      <c r="B475" s="1" t="s">
        <v>6692</v>
      </c>
      <c r="C475" s="1" t="s">
        <v>7754</v>
      </c>
      <c r="D475" s="1" t="s">
        <v>6663</v>
      </c>
      <c r="G475" s="1" t="s">
        <v>7755</v>
      </c>
    </row>
    <row r="476" spans="1:7" ht="12.75">
      <c r="A476" s="1">
        <v>7600</v>
      </c>
      <c r="B476" s="1" t="s">
        <v>919</v>
      </c>
      <c r="C476" s="1" t="s">
        <v>7756</v>
      </c>
      <c r="D476" s="1" t="s">
        <v>6606</v>
      </c>
      <c r="G476" s="1" t="s">
        <v>3756</v>
      </c>
    </row>
    <row r="477" spans="1:7" ht="12.75">
      <c r="A477" s="1">
        <v>7601</v>
      </c>
      <c r="B477" s="1" t="s">
        <v>7757</v>
      </c>
      <c r="C477" s="1" t="s">
        <v>7758</v>
      </c>
      <c r="D477" s="1" t="s">
        <v>6609</v>
      </c>
      <c r="G477" s="1" t="s">
        <v>7759</v>
      </c>
    </row>
    <row r="478" spans="1:7" ht="12.75">
      <c r="A478" s="1">
        <v>7602</v>
      </c>
      <c r="B478" s="1" t="s">
        <v>7760</v>
      </c>
      <c r="C478" s="1" t="s">
        <v>7761</v>
      </c>
      <c r="D478" s="1" t="s">
        <v>6609</v>
      </c>
      <c r="G478" s="1" t="s">
        <v>7762</v>
      </c>
    </row>
    <row r="479" spans="1:7" ht="12.75">
      <c r="A479" s="1">
        <v>7603</v>
      </c>
      <c r="B479" s="1" t="s">
        <v>7763</v>
      </c>
      <c r="C479" s="1" t="s">
        <v>7764</v>
      </c>
      <c r="D479" s="1" t="s">
        <v>6609</v>
      </c>
      <c r="G479" s="1" t="s">
        <v>7765</v>
      </c>
    </row>
    <row r="480" spans="1:7" ht="12.75">
      <c r="A480" s="1">
        <v>7604</v>
      </c>
      <c r="B480" s="1" t="s">
        <v>7766</v>
      </c>
      <c r="C480" s="1" t="s">
        <v>7767</v>
      </c>
      <c r="D480" s="1" t="s">
        <v>6609</v>
      </c>
      <c r="G480" s="1" t="s">
        <v>3757</v>
      </c>
    </row>
    <row r="481" spans="1:7" ht="12.75">
      <c r="A481" s="1">
        <v>7605</v>
      </c>
      <c r="B481" s="1" t="s">
        <v>7768</v>
      </c>
      <c r="C481" s="1" t="s">
        <v>7769</v>
      </c>
      <c r="D481" s="1" t="s">
        <v>6609</v>
      </c>
      <c r="G481" s="1" t="s">
        <v>7770</v>
      </c>
    </row>
    <row r="482" spans="1:7" ht="12.75">
      <c r="A482" s="1">
        <v>7606</v>
      </c>
      <c r="B482" s="1" t="s">
        <v>7771</v>
      </c>
      <c r="C482" s="1" t="s">
        <v>7772</v>
      </c>
      <c r="D482" s="1" t="s">
        <v>6609</v>
      </c>
      <c r="G482" s="1" t="s">
        <v>7773</v>
      </c>
    </row>
    <row r="483" spans="1:7" ht="12.75">
      <c r="A483" s="1">
        <v>8100</v>
      </c>
      <c r="B483" s="1" t="s">
        <v>6699</v>
      </c>
      <c r="C483" s="1" t="s">
        <v>7774</v>
      </c>
      <c r="D483" s="1" t="s">
        <v>6606</v>
      </c>
      <c r="G483" s="1" t="s">
        <v>7775</v>
      </c>
    </row>
    <row r="484" spans="1:7" ht="12.75">
      <c r="A484" s="1">
        <v>8101</v>
      </c>
      <c r="B484" s="1" t="s">
        <v>7776</v>
      </c>
      <c r="C484" s="1" t="s">
        <v>7777</v>
      </c>
      <c r="D484" s="1" t="s">
        <v>6609</v>
      </c>
      <c r="G484" s="1" t="s">
        <v>7778</v>
      </c>
    </row>
    <row r="485" spans="1:7" ht="12.75">
      <c r="A485" s="1">
        <v>8102</v>
      </c>
      <c r="B485" s="1" t="s">
        <v>7779</v>
      </c>
      <c r="C485" s="1" t="s">
        <v>7780</v>
      </c>
      <c r="D485" s="1" t="s">
        <v>6609</v>
      </c>
      <c r="G485" s="1" t="s">
        <v>7781</v>
      </c>
    </row>
    <row r="486" spans="1:7" ht="12.75">
      <c r="A486" s="1">
        <v>8103</v>
      </c>
      <c r="B486" s="1" t="s">
        <v>7782</v>
      </c>
      <c r="C486" s="1" t="s">
        <v>7783</v>
      </c>
      <c r="D486" s="1" t="s">
        <v>6609</v>
      </c>
      <c r="G486" s="1" t="s">
        <v>7784</v>
      </c>
    </row>
    <row r="487" spans="1:7" ht="12.75">
      <c r="A487" s="1">
        <v>8104</v>
      </c>
      <c r="B487" s="1" t="s">
        <v>7785</v>
      </c>
      <c r="C487" s="1" t="s">
        <v>7786</v>
      </c>
      <c r="D487" s="1" t="s">
        <v>6609</v>
      </c>
      <c r="G487" s="1" t="s">
        <v>7787</v>
      </c>
    </row>
    <row r="488" spans="1:7" ht="12.75">
      <c r="A488" s="1">
        <v>8105</v>
      </c>
      <c r="B488" s="1" t="s">
        <v>7788</v>
      </c>
      <c r="C488" s="1" t="s">
        <v>7789</v>
      </c>
      <c r="D488" s="1" t="s">
        <v>6609</v>
      </c>
      <c r="G488" s="1" t="s">
        <v>7790</v>
      </c>
    </row>
    <row r="489" spans="1:7" ht="12.75">
      <c r="A489" s="1">
        <v>8106</v>
      </c>
      <c r="B489" s="1" t="s">
        <v>7791</v>
      </c>
      <c r="C489" s="1" t="s">
        <v>7792</v>
      </c>
      <c r="D489" s="1" t="s">
        <v>6609</v>
      </c>
      <c r="G489" s="1" t="s">
        <v>7793</v>
      </c>
    </row>
    <row r="490" spans="1:7" ht="12.75">
      <c r="A490" s="1">
        <v>8107</v>
      </c>
      <c r="B490" s="1" t="s">
        <v>7794</v>
      </c>
      <c r="C490" s="1" t="s">
        <v>7795</v>
      </c>
      <c r="D490" s="1" t="s">
        <v>6609</v>
      </c>
      <c r="G490" s="1" t="s">
        <v>7796</v>
      </c>
    </row>
    <row r="491" spans="1:7" ht="12.75">
      <c r="A491" s="1">
        <v>8108</v>
      </c>
      <c r="B491" s="1" t="s">
        <v>7797</v>
      </c>
      <c r="C491" s="1" t="s">
        <v>7798</v>
      </c>
      <c r="D491" s="1" t="s">
        <v>6609</v>
      </c>
      <c r="G491" s="1" t="s">
        <v>7799</v>
      </c>
    </row>
    <row r="492" spans="1:7" ht="12.75">
      <c r="A492" s="1">
        <v>8109</v>
      </c>
      <c r="B492" s="1" t="s">
        <v>7800</v>
      </c>
      <c r="C492" s="1" t="s">
        <v>7801</v>
      </c>
      <c r="D492" s="1" t="s">
        <v>6609</v>
      </c>
      <c r="G492" s="1" t="s">
        <v>7802</v>
      </c>
    </row>
    <row r="493" spans="1:7" ht="12.75">
      <c r="A493" s="1">
        <v>8171</v>
      </c>
      <c r="B493" s="1" t="s">
        <v>7803</v>
      </c>
      <c r="C493" s="1" t="s">
        <v>7804</v>
      </c>
      <c r="D493" s="1" t="s">
        <v>6663</v>
      </c>
      <c r="G493" s="1" t="s">
        <v>5159</v>
      </c>
    </row>
    <row r="494" spans="1:7" ht="12.75">
      <c r="A494" s="1">
        <v>8172</v>
      </c>
      <c r="B494" s="1" t="s">
        <v>7805</v>
      </c>
      <c r="C494" s="1" t="s">
        <v>7806</v>
      </c>
      <c r="D494" s="1" t="s">
        <v>6663</v>
      </c>
      <c r="G494" s="1" t="s">
        <v>7807</v>
      </c>
    </row>
    <row r="495" spans="1:7" ht="12.75">
      <c r="A495" s="1">
        <v>8200</v>
      </c>
      <c r="B495" s="1" t="s">
        <v>6704</v>
      </c>
      <c r="C495" s="1" t="s">
        <v>7808</v>
      </c>
      <c r="D495" s="1" t="s">
        <v>6606</v>
      </c>
      <c r="G495" s="1" t="s">
        <v>7809</v>
      </c>
    </row>
    <row r="496" spans="1:7" ht="12.75">
      <c r="A496" s="1">
        <v>8201</v>
      </c>
      <c r="B496" s="1" t="s">
        <v>7810</v>
      </c>
      <c r="C496" s="1" t="s">
        <v>7811</v>
      </c>
      <c r="D496" s="1" t="s">
        <v>6609</v>
      </c>
      <c r="G496" s="1" t="s">
        <v>7812</v>
      </c>
    </row>
    <row r="497" spans="1:7" ht="12.75">
      <c r="A497" s="1">
        <v>8202</v>
      </c>
      <c r="B497" s="1" t="s">
        <v>7813</v>
      </c>
      <c r="C497" s="1" t="s">
        <v>7814</v>
      </c>
      <c r="D497" s="1" t="s">
        <v>6609</v>
      </c>
      <c r="G497" s="1" t="s">
        <v>7815</v>
      </c>
    </row>
    <row r="498" spans="1:7" ht="12.75">
      <c r="A498" s="1">
        <v>8203</v>
      </c>
      <c r="B498" s="1" t="s">
        <v>7816</v>
      </c>
      <c r="C498" s="1" t="s">
        <v>7817</v>
      </c>
      <c r="D498" s="1" t="s">
        <v>6609</v>
      </c>
      <c r="G498" s="1" t="s">
        <v>7818</v>
      </c>
    </row>
    <row r="499" spans="1:7" ht="12.75">
      <c r="A499" s="1">
        <v>8204</v>
      </c>
      <c r="B499" s="1" t="s">
        <v>7819</v>
      </c>
      <c r="C499" s="1" t="s">
        <v>7820</v>
      </c>
      <c r="D499" s="1" t="s">
        <v>6609</v>
      </c>
      <c r="G499" s="1" t="s">
        <v>7821</v>
      </c>
    </row>
    <row r="500" spans="1:7" ht="12.75">
      <c r="A500" s="1">
        <v>8205</v>
      </c>
      <c r="B500" s="1" t="s">
        <v>7822</v>
      </c>
      <c r="C500" s="1" t="s">
        <v>7823</v>
      </c>
      <c r="D500" s="1" t="s">
        <v>6609</v>
      </c>
      <c r="G500" s="1" t="s">
        <v>7824</v>
      </c>
    </row>
    <row r="501" spans="1:7" ht="12.75">
      <c r="A501" s="1">
        <v>8206</v>
      </c>
      <c r="B501" s="1" t="s">
        <v>7825</v>
      </c>
      <c r="C501" s="1" t="s">
        <v>7826</v>
      </c>
      <c r="D501" s="1" t="s">
        <v>6609</v>
      </c>
      <c r="G501" s="1" t="s">
        <v>7827</v>
      </c>
    </row>
    <row r="502" spans="1:7" ht="12.75">
      <c r="A502" s="1">
        <v>8207</v>
      </c>
      <c r="B502" s="1" t="s">
        <v>7828</v>
      </c>
      <c r="C502" s="1" t="s">
        <v>7829</v>
      </c>
      <c r="D502" s="1" t="s">
        <v>6609</v>
      </c>
      <c r="G502" s="1" t="s">
        <v>7830</v>
      </c>
    </row>
    <row r="503" spans="1:7" ht="12.75">
      <c r="A503" s="1">
        <v>8208</v>
      </c>
      <c r="B503" s="1" t="s">
        <v>7831</v>
      </c>
      <c r="C503" s="1" t="s">
        <v>7832</v>
      </c>
      <c r="D503" s="1" t="s">
        <v>6609</v>
      </c>
      <c r="G503" s="1" t="s">
        <v>7833</v>
      </c>
    </row>
    <row r="504" spans="1:7" ht="12.75">
      <c r="A504" s="1">
        <v>8271</v>
      </c>
      <c r="B504" s="1" t="s">
        <v>7834</v>
      </c>
      <c r="C504" s="1" t="s">
        <v>7835</v>
      </c>
      <c r="D504" s="1" t="s">
        <v>6663</v>
      </c>
      <c r="G504" s="1" t="s">
        <v>7836</v>
      </c>
    </row>
    <row r="505" spans="1:7" ht="12.75">
      <c r="A505" s="1">
        <v>8272</v>
      </c>
      <c r="B505" s="1" t="s">
        <v>7837</v>
      </c>
      <c r="C505" s="1" t="s">
        <v>7838</v>
      </c>
      <c r="D505" s="1" t="s">
        <v>6663</v>
      </c>
      <c r="G505" s="1" t="s">
        <v>7839</v>
      </c>
    </row>
    <row r="506" spans="1:7" ht="12.75">
      <c r="A506" s="1">
        <v>9100</v>
      </c>
      <c r="B506" s="1" t="s">
        <v>6708</v>
      </c>
      <c r="C506" s="1" t="s">
        <v>7840</v>
      </c>
      <c r="D506" s="1" t="s">
        <v>6606</v>
      </c>
      <c r="G506" s="1" t="s">
        <v>7841</v>
      </c>
    </row>
    <row r="507" spans="1:7" ht="12.75">
      <c r="A507" s="1">
        <v>9101</v>
      </c>
      <c r="B507" s="1" t="s">
        <v>7842</v>
      </c>
      <c r="C507" s="1" t="s">
        <v>7843</v>
      </c>
      <c r="D507" s="1" t="s">
        <v>6609</v>
      </c>
      <c r="G507" s="1" t="s">
        <v>7844</v>
      </c>
    </row>
    <row r="508" spans="1:7" ht="12.75">
      <c r="A508" s="1">
        <v>9102</v>
      </c>
      <c r="B508" s="1" t="s">
        <v>7845</v>
      </c>
      <c r="C508" s="1" t="s">
        <v>7846</v>
      </c>
      <c r="D508" s="1" t="s">
        <v>6609</v>
      </c>
      <c r="G508" s="1" t="s">
        <v>7847</v>
      </c>
    </row>
    <row r="509" spans="1:7" ht="12.75">
      <c r="A509" s="1">
        <v>9103</v>
      </c>
      <c r="B509" s="1" t="s">
        <v>7848</v>
      </c>
      <c r="C509" s="1" t="s">
        <v>7849</v>
      </c>
      <c r="D509" s="1" t="s">
        <v>6609</v>
      </c>
      <c r="G509" s="1" t="s">
        <v>7850</v>
      </c>
    </row>
    <row r="510" spans="1:7" ht="12.75">
      <c r="A510" s="1">
        <v>9104</v>
      </c>
      <c r="B510" s="1" t="s">
        <v>7851</v>
      </c>
      <c r="C510" s="1" t="s">
        <v>7852</v>
      </c>
      <c r="D510" s="1" t="s">
        <v>6609</v>
      </c>
      <c r="G510" s="1" t="s">
        <v>7853</v>
      </c>
    </row>
    <row r="511" spans="1:7" ht="12.75">
      <c r="A511" s="1">
        <v>9105</v>
      </c>
      <c r="B511" s="1" t="s">
        <v>7854</v>
      </c>
      <c r="C511" s="1" t="s">
        <v>7855</v>
      </c>
      <c r="D511" s="1" t="s">
        <v>6609</v>
      </c>
      <c r="G511" s="1" t="s">
        <v>7856</v>
      </c>
    </row>
    <row r="512" spans="1:7" ht="12.75">
      <c r="A512" s="1">
        <v>9106</v>
      </c>
      <c r="B512" s="1" t="s">
        <v>7857</v>
      </c>
      <c r="C512" s="1" t="s">
        <v>7858</v>
      </c>
      <c r="D512" s="1" t="s">
        <v>6609</v>
      </c>
      <c r="G512" s="1" t="s">
        <v>7859</v>
      </c>
    </row>
    <row r="513" spans="1:7" ht="12.75">
      <c r="A513" s="1">
        <v>9107</v>
      </c>
      <c r="B513" s="1" t="s">
        <v>7860</v>
      </c>
      <c r="C513" s="1" t="s">
        <v>7861</v>
      </c>
      <c r="D513" s="1" t="s">
        <v>6609</v>
      </c>
      <c r="G513" s="1" t="s">
        <v>7862</v>
      </c>
    </row>
    <row r="514" spans="1:7" ht="12.75">
      <c r="A514" s="1">
        <v>9108</v>
      </c>
      <c r="B514" s="1" t="s">
        <v>7863</v>
      </c>
      <c r="C514" s="1" t="s">
        <v>7864</v>
      </c>
      <c r="D514" s="1" t="s">
        <v>6609</v>
      </c>
      <c r="G514" s="1" t="s">
        <v>7865</v>
      </c>
    </row>
    <row r="515" spans="1:7" ht="12.75">
      <c r="A515" s="1">
        <v>9109</v>
      </c>
      <c r="B515" s="1" t="s">
        <v>7866</v>
      </c>
      <c r="C515" s="1" t="s">
        <v>7867</v>
      </c>
      <c r="D515" s="1" t="s">
        <v>6609</v>
      </c>
      <c r="G515" s="1" t="s">
        <v>7868</v>
      </c>
    </row>
    <row r="516" spans="1:7" ht="12.75">
      <c r="A516" s="1">
        <v>9110</v>
      </c>
      <c r="B516" s="1" t="s">
        <v>7869</v>
      </c>
      <c r="C516" s="1" t="s">
        <v>7870</v>
      </c>
      <c r="D516" s="1" t="s">
        <v>6609</v>
      </c>
      <c r="G516" s="1" t="s">
        <v>7871</v>
      </c>
    </row>
    <row r="517" spans="1:7" ht="12.75">
      <c r="A517" s="1">
        <v>9111</v>
      </c>
      <c r="B517" s="1" t="s">
        <v>7872</v>
      </c>
      <c r="C517" s="1" t="s">
        <v>7873</v>
      </c>
      <c r="D517" s="1" t="s">
        <v>6609</v>
      </c>
      <c r="G517" s="1" t="s">
        <v>7874</v>
      </c>
    </row>
    <row r="518" spans="1:7" ht="12.75">
      <c r="A518" s="1">
        <v>9112</v>
      </c>
      <c r="B518" s="1" t="s">
        <v>7875</v>
      </c>
      <c r="C518" s="1" t="s">
        <v>7876</v>
      </c>
      <c r="D518" s="1" t="s">
        <v>6609</v>
      </c>
      <c r="G518" s="1" t="s">
        <v>7877</v>
      </c>
    </row>
    <row r="519" spans="1:7" ht="12.75">
      <c r="A519" s="1">
        <v>9171</v>
      </c>
      <c r="B519" s="1" t="s">
        <v>7860</v>
      </c>
      <c r="C519" s="1" t="s">
        <v>7878</v>
      </c>
      <c r="D519" s="1" t="s">
        <v>6663</v>
      </c>
      <c r="G519" s="1" t="s">
        <v>7879</v>
      </c>
    </row>
    <row r="520" spans="1:7" ht="12.75">
      <c r="A520" s="1">
        <v>9400</v>
      </c>
      <c r="B520" s="1" t="s">
        <v>928</v>
      </c>
      <c r="C520" s="1" t="s">
        <v>7880</v>
      </c>
      <c r="D520" s="1" t="s">
        <v>6606</v>
      </c>
      <c r="G520" s="1" t="s">
        <v>4793</v>
      </c>
    </row>
    <row r="521" spans="1:7" ht="12.75">
      <c r="A521" s="1">
        <v>9401</v>
      </c>
      <c r="B521" s="1" t="s">
        <v>4984</v>
      </c>
      <c r="C521" s="1" t="s">
        <v>7881</v>
      </c>
      <c r="D521" s="1" t="s">
        <v>6609</v>
      </c>
      <c r="G521" s="1" t="s">
        <v>4989</v>
      </c>
    </row>
    <row r="522" spans="1:7" ht="12.75">
      <c r="A522" s="1">
        <v>9402</v>
      </c>
      <c r="B522" s="1" t="s">
        <v>7882</v>
      </c>
      <c r="C522" s="1" t="s">
        <v>7883</v>
      </c>
      <c r="D522" s="1" t="s">
        <v>6609</v>
      </c>
      <c r="G522" s="1" t="s">
        <v>7884</v>
      </c>
    </row>
    <row r="523" spans="1:7" ht="12.75">
      <c r="A523" s="1">
        <v>9403</v>
      </c>
      <c r="B523" s="1" t="s">
        <v>7885</v>
      </c>
      <c r="C523" s="1" t="s">
        <v>7886</v>
      </c>
      <c r="D523" s="1" t="s">
        <v>6609</v>
      </c>
      <c r="G523" s="1" t="s">
        <v>7887</v>
      </c>
    </row>
    <row r="524" spans="1:7" ht="12.75">
      <c r="A524" s="1">
        <v>9404</v>
      </c>
      <c r="B524" s="1" t="s">
        <v>7888</v>
      </c>
      <c r="C524" s="1" t="s">
        <v>7889</v>
      </c>
      <c r="D524" s="1" t="s">
        <v>6609</v>
      </c>
      <c r="G524" s="1" t="s">
        <v>7890</v>
      </c>
    </row>
    <row r="525" spans="1:7" ht="12.75">
      <c r="A525" s="1">
        <v>9408</v>
      </c>
      <c r="B525" s="1" t="s">
        <v>7891</v>
      </c>
      <c r="C525" s="1" t="s">
        <v>7892</v>
      </c>
      <c r="D525" s="1" t="s">
        <v>6609</v>
      </c>
      <c r="G525" s="1" t="s">
        <v>7893</v>
      </c>
    </row>
    <row r="526" spans="1:7" ht="12.75">
      <c r="A526" s="1">
        <v>9409</v>
      </c>
      <c r="B526" s="1" t="s">
        <v>7894</v>
      </c>
      <c r="C526" s="1" t="s">
        <v>7895</v>
      </c>
      <c r="D526" s="1" t="s">
        <v>6609</v>
      </c>
      <c r="G526" s="1" t="s">
        <v>7896</v>
      </c>
    </row>
    <row r="527" spans="1:7" ht="12.75">
      <c r="A527" s="1">
        <v>9410</v>
      </c>
      <c r="B527" s="1" t="s">
        <v>7897</v>
      </c>
      <c r="C527" s="1" t="s">
        <v>7898</v>
      </c>
      <c r="D527" s="1" t="s">
        <v>6609</v>
      </c>
      <c r="G527" s="1" t="s">
        <v>7899</v>
      </c>
    </row>
    <row r="528" spans="1:7" ht="12.75">
      <c r="A528" s="1">
        <v>9411</v>
      </c>
      <c r="B528" s="1" t="s">
        <v>7900</v>
      </c>
      <c r="C528" s="1" t="s">
        <v>7901</v>
      </c>
      <c r="D528" s="1" t="s">
        <v>6609</v>
      </c>
      <c r="G528" s="1" t="s">
        <v>7902</v>
      </c>
    </row>
    <row r="529" spans="1:7" ht="12.75">
      <c r="A529" s="1">
        <v>9412</v>
      </c>
      <c r="B529" s="1" t="s">
        <v>7903</v>
      </c>
      <c r="C529" s="1" t="s">
        <v>7904</v>
      </c>
      <c r="D529" s="1" t="s">
        <v>6609</v>
      </c>
      <c r="G529" s="1" t="s">
        <v>7905</v>
      </c>
    </row>
    <row r="530" spans="1:7" ht="12.75">
      <c r="A530" s="1">
        <v>9413</v>
      </c>
      <c r="B530" s="1" t="s">
        <v>7906</v>
      </c>
      <c r="C530" s="1" t="s">
        <v>7907</v>
      </c>
      <c r="D530" s="1" t="s">
        <v>6609</v>
      </c>
      <c r="G530" s="1" t="s">
        <v>7908</v>
      </c>
    </row>
    <row r="531" spans="1:7" ht="12.75">
      <c r="A531" s="1">
        <v>9414</v>
      </c>
      <c r="B531" s="1" t="s">
        <v>7909</v>
      </c>
      <c r="C531" s="1" t="s">
        <v>7910</v>
      </c>
      <c r="D531" s="1" t="s">
        <v>6609</v>
      </c>
      <c r="G531" s="1" t="s">
        <v>7911</v>
      </c>
    </row>
    <row r="532" spans="1:7" ht="12.75">
      <c r="A532" s="1">
        <v>9415</v>
      </c>
      <c r="B532" s="1" t="s">
        <v>7912</v>
      </c>
      <c r="C532" s="1" t="s">
        <v>7913</v>
      </c>
      <c r="D532" s="1" t="s">
        <v>6609</v>
      </c>
      <c r="G532" s="1" t="s">
        <v>7914</v>
      </c>
    </row>
    <row r="533" spans="1:7" ht="12.75">
      <c r="A533" s="1">
        <v>9416</v>
      </c>
      <c r="B533" s="1" t="s">
        <v>7915</v>
      </c>
      <c r="C533" s="1" t="s">
        <v>7916</v>
      </c>
      <c r="D533" s="1" t="s">
        <v>6609</v>
      </c>
      <c r="G533" s="1" t="s">
        <v>7917</v>
      </c>
    </row>
    <row r="534" spans="1:7" ht="12.75">
      <c r="A534" s="1">
        <v>9417</v>
      </c>
      <c r="B534" s="1" t="s">
        <v>7918</v>
      </c>
      <c r="C534" s="1" t="s">
        <v>7919</v>
      </c>
      <c r="D534" s="1" t="s">
        <v>6609</v>
      </c>
      <c r="G534" s="1" t="s">
        <v>7920</v>
      </c>
    </row>
    <row r="535" spans="1:7" ht="12.75">
      <c r="A535" s="1">
        <v>9418</v>
      </c>
      <c r="B535" s="1" t="s">
        <v>7921</v>
      </c>
      <c r="C535" s="1" t="s">
        <v>7922</v>
      </c>
      <c r="D535" s="1" t="s">
        <v>6609</v>
      </c>
      <c r="G535" s="1" t="s">
        <v>7923</v>
      </c>
    </row>
    <row r="536" spans="1:7" ht="12.75">
      <c r="A536" s="1">
        <v>9419</v>
      </c>
      <c r="B536" s="1" t="s">
        <v>7924</v>
      </c>
      <c r="C536" s="1" t="s">
        <v>7925</v>
      </c>
      <c r="D536" s="1" t="s">
        <v>6609</v>
      </c>
      <c r="G536" s="1" t="s">
        <v>7926</v>
      </c>
    </row>
    <row r="537" spans="1:7" ht="12.75">
      <c r="A537" s="1">
        <v>9420</v>
      </c>
      <c r="B537" s="1" t="s">
        <v>7927</v>
      </c>
      <c r="C537" s="1" t="s">
        <v>7928</v>
      </c>
      <c r="D537" s="1" t="s">
        <v>6609</v>
      </c>
      <c r="G537" s="1" t="s">
        <v>7929</v>
      </c>
    </row>
    <row r="538" spans="1:7" ht="12.75">
      <c r="A538" s="1">
        <v>9426</v>
      </c>
      <c r="B538" s="1" t="s">
        <v>7930</v>
      </c>
      <c r="C538" s="1" t="s">
        <v>7931</v>
      </c>
      <c r="D538" s="1" t="s">
        <v>6609</v>
      </c>
      <c r="G538" s="1" t="s">
        <v>7932</v>
      </c>
    </row>
    <row r="539" spans="1:7" ht="12.75">
      <c r="A539" s="1">
        <v>9427</v>
      </c>
      <c r="B539" s="1" t="s">
        <v>7933</v>
      </c>
      <c r="C539" s="1" t="s">
        <v>7934</v>
      </c>
      <c r="D539" s="1" t="s">
        <v>6609</v>
      </c>
      <c r="G539" s="1" t="s">
        <v>7935</v>
      </c>
    </row>
    <row r="540" spans="1:7" ht="12.75">
      <c r="A540" s="1">
        <v>9428</v>
      </c>
      <c r="B540" s="1" t="s">
        <v>7936</v>
      </c>
      <c r="C540" s="1" t="s">
        <v>7937</v>
      </c>
      <c r="D540" s="1" t="s">
        <v>6609</v>
      </c>
      <c r="G540" s="1" t="s">
        <v>7938</v>
      </c>
    </row>
    <row r="541" spans="1:7" ht="12.75">
      <c r="A541" s="1">
        <v>9429</v>
      </c>
      <c r="B541" s="1" t="s">
        <v>7939</v>
      </c>
      <c r="C541" s="1" t="s">
        <v>7940</v>
      </c>
      <c r="D541" s="1" t="s">
        <v>6609</v>
      </c>
      <c r="G541" s="1" t="s">
        <v>7941</v>
      </c>
    </row>
    <row r="542" spans="1:7" ht="12.75">
      <c r="A542" s="1">
        <v>9430</v>
      </c>
      <c r="B542" s="1" t="s">
        <v>7942</v>
      </c>
      <c r="C542" s="1" t="s">
        <v>7943</v>
      </c>
      <c r="D542" s="1" t="s">
        <v>6609</v>
      </c>
      <c r="G542" s="1" t="s">
        <v>7944</v>
      </c>
    </row>
    <row r="543" spans="1:7" ht="12.75">
      <c r="A543" s="1">
        <v>9431</v>
      </c>
      <c r="B543" s="1" t="s">
        <v>7945</v>
      </c>
      <c r="C543" s="1" t="s">
        <v>7946</v>
      </c>
      <c r="D543" s="1" t="s">
        <v>6609</v>
      </c>
      <c r="G543" s="1" t="s">
        <v>7947</v>
      </c>
    </row>
    <row r="544" spans="1:7" ht="12.75">
      <c r="A544" s="1">
        <v>9432</v>
      </c>
      <c r="B544" s="1" t="s">
        <v>7948</v>
      </c>
      <c r="C544" s="1" t="s">
        <v>7949</v>
      </c>
      <c r="D544" s="1" t="s">
        <v>6609</v>
      </c>
      <c r="G544" s="1" t="s">
        <v>7950</v>
      </c>
    </row>
    <row r="545" spans="1:7" ht="12.75">
      <c r="A545" s="1">
        <v>9433</v>
      </c>
      <c r="B545" s="1" t="s">
        <v>7951</v>
      </c>
      <c r="C545" s="1" t="s">
        <v>7952</v>
      </c>
      <c r="D545" s="1" t="s">
        <v>6609</v>
      </c>
      <c r="G545" s="1" t="s">
        <v>7953</v>
      </c>
    </row>
    <row r="546" spans="1:7" ht="12.75">
      <c r="A546" s="1">
        <v>9434</v>
      </c>
      <c r="B546" s="1" t="s">
        <v>7954</v>
      </c>
      <c r="C546" s="1" t="s">
        <v>7955</v>
      </c>
      <c r="D546" s="1" t="s">
        <v>6609</v>
      </c>
      <c r="G546" s="1" t="s">
        <v>7956</v>
      </c>
    </row>
    <row r="547" spans="1:7" ht="12.75">
      <c r="A547" s="1">
        <v>9435</v>
      </c>
      <c r="B547" s="1" t="s">
        <v>7957</v>
      </c>
      <c r="C547" s="1" t="s">
        <v>7958</v>
      </c>
      <c r="D547" s="1" t="s">
        <v>6609</v>
      </c>
      <c r="G547" s="1" t="s">
        <v>7959</v>
      </c>
    </row>
    <row r="548" spans="1:7" ht="12.75">
      <c r="A548" s="1">
        <v>9436</v>
      </c>
      <c r="B548" s="1" t="s">
        <v>7960</v>
      </c>
      <c r="C548" s="1" t="s">
        <v>7961</v>
      </c>
      <c r="D548" s="1" t="s">
        <v>6609</v>
      </c>
      <c r="G548" s="1" t="s">
        <v>7962</v>
      </c>
    </row>
    <row r="549" spans="1:7" ht="12.75">
      <c r="A549" s="1">
        <v>9471</v>
      </c>
      <c r="B549" s="1" t="s">
        <v>7885</v>
      </c>
      <c r="C549" s="1" t="s">
        <v>7963</v>
      </c>
      <c r="D549" s="1" t="s">
        <v>6663</v>
      </c>
      <c r="G549" s="1" t="s">
        <v>4999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C1:I30"/>
  <sheetViews>
    <sheetView workbookViewId="0"/>
  </sheetViews>
  <sheetFormatPr defaultRowHeight="15"/>
  <sheetData>
    <row r="1" spans="7:9" ht="12.75">
      <c r="G1" s="1" t="s">
        <v>5</v>
      </c>
      <c r="H1" s="1" t="s">
        <v>7964</v>
      </c>
      <c r="I1" s="1" t="s">
        <v>6571</v>
      </c>
    </row>
    <row r="2" spans="7:9" ht="12.75">
      <c r="G2" s="1" t="s">
        <v>213</v>
      </c>
      <c r="H2" s="1" t="s">
        <v>369</v>
      </c>
      <c r="I2" s="1">
        <v>145</v>
      </c>
    </row>
    <row r="3" spans="7:9" ht="12.75">
      <c r="G3" s="1" t="s">
        <v>218</v>
      </c>
      <c r="H3" s="1" t="s">
        <v>628</v>
      </c>
      <c r="I3" s="1">
        <v>93</v>
      </c>
    </row>
    <row r="4" spans="7:9" ht="12.75">
      <c r="G4" s="1" t="s">
        <v>180</v>
      </c>
      <c r="H4" s="1" t="s">
        <v>224</v>
      </c>
      <c r="I4" s="1">
        <v>78</v>
      </c>
    </row>
    <row r="5" spans="7:9" ht="12.75">
      <c r="G5" s="1" t="s">
        <v>774</v>
      </c>
      <c r="H5" s="1" t="s">
        <v>578</v>
      </c>
      <c r="I5" s="1">
        <v>36</v>
      </c>
    </row>
    <row r="6" spans="7:9" ht="12.75">
      <c r="G6" s="1" t="s">
        <v>866</v>
      </c>
      <c r="H6" s="1" t="s">
        <v>27</v>
      </c>
      <c r="I6" s="1">
        <v>33</v>
      </c>
    </row>
    <row r="7" spans="7:9" ht="12.75">
      <c r="G7" s="1" t="s">
        <v>872</v>
      </c>
      <c r="H7" s="1" t="s">
        <v>320</v>
      </c>
      <c r="I7" s="1">
        <v>29</v>
      </c>
    </row>
    <row r="8" spans="7:9" ht="12.75">
      <c r="G8" s="1" t="s">
        <v>14</v>
      </c>
      <c r="H8" s="1" t="s">
        <v>93</v>
      </c>
      <c r="I8" s="1">
        <v>19</v>
      </c>
    </row>
    <row r="9" spans="7:9" ht="12.75">
      <c r="G9" s="1" t="s">
        <v>820</v>
      </c>
      <c r="H9" s="1" t="s">
        <v>188</v>
      </c>
      <c r="I9" s="1">
        <v>12</v>
      </c>
    </row>
    <row r="10" spans="7:9" ht="12.75">
      <c r="G10" s="1" t="s">
        <v>918</v>
      </c>
      <c r="H10" s="1" t="s">
        <v>783</v>
      </c>
      <c r="I10" s="1">
        <v>11</v>
      </c>
    </row>
    <row r="11" spans="7:9" ht="12.75">
      <c r="G11" s="1" t="s">
        <v>927</v>
      </c>
      <c r="H11" s="1" t="s">
        <v>162</v>
      </c>
      <c r="I11" s="1">
        <v>9</v>
      </c>
    </row>
    <row r="12" spans="7:9" ht="12.75">
      <c r="G12" s="1" t="s">
        <v>845</v>
      </c>
      <c r="H12" s="1" t="s">
        <v>879</v>
      </c>
      <c r="I12" s="1">
        <v>9</v>
      </c>
    </row>
    <row r="13" spans="7:9" ht="12.75">
      <c r="G13" s="1" t="s">
        <v>857</v>
      </c>
      <c r="H13" s="1" t="s">
        <v>806</v>
      </c>
      <c r="I13" s="1">
        <v>9</v>
      </c>
    </row>
    <row r="14" spans="7:9" ht="12.75">
      <c r="G14" s="1" t="s">
        <v>150</v>
      </c>
      <c r="H14" s="1" t="s">
        <v>902</v>
      </c>
      <c r="I14" s="1">
        <v>7</v>
      </c>
    </row>
    <row r="15" spans="7:9" ht="12.75">
      <c r="G15" s="1" t="s">
        <v>136</v>
      </c>
      <c r="H15" s="1" t="s">
        <v>830</v>
      </c>
      <c r="I15" s="1">
        <v>7</v>
      </c>
    </row>
    <row r="16" spans="7:9" ht="12.75">
      <c r="G16" s="1" t="s">
        <v>829</v>
      </c>
      <c r="H16" s="1" t="s">
        <v>137</v>
      </c>
      <c r="I16" s="1">
        <v>6</v>
      </c>
    </row>
    <row r="17" spans="3:9" ht="12.75">
      <c r="G17" s="1" t="s">
        <v>901</v>
      </c>
      <c r="H17" s="1" t="s">
        <v>151</v>
      </c>
      <c r="I17" s="1">
        <v>5</v>
      </c>
    </row>
    <row r="18" spans="3:9" ht="12.75">
      <c r="G18" s="1" t="s">
        <v>161</v>
      </c>
      <c r="H18" s="1" t="s">
        <v>846</v>
      </c>
      <c r="I18" s="1">
        <v>4</v>
      </c>
    </row>
    <row r="19" spans="3:9" ht="12.75">
      <c r="G19" s="1" t="s">
        <v>805</v>
      </c>
      <c r="H19" s="1" t="s">
        <v>858</v>
      </c>
      <c r="I19" s="1">
        <v>4</v>
      </c>
    </row>
    <row r="20" spans="3:9" ht="12.75">
      <c r="G20" s="1" t="s">
        <v>878</v>
      </c>
      <c r="H20" s="1" t="s">
        <v>919</v>
      </c>
      <c r="I20" s="1">
        <v>3</v>
      </c>
    </row>
    <row r="21" spans="3:9" ht="12.75">
      <c r="G21" s="1" t="s">
        <v>782</v>
      </c>
      <c r="H21" s="1" t="s">
        <v>928</v>
      </c>
      <c r="I21" s="1">
        <v>3</v>
      </c>
    </row>
    <row r="22" spans="3:9" ht="12.75">
      <c r="G22" s="1" t="s">
        <v>187</v>
      </c>
      <c r="H22" s="1" t="s">
        <v>821</v>
      </c>
      <c r="I22" s="1">
        <v>3</v>
      </c>
    </row>
    <row r="23" spans="3:9" ht="12.75">
      <c r="G23" s="1" t="s">
        <v>92</v>
      </c>
      <c r="H23" s="1" t="s">
        <v>15</v>
      </c>
      <c r="I23" s="1">
        <v>3</v>
      </c>
    </row>
    <row r="24" spans="3:9" ht="12.75">
      <c r="G24" s="1" t="s">
        <v>319</v>
      </c>
      <c r="H24" s="1" t="s">
        <v>873</v>
      </c>
      <c r="I24" s="1">
        <v>2</v>
      </c>
    </row>
    <row r="25" spans="3:9" ht="12.75">
      <c r="G25" s="1" t="s">
        <v>26</v>
      </c>
      <c r="H25" s="1" t="s">
        <v>867</v>
      </c>
      <c r="I25" s="1">
        <v>2</v>
      </c>
    </row>
    <row r="26" spans="3:9" ht="12.75">
      <c r="G26" s="1" t="s">
        <v>577</v>
      </c>
      <c r="H26" s="1" t="s">
        <v>181</v>
      </c>
      <c r="I26" s="1">
        <v>2</v>
      </c>
    </row>
    <row r="27" spans="3:9" ht="12.75">
      <c r="G27" s="1" t="s">
        <v>223</v>
      </c>
      <c r="H27" s="1" t="s">
        <v>775</v>
      </c>
      <c r="I27" s="1">
        <v>2</v>
      </c>
    </row>
    <row r="28" spans="3:9" ht="12.75">
      <c r="G28" s="1" t="s">
        <v>627</v>
      </c>
      <c r="H28" s="1" t="s">
        <v>219</v>
      </c>
      <c r="I28" s="1">
        <v>1</v>
      </c>
    </row>
    <row r="29" spans="3:9" ht="12.75">
      <c r="G29" s="1" t="s">
        <v>368</v>
      </c>
      <c r="H29" s="1" t="s">
        <v>214</v>
      </c>
      <c r="I29" s="1">
        <v>1</v>
      </c>
    </row>
    <row r="30" spans="3:9" ht="12.75">
      <c r="C30" s="1">
        <f>SUM(C2:C29)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L93"/>
  <sheetViews>
    <sheetView workbookViewId="0"/>
  </sheetViews>
  <sheetFormatPr defaultRowHeight="15"/>
  <sheetData>
    <row r="1" spans="1:7" ht="12.75">
      <c r="A1" s="1" t="s">
        <v>5</v>
      </c>
      <c r="B1" s="1" t="s">
        <v>1108</v>
      </c>
      <c r="C1" s="1" t="s">
        <v>7965</v>
      </c>
      <c r="F1" s="1" t="s">
        <v>6569</v>
      </c>
      <c r="G1" s="1" t="s">
        <v>7966</v>
      </c>
    </row>
    <row r="2" spans="1:7" ht="12.75">
      <c r="A2" s="1" t="s">
        <v>14</v>
      </c>
      <c r="B2" s="1" t="s">
        <v>15</v>
      </c>
      <c r="C2" s="1">
        <v>1</v>
      </c>
      <c r="E2" s="1" t="s">
        <v>14</v>
      </c>
      <c r="F2" s="1" t="s">
        <v>369</v>
      </c>
      <c r="G2" s="1">
        <v>33</v>
      </c>
    </row>
    <row r="3" spans="1:7" ht="12.75">
      <c r="A3" s="1" t="s">
        <v>26</v>
      </c>
      <c r="B3" s="1" t="s">
        <v>27</v>
      </c>
      <c r="C3" s="1">
        <v>11</v>
      </c>
      <c r="E3" s="1" t="s">
        <v>213</v>
      </c>
      <c r="F3" s="1" t="s">
        <v>628</v>
      </c>
      <c r="G3" s="1">
        <v>28</v>
      </c>
    </row>
    <row r="4" spans="1:7" ht="12.75">
      <c r="A4" s="1" t="s">
        <v>92</v>
      </c>
      <c r="B4" s="1" t="s">
        <v>93</v>
      </c>
      <c r="C4" s="1">
        <v>11</v>
      </c>
      <c r="E4" s="1" t="s">
        <v>218</v>
      </c>
      <c r="F4" s="1" t="s">
        <v>27</v>
      </c>
      <c r="G4" s="1">
        <v>11</v>
      </c>
    </row>
    <row r="5" spans="1:7" ht="12.75">
      <c r="A5" s="1" t="s">
        <v>136</v>
      </c>
      <c r="B5" s="1" t="s">
        <v>137</v>
      </c>
      <c r="C5" s="1">
        <v>3</v>
      </c>
      <c r="E5" s="1" t="s">
        <v>866</v>
      </c>
      <c r="F5" s="1" t="s">
        <v>93</v>
      </c>
      <c r="G5" s="1">
        <v>11</v>
      </c>
    </row>
    <row r="6" spans="1:7" ht="12.75">
      <c r="A6" s="1" t="s">
        <v>150</v>
      </c>
      <c r="B6" s="1" t="s">
        <v>151</v>
      </c>
      <c r="C6" s="1">
        <v>2</v>
      </c>
      <c r="E6" s="1" t="s">
        <v>872</v>
      </c>
      <c r="F6" s="1" t="s">
        <v>320</v>
      </c>
      <c r="G6" s="1">
        <v>9</v>
      </c>
    </row>
    <row r="7" spans="1:7" ht="12.75">
      <c r="A7" s="1" t="s">
        <v>161</v>
      </c>
      <c r="B7" s="1" t="s">
        <v>162</v>
      </c>
      <c r="C7" s="29">
        <v>4</v>
      </c>
      <c r="E7" s="1" t="s">
        <v>150</v>
      </c>
      <c r="F7" s="1" t="s">
        <v>224</v>
      </c>
      <c r="G7" s="1">
        <v>7</v>
      </c>
    </row>
    <row r="8" spans="1:7" ht="12.75">
      <c r="A8" s="1" t="s">
        <v>180</v>
      </c>
      <c r="B8" s="1" t="s">
        <v>181</v>
      </c>
      <c r="C8" s="1">
        <v>2</v>
      </c>
      <c r="E8" s="1" t="s">
        <v>180</v>
      </c>
      <c r="F8" s="1" t="s">
        <v>188</v>
      </c>
      <c r="G8" s="1">
        <v>6</v>
      </c>
    </row>
    <row r="9" spans="1:7" ht="12.75">
      <c r="A9" s="1" t="s">
        <v>187</v>
      </c>
      <c r="B9" s="1" t="s">
        <v>188</v>
      </c>
      <c r="C9" s="1">
        <v>6</v>
      </c>
      <c r="E9" s="1" t="s">
        <v>774</v>
      </c>
      <c r="F9" s="1" t="s">
        <v>578</v>
      </c>
      <c r="G9" s="1">
        <v>6</v>
      </c>
    </row>
    <row r="10" spans="1:7" ht="12.75">
      <c r="A10" s="1" t="s">
        <v>213</v>
      </c>
      <c r="B10" s="1" t="s">
        <v>214</v>
      </c>
      <c r="C10" s="1">
        <v>1</v>
      </c>
      <c r="E10" s="1" t="s">
        <v>805</v>
      </c>
      <c r="F10" s="1" t="s">
        <v>879</v>
      </c>
      <c r="G10" s="1">
        <v>6</v>
      </c>
    </row>
    <row r="11" spans="1:7" ht="12.75">
      <c r="A11" s="1" t="s">
        <v>218</v>
      </c>
      <c r="B11" s="1" t="s">
        <v>219</v>
      </c>
      <c r="C11" s="1">
        <v>1</v>
      </c>
      <c r="E11" s="1" t="s">
        <v>820</v>
      </c>
      <c r="F11" s="1" t="s">
        <v>783</v>
      </c>
      <c r="G11" s="1">
        <v>5</v>
      </c>
    </row>
    <row r="12" spans="1:7" ht="12.75">
      <c r="A12" s="1" t="s">
        <v>223</v>
      </c>
      <c r="B12" s="1" t="s">
        <v>224</v>
      </c>
      <c r="C12" s="1">
        <v>7</v>
      </c>
      <c r="E12" s="1" t="s">
        <v>857</v>
      </c>
      <c r="F12" s="1" t="s">
        <v>162</v>
      </c>
      <c r="G12" s="1">
        <v>4</v>
      </c>
    </row>
    <row r="13" spans="1:7" ht="12.75">
      <c r="A13" s="1" t="s">
        <v>319</v>
      </c>
      <c r="B13" s="1" t="s">
        <v>320</v>
      </c>
      <c r="C13" s="1">
        <v>9</v>
      </c>
      <c r="E13" s="1" t="s">
        <v>918</v>
      </c>
      <c r="F13" s="1" t="s">
        <v>830</v>
      </c>
      <c r="G13" s="1">
        <v>4</v>
      </c>
    </row>
    <row r="14" spans="1:7" ht="12.75">
      <c r="A14" s="1" t="s">
        <v>368</v>
      </c>
      <c r="B14" s="1" t="s">
        <v>369</v>
      </c>
      <c r="C14" s="1">
        <v>33</v>
      </c>
      <c r="E14" s="1" t="s">
        <v>927</v>
      </c>
      <c r="F14" s="1" t="s">
        <v>846</v>
      </c>
      <c r="G14" s="1">
        <v>4</v>
      </c>
    </row>
    <row r="15" spans="1:7" ht="12.75">
      <c r="A15" s="1" t="s">
        <v>577</v>
      </c>
      <c r="B15" s="1" t="s">
        <v>578</v>
      </c>
      <c r="C15" s="1">
        <v>6</v>
      </c>
      <c r="E15" s="1" t="s">
        <v>136</v>
      </c>
      <c r="F15" s="1" t="s">
        <v>902</v>
      </c>
      <c r="G15" s="1">
        <v>4</v>
      </c>
    </row>
    <row r="16" spans="1:7" ht="12.75">
      <c r="A16" s="1" t="s">
        <v>627</v>
      </c>
      <c r="B16" s="1" t="s">
        <v>628</v>
      </c>
      <c r="C16" s="1">
        <v>28</v>
      </c>
      <c r="E16" s="1" t="s">
        <v>161</v>
      </c>
      <c r="F16" s="1" t="s">
        <v>137</v>
      </c>
      <c r="G16" s="1">
        <v>3</v>
      </c>
    </row>
    <row r="17" spans="1:7" ht="12.75">
      <c r="A17" s="1" t="s">
        <v>774</v>
      </c>
      <c r="B17" s="1" t="s">
        <v>775</v>
      </c>
      <c r="C17" s="1">
        <v>2</v>
      </c>
      <c r="E17" s="1" t="s">
        <v>829</v>
      </c>
      <c r="F17" s="1" t="s">
        <v>151</v>
      </c>
      <c r="G17" s="1">
        <v>2</v>
      </c>
    </row>
    <row r="18" spans="1:7" ht="12.75">
      <c r="A18" s="1" t="s">
        <v>782</v>
      </c>
      <c r="B18" s="1" t="s">
        <v>783</v>
      </c>
      <c r="C18" s="1">
        <v>5</v>
      </c>
      <c r="E18" s="1" t="s">
        <v>845</v>
      </c>
      <c r="F18" s="1" t="s">
        <v>181</v>
      </c>
      <c r="G18" s="1">
        <v>2</v>
      </c>
    </row>
    <row r="19" spans="1:7" ht="12.75">
      <c r="A19" s="1" t="s">
        <v>805</v>
      </c>
      <c r="B19" s="1" t="s">
        <v>806</v>
      </c>
      <c r="C19" s="1">
        <v>2</v>
      </c>
      <c r="E19" s="1" t="s">
        <v>901</v>
      </c>
      <c r="F19" s="1" t="s">
        <v>775</v>
      </c>
      <c r="G19" s="1">
        <v>2</v>
      </c>
    </row>
    <row r="20" spans="1:7" ht="12.75">
      <c r="A20" s="1" t="s">
        <v>820</v>
      </c>
      <c r="B20" s="1" t="s">
        <v>821</v>
      </c>
      <c r="C20" s="1">
        <v>2</v>
      </c>
      <c r="E20" s="1" t="s">
        <v>782</v>
      </c>
      <c r="F20" s="1" t="s">
        <v>806</v>
      </c>
      <c r="G20" s="1">
        <v>2</v>
      </c>
    </row>
    <row r="21" spans="1:7" ht="12.75">
      <c r="A21" s="1" t="s">
        <v>829</v>
      </c>
      <c r="B21" s="1" t="s">
        <v>830</v>
      </c>
      <c r="C21" s="29">
        <v>4</v>
      </c>
      <c r="E21" s="1" t="s">
        <v>187</v>
      </c>
      <c r="F21" s="1" t="s">
        <v>821</v>
      </c>
      <c r="G21" s="1">
        <v>2</v>
      </c>
    </row>
    <row r="22" spans="1:7" ht="12.75">
      <c r="A22" s="1" t="s">
        <v>845</v>
      </c>
      <c r="B22" s="1" t="s">
        <v>846</v>
      </c>
      <c r="C22" s="1">
        <v>3</v>
      </c>
      <c r="E22" s="1" t="s">
        <v>577</v>
      </c>
      <c r="F22" s="1" t="s">
        <v>858</v>
      </c>
      <c r="G22" s="1">
        <v>2</v>
      </c>
    </row>
    <row r="23" spans="1:7" ht="12.75">
      <c r="A23" s="1" t="s">
        <v>857</v>
      </c>
      <c r="B23" s="1" t="s">
        <v>858</v>
      </c>
      <c r="C23" s="1">
        <v>2</v>
      </c>
      <c r="E23" s="1" t="s">
        <v>878</v>
      </c>
      <c r="F23" s="1" t="s">
        <v>919</v>
      </c>
      <c r="G23" s="1">
        <v>2</v>
      </c>
    </row>
    <row r="24" spans="1:7" ht="12.75">
      <c r="A24" s="1" t="s">
        <v>866</v>
      </c>
      <c r="B24" s="1" t="s">
        <v>867</v>
      </c>
      <c r="C24" s="1">
        <v>1</v>
      </c>
      <c r="E24" s="1" t="s">
        <v>223</v>
      </c>
      <c r="F24" s="1" t="s">
        <v>928</v>
      </c>
      <c r="G24" s="1">
        <v>2</v>
      </c>
    </row>
    <row r="25" spans="1:7" ht="12.75">
      <c r="A25" s="1" t="s">
        <v>872</v>
      </c>
      <c r="B25" s="1" t="s">
        <v>873</v>
      </c>
      <c r="C25" s="1">
        <v>1</v>
      </c>
      <c r="E25" s="1" t="s">
        <v>319</v>
      </c>
      <c r="F25" s="1" t="s">
        <v>15</v>
      </c>
      <c r="G25" s="1">
        <v>1</v>
      </c>
    </row>
    <row r="26" spans="1:7" ht="12.75">
      <c r="A26" s="1" t="s">
        <v>878</v>
      </c>
      <c r="B26" s="1" t="s">
        <v>879</v>
      </c>
      <c r="C26" s="1">
        <v>6</v>
      </c>
      <c r="E26" s="1" t="s">
        <v>26</v>
      </c>
      <c r="F26" s="1" t="s">
        <v>214</v>
      </c>
      <c r="G26" s="1">
        <v>1</v>
      </c>
    </row>
    <row r="27" spans="1:7" ht="12.75">
      <c r="A27" s="1" t="s">
        <v>901</v>
      </c>
      <c r="B27" s="1" t="s">
        <v>902</v>
      </c>
      <c r="C27" s="29">
        <v>4</v>
      </c>
      <c r="E27" s="1" t="s">
        <v>92</v>
      </c>
      <c r="F27" s="1" t="s">
        <v>219</v>
      </c>
      <c r="G27" s="1">
        <v>1</v>
      </c>
    </row>
    <row r="28" spans="1:7" ht="12.75">
      <c r="A28" s="1" t="s">
        <v>918</v>
      </c>
      <c r="B28" s="1" t="s">
        <v>919</v>
      </c>
      <c r="C28" s="1">
        <v>2</v>
      </c>
      <c r="E28" s="1" t="s">
        <v>627</v>
      </c>
      <c r="F28" s="1" t="s">
        <v>867</v>
      </c>
      <c r="G28" s="1">
        <v>1</v>
      </c>
    </row>
    <row r="29" spans="1:7" ht="12.75">
      <c r="A29" s="1" t="s">
        <v>927</v>
      </c>
      <c r="B29" s="1" t="s">
        <v>928</v>
      </c>
      <c r="C29" s="1">
        <v>2</v>
      </c>
      <c r="E29" s="1" t="s">
        <v>368</v>
      </c>
      <c r="F29" s="1" t="s">
        <v>873</v>
      </c>
      <c r="G29" s="1">
        <v>1</v>
      </c>
    </row>
    <row r="30" spans="1:7" ht="12.75">
      <c r="C30" s="1">
        <f>SUM(C2:C29)</f>
        <v>161</v>
      </c>
    </row>
    <row r="32" spans="1:7" ht="12.75">
      <c r="B32" s="67" t="s">
        <v>7967</v>
      </c>
      <c r="C32" s="68" t="s">
        <v>1108</v>
      </c>
      <c r="D32" s="69" t="s">
        <v>7968</v>
      </c>
    </row>
    <row r="33" spans="2:12" ht="12.75">
      <c r="B33" s="70">
        <v>11</v>
      </c>
      <c r="C33" s="71" t="s">
        <v>15</v>
      </c>
      <c r="D33" s="72">
        <v>1</v>
      </c>
      <c r="F33" s="1" t="s">
        <v>14</v>
      </c>
      <c r="G33" s="1" t="s">
        <v>15</v>
      </c>
      <c r="H33" s="1">
        <v>1</v>
      </c>
      <c r="I33" s="1">
        <f t="shared" ref="I33:I60" si="0">D33-H33</f>
        <v>0</v>
      </c>
      <c r="K33" s="1">
        <v>33</v>
      </c>
      <c r="L33" s="1">
        <v>33</v>
      </c>
    </row>
    <row r="34" spans="2:12" ht="12.75">
      <c r="B34" s="73">
        <v>12</v>
      </c>
      <c r="C34" s="74" t="s">
        <v>27</v>
      </c>
      <c r="D34" s="75">
        <v>11</v>
      </c>
      <c r="F34" s="1" t="s">
        <v>26</v>
      </c>
      <c r="G34" s="1" t="s">
        <v>27</v>
      </c>
      <c r="H34" s="1">
        <v>11</v>
      </c>
      <c r="I34" s="1">
        <f t="shared" si="0"/>
        <v>0</v>
      </c>
      <c r="K34" s="1">
        <v>28</v>
      </c>
      <c r="L34" s="1">
        <v>28</v>
      </c>
    </row>
    <row r="35" spans="2:12" ht="12.75">
      <c r="B35" s="73">
        <v>13</v>
      </c>
      <c r="C35" s="74" t="s">
        <v>93</v>
      </c>
      <c r="D35" s="75">
        <v>11</v>
      </c>
      <c r="F35" s="1" t="s">
        <v>92</v>
      </c>
      <c r="G35" s="1" t="s">
        <v>93</v>
      </c>
      <c r="H35" s="1">
        <v>11</v>
      </c>
      <c r="I35" s="1">
        <f t="shared" si="0"/>
        <v>0</v>
      </c>
      <c r="K35" s="1">
        <v>11</v>
      </c>
      <c r="L35" s="1">
        <v>11</v>
      </c>
    </row>
    <row r="36" spans="2:12" ht="12.75">
      <c r="B36" s="73">
        <v>14</v>
      </c>
      <c r="C36" s="74" t="s">
        <v>137</v>
      </c>
      <c r="D36" s="75">
        <v>3</v>
      </c>
      <c r="F36" s="1" t="s">
        <v>136</v>
      </c>
      <c r="G36" s="1" t="s">
        <v>137</v>
      </c>
      <c r="H36" s="1">
        <v>3</v>
      </c>
      <c r="I36" s="1">
        <f t="shared" si="0"/>
        <v>0</v>
      </c>
      <c r="K36" s="1">
        <v>11</v>
      </c>
      <c r="L36" s="1">
        <v>11</v>
      </c>
    </row>
    <row r="37" spans="2:12" ht="12.75">
      <c r="B37" s="73">
        <v>15</v>
      </c>
      <c r="C37" s="74" t="s">
        <v>151</v>
      </c>
      <c r="D37" s="75">
        <v>2</v>
      </c>
      <c r="F37" s="1" t="s">
        <v>150</v>
      </c>
      <c r="G37" s="1" t="s">
        <v>151</v>
      </c>
      <c r="H37" s="1">
        <v>2</v>
      </c>
      <c r="I37" s="1">
        <f t="shared" si="0"/>
        <v>0</v>
      </c>
      <c r="K37" s="1">
        <v>9</v>
      </c>
      <c r="L37" s="1">
        <v>9</v>
      </c>
    </row>
    <row r="38" spans="2:12" ht="12.75">
      <c r="B38" s="73">
        <v>16</v>
      </c>
      <c r="C38" s="74" t="s">
        <v>162</v>
      </c>
      <c r="D38" s="75">
        <v>4</v>
      </c>
      <c r="F38" s="1" t="s">
        <v>161</v>
      </c>
      <c r="G38" s="1" t="s">
        <v>162</v>
      </c>
      <c r="H38" s="1">
        <v>4</v>
      </c>
      <c r="I38" s="1">
        <f t="shared" si="0"/>
        <v>0</v>
      </c>
      <c r="K38" s="1">
        <v>7</v>
      </c>
      <c r="L38" s="1">
        <v>7</v>
      </c>
    </row>
    <row r="39" spans="2:12" ht="12.75">
      <c r="B39" s="73">
        <v>17</v>
      </c>
      <c r="C39" s="74" t="s">
        <v>181</v>
      </c>
      <c r="D39" s="75">
        <v>2</v>
      </c>
      <c r="F39" s="1" t="s">
        <v>180</v>
      </c>
      <c r="G39" s="1" t="s">
        <v>181</v>
      </c>
      <c r="H39" s="1">
        <v>2</v>
      </c>
      <c r="I39" s="1">
        <f t="shared" si="0"/>
        <v>0</v>
      </c>
      <c r="K39" s="1">
        <v>6</v>
      </c>
      <c r="L39" s="1">
        <v>6</v>
      </c>
    </row>
    <row r="40" spans="2:12" ht="12.75">
      <c r="B40" s="73">
        <v>18</v>
      </c>
      <c r="C40" s="74" t="s">
        <v>188</v>
      </c>
      <c r="D40" s="75">
        <v>6</v>
      </c>
      <c r="F40" s="1" t="s">
        <v>187</v>
      </c>
      <c r="G40" s="1" t="s">
        <v>188</v>
      </c>
      <c r="H40" s="1">
        <v>6</v>
      </c>
      <c r="I40" s="1">
        <f t="shared" si="0"/>
        <v>0</v>
      </c>
      <c r="K40" s="1">
        <v>6</v>
      </c>
      <c r="L40" s="1">
        <v>6</v>
      </c>
    </row>
    <row r="41" spans="2:12" ht="12.75">
      <c r="B41" s="73">
        <v>19</v>
      </c>
      <c r="C41" s="74" t="s">
        <v>214</v>
      </c>
      <c r="D41" s="75">
        <v>1</v>
      </c>
      <c r="F41" s="1" t="s">
        <v>213</v>
      </c>
      <c r="G41" s="1" t="s">
        <v>214</v>
      </c>
      <c r="H41" s="1">
        <v>1</v>
      </c>
      <c r="I41" s="1">
        <f t="shared" si="0"/>
        <v>0</v>
      </c>
      <c r="K41" s="1">
        <v>6</v>
      </c>
      <c r="L41" s="1">
        <v>6</v>
      </c>
    </row>
    <row r="42" spans="2:12" ht="12.75">
      <c r="B42" s="73">
        <v>21</v>
      </c>
      <c r="C42" s="74" t="s">
        <v>219</v>
      </c>
      <c r="D42" s="75">
        <v>1</v>
      </c>
      <c r="F42" s="1" t="s">
        <v>218</v>
      </c>
      <c r="G42" s="1" t="s">
        <v>219</v>
      </c>
      <c r="H42" s="1">
        <v>1</v>
      </c>
      <c r="I42" s="1">
        <f t="shared" si="0"/>
        <v>0</v>
      </c>
      <c r="K42" s="1">
        <v>5</v>
      </c>
      <c r="L42" s="1">
        <v>5</v>
      </c>
    </row>
    <row r="43" spans="2:12" ht="12.75">
      <c r="B43" s="73">
        <v>31</v>
      </c>
      <c r="C43" s="74" t="s">
        <v>224</v>
      </c>
      <c r="D43" s="75">
        <v>7</v>
      </c>
      <c r="F43" s="1" t="s">
        <v>223</v>
      </c>
      <c r="G43" s="1" t="s">
        <v>224</v>
      </c>
      <c r="H43" s="1">
        <v>7</v>
      </c>
      <c r="I43" s="1">
        <f t="shared" si="0"/>
        <v>0</v>
      </c>
      <c r="K43" s="1">
        <v>4</v>
      </c>
      <c r="L43" s="1">
        <v>4</v>
      </c>
    </row>
    <row r="44" spans="2:12" ht="12.75">
      <c r="B44" s="73">
        <v>32</v>
      </c>
      <c r="C44" s="74" t="s">
        <v>320</v>
      </c>
      <c r="D44" s="75">
        <v>9</v>
      </c>
      <c r="F44" s="1" t="s">
        <v>319</v>
      </c>
      <c r="G44" s="1" t="s">
        <v>320</v>
      </c>
      <c r="H44" s="1">
        <v>9</v>
      </c>
      <c r="I44" s="1">
        <f t="shared" si="0"/>
        <v>0</v>
      </c>
      <c r="K44" s="1">
        <v>4</v>
      </c>
      <c r="L44" s="1">
        <v>4</v>
      </c>
    </row>
    <row r="45" spans="2:12" ht="12.75">
      <c r="B45" s="73">
        <v>33</v>
      </c>
      <c r="C45" s="74" t="s">
        <v>369</v>
      </c>
      <c r="D45" s="75">
        <v>33</v>
      </c>
      <c r="F45" s="1" t="s">
        <v>368</v>
      </c>
      <c r="G45" s="1" t="s">
        <v>369</v>
      </c>
      <c r="H45" s="1">
        <v>33</v>
      </c>
      <c r="I45" s="1">
        <f t="shared" si="0"/>
        <v>0</v>
      </c>
      <c r="K45" s="1">
        <v>4</v>
      </c>
      <c r="L45" s="1">
        <v>4</v>
      </c>
    </row>
    <row r="46" spans="2:12" ht="12.75">
      <c r="B46" s="73">
        <v>34</v>
      </c>
      <c r="C46" s="74" t="s">
        <v>578</v>
      </c>
      <c r="D46" s="75">
        <v>6</v>
      </c>
      <c r="F46" s="1" t="s">
        <v>577</v>
      </c>
      <c r="G46" s="1" t="s">
        <v>578</v>
      </c>
      <c r="H46" s="1">
        <v>6</v>
      </c>
      <c r="I46" s="1">
        <f t="shared" si="0"/>
        <v>0</v>
      </c>
      <c r="K46" s="1">
        <v>4</v>
      </c>
      <c r="L46" s="1">
        <v>3</v>
      </c>
    </row>
    <row r="47" spans="2:12" ht="12.75">
      <c r="B47" s="73">
        <v>35</v>
      </c>
      <c r="C47" s="74" t="s">
        <v>628</v>
      </c>
      <c r="D47" s="75">
        <v>28</v>
      </c>
      <c r="F47" s="1" t="s">
        <v>627</v>
      </c>
      <c r="G47" s="1" t="s">
        <v>628</v>
      </c>
      <c r="H47" s="1">
        <v>28</v>
      </c>
      <c r="I47" s="1">
        <f t="shared" si="0"/>
        <v>0</v>
      </c>
      <c r="K47" s="1">
        <v>3</v>
      </c>
      <c r="L47" s="1">
        <v>3</v>
      </c>
    </row>
    <row r="48" spans="2:12" ht="12.75">
      <c r="B48" s="73">
        <v>36</v>
      </c>
      <c r="C48" s="74" t="s">
        <v>775</v>
      </c>
      <c r="D48" s="75">
        <v>2</v>
      </c>
      <c r="F48" s="1" t="s">
        <v>774</v>
      </c>
      <c r="G48" s="1" t="s">
        <v>775</v>
      </c>
      <c r="H48" s="1">
        <v>2</v>
      </c>
      <c r="I48" s="1">
        <f t="shared" si="0"/>
        <v>0</v>
      </c>
      <c r="K48" s="1">
        <v>2</v>
      </c>
      <c r="L48" s="1">
        <v>2</v>
      </c>
    </row>
    <row r="49" spans="2:12" ht="12.75">
      <c r="B49" s="73">
        <v>51</v>
      </c>
      <c r="C49" s="74" t="s">
        <v>783</v>
      </c>
      <c r="D49" s="75">
        <v>5</v>
      </c>
      <c r="F49" s="1" t="s">
        <v>782</v>
      </c>
      <c r="G49" s="1" t="s">
        <v>783</v>
      </c>
      <c r="H49" s="1">
        <v>5</v>
      </c>
      <c r="I49" s="1">
        <f t="shared" si="0"/>
        <v>0</v>
      </c>
      <c r="K49" s="1">
        <v>2</v>
      </c>
      <c r="L49" s="1">
        <v>2</v>
      </c>
    </row>
    <row r="50" spans="2:12" ht="12.75">
      <c r="B50" s="73">
        <v>52</v>
      </c>
      <c r="C50" s="74" t="s">
        <v>806</v>
      </c>
      <c r="D50" s="75">
        <v>2</v>
      </c>
      <c r="F50" s="1" t="s">
        <v>805</v>
      </c>
      <c r="G50" s="1" t="s">
        <v>806</v>
      </c>
      <c r="H50" s="1">
        <v>2</v>
      </c>
      <c r="I50" s="1">
        <f t="shared" si="0"/>
        <v>0</v>
      </c>
      <c r="K50" s="1">
        <v>2</v>
      </c>
      <c r="L50" s="1">
        <v>2</v>
      </c>
    </row>
    <row r="51" spans="2:12" ht="12.75">
      <c r="B51" s="73">
        <v>53</v>
      </c>
      <c r="C51" s="74" t="s">
        <v>821</v>
      </c>
      <c r="D51" s="75">
        <v>2</v>
      </c>
      <c r="F51" s="1" t="s">
        <v>820</v>
      </c>
      <c r="G51" s="1" t="s">
        <v>821</v>
      </c>
      <c r="H51" s="1">
        <v>2</v>
      </c>
      <c r="I51" s="1">
        <f t="shared" si="0"/>
        <v>0</v>
      </c>
      <c r="K51" s="1">
        <v>2</v>
      </c>
      <c r="L51" s="1">
        <v>2</v>
      </c>
    </row>
    <row r="52" spans="2:12" ht="12.75">
      <c r="B52" s="73">
        <v>61</v>
      </c>
      <c r="C52" s="74" t="s">
        <v>830</v>
      </c>
      <c r="D52" s="75">
        <v>4</v>
      </c>
      <c r="F52" s="1" t="s">
        <v>829</v>
      </c>
      <c r="G52" s="1" t="s">
        <v>830</v>
      </c>
      <c r="H52" s="1">
        <v>4</v>
      </c>
      <c r="I52" s="1">
        <f t="shared" si="0"/>
        <v>0</v>
      </c>
      <c r="K52" s="1">
        <v>2</v>
      </c>
      <c r="L52" s="1">
        <v>2</v>
      </c>
    </row>
    <row r="53" spans="2:12" ht="12.75">
      <c r="B53" s="73">
        <v>62</v>
      </c>
      <c r="C53" s="74" t="s">
        <v>846</v>
      </c>
      <c r="D53" s="75">
        <v>3</v>
      </c>
      <c r="F53" s="1" t="s">
        <v>845</v>
      </c>
      <c r="G53" s="1" t="s">
        <v>846</v>
      </c>
      <c r="H53" s="1">
        <v>3</v>
      </c>
      <c r="I53" s="1">
        <f t="shared" si="0"/>
        <v>0</v>
      </c>
      <c r="K53" s="1">
        <v>2</v>
      </c>
      <c r="L53" s="1">
        <v>2</v>
      </c>
    </row>
    <row r="54" spans="2:12" ht="12.75">
      <c r="B54" s="73">
        <v>63</v>
      </c>
      <c r="C54" s="74" t="s">
        <v>858</v>
      </c>
      <c r="D54" s="75">
        <v>2</v>
      </c>
      <c r="F54" s="1" t="s">
        <v>857</v>
      </c>
      <c r="G54" s="1" t="s">
        <v>858</v>
      </c>
      <c r="H54" s="1">
        <v>2</v>
      </c>
      <c r="I54" s="1">
        <f t="shared" si="0"/>
        <v>0</v>
      </c>
      <c r="K54" s="1">
        <v>2</v>
      </c>
      <c r="L54" s="1">
        <v>2</v>
      </c>
    </row>
    <row r="55" spans="2:12" ht="12.75">
      <c r="B55" s="73">
        <v>64</v>
      </c>
      <c r="C55" s="74" t="s">
        <v>867</v>
      </c>
      <c r="D55" s="75">
        <v>1</v>
      </c>
      <c r="F55" s="1" t="s">
        <v>866</v>
      </c>
      <c r="G55" s="1" t="s">
        <v>867</v>
      </c>
      <c r="H55" s="1">
        <v>1</v>
      </c>
      <c r="I55" s="1">
        <f t="shared" si="0"/>
        <v>0</v>
      </c>
      <c r="K55" s="1">
        <v>2</v>
      </c>
      <c r="L55" s="1">
        <v>2</v>
      </c>
    </row>
    <row r="56" spans="2:12" ht="12.75">
      <c r="B56" s="73">
        <v>72</v>
      </c>
      <c r="C56" s="74" t="s">
        <v>873</v>
      </c>
      <c r="D56" s="75">
        <v>1</v>
      </c>
      <c r="F56" s="1" t="s">
        <v>872</v>
      </c>
      <c r="G56" s="1" t="s">
        <v>873</v>
      </c>
      <c r="H56" s="1">
        <v>1</v>
      </c>
      <c r="I56" s="1">
        <f t="shared" si="0"/>
        <v>0</v>
      </c>
      <c r="K56" s="1">
        <v>1</v>
      </c>
      <c r="L56" s="1">
        <v>1</v>
      </c>
    </row>
    <row r="57" spans="2:12" ht="12.75">
      <c r="B57" s="73">
        <v>73</v>
      </c>
      <c r="C57" s="74" t="s">
        <v>879</v>
      </c>
      <c r="D57" s="75">
        <v>6</v>
      </c>
      <c r="F57" s="1" t="s">
        <v>878</v>
      </c>
      <c r="G57" s="1" t="s">
        <v>879</v>
      </c>
      <c r="H57" s="1">
        <v>6</v>
      </c>
      <c r="I57" s="1">
        <f t="shared" si="0"/>
        <v>0</v>
      </c>
      <c r="K57" s="1">
        <v>1</v>
      </c>
      <c r="L57" s="1">
        <v>1</v>
      </c>
    </row>
    <row r="58" spans="2:12" ht="12.75">
      <c r="B58" s="73">
        <v>74</v>
      </c>
      <c r="C58" s="74" t="s">
        <v>902</v>
      </c>
      <c r="D58" s="75">
        <v>4</v>
      </c>
      <c r="F58" s="1" t="s">
        <v>901</v>
      </c>
      <c r="G58" s="1" t="s">
        <v>902</v>
      </c>
      <c r="H58" s="1">
        <v>4</v>
      </c>
      <c r="I58" s="1">
        <f t="shared" si="0"/>
        <v>0</v>
      </c>
      <c r="K58" s="1">
        <v>1</v>
      </c>
      <c r="L58" s="1">
        <v>1</v>
      </c>
    </row>
    <row r="59" spans="2:12" ht="12.75">
      <c r="B59" s="73">
        <v>76</v>
      </c>
      <c r="C59" s="74" t="s">
        <v>919</v>
      </c>
      <c r="D59" s="75">
        <v>2</v>
      </c>
      <c r="F59" s="1" t="s">
        <v>918</v>
      </c>
      <c r="G59" s="1" t="s">
        <v>919</v>
      </c>
      <c r="H59" s="1">
        <v>2</v>
      </c>
      <c r="I59" s="1">
        <f t="shared" si="0"/>
        <v>0</v>
      </c>
      <c r="K59" s="1">
        <v>1</v>
      </c>
      <c r="L59" s="1">
        <v>1</v>
      </c>
    </row>
    <row r="60" spans="2:12" ht="12.75">
      <c r="B60" s="73">
        <v>94</v>
      </c>
      <c r="C60" s="74" t="s">
        <v>928</v>
      </c>
      <c r="D60" s="75">
        <v>2</v>
      </c>
      <c r="F60" s="1" t="s">
        <v>927</v>
      </c>
      <c r="G60" s="1" t="s">
        <v>928</v>
      </c>
      <c r="H60" s="1">
        <v>2</v>
      </c>
      <c r="I60" s="1">
        <f t="shared" si="0"/>
        <v>0</v>
      </c>
      <c r="K60" s="1">
        <v>1</v>
      </c>
      <c r="L60" s="1">
        <v>1</v>
      </c>
    </row>
    <row r="61" spans="2:12" ht="12.75">
      <c r="B61" s="76" t="s">
        <v>959</v>
      </c>
      <c r="C61" s="77"/>
      <c r="D61" s="78">
        <f>SUM(D33:D60)</f>
        <v>161</v>
      </c>
      <c r="H61" s="1">
        <f>SUM(H33:H60)</f>
        <v>161</v>
      </c>
      <c r="K61" s="1">
        <f t="shared" ref="K61:L61" si="1">SUM(K33:K60)</f>
        <v>162</v>
      </c>
      <c r="L61" s="1">
        <f t="shared" si="1"/>
        <v>161</v>
      </c>
    </row>
    <row r="93" spans="3:3" ht="12.75">
      <c r="C93" s="1">
        <f>SUM(C65:C92)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G541"/>
  <sheetViews>
    <sheetView workbookViewId="0"/>
  </sheetViews>
  <sheetFormatPr defaultRowHeight="15"/>
  <sheetData>
    <row r="1" spans="1:7" ht="12.75">
      <c r="A1" s="79" t="s">
        <v>2</v>
      </c>
      <c r="B1" s="79" t="s">
        <v>3</v>
      </c>
      <c r="C1" s="79" t="s">
        <v>936</v>
      </c>
      <c r="D1" s="79" t="s">
        <v>6569</v>
      </c>
      <c r="E1" s="79" t="s">
        <v>1128</v>
      </c>
      <c r="F1" s="79" t="s">
        <v>7969</v>
      </c>
      <c r="G1" s="79" t="s">
        <v>1127</v>
      </c>
    </row>
    <row r="2" spans="1:7" ht="12.75">
      <c r="A2" s="80" t="s">
        <v>12</v>
      </c>
      <c r="B2" s="80">
        <v>222112004</v>
      </c>
      <c r="C2" s="81" t="s">
        <v>13</v>
      </c>
      <c r="D2" s="81" t="s">
        <v>15</v>
      </c>
      <c r="E2" s="81" t="s">
        <v>16</v>
      </c>
      <c r="F2" s="82" t="s">
        <v>16</v>
      </c>
      <c r="G2" s="81" t="s">
        <v>7970</v>
      </c>
    </row>
    <row r="3" spans="1:7" ht="12.75">
      <c r="A3" s="80" t="s">
        <v>12</v>
      </c>
      <c r="B3" s="80">
        <v>222112325</v>
      </c>
      <c r="C3" s="81" t="s">
        <v>19</v>
      </c>
      <c r="D3" s="81" t="s">
        <v>15</v>
      </c>
      <c r="E3" s="81" t="s">
        <v>16</v>
      </c>
      <c r="F3" s="82" t="s">
        <v>16</v>
      </c>
      <c r="G3" s="81" t="s">
        <v>7970</v>
      </c>
    </row>
    <row r="4" spans="1:7" ht="12.75">
      <c r="A4" s="80" t="s">
        <v>21</v>
      </c>
      <c r="B4" s="80">
        <v>212111927</v>
      </c>
      <c r="C4" s="81" t="s">
        <v>22</v>
      </c>
      <c r="D4" s="81" t="s">
        <v>15</v>
      </c>
      <c r="E4" s="81" t="s">
        <v>16</v>
      </c>
      <c r="F4" s="82" t="s">
        <v>16</v>
      </c>
      <c r="G4" s="81" t="s">
        <v>7970</v>
      </c>
    </row>
    <row r="5" spans="1:7" ht="12.75">
      <c r="A5" s="80" t="s">
        <v>24</v>
      </c>
      <c r="B5" s="80">
        <v>112212438</v>
      </c>
      <c r="C5" s="81" t="s">
        <v>31</v>
      </c>
      <c r="D5" s="81" t="s">
        <v>27</v>
      </c>
      <c r="E5" s="81" t="s">
        <v>28</v>
      </c>
      <c r="F5" s="82" t="s">
        <v>28</v>
      </c>
      <c r="G5" s="81" t="s">
        <v>7971</v>
      </c>
    </row>
    <row r="6" spans="1:7" ht="12.75">
      <c r="A6" s="80" t="s">
        <v>24</v>
      </c>
      <c r="B6" s="80">
        <v>112212502</v>
      </c>
      <c r="C6" s="81" t="s">
        <v>25</v>
      </c>
      <c r="D6" s="81" t="s">
        <v>27</v>
      </c>
      <c r="E6" s="81" t="s">
        <v>28</v>
      </c>
      <c r="F6" s="82" t="s">
        <v>28</v>
      </c>
      <c r="G6" s="81" t="s">
        <v>7971</v>
      </c>
    </row>
    <row r="7" spans="1:7" ht="12.75">
      <c r="A7" s="80" t="s">
        <v>12</v>
      </c>
      <c r="B7" s="80">
        <v>222112324</v>
      </c>
      <c r="C7" s="81" t="s">
        <v>33</v>
      </c>
      <c r="D7" s="81" t="s">
        <v>27</v>
      </c>
      <c r="E7" s="81" t="s">
        <v>28</v>
      </c>
      <c r="F7" s="82" t="s">
        <v>28</v>
      </c>
      <c r="G7" s="81" t="s">
        <v>7971</v>
      </c>
    </row>
    <row r="8" spans="1:7" ht="12.75">
      <c r="A8" s="80" t="s">
        <v>12</v>
      </c>
      <c r="B8" s="80">
        <v>222112339</v>
      </c>
      <c r="C8" s="81" t="s">
        <v>34</v>
      </c>
      <c r="D8" s="81" t="s">
        <v>27</v>
      </c>
      <c r="E8" s="81" t="s">
        <v>28</v>
      </c>
      <c r="F8" s="82" t="s">
        <v>28</v>
      </c>
      <c r="G8" s="81" t="s">
        <v>7971</v>
      </c>
    </row>
    <row r="9" spans="1:7" ht="12.75">
      <c r="A9" s="80" t="s">
        <v>21</v>
      </c>
      <c r="B9" s="80">
        <v>212111960</v>
      </c>
      <c r="C9" s="81" t="s">
        <v>40</v>
      </c>
      <c r="D9" s="81" t="s">
        <v>27</v>
      </c>
      <c r="E9" s="81" t="s">
        <v>28</v>
      </c>
      <c r="F9" s="82" t="s">
        <v>28</v>
      </c>
      <c r="G9" s="81" t="s">
        <v>7971</v>
      </c>
    </row>
    <row r="10" spans="1:7" ht="12.75">
      <c r="A10" s="80" t="s">
        <v>21</v>
      </c>
      <c r="B10" s="80">
        <v>212112080</v>
      </c>
      <c r="C10" s="81" t="s">
        <v>39</v>
      </c>
      <c r="D10" s="81" t="s">
        <v>27</v>
      </c>
      <c r="E10" s="81" t="s">
        <v>28</v>
      </c>
      <c r="F10" s="82" t="s">
        <v>28</v>
      </c>
      <c r="G10" s="81" t="s">
        <v>7971</v>
      </c>
    </row>
    <row r="11" spans="1:7" ht="12.75">
      <c r="A11" s="80" t="s">
        <v>21</v>
      </c>
      <c r="B11" s="80">
        <v>212112170</v>
      </c>
      <c r="C11" s="81" t="s">
        <v>42</v>
      </c>
      <c r="D11" s="81" t="s">
        <v>27</v>
      </c>
      <c r="E11" s="81" t="s">
        <v>28</v>
      </c>
      <c r="F11" s="82" t="s">
        <v>28</v>
      </c>
      <c r="G11" s="81" t="s">
        <v>7971</v>
      </c>
    </row>
    <row r="12" spans="1:7" ht="12.75">
      <c r="A12" s="80" t="s">
        <v>21</v>
      </c>
      <c r="B12" s="80">
        <v>212112323</v>
      </c>
      <c r="C12" s="81" t="s">
        <v>36</v>
      </c>
      <c r="D12" s="81" t="s">
        <v>27</v>
      </c>
      <c r="E12" s="81" t="s">
        <v>28</v>
      </c>
      <c r="F12" s="82" t="s">
        <v>28</v>
      </c>
      <c r="G12" s="81" t="s">
        <v>7971</v>
      </c>
    </row>
    <row r="13" spans="1:7" ht="12.75">
      <c r="A13" s="80" t="s">
        <v>21</v>
      </c>
      <c r="B13" s="80">
        <v>212112346</v>
      </c>
      <c r="C13" s="81" t="s">
        <v>37</v>
      </c>
      <c r="D13" s="81" t="s">
        <v>27</v>
      </c>
      <c r="E13" s="81" t="s">
        <v>28</v>
      </c>
      <c r="F13" s="82" t="s">
        <v>28</v>
      </c>
      <c r="G13" s="81" t="s">
        <v>7971</v>
      </c>
    </row>
    <row r="14" spans="1:7" ht="12.75">
      <c r="A14" s="80" t="s">
        <v>21</v>
      </c>
      <c r="B14" s="80">
        <v>212112394</v>
      </c>
      <c r="C14" s="81" t="s">
        <v>43</v>
      </c>
      <c r="D14" s="81" t="s">
        <v>27</v>
      </c>
      <c r="E14" s="81" t="s">
        <v>28</v>
      </c>
      <c r="F14" s="82" t="s">
        <v>28</v>
      </c>
      <c r="G14" s="81" t="s">
        <v>7971</v>
      </c>
    </row>
    <row r="15" spans="1:7" ht="12.75">
      <c r="A15" s="80" t="s">
        <v>12</v>
      </c>
      <c r="B15" s="80">
        <v>222111992</v>
      </c>
      <c r="C15" s="81" t="s">
        <v>44</v>
      </c>
      <c r="D15" s="81" t="s">
        <v>27</v>
      </c>
      <c r="E15" s="81" t="s">
        <v>45</v>
      </c>
      <c r="F15" s="82" t="s">
        <v>45</v>
      </c>
      <c r="G15" s="81" t="s">
        <v>7972</v>
      </c>
    </row>
    <row r="16" spans="1:7" ht="12.75">
      <c r="A16" s="80" t="s">
        <v>24</v>
      </c>
      <c r="B16" s="80">
        <v>112212843</v>
      </c>
      <c r="C16" s="81" t="s">
        <v>48</v>
      </c>
      <c r="D16" s="81" t="s">
        <v>27</v>
      </c>
      <c r="E16" s="81" t="s">
        <v>49</v>
      </c>
      <c r="F16" s="82" t="s">
        <v>49</v>
      </c>
      <c r="G16" s="81" t="s">
        <v>7973</v>
      </c>
    </row>
    <row r="17" spans="1:7" ht="12.75">
      <c r="A17" s="80" t="s">
        <v>12</v>
      </c>
      <c r="B17" s="80">
        <v>222111877</v>
      </c>
      <c r="C17" s="81" t="s">
        <v>51</v>
      </c>
      <c r="D17" s="81" t="s">
        <v>27</v>
      </c>
      <c r="E17" s="81" t="s">
        <v>49</v>
      </c>
      <c r="F17" s="82" t="s">
        <v>49</v>
      </c>
      <c r="G17" s="81" t="s">
        <v>7973</v>
      </c>
    </row>
    <row r="18" spans="1:7" ht="12.75">
      <c r="A18" s="80" t="s">
        <v>12</v>
      </c>
      <c r="B18" s="80">
        <v>222111894</v>
      </c>
      <c r="C18" s="81" t="s">
        <v>52</v>
      </c>
      <c r="D18" s="81" t="s">
        <v>27</v>
      </c>
      <c r="E18" s="81" t="s">
        <v>49</v>
      </c>
      <c r="F18" s="82" t="s">
        <v>49</v>
      </c>
      <c r="G18" s="81" t="s">
        <v>7973</v>
      </c>
    </row>
    <row r="19" spans="1:7" ht="12.75">
      <c r="A19" s="80" t="s">
        <v>24</v>
      </c>
      <c r="B19" s="80">
        <v>112212858</v>
      </c>
      <c r="C19" s="81" t="s">
        <v>53</v>
      </c>
      <c r="D19" s="81" t="s">
        <v>27</v>
      </c>
      <c r="E19" s="81" t="s">
        <v>54</v>
      </c>
      <c r="F19" s="82" t="s">
        <v>54</v>
      </c>
      <c r="G19" s="81" t="s">
        <v>7974</v>
      </c>
    </row>
    <row r="20" spans="1:7" ht="12.75">
      <c r="A20" s="80" t="s">
        <v>21</v>
      </c>
      <c r="B20" s="80">
        <v>212112283</v>
      </c>
      <c r="C20" s="81" t="s">
        <v>56</v>
      </c>
      <c r="D20" s="81" t="s">
        <v>27</v>
      </c>
      <c r="E20" s="81" t="s">
        <v>54</v>
      </c>
      <c r="F20" s="82" t="s">
        <v>54</v>
      </c>
      <c r="G20" s="81" t="s">
        <v>7974</v>
      </c>
    </row>
    <row r="21" spans="1:7" ht="12.75">
      <c r="A21" s="80" t="s">
        <v>12</v>
      </c>
      <c r="B21" s="80">
        <v>222111924</v>
      </c>
      <c r="C21" s="81" t="s">
        <v>58</v>
      </c>
      <c r="D21" s="81" t="s">
        <v>27</v>
      </c>
      <c r="E21" s="81" t="s">
        <v>59</v>
      </c>
      <c r="F21" s="82" t="s">
        <v>59</v>
      </c>
      <c r="G21" s="81" t="s">
        <v>7975</v>
      </c>
    </row>
    <row r="22" spans="1:7" ht="12.75">
      <c r="A22" s="80" t="s">
        <v>12</v>
      </c>
      <c r="B22" s="80">
        <v>222111925</v>
      </c>
      <c r="C22" s="81" t="s">
        <v>61</v>
      </c>
      <c r="D22" s="81" t="s">
        <v>27</v>
      </c>
      <c r="E22" s="81" t="s">
        <v>59</v>
      </c>
      <c r="F22" s="82" t="s">
        <v>59</v>
      </c>
      <c r="G22" s="81" t="s">
        <v>7975</v>
      </c>
    </row>
    <row r="23" spans="1:7" ht="12.75">
      <c r="A23" s="80" t="s">
        <v>12</v>
      </c>
      <c r="B23" s="80">
        <v>222112142</v>
      </c>
      <c r="C23" s="81" t="s">
        <v>64</v>
      </c>
      <c r="D23" s="81" t="s">
        <v>27</v>
      </c>
      <c r="E23" s="81" t="s">
        <v>59</v>
      </c>
      <c r="F23" s="82" t="s">
        <v>59</v>
      </c>
      <c r="G23" s="81" t="s">
        <v>7975</v>
      </c>
    </row>
    <row r="24" spans="1:7" ht="12.75">
      <c r="A24" s="80" t="s">
        <v>12</v>
      </c>
      <c r="B24" s="80">
        <v>222112286</v>
      </c>
      <c r="C24" s="81" t="s">
        <v>63</v>
      </c>
      <c r="D24" s="81" t="s">
        <v>27</v>
      </c>
      <c r="E24" s="81" t="s">
        <v>59</v>
      </c>
      <c r="F24" s="82" t="s">
        <v>59</v>
      </c>
      <c r="G24" s="81" t="s">
        <v>7975</v>
      </c>
    </row>
    <row r="25" spans="1:7" ht="12.75">
      <c r="A25" s="80" t="s">
        <v>21</v>
      </c>
      <c r="B25" s="80">
        <v>212011431</v>
      </c>
      <c r="C25" s="81" t="s">
        <v>65</v>
      </c>
      <c r="D25" s="81" t="s">
        <v>27</v>
      </c>
      <c r="E25" s="81" t="s">
        <v>59</v>
      </c>
      <c r="F25" s="82" t="s">
        <v>59</v>
      </c>
      <c r="G25" s="81" t="s">
        <v>7975</v>
      </c>
    </row>
    <row r="26" spans="1:7" ht="12.75">
      <c r="A26" s="80" t="s">
        <v>12</v>
      </c>
      <c r="B26" s="80">
        <v>222112372</v>
      </c>
      <c r="C26" s="81" t="s">
        <v>66</v>
      </c>
      <c r="D26" s="81" t="s">
        <v>27</v>
      </c>
      <c r="E26" s="81" t="s">
        <v>67</v>
      </c>
      <c r="F26" s="82" t="s">
        <v>67</v>
      </c>
      <c r="G26" s="81" t="s">
        <v>7976</v>
      </c>
    </row>
    <row r="27" spans="1:7" ht="12.75">
      <c r="A27" s="80" t="s">
        <v>12</v>
      </c>
      <c r="B27" s="80">
        <v>222111878</v>
      </c>
      <c r="C27" s="81" t="s">
        <v>69</v>
      </c>
      <c r="D27" s="81" t="s">
        <v>27</v>
      </c>
      <c r="E27" s="81" t="s">
        <v>70</v>
      </c>
      <c r="F27" s="82" t="s">
        <v>70</v>
      </c>
      <c r="G27" s="81" t="s">
        <v>7977</v>
      </c>
    </row>
    <row r="28" spans="1:7" ht="12.75">
      <c r="A28" s="80" t="s">
        <v>21</v>
      </c>
      <c r="B28" s="80">
        <v>212112033</v>
      </c>
      <c r="C28" s="81" t="s">
        <v>72</v>
      </c>
      <c r="D28" s="81" t="s">
        <v>27</v>
      </c>
      <c r="E28" s="81" t="s">
        <v>73</v>
      </c>
      <c r="F28" s="82" t="s">
        <v>73</v>
      </c>
      <c r="G28" s="81" t="s">
        <v>7978</v>
      </c>
    </row>
    <row r="29" spans="1:7" ht="12.75">
      <c r="A29" s="80" t="s">
        <v>12</v>
      </c>
      <c r="B29" s="80">
        <v>222111966</v>
      </c>
      <c r="C29" s="81" t="s">
        <v>76</v>
      </c>
      <c r="D29" s="81" t="s">
        <v>27</v>
      </c>
      <c r="E29" s="81" t="s">
        <v>77</v>
      </c>
      <c r="F29" s="82" t="s">
        <v>77</v>
      </c>
      <c r="G29" s="81" t="s">
        <v>7979</v>
      </c>
    </row>
    <row r="30" spans="1:7" ht="12.75">
      <c r="A30" s="80" t="s">
        <v>12</v>
      </c>
      <c r="B30" s="80">
        <v>222112167</v>
      </c>
      <c r="C30" s="81" t="s">
        <v>79</v>
      </c>
      <c r="D30" s="81" t="s">
        <v>27</v>
      </c>
      <c r="E30" s="81" t="s">
        <v>77</v>
      </c>
      <c r="F30" s="82" t="s">
        <v>77</v>
      </c>
      <c r="G30" s="81" t="s">
        <v>7979</v>
      </c>
    </row>
    <row r="31" spans="1:7" ht="12.75">
      <c r="A31" s="80" t="s">
        <v>24</v>
      </c>
      <c r="B31" s="80">
        <v>112212908</v>
      </c>
      <c r="C31" s="81" t="s">
        <v>80</v>
      </c>
      <c r="D31" s="81" t="s">
        <v>27</v>
      </c>
      <c r="E31" s="81" t="s">
        <v>81</v>
      </c>
      <c r="F31" s="82" t="s">
        <v>81</v>
      </c>
      <c r="G31" s="81" t="s">
        <v>7980</v>
      </c>
    </row>
    <row r="32" spans="1:7" ht="12.75">
      <c r="A32" s="80" t="s">
        <v>12</v>
      </c>
      <c r="B32" s="80">
        <v>222111919</v>
      </c>
      <c r="C32" s="81" t="s">
        <v>84</v>
      </c>
      <c r="D32" s="81" t="s">
        <v>27</v>
      </c>
      <c r="E32" s="81" t="s">
        <v>81</v>
      </c>
      <c r="F32" s="82" t="s">
        <v>81</v>
      </c>
      <c r="G32" s="81" t="s">
        <v>7980</v>
      </c>
    </row>
    <row r="33" spans="1:7" ht="12.75">
      <c r="A33" s="80" t="s">
        <v>12</v>
      </c>
      <c r="B33" s="80">
        <v>222112010</v>
      </c>
      <c r="C33" s="81" t="s">
        <v>85</v>
      </c>
      <c r="D33" s="81" t="s">
        <v>27</v>
      </c>
      <c r="E33" s="81" t="s">
        <v>81</v>
      </c>
      <c r="F33" s="82" t="s">
        <v>81</v>
      </c>
      <c r="G33" s="81" t="s">
        <v>7980</v>
      </c>
    </row>
    <row r="34" spans="1:7" ht="12.75">
      <c r="A34" s="80" t="s">
        <v>12</v>
      </c>
      <c r="B34" s="80">
        <v>222112082</v>
      </c>
      <c r="C34" s="81" t="s">
        <v>86</v>
      </c>
      <c r="D34" s="81" t="s">
        <v>27</v>
      </c>
      <c r="E34" s="81" t="s">
        <v>81</v>
      </c>
      <c r="F34" s="82" t="s">
        <v>81</v>
      </c>
      <c r="G34" s="81" t="s">
        <v>7980</v>
      </c>
    </row>
    <row r="35" spans="1:7" ht="12.75">
      <c r="A35" s="80" t="s">
        <v>12</v>
      </c>
      <c r="B35" s="80">
        <v>222112377</v>
      </c>
      <c r="C35" s="81" t="s">
        <v>83</v>
      </c>
      <c r="D35" s="81" t="s">
        <v>27</v>
      </c>
      <c r="E35" s="81" t="s">
        <v>81</v>
      </c>
      <c r="F35" s="82" t="s">
        <v>81</v>
      </c>
      <c r="G35" s="81" t="s">
        <v>7980</v>
      </c>
    </row>
    <row r="36" spans="1:7" ht="12.75">
      <c r="A36" s="80" t="s">
        <v>21</v>
      </c>
      <c r="B36" s="80">
        <v>212111868</v>
      </c>
      <c r="C36" s="81" t="s">
        <v>87</v>
      </c>
      <c r="D36" s="81" t="s">
        <v>27</v>
      </c>
      <c r="E36" s="81" t="s">
        <v>81</v>
      </c>
      <c r="F36" s="82" t="s">
        <v>81</v>
      </c>
      <c r="G36" s="81" t="s">
        <v>7980</v>
      </c>
    </row>
    <row r="37" spans="1:7" ht="12.75">
      <c r="A37" s="80" t="s">
        <v>21</v>
      </c>
      <c r="B37" s="80">
        <v>212112186</v>
      </c>
      <c r="C37" s="81" t="s">
        <v>88</v>
      </c>
      <c r="D37" s="81" t="s">
        <v>27</v>
      </c>
      <c r="E37" s="81" t="s">
        <v>89</v>
      </c>
      <c r="F37" s="82" t="s">
        <v>89</v>
      </c>
      <c r="G37" s="81" t="s">
        <v>7981</v>
      </c>
    </row>
    <row r="38" spans="1:7" ht="12.75">
      <c r="A38" s="80" t="s">
        <v>12</v>
      </c>
      <c r="B38" s="81">
        <v>222011294</v>
      </c>
      <c r="C38" s="81" t="s">
        <v>100</v>
      </c>
      <c r="D38" s="81" t="s">
        <v>93</v>
      </c>
      <c r="E38" s="81" t="s">
        <v>101</v>
      </c>
      <c r="F38" s="82" t="s">
        <v>101</v>
      </c>
      <c r="G38" s="81" t="s">
        <v>7982</v>
      </c>
    </row>
    <row r="39" spans="1:7" ht="12.75">
      <c r="A39" s="80" t="s">
        <v>21</v>
      </c>
      <c r="B39" s="80">
        <v>212112073</v>
      </c>
      <c r="C39" s="81" t="s">
        <v>104</v>
      </c>
      <c r="D39" s="81" t="s">
        <v>93</v>
      </c>
      <c r="E39" s="81" t="s">
        <v>101</v>
      </c>
      <c r="F39" s="82" t="s">
        <v>101</v>
      </c>
      <c r="G39" s="81" t="s">
        <v>7982</v>
      </c>
    </row>
    <row r="40" spans="1:7" ht="12.75">
      <c r="A40" s="80" t="s">
        <v>12</v>
      </c>
      <c r="B40" s="80">
        <v>222112043</v>
      </c>
      <c r="C40" s="81" t="s">
        <v>105</v>
      </c>
      <c r="D40" s="81" t="s">
        <v>93</v>
      </c>
      <c r="E40" s="81" t="s">
        <v>106</v>
      </c>
      <c r="F40" s="82" t="s">
        <v>106</v>
      </c>
      <c r="G40" s="81" t="s">
        <v>7983</v>
      </c>
    </row>
    <row r="41" spans="1:7" ht="12.75">
      <c r="A41" s="80" t="s">
        <v>12</v>
      </c>
      <c r="B41" s="80">
        <v>222111912</v>
      </c>
      <c r="C41" s="81" t="s">
        <v>108</v>
      </c>
      <c r="D41" s="81" t="s">
        <v>93</v>
      </c>
      <c r="E41" s="81" t="s">
        <v>109</v>
      </c>
      <c r="F41" s="82" t="s">
        <v>109</v>
      </c>
      <c r="G41" s="81" t="s">
        <v>7984</v>
      </c>
    </row>
    <row r="42" spans="1:7" ht="12.75">
      <c r="A42" s="80" t="s">
        <v>12</v>
      </c>
      <c r="B42" s="80">
        <v>222112219</v>
      </c>
      <c r="C42" s="81" t="s">
        <v>111</v>
      </c>
      <c r="D42" s="81" t="s">
        <v>93</v>
      </c>
      <c r="E42" s="81" t="s">
        <v>109</v>
      </c>
      <c r="F42" s="82" t="s">
        <v>109</v>
      </c>
      <c r="G42" s="81" t="s">
        <v>7984</v>
      </c>
    </row>
    <row r="43" spans="1:7" ht="12.75">
      <c r="A43" s="80" t="s">
        <v>21</v>
      </c>
      <c r="B43" s="80">
        <v>212112029</v>
      </c>
      <c r="C43" s="81" t="s">
        <v>112</v>
      </c>
      <c r="D43" s="81" t="s">
        <v>93</v>
      </c>
      <c r="E43" s="81" t="s">
        <v>109</v>
      </c>
      <c r="F43" s="82" t="s">
        <v>109</v>
      </c>
      <c r="G43" s="81" t="s">
        <v>7984</v>
      </c>
    </row>
    <row r="44" spans="1:7" ht="12.75">
      <c r="A44" s="80" t="s">
        <v>24</v>
      </c>
      <c r="B44" s="80">
        <v>112212454</v>
      </c>
      <c r="C44" s="81" t="s">
        <v>117</v>
      </c>
      <c r="D44" s="81" t="s">
        <v>93</v>
      </c>
      <c r="E44" s="81" t="s">
        <v>114</v>
      </c>
      <c r="F44" s="82" t="s">
        <v>114</v>
      </c>
      <c r="G44" s="81" t="s">
        <v>7985</v>
      </c>
    </row>
    <row r="45" spans="1:7" ht="12.75">
      <c r="A45" s="80" t="s">
        <v>24</v>
      </c>
      <c r="B45" s="80">
        <v>112212842</v>
      </c>
      <c r="C45" s="81" t="s">
        <v>113</v>
      </c>
      <c r="D45" s="81" t="s">
        <v>93</v>
      </c>
      <c r="E45" s="81" t="s">
        <v>114</v>
      </c>
      <c r="F45" s="82" t="s">
        <v>114</v>
      </c>
      <c r="G45" s="81" t="s">
        <v>7985</v>
      </c>
    </row>
    <row r="46" spans="1:7" ht="12.75">
      <c r="A46" s="80" t="s">
        <v>24</v>
      </c>
      <c r="B46" s="80">
        <v>112212931</v>
      </c>
      <c r="C46" s="81" t="s">
        <v>91</v>
      </c>
      <c r="D46" s="81" t="s">
        <v>93</v>
      </c>
      <c r="E46" s="81" t="s">
        <v>128</v>
      </c>
      <c r="F46" s="82" t="s">
        <v>7986</v>
      </c>
      <c r="G46" s="81" t="s">
        <v>94</v>
      </c>
    </row>
    <row r="47" spans="1:7" ht="12.75">
      <c r="A47" s="80" t="s">
        <v>12</v>
      </c>
      <c r="B47" s="80">
        <v>222112222</v>
      </c>
      <c r="C47" s="81" t="s">
        <v>95</v>
      </c>
      <c r="D47" s="81" t="s">
        <v>93</v>
      </c>
      <c r="E47" s="81" t="s">
        <v>101</v>
      </c>
      <c r="F47" s="82" t="s">
        <v>7986</v>
      </c>
      <c r="G47" s="81" t="s">
        <v>94</v>
      </c>
    </row>
    <row r="48" spans="1:7" ht="12.75">
      <c r="A48" s="80" t="s">
        <v>12</v>
      </c>
      <c r="B48" s="80">
        <v>222111987</v>
      </c>
      <c r="C48" s="81" t="s">
        <v>118</v>
      </c>
      <c r="D48" s="81" t="s">
        <v>93</v>
      </c>
      <c r="E48" s="81" t="s">
        <v>119</v>
      </c>
      <c r="F48" s="82" t="s">
        <v>119</v>
      </c>
      <c r="G48" s="81" t="s">
        <v>7987</v>
      </c>
    </row>
    <row r="49" spans="1:7" ht="12.75">
      <c r="A49" s="80" t="s">
        <v>12</v>
      </c>
      <c r="B49" s="80">
        <v>222112322</v>
      </c>
      <c r="C49" s="81" t="s">
        <v>121</v>
      </c>
      <c r="D49" s="81" t="s">
        <v>93</v>
      </c>
      <c r="E49" s="81" t="s">
        <v>122</v>
      </c>
      <c r="F49" s="82" t="s">
        <v>122</v>
      </c>
      <c r="G49" s="81" t="s">
        <v>7988</v>
      </c>
    </row>
    <row r="50" spans="1:7" ht="12.75">
      <c r="A50" s="80" t="s">
        <v>24</v>
      </c>
      <c r="B50" s="80">
        <v>112212699</v>
      </c>
      <c r="C50" s="81" t="s">
        <v>124</v>
      </c>
      <c r="D50" s="81" t="s">
        <v>93</v>
      </c>
      <c r="E50" s="81" t="s">
        <v>125</v>
      </c>
      <c r="F50" s="82" t="s">
        <v>125</v>
      </c>
      <c r="G50" s="81" t="s">
        <v>7989</v>
      </c>
    </row>
    <row r="51" spans="1:7" ht="12.75">
      <c r="A51" s="80" t="s">
        <v>12</v>
      </c>
      <c r="B51" s="80">
        <v>222112290</v>
      </c>
      <c r="C51" s="81" t="s">
        <v>96</v>
      </c>
      <c r="D51" s="81" t="s">
        <v>93</v>
      </c>
      <c r="E51" s="81" t="s">
        <v>128</v>
      </c>
      <c r="F51" s="82" t="s">
        <v>7990</v>
      </c>
      <c r="G51" s="81" t="s">
        <v>97</v>
      </c>
    </row>
    <row r="52" spans="1:7" ht="12.75">
      <c r="A52" s="80" t="s">
        <v>21</v>
      </c>
      <c r="B52" s="80">
        <v>212112235</v>
      </c>
      <c r="C52" s="81" t="s">
        <v>98</v>
      </c>
      <c r="D52" s="81" t="s">
        <v>93</v>
      </c>
      <c r="E52" s="81" t="s">
        <v>128</v>
      </c>
      <c r="F52" s="82" t="s">
        <v>7990</v>
      </c>
      <c r="G52" s="81" t="s">
        <v>97</v>
      </c>
    </row>
    <row r="53" spans="1:7" ht="12.75">
      <c r="A53" s="80" t="s">
        <v>24</v>
      </c>
      <c r="B53" s="80">
        <v>112212731</v>
      </c>
      <c r="C53" s="81" t="s">
        <v>127</v>
      </c>
      <c r="D53" s="81" t="s">
        <v>93</v>
      </c>
      <c r="E53" s="81" t="s">
        <v>128</v>
      </c>
      <c r="F53" s="82" t="s">
        <v>128</v>
      </c>
      <c r="G53" s="81" t="s">
        <v>7991</v>
      </c>
    </row>
    <row r="54" spans="1:7" ht="12.75">
      <c r="A54" s="80" t="s">
        <v>12</v>
      </c>
      <c r="B54" s="80">
        <v>222111910</v>
      </c>
      <c r="C54" s="81" t="s">
        <v>131</v>
      </c>
      <c r="D54" s="81" t="s">
        <v>93</v>
      </c>
      <c r="E54" s="81" t="s">
        <v>128</v>
      </c>
      <c r="F54" s="82" t="s">
        <v>128</v>
      </c>
      <c r="G54" s="81" t="s">
        <v>7991</v>
      </c>
    </row>
    <row r="55" spans="1:7" ht="12.75">
      <c r="A55" s="80" t="s">
        <v>12</v>
      </c>
      <c r="B55" s="80">
        <v>222112143</v>
      </c>
      <c r="C55" s="81" t="s">
        <v>130</v>
      </c>
      <c r="D55" s="81" t="s">
        <v>93</v>
      </c>
      <c r="E55" s="81" t="s">
        <v>128</v>
      </c>
      <c r="F55" s="82" t="s">
        <v>128</v>
      </c>
      <c r="G55" s="81" t="s">
        <v>7991</v>
      </c>
    </row>
    <row r="56" spans="1:7" ht="12.75">
      <c r="A56" s="80" t="s">
        <v>12</v>
      </c>
      <c r="B56" s="80">
        <v>222112212</v>
      </c>
      <c r="C56" s="81" t="s">
        <v>132</v>
      </c>
      <c r="D56" s="81" t="s">
        <v>93</v>
      </c>
      <c r="E56" s="81" t="s">
        <v>133</v>
      </c>
      <c r="F56" s="82" t="s">
        <v>133</v>
      </c>
      <c r="G56" s="81" t="s">
        <v>7992</v>
      </c>
    </row>
    <row r="57" spans="1:7" ht="12.75">
      <c r="A57" s="80" t="s">
        <v>12</v>
      </c>
      <c r="B57" s="80">
        <v>222112296</v>
      </c>
      <c r="C57" s="81" t="s">
        <v>135</v>
      </c>
      <c r="D57" s="81" t="s">
        <v>137</v>
      </c>
      <c r="E57" s="81" t="s">
        <v>147</v>
      </c>
      <c r="F57" s="82" t="s">
        <v>7993</v>
      </c>
      <c r="G57" s="81" t="s">
        <v>138</v>
      </c>
    </row>
    <row r="58" spans="1:7" ht="12.75">
      <c r="A58" s="80" t="s">
        <v>21</v>
      </c>
      <c r="B58" s="80">
        <v>212112343</v>
      </c>
      <c r="C58" s="81" t="s">
        <v>142</v>
      </c>
      <c r="D58" s="81" t="s">
        <v>137</v>
      </c>
      <c r="E58" s="81" t="s">
        <v>147</v>
      </c>
      <c r="F58" s="82" t="s">
        <v>7993</v>
      </c>
      <c r="G58" s="81" t="s">
        <v>138</v>
      </c>
    </row>
    <row r="59" spans="1:7" ht="12.75">
      <c r="A59" s="80" t="s">
        <v>21</v>
      </c>
      <c r="B59" s="80">
        <v>212112407</v>
      </c>
      <c r="C59" s="81" t="s">
        <v>139</v>
      </c>
      <c r="D59" s="81" t="s">
        <v>137</v>
      </c>
      <c r="E59" s="81" t="s">
        <v>147</v>
      </c>
      <c r="F59" s="82" t="s">
        <v>7993</v>
      </c>
      <c r="G59" s="81" t="s">
        <v>138</v>
      </c>
    </row>
    <row r="60" spans="1:7" ht="12.75">
      <c r="A60" s="80" t="s">
        <v>21</v>
      </c>
      <c r="B60" s="80">
        <v>212112424</v>
      </c>
      <c r="C60" s="81" t="s">
        <v>140</v>
      </c>
      <c r="D60" s="81" t="s">
        <v>137</v>
      </c>
      <c r="E60" s="81" t="s">
        <v>147</v>
      </c>
      <c r="F60" s="82" t="s">
        <v>7993</v>
      </c>
      <c r="G60" s="81" t="s">
        <v>138</v>
      </c>
    </row>
    <row r="61" spans="1:7" ht="12.75">
      <c r="A61" s="80" t="s">
        <v>21</v>
      </c>
      <c r="B61" s="80">
        <v>212112330</v>
      </c>
      <c r="C61" s="81" t="s">
        <v>143</v>
      </c>
      <c r="D61" s="81" t="s">
        <v>137</v>
      </c>
      <c r="E61" s="81" t="s">
        <v>144</v>
      </c>
      <c r="F61" s="82" t="s">
        <v>144</v>
      </c>
      <c r="G61" s="81" t="s">
        <v>7994</v>
      </c>
    </row>
    <row r="62" spans="1:7" ht="12.75">
      <c r="A62" s="80" t="s">
        <v>12</v>
      </c>
      <c r="B62" s="80">
        <v>222112047</v>
      </c>
      <c r="C62" s="81" t="s">
        <v>146</v>
      </c>
      <c r="D62" s="81" t="s">
        <v>137</v>
      </c>
      <c r="E62" s="81" t="s">
        <v>147</v>
      </c>
      <c r="F62" s="82" t="s">
        <v>147</v>
      </c>
      <c r="G62" s="81" t="s">
        <v>7995</v>
      </c>
    </row>
    <row r="63" spans="1:7" ht="12.75">
      <c r="A63" s="80" t="s">
        <v>12</v>
      </c>
      <c r="B63" s="80">
        <v>222111948</v>
      </c>
      <c r="C63" s="81" t="s">
        <v>154</v>
      </c>
      <c r="D63" s="81" t="s">
        <v>151</v>
      </c>
      <c r="E63" s="81" t="s">
        <v>152</v>
      </c>
      <c r="F63" s="82" t="s">
        <v>152</v>
      </c>
      <c r="G63" s="81" t="s">
        <v>7996</v>
      </c>
    </row>
    <row r="64" spans="1:7" ht="12.75">
      <c r="A64" s="80" t="s">
        <v>12</v>
      </c>
      <c r="B64" s="80">
        <v>222112388</v>
      </c>
      <c r="C64" s="81" t="s">
        <v>149</v>
      </c>
      <c r="D64" s="81" t="s">
        <v>151</v>
      </c>
      <c r="E64" s="81" t="s">
        <v>152</v>
      </c>
      <c r="F64" s="82" t="s">
        <v>152</v>
      </c>
      <c r="G64" s="81" t="s">
        <v>7996</v>
      </c>
    </row>
    <row r="65" spans="1:7" ht="12.75">
      <c r="A65" s="80" t="s">
        <v>21</v>
      </c>
      <c r="B65" s="80">
        <v>212112159</v>
      </c>
      <c r="C65" s="81" t="s">
        <v>155</v>
      </c>
      <c r="D65" s="81" t="s">
        <v>151</v>
      </c>
      <c r="E65" s="81" t="s">
        <v>152</v>
      </c>
      <c r="F65" s="82" t="s">
        <v>152</v>
      </c>
      <c r="G65" s="81" t="s">
        <v>7996</v>
      </c>
    </row>
    <row r="66" spans="1:7" ht="12.75">
      <c r="A66" s="80" t="s">
        <v>21</v>
      </c>
      <c r="B66" s="80">
        <v>212112244</v>
      </c>
      <c r="C66" s="81" t="s">
        <v>156</v>
      </c>
      <c r="D66" s="81" t="s">
        <v>151</v>
      </c>
      <c r="E66" s="81" t="s">
        <v>152</v>
      </c>
      <c r="F66" s="82" t="s">
        <v>152</v>
      </c>
      <c r="G66" s="81" t="s">
        <v>7996</v>
      </c>
    </row>
    <row r="67" spans="1:7" ht="12.75">
      <c r="A67" s="80" t="s">
        <v>24</v>
      </c>
      <c r="B67" s="80">
        <v>112212661</v>
      </c>
      <c r="C67" s="81" t="s">
        <v>157</v>
      </c>
      <c r="D67" s="81" t="s">
        <v>151</v>
      </c>
      <c r="E67" s="81" t="s">
        <v>158</v>
      </c>
      <c r="F67" s="82" t="s">
        <v>158</v>
      </c>
      <c r="G67" s="81" t="s">
        <v>7997</v>
      </c>
    </row>
    <row r="68" spans="1:7" ht="12.75">
      <c r="A68" s="80" t="s">
        <v>24</v>
      </c>
      <c r="B68" s="80">
        <v>112212441</v>
      </c>
      <c r="C68" s="81" t="s">
        <v>160</v>
      </c>
      <c r="D68" s="81" t="s">
        <v>162</v>
      </c>
      <c r="E68" s="81" t="s">
        <v>163</v>
      </c>
      <c r="F68" s="82" t="s">
        <v>163</v>
      </c>
      <c r="G68" s="81" t="s">
        <v>7998</v>
      </c>
    </row>
    <row r="69" spans="1:7" ht="12.75">
      <c r="A69" s="80" t="s">
        <v>24</v>
      </c>
      <c r="B69" s="80">
        <v>112212623</v>
      </c>
      <c r="C69" s="81" t="s">
        <v>165</v>
      </c>
      <c r="D69" s="81" t="s">
        <v>162</v>
      </c>
      <c r="E69" s="81" t="s">
        <v>163</v>
      </c>
      <c r="F69" s="82" t="s">
        <v>163</v>
      </c>
      <c r="G69" s="81" t="s">
        <v>7998</v>
      </c>
    </row>
    <row r="70" spans="1:7" ht="12.75">
      <c r="A70" s="80" t="s">
        <v>12</v>
      </c>
      <c r="B70" s="80">
        <v>222112116</v>
      </c>
      <c r="C70" s="81" t="s">
        <v>166</v>
      </c>
      <c r="D70" s="81" t="s">
        <v>162</v>
      </c>
      <c r="E70" s="81" t="s">
        <v>163</v>
      </c>
      <c r="F70" s="82" t="s">
        <v>163</v>
      </c>
      <c r="G70" s="81" t="s">
        <v>7998</v>
      </c>
    </row>
    <row r="71" spans="1:7" ht="12.75">
      <c r="A71" s="80" t="s">
        <v>21</v>
      </c>
      <c r="B71" s="80">
        <v>212112214</v>
      </c>
      <c r="C71" s="81" t="s">
        <v>167</v>
      </c>
      <c r="D71" s="81" t="s">
        <v>162</v>
      </c>
      <c r="E71" s="81" t="s">
        <v>163</v>
      </c>
      <c r="F71" s="82" t="s">
        <v>163</v>
      </c>
      <c r="G71" s="81" t="s">
        <v>7998</v>
      </c>
    </row>
    <row r="72" spans="1:7" ht="12.75">
      <c r="A72" s="80" t="s">
        <v>24</v>
      </c>
      <c r="B72" s="80">
        <v>112212634</v>
      </c>
      <c r="C72" s="81" t="s">
        <v>168</v>
      </c>
      <c r="D72" s="81" t="s">
        <v>162</v>
      </c>
      <c r="E72" s="81" t="s">
        <v>169</v>
      </c>
      <c r="F72" s="82" t="s">
        <v>169</v>
      </c>
      <c r="G72" s="81" t="s">
        <v>7999</v>
      </c>
    </row>
    <row r="73" spans="1:7" ht="12.75">
      <c r="A73" s="80" t="s">
        <v>12</v>
      </c>
      <c r="B73" s="80">
        <v>222112353</v>
      </c>
      <c r="C73" s="81" t="s">
        <v>171</v>
      </c>
      <c r="D73" s="81" t="s">
        <v>162</v>
      </c>
      <c r="E73" s="81" t="s">
        <v>172</v>
      </c>
      <c r="F73" s="82" t="s">
        <v>172</v>
      </c>
      <c r="G73" s="81" t="s">
        <v>8000</v>
      </c>
    </row>
    <row r="74" spans="1:7" ht="12.75">
      <c r="A74" s="80" t="s">
        <v>21</v>
      </c>
      <c r="B74" s="80">
        <v>212111897</v>
      </c>
      <c r="C74" s="81" t="s">
        <v>175</v>
      </c>
      <c r="D74" s="81" t="s">
        <v>162</v>
      </c>
      <c r="E74" s="81" t="s">
        <v>172</v>
      </c>
      <c r="F74" s="82" t="s">
        <v>172</v>
      </c>
      <c r="G74" s="81" t="s">
        <v>8000</v>
      </c>
    </row>
    <row r="75" spans="1:7" ht="12.75">
      <c r="A75" s="80" t="s">
        <v>21</v>
      </c>
      <c r="B75" s="80">
        <v>212112168</v>
      </c>
      <c r="C75" s="81" t="s">
        <v>174</v>
      </c>
      <c r="D75" s="81" t="s">
        <v>162</v>
      </c>
      <c r="E75" s="81" t="s">
        <v>172</v>
      </c>
      <c r="F75" s="82" t="s">
        <v>172</v>
      </c>
      <c r="G75" s="81" t="s">
        <v>8000</v>
      </c>
    </row>
    <row r="76" spans="1:7" ht="12.75">
      <c r="A76" s="80" t="s">
        <v>12</v>
      </c>
      <c r="B76" s="80">
        <v>222112266</v>
      </c>
      <c r="C76" s="81" t="s">
        <v>176</v>
      </c>
      <c r="D76" s="81" t="s">
        <v>162</v>
      </c>
      <c r="E76" s="81" t="s">
        <v>177</v>
      </c>
      <c r="F76" s="82" t="s">
        <v>177</v>
      </c>
      <c r="G76" s="81" t="s">
        <v>8001</v>
      </c>
    </row>
    <row r="77" spans="1:7" ht="12.75">
      <c r="A77" s="80" t="s">
        <v>12</v>
      </c>
      <c r="B77" s="80">
        <v>222112321</v>
      </c>
      <c r="C77" s="81" t="s">
        <v>179</v>
      </c>
      <c r="D77" s="81" t="s">
        <v>181</v>
      </c>
      <c r="E77" s="81" t="s">
        <v>184</v>
      </c>
      <c r="F77" s="82" t="s">
        <v>8002</v>
      </c>
      <c r="G77" s="81" t="s">
        <v>182</v>
      </c>
    </row>
    <row r="78" spans="1:7" ht="12.75">
      <c r="A78" s="80" t="s">
        <v>12</v>
      </c>
      <c r="B78" s="80">
        <v>222112332</v>
      </c>
      <c r="C78" s="81" t="s">
        <v>183</v>
      </c>
      <c r="D78" s="81" t="s">
        <v>181</v>
      </c>
      <c r="E78" s="81" t="s">
        <v>184</v>
      </c>
      <c r="F78" s="82" t="s">
        <v>184</v>
      </c>
      <c r="G78" s="81" t="s">
        <v>8003</v>
      </c>
    </row>
    <row r="79" spans="1:7" ht="12.75">
      <c r="A79" s="80" t="s">
        <v>24</v>
      </c>
      <c r="B79" s="80">
        <v>112212883</v>
      </c>
      <c r="C79" s="81" t="s">
        <v>186</v>
      </c>
      <c r="D79" s="81" t="s">
        <v>188</v>
      </c>
      <c r="E79" s="81" t="s">
        <v>189</v>
      </c>
      <c r="F79" s="82" t="s">
        <v>189</v>
      </c>
      <c r="G79" s="81" t="s">
        <v>8004</v>
      </c>
    </row>
    <row r="80" spans="1:7" ht="12.75">
      <c r="A80" s="80" t="s">
        <v>12</v>
      </c>
      <c r="B80" s="80">
        <v>222112224</v>
      </c>
      <c r="C80" s="81" t="s">
        <v>191</v>
      </c>
      <c r="D80" s="81" t="s">
        <v>188</v>
      </c>
      <c r="E80" s="81" t="s">
        <v>189</v>
      </c>
      <c r="F80" s="82" t="s">
        <v>189</v>
      </c>
      <c r="G80" s="81" t="s">
        <v>8004</v>
      </c>
    </row>
    <row r="81" spans="1:7" ht="12.75">
      <c r="A81" s="80" t="s">
        <v>12</v>
      </c>
      <c r="B81" s="80">
        <v>222112246</v>
      </c>
      <c r="C81" s="81" t="s">
        <v>192</v>
      </c>
      <c r="D81" s="81" t="s">
        <v>188</v>
      </c>
      <c r="E81" s="81" t="s">
        <v>189</v>
      </c>
      <c r="F81" s="82" t="s">
        <v>189</v>
      </c>
      <c r="G81" s="81" t="s">
        <v>8004</v>
      </c>
    </row>
    <row r="82" spans="1:7" ht="12.75">
      <c r="A82" s="80" t="s">
        <v>21</v>
      </c>
      <c r="B82" s="80">
        <v>212111946</v>
      </c>
      <c r="C82" s="81" t="s">
        <v>193</v>
      </c>
      <c r="D82" s="81" t="s">
        <v>188</v>
      </c>
      <c r="E82" s="81" t="s">
        <v>189</v>
      </c>
      <c r="F82" s="82" t="s">
        <v>189</v>
      </c>
      <c r="G82" s="81" t="s">
        <v>8004</v>
      </c>
    </row>
    <row r="83" spans="1:7" ht="12.75">
      <c r="A83" s="80" t="s">
        <v>21</v>
      </c>
      <c r="B83" s="80">
        <v>212112425</v>
      </c>
      <c r="C83" s="81" t="s">
        <v>194</v>
      </c>
      <c r="D83" s="81" t="s">
        <v>188</v>
      </c>
      <c r="E83" s="81" t="s">
        <v>189</v>
      </c>
      <c r="F83" s="82" t="s">
        <v>189</v>
      </c>
      <c r="G83" s="81" t="s">
        <v>8004</v>
      </c>
    </row>
    <row r="84" spans="1:7" ht="12.75">
      <c r="A84" s="80" t="s">
        <v>12</v>
      </c>
      <c r="B84" s="80">
        <v>222112070</v>
      </c>
      <c r="C84" s="81" t="s">
        <v>195</v>
      </c>
      <c r="D84" s="81" t="s">
        <v>188</v>
      </c>
      <c r="E84" s="81" t="s">
        <v>196</v>
      </c>
      <c r="F84" s="82" t="s">
        <v>196</v>
      </c>
      <c r="G84" s="81" t="s">
        <v>8005</v>
      </c>
    </row>
    <row r="85" spans="1:7" ht="12.75">
      <c r="A85" s="80" t="s">
        <v>24</v>
      </c>
      <c r="B85" s="80">
        <v>112212875</v>
      </c>
      <c r="C85" s="81" t="s">
        <v>198</v>
      </c>
      <c r="D85" s="81" t="s">
        <v>188</v>
      </c>
      <c r="E85" s="81" t="s">
        <v>199</v>
      </c>
      <c r="F85" s="82" t="s">
        <v>199</v>
      </c>
      <c r="G85" s="81" t="s">
        <v>8006</v>
      </c>
    </row>
    <row r="86" spans="1:7" ht="12.75">
      <c r="A86" s="80" t="s">
        <v>21</v>
      </c>
      <c r="B86" s="80">
        <v>212112308</v>
      </c>
      <c r="C86" s="81" t="s">
        <v>201</v>
      </c>
      <c r="D86" s="81" t="s">
        <v>188</v>
      </c>
      <c r="E86" s="81" t="s">
        <v>202</v>
      </c>
      <c r="F86" s="82" t="s">
        <v>202</v>
      </c>
      <c r="G86" s="81" t="s">
        <v>8007</v>
      </c>
    </row>
    <row r="87" spans="1:7" ht="12.75">
      <c r="A87" s="80" t="s">
        <v>12</v>
      </c>
      <c r="B87" s="80">
        <v>222111956</v>
      </c>
      <c r="C87" s="81" t="s">
        <v>204</v>
      </c>
      <c r="D87" s="81" t="s">
        <v>188</v>
      </c>
      <c r="E87" s="81" t="s">
        <v>205</v>
      </c>
      <c r="F87" s="82" t="s">
        <v>205</v>
      </c>
      <c r="G87" s="81" t="s">
        <v>8008</v>
      </c>
    </row>
    <row r="88" spans="1:7" ht="12.75">
      <c r="A88" s="80" t="s">
        <v>12</v>
      </c>
      <c r="B88" s="80">
        <v>222112114</v>
      </c>
      <c r="C88" s="81" t="s">
        <v>207</v>
      </c>
      <c r="D88" s="81" t="s">
        <v>188</v>
      </c>
      <c r="E88" s="81" t="s">
        <v>205</v>
      </c>
      <c r="F88" s="82" t="s">
        <v>205</v>
      </c>
      <c r="G88" s="81" t="s">
        <v>8008</v>
      </c>
    </row>
    <row r="89" spans="1:7" ht="12.75">
      <c r="A89" s="80" t="s">
        <v>12</v>
      </c>
      <c r="B89" s="80">
        <v>222112384</v>
      </c>
      <c r="C89" s="81" t="s">
        <v>208</v>
      </c>
      <c r="D89" s="81" t="s">
        <v>188</v>
      </c>
      <c r="E89" s="81" t="s">
        <v>205</v>
      </c>
      <c r="F89" s="82" t="s">
        <v>205</v>
      </c>
      <c r="G89" s="81" t="s">
        <v>8008</v>
      </c>
    </row>
    <row r="90" spans="1:7" ht="12.75">
      <c r="A90" s="80" t="s">
        <v>12</v>
      </c>
      <c r="B90" s="80">
        <v>222112299</v>
      </c>
      <c r="C90" s="81" t="s">
        <v>209</v>
      </c>
      <c r="D90" s="81" t="s">
        <v>188</v>
      </c>
      <c r="E90" s="81" t="s">
        <v>210</v>
      </c>
      <c r="F90" s="82" t="s">
        <v>210</v>
      </c>
      <c r="G90" s="81" t="s">
        <v>8009</v>
      </c>
    </row>
    <row r="91" spans="1:7" ht="12.75">
      <c r="A91" s="80" t="s">
        <v>12</v>
      </c>
      <c r="B91" s="80">
        <v>222112355</v>
      </c>
      <c r="C91" s="81" t="s">
        <v>212</v>
      </c>
      <c r="D91" s="81" t="s">
        <v>214</v>
      </c>
      <c r="E91" s="81" t="s">
        <v>215</v>
      </c>
      <c r="F91" s="82" t="s">
        <v>215</v>
      </c>
      <c r="G91" s="81" t="s">
        <v>8010</v>
      </c>
    </row>
    <row r="92" spans="1:7" ht="12.75">
      <c r="A92" s="80" t="s">
        <v>24</v>
      </c>
      <c r="B92" s="80">
        <v>112212643</v>
      </c>
      <c r="C92" s="81" t="s">
        <v>217</v>
      </c>
      <c r="D92" s="81" t="s">
        <v>219</v>
      </c>
      <c r="E92" s="81" t="s">
        <v>220</v>
      </c>
      <c r="F92" s="82" t="s">
        <v>220</v>
      </c>
      <c r="G92" s="81" t="s">
        <v>8011</v>
      </c>
    </row>
    <row r="93" spans="1:7" ht="12.75">
      <c r="A93" s="80" t="s">
        <v>24</v>
      </c>
      <c r="B93" s="80">
        <v>112212437</v>
      </c>
      <c r="C93" s="81" t="s">
        <v>222</v>
      </c>
      <c r="D93" s="81" t="s">
        <v>224</v>
      </c>
      <c r="E93" s="81" t="s">
        <v>225</v>
      </c>
      <c r="F93" s="82" t="s">
        <v>225</v>
      </c>
      <c r="G93" s="81" t="s">
        <v>8012</v>
      </c>
    </row>
    <row r="94" spans="1:7" ht="12.75">
      <c r="A94" s="80" t="s">
        <v>24</v>
      </c>
      <c r="B94" s="80">
        <v>112212443</v>
      </c>
      <c r="C94" s="81" t="s">
        <v>230</v>
      </c>
      <c r="D94" s="81" t="s">
        <v>224</v>
      </c>
      <c r="E94" s="81" t="s">
        <v>225</v>
      </c>
      <c r="F94" s="82" t="s">
        <v>225</v>
      </c>
      <c r="G94" s="81" t="s">
        <v>8012</v>
      </c>
    </row>
    <row r="95" spans="1:7" ht="12.75">
      <c r="A95" s="80" t="s">
        <v>24</v>
      </c>
      <c r="B95" s="80">
        <v>112212607</v>
      </c>
      <c r="C95" s="81" t="s">
        <v>229</v>
      </c>
      <c r="D95" s="81" t="s">
        <v>224</v>
      </c>
      <c r="E95" s="81" t="s">
        <v>225</v>
      </c>
      <c r="F95" s="82" t="s">
        <v>225</v>
      </c>
      <c r="G95" s="81" t="s">
        <v>8012</v>
      </c>
    </row>
    <row r="96" spans="1:7" ht="12.75">
      <c r="A96" s="80" t="s">
        <v>24</v>
      </c>
      <c r="B96" s="80">
        <v>112212725</v>
      </c>
      <c r="C96" s="81" t="s">
        <v>228</v>
      </c>
      <c r="D96" s="81" t="s">
        <v>224</v>
      </c>
      <c r="E96" s="81" t="s">
        <v>225</v>
      </c>
      <c r="F96" s="82" t="s">
        <v>225</v>
      </c>
      <c r="G96" s="81" t="s">
        <v>8012</v>
      </c>
    </row>
    <row r="97" spans="1:7" ht="12.75">
      <c r="A97" s="80" t="s">
        <v>24</v>
      </c>
      <c r="B97" s="80">
        <v>112212882</v>
      </c>
      <c r="C97" s="81" t="s">
        <v>227</v>
      </c>
      <c r="D97" s="81" t="s">
        <v>224</v>
      </c>
      <c r="E97" s="81" t="s">
        <v>225</v>
      </c>
      <c r="F97" s="82" t="s">
        <v>225</v>
      </c>
      <c r="G97" s="81" t="s">
        <v>8012</v>
      </c>
    </row>
    <row r="98" spans="1:7" ht="12.75">
      <c r="A98" s="80" t="s">
        <v>12</v>
      </c>
      <c r="B98" s="80">
        <v>222111988</v>
      </c>
      <c r="C98" s="81" t="s">
        <v>235</v>
      </c>
      <c r="D98" s="81" t="s">
        <v>224</v>
      </c>
      <c r="E98" s="81" t="s">
        <v>225</v>
      </c>
      <c r="F98" s="82" t="s">
        <v>225</v>
      </c>
      <c r="G98" s="81" t="s">
        <v>8012</v>
      </c>
    </row>
    <row r="99" spans="1:7" ht="12.75">
      <c r="A99" s="80" t="s">
        <v>12</v>
      </c>
      <c r="B99" s="80">
        <v>222112028</v>
      </c>
      <c r="C99" s="81" t="s">
        <v>234</v>
      </c>
      <c r="D99" s="81" t="s">
        <v>224</v>
      </c>
      <c r="E99" s="81" t="s">
        <v>225</v>
      </c>
      <c r="F99" s="82" t="s">
        <v>225</v>
      </c>
      <c r="G99" s="81" t="s">
        <v>8012</v>
      </c>
    </row>
    <row r="100" spans="1:7" ht="12.75">
      <c r="A100" s="80" t="s">
        <v>12</v>
      </c>
      <c r="B100" s="80">
        <v>222112085</v>
      </c>
      <c r="C100" s="81" t="s">
        <v>240</v>
      </c>
      <c r="D100" s="81" t="s">
        <v>224</v>
      </c>
      <c r="E100" s="81" t="s">
        <v>225</v>
      </c>
      <c r="F100" s="82" t="s">
        <v>225</v>
      </c>
      <c r="G100" s="81" t="s">
        <v>8012</v>
      </c>
    </row>
    <row r="101" spans="1:7" ht="12.75">
      <c r="A101" s="80" t="s">
        <v>12</v>
      </c>
      <c r="B101" s="80">
        <v>222112111</v>
      </c>
      <c r="C101" s="81" t="s">
        <v>238</v>
      </c>
      <c r="D101" s="81" t="s">
        <v>224</v>
      </c>
      <c r="E101" s="81" t="s">
        <v>225</v>
      </c>
      <c r="F101" s="82" t="s">
        <v>225</v>
      </c>
      <c r="G101" s="81" t="s">
        <v>8012</v>
      </c>
    </row>
    <row r="102" spans="1:7" ht="12.75">
      <c r="A102" s="80" t="s">
        <v>12</v>
      </c>
      <c r="B102" s="80">
        <v>222112133</v>
      </c>
      <c r="C102" s="81" t="s">
        <v>6595</v>
      </c>
      <c r="D102" s="81" t="s">
        <v>224</v>
      </c>
      <c r="E102" s="81" t="s">
        <v>225</v>
      </c>
      <c r="F102" s="82" t="s">
        <v>225</v>
      </c>
      <c r="G102" s="81" t="s">
        <v>8012</v>
      </c>
    </row>
    <row r="103" spans="1:7" ht="12.75">
      <c r="A103" s="80" t="s">
        <v>12</v>
      </c>
      <c r="B103" s="80">
        <v>222112137</v>
      </c>
      <c r="C103" s="81" t="s">
        <v>237</v>
      </c>
      <c r="D103" s="81" t="s">
        <v>224</v>
      </c>
      <c r="E103" s="81" t="s">
        <v>225</v>
      </c>
      <c r="F103" s="82" t="s">
        <v>225</v>
      </c>
      <c r="G103" s="81" t="s">
        <v>8012</v>
      </c>
    </row>
    <row r="104" spans="1:7" ht="12.75">
      <c r="A104" s="80" t="s">
        <v>12</v>
      </c>
      <c r="B104" s="80">
        <v>222112141</v>
      </c>
      <c r="C104" s="81" t="s">
        <v>239</v>
      </c>
      <c r="D104" s="81" t="s">
        <v>224</v>
      </c>
      <c r="E104" s="81" t="s">
        <v>225</v>
      </c>
      <c r="F104" s="82" t="s">
        <v>225</v>
      </c>
      <c r="G104" s="81" t="s">
        <v>8012</v>
      </c>
    </row>
    <row r="105" spans="1:7" ht="12.75">
      <c r="A105" s="80" t="s">
        <v>12</v>
      </c>
      <c r="B105" s="80">
        <v>222112195</v>
      </c>
      <c r="C105" s="81" t="s">
        <v>242</v>
      </c>
      <c r="D105" s="81" t="s">
        <v>224</v>
      </c>
      <c r="E105" s="81" t="s">
        <v>225</v>
      </c>
      <c r="F105" s="82" t="s">
        <v>225</v>
      </c>
      <c r="G105" s="81" t="s">
        <v>8012</v>
      </c>
    </row>
    <row r="106" spans="1:7" ht="12.75">
      <c r="A106" s="80" t="s">
        <v>12</v>
      </c>
      <c r="B106" s="80">
        <v>222112236</v>
      </c>
      <c r="C106" s="81" t="s">
        <v>231</v>
      </c>
      <c r="D106" s="81" t="s">
        <v>224</v>
      </c>
      <c r="E106" s="81" t="s">
        <v>225</v>
      </c>
      <c r="F106" s="82" t="s">
        <v>225</v>
      </c>
      <c r="G106" s="81" t="s">
        <v>8012</v>
      </c>
    </row>
    <row r="107" spans="1:7" ht="12.75">
      <c r="A107" s="80" t="s">
        <v>12</v>
      </c>
      <c r="B107" s="80">
        <v>222112241</v>
      </c>
      <c r="C107" s="81" t="s">
        <v>233</v>
      </c>
      <c r="D107" s="81" t="s">
        <v>224</v>
      </c>
      <c r="E107" s="81" t="s">
        <v>225</v>
      </c>
      <c r="F107" s="82" t="s">
        <v>225</v>
      </c>
      <c r="G107" s="81" t="s">
        <v>8012</v>
      </c>
    </row>
    <row r="108" spans="1:7" ht="12.75">
      <c r="A108" s="80" t="s">
        <v>12</v>
      </c>
      <c r="B108" s="80">
        <v>222112294</v>
      </c>
      <c r="C108" s="81" t="s">
        <v>232</v>
      </c>
      <c r="D108" s="81" t="s">
        <v>224</v>
      </c>
      <c r="E108" s="81" t="s">
        <v>225</v>
      </c>
      <c r="F108" s="82" t="s">
        <v>225</v>
      </c>
      <c r="G108" s="81" t="s">
        <v>8012</v>
      </c>
    </row>
    <row r="109" spans="1:7" ht="12.75">
      <c r="A109" s="80" t="s">
        <v>12</v>
      </c>
      <c r="B109" s="80">
        <v>222112350</v>
      </c>
      <c r="C109" s="81" t="s">
        <v>241</v>
      </c>
      <c r="D109" s="81" t="s">
        <v>224</v>
      </c>
      <c r="E109" s="81" t="s">
        <v>225</v>
      </c>
      <c r="F109" s="82" t="s">
        <v>225</v>
      </c>
      <c r="G109" s="81" t="s">
        <v>8012</v>
      </c>
    </row>
    <row r="110" spans="1:7" ht="12.75">
      <c r="A110" s="80" t="s">
        <v>12</v>
      </c>
      <c r="B110" s="80">
        <v>222112366</v>
      </c>
      <c r="C110" s="81" t="s">
        <v>236</v>
      </c>
      <c r="D110" s="81" t="s">
        <v>224</v>
      </c>
      <c r="E110" s="81" t="s">
        <v>225</v>
      </c>
      <c r="F110" s="82" t="s">
        <v>225</v>
      </c>
      <c r="G110" s="81" t="s">
        <v>8012</v>
      </c>
    </row>
    <row r="111" spans="1:7" ht="12.75">
      <c r="A111" s="80" t="s">
        <v>21</v>
      </c>
      <c r="B111" s="80">
        <v>212111906</v>
      </c>
      <c r="C111" s="81" t="s">
        <v>245</v>
      </c>
      <c r="D111" s="81" t="s">
        <v>224</v>
      </c>
      <c r="E111" s="81" t="s">
        <v>225</v>
      </c>
      <c r="F111" s="82" t="s">
        <v>225</v>
      </c>
      <c r="G111" s="81" t="s">
        <v>8012</v>
      </c>
    </row>
    <row r="112" spans="1:7" ht="12.75">
      <c r="A112" s="80" t="s">
        <v>21</v>
      </c>
      <c r="B112" s="80">
        <v>212111920</v>
      </c>
      <c r="C112" s="81" t="s">
        <v>250</v>
      </c>
      <c r="D112" s="81" t="s">
        <v>224</v>
      </c>
      <c r="E112" s="81" t="s">
        <v>225</v>
      </c>
      <c r="F112" s="82" t="s">
        <v>225</v>
      </c>
      <c r="G112" s="81" t="s">
        <v>8012</v>
      </c>
    </row>
    <row r="113" spans="1:7" ht="12.75">
      <c r="A113" s="80" t="s">
        <v>21</v>
      </c>
      <c r="B113" s="80">
        <v>212111974</v>
      </c>
      <c r="C113" s="81" t="s">
        <v>253</v>
      </c>
      <c r="D113" s="81" t="s">
        <v>224</v>
      </c>
      <c r="E113" s="81" t="s">
        <v>225</v>
      </c>
      <c r="F113" s="82" t="s">
        <v>225</v>
      </c>
      <c r="G113" s="81" t="s">
        <v>8012</v>
      </c>
    </row>
    <row r="114" spans="1:7" ht="12.75">
      <c r="A114" s="80" t="s">
        <v>21</v>
      </c>
      <c r="B114" s="80">
        <v>212112024</v>
      </c>
      <c r="C114" s="81" t="s">
        <v>247</v>
      </c>
      <c r="D114" s="81" t="s">
        <v>224</v>
      </c>
      <c r="E114" s="81" t="s">
        <v>225</v>
      </c>
      <c r="F114" s="82" t="s">
        <v>225</v>
      </c>
      <c r="G114" s="81" t="s">
        <v>8012</v>
      </c>
    </row>
    <row r="115" spans="1:7" ht="12.75">
      <c r="A115" s="80" t="s">
        <v>21</v>
      </c>
      <c r="B115" s="80">
        <v>212112062</v>
      </c>
      <c r="C115" s="81" t="s">
        <v>248</v>
      </c>
      <c r="D115" s="81" t="s">
        <v>224</v>
      </c>
      <c r="E115" s="81" t="s">
        <v>225</v>
      </c>
      <c r="F115" s="82" t="s">
        <v>225</v>
      </c>
      <c r="G115" s="81" t="s">
        <v>8012</v>
      </c>
    </row>
    <row r="116" spans="1:7" ht="12.75">
      <c r="A116" s="80" t="s">
        <v>21</v>
      </c>
      <c r="B116" s="80">
        <v>212112132</v>
      </c>
      <c r="C116" s="81" t="s">
        <v>255</v>
      </c>
      <c r="D116" s="81" t="s">
        <v>224</v>
      </c>
      <c r="E116" s="81" t="s">
        <v>225</v>
      </c>
      <c r="F116" s="82" t="s">
        <v>225</v>
      </c>
      <c r="G116" s="81" t="s">
        <v>8012</v>
      </c>
    </row>
    <row r="117" spans="1:7" ht="12.75">
      <c r="A117" s="80" t="s">
        <v>21</v>
      </c>
      <c r="B117" s="80">
        <v>212112160</v>
      </c>
      <c r="C117" s="81" t="s">
        <v>252</v>
      </c>
      <c r="D117" s="81" t="s">
        <v>224</v>
      </c>
      <c r="E117" s="81" t="s">
        <v>225</v>
      </c>
      <c r="F117" s="82" t="s">
        <v>225</v>
      </c>
      <c r="G117" s="81" t="s">
        <v>8012</v>
      </c>
    </row>
    <row r="118" spans="1:7" ht="12.75">
      <c r="A118" s="80" t="s">
        <v>21</v>
      </c>
      <c r="B118" s="80">
        <v>212112200</v>
      </c>
      <c r="C118" s="81" t="s">
        <v>254</v>
      </c>
      <c r="D118" s="81" t="s">
        <v>224</v>
      </c>
      <c r="E118" s="81" t="s">
        <v>225</v>
      </c>
      <c r="F118" s="82" t="s">
        <v>225</v>
      </c>
      <c r="G118" s="81" t="s">
        <v>8012</v>
      </c>
    </row>
    <row r="119" spans="1:7" ht="12.75">
      <c r="A119" s="80" t="s">
        <v>21</v>
      </c>
      <c r="B119" s="80">
        <v>212112202</v>
      </c>
      <c r="C119" s="81" t="s">
        <v>244</v>
      </c>
      <c r="D119" s="81" t="s">
        <v>224</v>
      </c>
      <c r="E119" s="81" t="s">
        <v>225</v>
      </c>
      <c r="F119" s="82" t="s">
        <v>225</v>
      </c>
      <c r="G119" s="81" t="s">
        <v>8012</v>
      </c>
    </row>
    <row r="120" spans="1:7" ht="12.75">
      <c r="A120" s="80" t="s">
        <v>21</v>
      </c>
      <c r="B120" s="80">
        <v>212112211</v>
      </c>
      <c r="C120" s="81" t="s">
        <v>251</v>
      </c>
      <c r="D120" s="81" t="s">
        <v>224</v>
      </c>
      <c r="E120" s="81" t="s">
        <v>225</v>
      </c>
      <c r="F120" s="82" t="s">
        <v>225</v>
      </c>
      <c r="G120" s="81" t="s">
        <v>8012</v>
      </c>
    </row>
    <row r="121" spans="1:7" ht="12.75">
      <c r="A121" s="80" t="s">
        <v>21</v>
      </c>
      <c r="B121" s="80">
        <v>212112257</v>
      </c>
      <c r="C121" s="81" t="s">
        <v>246</v>
      </c>
      <c r="D121" s="81" t="s">
        <v>224</v>
      </c>
      <c r="E121" s="81" t="s">
        <v>225</v>
      </c>
      <c r="F121" s="82" t="s">
        <v>225</v>
      </c>
      <c r="G121" s="81" t="s">
        <v>8012</v>
      </c>
    </row>
    <row r="122" spans="1:7" ht="12.75">
      <c r="A122" s="80" t="s">
        <v>21</v>
      </c>
      <c r="B122" s="80">
        <v>212112284</v>
      </c>
      <c r="C122" s="81" t="s">
        <v>249</v>
      </c>
      <c r="D122" s="81" t="s">
        <v>224</v>
      </c>
      <c r="E122" s="81" t="s">
        <v>225</v>
      </c>
      <c r="F122" s="82" t="s">
        <v>225</v>
      </c>
      <c r="G122" s="81" t="s">
        <v>8012</v>
      </c>
    </row>
    <row r="123" spans="1:7" ht="12.75">
      <c r="A123" s="80" t="s">
        <v>21</v>
      </c>
      <c r="B123" s="80">
        <v>212112316</v>
      </c>
      <c r="C123" s="81" t="s">
        <v>243</v>
      </c>
      <c r="D123" s="81" t="s">
        <v>224</v>
      </c>
      <c r="E123" s="81" t="s">
        <v>225</v>
      </c>
      <c r="F123" s="82" t="s">
        <v>225</v>
      </c>
      <c r="G123" s="81" t="s">
        <v>8012</v>
      </c>
    </row>
    <row r="124" spans="1:7" ht="12.75">
      <c r="A124" s="80" t="s">
        <v>21</v>
      </c>
      <c r="B124" s="81">
        <v>212112412</v>
      </c>
      <c r="C124" s="81" t="s">
        <v>256</v>
      </c>
      <c r="D124" s="81" t="s">
        <v>224</v>
      </c>
      <c r="E124" s="81" t="s">
        <v>225</v>
      </c>
      <c r="F124" s="82" t="s">
        <v>225</v>
      </c>
      <c r="G124" s="81" t="s">
        <v>8012</v>
      </c>
    </row>
    <row r="125" spans="1:7" ht="12.75">
      <c r="A125" s="80" t="s">
        <v>12</v>
      </c>
      <c r="B125" s="81">
        <v>222011407</v>
      </c>
      <c r="C125" s="81" t="s">
        <v>261</v>
      </c>
      <c r="D125" s="81" t="s">
        <v>224</v>
      </c>
      <c r="E125" s="81" t="s">
        <v>258</v>
      </c>
      <c r="F125" s="82" t="s">
        <v>258</v>
      </c>
      <c r="G125" s="81" t="s">
        <v>8013</v>
      </c>
    </row>
    <row r="126" spans="1:7" ht="12.75">
      <c r="A126" s="80" t="s">
        <v>12</v>
      </c>
      <c r="B126" s="80">
        <v>222111930</v>
      </c>
      <c r="C126" s="81" t="s">
        <v>260</v>
      </c>
      <c r="D126" s="81" t="s">
        <v>224</v>
      </c>
      <c r="E126" s="81" t="s">
        <v>258</v>
      </c>
      <c r="F126" s="82" t="s">
        <v>258</v>
      </c>
      <c r="G126" s="81" t="s">
        <v>8013</v>
      </c>
    </row>
    <row r="127" spans="1:7" ht="12.75">
      <c r="A127" s="80" t="s">
        <v>12</v>
      </c>
      <c r="B127" s="80">
        <v>222112127</v>
      </c>
      <c r="C127" s="81" t="s">
        <v>257</v>
      </c>
      <c r="D127" s="81" t="s">
        <v>224</v>
      </c>
      <c r="E127" s="81" t="s">
        <v>258</v>
      </c>
      <c r="F127" s="82" t="s">
        <v>258</v>
      </c>
      <c r="G127" s="81" t="s">
        <v>8013</v>
      </c>
    </row>
    <row r="128" spans="1:7" ht="12.75">
      <c r="A128" s="80" t="s">
        <v>21</v>
      </c>
      <c r="B128" s="80">
        <v>212111847</v>
      </c>
      <c r="C128" s="81" t="s">
        <v>263</v>
      </c>
      <c r="D128" s="81" t="s">
        <v>224</v>
      </c>
      <c r="E128" s="81" t="s">
        <v>258</v>
      </c>
      <c r="F128" s="82" t="s">
        <v>258</v>
      </c>
      <c r="G128" s="81" t="s">
        <v>8013</v>
      </c>
    </row>
    <row r="129" spans="1:7" ht="12.75">
      <c r="A129" s="80" t="s">
        <v>21</v>
      </c>
      <c r="B129" s="80">
        <v>212112298</v>
      </c>
      <c r="C129" s="81" t="s">
        <v>262</v>
      </c>
      <c r="D129" s="81" t="s">
        <v>224</v>
      </c>
      <c r="E129" s="81" t="s">
        <v>258</v>
      </c>
      <c r="F129" s="82" t="s">
        <v>258</v>
      </c>
      <c r="G129" s="81" t="s">
        <v>8013</v>
      </c>
    </row>
    <row r="130" spans="1:7" ht="12.75">
      <c r="A130" s="80" t="s">
        <v>21</v>
      </c>
      <c r="B130" s="80">
        <v>212112416</v>
      </c>
      <c r="C130" s="81" t="s">
        <v>264</v>
      </c>
      <c r="D130" s="81" t="s">
        <v>224</v>
      </c>
      <c r="E130" s="81" t="s">
        <v>258</v>
      </c>
      <c r="F130" s="82" t="s">
        <v>258</v>
      </c>
      <c r="G130" s="81" t="s">
        <v>8013</v>
      </c>
    </row>
    <row r="131" spans="1:7" ht="12.75">
      <c r="A131" s="80" t="s">
        <v>24</v>
      </c>
      <c r="B131" s="80">
        <v>112212630</v>
      </c>
      <c r="C131" s="81" t="s">
        <v>268</v>
      </c>
      <c r="D131" s="81" t="s">
        <v>224</v>
      </c>
      <c r="E131" s="81" t="s">
        <v>266</v>
      </c>
      <c r="F131" s="82" t="s">
        <v>266</v>
      </c>
      <c r="G131" s="81" t="s">
        <v>8014</v>
      </c>
    </row>
    <row r="132" spans="1:7" ht="12.75">
      <c r="A132" s="80" t="s">
        <v>24</v>
      </c>
      <c r="B132" s="80">
        <v>112212790</v>
      </c>
      <c r="C132" s="81" t="s">
        <v>265</v>
      </c>
      <c r="D132" s="81" t="s">
        <v>224</v>
      </c>
      <c r="E132" s="81" t="s">
        <v>266</v>
      </c>
      <c r="F132" s="82" t="s">
        <v>266</v>
      </c>
      <c r="G132" s="81" t="s">
        <v>8014</v>
      </c>
    </row>
    <row r="133" spans="1:7" ht="12.75">
      <c r="A133" s="80" t="s">
        <v>24</v>
      </c>
      <c r="B133" s="80">
        <v>112212886</v>
      </c>
      <c r="C133" s="81" t="s">
        <v>269</v>
      </c>
      <c r="D133" s="81" t="s">
        <v>224</v>
      </c>
      <c r="E133" s="81" t="s">
        <v>266</v>
      </c>
      <c r="F133" s="82" t="s">
        <v>266</v>
      </c>
      <c r="G133" s="81" t="s">
        <v>8014</v>
      </c>
    </row>
    <row r="134" spans="1:7" ht="12.75">
      <c r="A134" s="80" t="s">
        <v>12</v>
      </c>
      <c r="B134" s="80">
        <v>222111967</v>
      </c>
      <c r="C134" s="81" t="s">
        <v>270</v>
      </c>
      <c r="D134" s="81" t="s">
        <v>224</v>
      </c>
      <c r="E134" s="81" t="s">
        <v>266</v>
      </c>
      <c r="F134" s="82" t="s">
        <v>266</v>
      </c>
      <c r="G134" s="81" t="s">
        <v>8014</v>
      </c>
    </row>
    <row r="135" spans="1:7" ht="12.75">
      <c r="A135" s="80" t="s">
        <v>12</v>
      </c>
      <c r="B135" s="80">
        <v>222112359</v>
      </c>
      <c r="C135" s="81" t="s">
        <v>271</v>
      </c>
      <c r="D135" s="81" t="s">
        <v>224</v>
      </c>
      <c r="E135" s="81" t="s">
        <v>266</v>
      </c>
      <c r="F135" s="82" t="s">
        <v>266</v>
      </c>
      <c r="G135" s="81" t="s">
        <v>8014</v>
      </c>
    </row>
    <row r="136" spans="1:7" ht="12.75">
      <c r="A136" s="80" t="s">
        <v>21</v>
      </c>
      <c r="B136" s="80">
        <v>212112151</v>
      </c>
      <c r="C136" s="81" t="s">
        <v>272</v>
      </c>
      <c r="D136" s="81" t="s">
        <v>224</v>
      </c>
      <c r="E136" s="81" t="s">
        <v>266</v>
      </c>
      <c r="F136" s="82" t="s">
        <v>266</v>
      </c>
      <c r="G136" s="81" t="s">
        <v>8014</v>
      </c>
    </row>
    <row r="137" spans="1:7" ht="12.75">
      <c r="A137" s="80" t="s">
        <v>21</v>
      </c>
      <c r="B137" s="80">
        <v>212112340</v>
      </c>
      <c r="C137" s="81" t="s">
        <v>273</v>
      </c>
      <c r="D137" s="81" t="s">
        <v>224</v>
      </c>
      <c r="E137" s="81" t="s">
        <v>266</v>
      </c>
      <c r="F137" s="82" t="s">
        <v>266</v>
      </c>
      <c r="G137" s="81" t="s">
        <v>8014</v>
      </c>
    </row>
    <row r="138" spans="1:7" ht="12.75">
      <c r="A138" s="80" t="s">
        <v>21</v>
      </c>
      <c r="B138" s="80">
        <v>212112391</v>
      </c>
      <c r="C138" s="81" t="s">
        <v>274</v>
      </c>
      <c r="D138" s="81" t="s">
        <v>224</v>
      </c>
      <c r="E138" s="81" t="s">
        <v>266</v>
      </c>
      <c r="F138" s="82" t="s">
        <v>266</v>
      </c>
      <c r="G138" s="81" t="s">
        <v>8014</v>
      </c>
    </row>
    <row r="139" spans="1:7" ht="12.75">
      <c r="A139" s="80" t="s">
        <v>24</v>
      </c>
      <c r="B139" s="80">
        <v>112212478</v>
      </c>
      <c r="C139" s="81" t="s">
        <v>275</v>
      </c>
      <c r="D139" s="81" t="s">
        <v>224</v>
      </c>
      <c r="E139" s="81" t="s">
        <v>276</v>
      </c>
      <c r="F139" s="82" t="s">
        <v>276</v>
      </c>
      <c r="G139" s="81" t="s">
        <v>8015</v>
      </c>
    </row>
    <row r="140" spans="1:7" ht="12.75">
      <c r="A140" s="80" t="s">
        <v>24</v>
      </c>
      <c r="B140" s="80">
        <v>112212688</v>
      </c>
      <c r="C140" s="81" t="s">
        <v>279</v>
      </c>
      <c r="D140" s="81" t="s">
        <v>224</v>
      </c>
      <c r="E140" s="81" t="s">
        <v>276</v>
      </c>
      <c r="F140" s="82" t="s">
        <v>276</v>
      </c>
      <c r="G140" s="81" t="s">
        <v>8015</v>
      </c>
    </row>
    <row r="141" spans="1:7" ht="12.75">
      <c r="A141" s="80" t="s">
        <v>24</v>
      </c>
      <c r="B141" s="80">
        <v>112212727</v>
      </c>
      <c r="C141" s="81" t="s">
        <v>280</v>
      </c>
      <c r="D141" s="81" t="s">
        <v>224</v>
      </c>
      <c r="E141" s="81" t="s">
        <v>276</v>
      </c>
      <c r="F141" s="82" t="s">
        <v>276</v>
      </c>
      <c r="G141" s="81" t="s">
        <v>8015</v>
      </c>
    </row>
    <row r="142" spans="1:7" ht="12.75">
      <c r="A142" s="80" t="s">
        <v>24</v>
      </c>
      <c r="B142" s="80">
        <v>112212732</v>
      </c>
      <c r="C142" s="81" t="s">
        <v>278</v>
      </c>
      <c r="D142" s="81" t="s">
        <v>224</v>
      </c>
      <c r="E142" s="81" t="s">
        <v>276</v>
      </c>
      <c r="F142" s="82" t="s">
        <v>276</v>
      </c>
      <c r="G142" s="81" t="s">
        <v>8015</v>
      </c>
    </row>
    <row r="143" spans="1:7" ht="12.75">
      <c r="A143" s="80" t="s">
        <v>21</v>
      </c>
      <c r="B143" s="80">
        <v>212112027</v>
      </c>
      <c r="C143" s="81" t="s">
        <v>282</v>
      </c>
      <c r="D143" s="81" t="s">
        <v>224</v>
      </c>
      <c r="E143" s="81" t="s">
        <v>276</v>
      </c>
      <c r="F143" s="82" t="s">
        <v>276</v>
      </c>
      <c r="G143" s="81" t="s">
        <v>8015</v>
      </c>
    </row>
    <row r="144" spans="1:7" ht="12.75">
      <c r="A144" s="80" t="s">
        <v>21</v>
      </c>
      <c r="B144" s="80">
        <v>212112192</v>
      </c>
      <c r="C144" s="81" t="s">
        <v>283</v>
      </c>
      <c r="D144" s="81" t="s">
        <v>224</v>
      </c>
      <c r="E144" s="81" t="s">
        <v>276</v>
      </c>
      <c r="F144" s="82" t="s">
        <v>276</v>
      </c>
      <c r="G144" s="81" t="s">
        <v>8015</v>
      </c>
    </row>
    <row r="145" spans="1:7" ht="12.75">
      <c r="A145" s="80" t="s">
        <v>21</v>
      </c>
      <c r="B145" s="80">
        <v>212112331</v>
      </c>
      <c r="C145" s="81" t="s">
        <v>281</v>
      </c>
      <c r="D145" s="81" t="s">
        <v>224</v>
      </c>
      <c r="E145" s="81" t="s">
        <v>276</v>
      </c>
      <c r="F145" s="82" t="s">
        <v>276</v>
      </c>
      <c r="G145" s="81" t="s">
        <v>8015</v>
      </c>
    </row>
    <row r="146" spans="1:7" ht="12.75">
      <c r="A146" s="80" t="s">
        <v>24</v>
      </c>
      <c r="B146" s="80">
        <v>112212519</v>
      </c>
      <c r="C146" s="81" t="s">
        <v>284</v>
      </c>
      <c r="D146" s="81" t="s">
        <v>224</v>
      </c>
      <c r="E146" s="81" t="s">
        <v>285</v>
      </c>
      <c r="F146" s="82" t="s">
        <v>285</v>
      </c>
      <c r="G146" s="81" t="s">
        <v>8016</v>
      </c>
    </row>
    <row r="147" spans="1:7" ht="12.75">
      <c r="A147" s="80" t="s">
        <v>12</v>
      </c>
      <c r="B147" s="81">
        <v>222011732</v>
      </c>
      <c r="C147" s="81" t="s">
        <v>291</v>
      </c>
      <c r="D147" s="81" t="s">
        <v>224</v>
      </c>
      <c r="E147" s="81" t="s">
        <v>285</v>
      </c>
      <c r="F147" s="82" t="s">
        <v>285</v>
      </c>
      <c r="G147" s="81" t="s">
        <v>8016</v>
      </c>
    </row>
    <row r="148" spans="1:7" ht="12.75">
      <c r="A148" s="80" t="s">
        <v>12</v>
      </c>
      <c r="B148" s="80">
        <v>222111900</v>
      </c>
      <c r="C148" s="81" t="s">
        <v>289</v>
      </c>
      <c r="D148" s="81" t="s">
        <v>224</v>
      </c>
      <c r="E148" s="81" t="s">
        <v>285</v>
      </c>
      <c r="F148" s="82" t="s">
        <v>285</v>
      </c>
      <c r="G148" s="81" t="s">
        <v>8016</v>
      </c>
    </row>
    <row r="149" spans="1:7" ht="12.75">
      <c r="A149" s="80" t="s">
        <v>12</v>
      </c>
      <c r="B149" s="80">
        <v>222111955</v>
      </c>
      <c r="C149" s="81" t="s">
        <v>288</v>
      </c>
      <c r="D149" s="81" t="s">
        <v>224</v>
      </c>
      <c r="E149" s="81" t="s">
        <v>285</v>
      </c>
      <c r="F149" s="82" t="s">
        <v>285</v>
      </c>
      <c r="G149" s="81" t="s">
        <v>8016</v>
      </c>
    </row>
    <row r="150" spans="1:7" ht="12.75">
      <c r="A150" s="80" t="s">
        <v>12</v>
      </c>
      <c r="B150" s="80">
        <v>222112217</v>
      </c>
      <c r="C150" s="81" t="s">
        <v>287</v>
      </c>
      <c r="D150" s="81" t="s">
        <v>224</v>
      </c>
      <c r="E150" s="81" t="s">
        <v>285</v>
      </c>
      <c r="F150" s="82" t="s">
        <v>285</v>
      </c>
      <c r="G150" s="81" t="s">
        <v>8016</v>
      </c>
    </row>
    <row r="151" spans="1:7" ht="12.75">
      <c r="A151" s="80" t="s">
        <v>21</v>
      </c>
      <c r="B151" s="80">
        <v>212111962</v>
      </c>
      <c r="C151" s="81" t="s">
        <v>292</v>
      </c>
      <c r="D151" s="81" t="s">
        <v>224</v>
      </c>
      <c r="E151" s="81" t="s">
        <v>285</v>
      </c>
      <c r="F151" s="82" t="s">
        <v>285</v>
      </c>
      <c r="G151" s="81" t="s">
        <v>8016</v>
      </c>
    </row>
    <row r="152" spans="1:7" ht="12.75">
      <c r="A152" s="80" t="s">
        <v>21</v>
      </c>
      <c r="B152" s="80">
        <v>212112109</v>
      </c>
      <c r="C152" s="81" t="s">
        <v>295</v>
      </c>
      <c r="D152" s="81" t="s">
        <v>224</v>
      </c>
      <c r="E152" s="81" t="s">
        <v>285</v>
      </c>
      <c r="F152" s="82" t="s">
        <v>285</v>
      </c>
      <c r="G152" s="81" t="s">
        <v>8016</v>
      </c>
    </row>
    <row r="153" spans="1:7" ht="12.75">
      <c r="A153" s="80" t="s">
        <v>21</v>
      </c>
      <c r="B153" s="80">
        <v>212112134</v>
      </c>
      <c r="C153" s="81" t="s">
        <v>293</v>
      </c>
      <c r="D153" s="81" t="s">
        <v>224</v>
      </c>
      <c r="E153" s="81" t="s">
        <v>285</v>
      </c>
      <c r="F153" s="82" t="s">
        <v>285</v>
      </c>
      <c r="G153" s="81" t="s">
        <v>8016</v>
      </c>
    </row>
    <row r="154" spans="1:7" ht="12.75">
      <c r="A154" s="80" t="s">
        <v>21</v>
      </c>
      <c r="B154" s="80">
        <v>212112191</v>
      </c>
      <c r="C154" s="81" t="s">
        <v>294</v>
      </c>
      <c r="D154" s="81" t="s">
        <v>224</v>
      </c>
      <c r="E154" s="81" t="s">
        <v>285</v>
      </c>
      <c r="F154" s="82" t="s">
        <v>285</v>
      </c>
      <c r="G154" s="81" t="s">
        <v>8016</v>
      </c>
    </row>
    <row r="155" spans="1:7" ht="12.75">
      <c r="A155" s="80" t="s">
        <v>24</v>
      </c>
      <c r="B155" s="80">
        <v>112212648</v>
      </c>
      <c r="C155" s="81" t="s">
        <v>296</v>
      </c>
      <c r="D155" s="81" t="s">
        <v>224</v>
      </c>
      <c r="E155" s="81" t="s">
        <v>297</v>
      </c>
      <c r="F155" s="82" t="s">
        <v>297</v>
      </c>
      <c r="G155" s="81" t="s">
        <v>8017</v>
      </c>
    </row>
    <row r="156" spans="1:7" ht="12.75">
      <c r="A156" s="80" t="s">
        <v>24</v>
      </c>
      <c r="B156" s="80">
        <v>112212740</v>
      </c>
      <c r="C156" s="81" t="s">
        <v>300</v>
      </c>
      <c r="D156" s="81" t="s">
        <v>224</v>
      </c>
      <c r="E156" s="81" t="s">
        <v>297</v>
      </c>
      <c r="F156" s="82" t="s">
        <v>297</v>
      </c>
      <c r="G156" s="81" t="s">
        <v>8017</v>
      </c>
    </row>
    <row r="157" spans="1:7" ht="12.75">
      <c r="A157" s="80" t="s">
        <v>24</v>
      </c>
      <c r="B157" s="80">
        <v>112212835</v>
      </c>
      <c r="C157" s="81" t="s">
        <v>299</v>
      </c>
      <c r="D157" s="81" t="s">
        <v>224</v>
      </c>
      <c r="E157" s="81" t="s">
        <v>297</v>
      </c>
      <c r="F157" s="82" t="s">
        <v>297</v>
      </c>
      <c r="G157" s="81" t="s">
        <v>8017</v>
      </c>
    </row>
    <row r="158" spans="1:7" ht="12.75">
      <c r="A158" s="80" t="s">
        <v>12</v>
      </c>
      <c r="B158" s="80">
        <v>222111844</v>
      </c>
      <c r="C158" s="81" t="s">
        <v>302</v>
      </c>
      <c r="D158" s="81" t="s">
        <v>224</v>
      </c>
      <c r="E158" s="81" t="s">
        <v>297</v>
      </c>
      <c r="F158" s="82" t="s">
        <v>297</v>
      </c>
      <c r="G158" s="81" t="s">
        <v>8017</v>
      </c>
    </row>
    <row r="159" spans="1:7" ht="12.75">
      <c r="A159" s="80" t="s">
        <v>12</v>
      </c>
      <c r="B159" s="80">
        <v>222112089</v>
      </c>
      <c r="C159" s="81" t="s">
        <v>301</v>
      </c>
      <c r="D159" s="81" t="s">
        <v>224</v>
      </c>
      <c r="E159" s="81" t="s">
        <v>297</v>
      </c>
      <c r="F159" s="82" t="s">
        <v>297</v>
      </c>
      <c r="G159" s="81" t="s">
        <v>8017</v>
      </c>
    </row>
    <row r="160" spans="1:7" ht="12.75">
      <c r="A160" s="80" t="s">
        <v>12</v>
      </c>
      <c r="B160" s="80">
        <v>222112118</v>
      </c>
      <c r="C160" s="81" t="s">
        <v>303</v>
      </c>
      <c r="D160" s="81" t="s">
        <v>224</v>
      </c>
      <c r="E160" s="81" t="s">
        <v>297</v>
      </c>
      <c r="F160" s="82" t="s">
        <v>297</v>
      </c>
      <c r="G160" s="81" t="s">
        <v>8017</v>
      </c>
    </row>
    <row r="161" spans="1:7" ht="12.75">
      <c r="A161" s="80" t="s">
        <v>21</v>
      </c>
      <c r="B161" s="81">
        <v>212011264</v>
      </c>
      <c r="C161" s="81" t="s">
        <v>307</v>
      </c>
      <c r="D161" s="81" t="s">
        <v>224</v>
      </c>
      <c r="E161" s="81" t="s">
        <v>297</v>
      </c>
      <c r="F161" s="82" t="s">
        <v>297</v>
      </c>
      <c r="G161" s="81" t="s">
        <v>8017</v>
      </c>
    </row>
    <row r="162" spans="1:7" ht="12.75">
      <c r="A162" s="80" t="s">
        <v>21</v>
      </c>
      <c r="B162" s="80">
        <v>212112208</v>
      </c>
      <c r="C162" s="81" t="s">
        <v>304</v>
      </c>
      <c r="D162" s="81" t="s">
        <v>224</v>
      </c>
      <c r="E162" s="81" t="s">
        <v>297</v>
      </c>
      <c r="F162" s="82" t="s">
        <v>297</v>
      </c>
      <c r="G162" s="81" t="s">
        <v>8017</v>
      </c>
    </row>
    <row r="163" spans="1:7" ht="12.75">
      <c r="A163" s="80" t="s">
        <v>21</v>
      </c>
      <c r="B163" s="80">
        <v>212112239</v>
      </c>
      <c r="C163" s="81" t="s">
        <v>305</v>
      </c>
      <c r="D163" s="81" t="s">
        <v>224</v>
      </c>
      <c r="E163" s="81" t="s">
        <v>297</v>
      </c>
      <c r="F163" s="82" t="s">
        <v>297</v>
      </c>
      <c r="G163" s="81" t="s">
        <v>8017</v>
      </c>
    </row>
    <row r="164" spans="1:7" ht="12.75">
      <c r="A164" s="80" t="s">
        <v>24</v>
      </c>
      <c r="B164" s="80">
        <v>112212456</v>
      </c>
      <c r="C164" s="81" t="s">
        <v>308</v>
      </c>
      <c r="D164" s="81" t="s">
        <v>224</v>
      </c>
      <c r="E164" s="81" t="s">
        <v>309</v>
      </c>
      <c r="F164" s="82" t="s">
        <v>309</v>
      </c>
      <c r="G164" s="81" t="s">
        <v>8018</v>
      </c>
    </row>
    <row r="165" spans="1:7" ht="12.75">
      <c r="A165" s="80" t="s">
        <v>24</v>
      </c>
      <c r="B165" s="80">
        <v>112212504</v>
      </c>
      <c r="C165" s="81" t="s">
        <v>312</v>
      </c>
      <c r="D165" s="81" t="s">
        <v>224</v>
      </c>
      <c r="E165" s="81" t="s">
        <v>309</v>
      </c>
      <c r="F165" s="82" t="s">
        <v>309</v>
      </c>
      <c r="G165" s="81" t="s">
        <v>8018</v>
      </c>
    </row>
    <row r="166" spans="1:7" ht="12.75">
      <c r="A166" s="80" t="s">
        <v>24</v>
      </c>
      <c r="B166" s="80">
        <v>112212928</v>
      </c>
      <c r="C166" s="81" t="s">
        <v>311</v>
      </c>
      <c r="D166" s="81" t="s">
        <v>224</v>
      </c>
      <c r="E166" s="81" t="s">
        <v>309</v>
      </c>
      <c r="F166" s="82" t="s">
        <v>309</v>
      </c>
      <c r="G166" s="81" t="s">
        <v>8018</v>
      </c>
    </row>
    <row r="167" spans="1:7" ht="12.75">
      <c r="A167" s="80" t="s">
        <v>12</v>
      </c>
      <c r="B167" s="80">
        <v>222112162</v>
      </c>
      <c r="C167" s="81" t="s">
        <v>313</v>
      </c>
      <c r="D167" s="81" t="s">
        <v>224</v>
      </c>
      <c r="E167" s="81" t="s">
        <v>309</v>
      </c>
      <c r="F167" s="82" t="s">
        <v>309</v>
      </c>
      <c r="G167" s="81" t="s">
        <v>8018</v>
      </c>
    </row>
    <row r="168" spans="1:7" ht="12.75">
      <c r="A168" s="80" t="s">
        <v>12</v>
      </c>
      <c r="B168" s="80">
        <v>222112179</v>
      </c>
      <c r="C168" s="81" t="s">
        <v>314</v>
      </c>
      <c r="D168" s="81" t="s">
        <v>224</v>
      </c>
      <c r="E168" s="81" t="s">
        <v>309</v>
      </c>
      <c r="F168" s="82" t="s">
        <v>309</v>
      </c>
      <c r="G168" s="81" t="s">
        <v>8018</v>
      </c>
    </row>
    <row r="169" spans="1:7" ht="12.75">
      <c r="A169" s="80" t="s">
        <v>21</v>
      </c>
      <c r="B169" s="80">
        <v>212111903</v>
      </c>
      <c r="C169" s="81" t="s">
        <v>317</v>
      </c>
      <c r="D169" s="81" t="s">
        <v>224</v>
      </c>
      <c r="E169" s="81" t="s">
        <v>309</v>
      </c>
      <c r="F169" s="82" t="s">
        <v>309</v>
      </c>
      <c r="G169" s="81" t="s">
        <v>8018</v>
      </c>
    </row>
    <row r="170" spans="1:7" ht="12.75">
      <c r="A170" s="80" t="s">
        <v>21</v>
      </c>
      <c r="B170" s="80">
        <v>212111996</v>
      </c>
      <c r="C170" s="81" t="s">
        <v>316</v>
      </c>
      <c r="D170" s="81" t="s">
        <v>224</v>
      </c>
      <c r="E170" s="81" t="s">
        <v>309</v>
      </c>
      <c r="F170" s="82" t="s">
        <v>309</v>
      </c>
      <c r="G170" s="81" t="s">
        <v>8018</v>
      </c>
    </row>
    <row r="171" spans="1:7" ht="12.75">
      <c r="A171" s="80" t="s">
        <v>21</v>
      </c>
      <c r="B171" s="80">
        <v>212112352</v>
      </c>
      <c r="C171" s="81" t="s">
        <v>315</v>
      </c>
      <c r="D171" s="81" t="s">
        <v>224</v>
      </c>
      <c r="E171" s="81" t="s">
        <v>309</v>
      </c>
      <c r="F171" s="82" t="s">
        <v>309</v>
      </c>
      <c r="G171" s="81" t="s">
        <v>8018</v>
      </c>
    </row>
    <row r="172" spans="1:7" ht="12.75">
      <c r="A172" s="80" t="s">
        <v>12</v>
      </c>
      <c r="B172" s="80">
        <v>222112225</v>
      </c>
      <c r="C172" s="81" t="s">
        <v>323</v>
      </c>
      <c r="D172" s="81" t="s">
        <v>320</v>
      </c>
      <c r="E172" s="81" t="s">
        <v>321</v>
      </c>
      <c r="F172" s="82" t="s">
        <v>321</v>
      </c>
      <c r="G172" s="81" t="s">
        <v>8019</v>
      </c>
    </row>
    <row r="173" spans="1:7" ht="12.75">
      <c r="A173" s="80" t="s">
        <v>12</v>
      </c>
      <c r="B173" s="80">
        <v>222112261</v>
      </c>
      <c r="C173" s="81" t="s">
        <v>318</v>
      </c>
      <c r="D173" s="81" t="s">
        <v>320</v>
      </c>
      <c r="E173" s="81" t="s">
        <v>321</v>
      </c>
      <c r="F173" s="82" t="s">
        <v>321</v>
      </c>
      <c r="G173" s="81" t="s">
        <v>8019</v>
      </c>
    </row>
    <row r="174" spans="1:7" ht="12.75">
      <c r="A174" s="80" t="s">
        <v>12</v>
      </c>
      <c r="B174" s="80">
        <v>222112386</v>
      </c>
      <c r="C174" s="81" t="s">
        <v>324</v>
      </c>
      <c r="D174" s="81" t="s">
        <v>320</v>
      </c>
      <c r="E174" s="81" t="s">
        <v>321</v>
      </c>
      <c r="F174" s="82" t="s">
        <v>321</v>
      </c>
      <c r="G174" s="81" t="s">
        <v>8019</v>
      </c>
    </row>
    <row r="175" spans="1:7" ht="12.75">
      <c r="A175" s="80" t="s">
        <v>21</v>
      </c>
      <c r="B175" s="80">
        <v>212112409</v>
      </c>
      <c r="C175" s="81" t="s">
        <v>325</v>
      </c>
      <c r="D175" s="81" t="s">
        <v>320</v>
      </c>
      <c r="E175" s="81" t="s">
        <v>321</v>
      </c>
      <c r="F175" s="82" t="s">
        <v>321</v>
      </c>
      <c r="G175" s="81" t="s">
        <v>8019</v>
      </c>
    </row>
    <row r="176" spans="1:7" ht="12.75">
      <c r="A176" s="80" t="s">
        <v>12</v>
      </c>
      <c r="B176" s="80">
        <v>222111849</v>
      </c>
      <c r="C176" s="81" t="s">
        <v>331</v>
      </c>
      <c r="D176" s="81" t="s">
        <v>320</v>
      </c>
      <c r="E176" s="81" t="s">
        <v>327</v>
      </c>
      <c r="F176" s="82" t="s">
        <v>327</v>
      </c>
      <c r="G176" s="81" t="s">
        <v>8020</v>
      </c>
    </row>
    <row r="177" spans="1:7" ht="12.75">
      <c r="A177" s="80" t="s">
        <v>12</v>
      </c>
      <c r="B177" s="80">
        <v>222111995</v>
      </c>
      <c r="C177" s="81" t="s">
        <v>330</v>
      </c>
      <c r="D177" s="81" t="s">
        <v>320</v>
      </c>
      <c r="E177" s="81" t="s">
        <v>327</v>
      </c>
      <c r="F177" s="82" t="s">
        <v>327</v>
      </c>
      <c r="G177" s="81" t="s">
        <v>8020</v>
      </c>
    </row>
    <row r="178" spans="1:7" ht="12.75">
      <c r="A178" s="80" t="s">
        <v>12</v>
      </c>
      <c r="B178" s="80">
        <v>222112076</v>
      </c>
      <c r="C178" s="81" t="s">
        <v>326</v>
      </c>
      <c r="D178" s="81" t="s">
        <v>320</v>
      </c>
      <c r="E178" s="81" t="s">
        <v>327</v>
      </c>
      <c r="F178" s="82" t="s">
        <v>327</v>
      </c>
      <c r="G178" s="81" t="s">
        <v>8020</v>
      </c>
    </row>
    <row r="179" spans="1:7" ht="12.75">
      <c r="A179" s="80" t="s">
        <v>12</v>
      </c>
      <c r="B179" s="80">
        <v>222112402</v>
      </c>
      <c r="C179" s="81" t="s">
        <v>329</v>
      </c>
      <c r="D179" s="81" t="s">
        <v>320</v>
      </c>
      <c r="E179" s="81" t="s">
        <v>327</v>
      </c>
      <c r="F179" s="82" t="s">
        <v>327</v>
      </c>
      <c r="G179" s="81" t="s">
        <v>8020</v>
      </c>
    </row>
    <row r="180" spans="1:7" ht="12.75">
      <c r="A180" s="80" t="s">
        <v>21</v>
      </c>
      <c r="B180" s="80">
        <v>212111981</v>
      </c>
      <c r="C180" s="81" t="s">
        <v>332</v>
      </c>
      <c r="D180" s="81" t="s">
        <v>320</v>
      </c>
      <c r="E180" s="81" t="s">
        <v>327</v>
      </c>
      <c r="F180" s="82" t="s">
        <v>327</v>
      </c>
      <c r="G180" s="81" t="s">
        <v>8020</v>
      </c>
    </row>
    <row r="181" spans="1:7" ht="12.75">
      <c r="A181" s="80" t="s">
        <v>12</v>
      </c>
      <c r="B181" s="80">
        <v>222112419</v>
      </c>
      <c r="C181" s="81" t="s">
        <v>333</v>
      </c>
      <c r="D181" s="81" t="s">
        <v>320</v>
      </c>
      <c r="E181" s="81" t="s">
        <v>334</v>
      </c>
      <c r="F181" s="82" t="s">
        <v>334</v>
      </c>
      <c r="G181" s="81" t="s">
        <v>8021</v>
      </c>
    </row>
    <row r="182" spans="1:7" ht="12.75">
      <c r="A182" s="80" t="s">
        <v>12</v>
      </c>
      <c r="B182" s="80">
        <v>222011335</v>
      </c>
      <c r="C182" s="81" t="s">
        <v>336</v>
      </c>
      <c r="D182" s="81" t="s">
        <v>320</v>
      </c>
      <c r="E182" s="81" t="s">
        <v>337</v>
      </c>
      <c r="F182" s="82" t="s">
        <v>337</v>
      </c>
      <c r="G182" s="81" t="s">
        <v>8022</v>
      </c>
    </row>
    <row r="183" spans="1:7" ht="12.75">
      <c r="A183" s="80" t="s">
        <v>24</v>
      </c>
      <c r="B183" s="80">
        <v>112212492</v>
      </c>
      <c r="C183" s="81" t="s">
        <v>339</v>
      </c>
      <c r="D183" s="81" t="s">
        <v>320</v>
      </c>
      <c r="E183" s="81" t="s">
        <v>340</v>
      </c>
      <c r="F183" s="82" t="s">
        <v>340</v>
      </c>
      <c r="G183" s="81" t="s">
        <v>8023</v>
      </c>
    </row>
    <row r="184" spans="1:7" ht="12.75">
      <c r="A184" s="80" t="s">
        <v>12</v>
      </c>
      <c r="B184" s="80">
        <v>222112122</v>
      </c>
      <c r="C184" s="81" t="s">
        <v>346</v>
      </c>
      <c r="D184" s="81" t="s">
        <v>320</v>
      </c>
      <c r="E184" s="81" t="s">
        <v>343</v>
      </c>
      <c r="F184" s="82" t="s">
        <v>343</v>
      </c>
      <c r="G184" s="81" t="s">
        <v>8024</v>
      </c>
    </row>
    <row r="185" spans="1:7" ht="12.75">
      <c r="A185" s="80" t="s">
        <v>12</v>
      </c>
      <c r="B185" s="80">
        <v>222112272</v>
      </c>
      <c r="C185" s="81" t="s">
        <v>342</v>
      </c>
      <c r="D185" s="81" t="s">
        <v>320</v>
      </c>
      <c r="E185" s="81" t="s">
        <v>343</v>
      </c>
      <c r="F185" s="82" t="s">
        <v>343</v>
      </c>
      <c r="G185" s="81" t="s">
        <v>8024</v>
      </c>
    </row>
    <row r="186" spans="1:7" ht="12.75">
      <c r="A186" s="80" t="s">
        <v>12</v>
      </c>
      <c r="B186" s="80">
        <v>222112434</v>
      </c>
      <c r="C186" s="81" t="s">
        <v>345</v>
      </c>
      <c r="D186" s="81" t="s">
        <v>320</v>
      </c>
      <c r="E186" s="81" t="s">
        <v>343</v>
      </c>
      <c r="F186" s="82" t="s">
        <v>343</v>
      </c>
      <c r="G186" s="81" t="s">
        <v>8024</v>
      </c>
    </row>
    <row r="187" spans="1:7" ht="12.75">
      <c r="A187" s="80" t="s">
        <v>24</v>
      </c>
      <c r="B187" s="80">
        <v>112212471</v>
      </c>
      <c r="C187" s="81" t="s">
        <v>351</v>
      </c>
      <c r="D187" s="81" t="s">
        <v>320</v>
      </c>
      <c r="E187" s="81" t="s">
        <v>348</v>
      </c>
      <c r="F187" s="82" t="s">
        <v>348</v>
      </c>
      <c r="G187" s="81" t="s">
        <v>8025</v>
      </c>
    </row>
    <row r="188" spans="1:7" ht="12.75">
      <c r="A188" s="80" t="s">
        <v>24</v>
      </c>
      <c r="B188" s="80">
        <v>112212804</v>
      </c>
      <c r="C188" s="81" t="s">
        <v>347</v>
      </c>
      <c r="D188" s="81" t="s">
        <v>320</v>
      </c>
      <c r="E188" s="81" t="s">
        <v>348</v>
      </c>
      <c r="F188" s="82" t="s">
        <v>348</v>
      </c>
      <c r="G188" s="81" t="s">
        <v>8025</v>
      </c>
    </row>
    <row r="189" spans="1:7" ht="12.75">
      <c r="A189" s="80" t="s">
        <v>24</v>
      </c>
      <c r="B189" s="80">
        <v>112212837</v>
      </c>
      <c r="C189" s="81" t="s">
        <v>352</v>
      </c>
      <c r="D189" s="81" t="s">
        <v>320</v>
      </c>
      <c r="E189" s="81" t="s">
        <v>348</v>
      </c>
      <c r="F189" s="82" t="s">
        <v>348</v>
      </c>
      <c r="G189" s="81" t="s">
        <v>8025</v>
      </c>
    </row>
    <row r="190" spans="1:7" ht="12.75">
      <c r="A190" s="80" t="s">
        <v>24</v>
      </c>
      <c r="B190" s="80">
        <v>112212866</v>
      </c>
      <c r="C190" s="81" t="s">
        <v>350</v>
      </c>
      <c r="D190" s="81" t="s">
        <v>320</v>
      </c>
      <c r="E190" s="81" t="s">
        <v>348</v>
      </c>
      <c r="F190" s="82" t="s">
        <v>348</v>
      </c>
      <c r="G190" s="81" t="s">
        <v>8025</v>
      </c>
    </row>
    <row r="191" spans="1:7" ht="12.75">
      <c r="A191" s="80" t="s">
        <v>12</v>
      </c>
      <c r="B191" s="80">
        <v>222111845</v>
      </c>
      <c r="C191" s="81" t="s">
        <v>354</v>
      </c>
      <c r="D191" s="81" t="s">
        <v>320</v>
      </c>
      <c r="E191" s="81" t="s">
        <v>348</v>
      </c>
      <c r="F191" s="82" t="s">
        <v>348</v>
      </c>
      <c r="G191" s="81" t="s">
        <v>8025</v>
      </c>
    </row>
    <row r="192" spans="1:7" ht="12.75">
      <c r="A192" s="80" t="s">
        <v>12</v>
      </c>
      <c r="B192" s="80">
        <v>222111964</v>
      </c>
      <c r="C192" s="81" t="s">
        <v>356</v>
      </c>
      <c r="D192" s="81" t="s">
        <v>320</v>
      </c>
      <c r="E192" s="81" t="s">
        <v>348</v>
      </c>
      <c r="F192" s="82" t="s">
        <v>348</v>
      </c>
      <c r="G192" s="81" t="s">
        <v>8025</v>
      </c>
    </row>
    <row r="193" spans="1:7" ht="12.75">
      <c r="A193" s="80" t="s">
        <v>12</v>
      </c>
      <c r="B193" s="80">
        <v>222112071</v>
      </c>
      <c r="C193" s="81" t="s">
        <v>353</v>
      </c>
      <c r="D193" s="81" t="s">
        <v>320</v>
      </c>
      <c r="E193" s="81" t="s">
        <v>348</v>
      </c>
      <c r="F193" s="82" t="s">
        <v>348</v>
      </c>
      <c r="G193" s="81" t="s">
        <v>8025</v>
      </c>
    </row>
    <row r="194" spans="1:7" ht="12.75">
      <c r="A194" s="80" t="s">
        <v>12</v>
      </c>
      <c r="B194" s="80">
        <v>222112265</v>
      </c>
      <c r="C194" s="81" t="s">
        <v>355</v>
      </c>
      <c r="D194" s="81" t="s">
        <v>320</v>
      </c>
      <c r="E194" s="81" t="s">
        <v>348</v>
      </c>
      <c r="F194" s="82" t="s">
        <v>348</v>
      </c>
      <c r="G194" s="81" t="s">
        <v>8025</v>
      </c>
    </row>
    <row r="195" spans="1:7" ht="12.75">
      <c r="A195" s="80" t="s">
        <v>24</v>
      </c>
      <c r="B195" s="80">
        <v>112212482</v>
      </c>
      <c r="C195" s="81" t="s">
        <v>357</v>
      </c>
      <c r="D195" s="81" t="s">
        <v>320</v>
      </c>
      <c r="E195" s="81" t="s">
        <v>358</v>
      </c>
      <c r="F195" s="82" t="s">
        <v>358</v>
      </c>
      <c r="G195" s="81" t="s">
        <v>8026</v>
      </c>
    </row>
    <row r="196" spans="1:7" ht="12.75">
      <c r="A196" s="80" t="s">
        <v>12</v>
      </c>
      <c r="B196" s="80">
        <v>222111862</v>
      </c>
      <c r="C196" s="81" t="s">
        <v>360</v>
      </c>
      <c r="D196" s="81" t="s">
        <v>320</v>
      </c>
      <c r="E196" s="81" t="s">
        <v>358</v>
      </c>
      <c r="F196" s="82" t="s">
        <v>358</v>
      </c>
      <c r="G196" s="81" t="s">
        <v>8026</v>
      </c>
    </row>
    <row r="197" spans="1:7" ht="12.75">
      <c r="A197" s="80" t="s">
        <v>12</v>
      </c>
      <c r="B197" s="80">
        <v>222112177</v>
      </c>
      <c r="C197" s="81" t="s">
        <v>361</v>
      </c>
      <c r="D197" s="81" t="s">
        <v>320</v>
      </c>
      <c r="E197" s="81" t="s">
        <v>358</v>
      </c>
      <c r="F197" s="82" t="s">
        <v>358</v>
      </c>
      <c r="G197" s="81" t="s">
        <v>8026</v>
      </c>
    </row>
    <row r="198" spans="1:7" ht="12.75">
      <c r="A198" s="80" t="s">
        <v>24</v>
      </c>
      <c r="B198" s="80">
        <v>112212817</v>
      </c>
      <c r="C198" s="81" t="s">
        <v>362</v>
      </c>
      <c r="D198" s="81" t="s">
        <v>320</v>
      </c>
      <c r="E198" s="81" t="s">
        <v>363</v>
      </c>
      <c r="F198" s="82" t="s">
        <v>363</v>
      </c>
      <c r="G198" s="81" t="s">
        <v>8027</v>
      </c>
    </row>
    <row r="199" spans="1:7" ht="12.75">
      <c r="A199" s="80" t="s">
        <v>12</v>
      </c>
      <c r="B199" s="80">
        <v>222112251</v>
      </c>
      <c r="C199" s="81" t="s">
        <v>365</v>
      </c>
      <c r="D199" s="81" t="s">
        <v>320</v>
      </c>
      <c r="E199" s="81" t="s">
        <v>363</v>
      </c>
      <c r="F199" s="82" t="s">
        <v>363</v>
      </c>
      <c r="G199" s="81" t="s">
        <v>8027</v>
      </c>
    </row>
    <row r="200" spans="1:7" ht="12.75">
      <c r="A200" s="80" t="s">
        <v>12</v>
      </c>
      <c r="B200" s="80">
        <v>222112351</v>
      </c>
      <c r="C200" s="81" t="s">
        <v>366</v>
      </c>
      <c r="D200" s="81" t="s">
        <v>320</v>
      </c>
      <c r="E200" s="81" t="s">
        <v>363</v>
      </c>
      <c r="F200" s="82" t="s">
        <v>363</v>
      </c>
      <c r="G200" s="81" t="s">
        <v>8027</v>
      </c>
    </row>
    <row r="201" spans="1:7" ht="12.75">
      <c r="A201" s="80" t="s">
        <v>12</v>
      </c>
      <c r="B201" s="80">
        <v>222111940</v>
      </c>
      <c r="C201" s="81" t="s">
        <v>398</v>
      </c>
      <c r="D201" s="81" t="s">
        <v>369</v>
      </c>
      <c r="E201" s="81" t="s">
        <v>399</v>
      </c>
      <c r="F201" s="82" t="s">
        <v>399</v>
      </c>
      <c r="G201" s="81" t="s">
        <v>8028</v>
      </c>
    </row>
    <row r="202" spans="1:7" ht="12.75">
      <c r="A202" s="80" t="s">
        <v>12</v>
      </c>
      <c r="B202" s="80">
        <v>222111997</v>
      </c>
      <c r="C202" s="81" t="s">
        <v>400</v>
      </c>
      <c r="D202" s="81" t="s">
        <v>369</v>
      </c>
      <c r="E202" s="81" t="s">
        <v>399</v>
      </c>
      <c r="F202" s="82" t="s">
        <v>399</v>
      </c>
      <c r="G202" s="81" t="s">
        <v>8028</v>
      </c>
    </row>
    <row r="203" spans="1:7" ht="12.75">
      <c r="A203" s="80" t="s">
        <v>21</v>
      </c>
      <c r="B203" s="80">
        <v>212112104</v>
      </c>
      <c r="C203" s="81" t="s">
        <v>371</v>
      </c>
      <c r="D203" s="81" t="s">
        <v>369</v>
      </c>
      <c r="E203" s="81" t="s">
        <v>568</v>
      </c>
      <c r="F203" s="82" t="s">
        <v>399</v>
      </c>
      <c r="G203" s="81" t="s">
        <v>370</v>
      </c>
    </row>
    <row r="204" spans="1:7" ht="12.75">
      <c r="A204" s="80" t="s">
        <v>21</v>
      </c>
      <c r="B204" s="80">
        <v>212112138</v>
      </c>
      <c r="C204" s="81" t="s">
        <v>401</v>
      </c>
      <c r="D204" s="81" t="s">
        <v>369</v>
      </c>
      <c r="E204" s="81" t="s">
        <v>399</v>
      </c>
      <c r="F204" s="82" t="s">
        <v>399</v>
      </c>
      <c r="G204" s="81" t="s">
        <v>8028</v>
      </c>
    </row>
    <row r="205" spans="1:7" ht="12.75">
      <c r="A205" s="80" t="s">
        <v>21</v>
      </c>
      <c r="B205" s="80">
        <v>212112306</v>
      </c>
      <c r="C205" s="81" t="s">
        <v>403</v>
      </c>
      <c r="D205" s="81" t="s">
        <v>369</v>
      </c>
      <c r="E205" s="81" t="s">
        <v>399</v>
      </c>
      <c r="F205" s="82" t="s">
        <v>399</v>
      </c>
      <c r="G205" s="81" t="s">
        <v>8028</v>
      </c>
    </row>
    <row r="206" spans="1:7" ht="12.75">
      <c r="A206" s="80" t="s">
        <v>21</v>
      </c>
      <c r="B206" s="80">
        <v>212112361</v>
      </c>
      <c r="C206" s="81" t="s">
        <v>367</v>
      </c>
      <c r="D206" s="81" t="s">
        <v>369</v>
      </c>
      <c r="E206" s="81" t="s">
        <v>568</v>
      </c>
      <c r="F206" s="82" t="s">
        <v>399</v>
      </c>
      <c r="G206" s="81" t="s">
        <v>370</v>
      </c>
    </row>
    <row r="207" spans="1:7" ht="12.75">
      <c r="A207" s="80" t="s">
        <v>21</v>
      </c>
      <c r="B207" s="80">
        <v>212112383</v>
      </c>
      <c r="C207" s="81" t="s">
        <v>402</v>
      </c>
      <c r="D207" s="81" t="s">
        <v>369</v>
      </c>
      <c r="E207" s="81" t="s">
        <v>399</v>
      </c>
      <c r="F207" s="82" t="s">
        <v>399</v>
      </c>
      <c r="G207" s="81" t="s">
        <v>8028</v>
      </c>
    </row>
    <row r="208" spans="1:7" ht="12.75">
      <c r="A208" s="80" t="s">
        <v>12</v>
      </c>
      <c r="B208" s="80">
        <v>222111873</v>
      </c>
      <c r="C208" s="81" t="s">
        <v>408</v>
      </c>
      <c r="D208" s="81" t="s">
        <v>369</v>
      </c>
      <c r="E208" s="81" t="s">
        <v>405</v>
      </c>
      <c r="F208" s="82" t="s">
        <v>405</v>
      </c>
      <c r="G208" s="81" t="s">
        <v>8029</v>
      </c>
    </row>
    <row r="209" spans="1:7" ht="12.75">
      <c r="A209" s="80" t="s">
        <v>12</v>
      </c>
      <c r="B209" s="80">
        <v>222111896</v>
      </c>
      <c r="C209" s="81" t="s">
        <v>407</v>
      </c>
      <c r="D209" s="81" t="s">
        <v>369</v>
      </c>
      <c r="E209" s="81" t="s">
        <v>405</v>
      </c>
      <c r="F209" s="82" t="s">
        <v>405</v>
      </c>
      <c r="G209" s="81" t="s">
        <v>8029</v>
      </c>
    </row>
    <row r="210" spans="1:7" ht="12.75">
      <c r="A210" s="80" t="s">
        <v>12</v>
      </c>
      <c r="B210" s="80">
        <v>222111928</v>
      </c>
      <c r="C210" s="81" t="s">
        <v>404</v>
      </c>
      <c r="D210" s="81" t="s">
        <v>369</v>
      </c>
      <c r="E210" s="81" t="s">
        <v>405</v>
      </c>
      <c r="F210" s="82" t="s">
        <v>405</v>
      </c>
      <c r="G210" s="81" t="s">
        <v>8029</v>
      </c>
    </row>
    <row r="211" spans="1:7" ht="12.75">
      <c r="A211" s="80" t="s">
        <v>21</v>
      </c>
      <c r="B211" s="80">
        <v>212112395</v>
      </c>
      <c r="C211" s="81" t="s">
        <v>409</v>
      </c>
      <c r="D211" s="81" t="s">
        <v>369</v>
      </c>
      <c r="E211" s="81" t="s">
        <v>405</v>
      </c>
      <c r="F211" s="82" t="s">
        <v>405</v>
      </c>
      <c r="G211" s="81" t="s">
        <v>8029</v>
      </c>
    </row>
    <row r="212" spans="1:7" ht="12.75">
      <c r="A212" s="80" t="s">
        <v>12</v>
      </c>
      <c r="B212" s="80">
        <v>222112273</v>
      </c>
      <c r="C212" s="81" t="s">
        <v>412</v>
      </c>
      <c r="D212" s="81" t="s">
        <v>369</v>
      </c>
      <c r="E212" s="81" t="s">
        <v>411</v>
      </c>
      <c r="F212" s="82" t="s">
        <v>411</v>
      </c>
      <c r="G212" s="81" t="s">
        <v>8030</v>
      </c>
    </row>
    <row r="213" spans="1:7" ht="12.75">
      <c r="A213" s="80" t="s">
        <v>12</v>
      </c>
      <c r="B213" s="80">
        <v>222112282</v>
      </c>
      <c r="C213" s="81" t="s">
        <v>410</v>
      </c>
      <c r="D213" s="81" t="s">
        <v>369</v>
      </c>
      <c r="E213" s="81" t="s">
        <v>411</v>
      </c>
      <c r="F213" s="82" t="s">
        <v>411</v>
      </c>
      <c r="G213" s="81" t="s">
        <v>8030</v>
      </c>
    </row>
    <row r="214" spans="1:7" ht="12.75">
      <c r="A214" s="80" t="s">
        <v>21</v>
      </c>
      <c r="B214" s="80">
        <v>212111901</v>
      </c>
      <c r="C214" s="81" t="s">
        <v>372</v>
      </c>
      <c r="D214" s="81" t="s">
        <v>369</v>
      </c>
      <c r="E214" s="81" t="s">
        <v>418</v>
      </c>
      <c r="F214" s="82" t="s">
        <v>411</v>
      </c>
      <c r="G214" s="81" t="s">
        <v>373</v>
      </c>
    </row>
    <row r="215" spans="1:7" ht="12.75">
      <c r="A215" s="80" t="s">
        <v>21</v>
      </c>
      <c r="B215" s="80">
        <v>212112026</v>
      </c>
      <c r="C215" s="81" t="s">
        <v>416</v>
      </c>
      <c r="D215" s="81" t="s">
        <v>369</v>
      </c>
      <c r="E215" s="81" t="s">
        <v>411</v>
      </c>
      <c r="F215" s="82" t="s">
        <v>411</v>
      </c>
      <c r="G215" s="81" t="s">
        <v>8030</v>
      </c>
    </row>
    <row r="216" spans="1:7" ht="12.75">
      <c r="A216" s="80" t="s">
        <v>21</v>
      </c>
      <c r="B216" s="80">
        <v>212112041</v>
      </c>
      <c r="C216" s="81" t="s">
        <v>413</v>
      </c>
      <c r="D216" s="81" t="s">
        <v>369</v>
      </c>
      <c r="E216" s="81" t="s">
        <v>411</v>
      </c>
      <c r="F216" s="82" t="s">
        <v>411</v>
      </c>
      <c r="G216" s="81" t="s">
        <v>8030</v>
      </c>
    </row>
    <row r="217" spans="1:7" ht="12.75">
      <c r="A217" s="80" t="s">
        <v>21</v>
      </c>
      <c r="B217" s="80">
        <v>212112092</v>
      </c>
      <c r="C217" s="81" t="s">
        <v>415</v>
      </c>
      <c r="D217" s="81" t="s">
        <v>369</v>
      </c>
      <c r="E217" s="81" t="s">
        <v>411</v>
      </c>
      <c r="F217" s="82" t="s">
        <v>411</v>
      </c>
      <c r="G217" s="81" t="s">
        <v>8030</v>
      </c>
    </row>
    <row r="218" spans="1:7" ht="12.75">
      <c r="A218" s="80" t="s">
        <v>21</v>
      </c>
      <c r="B218" s="80">
        <v>212112157</v>
      </c>
      <c r="C218" s="81" t="s">
        <v>374</v>
      </c>
      <c r="D218" s="81" t="s">
        <v>369</v>
      </c>
      <c r="E218" s="81" t="s">
        <v>418</v>
      </c>
      <c r="F218" s="82" t="s">
        <v>411</v>
      </c>
      <c r="G218" s="81" t="s">
        <v>373</v>
      </c>
    </row>
    <row r="219" spans="1:7" ht="12.75">
      <c r="A219" s="80" t="s">
        <v>21</v>
      </c>
      <c r="B219" s="80">
        <v>212112204</v>
      </c>
      <c r="C219" s="81" t="s">
        <v>414</v>
      </c>
      <c r="D219" s="81" t="s">
        <v>369</v>
      </c>
      <c r="E219" s="81" t="s">
        <v>411</v>
      </c>
      <c r="F219" s="82" t="s">
        <v>411</v>
      </c>
      <c r="G219" s="81" t="s">
        <v>8030</v>
      </c>
    </row>
    <row r="220" spans="1:7" ht="12.75">
      <c r="A220" s="80" t="s">
        <v>12</v>
      </c>
      <c r="B220" s="80">
        <v>222111978</v>
      </c>
      <c r="C220" s="81" t="s">
        <v>420</v>
      </c>
      <c r="D220" s="81" t="s">
        <v>369</v>
      </c>
      <c r="E220" s="81" t="s">
        <v>418</v>
      </c>
      <c r="F220" s="82" t="s">
        <v>418</v>
      </c>
      <c r="G220" s="81" t="s">
        <v>8031</v>
      </c>
    </row>
    <row r="221" spans="1:7" ht="12.75">
      <c r="A221" s="80" t="s">
        <v>12</v>
      </c>
      <c r="B221" s="80">
        <v>222112417</v>
      </c>
      <c r="C221" s="81" t="s">
        <v>417</v>
      </c>
      <c r="D221" s="81" t="s">
        <v>369</v>
      </c>
      <c r="E221" s="81" t="s">
        <v>418</v>
      </c>
      <c r="F221" s="82" t="s">
        <v>418</v>
      </c>
      <c r="G221" s="81" t="s">
        <v>8031</v>
      </c>
    </row>
    <row r="222" spans="1:7" ht="12.75">
      <c r="A222" s="80" t="s">
        <v>21</v>
      </c>
      <c r="B222" s="80">
        <v>212112326</v>
      </c>
      <c r="C222" s="81" t="s">
        <v>421</v>
      </c>
      <c r="D222" s="81" t="s">
        <v>369</v>
      </c>
      <c r="E222" s="81" t="s">
        <v>418</v>
      </c>
      <c r="F222" s="82" t="s">
        <v>418</v>
      </c>
      <c r="G222" s="81" t="s">
        <v>8031</v>
      </c>
    </row>
    <row r="223" spans="1:7" ht="12.75">
      <c r="A223" s="80" t="s">
        <v>12</v>
      </c>
      <c r="B223" s="80">
        <v>222112305</v>
      </c>
      <c r="C223" s="81" t="s">
        <v>422</v>
      </c>
      <c r="D223" s="81" t="s">
        <v>369</v>
      </c>
      <c r="E223" s="81" t="s">
        <v>423</v>
      </c>
      <c r="F223" s="82" t="s">
        <v>423</v>
      </c>
      <c r="G223" s="81" t="s">
        <v>8032</v>
      </c>
    </row>
    <row r="224" spans="1:7" ht="12.75">
      <c r="A224" s="80" t="s">
        <v>21</v>
      </c>
      <c r="B224" s="80">
        <v>212112105</v>
      </c>
      <c r="C224" s="81" t="s">
        <v>425</v>
      </c>
      <c r="D224" s="81" t="s">
        <v>369</v>
      </c>
      <c r="E224" s="81" t="s">
        <v>423</v>
      </c>
      <c r="F224" s="82" t="s">
        <v>423</v>
      </c>
      <c r="G224" s="81" t="s">
        <v>8032</v>
      </c>
    </row>
    <row r="225" spans="1:7" ht="12.75">
      <c r="A225" s="80" t="s">
        <v>21</v>
      </c>
      <c r="B225" s="80">
        <v>212112166</v>
      </c>
      <c r="C225" s="81" t="s">
        <v>426</v>
      </c>
      <c r="D225" s="81" t="s">
        <v>369</v>
      </c>
      <c r="E225" s="81" t="s">
        <v>423</v>
      </c>
      <c r="F225" s="82" t="s">
        <v>423</v>
      </c>
      <c r="G225" s="81" t="s">
        <v>8032</v>
      </c>
    </row>
    <row r="226" spans="1:7" ht="12.75">
      <c r="A226" s="80" t="s">
        <v>24</v>
      </c>
      <c r="B226" s="80">
        <v>112212475</v>
      </c>
      <c r="C226" s="81" t="s">
        <v>427</v>
      </c>
      <c r="D226" s="81" t="s">
        <v>369</v>
      </c>
      <c r="E226" s="81" t="s">
        <v>428</v>
      </c>
      <c r="F226" s="82" t="s">
        <v>428</v>
      </c>
      <c r="G226" s="81" t="s">
        <v>8033</v>
      </c>
    </row>
    <row r="227" spans="1:7" ht="12.75">
      <c r="A227" s="80" t="s">
        <v>12</v>
      </c>
      <c r="B227" s="80">
        <v>222111855</v>
      </c>
      <c r="C227" s="81" t="s">
        <v>430</v>
      </c>
      <c r="D227" s="81" t="s">
        <v>369</v>
      </c>
      <c r="E227" s="81" t="s">
        <v>428</v>
      </c>
      <c r="F227" s="82" t="s">
        <v>428</v>
      </c>
      <c r="G227" s="81" t="s">
        <v>8033</v>
      </c>
    </row>
    <row r="228" spans="1:7" ht="12.75">
      <c r="A228" s="80" t="s">
        <v>12</v>
      </c>
      <c r="B228" s="80">
        <v>222112263</v>
      </c>
      <c r="C228" s="81" t="s">
        <v>431</v>
      </c>
      <c r="D228" s="81" t="s">
        <v>369</v>
      </c>
      <c r="E228" s="81" t="s">
        <v>428</v>
      </c>
      <c r="F228" s="82" t="s">
        <v>428</v>
      </c>
      <c r="G228" s="81" t="s">
        <v>8033</v>
      </c>
    </row>
    <row r="229" spans="1:7" ht="12.75">
      <c r="A229" s="80" t="s">
        <v>12</v>
      </c>
      <c r="B229" s="80">
        <v>222112319</v>
      </c>
      <c r="C229" s="81" t="s">
        <v>432</v>
      </c>
      <c r="D229" s="81" t="s">
        <v>369</v>
      </c>
      <c r="E229" s="81" t="s">
        <v>428</v>
      </c>
      <c r="F229" s="82" t="s">
        <v>428</v>
      </c>
      <c r="G229" s="81" t="s">
        <v>8033</v>
      </c>
    </row>
    <row r="230" spans="1:7" ht="12.75">
      <c r="A230" s="80" t="s">
        <v>21</v>
      </c>
      <c r="B230" s="80">
        <v>212111980</v>
      </c>
      <c r="C230" s="81" t="s">
        <v>435</v>
      </c>
      <c r="D230" s="81" t="s">
        <v>369</v>
      </c>
      <c r="E230" s="81" t="s">
        <v>428</v>
      </c>
      <c r="F230" s="82" t="s">
        <v>428</v>
      </c>
      <c r="G230" s="81" t="s">
        <v>8033</v>
      </c>
    </row>
    <row r="231" spans="1:7" ht="12.75">
      <c r="A231" s="80" t="s">
        <v>21</v>
      </c>
      <c r="B231" s="80">
        <v>212111985</v>
      </c>
      <c r="C231" s="81" t="s">
        <v>434</v>
      </c>
      <c r="D231" s="81" t="s">
        <v>369</v>
      </c>
      <c r="E231" s="81" t="s">
        <v>428</v>
      </c>
      <c r="F231" s="82" t="s">
        <v>428</v>
      </c>
      <c r="G231" s="81" t="s">
        <v>8033</v>
      </c>
    </row>
    <row r="232" spans="1:7" ht="12.75">
      <c r="A232" s="80" t="s">
        <v>21</v>
      </c>
      <c r="B232" s="80">
        <v>212112381</v>
      </c>
      <c r="C232" s="81" t="s">
        <v>433</v>
      </c>
      <c r="D232" s="81" t="s">
        <v>369</v>
      </c>
      <c r="E232" s="81" t="s">
        <v>428</v>
      </c>
      <c r="F232" s="82" t="s">
        <v>428</v>
      </c>
      <c r="G232" s="81" t="s">
        <v>8033</v>
      </c>
    </row>
    <row r="233" spans="1:7" ht="12.75">
      <c r="A233" s="80" t="s">
        <v>24</v>
      </c>
      <c r="B233" s="80">
        <v>112212463</v>
      </c>
      <c r="C233" s="81" t="s">
        <v>436</v>
      </c>
      <c r="D233" s="81" t="s">
        <v>369</v>
      </c>
      <c r="E233" s="81" t="s">
        <v>437</v>
      </c>
      <c r="F233" s="82" t="s">
        <v>437</v>
      </c>
      <c r="G233" s="81" t="s">
        <v>8034</v>
      </c>
    </row>
    <row r="234" spans="1:7" ht="12.75">
      <c r="A234" s="80" t="s">
        <v>24</v>
      </c>
      <c r="B234" s="80">
        <v>112212552</v>
      </c>
      <c r="C234" s="81" t="s">
        <v>439</v>
      </c>
      <c r="D234" s="81" t="s">
        <v>369</v>
      </c>
      <c r="E234" s="81" t="s">
        <v>437</v>
      </c>
      <c r="F234" s="82" t="s">
        <v>437</v>
      </c>
      <c r="G234" s="81" t="s">
        <v>8034</v>
      </c>
    </row>
    <row r="235" spans="1:7" ht="12.75">
      <c r="A235" s="80" t="s">
        <v>12</v>
      </c>
      <c r="B235" s="80">
        <v>222112262</v>
      </c>
      <c r="C235" s="81" t="s">
        <v>440</v>
      </c>
      <c r="D235" s="81" t="s">
        <v>369</v>
      </c>
      <c r="E235" s="81" t="s">
        <v>437</v>
      </c>
      <c r="F235" s="82" t="s">
        <v>437</v>
      </c>
      <c r="G235" s="81" t="s">
        <v>8034</v>
      </c>
    </row>
    <row r="236" spans="1:7" ht="12.75">
      <c r="A236" s="80" t="s">
        <v>12</v>
      </c>
      <c r="B236" s="80">
        <v>222112281</v>
      </c>
      <c r="C236" s="81" t="s">
        <v>442</v>
      </c>
      <c r="D236" s="81" t="s">
        <v>369</v>
      </c>
      <c r="E236" s="81" t="s">
        <v>437</v>
      </c>
      <c r="F236" s="82" t="s">
        <v>437</v>
      </c>
      <c r="G236" s="81" t="s">
        <v>8034</v>
      </c>
    </row>
    <row r="237" spans="1:7" ht="12.75">
      <c r="A237" s="80" t="s">
        <v>12</v>
      </c>
      <c r="B237" s="80">
        <v>222112380</v>
      </c>
      <c r="C237" s="81" t="s">
        <v>441</v>
      </c>
      <c r="D237" s="81" t="s">
        <v>369</v>
      </c>
      <c r="E237" s="81" t="s">
        <v>437</v>
      </c>
      <c r="F237" s="82" t="s">
        <v>437</v>
      </c>
      <c r="G237" s="81" t="s">
        <v>8034</v>
      </c>
    </row>
    <row r="238" spans="1:7" ht="12.75">
      <c r="A238" s="80" t="s">
        <v>21</v>
      </c>
      <c r="B238" s="80">
        <v>212112088</v>
      </c>
      <c r="C238" s="81" t="s">
        <v>443</v>
      </c>
      <c r="D238" s="81" t="s">
        <v>369</v>
      </c>
      <c r="E238" s="81" t="s">
        <v>437</v>
      </c>
      <c r="F238" s="82" t="s">
        <v>437</v>
      </c>
      <c r="G238" s="81" t="s">
        <v>8034</v>
      </c>
    </row>
    <row r="239" spans="1:7" ht="12.75">
      <c r="A239" s="80" t="s">
        <v>12</v>
      </c>
      <c r="B239" s="80">
        <v>222112365</v>
      </c>
      <c r="C239" s="81" t="s">
        <v>444</v>
      </c>
      <c r="D239" s="81" t="s">
        <v>369</v>
      </c>
      <c r="E239" s="81" t="s">
        <v>445</v>
      </c>
      <c r="F239" s="82" t="s">
        <v>445</v>
      </c>
      <c r="G239" s="81" t="s">
        <v>8035</v>
      </c>
    </row>
    <row r="240" spans="1:7" ht="12.75">
      <c r="A240" s="80" t="s">
        <v>21</v>
      </c>
      <c r="B240" s="80">
        <v>212112237</v>
      </c>
      <c r="C240" s="81" t="s">
        <v>447</v>
      </c>
      <c r="D240" s="81" t="s">
        <v>369</v>
      </c>
      <c r="E240" s="81" t="s">
        <v>445</v>
      </c>
      <c r="F240" s="82" t="s">
        <v>445</v>
      </c>
      <c r="G240" s="81" t="s">
        <v>8035</v>
      </c>
    </row>
    <row r="241" spans="1:7" ht="12.75">
      <c r="A241" s="80" t="s">
        <v>12</v>
      </c>
      <c r="B241" s="80">
        <v>222111852</v>
      </c>
      <c r="C241" s="81" t="s">
        <v>448</v>
      </c>
      <c r="D241" s="81" t="s">
        <v>369</v>
      </c>
      <c r="E241" s="81" t="s">
        <v>449</v>
      </c>
      <c r="F241" s="82" t="s">
        <v>449</v>
      </c>
      <c r="G241" s="81" t="s">
        <v>8036</v>
      </c>
    </row>
    <row r="242" spans="1:7" ht="12.75">
      <c r="A242" s="80" t="s">
        <v>12</v>
      </c>
      <c r="B242" s="80">
        <v>222112243</v>
      </c>
      <c r="C242" s="81" t="s">
        <v>451</v>
      </c>
      <c r="D242" s="81" t="s">
        <v>369</v>
      </c>
      <c r="E242" s="81" t="s">
        <v>449</v>
      </c>
      <c r="F242" s="82" t="s">
        <v>449</v>
      </c>
      <c r="G242" s="81" t="s">
        <v>8036</v>
      </c>
    </row>
    <row r="243" spans="1:7" ht="12.75">
      <c r="A243" s="80" t="s">
        <v>21</v>
      </c>
      <c r="B243" s="80">
        <v>212112198</v>
      </c>
      <c r="C243" s="81" t="s">
        <v>453</v>
      </c>
      <c r="D243" s="81" t="s">
        <v>369</v>
      </c>
      <c r="E243" s="81" t="s">
        <v>449</v>
      </c>
      <c r="F243" s="82" t="s">
        <v>449</v>
      </c>
      <c r="G243" s="81" t="s">
        <v>8036</v>
      </c>
    </row>
    <row r="244" spans="1:7" ht="12.75">
      <c r="A244" s="80" t="s">
        <v>21</v>
      </c>
      <c r="B244" s="80">
        <v>212112240</v>
      </c>
      <c r="C244" s="81" t="s">
        <v>452</v>
      </c>
      <c r="D244" s="81" t="s">
        <v>369</v>
      </c>
      <c r="E244" s="81" t="s">
        <v>449</v>
      </c>
      <c r="F244" s="82" t="s">
        <v>449</v>
      </c>
      <c r="G244" s="81" t="s">
        <v>8036</v>
      </c>
    </row>
    <row r="245" spans="1:7" ht="12.75">
      <c r="A245" s="80" t="s">
        <v>24</v>
      </c>
      <c r="B245" s="80">
        <v>112212491</v>
      </c>
      <c r="C245" s="81" t="s">
        <v>375</v>
      </c>
      <c r="D245" s="81" t="s">
        <v>369</v>
      </c>
      <c r="E245" s="81" t="s">
        <v>556</v>
      </c>
      <c r="F245" s="82" t="s">
        <v>455</v>
      </c>
      <c r="G245" s="81" t="s">
        <v>376</v>
      </c>
    </row>
    <row r="246" spans="1:7" ht="12.75">
      <c r="A246" s="80" t="s">
        <v>24</v>
      </c>
      <c r="B246" s="80">
        <v>112212496</v>
      </c>
      <c r="C246" s="81" t="s">
        <v>456</v>
      </c>
      <c r="D246" s="81" t="s">
        <v>369</v>
      </c>
      <c r="E246" s="81" t="s">
        <v>455</v>
      </c>
      <c r="F246" s="82" t="s">
        <v>455</v>
      </c>
      <c r="G246" s="81" t="s">
        <v>8037</v>
      </c>
    </row>
    <row r="247" spans="1:7" ht="12.75">
      <c r="A247" s="80" t="s">
        <v>24</v>
      </c>
      <c r="B247" s="80">
        <v>112212891</v>
      </c>
      <c r="C247" s="81" t="s">
        <v>454</v>
      </c>
      <c r="D247" s="81" t="s">
        <v>369</v>
      </c>
      <c r="E247" s="81" t="s">
        <v>455</v>
      </c>
      <c r="F247" s="82" t="s">
        <v>455</v>
      </c>
      <c r="G247" s="81" t="s">
        <v>8037</v>
      </c>
    </row>
    <row r="248" spans="1:7" ht="12.75">
      <c r="A248" s="80" t="s">
        <v>12</v>
      </c>
      <c r="B248" s="80">
        <v>222111840</v>
      </c>
      <c r="C248" s="81" t="s">
        <v>457</v>
      </c>
      <c r="D248" s="81" t="s">
        <v>369</v>
      </c>
      <c r="E248" s="81" t="s">
        <v>455</v>
      </c>
      <c r="F248" s="82" t="s">
        <v>455</v>
      </c>
      <c r="G248" s="81" t="s">
        <v>8037</v>
      </c>
    </row>
    <row r="249" spans="1:7" ht="12.75">
      <c r="A249" s="80" t="s">
        <v>12</v>
      </c>
      <c r="B249" s="80">
        <v>222112094</v>
      </c>
      <c r="C249" s="81" t="s">
        <v>459</v>
      </c>
      <c r="D249" s="81" t="s">
        <v>369</v>
      </c>
      <c r="E249" s="81" t="s">
        <v>455</v>
      </c>
      <c r="F249" s="82" t="s">
        <v>455</v>
      </c>
      <c r="G249" s="81" t="s">
        <v>8037</v>
      </c>
    </row>
    <row r="250" spans="1:7" ht="12.75">
      <c r="A250" s="80" t="s">
        <v>12</v>
      </c>
      <c r="B250" s="80">
        <v>222112154</v>
      </c>
      <c r="C250" s="81" t="s">
        <v>460</v>
      </c>
      <c r="D250" s="81" t="s">
        <v>369</v>
      </c>
      <c r="E250" s="81" t="s">
        <v>455</v>
      </c>
      <c r="F250" s="82" t="s">
        <v>455</v>
      </c>
      <c r="G250" s="81" t="s">
        <v>8037</v>
      </c>
    </row>
    <row r="251" spans="1:7" ht="12.75">
      <c r="A251" s="80" t="s">
        <v>12</v>
      </c>
      <c r="B251" s="80">
        <v>222112358</v>
      </c>
      <c r="C251" s="81" t="s">
        <v>458</v>
      </c>
      <c r="D251" s="81" t="s">
        <v>369</v>
      </c>
      <c r="E251" s="81" t="s">
        <v>455</v>
      </c>
      <c r="F251" s="82" t="s">
        <v>455</v>
      </c>
      <c r="G251" s="81" t="s">
        <v>8037</v>
      </c>
    </row>
    <row r="252" spans="1:7" ht="12.75">
      <c r="A252" s="80" t="s">
        <v>21</v>
      </c>
      <c r="B252" s="80">
        <v>212112248</v>
      </c>
      <c r="C252" s="81" t="s">
        <v>377</v>
      </c>
      <c r="D252" s="81" t="s">
        <v>369</v>
      </c>
      <c r="E252" s="81" t="s">
        <v>563</v>
      </c>
      <c r="F252" s="82" t="s">
        <v>455</v>
      </c>
      <c r="G252" s="81" t="s">
        <v>376</v>
      </c>
    </row>
    <row r="253" spans="1:7" ht="12.75">
      <c r="A253" s="80" t="s">
        <v>21</v>
      </c>
      <c r="B253" s="80">
        <v>212112318</v>
      </c>
      <c r="C253" s="81" t="s">
        <v>378</v>
      </c>
      <c r="D253" s="81" t="s">
        <v>369</v>
      </c>
      <c r="E253" s="81" t="s">
        <v>563</v>
      </c>
      <c r="F253" s="82" t="s">
        <v>455</v>
      </c>
      <c r="G253" s="81" t="s">
        <v>376</v>
      </c>
    </row>
    <row r="254" spans="1:7" ht="12.75">
      <c r="A254" s="80" t="s">
        <v>12</v>
      </c>
      <c r="B254" s="80">
        <v>222111874</v>
      </c>
      <c r="C254" s="81" t="s">
        <v>461</v>
      </c>
      <c r="D254" s="81" t="s">
        <v>369</v>
      </c>
      <c r="E254" s="81" t="s">
        <v>462</v>
      </c>
      <c r="F254" s="82" t="s">
        <v>462</v>
      </c>
      <c r="G254" s="81" t="s">
        <v>8038</v>
      </c>
    </row>
    <row r="255" spans="1:7" ht="12.75">
      <c r="A255" s="80" t="s">
        <v>12</v>
      </c>
      <c r="B255" s="80">
        <v>222111929</v>
      </c>
      <c r="C255" s="81" t="s">
        <v>465</v>
      </c>
      <c r="D255" s="81" t="s">
        <v>369</v>
      </c>
      <c r="E255" s="81" t="s">
        <v>462</v>
      </c>
      <c r="F255" s="82" t="s">
        <v>462</v>
      </c>
      <c r="G255" s="81" t="s">
        <v>8038</v>
      </c>
    </row>
    <row r="256" spans="1:7" ht="12.75">
      <c r="A256" s="80" t="s">
        <v>12</v>
      </c>
      <c r="B256" s="80">
        <v>222111969</v>
      </c>
      <c r="C256" s="81" t="s">
        <v>464</v>
      </c>
      <c r="D256" s="81" t="s">
        <v>369</v>
      </c>
      <c r="E256" s="81" t="s">
        <v>462</v>
      </c>
      <c r="F256" s="82" t="s">
        <v>462</v>
      </c>
      <c r="G256" s="81" t="s">
        <v>8038</v>
      </c>
    </row>
    <row r="257" spans="1:7" ht="12.75">
      <c r="A257" s="80" t="s">
        <v>12</v>
      </c>
      <c r="B257" s="80">
        <v>222112063</v>
      </c>
      <c r="C257" s="81" t="s">
        <v>467</v>
      </c>
      <c r="D257" s="81" t="s">
        <v>369</v>
      </c>
      <c r="E257" s="81" t="s">
        <v>462</v>
      </c>
      <c r="F257" s="82" t="s">
        <v>462</v>
      </c>
      <c r="G257" s="81" t="s">
        <v>8038</v>
      </c>
    </row>
    <row r="258" spans="1:7" ht="12.75">
      <c r="A258" s="80" t="s">
        <v>12</v>
      </c>
      <c r="B258" s="80">
        <v>222112112</v>
      </c>
      <c r="C258" s="81" t="s">
        <v>466</v>
      </c>
      <c r="D258" s="81" t="s">
        <v>369</v>
      </c>
      <c r="E258" s="81" t="s">
        <v>462</v>
      </c>
      <c r="F258" s="82" t="s">
        <v>462</v>
      </c>
      <c r="G258" s="81" t="s">
        <v>8038</v>
      </c>
    </row>
    <row r="259" spans="1:7" ht="12.75">
      <c r="A259" s="80" t="s">
        <v>21</v>
      </c>
      <c r="B259" s="80">
        <v>212111936</v>
      </c>
      <c r="C259" s="81" t="s">
        <v>469</v>
      </c>
      <c r="D259" s="81" t="s">
        <v>369</v>
      </c>
      <c r="E259" s="81" t="s">
        <v>462</v>
      </c>
      <c r="F259" s="82" t="s">
        <v>462</v>
      </c>
      <c r="G259" s="81" t="s">
        <v>8038</v>
      </c>
    </row>
    <row r="260" spans="1:7" ht="12.75">
      <c r="A260" s="80" t="s">
        <v>21</v>
      </c>
      <c r="B260" s="80">
        <v>212112136</v>
      </c>
      <c r="C260" s="81" t="s">
        <v>468</v>
      </c>
      <c r="D260" s="81" t="s">
        <v>369</v>
      </c>
      <c r="E260" s="81" t="s">
        <v>462</v>
      </c>
      <c r="F260" s="82" t="s">
        <v>462</v>
      </c>
      <c r="G260" s="81" t="s">
        <v>8038</v>
      </c>
    </row>
    <row r="261" spans="1:7" ht="12.75">
      <c r="A261" s="80" t="s">
        <v>12</v>
      </c>
      <c r="B261" s="80">
        <v>222112210</v>
      </c>
      <c r="C261" s="81" t="s">
        <v>470</v>
      </c>
      <c r="D261" s="81" t="s">
        <v>369</v>
      </c>
      <c r="E261" s="81" t="s">
        <v>471</v>
      </c>
      <c r="F261" s="82" t="s">
        <v>471</v>
      </c>
      <c r="G261" s="81" t="s">
        <v>8039</v>
      </c>
    </row>
    <row r="262" spans="1:7" ht="12.75">
      <c r="A262" s="80" t="s">
        <v>21</v>
      </c>
      <c r="B262" s="80">
        <v>212111839</v>
      </c>
      <c r="C262" s="81" t="s">
        <v>475</v>
      </c>
      <c r="D262" s="81" t="s">
        <v>369</v>
      </c>
      <c r="E262" s="81" t="s">
        <v>471</v>
      </c>
      <c r="F262" s="82" t="s">
        <v>471</v>
      </c>
      <c r="G262" s="81" t="s">
        <v>8039</v>
      </c>
    </row>
    <row r="263" spans="1:7" ht="12.75">
      <c r="A263" s="80" t="s">
        <v>21</v>
      </c>
      <c r="B263" s="80">
        <v>212112013</v>
      </c>
      <c r="C263" s="81" t="s">
        <v>476</v>
      </c>
      <c r="D263" s="81" t="s">
        <v>369</v>
      </c>
      <c r="E263" s="81" t="s">
        <v>471</v>
      </c>
      <c r="F263" s="82" t="s">
        <v>471</v>
      </c>
      <c r="G263" s="81" t="s">
        <v>8039</v>
      </c>
    </row>
    <row r="264" spans="1:7" ht="12.75">
      <c r="A264" s="80" t="s">
        <v>21</v>
      </c>
      <c r="B264" s="80">
        <v>212112053</v>
      </c>
      <c r="C264" s="81" t="s">
        <v>474</v>
      </c>
      <c r="D264" s="81" t="s">
        <v>369</v>
      </c>
      <c r="E264" s="81" t="s">
        <v>471</v>
      </c>
      <c r="F264" s="82" t="s">
        <v>471</v>
      </c>
      <c r="G264" s="81" t="s">
        <v>8039</v>
      </c>
    </row>
    <row r="265" spans="1:7" ht="12.75">
      <c r="A265" s="80" t="s">
        <v>21</v>
      </c>
      <c r="B265" s="80">
        <v>212112158</v>
      </c>
      <c r="C265" s="81" t="s">
        <v>477</v>
      </c>
      <c r="D265" s="81" t="s">
        <v>369</v>
      </c>
      <c r="E265" s="81" t="s">
        <v>471</v>
      </c>
      <c r="F265" s="82" t="s">
        <v>471</v>
      </c>
      <c r="G265" s="81" t="s">
        <v>8039</v>
      </c>
    </row>
    <row r="266" spans="1:7" ht="12.75">
      <c r="A266" s="80" t="s">
        <v>21</v>
      </c>
      <c r="B266" s="80">
        <v>212112215</v>
      </c>
      <c r="C266" s="81" t="s">
        <v>478</v>
      </c>
      <c r="D266" s="81" t="s">
        <v>369</v>
      </c>
      <c r="E266" s="81" t="s">
        <v>471</v>
      </c>
      <c r="F266" s="82" t="s">
        <v>471</v>
      </c>
      <c r="G266" s="81" t="s">
        <v>8039</v>
      </c>
    </row>
    <row r="267" spans="1:7" ht="12.75">
      <c r="A267" s="80" t="s">
        <v>21</v>
      </c>
      <c r="B267" s="80">
        <v>212112432</v>
      </c>
      <c r="C267" s="81" t="s">
        <v>473</v>
      </c>
      <c r="D267" s="81" t="s">
        <v>369</v>
      </c>
      <c r="E267" s="81" t="s">
        <v>471</v>
      </c>
      <c r="F267" s="82" t="s">
        <v>471</v>
      </c>
      <c r="G267" s="81" t="s">
        <v>8039</v>
      </c>
    </row>
    <row r="268" spans="1:7" ht="12.75">
      <c r="A268" s="80" t="s">
        <v>12</v>
      </c>
      <c r="B268" s="80">
        <v>222112393</v>
      </c>
      <c r="C268" s="81" t="s">
        <v>479</v>
      </c>
      <c r="D268" s="81" t="s">
        <v>369</v>
      </c>
      <c r="E268" s="81" t="s">
        <v>480</v>
      </c>
      <c r="F268" s="82" t="s">
        <v>480</v>
      </c>
      <c r="G268" s="81" t="s">
        <v>8040</v>
      </c>
    </row>
    <row r="269" spans="1:7" ht="12.75">
      <c r="A269" s="80" t="s">
        <v>21</v>
      </c>
      <c r="B269" s="80">
        <v>212111882</v>
      </c>
      <c r="C269" s="81" t="s">
        <v>483</v>
      </c>
      <c r="D269" s="81" t="s">
        <v>369</v>
      </c>
      <c r="E269" s="81" t="s">
        <v>480</v>
      </c>
      <c r="F269" s="82" t="s">
        <v>480</v>
      </c>
      <c r="G269" s="81" t="s">
        <v>8040</v>
      </c>
    </row>
    <row r="270" spans="1:7" ht="12.75">
      <c r="A270" s="80" t="s">
        <v>21</v>
      </c>
      <c r="B270" s="80">
        <v>212111958</v>
      </c>
      <c r="C270" s="81" t="s">
        <v>485</v>
      </c>
      <c r="D270" s="81" t="s">
        <v>369</v>
      </c>
      <c r="E270" s="81" t="s">
        <v>480</v>
      </c>
      <c r="F270" s="82" t="s">
        <v>480</v>
      </c>
      <c r="G270" s="81" t="s">
        <v>8040</v>
      </c>
    </row>
    <row r="271" spans="1:7" ht="12.75">
      <c r="A271" s="80" t="s">
        <v>21</v>
      </c>
      <c r="B271" s="80">
        <v>212111976</v>
      </c>
      <c r="C271" s="81" t="s">
        <v>482</v>
      </c>
      <c r="D271" s="81" t="s">
        <v>369</v>
      </c>
      <c r="E271" s="81" t="s">
        <v>480</v>
      </c>
      <c r="F271" s="82" t="s">
        <v>480</v>
      </c>
      <c r="G271" s="81" t="s">
        <v>8040</v>
      </c>
    </row>
    <row r="272" spans="1:7" ht="12.75">
      <c r="A272" s="80" t="s">
        <v>21</v>
      </c>
      <c r="B272" s="80">
        <v>212112077</v>
      </c>
      <c r="C272" s="81" t="s">
        <v>484</v>
      </c>
      <c r="D272" s="81" t="s">
        <v>369</v>
      </c>
      <c r="E272" s="81" t="s">
        <v>480</v>
      </c>
      <c r="F272" s="82" t="s">
        <v>480</v>
      </c>
      <c r="G272" s="81" t="s">
        <v>8040</v>
      </c>
    </row>
    <row r="273" spans="1:7" ht="12.75">
      <c r="A273" s="80" t="s">
        <v>12</v>
      </c>
      <c r="B273" s="80">
        <v>222112048</v>
      </c>
      <c r="C273" s="81" t="s">
        <v>489</v>
      </c>
      <c r="D273" s="81" t="s">
        <v>369</v>
      </c>
      <c r="E273" s="81" t="s">
        <v>487</v>
      </c>
      <c r="F273" s="82" t="s">
        <v>487</v>
      </c>
      <c r="G273" s="81" t="s">
        <v>8041</v>
      </c>
    </row>
    <row r="274" spans="1:7" ht="12.75">
      <c r="A274" s="80" t="s">
        <v>12</v>
      </c>
      <c r="B274" s="80">
        <v>222112156</v>
      </c>
      <c r="C274" s="81" t="s">
        <v>490</v>
      </c>
      <c r="D274" s="81" t="s">
        <v>369</v>
      </c>
      <c r="E274" s="81" t="s">
        <v>487</v>
      </c>
      <c r="F274" s="82" t="s">
        <v>487</v>
      </c>
      <c r="G274" s="81" t="s">
        <v>8041</v>
      </c>
    </row>
    <row r="275" spans="1:7" ht="12.75">
      <c r="A275" s="80" t="s">
        <v>12</v>
      </c>
      <c r="B275" s="80">
        <v>222112184</v>
      </c>
      <c r="C275" s="81" t="s">
        <v>492</v>
      </c>
      <c r="D275" s="81" t="s">
        <v>369</v>
      </c>
      <c r="E275" s="81" t="s">
        <v>487</v>
      </c>
      <c r="F275" s="82" t="s">
        <v>487</v>
      </c>
      <c r="G275" s="81" t="s">
        <v>8041</v>
      </c>
    </row>
    <row r="276" spans="1:7" ht="12.75">
      <c r="A276" s="80" t="s">
        <v>12</v>
      </c>
      <c r="B276" s="80">
        <v>222112311</v>
      </c>
      <c r="C276" s="81" t="s">
        <v>486</v>
      </c>
      <c r="D276" s="81" t="s">
        <v>369</v>
      </c>
      <c r="E276" s="81" t="s">
        <v>487</v>
      </c>
      <c r="F276" s="82" t="s">
        <v>487</v>
      </c>
      <c r="G276" s="81" t="s">
        <v>8041</v>
      </c>
    </row>
    <row r="277" spans="1:7" ht="12.75">
      <c r="A277" s="80" t="s">
        <v>12</v>
      </c>
      <c r="B277" s="80">
        <v>222112404</v>
      </c>
      <c r="C277" s="81" t="s">
        <v>491</v>
      </c>
      <c r="D277" s="81" t="s">
        <v>369</v>
      </c>
      <c r="E277" s="81" t="s">
        <v>487</v>
      </c>
      <c r="F277" s="82" t="s">
        <v>487</v>
      </c>
      <c r="G277" s="81" t="s">
        <v>8041</v>
      </c>
    </row>
    <row r="278" spans="1:7" ht="12.75">
      <c r="A278" s="80" t="s">
        <v>21</v>
      </c>
      <c r="B278" s="80">
        <v>212111876</v>
      </c>
      <c r="C278" s="81" t="s">
        <v>495</v>
      </c>
      <c r="D278" s="81" t="s">
        <v>369</v>
      </c>
      <c r="E278" s="81" t="s">
        <v>487</v>
      </c>
      <c r="F278" s="82" t="s">
        <v>487</v>
      </c>
      <c r="G278" s="81" t="s">
        <v>8041</v>
      </c>
    </row>
    <row r="279" spans="1:7" ht="12.75">
      <c r="A279" s="80" t="s">
        <v>21</v>
      </c>
      <c r="B279" s="80">
        <v>212112046</v>
      </c>
      <c r="C279" s="81" t="s">
        <v>494</v>
      </c>
      <c r="D279" s="81" t="s">
        <v>369</v>
      </c>
      <c r="E279" s="81" t="s">
        <v>487</v>
      </c>
      <c r="F279" s="82" t="s">
        <v>487</v>
      </c>
      <c r="G279" s="81" t="s">
        <v>8041</v>
      </c>
    </row>
    <row r="280" spans="1:7" ht="12.75">
      <c r="A280" s="80" t="s">
        <v>21</v>
      </c>
      <c r="B280" s="80">
        <v>212112264</v>
      </c>
      <c r="C280" s="81" t="s">
        <v>493</v>
      </c>
      <c r="D280" s="81" t="s">
        <v>369</v>
      </c>
      <c r="E280" s="81" t="s">
        <v>487</v>
      </c>
      <c r="F280" s="82" t="s">
        <v>487</v>
      </c>
      <c r="G280" s="81" t="s">
        <v>8041</v>
      </c>
    </row>
    <row r="281" spans="1:7" ht="12.75">
      <c r="A281" s="80" t="s">
        <v>12</v>
      </c>
      <c r="B281" s="80">
        <v>222112430</v>
      </c>
      <c r="C281" s="81" t="s">
        <v>496</v>
      </c>
      <c r="D281" s="81" t="s">
        <v>369</v>
      </c>
      <c r="E281" s="81" t="s">
        <v>497</v>
      </c>
      <c r="F281" s="82" t="s">
        <v>497</v>
      </c>
      <c r="G281" s="81" t="s">
        <v>8042</v>
      </c>
    </row>
    <row r="282" spans="1:7" ht="12.75">
      <c r="A282" s="80" t="s">
        <v>21</v>
      </c>
      <c r="B282" s="80">
        <v>212112003</v>
      </c>
      <c r="C282" s="81" t="s">
        <v>500</v>
      </c>
      <c r="D282" s="81" t="s">
        <v>369</v>
      </c>
      <c r="E282" s="81" t="s">
        <v>497</v>
      </c>
      <c r="F282" s="82" t="s">
        <v>497</v>
      </c>
      <c r="G282" s="81" t="s">
        <v>8042</v>
      </c>
    </row>
    <row r="283" spans="1:7" ht="12.75">
      <c r="A283" s="80" t="s">
        <v>21</v>
      </c>
      <c r="B283" s="80">
        <v>212112054</v>
      </c>
      <c r="C283" s="81" t="s">
        <v>499</v>
      </c>
      <c r="D283" s="81" t="s">
        <v>369</v>
      </c>
      <c r="E283" s="81" t="s">
        <v>497</v>
      </c>
      <c r="F283" s="82" t="s">
        <v>497</v>
      </c>
      <c r="G283" s="81" t="s">
        <v>8042</v>
      </c>
    </row>
    <row r="284" spans="1:7" ht="12.75">
      <c r="A284" s="80" t="s">
        <v>21</v>
      </c>
      <c r="B284" s="80">
        <v>212112084</v>
      </c>
      <c r="C284" s="81" t="s">
        <v>501</v>
      </c>
      <c r="D284" s="81" t="s">
        <v>369</v>
      </c>
      <c r="E284" s="81" t="s">
        <v>497</v>
      </c>
      <c r="F284" s="82" t="s">
        <v>497</v>
      </c>
      <c r="G284" s="81" t="s">
        <v>8042</v>
      </c>
    </row>
    <row r="285" spans="1:7" ht="12.75">
      <c r="A285" s="80" t="s">
        <v>21</v>
      </c>
      <c r="B285" s="80">
        <v>212112203</v>
      </c>
      <c r="C285" s="81" t="s">
        <v>503</v>
      </c>
      <c r="D285" s="81" t="s">
        <v>369</v>
      </c>
      <c r="E285" s="81" t="s">
        <v>497</v>
      </c>
      <c r="F285" s="82" t="s">
        <v>497</v>
      </c>
      <c r="G285" s="81" t="s">
        <v>8042</v>
      </c>
    </row>
    <row r="286" spans="1:7" ht="12.75">
      <c r="A286" s="80" t="s">
        <v>21</v>
      </c>
      <c r="B286" s="80">
        <v>212112247</v>
      </c>
      <c r="C286" s="81" t="s">
        <v>502</v>
      </c>
      <c r="D286" s="81" t="s">
        <v>369</v>
      </c>
      <c r="E286" s="81" t="s">
        <v>497</v>
      </c>
      <c r="F286" s="82" t="s">
        <v>497</v>
      </c>
      <c r="G286" s="81" t="s">
        <v>8042</v>
      </c>
    </row>
    <row r="287" spans="1:7" ht="12.75">
      <c r="A287" s="80" t="s">
        <v>12</v>
      </c>
      <c r="B287" s="80">
        <v>222112385</v>
      </c>
      <c r="C287" s="81" t="s">
        <v>379</v>
      </c>
      <c r="D287" s="81" t="s">
        <v>369</v>
      </c>
      <c r="E287" s="81" t="s">
        <v>399</v>
      </c>
      <c r="F287" s="82" t="s">
        <v>8043</v>
      </c>
      <c r="G287" s="81" t="s">
        <v>380</v>
      </c>
    </row>
    <row r="288" spans="1:7" ht="12.75">
      <c r="A288" s="80" t="s">
        <v>12</v>
      </c>
      <c r="B288" s="80">
        <v>222112370</v>
      </c>
      <c r="C288" s="81" t="s">
        <v>504</v>
      </c>
      <c r="D288" s="81" t="s">
        <v>369</v>
      </c>
      <c r="E288" s="81" t="s">
        <v>505</v>
      </c>
      <c r="F288" s="82" t="s">
        <v>505</v>
      </c>
      <c r="G288" s="81" t="s">
        <v>8044</v>
      </c>
    </row>
    <row r="289" spans="1:7" ht="12.75">
      <c r="A289" s="80" t="s">
        <v>12</v>
      </c>
      <c r="B289" s="80">
        <v>222111914</v>
      </c>
      <c r="C289" s="81" t="s">
        <v>507</v>
      </c>
      <c r="D289" s="81" t="s">
        <v>369</v>
      </c>
      <c r="E289" s="81" t="s">
        <v>508</v>
      </c>
      <c r="F289" s="82" t="s">
        <v>508</v>
      </c>
      <c r="G289" s="81" t="s">
        <v>8045</v>
      </c>
    </row>
    <row r="290" spans="1:7" ht="12.75">
      <c r="A290" s="80" t="s">
        <v>21</v>
      </c>
      <c r="B290" s="80">
        <v>212112405</v>
      </c>
      <c r="C290" s="81" t="s">
        <v>510</v>
      </c>
      <c r="D290" s="81" t="s">
        <v>369</v>
      </c>
      <c r="E290" s="81" t="s">
        <v>508</v>
      </c>
      <c r="F290" s="82" t="s">
        <v>508</v>
      </c>
      <c r="G290" s="81" t="s">
        <v>8045</v>
      </c>
    </row>
    <row r="291" spans="1:7" ht="12.75">
      <c r="A291" s="80" t="s">
        <v>21</v>
      </c>
      <c r="B291" s="80">
        <v>212112431</v>
      </c>
      <c r="C291" s="81" t="s">
        <v>511</v>
      </c>
      <c r="D291" s="81" t="s">
        <v>369</v>
      </c>
      <c r="E291" s="81" t="s">
        <v>508</v>
      </c>
      <c r="F291" s="82" t="s">
        <v>508</v>
      </c>
      <c r="G291" s="81" t="s">
        <v>8045</v>
      </c>
    </row>
    <row r="292" spans="1:7" ht="12.75">
      <c r="A292" s="80" t="s">
        <v>24</v>
      </c>
      <c r="B292" s="80">
        <v>112212521</v>
      </c>
      <c r="C292" s="81" t="s">
        <v>512</v>
      </c>
      <c r="D292" s="81" t="s">
        <v>369</v>
      </c>
      <c r="E292" s="81" t="s">
        <v>513</v>
      </c>
      <c r="F292" s="82" t="s">
        <v>513</v>
      </c>
      <c r="G292" s="81" t="s">
        <v>8046</v>
      </c>
    </row>
    <row r="293" spans="1:7" ht="12.75">
      <c r="A293" s="80" t="s">
        <v>24</v>
      </c>
      <c r="B293" s="80">
        <v>112212667</v>
      </c>
      <c r="C293" s="81" t="s">
        <v>384</v>
      </c>
      <c r="D293" s="81" t="s">
        <v>369</v>
      </c>
      <c r="E293" s="81" t="s">
        <v>513</v>
      </c>
      <c r="F293" s="82" t="s">
        <v>513</v>
      </c>
      <c r="G293" s="81" t="s">
        <v>8046</v>
      </c>
    </row>
    <row r="294" spans="1:7" ht="12.75">
      <c r="A294" s="80" t="s">
        <v>12</v>
      </c>
      <c r="B294" s="80">
        <v>222112066</v>
      </c>
      <c r="C294" s="81" t="s">
        <v>515</v>
      </c>
      <c r="D294" s="81" t="s">
        <v>369</v>
      </c>
      <c r="E294" s="81" t="s">
        <v>513</v>
      </c>
      <c r="F294" s="82" t="s">
        <v>513</v>
      </c>
      <c r="G294" s="81" t="s">
        <v>8046</v>
      </c>
    </row>
    <row r="295" spans="1:7" ht="12.75">
      <c r="A295" s="80" t="s">
        <v>12</v>
      </c>
      <c r="B295" s="80">
        <v>222112155</v>
      </c>
      <c r="C295" s="81" t="s">
        <v>514</v>
      </c>
      <c r="D295" s="81" t="s">
        <v>369</v>
      </c>
      <c r="E295" s="81" t="s">
        <v>513</v>
      </c>
      <c r="F295" s="82" t="s">
        <v>513</v>
      </c>
      <c r="G295" s="81" t="s">
        <v>8046</v>
      </c>
    </row>
    <row r="296" spans="1:7" ht="12.75">
      <c r="A296" s="80" t="s">
        <v>21</v>
      </c>
      <c r="B296" s="80">
        <v>212112017</v>
      </c>
      <c r="C296" s="81" t="s">
        <v>517</v>
      </c>
      <c r="D296" s="81" t="s">
        <v>369</v>
      </c>
      <c r="E296" s="81" t="s">
        <v>513</v>
      </c>
      <c r="F296" s="82" t="s">
        <v>513</v>
      </c>
      <c r="G296" s="81" t="s">
        <v>8046</v>
      </c>
    </row>
    <row r="297" spans="1:7" ht="12.75">
      <c r="A297" s="80" t="s">
        <v>21</v>
      </c>
      <c r="B297" s="80">
        <v>212112072</v>
      </c>
      <c r="C297" s="81" t="s">
        <v>516</v>
      </c>
      <c r="D297" s="81" t="s">
        <v>369</v>
      </c>
      <c r="E297" s="81" t="s">
        <v>513</v>
      </c>
      <c r="F297" s="82" t="s">
        <v>513</v>
      </c>
      <c r="G297" s="81" t="s">
        <v>8046</v>
      </c>
    </row>
    <row r="298" spans="1:7" ht="12.75">
      <c r="A298" s="80" t="s">
        <v>21</v>
      </c>
      <c r="B298" s="80">
        <v>212112189</v>
      </c>
      <c r="C298" s="81" t="s">
        <v>383</v>
      </c>
      <c r="D298" s="81" t="s">
        <v>369</v>
      </c>
      <c r="E298" s="81" t="s">
        <v>568</v>
      </c>
      <c r="F298" s="82" t="s">
        <v>513</v>
      </c>
      <c r="G298" s="81" t="s">
        <v>382</v>
      </c>
    </row>
    <row r="299" spans="1:7" ht="12.75">
      <c r="A299" s="80" t="s">
        <v>24</v>
      </c>
      <c r="B299" s="80">
        <v>112212672</v>
      </c>
      <c r="C299" s="81" t="s">
        <v>381</v>
      </c>
      <c r="D299" s="81" t="s">
        <v>369</v>
      </c>
      <c r="E299" s="81" t="s">
        <v>519</v>
      </c>
      <c r="F299" s="82" t="s">
        <v>519</v>
      </c>
      <c r="G299" s="81" t="s">
        <v>8047</v>
      </c>
    </row>
    <row r="300" spans="1:7" ht="12.75">
      <c r="A300" s="80" t="s">
        <v>12</v>
      </c>
      <c r="B300" s="80">
        <v>222112022</v>
      </c>
      <c r="C300" s="81" t="s">
        <v>518</v>
      </c>
      <c r="D300" s="81" t="s">
        <v>369</v>
      </c>
      <c r="E300" s="81" t="s">
        <v>519</v>
      </c>
      <c r="F300" s="82" t="s">
        <v>519</v>
      </c>
      <c r="G300" s="81" t="s">
        <v>8047</v>
      </c>
    </row>
    <row r="301" spans="1:7" ht="12.75">
      <c r="A301" s="80" t="s">
        <v>12</v>
      </c>
      <c r="B301" s="81">
        <v>222011255</v>
      </c>
      <c r="C301" s="81"/>
      <c r="D301" s="81" t="s">
        <v>369</v>
      </c>
      <c r="E301" s="81" t="s">
        <v>520</v>
      </c>
      <c r="F301" s="82" t="s">
        <v>520</v>
      </c>
      <c r="G301" s="81" t="s">
        <v>8048</v>
      </c>
    </row>
    <row r="302" spans="1:7" ht="12.75">
      <c r="A302" s="80" t="s">
        <v>21</v>
      </c>
      <c r="B302" s="80">
        <v>212111861</v>
      </c>
      <c r="C302" s="81" t="s">
        <v>386</v>
      </c>
      <c r="D302" s="81" t="s">
        <v>369</v>
      </c>
      <c r="E302" s="81" t="s">
        <v>399</v>
      </c>
      <c r="F302" s="82" t="s">
        <v>8049</v>
      </c>
      <c r="G302" s="81" t="s">
        <v>387</v>
      </c>
    </row>
    <row r="303" spans="1:7" ht="12.75">
      <c r="A303" s="80" t="s">
        <v>12</v>
      </c>
      <c r="B303" s="80">
        <v>222112091</v>
      </c>
      <c r="C303" s="81" t="s">
        <v>524</v>
      </c>
      <c r="D303" s="81" t="s">
        <v>369</v>
      </c>
      <c r="E303" s="81" t="s">
        <v>523</v>
      </c>
      <c r="F303" s="82" t="s">
        <v>523</v>
      </c>
      <c r="G303" s="81" t="s">
        <v>8050</v>
      </c>
    </row>
    <row r="304" spans="1:7" ht="12.75">
      <c r="A304" s="80" t="s">
        <v>12</v>
      </c>
      <c r="B304" s="80">
        <v>222112229</v>
      </c>
      <c r="C304" s="81" t="s">
        <v>522</v>
      </c>
      <c r="D304" s="81" t="s">
        <v>369</v>
      </c>
      <c r="E304" s="81" t="s">
        <v>523</v>
      </c>
      <c r="F304" s="82" t="s">
        <v>523</v>
      </c>
      <c r="G304" s="81" t="s">
        <v>8050</v>
      </c>
    </row>
    <row r="305" spans="1:7" ht="12.75">
      <c r="A305" s="80" t="s">
        <v>21</v>
      </c>
      <c r="B305" s="80">
        <v>212111846</v>
      </c>
      <c r="C305" s="81" t="s">
        <v>526</v>
      </c>
      <c r="D305" s="81" t="s">
        <v>369</v>
      </c>
      <c r="E305" s="81" t="s">
        <v>523</v>
      </c>
      <c r="F305" s="82" t="s">
        <v>523</v>
      </c>
      <c r="G305" s="81" t="s">
        <v>8050</v>
      </c>
    </row>
    <row r="306" spans="1:7" ht="12.75">
      <c r="A306" s="80" t="s">
        <v>21</v>
      </c>
      <c r="B306" s="80">
        <v>212111965</v>
      </c>
      <c r="C306" s="81" t="s">
        <v>388</v>
      </c>
      <c r="D306" s="81" t="s">
        <v>369</v>
      </c>
      <c r="E306" s="81" t="s">
        <v>568</v>
      </c>
      <c r="F306" s="82" t="s">
        <v>523</v>
      </c>
      <c r="G306" s="81" t="s">
        <v>389</v>
      </c>
    </row>
    <row r="307" spans="1:7" ht="12.75">
      <c r="A307" s="80" t="s">
        <v>21</v>
      </c>
      <c r="B307" s="80">
        <v>212112075</v>
      </c>
      <c r="C307" s="81" t="s">
        <v>525</v>
      </c>
      <c r="D307" s="81" t="s">
        <v>369</v>
      </c>
      <c r="E307" s="81" t="s">
        <v>523</v>
      </c>
      <c r="F307" s="82" t="s">
        <v>523</v>
      </c>
      <c r="G307" s="81" t="s">
        <v>8050</v>
      </c>
    </row>
    <row r="308" spans="1:7" ht="12.75">
      <c r="A308" s="80" t="s">
        <v>24</v>
      </c>
      <c r="B308" s="80">
        <v>112212549</v>
      </c>
      <c r="C308" s="81" t="s">
        <v>390</v>
      </c>
      <c r="D308" s="81" t="s">
        <v>369</v>
      </c>
      <c r="E308" s="81" t="s">
        <v>549</v>
      </c>
      <c r="F308" s="82" t="s">
        <v>528</v>
      </c>
      <c r="G308" s="81" t="s">
        <v>391</v>
      </c>
    </row>
    <row r="309" spans="1:7" ht="12.75">
      <c r="A309" s="80" t="s">
        <v>12</v>
      </c>
      <c r="B309" s="80">
        <v>222112044</v>
      </c>
      <c r="C309" s="81" t="s">
        <v>527</v>
      </c>
      <c r="D309" s="81" t="s">
        <v>369</v>
      </c>
      <c r="E309" s="81" t="s">
        <v>528</v>
      </c>
      <c r="F309" s="82" t="s">
        <v>528</v>
      </c>
      <c r="G309" s="81" t="s">
        <v>8051</v>
      </c>
    </row>
    <row r="310" spans="1:7" ht="12.75">
      <c r="A310" s="80" t="s">
        <v>12</v>
      </c>
      <c r="B310" s="80">
        <v>222112086</v>
      </c>
      <c r="C310" s="81" t="s">
        <v>392</v>
      </c>
      <c r="D310" s="81" t="s">
        <v>369</v>
      </c>
      <c r="E310" s="81" t="s">
        <v>549</v>
      </c>
      <c r="F310" s="82" t="s">
        <v>528</v>
      </c>
      <c r="G310" s="81" t="s">
        <v>391</v>
      </c>
    </row>
    <row r="311" spans="1:7" ht="12.75">
      <c r="A311" s="80" t="s">
        <v>21</v>
      </c>
      <c r="B311" s="80">
        <v>212111881</v>
      </c>
      <c r="C311" s="81" t="s">
        <v>529</v>
      </c>
      <c r="D311" s="81" t="s">
        <v>369</v>
      </c>
      <c r="E311" s="81" t="s">
        <v>528</v>
      </c>
      <c r="F311" s="82" t="s">
        <v>528</v>
      </c>
      <c r="G311" s="81" t="s">
        <v>8051</v>
      </c>
    </row>
    <row r="312" spans="1:7" ht="12.75">
      <c r="A312" s="80" t="s">
        <v>24</v>
      </c>
      <c r="B312" s="80">
        <v>112212657</v>
      </c>
      <c r="C312" s="81" t="s">
        <v>393</v>
      </c>
      <c r="D312" s="81" t="s">
        <v>369</v>
      </c>
      <c r="E312" s="81" t="s">
        <v>399</v>
      </c>
      <c r="F312" s="82" t="s">
        <v>8052</v>
      </c>
      <c r="G312" s="81" t="s">
        <v>394</v>
      </c>
    </row>
    <row r="313" spans="1:7" ht="12.75">
      <c r="A313" s="80" t="s">
        <v>12</v>
      </c>
      <c r="B313" s="80">
        <v>222111926</v>
      </c>
      <c r="C313" s="81" t="s">
        <v>395</v>
      </c>
      <c r="D313" s="81" t="s">
        <v>369</v>
      </c>
      <c r="E313" s="81" t="s">
        <v>568</v>
      </c>
      <c r="F313" s="82" t="s">
        <v>8052</v>
      </c>
      <c r="G313" s="81" t="s">
        <v>394</v>
      </c>
    </row>
    <row r="314" spans="1:7" ht="12.75">
      <c r="A314" s="80" t="s">
        <v>12</v>
      </c>
      <c r="B314" s="80">
        <v>222112083</v>
      </c>
      <c r="C314" s="81" t="s">
        <v>533</v>
      </c>
      <c r="D314" s="81" t="s">
        <v>369</v>
      </c>
      <c r="E314" s="81" t="s">
        <v>531</v>
      </c>
      <c r="F314" s="82" t="s">
        <v>531</v>
      </c>
      <c r="G314" s="81" t="s">
        <v>8053</v>
      </c>
    </row>
    <row r="315" spans="1:7" ht="12.75">
      <c r="A315" s="80" t="s">
        <v>12</v>
      </c>
      <c r="B315" s="80">
        <v>222112169</v>
      </c>
      <c r="C315" s="81" t="s">
        <v>530</v>
      </c>
      <c r="D315" s="81" t="s">
        <v>369</v>
      </c>
      <c r="E315" s="81" t="s">
        <v>531</v>
      </c>
      <c r="F315" s="82" t="s">
        <v>531</v>
      </c>
      <c r="G315" s="81" t="s">
        <v>8053</v>
      </c>
    </row>
    <row r="316" spans="1:7" ht="12.75">
      <c r="A316" s="80" t="s">
        <v>12</v>
      </c>
      <c r="B316" s="80">
        <v>222112418</v>
      </c>
      <c r="C316" s="81" t="s">
        <v>534</v>
      </c>
      <c r="D316" s="81" t="s">
        <v>369</v>
      </c>
      <c r="E316" s="81" t="s">
        <v>531</v>
      </c>
      <c r="F316" s="82" t="s">
        <v>531</v>
      </c>
      <c r="G316" s="81" t="s">
        <v>8053</v>
      </c>
    </row>
    <row r="317" spans="1:7" ht="12.75">
      <c r="A317" s="80" t="s">
        <v>21</v>
      </c>
      <c r="B317" s="80">
        <v>212111968</v>
      </c>
      <c r="C317" s="81" t="s">
        <v>535</v>
      </c>
      <c r="D317" s="81" t="s">
        <v>369</v>
      </c>
      <c r="E317" s="81" t="s">
        <v>531</v>
      </c>
      <c r="F317" s="82" t="s">
        <v>531</v>
      </c>
      <c r="G317" s="81" t="s">
        <v>8053</v>
      </c>
    </row>
    <row r="318" spans="1:7" ht="12.75">
      <c r="A318" s="80" t="s">
        <v>12</v>
      </c>
      <c r="B318" s="80">
        <v>222112045</v>
      </c>
      <c r="C318" s="81" t="s">
        <v>539</v>
      </c>
      <c r="D318" s="81" t="s">
        <v>369</v>
      </c>
      <c r="E318" s="81" t="s">
        <v>537</v>
      </c>
      <c r="F318" s="82" t="s">
        <v>537</v>
      </c>
      <c r="G318" s="81" t="s">
        <v>8054</v>
      </c>
    </row>
    <row r="319" spans="1:7" ht="12.75">
      <c r="A319" s="80" t="s">
        <v>12</v>
      </c>
      <c r="B319" s="80">
        <v>222112364</v>
      </c>
      <c r="C319" s="81" t="s">
        <v>536</v>
      </c>
      <c r="D319" s="81" t="s">
        <v>369</v>
      </c>
      <c r="E319" s="81" t="s">
        <v>537</v>
      </c>
      <c r="F319" s="82" t="s">
        <v>537</v>
      </c>
      <c r="G319" s="81" t="s">
        <v>8054</v>
      </c>
    </row>
    <row r="320" spans="1:7" ht="12.75">
      <c r="A320" s="80" t="s">
        <v>21</v>
      </c>
      <c r="B320" s="80">
        <v>212112292</v>
      </c>
      <c r="C320" s="81" t="s">
        <v>541</v>
      </c>
      <c r="D320" s="81" t="s">
        <v>369</v>
      </c>
      <c r="E320" s="81" t="s">
        <v>537</v>
      </c>
      <c r="F320" s="82" t="s">
        <v>537</v>
      </c>
      <c r="G320" s="81" t="s">
        <v>8054</v>
      </c>
    </row>
    <row r="321" spans="1:7" ht="12.75">
      <c r="A321" s="80" t="s">
        <v>21</v>
      </c>
      <c r="B321" s="80">
        <v>212112403</v>
      </c>
      <c r="C321" s="81" t="s">
        <v>540</v>
      </c>
      <c r="D321" s="81" t="s">
        <v>369</v>
      </c>
      <c r="E321" s="81" t="s">
        <v>537</v>
      </c>
      <c r="F321" s="82" t="s">
        <v>537</v>
      </c>
      <c r="G321" s="81" t="s">
        <v>8054</v>
      </c>
    </row>
    <row r="322" spans="1:7" ht="12.75">
      <c r="A322" s="80" t="s">
        <v>24</v>
      </c>
      <c r="B322" s="80">
        <v>112212801</v>
      </c>
      <c r="C322" s="81" t="s">
        <v>542</v>
      </c>
      <c r="D322" s="81" t="s">
        <v>369</v>
      </c>
      <c r="E322" s="81" t="s">
        <v>543</v>
      </c>
      <c r="F322" s="82" t="s">
        <v>543</v>
      </c>
      <c r="G322" s="81" t="s">
        <v>8055</v>
      </c>
    </row>
    <row r="323" spans="1:7" ht="12.75">
      <c r="A323" s="80" t="s">
        <v>12</v>
      </c>
      <c r="B323" s="80">
        <v>222112039</v>
      </c>
      <c r="C323" s="81" t="s">
        <v>545</v>
      </c>
      <c r="D323" s="81" t="s">
        <v>369</v>
      </c>
      <c r="E323" s="81" t="s">
        <v>543</v>
      </c>
      <c r="F323" s="82" t="s">
        <v>543</v>
      </c>
      <c r="G323" s="81" t="s">
        <v>8055</v>
      </c>
    </row>
    <row r="324" spans="1:7" ht="12.75">
      <c r="A324" s="80" t="s">
        <v>12</v>
      </c>
      <c r="B324" s="80">
        <v>222112058</v>
      </c>
      <c r="C324" s="81" t="s">
        <v>546</v>
      </c>
      <c r="D324" s="81" t="s">
        <v>369</v>
      </c>
      <c r="E324" s="81" t="s">
        <v>543</v>
      </c>
      <c r="F324" s="82" t="s">
        <v>543</v>
      </c>
      <c r="G324" s="81" t="s">
        <v>8055</v>
      </c>
    </row>
    <row r="325" spans="1:7" ht="12.75">
      <c r="A325" s="80" t="s">
        <v>21</v>
      </c>
      <c r="B325" s="80">
        <v>212112061</v>
      </c>
      <c r="C325" s="81" t="s">
        <v>547</v>
      </c>
      <c r="D325" s="81" t="s">
        <v>369</v>
      </c>
      <c r="E325" s="81" t="s">
        <v>543</v>
      </c>
      <c r="F325" s="82" t="s">
        <v>543</v>
      </c>
      <c r="G325" s="81" t="s">
        <v>8055</v>
      </c>
    </row>
    <row r="326" spans="1:7" ht="12.75">
      <c r="A326" s="80" t="s">
        <v>12</v>
      </c>
      <c r="B326" s="80">
        <v>222111939</v>
      </c>
      <c r="C326" s="81" t="s">
        <v>548</v>
      </c>
      <c r="D326" s="81" t="s">
        <v>369</v>
      </c>
      <c r="E326" s="81" t="s">
        <v>549</v>
      </c>
      <c r="F326" s="82" t="s">
        <v>549</v>
      </c>
      <c r="G326" s="81" t="s">
        <v>8056</v>
      </c>
    </row>
    <row r="327" spans="1:7" ht="12.75">
      <c r="A327" s="80" t="s">
        <v>12</v>
      </c>
      <c r="B327" s="80">
        <v>222112090</v>
      </c>
      <c r="C327" s="81" t="s">
        <v>551</v>
      </c>
      <c r="D327" s="81" t="s">
        <v>369</v>
      </c>
      <c r="E327" s="81" t="s">
        <v>549</v>
      </c>
      <c r="F327" s="82" t="s">
        <v>549</v>
      </c>
      <c r="G327" s="81" t="s">
        <v>8056</v>
      </c>
    </row>
    <row r="328" spans="1:7" ht="12.75">
      <c r="A328" s="80" t="s">
        <v>12</v>
      </c>
      <c r="B328" s="80">
        <v>222112354</v>
      </c>
      <c r="C328" s="81" t="s">
        <v>552</v>
      </c>
      <c r="D328" s="81" t="s">
        <v>369</v>
      </c>
      <c r="E328" s="81" t="s">
        <v>549</v>
      </c>
      <c r="F328" s="82" t="s">
        <v>549</v>
      </c>
      <c r="G328" s="81" t="s">
        <v>8056</v>
      </c>
    </row>
    <row r="329" spans="1:7" ht="12.75">
      <c r="A329" s="80" t="s">
        <v>21</v>
      </c>
      <c r="B329" s="80">
        <v>212111867</v>
      </c>
      <c r="C329" s="81" t="s">
        <v>554</v>
      </c>
      <c r="D329" s="81" t="s">
        <v>369</v>
      </c>
      <c r="E329" s="81" t="s">
        <v>549</v>
      </c>
      <c r="F329" s="82" t="s">
        <v>549</v>
      </c>
      <c r="G329" s="81" t="s">
        <v>8056</v>
      </c>
    </row>
    <row r="330" spans="1:7" ht="12.75">
      <c r="A330" s="80" t="s">
        <v>21</v>
      </c>
      <c r="B330" s="80">
        <v>212112399</v>
      </c>
      <c r="C330" s="81" t="s">
        <v>553</v>
      </c>
      <c r="D330" s="81" t="s">
        <v>369</v>
      </c>
      <c r="E330" s="81" t="s">
        <v>549</v>
      </c>
      <c r="F330" s="82" t="s">
        <v>549</v>
      </c>
      <c r="G330" s="81" t="s">
        <v>8056</v>
      </c>
    </row>
    <row r="331" spans="1:7" ht="12.75">
      <c r="A331" s="80" t="s">
        <v>21</v>
      </c>
      <c r="B331" s="80">
        <v>212112140</v>
      </c>
      <c r="C331" s="81" t="s">
        <v>558</v>
      </c>
      <c r="D331" s="81" t="s">
        <v>369</v>
      </c>
      <c r="E331" s="81" t="s">
        <v>556</v>
      </c>
      <c r="F331" s="82" t="s">
        <v>556</v>
      </c>
      <c r="G331" s="81" t="s">
        <v>8057</v>
      </c>
    </row>
    <row r="332" spans="1:7" ht="12.75">
      <c r="A332" s="80" t="s">
        <v>21</v>
      </c>
      <c r="B332" s="80">
        <v>212112181</v>
      </c>
      <c r="C332" s="81" t="s">
        <v>559</v>
      </c>
      <c r="D332" s="81" t="s">
        <v>369</v>
      </c>
      <c r="E332" s="81" t="s">
        <v>556</v>
      </c>
      <c r="F332" s="82" t="s">
        <v>556</v>
      </c>
      <c r="G332" s="81" t="s">
        <v>8057</v>
      </c>
    </row>
    <row r="333" spans="1:7" ht="12.75">
      <c r="A333" s="80" t="s">
        <v>21</v>
      </c>
      <c r="B333" s="80">
        <v>212112295</v>
      </c>
      <c r="C333" s="81" t="s">
        <v>560</v>
      </c>
      <c r="D333" s="81" t="s">
        <v>369</v>
      </c>
      <c r="E333" s="81" t="s">
        <v>556</v>
      </c>
      <c r="F333" s="82" t="s">
        <v>556</v>
      </c>
      <c r="G333" s="81" t="s">
        <v>8057</v>
      </c>
    </row>
    <row r="334" spans="1:7" ht="12.75">
      <c r="A334" s="80" t="s">
        <v>21</v>
      </c>
      <c r="B334" s="80">
        <v>212112341</v>
      </c>
      <c r="C334" s="81" t="s">
        <v>555</v>
      </c>
      <c r="D334" s="81" t="s">
        <v>369</v>
      </c>
      <c r="E334" s="81" t="s">
        <v>556</v>
      </c>
      <c r="F334" s="82" t="s">
        <v>556</v>
      </c>
      <c r="G334" s="81" t="s">
        <v>8057</v>
      </c>
    </row>
    <row r="335" spans="1:7" ht="12.75">
      <c r="A335" s="80" t="s">
        <v>21</v>
      </c>
      <c r="B335" s="80">
        <v>212112414</v>
      </c>
      <c r="C335" s="81" t="s">
        <v>561</v>
      </c>
      <c r="D335" s="81" t="s">
        <v>369</v>
      </c>
      <c r="E335" s="81" t="s">
        <v>556</v>
      </c>
      <c r="F335" s="82" t="s">
        <v>556</v>
      </c>
      <c r="G335" s="81" t="s">
        <v>8057</v>
      </c>
    </row>
    <row r="336" spans="1:7" ht="12.75">
      <c r="A336" s="80" t="s">
        <v>24</v>
      </c>
      <c r="B336" s="80">
        <v>112212903</v>
      </c>
      <c r="C336" s="81" t="s">
        <v>562</v>
      </c>
      <c r="D336" s="81" t="s">
        <v>369</v>
      </c>
      <c r="E336" s="81" t="s">
        <v>563</v>
      </c>
      <c r="F336" s="82" t="s">
        <v>563</v>
      </c>
      <c r="G336" s="81" t="s">
        <v>8058</v>
      </c>
    </row>
    <row r="337" spans="1:7" ht="12.75">
      <c r="A337" s="80" t="s">
        <v>12</v>
      </c>
      <c r="B337" s="80">
        <v>222112011</v>
      </c>
      <c r="C337" s="81" t="s">
        <v>565</v>
      </c>
      <c r="D337" s="81" t="s">
        <v>369</v>
      </c>
      <c r="E337" s="81" t="s">
        <v>563</v>
      </c>
      <c r="F337" s="82" t="s">
        <v>563</v>
      </c>
      <c r="G337" s="81" t="s">
        <v>8058</v>
      </c>
    </row>
    <row r="338" spans="1:7" ht="12.75">
      <c r="A338" s="80" t="s">
        <v>21</v>
      </c>
      <c r="B338" s="80">
        <v>212112068</v>
      </c>
      <c r="C338" s="81" t="s">
        <v>566</v>
      </c>
      <c r="D338" s="81" t="s">
        <v>369</v>
      </c>
      <c r="E338" s="81" t="s">
        <v>563</v>
      </c>
      <c r="F338" s="82" t="s">
        <v>563</v>
      </c>
      <c r="G338" s="81" t="s">
        <v>8058</v>
      </c>
    </row>
    <row r="339" spans="1:7" ht="12.75">
      <c r="A339" s="80" t="s">
        <v>24</v>
      </c>
      <c r="B339" s="80">
        <v>112212860</v>
      </c>
      <c r="C339" s="81" t="s">
        <v>396</v>
      </c>
      <c r="D339" s="81" t="s">
        <v>369</v>
      </c>
      <c r="E339" s="81" t="s">
        <v>399</v>
      </c>
      <c r="F339" s="82" t="s">
        <v>568</v>
      </c>
      <c r="G339" s="81" t="s">
        <v>397</v>
      </c>
    </row>
    <row r="340" spans="1:7" ht="12.75">
      <c r="A340" s="80" t="s">
        <v>12</v>
      </c>
      <c r="B340" s="80">
        <v>222111979</v>
      </c>
      <c r="C340" s="81" t="s">
        <v>567</v>
      </c>
      <c r="D340" s="81" t="s">
        <v>369</v>
      </c>
      <c r="E340" s="81" t="s">
        <v>568</v>
      </c>
      <c r="F340" s="82" t="s">
        <v>568</v>
      </c>
      <c r="G340" s="81" t="s">
        <v>8059</v>
      </c>
    </row>
    <row r="341" spans="1:7" ht="12.75">
      <c r="A341" s="80" t="s">
        <v>21</v>
      </c>
      <c r="B341" s="80">
        <v>212112130</v>
      </c>
      <c r="C341" s="81" t="s">
        <v>570</v>
      </c>
      <c r="D341" s="81" t="s">
        <v>369</v>
      </c>
      <c r="E341" s="81" t="s">
        <v>568</v>
      </c>
      <c r="F341" s="82" t="s">
        <v>568</v>
      </c>
      <c r="G341" s="81" t="s">
        <v>8059</v>
      </c>
    </row>
    <row r="342" spans="1:7" ht="12.75">
      <c r="A342" s="80" t="s">
        <v>21</v>
      </c>
      <c r="B342" s="80">
        <v>212112428</v>
      </c>
      <c r="C342" s="81" t="s">
        <v>569</v>
      </c>
      <c r="D342" s="81" t="s">
        <v>369</v>
      </c>
      <c r="E342" s="81" t="s">
        <v>568</v>
      </c>
      <c r="F342" s="82" t="s">
        <v>568</v>
      </c>
      <c r="G342" s="81" t="s">
        <v>8059</v>
      </c>
    </row>
    <row r="343" spans="1:7" ht="12.75">
      <c r="A343" s="80" t="s">
        <v>12</v>
      </c>
      <c r="B343" s="80">
        <v>222111843</v>
      </c>
      <c r="C343" s="81" t="s">
        <v>571</v>
      </c>
      <c r="D343" s="81" t="s">
        <v>369</v>
      </c>
      <c r="E343" s="81" t="s">
        <v>572</v>
      </c>
      <c r="F343" s="82" t="s">
        <v>572</v>
      </c>
      <c r="G343" s="81" t="s">
        <v>8060</v>
      </c>
    </row>
    <row r="344" spans="1:7" ht="12.75">
      <c r="A344" s="80" t="s">
        <v>12</v>
      </c>
      <c r="B344" s="80">
        <v>222112164</v>
      </c>
      <c r="C344" s="81" t="s">
        <v>574</v>
      </c>
      <c r="D344" s="81" t="s">
        <v>369</v>
      </c>
      <c r="E344" s="81" t="s">
        <v>572</v>
      </c>
      <c r="F344" s="82" t="s">
        <v>572</v>
      </c>
      <c r="G344" s="81" t="s">
        <v>8060</v>
      </c>
    </row>
    <row r="345" spans="1:7" ht="12.75">
      <c r="A345" s="80" t="s">
        <v>12</v>
      </c>
      <c r="B345" s="80">
        <v>222112303</v>
      </c>
      <c r="C345" s="81" t="s">
        <v>575</v>
      </c>
      <c r="D345" s="81" t="s">
        <v>369</v>
      </c>
      <c r="E345" s="81" t="s">
        <v>572</v>
      </c>
      <c r="F345" s="82" t="s">
        <v>572</v>
      </c>
      <c r="G345" s="81" t="s">
        <v>8060</v>
      </c>
    </row>
    <row r="346" spans="1:7" ht="12.75">
      <c r="A346" s="80" t="s">
        <v>24</v>
      </c>
      <c r="B346" s="80">
        <v>112212524</v>
      </c>
      <c r="C346" s="81" t="s">
        <v>581</v>
      </c>
      <c r="D346" s="81" t="s">
        <v>578</v>
      </c>
      <c r="E346" s="81" t="s">
        <v>579</v>
      </c>
      <c r="F346" s="82" t="s">
        <v>579</v>
      </c>
      <c r="G346" s="81" t="s">
        <v>8061</v>
      </c>
    </row>
    <row r="347" spans="1:7" ht="12.75">
      <c r="A347" s="80" t="s">
        <v>24</v>
      </c>
      <c r="B347" s="80">
        <v>112212527</v>
      </c>
      <c r="C347" s="81" t="s">
        <v>576</v>
      </c>
      <c r="D347" s="81" t="s">
        <v>578</v>
      </c>
      <c r="E347" s="81" t="s">
        <v>579</v>
      </c>
      <c r="F347" s="82" t="s">
        <v>579</v>
      </c>
      <c r="G347" s="81" t="s">
        <v>8061</v>
      </c>
    </row>
    <row r="348" spans="1:7" ht="12.75">
      <c r="A348" s="80" t="s">
        <v>12</v>
      </c>
      <c r="B348" s="80">
        <v>222111937</v>
      </c>
      <c r="C348" s="81" t="s">
        <v>582</v>
      </c>
      <c r="D348" s="81" t="s">
        <v>578</v>
      </c>
      <c r="E348" s="81" t="s">
        <v>579</v>
      </c>
      <c r="F348" s="82" t="s">
        <v>579</v>
      </c>
      <c r="G348" s="81" t="s">
        <v>8061</v>
      </c>
    </row>
    <row r="349" spans="1:7" ht="12.75">
      <c r="A349" s="80" t="s">
        <v>12</v>
      </c>
      <c r="B349" s="80">
        <v>222112280</v>
      </c>
      <c r="C349" s="81" t="s">
        <v>583</v>
      </c>
      <c r="D349" s="81" t="s">
        <v>578</v>
      </c>
      <c r="E349" s="81" t="s">
        <v>579</v>
      </c>
      <c r="F349" s="82" t="s">
        <v>579</v>
      </c>
      <c r="G349" s="81" t="s">
        <v>8061</v>
      </c>
    </row>
    <row r="350" spans="1:7" ht="12.75">
      <c r="A350" s="80" t="s">
        <v>21</v>
      </c>
      <c r="B350" s="80">
        <v>212111899</v>
      </c>
      <c r="C350" s="81" t="s">
        <v>585</v>
      </c>
      <c r="D350" s="81" t="s">
        <v>578</v>
      </c>
      <c r="E350" s="81" t="s">
        <v>579</v>
      </c>
      <c r="F350" s="82" t="s">
        <v>579</v>
      </c>
      <c r="G350" s="81" t="s">
        <v>8061</v>
      </c>
    </row>
    <row r="351" spans="1:7" ht="12.75">
      <c r="A351" s="80" t="s">
        <v>21</v>
      </c>
      <c r="B351" s="80">
        <v>212112119</v>
      </c>
      <c r="C351" s="81" t="s">
        <v>584</v>
      </c>
      <c r="D351" s="81" t="s">
        <v>578</v>
      </c>
      <c r="E351" s="81" t="s">
        <v>579</v>
      </c>
      <c r="F351" s="82" t="s">
        <v>579</v>
      </c>
      <c r="G351" s="81" t="s">
        <v>8061</v>
      </c>
    </row>
    <row r="352" spans="1:7" ht="12.75">
      <c r="A352" s="80" t="s">
        <v>21</v>
      </c>
      <c r="B352" s="80">
        <v>212111879</v>
      </c>
      <c r="C352" s="81" t="s">
        <v>590</v>
      </c>
      <c r="D352" s="81" t="s">
        <v>578</v>
      </c>
      <c r="E352" s="81" t="s">
        <v>587</v>
      </c>
      <c r="F352" s="82" t="s">
        <v>587</v>
      </c>
      <c r="G352" s="81" t="s">
        <v>8062</v>
      </c>
    </row>
    <row r="353" spans="1:7" ht="12.75">
      <c r="A353" s="80" t="s">
        <v>21</v>
      </c>
      <c r="B353" s="80">
        <v>212112221</v>
      </c>
      <c r="C353" s="81" t="s">
        <v>589</v>
      </c>
      <c r="D353" s="81" t="s">
        <v>578</v>
      </c>
      <c r="E353" s="81" t="s">
        <v>587</v>
      </c>
      <c r="F353" s="82" t="s">
        <v>587</v>
      </c>
      <c r="G353" s="81" t="s">
        <v>8062</v>
      </c>
    </row>
    <row r="354" spans="1:7" ht="12.75">
      <c r="A354" s="80" t="s">
        <v>21</v>
      </c>
      <c r="B354" s="80">
        <v>212112320</v>
      </c>
      <c r="C354" s="81" t="s">
        <v>586</v>
      </c>
      <c r="D354" s="81" t="s">
        <v>578</v>
      </c>
      <c r="E354" s="81" t="s">
        <v>587</v>
      </c>
      <c r="F354" s="82" t="s">
        <v>587</v>
      </c>
      <c r="G354" s="81" t="s">
        <v>8062</v>
      </c>
    </row>
    <row r="355" spans="1:7" ht="12.75">
      <c r="A355" s="80" t="s">
        <v>12</v>
      </c>
      <c r="B355" s="80">
        <v>222111975</v>
      </c>
      <c r="C355" s="81" t="s">
        <v>595</v>
      </c>
      <c r="D355" s="81" t="s">
        <v>578</v>
      </c>
      <c r="E355" s="81" t="s">
        <v>592</v>
      </c>
      <c r="F355" s="82" t="s">
        <v>592</v>
      </c>
      <c r="G355" s="81" t="s">
        <v>8063</v>
      </c>
    </row>
    <row r="356" spans="1:7" ht="12.75">
      <c r="A356" s="80" t="s">
        <v>12</v>
      </c>
      <c r="B356" s="80">
        <v>222112057</v>
      </c>
      <c r="C356" s="81" t="s">
        <v>596</v>
      </c>
      <c r="D356" s="81" t="s">
        <v>578</v>
      </c>
      <c r="E356" s="81" t="s">
        <v>592</v>
      </c>
      <c r="F356" s="82" t="s">
        <v>592</v>
      </c>
      <c r="G356" s="81" t="s">
        <v>8063</v>
      </c>
    </row>
    <row r="357" spans="1:7" ht="12.75">
      <c r="A357" s="80" t="s">
        <v>12</v>
      </c>
      <c r="B357" s="80">
        <v>222112069</v>
      </c>
      <c r="C357" s="81" t="s">
        <v>594</v>
      </c>
      <c r="D357" s="81" t="s">
        <v>578</v>
      </c>
      <c r="E357" s="81" t="s">
        <v>592</v>
      </c>
      <c r="F357" s="82" t="s">
        <v>592</v>
      </c>
      <c r="G357" s="81" t="s">
        <v>8063</v>
      </c>
    </row>
    <row r="358" spans="1:7" ht="12.75">
      <c r="A358" s="80" t="s">
        <v>12</v>
      </c>
      <c r="B358" s="80">
        <v>222112376</v>
      </c>
      <c r="C358" s="81" t="s">
        <v>591</v>
      </c>
      <c r="D358" s="81" t="s">
        <v>578</v>
      </c>
      <c r="E358" s="81" t="s">
        <v>592</v>
      </c>
      <c r="F358" s="82" t="s">
        <v>592</v>
      </c>
      <c r="G358" s="81" t="s">
        <v>8063</v>
      </c>
    </row>
    <row r="359" spans="1:7" ht="12.75">
      <c r="A359" s="80" t="s">
        <v>21</v>
      </c>
      <c r="B359" s="80">
        <v>212111842</v>
      </c>
      <c r="C359" s="81" t="s">
        <v>599</v>
      </c>
      <c r="D359" s="81" t="s">
        <v>578</v>
      </c>
      <c r="E359" s="81" t="s">
        <v>592</v>
      </c>
      <c r="F359" s="82" t="s">
        <v>592</v>
      </c>
      <c r="G359" s="81" t="s">
        <v>8063</v>
      </c>
    </row>
    <row r="360" spans="1:7" ht="12.75">
      <c r="A360" s="80" t="s">
        <v>21</v>
      </c>
      <c r="B360" s="80">
        <v>212112148</v>
      </c>
      <c r="C360" s="81" t="s">
        <v>597</v>
      </c>
      <c r="D360" s="81" t="s">
        <v>578</v>
      </c>
      <c r="E360" s="81" t="s">
        <v>592</v>
      </c>
      <c r="F360" s="82" t="s">
        <v>592</v>
      </c>
      <c r="G360" s="81" t="s">
        <v>8063</v>
      </c>
    </row>
    <row r="361" spans="1:7" ht="12.75">
      <c r="A361" s="80" t="s">
        <v>21</v>
      </c>
      <c r="B361" s="80">
        <v>212112223</v>
      </c>
      <c r="C361" s="81" t="s">
        <v>598</v>
      </c>
      <c r="D361" s="81" t="s">
        <v>578</v>
      </c>
      <c r="E361" s="81" t="s">
        <v>592</v>
      </c>
      <c r="F361" s="82" t="s">
        <v>592</v>
      </c>
      <c r="G361" s="81" t="s">
        <v>8063</v>
      </c>
    </row>
    <row r="362" spans="1:7" ht="12.75">
      <c r="A362" s="80" t="s">
        <v>21</v>
      </c>
      <c r="B362" s="80">
        <v>212112270</v>
      </c>
      <c r="C362" s="81" t="s">
        <v>600</v>
      </c>
      <c r="D362" s="81" t="s">
        <v>578</v>
      </c>
      <c r="E362" s="81" t="s">
        <v>592</v>
      </c>
      <c r="F362" s="82" t="s">
        <v>592</v>
      </c>
      <c r="G362" s="81" t="s">
        <v>8063</v>
      </c>
    </row>
    <row r="363" spans="1:7" ht="12.75">
      <c r="A363" s="80" t="s">
        <v>21</v>
      </c>
      <c r="B363" s="80">
        <v>212112049</v>
      </c>
      <c r="C363" s="81" t="s">
        <v>605</v>
      </c>
      <c r="D363" s="81" t="s">
        <v>578</v>
      </c>
      <c r="E363" s="81" t="s">
        <v>602</v>
      </c>
      <c r="F363" s="82" t="s">
        <v>602</v>
      </c>
      <c r="G363" s="81" t="s">
        <v>8064</v>
      </c>
    </row>
    <row r="364" spans="1:7" ht="12.75">
      <c r="A364" s="80" t="s">
        <v>21</v>
      </c>
      <c r="B364" s="80">
        <v>212112081</v>
      </c>
      <c r="C364" s="81" t="s">
        <v>601</v>
      </c>
      <c r="D364" s="81" t="s">
        <v>578</v>
      </c>
      <c r="E364" s="81" t="s">
        <v>602</v>
      </c>
      <c r="F364" s="82" t="s">
        <v>602</v>
      </c>
      <c r="G364" s="81" t="s">
        <v>8064</v>
      </c>
    </row>
    <row r="365" spans="1:7" ht="12.75">
      <c r="A365" s="80" t="s">
        <v>21</v>
      </c>
      <c r="B365" s="80">
        <v>212112317</v>
      </c>
      <c r="C365" s="81" t="s">
        <v>604</v>
      </c>
      <c r="D365" s="81" t="s">
        <v>578</v>
      </c>
      <c r="E365" s="81" t="s">
        <v>602</v>
      </c>
      <c r="F365" s="82" t="s">
        <v>602</v>
      </c>
      <c r="G365" s="81" t="s">
        <v>8064</v>
      </c>
    </row>
    <row r="366" spans="1:7" ht="12.75">
      <c r="A366" s="80" t="s">
        <v>12</v>
      </c>
      <c r="B366" s="80">
        <v>222111841</v>
      </c>
      <c r="C366" s="81" t="s">
        <v>611</v>
      </c>
      <c r="D366" s="81" t="s">
        <v>578</v>
      </c>
      <c r="E366" s="81" t="s">
        <v>607</v>
      </c>
      <c r="F366" s="82" t="s">
        <v>607</v>
      </c>
      <c r="G366" s="81" t="s">
        <v>8065</v>
      </c>
    </row>
    <row r="367" spans="1:7" ht="12.75">
      <c r="A367" s="80" t="s">
        <v>12</v>
      </c>
      <c r="B367" s="80">
        <v>222111886</v>
      </c>
      <c r="C367" s="81" t="s">
        <v>609</v>
      </c>
      <c r="D367" s="81" t="s">
        <v>578</v>
      </c>
      <c r="E367" s="81" t="s">
        <v>607</v>
      </c>
      <c r="F367" s="82" t="s">
        <v>607</v>
      </c>
      <c r="G367" s="81" t="s">
        <v>8065</v>
      </c>
    </row>
    <row r="368" spans="1:7" ht="12.75">
      <c r="A368" s="80" t="s">
        <v>12</v>
      </c>
      <c r="B368" s="80">
        <v>222111993</v>
      </c>
      <c r="C368" s="81" t="s">
        <v>612</v>
      </c>
      <c r="D368" s="81" t="s">
        <v>578</v>
      </c>
      <c r="E368" s="81" t="s">
        <v>607</v>
      </c>
      <c r="F368" s="82" t="s">
        <v>607</v>
      </c>
      <c r="G368" s="81" t="s">
        <v>8065</v>
      </c>
    </row>
    <row r="369" spans="1:7" ht="12.75">
      <c r="A369" s="80" t="s">
        <v>12</v>
      </c>
      <c r="B369" s="80">
        <v>222112055</v>
      </c>
      <c r="C369" s="81" t="s">
        <v>606</v>
      </c>
      <c r="D369" s="81" t="s">
        <v>578</v>
      </c>
      <c r="E369" s="81" t="s">
        <v>607</v>
      </c>
      <c r="F369" s="82" t="s">
        <v>607</v>
      </c>
      <c r="G369" s="81" t="s">
        <v>8065</v>
      </c>
    </row>
    <row r="370" spans="1:7" ht="12.75">
      <c r="A370" s="80" t="s">
        <v>12</v>
      </c>
      <c r="B370" s="80">
        <v>222112427</v>
      </c>
      <c r="C370" s="81" t="s">
        <v>610</v>
      </c>
      <c r="D370" s="81" t="s">
        <v>578</v>
      </c>
      <c r="E370" s="81" t="s">
        <v>607</v>
      </c>
      <c r="F370" s="82" t="s">
        <v>607</v>
      </c>
      <c r="G370" s="81" t="s">
        <v>8065</v>
      </c>
    </row>
    <row r="371" spans="1:7" ht="12.75">
      <c r="A371" s="80" t="s">
        <v>21</v>
      </c>
      <c r="B371" s="80">
        <v>212111887</v>
      </c>
      <c r="C371" s="81" t="s">
        <v>613</v>
      </c>
      <c r="D371" s="81" t="s">
        <v>578</v>
      </c>
      <c r="E371" s="81" t="s">
        <v>607</v>
      </c>
      <c r="F371" s="82" t="s">
        <v>607</v>
      </c>
      <c r="G371" s="81" t="s">
        <v>8065</v>
      </c>
    </row>
    <row r="372" spans="1:7" ht="12.75">
      <c r="A372" s="80" t="s">
        <v>21</v>
      </c>
      <c r="B372" s="80">
        <v>212111915</v>
      </c>
      <c r="C372" s="81" t="s">
        <v>615</v>
      </c>
      <c r="D372" s="81" t="s">
        <v>578</v>
      </c>
      <c r="E372" s="81" t="s">
        <v>607</v>
      </c>
      <c r="F372" s="82" t="s">
        <v>607</v>
      </c>
      <c r="G372" s="81" t="s">
        <v>8065</v>
      </c>
    </row>
    <row r="373" spans="1:7" ht="12.75">
      <c r="A373" s="80" t="s">
        <v>21</v>
      </c>
      <c r="B373" s="80">
        <v>212112314</v>
      </c>
      <c r="C373" s="81" t="s">
        <v>614</v>
      </c>
      <c r="D373" s="81" t="s">
        <v>578</v>
      </c>
      <c r="E373" s="81" t="s">
        <v>607</v>
      </c>
      <c r="F373" s="82" t="s">
        <v>607</v>
      </c>
      <c r="G373" s="81" t="s">
        <v>8065</v>
      </c>
    </row>
    <row r="374" spans="1:7" ht="12.75">
      <c r="A374" s="80" t="s">
        <v>12</v>
      </c>
      <c r="B374" s="80">
        <v>222112173</v>
      </c>
      <c r="C374" s="81" t="s">
        <v>616</v>
      </c>
      <c r="D374" s="81" t="s">
        <v>578</v>
      </c>
      <c r="E374" s="81" t="s">
        <v>617</v>
      </c>
      <c r="F374" s="82" t="s">
        <v>617</v>
      </c>
      <c r="G374" s="81" t="s">
        <v>8066</v>
      </c>
    </row>
    <row r="375" spans="1:7" ht="12.75">
      <c r="A375" s="80" t="s">
        <v>12</v>
      </c>
      <c r="B375" s="80">
        <v>222112197</v>
      </c>
      <c r="C375" s="81" t="s">
        <v>619</v>
      </c>
      <c r="D375" s="81" t="s">
        <v>578</v>
      </c>
      <c r="E375" s="81" t="s">
        <v>617</v>
      </c>
      <c r="F375" s="82" t="s">
        <v>617</v>
      </c>
      <c r="G375" s="81" t="s">
        <v>8066</v>
      </c>
    </row>
    <row r="376" spans="1:7" ht="12.75">
      <c r="A376" s="80" t="s">
        <v>21</v>
      </c>
      <c r="B376" s="80">
        <v>212111836</v>
      </c>
      <c r="C376" s="81" t="s">
        <v>623</v>
      </c>
      <c r="D376" s="81" t="s">
        <v>578</v>
      </c>
      <c r="E376" s="81" t="s">
        <v>617</v>
      </c>
      <c r="F376" s="82" t="s">
        <v>617</v>
      </c>
      <c r="G376" s="81" t="s">
        <v>8066</v>
      </c>
    </row>
    <row r="377" spans="1:7" ht="12.75">
      <c r="A377" s="80" t="s">
        <v>21</v>
      </c>
      <c r="B377" s="80">
        <v>212111959</v>
      </c>
      <c r="C377" s="81" t="s">
        <v>622</v>
      </c>
      <c r="D377" s="81" t="s">
        <v>578</v>
      </c>
      <c r="E377" s="81" t="s">
        <v>617</v>
      </c>
      <c r="F377" s="82" t="s">
        <v>617</v>
      </c>
      <c r="G377" s="81" t="s">
        <v>8066</v>
      </c>
    </row>
    <row r="378" spans="1:7" ht="12.75">
      <c r="A378" s="80" t="s">
        <v>21</v>
      </c>
      <c r="B378" s="80">
        <v>212112036</v>
      </c>
      <c r="C378" s="81" t="s">
        <v>621</v>
      </c>
      <c r="D378" s="81" t="s">
        <v>578</v>
      </c>
      <c r="E378" s="81" t="s">
        <v>617</v>
      </c>
      <c r="F378" s="82" t="s">
        <v>617</v>
      </c>
      <c r="G378" s="81" t="s">
        <v>8066</v>
      </c>
    </row>
    <row r="379" spans="1:7" ht="12.75">
      <c r="A379" s="80" t="s">
        <v>21</v>
      </c>
      <c r="B379" s="80">
        <v>212112228</v>
      </c>
      <c r="C379" s="81" t="s">
        <v>620</v>
      </c>
      <c r="D379" s="81" t="s">
        <v>578</v>
      </c>
      <c r="E379" s="81" t="s">
        <v>617</v>
      </c>
      <c r="F379" s="82" t="s">
        <v>617</v>
      </c>
      <c r="G379" s="81" t="s">
        <v>8066</v>
      </c>
    </row>
    <row r="380" spans="1:7" ht="12.75">
      <c r="A380" s="80" t="s">
        <v>21</v>
      </c>
      <c r="B380" s="80">
        <v>212112363</v>
      </c>
      <c r="C380" s="81" t="s">
        <v>624</v>
      </c>
      <c r="D380" s="81" t="s">
        <v>578</v>
      </c>
      <c r="E380" s="81" t="s">
        <v>617</v>
      </c>
      <c r="F380" s="82" t="s">
        <v>617</v>
      </c>
      <c r="G380" s="81" t="s">
        <v>8066</v>
      </c>
    </row>
    <row r="381" spans="1:7" ht="12.75">
      <c r="A381" s="80" t="s">
        <v>21</v>
      </c>
      <c r="B381" s="80">
        <v>212112398</v>
      </c>
      <c r="C381" s="81" t="s">
        <v>625</v>
      </c>
      <c r="D381" s="81" t="s">
        <v>578</v>
      </c>
      <c r="E381" s="81" t="s">
        <v>617</v>
      </c>
      <c r="F381" s="82" t="s">
        <v>617</v>
      </c>
      <c r="G381" s="81" t="s">
        <v>8066</v>
      </c>
    </row>
    <row r="382" spans="1:7" ht="12.75">
      <c r="A382" s="80" t="s">
        <v>12</v>
      </c>
      <c r="B382" s="80">
        <v>222111869</v>
      </c>
      <c r="C382" s="81" t="s">
        <v>643</v>
      </c>
      <c r="D382" s="81" t="s">
        <v>628</v>
      </c>
      <c r="E382" s="81" t="s">
        <v>640</v>
      </c>
      <c r="F382" s="82" t="s">
        <v>640</v>
      </c>
      <c r="G382" s="81" t="s">
        <v>8067</v>
      </c>
    </row>
    <row r="383" spans="1:7" ht="12.75">
      <c r="A383" s="80" t="s">
        <v>12</v>
      </c>
      <c r="B383" s="80">
        <v>222112135</v>
      </c>
      <c r="C383" s="81" t="s">
        <v>639</v>
      </c>
      <c r="D383" s="81" t="s">
        <v>628</v>
      </c>
      <c r="E383" s="81" t="s">
        <v>640</v>
      </c>
      <c r="F383" s="82" t="s">
        <v>640</v>
      </c>
      <c r="G383" s="81" t="s">
        <v>8067</v>
      </c>
    </row>
    <row r="384" spans="1:7" ht="12.75">
      <c r="A384" s="80" t="s">
        <v>12</v>
      </c>
      <c r="B384" s="80">
        <v>222112348</v>
      </c>
      <c r="C384" s="81" t="s">
        <v>642</v>
      </c>
      <c r="D384" s="81" t="s">
        <v>628</v>
      </c>
      <c r="E384" s="81" t="s">
        <v>640</v>
      </c>
      <c r="F384" s="82" t="s">
        <v>640</v>
      </c>
      <c r="G384" s="81" t="s">
        <v>8067</v>
      </c>
    </row>
    <row r="385" spans="1:7" ht="12.75">
      <c r="A385" s="80" t="s">
        <v>21</v>
      </c>
      <c r="B385" s="80">
        <v>212112008</v>
      </c>
      <c r="C385" s="81" t="s">
        <v>645</v>
      </c>
      <c r="D385" s="81" t="s">
        <v>628</v>
      </c>
      <c r="E385" s="81" t="s">
        <v>640</v>
      </c>
      <c r="F385" s="82" t="s">
        <v>640</v>
      </c>
      <c r="G385" s="81" t="s">
        <v>8067</v>
      </c>
    </row>
    <row r="386" spans="1:7" ht="12.75">
      <c r="A386" s="80" t="s">
        <v>21</v>
      </c>
      <c r="B386" s="80">
        <v>212112014</v>
      </c>
      <c r="C386" s="81" t="s">
        <v>644</v>
      </c>
      <c r="D386" s="81" t="s">
        <v>628</v>
      </c>
      <c r="E386" s="81" t="s">
        <v>640</v>
      </c>
      <c r="F386" s="82" t="s">
        <v>640</v>
      </c>
      <c r="G386" s="81" t="s">
        <v>8067</v>
      </c>
    </row>
    <row r="387" spans="1:7" ht="12.75">
      <c r="A387" s="80" t="s">
        <v>12</v>
      </c>
      <c r="B387" s="80">
        <v>222112310</v>
      </c>
      <c r="C387" s="81" t="s">
        <v>646</v>
      </c>
      <c r="D387" s="81" t="s">
        <v>628</v>
      </c>
      <c r="E387" s="81" t="s">
        <v>647</v>
      </c>
      <c r="F387" s="82" t="s">
        <v>647</v>
      </c>
      <c r="G387" s="81" t="s">
        <v>8068</v>
      </c>
    </row>
    <row r="388" spans="1:7" ht="12.75">
      <c r="A388" s="80" t="s">
        <v>21</v>
      </c>
      <c r="B388" s="80">
        <v>212111880</v>
      </c>
      <c r="C388" s="81" t="s">
        <v>649</v>
      </c>
      <c r="D388" s="81" t="s">
        <v>628</v>
      </c>
      <c r="E388" s="81" t="s">
        <v>647</v>
      </c>
      <c r="F388" s="82" t="s">
        <v>647</v>
      </c>
      <c r="G388" s="81" t="s">
        <v>8068</v>
      </c>
    </row>
    <row r="389" spans="1:7" ht="12.75">
      <c r="A389" s="80" t="s">
        <v>21</v>
      </c>
      <c r="B389" s="80">
        <v>212111922</v>
      </c>
      <c r="C389" s="81" t="s">
        <v>650</v>
      </c>
      <c r="D389" s="81" t="s">
        <v>628</v>
      </c>
      <c r="E389" s="81" t="s">
        <v>647</v>
      </c>
      <c r="F389" s="82" t="s">
        <v>647</v>
      </c>
      <c r="G389" s="81" t="s">
        <v>8068</v>
      </c>
    </row>
    <row r="390" spans="1:7" ht="12.75">
      <c r="A390" s="80" t="s">
        <v>21</v>
      </c>
      <c r="B390" s="80">
        <v>212112313</v>
      </c>
      <c r="C390" s="81" t="s">
        <v>651</v>
      </c>
      <c r="D390" s="81" t="s">
        <v>628</v>
      </c>
      <c r="E390" s="81" t="s">
        <v>647</v>
      </c>
      <c r="F390" s="82" t="s">
        <v>647</v>
      </c>
      <c r="G390" s="81" t="s">
        <v>8068</v>
      </c>
    </row>
    <row r="391" spans="1:7" ht="12.75">
      <c r="A391" s="80" t="s">
        <v>12</v>
      </c>
      <c r="B391" s="80">
        <v>222112245</v>
      </c>
      <c r="C391" s="81" t="s">
        <v>655</v>
      </c>
      <c r="D391" s="81" t="s">
        <v>628</v>
      </c>
      <c r="E391" s="81" t="s">
        <v>653</v>
      </c>
      <c r="F391" s="82" t="s">
        <v>653</v>
      </c>
      <c r="G391" s="81" t="s">
        <v>8069</v>
      </c>
    </row>
    <row r="392" spans="1:7" ht="12.75">
      <c r="A392" s="80" t="s">
        <v>12</v>
      </c>
      <c r="B392" s="80">
        <v>222112260</v>
      </c>
      <c r="C392" s="81" t="s">
        <v>652</v>
      </c>
      <c r="D392" s="81" t="s">
        <v>628</v>
      </c>
      <c r="E392" s="81" t="s">
        <v>653</v>
      </c>
      <c r="F392" s="82" t="s">
        <v>653</v>
      </c>
      <c r="G392" s="81" t="s">
        <v>8069</v>
      </c>
    </row>
    <row r="393" spans="1:7" ht="12.75">
      <c r="A393" s="80" t="s">
        <v>21</v>
      </c>
      <c r="B393" s="80">
        <v>212112012</v>
      </c>
      <c r="C393" s="81" t="s">
        <v>657</v>
      </c>
      <c r="D393" s="81" t="s">
        <v>628</v>
      </c>
      <c r="E393" s="81" t="s">
        <v>653</v>
      </c>
      <c r="F393" s="82" t="s">
        <v>653</v>
      </c>
      <c r="G393" s="81" t="s">
        <v>8069</v>
      </c>
    </row>
    <row r="394" spans="1:7" ht="12.75">
      <c r="A394" s="80" t="s">
        <v>21</v>
      </c>
      <c r="B394" s="81">
        <v>212112040</v>
      </c>
      <c r="C394" s="81" t="s">
        <v>658</v>
      </c>
      <c r="D394" s="81" t="s">
        <v>628</v>
      </c>
      <c r="E394" s="81" t="s">
        <v>653</v>
      </c>
      <c r="F394" s="82" t="s">
        <v>653</v>
      </c>
      <c r="G394" s="81" t="s">
        <v>8069</v>
      </c>
    </row>
    <row r="395" spans="1:7" ht="12.75">
      <c r="A395" s="80" t="s">
        <v>21</v>
      </c>
      <c r="B395" s="80">
        <v>212112108</v>
      </c>
      <c r="C395" s="81" t="s">
        <v>656</v>
      </c>
      <c r="D395" s="81" t="s">
        <v>628</v>
      </c>
      <c r="E395" s="81" t="s">
        <v>653</v>
      </c>
      <c r="F395" s="82" t="s">
        <v>653</v>
      </c>
      <c r="G395" s="81" t="s">
        <v>8069</v>
      </c>
    </row>
    <row r="396" spans="1:7" ht="12.75">
      <c r="A396" s="80" t="s">
        <v>12</v>
      </c>
      <c r="B396" s="80">
        <v>222111991</v>
      </c>
      <c r="C396" s="81" t="s">
        <v>663</v>
      </c>
      <c r="D396" s="81" t="s">
        <v>628</v>
      </c>
      <c r="E396" s="81" t="s">
        <v>660</v>
      </c>
      <c r="F396" s="82" t="s">
        <v>660</v>
      </c>
      <c r="G396" s="81" t="s">
        <v>8070</v>
      </c>
    </row>
    <row r="397" spans="1:7" ht="12.75">
      <c r="A397" s="80" t="s">
        <v>12</v>
      </c>
      <c r="B397" s="80">
        <v>222111998</v>
      </c>
      <c r="C397" s="81" t="s">
        <v>659</v>
      </c>
      <c r="D397" s="81" t="s">
        <v>628</v>
      </c>
      <c r="E397" s="81" t="s">
        <v>660</v>
      </c>
      <c r="F397" s="82" t="s">
        <v>660</v>
      </c>
      <c r="G397" s="81" t="s">
        <v>8070</v>
      </c>
    </row>
    <row r="398" spans="1:7" ht="12.75">
      <c r="A398" s="80" t="s">
        <v>12</v>
      </c>
      <c r="B398" s="80">
        <v>222112074</v>
      </c>
      <c r="C398" s="81" t="s">
        <v>662</v>
      </c>
      <c r="D398" s="81" t="s">
        <v>628</v>
      </c>
      <c r="E398" s="81" t="s">
        <v>660</v>
      </c>
      <c r="F398" s="82" t="s">
        <v>660</v>
      </c>
      <c r="G398" s="81" t="s">
        <v>8070</v>
      </c>
    </row>
    <row r="399" spans="1:7" ht="12.75">
      <c r="A399" s="80" t="s">
        <v>21</v>
      </c>
      <c r="B399" s="80">
        <v>212112015</v>
      </c>
      <c r="C399" s="81" t="s">
        <v>666</v>
      </c>
      <c r="D399" s="81" t="s">
        <v>628</v>
      </c>
      <c r="E399" s="81" t="s">
        <v>660</v>
      </c>
      <c r="F399" s="82" t="s">
        <v>660</v>
      </c>
      <c r="G399" s="81" t="s">
        <v>8070</v>
      </c>
    </row>
    <row r="400" spans="1:7" ht="12.75">
      <c r="A400" s="80" t="s">
        <v>21</v>
      </c>
      <c r="B400" s="80">
        <v>212112335</v>
      </c>
      <c r="C400" s="81" t="s">
        <v>664</v>
      </c>
      <c r="D400" s="81" t="s">
        <v>628</v>
      </c>
      <c r="E400" s="81" t="s">
        <v>660</v>
      </c>
      <c r="F400" s="82" t="s">
        <v>660</v>
      </c>
      <c r="G400" s="81" t="s">
        <v>8070</v>
      </c>
    </row>
    <row r="401" spans="1:7" ht="12.75">
      <c r="A401" s="80" t="s">
        <v>21</v>
      </c>
      <c r="B401" s="80">
        <v>212112389</v>
      </c>
      <c r="C401" s="81" t="s">
        <v>665</v>
      </c>
      <c r="D401" s="81" t="s">
        <v>628</v>
      </c>
      <c r="E401" s="81" t="s">
        <v>660</v>
      </c>
      <c r="F401" s="82" t="s">
        <v>660</v>
      </c>
      <c r="G401" s="81" t="s">
        <v>8070</v>
      </c>
    </row>
    <row r="402" spans="1:7" ht="12.75">
      <c r="A402" s="80" t="s">
        <v>12</v>
      </c>
      <c r="B402" s="80">
        <v>222112110</v>
      </c>
      <c r="C402" s="81" t="s">
        <v>671</v>
      </c>
      <c r="D402" s="81" t="s">
        <v>628</v>
      </c>
      <c r="E402" s="81" t="s">
        <v>668</v>
      </c>
      <c r="F402" s="82" t="s">
        <v>668</v>
      </c>
      <c r="G402" s="81" t="s">
        <v>8071</v>
      </c>
    </row>
    <row r="403" spans="1:7" ht="12.75">
      <c r="A403" s="80" t="s">
        <v>12</v>
      </c>
      <c r="B403" s="80">
        <v>222112171</v>
      </c>
      <c r="C403" s="81" t="s">
        <v>667</v>
      </c>
      <c r="D403" s="81" t="s">
        <v>628</v>
      </c>
      <c r="E403" s="81" t="s">
        <v>668</v>
      </c>
      <c r="F403" s="82" t="s">
        <v>668</v>
      </c>
      <c r="G403" s="81" t="s">
        <v>8071</v>
      </c>
    </row>
    <row r="404" spans="1:7" ht="12.75">
      <c r="A404" s="80" t="s">
        <v>12</v>
      </c>
      <c r="B404" s="80">
        <v>222112205</v>
      </c>
      <c r="C404" s="81" t="s">
        <v>670</v>
      </c>
      <c r="D404" s="81" t="s">
        <v>628</v>
      </c>
      <c r="E404" s="81" t="s">
        <v>668</v>
      </c>
      <c r="F404" s="82" t="s">
        <v>668</v>
      </c>
      <c r="G404" s="81" t="s">
        <v>8071</v>
      </c>
    </row>
    <row r="405" spans="1:7" ht="12.75">
      <c r="A405" s="80" t="s">
        <v>21</v>
      </c>
      <c r="B405" s="80">
        <v>212111944</v>
      </c>
      <c r="C405" s="81" t="s">
        <v>672</v>
      </c>
      <c r="D405" s="81" t="s">
        <v>628</v>
      </c>
      <c r="E405" s="81" t="s">
        <v>668</v>
      </c>
      <c r="F405" s="82" t="s">
        <v>668</v>
      </c>
      <c r="G405" s="81" t="s">
        <v>8071</v>
      </c>
    </row>
    <row r="406" spans="1:7" ht="12.75">
      <c r="A406" s="80" t="s">
        <v>21</v>
      </c>
      <c r="B406" s="80">
        <v>212112293</v>
      </c>
      <c r="C406" s="81" t="s">
        <v>673</v>
      </c>
      <c r="D406" s="81" t="s">
        <v>628</v>
      </c>
      <c r="E406" s="81" t="s">
        <v>668</v>
      </c>
      <c r="F406" s="82" t="s">
        <v>668</v>
      </c>
      <c r="G406" s="81" t="s">
        <v>8071</v>
      </c>
    </row>
    <row r="407" spans="1:7" ht="12.75">
      <c r="A407" s="80" t="s">
        <v>24</v>
      </c>
      <c r="B407" s="80">
        <v>112212563</v>
      </c>
      <c r="C407" s="81" t="s">
        <v>626</v>
      </c>
      <c r="D407" s="81" t="s">
        <v>628</v>
      </c>
      <c r="E407" s="81" t="s">
        <v>743</v>
      </c>
      <c r="F407" s="82" t="s">
        <v>8072</v>
      </c>
      <c r="G407" s="81" t="s">
        <v>629</v>
      </c>
    </row>
    <row r="408" spans="1:7" ht="12.75">
      <c r="A408" s="80" t="s">
        <v>12</v>
      </c>
      <c r="B408" s="80">
        <v>222112410</v>
      </c>
      <c r="C408" s="81" t="s">
        <v>630</v>
      </c>
      <c r="D408" s="81" t="s">
        <v>628</v>
      </c>
      <c r="E408" s="81" t="s">
        <v>743</v>
      </c>
      <c r="F408" s="82" t="s">
        <v>8072</v>
      </c>
      <c r="G408" s="81" t="s">
        <v>629</v>
      </c>
    </row>
    <row r="409" spans="1:7" ht="12.75">
      <c r="A409" s="80" t="s">
        <v>12</v>
      </c>
      <c r="B409" s="80">
        <v>222111871</v>
      </c>
      <c r="C409" s="81" t="s">
        <v>677</v>
      </c>
      <c r="D409" s="81" t="s">
        <v>628</v>
      </c>
      <c r="E409" s="81" t="s">
        <v>675</v>
      </c>
      <c r="F409" s="82" t="s">
        <v>675</v>
      </c>
      <c r="G409" s="81" t="s">
        <v>8073</v>
      </c>
    </row>
    <row r="410" spans="1:7" ht="12.75">
      <c r="A410" s="80" t="s">
        <v>12</v>
      </c>
      <c r="B410" s="80">
        <v>222112368</v>
      </c>
      <c r="C410" s="81" t="s">
        <v>674</v>
      </c>
      <c r="D410" s="81" t="s">
        <v>628</v>
      </c>
      <c r="E410" s="81" t="s">
        <v>675</v>
      </c>
      <c r="F410" s="82" t="s">
        <v>675</v>
      </c>
      <c r="G410" s="81" t="s">
        <v>8073</v>
      </c>
    </row>
    <row r="411" spans="1:7" ht="12.75">
      <c r="A411" s="80" t="s">
        <v>12</v>
      </c>
      <c r="B411" s="80">
        <v>222112369</v>
      </c>
      <c r="C411" s="81" t="s">
        <v>678</v>
      </c>
      <c r="D411" s="81" t="s">
        <v>628</v>
      </c>
      <c r="E411" s="81" t="s">
        <v>675</v>
      </c>
      <c r="F411" s="82" t="s">
        <v>675</v>
      </c>
      <c r="G411" s="81" t="s">
        <v>8073</v>
      </c>
    </row>
    <row r="412" spans="1:7" ht="12.75">
      <c r="A412" s="80" t="s">
        <v>21</v>
      </c>
      <c r="B412" s="80">
        <v>212111872</v>
      </c>
      <c r="C412" s="81" t="s">
        <v>682</v>
      </c>
      <c r="D412" s="81" t="s">
        <v>628</v>
      </c>
      <c r="E412" s="81" t="s">
        <v>675</v>
      </c>
      <c r="F412" s="82" t="s">
        <v>675</v>
      </c>
      <c r="G412" s="81" t="s">
        <v>8073</v>
      </c>
    </row>
    <row r="413" spans="1:7" ht="12.75">
      <c r="A413" s="80" t="s">
        <v>21</v>
      </c>
      <c r="B413" s="80">
        <v>212112051</v>
      </c>
      <c r="C413" s="81" t="s">
        <v>681</v>
      </c>
      <c r="D413" s="81" t="s">
        <v>628</v>
      </c>
      <c r="E413" s="81" t="s">
        <v>675</v>
      </c>
      <c r="F413" s="82" t="s">
        <v>675</v>
      </c>
      <c r="G413" s="81" t="s">
        <v>8073</v>
      </c>
    </row>
    <row r="414" spans="1:7" ht="12.75">
      <c r="A414" s="80" t="s">
        <v>21</v>
      </c>
      <c r="B414" s="80">
        <v>212112064</v>
      </c>
      <c r="C414" s="81" t="s">
        <v>680</v>
      </c>
      <c r="D414" s="81" t="s">
        <v>628</v>
      </c>
      <c r="E414" s="81" t="s">
        <v>675</v>
      </c>
      <c r="F414" s="82" t="s">
        <v>675</v>
      </c>
      <c r="G414" s="81" t="s">
        <v>8073</v>
      </c>
    </row>
    <row r="415" spans="1:7" ht="12.75">
      <c r="A415" s="80" t="s">
        <v>21</v>
      </c>
      <c r="B415" s="80">
        <v>212112233</v>
      </c>
      <c r="C415" s="81" t="s">
        <v>679</v>
      </c>
      <c r="D415" s="81" t="s">
        <v>628</v>
      </c>
      <c r="E415" s="81" t="s">
        <v>675</v>
      </c>
      <c r="F415" s="82" t="s">
        <v>675</v>
      </c>
      <c r="G415" s="81" t="s">
        <v>8073</v>
      </c>
    </row>
    <row r="416" spans="1:7" ht="12.75">
      <c r="A416" s="80" t="s">
        <v>12</v>
      </c>
      <c r="B416" s="80">
        <v>222111907</v>
      </c>
      <c r="C416" s="81" t="s">
        <v>686</v>
      </c>
      <c r="D416" s="81" t="s">
        <v>628</v>
      </c>
      <c r="E416" s="81" t="s">
        <v>684</v>
      </c>
      <c r="F416" s="82" t="s">
        <v>684</v>
      </c>
      <c r="G416" s="81" t="s">
        <v>8074</v>
      </c>
    </row>
    <row r="417" spans="1:7" ht="12.75">
      <c r="A417" s="80" t="s">
        <v>12</v>
      </c>
      <c r="B417" s="80">
        <v>222112423</v>
      </c>
      <c r="C417" s="81" t="s">
        <v>683</v>
      </c>
      <c r="D417" s="81" t="s">
        <v>628</v>
      </c>
      <c r="E417" s="81" t="s">
        <v>684</v>
      </c>
      <c r="F417" s="82" t="s">
        <v>684</v>
      </c>
      <c r="G417" s="81" t="s">
        <v>8074</v>
      </c>
    </row>
    <row r="418" spans="1:7" ht="12.75">
      <c r="A418" s="80" t="s">
        <v>12</v>
      </c>
      <c r="B418" s="80">
        <v>222112378</v>
      </c>
      <c r="C418" s="81" t="s">
        <v>690</v>
      </c>
      <c r="D418" s="81" t="s">
        <v>628</v>
      </c>
      <c r="E418" s="81" t="s">
        <v>688</v>
      </c>
      <c r="F418" s="82" t="s">
        <v>688</v>
      </c>
      <c r="G418" s="81" t="s">
        <v>8075</v>
      </c>
    </row>
    <row r="419" spans="1:7" ht="12.75">
      <c r="A419" s="80" t="s">
        <v>12</v>
      </c>
      <c r="B419" s="80">
        <v>222112382</v>
      </c>
      <c r="C419" s="81" t="s">
        <v>687</v>
      </c>
      <c r="D419" s="81" t="s">
        <v>628</v>
      </c>
      <c r="E419" s="81" t="s">
        <v>688</v>
      </c>
      <c r="F419" s="82" t="s">
        <v>688</v>
      </c>
      <c r="G419" s="81" t="s">
        <v>8075</v>
      </c>
    </row>
    <row r="420" spans="1:7" ht="12.75">
      <c r="A420" s="80" t="s">
        <v>12</v>
      </c>
      <c r="B420" s="80">
        <v>222112426</v>
      </c>
      <c r="C420" s="81" t="s">
        <v>691</v>
      </c>
      <c r="D420" s="81" t="s">
        <v>628</v>
      </c>
      <c r="E420" s="81" t="s">
        <v>692</v>
      </c>
      <c r="F420" s="82" t="s">
        <v>692</v>
      </c>
      <c r="G420" s="81" t="s">
        <v>8076</v>
      </c>
    </row>
    <row r="421" spans="1:7" ht="12.75">
      <c r="A421" s="80" t="s">
        <v>12</v>
      </c>
      <c r="B421" s="80">
        <v>222112078</v>
      </c>
      <c r="C421" s="81" t="s">
        <v>694</v>
      </c>
      <c r="D421" s="81" t="s">
        <v>628</v>
      </c>
      <c r="E421" s="81" t="s">
        <v>695</v>
      </c>
      <c r="F421" s="82" t="s">
        <v>695</v>
      </c>
      <c r="G421" s="81" t="s">
        <v>8077</v>
      </c>
    </row>
    <row r="422" spans="1:7" ht="12.75">
      <c r="A422" s="80" t="s">
        <v>12</v>
      </c>
      <c r="B422" s="80">
        <v>222111864</v>
      </c>
      <c r="C422" s="81" t="s">
        <v>700</v>
      </c>
      <c r="D422" s="81" t="s">
        <v>628</v>
      </c>
      <c r="E422" s="81" t="s">
        <v>698</v>
      </c>
      <c r="F422" s="82" t="s">
        <v>698</v>
      </c>
      <c r="G422" s="81" t="s">
        <v>8078</v>
      </c>
    </row>
    <row r="423" spans="1:7" ht="12.75">
      <c r="A423" s="80" t="s">
        <v>12</v>
      </c>
      <c r="B423" s="80">
        <v>222112038</v>
      </c>
      <c r="C423" s="81" t="s">
        <v>703</v>
      </c>
      <c r="D423" s="81" t="s">
        <v>628</v>
      </c>
      <c r="E423" s="81" t="s">
        <v>698</v>
      </c>
      <c r="F423" s="82" t="s">
        <v>698</v>
      </c>
      <c r="G423" s="81" t="s">
        <v>8078</v>
      </c>
    </row>
    <row r="424" spans="1:7" ht="12.75">
      <c r="A424" s="80" t="s">
        <v>12</v>
      </c>
      <c r="B424" s="80">
        <v>222112300</v>
      </c>
      <c r="C424" s="81" t="s">
        <v>701</v>
      </c>
      <c r="D424" s="81" t="s">
        <v>628</v>
      </c>
      <c r="E424" s="81" t="s">
        <v>698</v>
      </c>
      <c r="F424" s="82" t="s">
        <v>698</v>
      </c>
      <c r="G424" s="81" t="s">
        <v>8078</v>
      </c>
    </row>
    <row r="425" spans="1:7" ht="12.75">
      <c r="A425" s="80" t="s">
        <v>12</v>
      </c>
      <c r="B425" s="80">
        <v>222112344</v>
      </c>
      <c r="C425" s="81" t="s">
        <v>697</v>
      </c>
      <c r="D425" s="81" t="s">
        <v>628</v>
      </c>
      <c r="E425" s="81" t="s">
        <v>698</v>
      </c>
      <c r="F425" s="82" t="s">
        <v>698</v>
      </c>
      <c r="G425" s="81" t="s">
        <v>8078</v>
      </c>
    </row>
    <row r="426" spans="1:7" ht="12.75">
      <c r="A426" s="80" t="s">
        <v>12</v>
      </c>
      <c r="B426" s="80">
        <v>222112433</v>
      </c>
      <c r="C426" s="81" t="s">
        <v>702</v>
      </c>
      <c r="D426" s="81" t="s">
        <v>628</v>
      </c>
      <c r="E426" s="81" t="s">
        <v>698</v>
      </c>
      <c r="F426" s="82" t="s">
        <v>698</v>
      </c>
      <c r="G426" s="81" t="s">
        <v>8078</v>
      </c>
    </row>
    <row r="427" spans="1:7" ht="12.75">
      <c r="A427" s="80" t="s">
        <v>21</v>
      </c>
      <c r="B427" s="80">
        <v>212111837</v>
      </c>
      <c r="C427" s="81" t="s">
        <v>705</v>
      </c>
      <c r="D427" s="81" t="s">
        <v>628</v>
      </c>
      <c r="E427" s="81" t="s">
        <v>698</v>
      </c>
      <c r="F427" s="82" t="s">
        <v>698</v>
      </c>
      <c r="G427" s="81" t="s">
        <v>8078</v>
      </c>
    </row>
    <row r="428" spans="1:7" ht="12.75">
      <c r="A428" s="80" t="s">
        <v>21</v>
      </c>
      <c r="B428" s="80">
        <v>212112216</v>
      </c>
      <c r="C428" s="81" t="s">
        <v>704</v>
      </c>
      <c r="D428" s="81" t="s">
        <v>628</v>
      </c>
      <c r="E428" s="81" t="s">
        <v>698</v>
      </c>
      <c r="F428" s="82" t="s">
        <v>698</v>
      </c>
      <c r="G428" s="81" t="s">
        <v>8078</v>
      </c>
    </row>
    <row r="429" spans="1:7" ht="12.75">
      <c r="A429" s="80" t="s">
        <v>12</v>
      </c>
      <c r="B429" s="80">
        <v>222111893</v>
      </c>
      <c r="C429" s="81" t="s">
        <v>709</v>
      </c>
      <c r="D429" s="81" t="s">
        <v>628</v>
      </c>
      <c r="E429" s="81" t="s">
        <v>707</v>
      </c>
      <c r="F429" s="82" t="s">
        <v>707</v>
      </c>
      <c r="G429" s="81" t="s">
        <v>8079</v>
      </c>
    </row>
    <row r="430" spans="1:7" ht="12.75">
      <c r="A430" s="80" t="s">
        <v>12</v>
      </c>
      <c r="B430" s="81">
        <v>222111971</v>
      </c>
      <c r="C430" s="81" t="s">
        <v>710</v>
      </c>
      <c r="D430" s="81" t="s">
        <v>628</v>
      </c>
      <c r="E430" s="81" t="s">
        <v>707</v>
      </c>
      <c r="F430" s="82" t="s">
        <v>707</v>
      </c>
      <c r="G430" s="81" t="s">
        <v>8079</v>
      </c>
    </row>
    <row r="431" spans="1:7" ht="12.75">
      <c r="A431" s="80" t="s">
        <v>12</v>
      </c>
      <c r="B431" s="80">
        <v>222112336</v>
      </c>
      <c r="C431" s="81" t="s">
        <v>706</v>
      </c>
      <c r="D431" s="81" t="s">
        <v>628</v>
      </c>
      <c r="E431" s="81" t="s">
        <v>707</v>
      </c>
      <c r="F431" s="82" t="s">
        <v>707</v>
      </c>
      <c r="G431" s="81" t="s">
        <v>8079</v>
      </c>
    </row>
    <row r="432" spans="1:7" ht="12.75">
      <c r="A432" s="80" t="s">
        <v>21</v>
      </c>
      <c r="B432" s="80">
        <v>212111963</v>
      </c>
      <c r="C432" s="81" t="s">
        <v>711</v>
      </c>
      <c r="D432" s="81" t="s">
        <v>628</v>
      </c>
      <c r="E432" s="81" t="s">
        <v>707</v>
      </c>
      <c r="F432" s="82" t="s">
        <v>707</v>
      </c>
      <c r="G432" s="81" t="s">
        <v>8079</v>
      </c>
    </row>
    <row r="433" spans="1:7" ht="12.75">
      <c r="A433" s="80" t="s">
        <v>21</v>
      </c>
      <c r="B433" s="80">
        <v>212112187</v>
      </c>
      <c r="C433" s="81" t="s">
        <v>712</v>
      </c>
      <c r="D433" s="81" t="s">
        <v>628</v>
      </c>
      <c r="E433" s="81" t="s">
        <v>713</v>
      </c>
      <c r="F433" s="82" t="s">
        <v>713</v>
      </c>
      <c r="G433" s="81" t="s">
        <v>8080</v>
      </c>
    </row>
    <row r="434" spans="1:7" ht="12.75">
      <c r="A434" s="80" t="s">
        <v>12</v>
      </c>
      <c r="B434" s="80">
        <v>222111853</v>
      </c>
      <c r="C434" s="81" t="s">
        <v>719</v>
      </c>
      <c r="D434" s="81" t="s">
        <v>628</v>
      </c>
      <c r="E434" s="81" t="s">
        <v>716</v>
      </c>
      <c r="F434" s="82" t="s">
        <v>716</v>
      </c>
      <c r="G434" s="81" t="s">
        <v>8081</v>
      </c>
    </row>
    <row r="435" spans="1:7" ht="12.75">
      <c r="A435" s="80" t="s">
        <v>12</v>
      </c>
      <c r="B435" s="80">
        <v>222112131</v>
      </c>
      <c r="C435" s="81" t="s">
        <v>715</v>
      </c>
      <c r="D435" s="81" t="s">
        <v>628</v>
      </c>
      <c r="E435" s="81" t="s">
        <v>716</v>
      </c>
      <c r="F435" s="82" t="s">
        <v>716</v>
      </c>
      <c r="G435" s="81" t="s">
        <v>8081</v>
      </c>
    </row>
    <row r="436" spans="1:7" ht="12.75">
      <c r="A436" s="80" t="s">
        <v>12</v>
      </c>
      <c r="B436" s="80">
        <v>222112268</v>
      </c>
      <c r="C436" s="81" t="s">
        <v>718</v>
      </c>
      <c r="D436" s="81" t="s">
        <v>628</v>
      </c>
      <c r="E436" s="81" t="s">
        <v>716</v>
      </c>
      <c r="F436" s="82" t="s">
        <v>716</v>
      </c>
      <c r="G436" s="81" t="s">
        <v>8081</v>
      </c>
    </row>
    <row r="437" spans="1:7" ht="12.75">
      <c r="A437" s="80" t="s">
        <v>21</v>
      </c>
      <c r="B437" s="80">
        <v>212111994</v>
      </c>
      <c r="C437" s="81" t="s">
        <v>721</v>
      </c>
      <c r="D437" s="81" t="s">
        <v>628</v>
      </c>
      <c r="E437" s="81" t="s">
        <v>716</v>
      </c>
      <c r="F437" s="82" t="s">
        <v>716</v>
      </c>
      <c r="G437" s="81" t="s">
        <v>8081</v>
      </c>
    </row>
    <row r="438" spans="1:7" ht="12.75">
      <c r="A438" s="80" t="s">
        <v>21</v>
      </c>
      <c r="B438" s="80">
        <v>212112327</v>
      </c>
      <c r="C438" s="81" t="s">
        <v>720</v>
      </c>
      <c r="D438" s="81" t="s">
        <v>628</v>
      </c>
      <c r="E438" s="81" t="s">
        <v>716</v>
      </c>
      <c r="F438" s="82" t="s">
        <v>716</v>
      </c>
      <c r="G438" s="81" t="s">
        <v>8081</v>
      </c>
    </row>
    <row r="439" spans="1:7" ht="12.75">
      <c r="A439" s="80" t="s">
        <v>21</v>
      </c>
      <c r="B439" s="80">
        <v>212112152</v>
      </c>
      <c r="C439" s="81" t="s">
        <v>633</v>
      </c>
      <c r="D439" s="81" t="s">
        <v>628</v>
      </c>
      <c r="E439" s="81" t="s">
        <v>760</v>
      </c>
      <c r="F439" s="82" t="s">
        <v>8082</v>
      </c>
      <c r="G439" s="81" t="s">
        <v>632</v>
      </c>
    </row>
    <row r="440" spans="1:7" ht="12.75">
      <c r="A440" s="80" t="s">
        <v>21</v>
      </c>
      <c r="B440" s="80">
        <v>212112342</v>
      </c>
      <c r="C440" s="81" t="s">
        <v>631</v>
      </c>
      <c r="D440" s="81" t="s">
        <v>628</v>
      </c>
      <c r="E440" s="81" t="s">
        <v>760</v>
      </c>
      <c r="F440" s="82" t="s">
        <v>8082</v>
      </c>
      <c r="G440" s="81" t="s">
        <v>632</v>
      </c>
    </row>
    <row r="441" spans="1:7" ht="12.75">
      <c r="A441" s="80" t="s">
        <v>12</v>
      </c>
      <c r="B441" s="80">
        <v>222112103</v>
      </c>
      <c r="C441" s="81" t="s">
        <v>722</v>
      </c>
      <c r="D441" s="81" t="s">
        <v>628</v>
      </c>
      <c r="E441" s="81" t="s">
        <v>723</v>
      </c>
      <c r="F441" s="82" t="s">
        <v>723</v>
      </c>
      <c r="G441" s="81" t="s">
        <v>8083</v>
      </c>
    </row>
    <row r="442" spans="1:7" ht="12.75">
      <c r="A442" s="80" t="s">
        <v>21</v>
      </c>
      <c r="B442" s="80">
        <v>212111973</v>
      </c>
      <c r="C442" s="81" t="s">
        <v>725</v>
      </c>
      <c r="D442" s="81" t="s">
        <v>628</v>
      </c>
      <c r="E442" s="81" t="s">
        <v>723</v>
      </c>
      <c r="F442" s="82" t="s">
        <v>723</v>
      </c>
      <c r="G442" s="81" t="s">
        <v>8083</v>
      </c>
    </row>
    <row r="443" spans="1:7" ht="12.75">
      <c r="A443" s="80" t="s">
        <v>24</v>
      </c>
      <c r="B443" s="80">
        <v>112212929</v>
      </c>
      <c r="C443" s="81" t="s">
        <v>726</v>
      </c>
      <c r="D443" s="81" t="s">
        <v>628</v>
      </c>
      <c r="E443" s="81" t="s">
        <v>727</v>
      </c>
      <c r="F443" s="82" t="s">
        <v>727</v>
      </c>
      <c r="G443" s="81" t="s">
        <v>8084</v>
      </c>
    </row>
    <row r="444" spans="1:7" ht="12.75">
      <c r="A444" s="80" t="s">
        <v>12</v>
      </c>
      <c r="B444" s="80">
        <v>222111888</v>
      </c>
      <c r="C444" s="81" t="s">
        <v>730</v>
      </c>
      <c r="D444" s="81" t="s">
        <v>628</v>
      </c>
      <c r="E444" s="81" t="s">
        <v>727</v>
      </c>
      <c r="F444" s="82" t="s">
        <v>727</v>
      </c>
      <c r="G444" s="81" t="s">
        <v>8084</v>
      </c>
    </row>
    <row r="445" spans="1:7" ht="12.75">
      <c r="A445" s="80" t="s">
        <v>12</v>
      </c>
      <c r="B445" s="80">
        <v>222111947</v>
      </c>
      <c r="C445" s="81" t="s">
        <v>729</v>
      </c>
      <c r="D445" s="81" t="s">
        <v>628</v>
      </c>
      <c r="E445" s="81" t="s">
        <v>727</v>
      </c>
      <c r="F445" s="82" t="s">
        <v>727</v>
      </c>
      <c r="G445" s="81" t="s">
        <v>8084</v>
      </c>
    </row>
    <row r="446" spans="1:7" ht="12.75">
      <c r="A446" s="80" t="s">
        <v>12</v>
      </c>
      <c r="B446" s="80">
        <v>222112106</v>
      </c>
      <c r="C446" s="81" t="s">
        <v>6588</v>
      </c>
      <c r="D446" s="81" t="s">
        <v>628</v>
      </c>
      <c r="E446" s="81" t="s">
        <v>727</v>
      </c>
      <c r="F446" s="82" t="s">
        <v>727</v>
      </c>
      <c r="G446" s="81" t="s">
        <v>8084</v>
      </c>
    </row>
    <row r="447" spans="1:7" ht="12.75">
      <c r="A447" s="80" t="s">
        <v>12</v>
      </c>
      <c r="B447" s="80">
        <v>222112129</v>
      </c>
      <c r="C447" s="81" t="s">
        <v>731</v>
      </c>
      <c r="D447" s="81" t="s">
        <v>628</v>
      </c>
      <c r="E447" s="81" t="s">
        <v>727</v>
      </c>
      <c r="F447" s="82" t="s">
        <v>727</v>
      </c>
      <c r="G447" s="81" t="s">
        <v>8084</v>
      </c>
    </row>
    <row r="448" spans="1:7" ht="12.75">
      <c r="A448" s="80" t="s">
        <v>12</v>
      </c>
      <c r="B448" s="80">
        <v>222111943</v>
      </c>
      <c r="C448" s="81" t="s">
        <v>732</v>
      </c>
      <c r="D448" s="81" t="s">
        <v>628</v>
      </c>
      <c r="E448" s="81" t="s">
        <v>733</v>
      </c>
      <c r="F448" s="82" t="s">
        <v>733</v>
      </c>
      <c r="G448" s="81" t="s">
        <v>8085</v>
      </c>
    </row>
    <row r="449" spans="1:7" ht="12.75">
      <c r="A449" s="80" t="s">
        <v>12</v>
      </c>
      <c r="B449" s="80">
        <v>222112218</v>
      </c>
      <c r="C449" s="81" t="s">
        <v>735</v>
      </c>
      <c r="D449" s="81" t="s">
        <v>628</v>
      </c>
      <c r="E449" s="81" t="s">
        <v>733</v>
      </c>
      <c r="F449" s="82" t="s">
        <v>733</v>
      </c>
      <c r="G449" s="81" t="s">
        <v>8085</v>
      </c>
    </row>
    <row r="450" spans="1:7" ht="12.75">
      <c r="A450" s="80" t="s">
        <v>21</v>
      </c>
      <c r="B450" s="80">
        <v>212111923</v>
      </c>
      <c r="C450" s="81" t="s">
        <v>737</v>
      </c>
      <c r="D450" s="81" t="s">
        <v>628</v>
      </c>
      <c r="E450" s="81" t="s">
        <v>733</v>
      </c>
      <c r="F450" s="82" t="s">
        <v>733</v>
      </c>
      <c r="G450" s="81" t="s">
        <v>8085</v>
      </c>
    </row>
    <row r="451" spans="1:7" ht="12.75">
      <c r="A451" s="80" t="s">
        <v>21</v>
      </c>
      <c r="B451" s="80">
        <v>212112279</v>
      </c>
      <c r="C451" s="81" t="s">
        <v>736</v>
      </c>
      <c r="D451" s="81" t="s">
        <v>628</v>
      </c>
      <c r="E451" s="81" t="s">
        <v>733</v>
      </c>
      <c r="F451" s="82" t="s">
        <v>733</v>
      </c>
      <c r="G451" s="81" t="s">
        <v>8085</v>
      </c>
    </row>
    <row r="452" spans="1:7" ht="12.75">
      <c r="A452" s="80" t="s">
        <v>24</v>
      </c>
      <c r="B452" s="80">
        <v>112212819</v>
      </c>
      <c r="C452" s="81" t="s">
        <v>634</v>
      </c>
      <c r="D452" s="81" t="s">
        <v>628</v>
      </c>
      <c r="E452" s="81" t="s">
        <v>766</v>
      </c>
      <c r="F452" s="82" t="s">
        <v>8086</v>
      </c>
      <c r="G452" s="81" t="s">
        <v>635</v>
      </c>
    </row>
    <row r="453" spans="1:7" ht="12.75">
      <c r="A453" s="80" t="s">
        <v>21</v>
      </c>
      <c r="B453" s="80">
        <v>212112347</v>
      </c>
      <c r="C453" s="81" t="s">
        <v>636</v>
      </c>
      <c r="D453" s="81" t="s">
        <v>628</v>
      </c>
      <c r="E453" s="81" t="s">
        <v>640</v>
      </c>
      <c r="F453" s="82" t="s">
        <v>8086</v>
      </c>
      <c r="G453" s="81" t="s">
        <v>635</v>
      </c>
    </row>
    <row r="454" spans="1:7" ht="12.75">
      <c r="A454" s="80" t="s">
        <v>21</v>
      </c>
      <c r="B454" s="80">
        <v>212112146</v>
      </c>
      <c r="C454" s="81" t="s">
        <v>741</v>
      </c>
      <c r="D454" s="81" t="s">
        <v>628</v>
      </c>
      <c r="E454" s="81" t="s">
        <v>739</v>
      </c>
      <c r="F454" s="82" t="s">
        <v>739</v>
      </c>
      <c r="G454" s="81" t="s">
        <v>8087</v>
      </c>
    </row>
    <row r="455" spans="1:7" ht="12.75">
      <c r="A455" s="80" t="s">
        <v>21</v>
      </c>
      <c r="B455" s="80">
        <v>212112411</v>
      </c>
      <c r="C455" s="81" t="s">
        <v>738</v>
      </c>
      <c r="D455" s="81" t="s">
        <v>628</v>
      </c>
      <c r="E455" s="81" t="s">
        <v>739</v>
      </c>
      <c r="F455" s="82" t="s">
        <v>739</v>
      </c>
      <c r="G455" s="81" t="s">
        <v>8087</v>
      </c>
    </row>
    <row r="456" spans="1:7" ht="12.75">
      <c r="A456" s="80" t="s">
        <v>21</v>
      </c>
      <c r="B456" s="80">
        <v>212112180</v>
      </c>
      <c r="C456" s="81" t="s">
        <v>742</v>
      </c>
      <c r="D456" s="81" t="s">
        <v>628</v>
      </c>
      <c r="E456" s="81" t="s">
        <v>743</v>
      </c>
      <c r="F456" s="82" t="s">
        <v>743</v>
      </c>
      <c r="G456" s="81" t="s">
        <v>8088</v>
      </c>
    </row>
    <row r="457" spans="1:7" ht="12.75">
      <c r="A457" s="80" t="s">
        <v>12</v>
      </c>
      <c r="B457" s="80">
        <v>222111904</v>
      </c>
      <c r="C457" s="81" t="s">
        <v>748</v>
      </c>
      <c r="D457" s="81" t="s">
        <v>628</v>
      </c>
      <c r="E457" s="81" t="s">
        <v>746</v>
      </c>
      <c r="F457" s="82" t="s">
        <v>746</v>
      </c>
      <c r="G457" s="81" t="s">
        <v>8089</v>
      </c>
    </row>
    <row r="458" spans="1:7" ht="12.75">
      <c r="A458" s="80" t="s">
        <v>12</v>
      </c>
      <c r="B458" s="80">
        <v>222112016</v>
      </c>
      <c r="C458" s="81" t="s">
        <v>745</v>
      </c>
      <c r="D458" s="81" t="s">
        <v>628</v>
      </c>
      <c r="E458" s="81" t="s">
        <v>746</v>
      </c>
      <c r="F458" s="82" t="s">
        <v>746</v>
      </c>
      <c r="G458" s="81" t="s">
        <v>8089</v>
      </c>
    </row>
    <row r="459" spans="1:7" ht="12.75">
      <c r="A459" s="80" t="s">
        <v>21</v>
      </c>
      <c r="B459" s="80">
        <v>212111941</v>
      </c>
      <c r="C459" s="81" t="s">
        <v>750</v>
      </c>
      <c r="D459" s="81" t="s">
        <v>628</v>
      </c>
      <c r="E459" s="81" t="s">
        <v>746</v>
      </c>
      <c r="F459" s="82" t="s">
        <v>746</v>
      </c>
      <c r="G459" s="81" t="s">
        <v>8089</v>
      </c>
    </row>
    <row r="460" spans="1:7" ht="12.75">
      <c r="A460" s="80" t="s">
        <v>21</v>
      </c>
      <c r="B460" s="80">
        <v>212111957</v>
      </c>
      <c r="C460" s="81" t="s">
        <v>749</v>
      </c>
      <c r="D460" s="81" t="s">
        <v>628</v>
      </c>
      <c r="E460" s="81" t="s">
        <v>746</v>
      </c>
      <c r="F460" s="82" t="s">
        <v>746</v>
      </c>
      <c r="G460" s="81" t="s">
        <v>8089</v>
      </c>
    </row>
    <row r="461" spans="1:7" ht="12.75">
      <c r="A461" s="80" t="s">
        <v>21</v>
      </c>
      <c r="B461" s="80">
        <v>212112287</v>
      </c>
      <c r="C461" s="81" t="s">
        <v>752</v>
      </c>
      <c r="D461" s="81" t="s">
        <v>628</v>
      </c>
      <c r="E461" s="81" t="s">
        <v>746</v>
      </c>
      <c r="F461" s="82" t="s">
        <v>746</v>
      </c>
      <c r="G461" s="81" t="s">
        <v>8089</v>
      </c>
    </row>
    <row r="462" spans="1:7" ht="12.75">
      <c r="A462" s="80" t="s">
        <v>21</v>
      </c>
      <c r="B462" s="80">
        <v>212112328</v>
      </c>
      <c r="C462" s="81" t="s">
        <v>751</v>
      </c>
      <c r="D462" s="81" t="s">
        <v>628</v>
      </c>
      <c r="E462" s="81" t="s">
        <v>746</v>
      </c>
      <c r="F462" s="82" t="s">
        <v>746</v>
      </c>
      <c r="G462" s="81" t="s">
        <v>8089</v>
      </c>
    </row>
    <row r="463" spans="1:7" ht="12.75">
      <c r="A463" s="80" t="s">
        <v>24</v>
      </c>
      <c r="B463" s="80">
        <v>112212728</v>
      </c>
      <c r="C463" s="81" t="s">
        <v>637</v>
      </c>
      <c r="D463" s="81" t="s">
        <v>628</v>
      </c>
      <c r="E463" s="81" t="s">
        <v>695</v>
      </c>
      <c r="F463" s="82" t="s">
        <v>8090</v>
      </c>
      <c r="G463" s="81" t="s">
        <v>638</v>
      </c>
    </row>
    <row r="464" spans="1:7" ht="12.75">
      <c r="A464" s="80" t="s">
        <v>24</v>
      </c>
      <c r="B464" s="80">
        <v>112212769</v>
      </c>
      <c r="C464" s="81" t="s">
        <v>753</v>
      </c>
      <c r="D464" s="81" t="s">
        <v>628</v>
      </c>
      <c r="E464" s="81" t="s">
        <v>754</v>
      </c>
      <c r="F464" s="82" t="s">
        <v>754</v>
      </c>
      <c r="G464" s="81" t="s">
        <v>8091</v>
      </c>
    </row>
    <row r="465" spans="1:7" ht="12.75">
      <c r="A465" s="80" t="s">
        <v>12</v>
      </c>
      <c r="B465" s="80">
        <v>222111961</v>
      </c>
      <c r="C465" s="81" t="s">
        <v>757</v>
      </c>
      <c r="D465" s="81" t="s">
        <v>628</v>
      </c>
      <c r="E465" s="81" t="s">
        <v>754</v>
      </c>
      <c r="F465" s="82" t="s">
        <v>754</v>
      </c>
      <c r="G465" s="81" t="s">
        <v>8091</v>
      </c>
    </row>
    <row r="466" spans="1:7" ht="12.75">
      <c r="A466" s="80" t="s">
        <v>12</v>
      </c>
      <c r="B466" s="80">
        <v>222112227</v>
      </c>
      <c r="C466" s="81" t="s">
        <v>756</v>
      </c>
      <c r="D466" s="81" t="s">
        <v>628</v>
      </c>
      <c r="E466" s="81" t="s">
        <v>754</v>
      </c>
      <c r="F466" s="82" t="s">
        <v>754</v>
      </c>
      <c r="G466" s="81" t="s">
        <v>8091</v>
      </c>
    </row>
    <row r="467" spans="1:7" ht="12.75">
      <c r="A467" s="80" t="s">
        <v>21</v>
      </c>
      <c r="B467" s="80">
        <v>212112231</v>
      </c>
      <c r="C467" s="81" t="s">
        <v>758</v>
      </c>
      <c r="D467" s="81" t="s">
        <v>628</v>
      </c>
      <c r="E467" s="81" t="s">
        <v>754</v>
      </c>
      <c r="F467" s="82" t="s">
        <v>754</v>
      </c>
      <c r="G467" s="81" t="s">
        <v>8091</v>
      </c>
    </row>
    <row r="468" spans="1:7" ht="12.75">
      <c r="A468" s="80" t="s">
        <v>24</v>
      </c>
      <c r="B468" s="80">
        <v>112212513</v>
      </c>
      <c r="C468" s="81" t="s">
        <v>759</v>
      </c>
      <c r="D468" s="81" t="s">
        <v>628</v>
      </c>
      <c r="E468" s="81" t="s">
        <v>760</v>
      </c>
      <c r="F468" s="82" t="s">
        <v>760</v>
      </c>
      <c r="G468" s="81" t="s">
        <v>8092</v>
      </c>
    </row>
    <row r="469" spans="1:7" ht="12.75">
      <c r="A469" s="80" t="s">
        <v>24</v>
      </c>
      <c r="B469" s="80">
        <v>112212705</v>
      </c>
      <c r="C469" s="81" t="s">
        <v>762</v>
      </c>
      <c r="D469" s="81" t="s">
        <v>628</v>
      </c>
      <c r="E469" s="81" t="s">
        <v>760</v>
      </c>
      <c r="F469" s="82" t="s">
        <v>760</v>
      </c>
      <c r="G469" s="81" t="s">
        <v>8092</v>
      </c>
    </row>
    <row r="470" spans="1:7" ht="12.75">
      <c r="A470" s="80" t="s">
        <v>21</v>
      </c>
      <c r="B470" s="80">
        <v>212112018</v>
      </c>
      <c r="C470" s="81" t="s">
        <v>763</v>
      </c>
      <c r="D470" s="81" t="s">
        <v>628</v>
      </c>
      <c r="E470" s="81" t="s">
        <v>760</v>
      </c>
      <c r="F470" s="82" t="s">
        <v>760</v>
      </c>
      <c r="G470" s="81" t="s">
        <v>8092</v>
      </c>
    </row>
    <row r="471" spans="1:7" ht="12.75">
      <c r="A471" s="80" t="s">
        <v>21</v>
      </c>
      <c r="B471" s="80">
        <v>212112113</v>
      </c>
      <c r="C471" s="81" t="s">
        <v>764</v>
      </c>
      <c r="D471" s="81" t="s">
        <v>628</v>
      </c>
      <c r="E471" s="81" t="s">
        <v>760</v>
      </c>
      <c r="F471" s="82" t="s">
        <v>760</v>
      </c>
      <c r="G471" s="81" t="s">
        <v>8092</v>
      </c>
    </row>
    <row r="472" spans="1:7" ht="12.75">
      <c r="A472" s="80" t="s">
        <v>12</v>
      </c>
      <c r="B472" s="80">
        <v>222111848</v>
      </c>
      <c r="C472" s="81" t="s">
        <v>765</v>
      </c>
      <c r="D472" s="81" t="s">
        <v>628</v>
      </c>
      <c r="E472" s="81" t="s">
        <v>766</v>
      </c>
      <c r="F472" s="82" t="s">
        <v>766</v>
      </c>
      <c r="G472" s="81" t="s">
        <v>8093</v>
      </c>
    </row>
    <row r="473" spans="1:7" ht="12.75">
      <c r="A473" s="80" t="s">
        <v>12</v>
      </c>
      <c r="B473" s="80">
        <v>222111858</v>
      </c>
      <c r="C473" s="81" t="s">
        <v>768</v>
      </c>
      <c r="D473" s="81" t="s">
        <v>628</v>
      </c>
      <c r="E473" s="81" t="s">
        <v>769</v>
      </c>
      <c r="F473" s="82" t="s">
        <v>769</v>
      </c>
      <c r="G473" s="81" t="s">
        <v>8094</v>
      </c>
    </row>
    <row r="474" spans="1:7" ht="12.75">
      <c r="A474" s="80" t="s">
        <v>12</v>
      </c>
      <c r="B474" s="80">
        <v>222112009</v>
      </c>
      <c r="C474" s="81" t="s">
        <v>771</v>
      </c>
      <c r="D474" s="81" t="s">
        <v>628</v>
      </c>
      <c r="E474" s="81" t="s">
        <v>769</v>
      </c>
      <c r="F474" s="82" t="s">
        <v>769</v>
      </c>
      <c r="G474" s="81" t="s">
        <v>8094</v>
      </c>
    </row>
    <row r="475" spans="1:7" ht="12.75">
      <c r="A475" s="80" t="s">
        <v>21</v>
      </c>
      <c r="B475" s="80">
        <v>212112333</v>
      </c>
      <c r="C475" s="81" t="s">
        <v>772</v>
      </c>
      <c r="D475" s="81" t="s">
        <v>628</v>
      </c>
      <c r="E475" s="81" t="s">
        <v>769</v>
      </c>
      <c r="F475" s="82" t="s">
        <v>769</v>
      </c>
      <c r="G475" s="81" t="s">
        <v>8094</v>
      </c>
    </row>
    <row r="476" spans="1:7" ht="12.75">
      <c r="A476" s="80" t="s">
        <v>12</v>
      </c>
      <c r="B476" s="80">
        <v>222111883</v>
      </c>
      <c r="C476" s="81" t="s">
        <v>773</v>
      </c>
      <c r="D476" s="81" t="s">
        <v>775</v>
      </c>
      <c r="E476" s="81" t="s">
        <v>776</v>
      </c>
      <c r="F476" s="82" t="s">
        <v>776</v>
      </c>
      <c r="G476" s="81" t="s">
        <v>8095</v>
      </c>
    </row>
    <row r="477" spans="1:7" ht="12.75">
      <c r="A477" s="80" t="s">
        <v>24</v>
      </c>
      <c r="B477" s="80">
        <v>112212561</v>
      </c>
      <c r="C477" s="81" t="s">
        <v>778</v>
      </c>
      <c r="D477" s="81" t="s">
        <v>775</v>
      </c>
      <c r="E477" s="81" t="s">
        <v>779</v>
      </c>
      <c r="F477" s="82" t="s">
        <v>779</v>
      </c>
      <c r="G477" s="81" t="s">
        <v>8096</v>
      </c>
    </row>
    <row r="478" spans="1:7" ht="12.75">
      <c r="A478" s="80" t="s">
        <v>12</v>
      </c>
      <c r="B478" s="80">
        <v>222112102</v>
      </c>
      <c r="C478" s="81" t="s">
        <v>786</v>
      </c>
      <c r="D478" s="81" t="s">
        <v>783</v>
      </c>
      <c r="E478" s="81" t="s">
        <v>784</v>
      </c>
      <c r="F478" s="82" t="s">
        <v>784</v>
      </c>
      <c r="G478" s="81" t="s">
        <v>8097</v>
      </c>
    </row>
    <row r="479" spans="1:7" ht="12.75">
      <c r="A479" s="80" t="s">
        <v>12</v>
      </c>
      <c r="B479" s="80">
        <v>222112258</v>
      </c>
      <c r="C479" s="81" t="s">
        <v>781</v>
      </c>
      <c r="D479" s="81" t="s">
        <v>783</v>
      </c>
      <c r="E479" s="81" t="s">
        <v>784</v>
      </c>
      <c r="F479" s="82" t="s">
        <v>784</v>
      </c>
      <c r="G479" s="81" t="s">
        <v>8097</v>
      </c>
    </row>
    <row r="480" spans="1:7" ht="12.75">
      <c r="A480" s="80" t="s">
        <v>21</v>
      </c>
      <c r="B480" s="80">
        <v>212112101</v>
      </c>
      <c r="C480" s="81" t="s">
        <v>790</v>
      </c>
      <c r="D480" s="81" t="s">
        <v>783</v>
      </c>
      <c r="E480" s="81" t="s">
        <v>788</v>
      </c>
      <c r="F480" s="82" t="s">
        <v>788</v>
      </c>
      <c r="G480" s="81" t="s">
        <v>8098</v>
      </c>
    </row>
    <row r="481" spans="1:7" ht="12.75">
      <c r="A481" s="80" t="s">
        <v>21</v>
      </c>
      <c r="B481" s="80">
        <v>212112255</v>
      </c>
      <c r="C481" s="81" t="s">
        <v>787</v>
      </c>
      <c r="D481" s="81" t="s">
        <v>783</v>
      </c>
      <c r="E481" s="81" t="s">
        <v>788</v>
      </c>
      <c r="F481" s="82" t="s">
        <v>788</v>
      </c>
      <c r="G481" s="81" t="s">
        <v>8098</v>
      </c>
    </row>
    <row r="482" spans="1:7" ht="12.75">
      <c r="A482" s="80" t="s">
        <v>21</v>
      </c>
      <c r="B482" s="80">
        <v>212112252</v>
      </c>
      <c r="C482" s="81" t="s">
        <v>791</v>
      </c>
      <c r="D482" s="81" t="s">
        <v>783</v>
      </c>
      <c r="E482" s="81" t="s">
        <v>792</v>
      </c>
      <c r="F482" s="82" t="s">
        <v>792</v>
      </c>
      <c r="G482" s="81" t="s">
        <v>8099</v>
      </c>
    </row>
    <row r="483" spans="1:7" ht="12.75">
      <c r="A483" s="80" t="s">
        <v>12</v>
      </c>
      <c r="B483" s="80">
        <v>222112099</v>
      </c>
      <c r="C483" s="81" t="s">
        <v>794</v>
      </c>
      <c r="D483" s="81" t="s">
        <v>783</v>
      </c>
      <c r="E483" s="81" t="s">
        <v>795</v>
      </c>
      <c r="F483" s="82" t="s">
        <v>795</v>
      </c>
      <c r="G483" s="81" t="s">
        <v>8100</v>
      </c>
    </row>
    <row r="484" spans="1:7" ht="12.75">
      <c r="A484" s="80" t="s">
        <v>21</v>
      </c>
      <c r="B484" s="80">
        <v>212112100</v>
      </c>
      <c r="C484" s="81" t="s">
        <v>799</v>
      </c>
      <c r="D484" s="81" t="s">
        <v>783</v>
      </c>
      <c r="E484" s="81" t="s">
        <v>795</v>
      </c>
      <c r="F484" s="82" t="s">
        <v>795</v>
      </c>
      <c r="G484" s="81" t="s">
        <v>8100</v>
      </c>
    </row>
    <row r="485" spans="1:7" ht="12.75">
      <c r="A485" s="80" t="s">
        <v>21</v>
      </c>
      <c r="B485" s="80">
        <v>212112178</v>
      </c>
      <c r="C485" s="81" t="s">
        <v>798</v>
      </c>
      <c r="D485" s="81" t="s">
        <v>783</v>
      </c>
      <c r="E485" s="81" t="s">
        <v>795</v>
      </c>
      <c r="F485" s="82" t="s">
        <v>795</v>
      </c>
      <c r="G485" s="81" t="s">
        <v>8100</v>
      </c>
    </row>
    <row r="486" spans="1:7" ht="12.75">
      <c r="A486" s="80" t="s">
        <v>21</v>
      </c>
      <c r="B486" s="80">
        <v>212112254</v>
      </c>
      <c r="C486" s="81" t="s">
        <v>797</v>
      </c>
      <c r="D486" s="81" t="s">
        <v>783</v>
      </c>
      <c r="E486" s="81" t="s">
        <v>795</v>
      </c>
      <c r="F486" s="82" t="s">
        <v>795</v>
      </c>
      <c r="G486" s="81" t="s">
        <v>8100</v>
      </c>
    </row>
    <row r="487" spans="1:7" ht="12.75">
      <c r="A487" s="80" t="s">
        <v>12</v>
      </c>
      <c r="B487" s="80">
        <v>222112096</v>
      </c>
      <c r="C487" s="81" t="s">
        <v>800</v>
      </c>
      <c r="D487" s="81" t="s">
        <v>783</v>
      </c>
      <c r="E487" s="81" t="s">
        <v>801</v>
      </c>
      <c r="F487" s="82" t="s">
        <v>801</v>
      </c>
      <c r="G487" s="81" t="s">
        <v>8101</v>
      </c>
    </row>
    <row r="488" spans="1:7" ht="12.75">
      <c r="A488" s="80" t="s">
        <v>21</v>
      </c>
      <c r="B488" s="80">
        <v>212112124</v>
      </c>
      <c r="C488" s="81" t="s">
        <v>803</v>
      </c>
      <c r="D488" s="81" t="s">
        <v>783</v>
      </c>
      <c r="E488" s="81" t="s">
        <v>801</v>
      </c>
      <c r="F488" s="82" t="s">
        <v>801</v>
      </c>
      <c r="G488" s="81" t="s">
        <v>8101</v>
      </c>
    </row>
    <row r="489" spans="1:7" ht="12.75">
      <c r="A489" s="80" t="s">
        <v>24</v>
      </c>
      <c r="B489" s="80">
        <v>112212450</v>
      </c>
      <c r="C489" s="81" t="s">
        <v>811</v>
      </c>
      <c r="D489" s="81" t="s">
        <v>806</v>
      </c>
      <c r="E489" s="81" t="s">
        <v>807</v>
      </c>
      <c r="F489" s="82" t="s">
        <v>807</v>
      </c>
      <c r="G489" s="81" t="s">
        <v>8102</v>
      </c>
    </row>
    <row r="490" spans="1:7" ht="12.75">
      <c r="A490" s="80" t="s">
        <v>24</v>
      </c>
      <c r="B490" s="80">
        <v>112212604</v>
      </c>
      <c r="C490" s="81" t="s">
        <v>804</v>
      </c>
      <c r="D490" s="81" t="s">
        <v>806</v>
      </c>
      <c r="E490" s="81" t="s">
        <v>807</v>
      </c>
      <c r="F490" s="82" t="s">
        <v>807</v>
      </c>
      <c r="G490" s="81" t="s">
        <v>8102</v>
      </c>
    </row>
    <row r="491" spans="1:7" ht="12.75">
      <c r="A491" s="80" t="s">
        <v>24</v>
      </c>
      <c r="B491" s="80">
        <v>112212654</v>
      </c>
      <c r="C491" s="81" t="s">
        <v>812</v>
      </c>
      <c r="D491" s="81" t="s">
        <v>806</v>
      </c>
      <c r="E491" s="81" t="s">
        <v>807</v>
      </c>
      <c r="F491" s="82" t="s">
        <v>807</v>
      </c>
      <c r="G491" s="81" t="s">
        <v>8102</v>
      </c>
    </row>
    <row r="492" spans="1:7" ht="12.75">
      <c r="A492" s="80" t="s">
        <v>24</v>
      </c>
      <c r="B492" s="80">
        <v>112212791</v>
      </c>
      <c r="C492" s="81" t="s">
        <v>810</v>
      </c>
      <c r="D492" s="81" t="s">
        <v>806</v>
      </c>
      <c r="E492" s="81" t="s">
        <v>807</v>
      </c>
      <c r="F492" s="82" t="s">
        <v>807</v>
      </c>
      <c r="G492" s="81" t="s">
        <v>8102</v>
      </c>
    </row>
    <row r="493" spans="1:7" ht="12.75">
      <c r="A493" s="80" t="s">
        <v>24</v>
      </c>
      <c r="B493" s="80">
        <v>112212793</v>
      </c>
      <c r="C493" s="81" t="s">
        <v>809</v>
      </c>
      <c r="D493" s="81" t="s">
        <v>806</v>
      </c>
      <c r="E493" s="81" t="s">
        <v>807</v>
      </c>
      <c r="F493" s="82" t="s">
        <v>807</v>
      </c>
      <c r="G493" s="81" t="s">
        <v>8102</v>
      </c>
    </row>
    <row r="494" spans="1:7" ht="12.75">
      <c r="A494" s="80" t="s">
        <v>12</v>
      </c>
      <c r="B494" s="80">
        <v>222112042</v>
      </c>
      <c r="C494" s="81" t="s">
        <v>814</v>
      </c>
      <c r="D494" s="81" t="s">
        <v>806</v>
      </c>
      <c r="E494" s="81" t="s">
        <v>807</v>
      </c>
      <c r="F494" s="82" t="s">
        <v>807</v>
      </c>
      <c r="G494" s="81" t="s">
        <v>8102</v>
      </c>
    </row>
    <row r="495" spans="1:7" ht="12.75">
      <c r="A495" s="80" t="s">
        <v>12</v>
      </c>
      <c r="B495" s="80">
        <v>222112379</v>
      </c>
      <c r="C495" s="81" t="s">
        <v>813</v>
      </c>
      <c r="D495" s="81" t="s">
        <v>806</v>
      </c>
      <c r="E495" s="81" t="s">
        <v>807</v>
      </c>
      <c r="F495" s="82" t="s">
        <v>807</v>
      </c>
      <c r="G495" s="81" t="s">
        <v>8102</v>
      </c>
    </row>
    <row r="496" spans="1:7" ht="12.75">
      <c r="A496" s="80" t="s">
        <v>12</v>
      </c>
      <c r="B496" s="80">
        <v>222111933</v>
      </c>
      <c r="C496" s="81" t="s">
        <v>815</v>
      </c>
      <c r="D496" s="81" t="s">
        <v>806</v>
      </c>
      <c r="E496" s="81" t="s">
        <v>816</v>
      </c>
      <c r="F496" s="82" t="s">
        <v>816</v>
      </c>
      <c r="G496" s="81" t="s">
        <v>8103</v>
      </c>
    </row>
    <row r="497" spans="1:7" ht="12.75">
      <c r="A497" s="80" t="s">
        <v>21</v>
      </c>
      <c r="B497" s="80">
        <v>212112144</v>
      </c>
      <c r="C497" s="81" t="s">
        <v>818</v>
      </c>
      <c r="D497" s="81" t="s">
        <v>806</v>
      </c>
      <c r="E497" s="81" t="s">
        <v>816</v>
      </c>
      <c r="F497" s="82" t="s">
        <v>816</v>
      </c>
      <c r="G497" s="81" t="s">
        <v>8103</v>
      </c>
    </row>
    <row r="498" spans="1:7" ht="12.75">
      <c r="A498" s="80" t="s">
        <v>24</v>
      </c>
      <c r="B498" s="80">
        <v>112212609</v>
      </c>
      <c r="C498" s="81" t="s">
        <v>819</v>
      </c>
      <c r="D498" s="81" t="s">
        <v>821</v>
      </c>
      <c r="E498" s="81" t="s">
        <v>822</v>
      </c>
      <c r="F498" s="82" t="s">
        <v>822</v>
      </c>
      <c r="G498" s="81" t="s">
        <v>8104</v>
      </c>
    </row>
    <row r="499" spans="1:7" ht="12.75">
      <c r="A499" s="80" t="s">
        <v>21</v>
      </c>
      <c r="B499" s="80">
        <v>212112256</v>
      </c>
      <c r="C499" s="81" t="s">
        <v>824</v>
      </c>
      <c r="D499" s="81" t="s">
        <v>821</v>
      </c>
      <c r="E499" s="81" t="s">
        <v>822</v>
      </c>
      <c r="F499" s="82" t="s">
        <v>822</v>
      </c>
      <c r="G499" s="81" t="s">
        <v>8104</v>
      </c>
    </row>
    <row r="500" spans="1:7" ht="12.75">
      <c r="A500" s="80" t="s">
        <v>24</v>
      </c>
      <c r="B500" s="80">
        <v>112212906</v>
      </c>
      <c r="C500" s="81" t="s">
        <v>825</v>
      </c>
      <c r="D500" s="81" t="s">
        <v>821</v>
      </c>
      <c r="E500" s="81" t="s">
        <v>826</v>
      </c>
      <c r="F500" s="82" t="s">
        <v>826</v>
      </c>
      <c r="G500" s="81" t="s">
        <v>8105</v>
      </c>
    </row>
    <row r="501" spans="1:7" ht="12.75">
      <c r="A501" s="80" t="s">
        <v>24</v>
      </c>
      <c r="B501" s="80">
        <v>112212466</v>
      </c>
      <c r="C501" s="81" t="s">
        <v>828</v>
      </c>
      <c r="D501" s="81" t="s">
        <v>830</v>
      </c>
      <c r="E501" s="81" t="s">
        <v>837</v>
      </c>
      <c r="F501" s="82" t="s">
        <v>8106</v>
      </c>
      <c r="G501" s="81" t="s">
        <v>831</v>
      </c>
    </row>
    <row r="502" spans="1:7" ht="12.75">
      <c r="A502" s="80" t="s">
        <v>21</v>
      </c>
      <c r="B502" s="80">
        <v>212111934</v>
      </c>
      <c r="C502" s="81" t="s">
        <v>832</v>
      </c>
      <c r="D502" s="81" t="s">
        <v>830</v>
      </c>
      <c r="E502" s="81" t="s">
        <v>837</v>
      </c>
      <c r="F502" s="82" t="s">
        <v>8106</v>
      </c>
      <c r="G502" s="81" t="s">
        <v>831</v>
      </c>
    </row>
    <row r="503" spans="1:7" ht="12.75">
      <c r="A503" s="80" t="s">
        <v>24</v>
      </c>
      <c r="B503" s="80">
        <v>112212821</v>
      </c>
      <c r="C503" s="81" t="s">
        <v>833</v>
      </c>
      <c r="D503" s="81" t="s">
        <v>830</v>
      </c>
      <c r="E503" s="81" t="s">
        <v>834</v>
      </c>
      <c r="F503" s="82" t="s">
        <v>834</v>
      </c>
      <c r="G503" s="81" t="s">
        <v>8107</v>
      </c>
    </row>
    <row r="504" spans="1:7" ht="12.75">
      <c r="A504" s="80" t="s">
        <v>24</v>
      </c>
      <c r="B504" s="80">
        <v>112212640</v>
      </c>
      <c r="C504" s="81" t="s">
        <v>839</v>
      </c>
      <c r="D504" s="81" t="s">
        <v>830</v>
      </c>
      <c r="E504" s="81" t="s">
        <v>837</v>
      </c>
      <c r="F504" s="82" t="s">
        <v>837</v>
      </c>
      <c r="G504" s="81" t="s">
        <v>8108</v>
      </c>
    </row>
    <row r="505" spans="1:7" ht="12.75">
      <c r="A505" s="80" t="s">
        <v>24</v>
      </c>
      <c r="B505" s="80">
        <v>112212848</v>
      </c>
      <c r="C505" s="81" t="s">
        <v>836</v>
      </c>
      <c r="D505" s="81" t="s">
        <v>830</v>
      </c>
      <c r="E505" s="81" t="s">
        <v>837</v>
      </c>
      <c r="F505" s="82" t="s">
        <v>837</v>
      </c>
      <c r="G505" s="81" t="s">
        <v>8108</v>
      </c>
    </row>
    <row r="506" spans="1:7" ht="12.75">
      <c r="A506" s="80" t="s">
        <v>12</v>
      </c>
      <c r="B506" s="80">
        <v>222111908</v>
      </c>
      <c r="C506" s="81" t="s">
        <v>840</v>
      </c>
      <c r="D506" s="81" t="s">
        <v>830</v>
      </c>
      <c r="E506" s="81" t="s">
        <v>841</v>
      </c>
      <c r="F506" s="82" t="s">
        <v>841</v>
      </c>
      <c r="G506" s="81" t="s">
        <v>8109</v>
      </c>
    </row>
    <row r="507" spans="1:7" ht="12.75">
      <c r="A507" s="80" t="s">
        <v>12</v>
      </c>
      <c r="B507" s="80">
        <v>222111938</v>
      </c>
      <c r="C507" s="81" t="s">
        <v>843</v>
      </c>
      <c r="D507" s="81" t="s">
        <v>830</v>
      </c>
      <c r="E507" s="81" t="s">
        <v>841</v>
      </c>
      <c r="F507" s="82" t="s">
        <v>841</v>
      </c>
      <c r="G507" s="81" t="s">
        <v>8109</v>
      </c>
    </row>
    <row r="508" spans="1:7" ht="12.75">
      <c r="A508" s="80" t="s">
        <v>21</v>
      </c>
      <c r="B508" s="80">
        <v>212112267</v>
      </c>
      <c r="C508" s="81" t="s">
        <v>844</v>
      </c>
      <c r="D508" s="81" t="s">
        <v>846</v>
      </c>
      <c r="E508" s="81" t="s">
        <v>847</v>
      </c>
      <c r="F508" s="82" t="s">
        <v>847</v>
      </c>
      <c r="G508" s="81" t="s">
        <v>8110</v>
      </c>
    </row>
    <row r="509" spans="1:7" ht="12.75">
      <c r="A509" s="80" t="s">
        <v>24</v>
      </c>
      <c r="B509" s="80">
        <v>112212637</v>
      </c>
      <c r="C509" s="81" t="s">
        <v>849</v>
      </c>
      <c r="D509" s="81" t="s">
        <v>846</v>
      </c>
      <c r="E509" s="81" t="s">
        <v>850</v>
      </c>
      <c r="F509" s="82" t="s">
        <v>850</v>
      </c>
      <c r="G509" s="81" t="s">
        <v>8111</v>
      </c>
    </row>
    <row r="510" spans="1:7" ht="12.75">
      <c r="A510" s="80" t="s">
        <v>24</v>
      </c>
      <c r="B510" s="80">
        <v>112112199</v>
      </c>
      <c r="C510" s="81"/>
      <c r="D510" s="81" t="s">
        <v>846</v>
      </c>
      <c r="E510" s="81" t="s">
        <v>853</v>
      </c>
      <c r="F510" s="82" t="s">
        <v>853</v>
      </c>
      <c r="G510" s="81" t="s">
        <v>8112</v>
      </c>
    </row>
    <row r="511" spans="1:7" ht="12.75">
      <c r="A511" s="80" t="s">
        <v>24</v>
      </c>
      <c r="B511" s="80">
        <v>112212653</v>
      </c>
      <c r="C511" s="81" t="s">
        <v>852</v>
      </c>
      <c r="D511" s="81" t="s">
        <v>846</v>
      </c>
      <c r="E511" s="81" t="s">
        <v>853</v>
      </c>
      <c r="F511" s="82" t="s">
        <v>853</v>
      </c>
      <c r="G511" s="81" t="s">
        <v>8113</v>
      </c>
    </row>
    <row r="512" spans="1:7" ht="12.75">
      <c r="A512" s="80" t="s">
        <v>24</v>
      </c>
      <c r="B512" s="80">
        <v>112212867</v>
      </c>
      <c r="C512" s="81" t="s">
        <v>860</v>
      </c>
      <c r="D512" s="81" t="s">
        <v>858</v>
      </c>
      <c r="E512" s="81" t="s">
        <v>861</v>
      </c>
      <c r="F512" s="82" t="s">
        <v>861</v>
      </c>
      <c r="G512" s="81" t="s">
        <v>8114</v>
      </c>
    </row>
    <row r="513" spans="1:7" ht="12.75">
      <c r="A513" s="80" t="s">
        <v>12</v>
      </c>
      <c r="B513" s="80">
        <v>222111902</v>
      </c>
      <c r="C513" s="81" t="s">
        <v>863</v>
      </c>
      <c r="D513" s="81" t="s">
        <v>858</v>
      </c>
      <c r="E513" s="81" t="s">
        <v>861</v>
      </c>
      <c r="F513" s="82" t="s">
        <v>861</v>
      </c>
      <c r="G513" s="81" t="s">
        <v>8114</v>
      </c>
    </row>
    <row r="514" spans="1:7" ht="12.75">
      <c r="A514" s="80" t="s">
        <v>21</v>
      </c>
      <c r="B514" s="80">
        <v>212112242</v>
      </c>
      <c r="C514" s="81" t="s">
        <v>864</v>
      </c>
      <c r="D514" s="81" t="s">
        <v>858</v>
      </c>
      <c r="E514" s="81" t="s">
        <v>861</v>
      </c>
      <c r="F514" s="82" t="s">
        <v>861</v>
      </c>
      <c r="G514" s="81" t="s">
        <v>8114</v>
      </c>
    </row>
    <row r="515" spans="1:7" ht="12.75">
      <c r="A515" s="80" t="s">
        <v>24</v>
      </c>
      <c r="B515" s="80">
        <v>112212765</v>
      </c>
      <c r="C515" s="81" t="s">
        <v>856</v>
      </c>
      <c r="D515" s="81" t="s">
        <v>858</v>
      </c>
      <c r="E515" s="81" t="s">
        <v>861</v>
      </c>
      <c r="F515" s="82" t="s">
        <v>8115</v>
      </c>
      <c r="G515" s="81" t="s">
        <v>859</v>
      </c>
    </row>
    <row r="516" spans="1:7" ht="12.75">
      <c r="A516" s="80" t="s">
        <v>24</v>
      </c>
      <c r="B516" s="81">
        <v>112212660</v>
      </c>
      <c r="C516" s="81" t="s">
        <v>865</v>
      </c>
      <c r="D516" s="81" t="s">
        <v>867</v>
      </c>
      <c r="E516" s="81" t="s">
        <v>868</v>
      </c>
      <c r="F516" s="82" t="s">
        <v>868</v>
      </c>
      <c r="G516" s="81" t="s">
        <v>8116</v>
      </c>
    </row>
    <row r="517" spans="1:7" ht="12.75">
      <c r="A517" s="80" t="s">
        <v>21</v>
      </c>
      <c r="B517" s="80">
        <v>212112025</v>
      </c>
      <c r="C517" s="81" t="s">
        <v>870</v>
      </c>
      <c r="D517" s="81" t="s">
        <v>867</v>
      </c>
      <c r="E517" s="81" t="s">
        <v>868</v>
      </c>
      <c r="F517" s="82" t="s">
        <v>868</v>
      </c>
      <c r="G517" s="81" t="s">
        <v>8116</v>
      </c>
    </row>
    <row r="518" spans="1:7" ht="12.75">
      <c r="A518" s="80" t="s">
        <v>24</v>
      </c>
      <c r="B518" s="80">
        <v>112212547</v>
      </c>
      <c r="C518" s="81" t="s">
        <v>871</v>
      </c>
      <c r="D518" s="81" t="s">
        <v>873</v>
      </c>
      <c r="E518" s="81" t="s">
        <v>874</v>
      </c>
      <c r="F518" s="82" t="s">
        <v>874</v>
      </c>
      <c r="G518" s="81" t="s">
        <v>8117</v>
      </c>
    </row>
    <row r="519" spans="1:7" ht="12.75">
      <c r="A519" s="80" t="s">
        <v>24</v>
      </c>
      <c r="B519" s="80">
        <v>112212770</v>
      </c>
      <c r="C519" s="81" t="s">
        <v>876</v>
      </c>
      <c r="D519" s="81" t="s">
        <v>873</v>
      </c>
      <c r="E519" s="81" t="s">
        <v>874</v>
      </c>
      <c r="F519" s="82" t="s">
        <v>874</v>
      </c>
      <c r="G519" s="81" t="s">
        <v>8117</v>
      </c>
    </row>
    <row r="520" spans="1:7" ht="12.75">
      <c r="A520" s="80" t="s">
        <v>12</v>
      </c>
      <c r="B520" s="80">
        <v>222111850</v>
      </c>
      <c r="C520" s="81" t="s">
        <v>877</v>
      </c>
      <c r="D520" s="81" t="s">
        <v>879</v>
      </c>
      <c r="E520" s="81" t="s">
        <v>880</v>
      </c>
      <c r="F520" s="82" t="s">
        <v>880</v>
      </c>
      <c r="G520" s="81" t="s">
        <v>8118</v>
      </c>
    </row>
    <row r="521" spans="1:7" ht="12.75">
      <c r="A521" s="80" t="s">
        <v>21</v>
      </c>
      <c r="B521" s="80">
        <v>212111942</v>
      </c>
      <c r="C521" s="81" t="s">
        <v>882</v>
      </c>
      <c r="D521" s="81" t="s">
        <v>879</v>
      </c>
      <c r="E521" s="81" t="s">
        <v>883</v>
      </c>
      <c r="F521" s="82" t="s">
        <v>883</v>
      </c>
      <c r="G521" s="81" t="s">
        <v>8119</v>
      </c>
    </row>
    <row r="522" spans="1:7" ht="12.75">
      <c r="A522" s="80" t="s">
        <v>12</v>
      </c>
      <c r="B522" s="80">
        <v>222111890</v>
      </c>
      <c r="C522" s="81" t="s">
        <v>888</v>
      </c>
      <c r="D522" s="81" t="s">
        <v>879</v>
      </c>
      <c r="E522" s="81" t="s">
        <v>886</v>
      </c>
      <c r="F522" s="82" t="s">
        <v>886</v>
      </c>
      <c r="G522" s="81" t="s">
        <v>8120</v>
      </c>
    </row>
    <row r="523" spans="1:7" ht="12.75">
      <c r="A523" s="80" t="s">
        <v>12</v>
      </c>
      <c r="B523" s="80">
        <v>222112201</v>
      </c>
      <c r="C523" s="81" t="s">
        <v>885</v>
      </c>
      <c r="D523" s="81" t="s">
        <v>879</v>
      </c>
      <c r="E523" s="81" t="s">
        <v>886</v>
      </c>
      <c r="F523" s="82" t="s">
        <v>886</v>
      </c>
      <c r="G523" s="81" t="s">
        <v>8120</v>
      </c>
    </row>
    <row r="524" spans="1:7" ht="12.75">
      <c r="A524" s="80" t="s">
        <v>24</v>
      </c>
      <c r="B524" s="80">
        <v>112212807</v>
      </c>
      <c r="C524" s="81" t="s">
        <v>889</v>
      </c>
      <c r="D524" s="81" t="s">
        <v>879</v>
      </c>
      <c r="E524" s="81" t="s">
        <v>890</v>
      </c>
      <c r="F524" s="82" t="s">
        <v>890</v>
      </c>
      <c r="G524" s="81" t="s">
        <v>8121</v>
      </c>
    </row>
    <row r="525" spans="1:7" ht="12.75">
      <c r="A525" s="80" t="s">
        <v>24</v>
      </c>
      <c r="B525" s="80">
        <v>112212830</v>
      </c>
      <c r="C525" s="81" t="s">
        <v>895</v>
      </c>
      <c r="D525" s="81" t="s">
        <v>879</v>
      </c>
      <c r="E525" s="81" t="s">
        <v>893</v>
      </c>
      <c r="F525" s="82" t="s">
        <v>893</v>
      </c>
      <c r="G525" s="81" t="s">
        <v>8122</v>
      </c>
    </row>
    <row r="526" spans="1:7" ht="12.75">
      <c r="A526" s="80" t="s">
        <v>24</v>
      </c>
      <c r="B526" s="80">
        <v>112212933</v>
      </c>
      <c r="C526" s="81" t="s">
        <v>892</v>
      </c>
      <c r="D526" s="81" t="s">
        <v>879</v>
      </c>
      <c r="E526" s="81" t="s">
        <v>893</v>
      </c>
      <c r="F526" s="82" t="s">
        <v>893</v>
      </c>
      <c r="G526" s="81" t="s">
        <v>8122</v>
      </c>
    </row>
    <row r="527" spans="1:7" ht="12.75">
      <c r="A527" s="80" t="s">
        <v>12</v>
      </c>
      <c r="B527" s="80">
        <v>222112030</v>
      </c>
      <c r="C527" s="81" t="s">
        <v>896</v>
      </c>
      <c r="D527" s="81" t="s">
        <v>879</v>
      </c>
      <c r="E527" s="81" t="s">
        <v>897</v>
      </c>
      <c r="F527" s="82" t="s">
        <v>897</v>
      </c>
      <c r="G527" s="81" t="s">
        <v>8123</v>
      </c>
    </row>
    <row r="528" spans="1:7" ht="12.75">
      <c r="A528" s="80" t="s">
        <v>21</v>
      </c>
      <c r="B528" s="80">
        <v>212112161</v>
      </c>
      <c r="C528" s="81" t="s">
        <v>899</v>
      </c>
      <c r="D528" s="81" t="s">
        <v>879</v>
      </c>
      <c r="E528" s="81" t="s">
        <v>897</v>
      </c>
      <c r="F528" s="82" t="s">
        <v>897</v>
      </c>
      <c r="G528" s="81" t="s">
        <v>8123</v>
      </c>
    </row>
    <row r="529" spans="1:7" ht="12.75">
      <c r="A529" s="80" t="s">
        <v>24</v>
      </c>
      <c r="B529" s="80">
        <v>112212494</v>
      </c>
      <c r="C529" s="81" t="s">
        <v>900</v>
      </c>
      <c r="D529" s="81" t="s">
        <v>902</v>
      </c>
      <c r="E529" s="81" t="s">
        <v>903</v>
      </c>
      <c r="F529" s="82" t="s">
        <v>903</v>
      </c>
      <c r="G529" s="81" t="s">
        <v>8124</v>
      </c>
    </row>
    <row r="530" spans="1:7" ht="12.75">
      <c r="A530" s="80" t="s">
        <v>21</v>
      </c>
      <c r="B530" s="80">
        <v>212112050</v>
      </c>
      <c r="C530" s="81" t="s">
        <v>905</v>
      </c>
      <c r="D530" s="81" t="s">
        <v>902</v>
      </c>
      <c r="E530" s="81" t="s">
        <v>903</v>
      </c>
      <c r="F530" s="82" t="s">
        <v>903</v>
      </c>
      <c r="G530" s="81" t="s">
        <v>8124</v>
      </c>
    </row>
    <row r="531" spans="1:7" ht="12.75">
      <c r="A531" s="80" t="s">
        <v>24</v>
      </c>
      <c r="B531" s="80">
        <v>112212465</v>
      </c>
      <c r="C531" s="81" t="s">
        <v>909</v>
      </c>
      <c r="D531" s="81" t="s">
        <v>902</v>
      </c>
      <c r="E531" s="81" t="s">
        <v>907</v>
      </c>
      <c r="F531" s="82" t="s">
        <v>907</v>
      </c>
      <c r="G531" s="81" t="s">
        <v>8125</v>
      </c>
    </row>
    <row r="532" spans="1:7" ht="12.75">
      <c r="A532" s="80" t="s">
        <v>24</v>
      </c>
      <c r="B532" s="80">
        <v>112212611</v>
      </c>
      <c r="C532" s="81" t="s">
        <v>906</v>
      </c>
      <c r="D532" s="81" t="s">
        <v>902</v>
      </c>
      <c r="E532" s="81" t="s">
        <v>907</v>
      </c>
      <c r="F532" s="82" t="s">
        <v>907</v>
      </c>
      <c r="G532" s="81" t="s">
        <v>8125</v>
      </c>
    </row>
    <row r="533" spans="1:7" ht="12.75">
      <c r="A533" s="80" t="s">
        <v>24</v>
      </c>
      <c r="B533" s="80">
        <v>112212503</v>
      </c>
      <c r="C533" s="81" t="s">
        <v>910</v>
      </c>
      <c r="D533" s="81" t="s">
        <v>902</v>
      </c>
      <c r="E533" s="81" t="s">
        <v>911</v>
      </c>
      <c r="F533" s="82" t="s">
        <v>911</v>
      </c>
      <c r="G533" s="81" t="s">
        <v>8126</v>
      </c>
    </row>
    <row r="534" spans="1:7" ht="12.75">
      <c r="A534" s="80" t="s">
        <v>24</v>
      </c>
      <c r="B534" s="80">
        <v>112212737</v>
      </c>
      <c r="C534" s="81" t="s">
        <v>913</v>
      </c>
      <c r="D534" s="81" t="s">
        <v>902</v>
      </c>
      <c r="E534" s="81" t="s">
        <v>911</v>
      </c>
      <c r="F534" s="82" t="s">
        <v>911</v>
      </c>
      <c r="G534" s="81" t="s">
        <v>8126</v>
      </c>
    </row>
    <row r="535" spans="1:7" ht="12.75">
      <c r="A535" s="80" t="s">
        <v>12</v>
      </c>
      <c r="B535" s="80">
        <v>222112207</v>
      </c>
      <c r="C535" s="81" t="s">
        <v>914</v>
      </c>
      <c r="D535" s="81" t="s">
        <v>902</v>
      </c>
      <c r="E535" s="81" t="s">
        <v>915</v>
      </c>
      <c r="F535" s="82" t="s">
        <v>915</v>
      </c>
      <c r="G535" s="81" t="s">
        <v>8127</v>
      </c>
    </row>
    <row r="536" spans="1:7" ht="12.75">
      <c r="A536" s="80" t="s">
        <v>24</v>
      </c>
      <c r="B536" s="80">
        <v>112212841</v>
      </c>
      <c r="C536" s="81" t="s">
        <v>917</v>
      </c>
      <c r="D536" s="81" t="s">
        <v>919</v>
      </c>
      <c r="E536" s="81" t="s">
        <v>920</v>
      </c>
      <c r="F536" s="82" t="s">
        <v>920</v>
      </c>
      <c r="G536" s="81" t="s">
        <v>8128</v>
      </c>
    </row>
    <row r="537" spans="1:7" ht="12.75">
      <c r="A537" s="80" t="s">
        <v>21</v>
      </c>
      <c r="B537" s="80">
        <v>212112274</v>
      </c>
      <c r="C537" s="81" t="s">
        <v>922</v>
      </c>
      <c r="D537" s="81" t="s">
        <v>919</v>
      </c>
      <c r="E537" s="81" t="s">
        <v>920</v>
      </c>
      <c r="F537" s="82" t="s">
        <v>920</v>
      </c>
      <c r="G537" s="81" t="s">
        <v>8128</v>
      </c>
    </row>
    <row r="538" spans="1:7" ht="12.75">
      <c r="A538" s="80" t="s">
        <v>24</v>
      </c>
      <c r="B538" s="80">
        <v>112212823</v>
      </c>
      <c r="C538" s="81" t="s">
        <v>923</v>
      </c>
      <c r="D538" s="81" t="s">
        <v>919</v>
      </c>
      <c r="E538" s="81" t="s">
        <v>924</v>
      </c>
      <c r="F538" s="82" t="s">
        <v>924</v>
      </c>
      <c r="G538" s="81" t="s">
        <v>8129</v>
      </c>
    </row>
    <row r="539" spans="1:7" ht="12.75">
      <c r="A539" s="80" t="s">
        <v>24</v>
      </c>
      <c r="B539" s="80">
        <v>112212846</v>
      </c>
      <c r="C539" s="81" t="s">
        <v>926</v>
      </c>
      <c r="D539" s="81" t="s">
        <v>928</v>
      </c>
      <c r="E539" s="81" t="s">
        <v>929</v>
      </c>
      <c r="F539" s="82" t="s">
        <v>929</v>
      </c>
      <c r="G539" s="81" t="s">
        <v>8130</v>
      </c>
    </row>
    <row r="540" spans="1:7" ht="12.75">
      <c r="A540" s="80" t="s">
        <v>24</v>
      </c>
      <c r="B540" s="80">
        <v>112212862</v>
      </c>
      <c r="C540" s="81" t="s">
        <v>931</v>
      </c>
      <c r="D540" s="81" t="s">
        <v>928</v>
      </c>
      <c r="E540" s="81" t="s">
        <v>929</v>
      </c>
      <c r="F540" s="82" t="s">
        <v>929</v>
      </c>
      <c r="G540" s="81" t="s">
        <v>8130</v>
      </c>
    </row>
    <row r="541" spans="1:7" ht="12.75">
      <c r="A541" s="80" t="s">
        <v>24</v>
      </c>
      <c r="B541" s="80">
        <v>112212639</v>
      </c>
      <c r="C541" s="81" t="s">
        <v>932</v>
      </c>
      <c r="D541" s="81" t="s">
        <v>928</v>
      </c>
      <c r="E541" s="81" t="s">
        <v>933</v>
      </c>
      <c r="F541" s="82" t="s">
        <v>933</v>
      </c>
      <c r="G541" s="81" t="s">
        <v>8131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K36"/>
  <sheetViews>
    <sheetView workbookViewId="0"/>
  </sheetViews>
  <sheetFormatPr defaultRowHeight="15"/>
  <sheetData>
    <row r="1" spans="1:11" ht="12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1108</v>
      </c>
      <c r="G1" s="1" t="s">
        <v>1128</v>
      </c>
      <c r="H1" s="1" t="s">
        <v>1129</v>
      </c>
      <c r="I1" s="1" t="s">
        <v>1130</v>
      </c>
      <c r="J1" s="1" t="s">
        <v>1131</v>
      </c>
      <c r="K1" s="1" t="s">
        <v>8</v>
      </c>
    </row>
    <row r="2" spans="1:11" ht="12.75">
      <c r="A2" s="3">
        <v>45449.670195833329</v>
      </c>
      <c r="B2" s="1" t="s">
        <v>57</v>
      </c>
      <c r="C2" s="6" t="s">
        <v>12</v>
      </c>
      <c r="D2" s="6">
        <v>222112321</v>
      </c>
      <c r="E2" s="1" t="s">
        <v>179</v>
      </c>
      <c r="F2" s="1" t="s">
        <v>181</v>
      </c>
      <c r="G2" s="1" t="s">
        <v>184</v>
      </c>
      <c r="H2" s="1" t="s">
        <v>8003</v>
      </c>
      <c r="I2" s="1">
        <v>1700</v>
      </c>
      <c r="J2" s="1" t="s">
        <v>182</v>
      </c>
      <c r="K2" s="1" t="s">
        <v>182</v>
      </c>
    </row>
    <row r="3" spans="1:11" ht="12.75">
      <c r="A3" s="3">
        <v>45447.81611886574</v>
      </c>
      <c r="B3" s="1" t="s">
        <v>30</v>
      </c>
      <c r="C3" s="6" t="s">
        <v>24</v>
      </c>
      <c r="D3" s="6">
        <v>112212657</v>
      </c>
      <c r="E3" s="1" t="s">
        <v>393</v>
      </c>
      <c r="F3" s="1" t="s">
        <v>369</v>
      </c>
      <c r="G3" s="1" t="s">
        <v>399</v>
      </c>
      <c r="H3" s="1" t="s">
        <v>8028</v>
      </c>
      <c r="I3" s="1">
        <v>3324</v>
      </c>
      <c r="J3" s="1" t="s">
        <v>394</v>
      </c>
      <c r="K3" s="1" t="s">
        <v>394</v>
      </c>
    </row>
    <row r="4" spans="1:11" ht="12.75">
      <c r="A4" s="3">
        <v>45447.710143819444</v>
      </c>
      <c r="B4" s="1" t="s">
        <v>30</v>
      </c>
      <c r="C4" s="6" t="s">
        <v>24</v>
      </c>
      <c r="D4" s="6">
        <v>112212860</v>
      </c>
      <c r="E4" s="1" t="s">
        <v>396</v>
      </c>
      <c r="F4" s="1" t="s">
        <v>369</v>
      </c>
      <c r="G4" s="1" t="s">
        <v>399</v>
      </c>
      <c r="H4" s="1" t="s">
        <v>8028</v>
      </c>
      <c r="I4" s="1">
        <v>3374</v>
      </c>
      <c r="J4" s="1" t="s">
        <v>397</v>
      </c>
      <c r="K4" s="1" t="s">
        <v>397</v>
      </c>
    </row>
    <row r="5" spans="1:11" ht="12.75">
      <c r="A5" s="3">
        <v>45448.721891273148</v>
      </c>
      <c r="B5" s="1" t="s">
        <v>75</v>
      </c>
      <c r="C5" s="6" t="s">
        <v>12</v>
      </c>
      <c r="D5" s="6">
        <v>222112385</v>
      </c>
      <c r="E5" s="1" t="s">
        <v>379</v>
      </c>
      <c r="F5" s="1" t="s">
        <v>369</v>
      </c>
      <c r="G5" s="1" t="s">
        <v>399</v>
      </c>
      <c r="H5" s="1" t="s">
        <v>8028</v>
      </c>
      <c r="I5" s="1">
        <v>3315</v>
      </c>
      <c r="J5" s="1" t="s">
        <v>380</v>
      </c>
      <c r="K5" s="1" t="s">
        <v>380</v>
      </c>
    </row>
    <row r="6" spans="1:11" ht="12.75">
      <c r="A6" s="3">
        <v>45447.616294432868</v>
      </c>
      <c r="B6" s="1" t="s">
        <v>103</v>
      </c>
      <c r="C6" s="6" t="s">
        <v>21</v>
      </c>
      <c r="D6" s="6">
        <v>212111861</v>
      </c>
      <c r="E6" s="1" t="s">
        <v>386</v>
      </c>
      <c r="F6" s="1" t="s">
        <v>369</v>
      </c>
      <c r="G6" s="1" t="s">
        <v>399</v>
      </c>
      <c r="H6" s="1" t="s">
        <v>8028</v>
      </c>
      <c r="I6" s="1">
        <v>3321</v>
      </c>
      <c r="J6" s="1" t="s">
        <v>387</v>
      </c>
      <c r="K6" s="1" t="s">
        <v>387</v>
      </c>
    </row>
    <row r="7" spans="1:11" ht="12.75">
      <c r="A7" s="3">
        <v>45447.682756817128</v>
      </c>
      <c r="B7" s="1" t="s">
        <v>41</v>
      </c>
      <c r="C7" s="6" t="s">
        <v>21</v>
      </c>
      <c r="D7" s="6">
        <v>212111901</v>
      </c>
      <c r="E7" s="1" t="s">
        <v>372</v>
      </c>
      <c r="F7" s="1" t="s">
        <v>369</v>
      </c>
      <c r="G7" s="1" t="s">
        <v>418</v>
      </c>
      <c r="H7" s="1" t="s">
        <v>8031</v>
      </c>
      <c r="I7" s="1">
        <v>3302</v>
      </c>
      <c r="J7" s="1" t="s">
        <v>373</v>
      </c>
      <c r="K7" s="1" t="s">
        <v>373</v>
      </c>
    </row>
    <row r="8" spans="1:11" ht="12.75">
      <c r="A8" s="3">
        <v>45448.637528761574</v>
      </c>
      <c r="B8" s="1" t="s">
        <v>103</v>
      </c>
      <c r="C8" s="6" t="s">
        <v>21</v>
      </c>
      <c r="D8" s="6">
        <v>212112157</v>
      </c>
      <c r="E8" s="1" t="s">
        <v>374</v>
      </c>
      <c r="F8" s="1" t="s">
        <v>369</v>
      </c>
      <c r="G8" s="1" t="s">
        <v>418</v>
      </c>
      <c r="H8" s="1" t="s">
        <v>8031</v>
      </c>
      <c r="I8" s="1">
        <v>3302</v>
      </c>
      <c r="J8" s="1" t="s">
        <v>373</v>
      </c>
      <c r="K8" s="1" t="s">
        <v>373</v>
      </c>
    </row>
    <row r="9" spans="1:11" ht="12.75">
      <c r="A9" s="3">
        <v>45447.685468634256</v>
      </c>
      <c r="B9" s="1" t="s">
        <v>30</v>
      </c>
      <c r="C9" s="6" t="s">
        <v>24</v>
      </c>
      <c r="D9" s="6">
        <v>112212549</v>
      </c>
      <c r="E9" s="1" t="s">
        <v>390</v>
      </c>
      <c r="F9" s="1" t="s">
        <v>369</v>
      </c>
      <c r="G9" s="1" t="s">
        <v>549</v>
      </c>
      <c r="H9" s="1" t="s">
        <v>8056</v>
      </c>
      <c r="I9" s="1">
        <v>3323</v>
      </c>
      <c r="J9" s="1" t="s">
        <v>391</v>
      </c>
      <c r="K9" s="1" t="s">
        <v>391</v>
      </c>
    </row>
    <row r="10" spans="1:11" ht="12.75">
      <c r="A10" s="3">
        <v>45448.577008009262</v>
      </c>
      <c r="B10" s="1" t="s">
        <v>18</v>
      </c>
      <c r="C10" s="6" t="s">
        <v>12</v>
      </c>
      <c r="D10" s="6">
        <v>222112086</v>
      </c>
      <c r="E10" s="1" t="s">
        <v>392</v>
      </c>
      <c r="F10" s="1" t="s">
        <v>369</v>
      </c>
      <c r="G10" s="1" t="s">
        <v>549</v>
      </c>
      <c r="H10" s="1" t="s">
        <v>8056</v>
      </c>
      <c r="I10" s="1">
        <v>3323</v>
      </c>
      <c r="J10" s="1" t="s">
        <v>391</v>
      </c>
      <c r="K10" s="1" t="s">
        <v>391</v>
      </c>
    </row>
    <row r="11" spans="1:11" ht="12.75">
      <c r="A11" s="3">
        <v>45447.690548171297</v>
      </c>
      <c r="B11" s="1" t="s">
        <v>47</v>
      </c>
      <c r="C11" s="6" t="s">
        <v>24</v>
      </c>
      <c r="D11" s="6">
        <v>112212491</v>
      </c>
      <c r="E11" s="1" t="s">
        <v>375</v>
      </c>
      <c r="F11" s="1" t="s">
        <v>369</v>
      </c>
      <c r="G11" s="1" t="s">
        <v>556</v>
      </c>
      <c r="H11" s="1" t="s">
        <v>8057</v>
      </c>
      <c r="I11" s="1">
        <v>3309</v>
      </c>
      <c r="J11" s="1" t="s">
        <v>376</v>
      </c>
      <c r="K11" s="1" t="s">
        <v>376</v>
      </c>
    </row>
    <row r="12" spans="1:11" ht="12.75">
      <c r="A12" s="3">
        <v>45448.664903703699</v>
      </c>
      <c r="B12" s="1" t="s">
        <v>41</v>
      </c>
      <c r="C12" s="6" t="s">
        <v>21</v>
      </c>
      <c r="D12" s="6">
        <v>212112248</v>
      </c>
      <c r="E12" s="1" t="s">
        <v>377</v>
      </c>
      <c r="F12" s="1" t="s">
        <v>369</v>
      </c>
      <c r="G12" s="1" t="s">
        <v>563</v>
      </c>
      <c r="H12" s="1" t="s">
        <v>8058</v>
      </c>
      <c r="I12" s="1">
        <v>3309</v>
      </c>
      <c r="J12" s="1" t="s">
        <v>376</v>
      </c>
      <c r="K12" s="1" t="s">
        <v>376</v>
      </c>
    </row>
    <row r="13" spans="1:11" ht="12.75">
      <c r="A13" s="3">
        <v>45451.291258969912</v>
      </c>
      <c r="B13" s="1" t="s">
        <v>20</v>
      </c>
      <c r="C13" s="6" t="s">
        <v>21</v>
      </c>
      <c r="D13" s="6">
        <v>212112318</v>
      </c>
      <c r="E13" s="1" t="s">
        <v>378</v>
      </c>
      <c r="F13" s="1" t="s">
        <v>369</v>
      </c>
      <c r="G13" s="1" t="s">
        <v>563</v>
      </c>
      <c r="H13" s="1" t="s">
        <v>8058</v>
      </c>
      <c r="I13" s="1">
        <v>3309</v>
      </c>
      <c r="J13" s="1" t="s">
        <v>376</v>
      </c>
      <c r="K13" s="1" t="s">
        <v>376</v>
      </c>
    </row>
    <row r="14" spans="1:11" ht="12.75">
      <c r="A14" s="3">
        <v>45447.653180185182</v>
      </c>
      <c r="B14" s="1" t="s">
        <v>11</v>
      </c>
      <c r="C14" s="6" t="s">
        <v>12</v>
      </c>
      <c r="D14" s="6">
        <v>222111926</v>
      </c>
      <c r="E14" s="1" t="s">
        <v>395</v>
      </c>
      <c r="F14" s="1" t="s">
        <v>369</v>
      </c>
      <c r="G14" s="1" t="s">
        <v>568</v>
      </c>
      <c r="H14" s="1" t="s">
        <v>8059</v>
      </c>
      <c r="I14" s="1">
        <v>3324</v>
      </c>
      <c r="J14" s="1" t="s">
        <v>394</v>
      </c>
      <c r="K14" s="1" t="s">
        <v>394</v>
      </c>
    </row>
    <row r="15" spans="1:11" ht="12.75">
      <c r="A15" s="3">
        <v>45447.66558241898</v>
      </c>
      <c r="B15" s="1" t="s">
        <v>103</v>
      </c>
      <c r="C15" s="6" t="s">
        <v>21</v>
      </c>
      <c r="D15" s="6">
        <v>212111965</v>
      </c>
      <c r="E15" s="1" t="s">
        <v>388</v>
      </c>
      <c r="F15" s="1" t="s">
        <v>369</v>
      </c>
      <c r="G15" s="1" t="s">
        <v>568</v>
      </c>
      <c r="H15" s="1" t="s">
        <v>8059</v>
      </c>
      <c r="I15" s="1">
        <v>3322</v>
      </c>
      <c r="J15" s="1" t="s">
        <v>389</v>
      </c>
      <c r="K15" s="1" t="s">
        <v>389</v>
      </c>
    </row>
    <row r="16" spans="1:11" ht="12.75">
      <c r="A16" s="3">
        <v>45447.754925648143</v>
      </c>
      <c r="B16" s="1" t="s">
        <v>38</v>
      </c>
      <c r="C16" s="6" t="s">
        <v>21</v>
      </c>
      <c r="D16" s="6">
        <v>212112104</v>
      </c>
      <c r="E16" s="1" t="s">
        <v>371</v>
      </c>
      <c r="F16" s="1" t="s">
        <v>369</v>
      </c>
      <c r="G16" s="1" t="s">
        <v>568</v>
      </c>
      <c r="H16" s="1" t="s">
        <v>8059</v>
      </c>
      <c r="I16" s="1">
        <v>3300</v>
      </c>
      <c r="J16" s="1" t="s">
        <v>370</v>
      </c>
      <c r="K16" s="1" t="s">
        <v>370</v>
      </c>
    </row>
    <row r="17" spans="1:11" ht="12.75">
      <c r="A17" s="3">
        <v>45447.710381655095</v>
      </c>
      <c r="B17" s="1" t="s">
        <v>103</v>
      </c>
      <c r="C17" s="6" t="s">
        <v>21</v>
      </c>
      <c r="D17" s="6">
        <v>212112189</v>
      </c>
      <c r="E17" s="1" t="s">
        <v>383</v>
      </c>
      <c r="F17" s="1" t="s">
        <v>369</v>
      </c>
      <c r="G17" s="1" t="s">
        <v>568</v>
      </c>
      <c r="H17" s="1" t="s">
        <v>8059</v>
      </c>
      <c r="I17" s="1">
        <v>3318</v>
      </c>
      <c r="J17" s="1" t="s">
        <v>382</v>
      </c>
      <c r="K17" s="1" t="s">
        <v>382</v>
      </c>
    </row>
    <row r="18" spans="1:11" ht="12.75">
      <c r="A18" s="3">
        <v>45447.703149409717</v>
      </c>
      <c r="B18" s="1" t="s">
        <v>35</v>
      </c>
      <c r="C18" s="6" t="s">
        <v>21</v>
      </c>
      <c r="D18" s="6">
        <v>212112361</v>
      </c>
      <c r="E18" s="1" t="s">
        <v>367</v>
      </c>
      <c r="F18" s="1" t="s">
        <v>369</v>
      </c>
      <c r="G18" s="1" t="s">
        <v>568</v>
      </c>
      <c r="H18" s="1" t="s">
        <v>8059</v>
      </c>
      <c r="I18" s="1">
        <v>3300</v>
      </c>
      <c r="J18" s="1" t="s">
        <v>370</v>
      </c>
      <c r="K18" s="1" t="s">
        <v>370</v>
      </c>
    </row>
    <row r="19" spans="1:11" ht="12.75">
      <c r="A19" s="3">
        <v>45448.846099745366</v>
      </c>
      <c r="B19" s="1" t="s">
        <v>38</v>
      </c>
      <c r="C19" s="6" t="s">
        <v>21</v>
      </c>
      <c r="D19" s="6">
        <v>212112347</v>
      </c>
      <c r="E19" s="1" t="s">
        <v>636</v>
      </c>
      <c r="F19" s="1" t="s">
        <v>628</v>
      </c>
      <c r="G19" s="1" t="s">
        <v>640</v>
      </c>
      <c r="H19" s="1" t="s">
        <v>8067</v>
      </c>
      <c r="I19" s="1">
        <v>3527</v>
      </c>
      <c r="J19" s="1" t="s">
        <v>635</v>
      </c>
      <c r="K19" s="1" t="s">
        <v>635</v>
      </c>
    </row>
    <row r="20" spans="1:11" ht="12.75">
      <c r="A20" s="3">
        <v>45449.692533472218</v>
      </c>
      <c r="B20" s="1" t="s">
        <v>30</v>
      </c>
      <c r="C20" s="6" t="s">
        <v>24</v>
      </c>
      <c r="D20" s="6">
        <v>112212728</v>
      </c>
      <c r="E20" s="1" t="s">
        <v>637</v>
      </c>
      <c r="F20" s="1" t="s">
        <v>628</v>
      </c>
      <c r="G20" s="1" t="s">
        <v>695</v>
      </c>
      <c r="H20" s="1" t="s">
        <v>8077</v>
      </c>
      <c r="I20" s="1">
        <v>3574</v>
      </c>
      <c r="J20" s="1" t="s">
        <v>638</v>
      </c>
      <c r="K20" s="1" t="s">
        <v>638</v>
      </c>
    </row>
    <row r="21" spans="1:11" ht="12.75">
      <c r="A21" s="3">
        <v>45450.567820694443</v>
      </c>
      <c r="B21" s="1" t="s">
        <v>30</v>
      </c>
      <c r="C21" s="6" t="s">
        <v>24</v>
      </c>
      <c r="D21" s="6">
        <v>112212563</v>
      </c>
      <c r="E21" s="1" t="s">
        <v>626</v>
      </c>
      <c r="F21" s="1" t="s">
        <v>628</v>
      </c>
      <c r="G21" s="1" t="s">
        <v>743</v>
      </c>
      <c r="H21" s="1" t="s">
        <v>8088</v>
      </c>
      <c r="I21" s="1">
        <v>3505</v>
      </c>
      <c r="J21" s="1" t="s">
        <v>629</v>
      </c>
      <c r="K21" s="1" t="s">
        <v>629</v>
      </c>
    </row>
    <row r="22" spans="1:11" ht="12.75">
      <c r="A22" s="3">
        <v>45450.571332673615</v>
      </c>
      <c r="B22" s="1" t="s">
        <v>57</v>
      </c>
      <c r="C22" s="6" t="s">
        <v>12</v>
      </c>
      <c r="D22" s="6">
        <v>222112410</v>
      </c>
      <c r="E22" s="1" t="s">
        <v>630</v>
      </c>
      <c r="F22" s="1" t="s">
        <v>628</v>
      </c>
      <c r="G22" s="1" t="s">
        <v>743</v>
      </c>
      <c r="H22" s="1" t="s">
        <v>8088</v>
      </c>
      <c r="I22" s="1">
        <v>3505</v>
      </c>
      <c r="J22" s="1" t="s">
        <v>629</v>
      </c>
      <c r="K22" s="1" t="s">
        <v>629</v>
      </c>
    </row>
    <row r="23" spans="1:11" ht="12.75">
      <c r="A23" s="3">
        <v>45451.017332835647</v>
      </c>
      <c r="B23" s="1" t="s">
        <v>20</v>
      </c>
      <c r="C23" s="6" t="s">
        <v>21</v>
      </c>
      <c r="D23" s="6">
        <v>212112152</v>
      </c>
      <c r="E23" s="1" t="s">
        <v>633</v>
      </c>
      <c r="F23" s="1" t="s">
        <v>628</v>
      </c>
      <c r="G23" s="1" t="s">
        <v>760</v>
      </c>
      <c r="H23" s="1" t="s">
        <v>8092</v>
      </c>
      <c r="I23" s="1">
        <v>3519</v>
      </c>
      <c r="J23" s="1" t="s">
        <v>632</v>
      </c>
      <c r="K23" s="1" t="s">
        <v>632</v>
      </c>
    </row>
    <row r="24" spans="1:11" ht="12.75">
      <c r="A24" s="3">
        <v>45447.631219618052</v>
      </c>
      <c r="B24" s="1" t="s">
        <v>35</v>
      </c>
      <c r="C24" s="6" t="s">
        <v>21</v>
      </c>
      <c r="D24" s="6">
        <v>212112342</v>
      </c>
      <c r="E24" s="1" t="s">
        <v>631</v>
      </c>
      <c r="F24" s="1" t="s">
        <v>628</v>
      </c>
      <c r="G24" s="1" t="s">
        <v>760</v>
      </c>
      <c r="H24" s="1" t="s">
        <v>8092</v>
      </c>
      <c r="I24" s="1">
        <v>3519</v>
      </c>
      <c r="J24" s="1" t="s">
        <v>632</v>
      </c>
      <c r="K24" s="1" t="s">
        <v>632</v>
      </c>
    </row>
    <row r="25" spans="1:11" ht="12.75">
      <c r="A25" s="3">
        <v>45450.386761516202</v>
      </c>
      <c r="B25" s="1" t="s">
        <v>23</v>
      </c>
      <c r="C25" s="6" t="s">
        <v>24</v>
      </c>
      <c r="D25" s="6">
        <v>112212819</v>
      </c>
      <c r="E25" s="1" t="s">
        <v>634</v>
      </c>
      <c r="F25" s="1" t="s">
        <v>628</v>
      </c>
      <c r="G25" s="1" t="s">
        <v>766</v>
      </c>
      <c r="H25" s="1" t="s">
        <v>8093</v>
      </c>
      <c r="I25" s="1">
        <v>3527</v>
      </c>
      <c r="J25" s="1" t="s">
        <v>635</v>
      </c>
      <c r="K25" s="1" t="s">
        <v>635</v>
      </c>
    </row>
    <row r="26" spans="1:11" ht="12.75">
      <c r="A26" s="3">
        <v>45447.628314571761</v>
      </c>
      <c r="B26" s="1" t="s">
        <v>23</v>
      </c>
      <c r="C26" s="6" t="s">
        <v>24</v>
      </c>
      <c r="D26" s="6">
        <v>112212466</v>
      </c>
      <c r="E26" s="1" t="s">
        <v>828</v>
      </c>
      <c r="F26" s="1" t="s">
        <v>830</v>
      </c>
      <c r="G26" s="1" t="s">
        <v>837</v>
      </c>
      <c r="H26" s="1" t="s">
        <v>8108</v>
      </c>
      <c r="I26" s="1">
        <v>6100</v>
      </c>
      <c r="J26" s="1" t="s">
        <v>831</v>
      </c>
      <c r="K26" s="1" t="s">
        <v>831</v>
      </c>
    </row>
    <row r="27" spans="1:11" ht="12.75">
      <c r="A27" s="3">
        <v>45448.473427256948</v>
      </c>
      <c r="B27" s="1" t="s">
        <v>41</v>
      </c>
      <c r="C27" s="6" t="s">
        <v>21</v>
      </c>
      <c r="D27" s="6">
        <v>212111934</v>
      </c>
      <c r="E27" s="1" t="s">
        <v>832</v>
      </c>
      <c r="F27" s="1" t="s">
        <v>830</v>
      </c>
      <c r="G27" s="1" t="s">
        <v>837</v>
      </c>
      <c r="H27" s="1" t="s">
        <v>8108</v>
      </c>
      <c r="I27" s="1">
        <v>6100</v>
      </c>
      <c r="J27" s="1" t="s">
        <v>831</v>
      </c>
      <c r="K27" s="1" t="s">
        <v>831</v>
      </c>
    </row>
    <row r="28" spans="1:11" ht="12.75">
      <c r="A28" s="3">
        <v>45451.249234305556</v>
      </c>
      <c r="B28" s="1" t="s">
        <v>23</v>
      </c>
      <c r="C28" s="6" t="s">
        <v>24</v>
      </c>
      <c r="D28" s="6">
        <v>112212765</v>
      </c>
      <c r="E28" s="1" t="s">
        <v>856</v>
      </c>
      <c r="F28" s="1" t="s">
        <v>858</v>
      </c>
      <c r="G28" s="1" t="s">
        <v>861</v>
      </c>
      <c r="H28" s="1" t="s">
        <v>8114</v>
      </c>
      <c r="I28" s="1">
        <v>6372</v>
      </c>
      <c r="J28" s="1" t="s">
        <v>859</v>
      </c>
      <c r="K28" s="1" t="s">
        <v>859</v>
      </c>
    </row>
    <row r="29" spans="1:11" ht="12.75">
      <c r="A29" s="3">
        <v>45447.852530682867</v>
      </c>
      <c r="B29" s="1" t="s">
        <v>62</v>
      </c>
      <c r="C29" s="6" t="s">
        <v>12</v>
      </c>
      <c r="D29" s="6">
        <v>222112296</v>
      </c>
      <c r="E29" s="1" t="s">
        <v>135</v>
      </c>
      <c r="F29" s="1" t="s">
        <v>137</v>
      </c>
      <c r="G29" s="1" t="s">
        <v>147</v>
      </c>
      <c r="H29" s="1" t="s">
        <v>7995</v>
      </c>
      <c r="I29" s="1">
        <v>1400</v>
      </c>
      <c r="J29" s="1" t="s">
        <v>138</v>
      </c>
      <c r="K29" s="1" t="s">
        <v>138</v>
      </c>
    </row>
    <row r="30" spans="1:11" ht="12.75">
      <c r="A30" s="3">
        <v>45451.331475763887</v>
      </c>
      <c r="B30" s="1" t="s">
        <v>141</v>
      </c>
      <c r="C30" s="6" t="s">
        <v>21</v>
      </c>
      <c r="D30" s="6">
        <v>212112343</v>
      </c>
      <c r="E30" s="1" t="s">
        <v>142</v>
      </c>
      <c r="F30" s="1" t="s">
        <v>137</v>
      </c>
      <c r="G30" s="1" t="s">
        <v>147</v>
      </c>
      <c r="H30" s="1" t="s">
        <v>7995</v>
      </c>
      <c r="I30" s="1">
        <v>1400</v>
      </c>
      <c r="J30" s="1" t="s">
        <v>138</v>
      </c>
      <c r="K30" s="1" t="s">
        <v>138</v>
      </c>
    </row>
    <row r="31" spans="1:11" ht="12.75">
      <c r="A31" s="3">
        <v>45447.85564267361</v>
      </c>
      <c r="B31" s="1" t="s">
        <v>103</v>
      </c>
      <c r="C31" s="6" t="s">
        <v>21</v>
      </c>
      <c r="D31" s="6">
        <v>212112407</v>
      </c>
      <c r="E31" s="1" t="s">
        <v>139</v>
      </c>
      <c r="F31" s="1" t="s">
        <v>137</v>
      </c>
      <c r="G31" s="1" t="s">
        <v>147</v>
      </c>
      <c r="H31" s="1" t="s">
        <v>7995</v>
      </c>
      <c r="I31" s="1">
        <v>1400</v>
      </c>
      <c r="J31" s="1" t="s">
        <v>138</v>
      </c>
      <c r="K31" s="1" t="s">
        <v>138</v>
      </c>
    </row>
    <row r="32" spans="1:11" ht="12.75">
      <c r="A32" s="3">
        <v>45449.490570497685</v>
      </c>
      <c r="B32" s="1" t="s">
        <v>20</v>
      </c>
      <c r="C32" s="6" t="s">
        <v>21</v>
      </c>
      <c r="D32" s="6">
        <v>212112424</v>
      </c>
      <c r="E32" s="1" t="s">
        <v>140</v>
      </c>
      <c r="F32" s="1" t="s">
        <v>137</v>
      </c>
      <c r="G32" s="1" t="s">
        <v>147</v>
      </c>
      <c r="H32" s="1" t="s">
        <v>7995</v>
      </c>
      <c r="I32" s="1">
        <v>1400</v>
      </c>
      <c r="J32" s="1" t="s">
        <v>138</v>
      </c>
      <c r="K32" s="1" t="s">
        <v>138</v>
      </c>
    </row>
    <row r="33" spans="1:11" ht="12.75">
      <c r="A33" s="3">
        <v>45451.459043287032</v>
      </c>
      <c r="B33" s="1" t="s">
        <v>18</v>
      </c>
      <c r="C33" s="6" t="s">
        <v>12</v>
      </c>
      <c r="D33" s="6">
        <v>222112222</v>
      </c>
      <c r="E33" s="1" t="s">
        <v>95</v>
      </c>
      <c r="F33" s="1" t="s">
        <v>93</v>
      </c>
      <c r="G33" s="1" t="s">
        <v>101</v>
      </c>
      <c r="H33" s="1" t="s">
        <v>7982</v>
      </c>
      <c r="I33" s="1">
        <v>1307</v>
      </c>
      <c r="J33" s="1" t="s">
        <v>94</v>
      </c>
      <c r="K33" s="1" t="s">
        <v>94</v>
      </c>
    </row>
    <row r="34" spans="1:11" ht="12.75">
      <c r="A34" s="3">
        <v>45447.630658935188</v>
      </c>
      <c r="B34" s="1" t="s">
        <v>47</v>
      </c>
      <c r="C34" s="6" t="s">
        <v>24</v>
      </c>
      <c r="D34" s="6">
        <v>112212931</v>
      </c>
      <c r="E34" s="1" t="s">
        <v>91</v>
      </c>
      <c r="F34" s="1" t="s">
        <v>93</v>
      </c>
      <c r="G34" s="1" t="s">
        <v>128</v>
      </c>
      <c r="H34" s="1" t="s">
        <v>7991</v>
      </c>
      <c r="I34" s="1">
        <v>1307</v>
      </c>
      <c r="J34" s="1" t="s">
        <v>94</v>
      </c>
      <c r="K34" s="1" t="s">
        <v>94</v>
      </c>
    </row>
    <row r="35" spans="1:11" ht="12.75">
      <c r="A35" s="3">
        <v>45449.325606608792</v>
      </c>
      <c r="B35" s="1" t="s">
        <v>62</v>
      </c>
      <c r="C35" s="6" t="s">
        <v>12</v>
      </c>
      <c r="D35" s="6">
        <v>222112290</v>
      </c>
      <c r="E35" s="1" t="s">
        <v>96</v>
      </c>
      <c r="F35" s="1" t="s">
        <v>93</v>
      </c>
      <c r="G35" s="1" t="s">
        <v>128</v>
      </c>
      <c r="H35" s="1" t="s">
        <v>7991</v>
      </c>
      <c r="I35" s="1">
        <v>1374</v>
      </c>
      <c r="J35" s="1" t="s">
        <v>97</v>
      </c>
      <c r="K35" s="1" t="s">
        <v>97</v>
      </c>
    </row>
    <row r="36" spans="1:11" ht="12.75">
      <c r="A36" s="3">
        <v>45448.669452152782</v>
      </c>
      <c r="B36" s="1" t="s">
        <v>38</v>
      </c>
      <c r="C36" s="6" t="s">
        <v>21</v>
      </c>
      <c r="D36" s="6">
        <v>212112235</v>
      </c>
      <c r="E36" s="1" t="s">
        <v>98</v>
      </c>
      <c r="F36" s="1" t="s">
        <v>93</v>
      </c>
      <c r="G36" s="1" t="s">
        <v>128</v>
      </c>
      <c r="H36" s="1" t="s">
        <v>7991</v>
      </c>
      <c r="I36" s="1">
        <v>1374</v>
      </c>
      <c r="J36" s="1" t="s">
        <v>97</v>
      </c>
      <c r="K36" s="1" t="s">
        <v>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63"/>
  <sheetViews>
    <sheetView workbookViewId="0"/>
  </sheetViews>
  <sheetFormatPr defaultRowHeight="15"/>
  <sheetData>
    <row r="1" spans="1:14" ht="14.25">
      <c r="A1" s="18" t="s">
        <v>2</v>
      </c>
      <c r="B1" s="12" t="s">
        <v>935</v>
      </c>
      <c r="C1" s="12" t="s">
        <v>936</v>
      </c>
      <c r="D1" s="1" t="s">
        <v>937</v>
      </c>
    </row>
    <row r="2" spans="1:14" ht="14.25">
      <c r="A2" s="18" t="s">
        <v>21</v>
      </c>
      <c r="B2" s="12" t="s">
        <v>938</v>
      </c>
      <c r="C2" s="12" t="s">
        <v>939</v>
      </c>
      <c r="E2" s="18" t="s">
        <v>940</v>
      </c>
      <c r="F2" s="1" t="s">
        <v>941</v>
      </c>
    </row>
    <row r="3" spans="1:14" ht="14.25">
      <c r="A3" s="18" t="s">
        <v>12</v>
      </c>
      <c r="B3" s="12" t="s">
        <v>943</v>
      </c>
      <c r="C3" s="12" t="s">
        <v>944</v>
      </c>
      <c r="E3" s="18" t="s">
        <v>945</v>
      </c>
      <c r="F3" s="19" t="s">
        <v>946</v>
      </c>
      <c r="K3" s="1">
        <v>99</v>
      </c>
      <c r="L3" s="1" t="e">
        <f t="shared" ref="L3:L5" si="0">K3/J3</f>
        <v>#DIV/0!</v>
      </c>
    </row>
    <row r="4" spans="1:14" ht="14.25">
      <c r="A4" s="18" t="s">
        <v>21</v>
      </c>
      <c r="B4" s="12" t="s">
        <v>947</v>
      </c>
      <c r="C4" s="12" t="s">
        <v>948</v>
      </c>
      <c r="E4" s="12" t="s">
        <v>948</v>
      </c>
      <c r="K4" s="1">
        <v>231</v>
      </c>
      <c r="L4" s="1" t="e">
        <f t="shared" si="0"/>
        <v>#DIV/0!</v>
      </c>
      <c r="M4" s="1">
        <f>J4*9</f>
        <v>0</v>
      </c>
    </row>
    <row r="5" spans="1:14" ht="14.25">
      <c r="A5" s="18" t="s">
        <v>21</v>
      </c>
      <c r="B5" s="12" t="s">
        <v>949</v>
      </c>
      <c r="C5" s="12" t="s">
        <v>950</v>
      </c>
      <c r="D5" s="19" t="s">
        <v>951</v>
      </c>
      <c r="E5" s="18" t="s">
        <v>952</v>
      </c>
      <c r="K5" s="1">
        <v>208</v>
      </c>
      <c r="L5" s="1" t="e">
        <f t="shared" si="0"/>
        <v>#DIV/0!</v>
      </c>
      <c r="M5" s="1">
        <f>K4-M4</f>
        <v>231</v>
      </c>
      <c r="N5" s="1" t="s">
        <v>953</v>
      </c>
    </row>
    <row r="6" spans="1:14" ht="14.25">
      <c r="A6" s="18" t="s">
        <v>12</v>
      </c>
      <c r="B6" s="12" t="s">
        <v>954</v>
      </c>
      <c r="C6" s="12" t="s">
        <v>955</v>
      </c>
      <c r="D6" s="1" t="s">
        <v>956</v>
      </c>
      <c r="E6" s="18" t="s">
        <v>957</v>
      </c>
      <c r="F6" s="1" t="s">
        <v>958</v>
      </c>
      <c r="K6" s="1">
        <f>K3+K4+K5</f>
        <v>538</v>
      </c>
      <c r="M6" s="1">
        <f>(K5+M5)/33</f>
        <v>13.303030303030303</v>
      </c>
    </row>
    <row r="7" spans="1:14" ht="14.25">
      <c r="A7" s="18" t="s">
        <v>21</v>
      </c>
      <c r="B7" s="12" t="s">
        <v>960</v>
      </c>
      <c r="C7" s="12" t="s">
        <v>961</v>
      </c>
      <c r="E7" s="18" t="s">
        <v>962</v>
      </c>
      <c r="F7" s="1" t="s">
        <v>963</v>
      </c>
      <c r="K7" s="1" t="e">
        <f>K6/J6</f>
        <v>#DIV/0!</v>
      </c>
    </row>
    <row r="8" spans="1:14" ht="14.25">
      <c r="A8" s="18" t="s">
        <v>21</v>
      </c>
      <c r="B8" s="12" t="s">
        <v>964</v>
      </c>
      <c r="C8" s="12" t="s">
        <v>965</v>
      </c>
      <c r="D8" s="1" t="s">
        <v>966</v>
      </c>
      <c r="E8" s="18" t="s">
        <v>967</v>
      </c>
      <c r="F8" s="1" t="s">
        <v>968</v>
      </c>
    </row>
    <row r="9" spans="1:14" ht="14.25">
      <c r="A9" s="18" t="s">
        <v>12</v>
      </c>
      <c r="B9" s="12" t="s">
        <v>969</v>
      </c>
      <c r="C9" s="12" t="s">
        <v>970</v>
      </c>
      <c r="D9" s="1" t="s">
        <v>966</v>
      </c>
      <c r="E9" s="18" t="s">
        <v>971</v>
      </c>
      <c r="F9" s="20" t="s">
        <v>972</v>
      </c>
    </row>
    <row r="10" spans="1:14" ht="14.25">
      <c r="A10" s="18" t="s">
        <v>21</v>
      </c>
      <c r="B10" s="12" t="s">
        <v>973</v>
      </c>
      <c r="C10" s="12" t="s">
        <v>974</v>
      </c>
      <c r="D10" s="1" t="s">
        <v>966</v>
      </c>
      <c r="E10" s="18" t="s">
        <v>975</v>
      </c>
      <c r="F10" s="1" t="s">
        <v>976</v>
      </c>
    </row>
    <row r="11" spans="1:14" ht="14.25">
      <c r="A11" s="18" t="s">
        <v>21</v>
      </c>
      <c r="B11" s="12" t="s">
        <v>977</v>
      </c>
      <c r="C11" s="12" t="s">
        <v>978</v>
      </c>
      <c r="E11" s="18" t="s">
        <v>979</v>
      </c>
      <c r="F11" s="1" t="s">
        <v>980</v>
      </c>
    </row>
    <row r="12" spans="1:14" ht="14.25">
      <c r="A12" s="18" t="s">
        <v>12</v>
      </c>
      <c r="B12" s="12" t="s">
        <v>981</v>
      </c>
      <c r="C12" s="12" t="s">
        <v>982</v>
      </c>
      <c r="E12" s="18" t="s">
        <v>983</v>
      </c>
      <c r="F12" s="19" t="s">
        <v>984</v>
      </c>
    </row>
    <row r="13" spans="1:14" ht="14.25">
      <c r="A13" s="18" t="s">
        <v>21</v>
      </c>
      <c r="B13" s="12" t="s">
        <v>985</v>
      </c>
      <c r="C13" s="12" t="s">
        <v>986</v>
      </c>
      <c r="D13" s="19" t="s">
        <v>951</v>
      </c>
      <c r="E13" s="18" t="s">
        <v>987</v>
      </c>
      <c r="F13" s="1" t="s">
        <v>988</v>
      </c>
    </row>
    <row r="14" spans="1:14" ht="14.25">
      <c r="A14" s="18" t="s">
        <v>21</v>
      </c>
      <c r="B14" s="12" t="s">
        <v>989</v>
      </c>
      <c r="C14" s="12" t="s">
        <v>990</v>
      </c>
      <c r="D14" s="1" t="s">
        <v>951</v>
      </c>
      <c r="E14" s="18" t="s">
        <v>991</v>
      </c>
    </row>
    <row r="15" spans="1:14" ht="14.25">
      <c r="A15" s="18" t="s">
        <v>21</v>
      </c>
      <c r="B15" s="12" t="s">
        <v>992</v>
      </c>
      <c r="C15" s="12" t="s">
        <v>993</v>
      </c>
      <c r="D15" s="1" t="s">
        <v>994</v>
      </c>
      <c r="E15" s="18" t="s">
        <v>995</v>
      </c>
      <c r="F15" s="1" t="s">
        <v>996</v>
      </c>
    </row>
    <row r="16" spans="1:14" ht="14.25">
      <c r="A16" s="18" t="s">
        <v>12</v>
      </c>
      <c r="B16" s="12" t="s">
        <v>997</v>
      </c>
      <c r="C16" s="12" t="s">
        <v>998</v>
      </c>
      <c r="E16" s="18" t="s">
        <v>999</v>
      </c>
      <c r="F16" s="1" t="s">
        <v>1000</v>
      </c>
    </row>
    <row r="17" spans="1:6" ht="14.25">
      <c r="A17" s="18" t="s">
        <v>21</v>
      </c>
      <c r="B17" s="12" t="s">
        <v>1001</v>
      </c>
      <c r="C17" s="12" t="s">
        <v>1002</v>
      </c>
      <c r="D17" s="1" t="s">
        <v>966</v>
      </c>
      <c r="E17" s="18" t="s">
        <v>1003</v>
      </c>
      <c r="F17" s="1" t="s">
        <v>1004</v>
      </c>
    </row>
    <row r="18" spans="1:6" ht="14.25">
      <c r="A18" s="18" t="s">
        <v>21</v>
      </c>
      <c r="B18" s="12" t="s">
        <v>1005</v>
      </c>
      <c r="C18" s="12" t="s">
        <v>1006</v>
      </c>
      <c r="D18" s="19" t="s">
        <v>951</v>
      </c>
      <c r="E18" s="18" t="s">
        <v>1007</v>
      </c>
      <c r="F18" s="1" t="s">
        <v>1008</v>
      </c>
    </row>
    <row r="19" spans="1:6" ht="14.25">
      <c r="A19" s="18" t="s">
        <v>12</v>
      </c>
      <c r="B19" s="12" t="s">
        <v>1009</v>
      </c>
      <c r="C19" s="12" t="s">
        <v>1010</v>
      </c>
      <c r="E19" s="18" t="s">
        <v>1011</v>
      </c>
      <c r="F19" s="19" t="s">
        <v>1012</v>
      </c>
    </row>
    <row r="20" spans="1:6" ht="14.25">
      <c r="A20" s="18" t="s">
        <v>21</v>
      </c>
      <c r="B20" s="12" t="s">
        <v>1013</v>
      </c>
      <c r="C20" s="12" t="s">
        <v>1014</v>
      </c>
      <c r="E20" s="12" t="s">
        <v>1014</v>
      </c>
    </row>
    <row r="21" spans="1:6" ht="14.25">
      <c r="A21" s="18" t="s">
        <v>12</v>
      </c>
      <c r="B21" s="12" t="s">
        <v>1015</v>
      </c>
      <c r="C21" s="12" t="s">
        <v>1016</v>
      </c>
      <c r="E21" s="12" t="s">
        <v>1016</v>
      </c>
    </row>
    <row r="22" spans="1:6" ht="14.25">
      <c r="A22" s="18" t="s">
        <v>21</v>
      </c>
      <c r="B22" s="12" t="s">
        <v>1017</v>
      </c>
      <c r="C22" s="12" t="s">
        <v>1018</v>
      </c>
      <c r="E22" s="12" t="s">
        <v>1018</v>
      </c>
    </row>
    <row r="23" spans="1:6" ht="14.25">
      <c r="A23" s="18" t="s">
        <v>21</v>
      </c>
      <c r="B23" s="12" t="s">
        <v>1019</v>
      </c>
      <c r="C23" s="12" t="s">
        <v>1020</v>
      </c>
      <c r="D23" s="1" t="s">
        <v>1021</v>
      </c>
      <c r="E23" s="18" t="s">
        <v>1022</v>
      </c>
      <c r="F23" s="19" t="s">
        <v>996</v>
      </c>
    </row>
    <row r="24" spans="1:6" ht="14.25">
      <c r="A24" s="18" t="s">
        <v>12</v>
      </c>
      <c r="B24" s="12" t="s">
        <v>1023</v>
      </c>
      <c r="C24" s="12" t="s">
        <v>1024</v>
      </c>
      <c r="E24" s="18" t="s">
        <v>1024</v>
      </c>
    </row>
    <row r="25" spans="1:6" ht="14.25">
      <c r="A25" s="18" t="s">
        <v>21</v>
      </c>
      <c r="B25" s="12" t="s">
        <v>1025</v>
      </c>
      <c r="C25" s="12" t="s">
        <v>1026</v>
      </c>
      <c r="E25" s="12" t="s">
        <v>1026</v>
      </c>
    </row>
    <row r="26" spans="1:6" ht="14.25">
      <c r="A26" s="18" t="s">
        <v>21</v>
      </c>
      <c r="B26" s="12" t="s">
        <v>1027</v>
      </c>
      <c r="C26" s="12" t="s">
        <v>1028</v>
      </c>
      <c r="E26" s="18" t="s">
        <v>1029</v>
      </c>
      <c r="F26" s="20" t="s">
        <v>1030</v>
      </c>
    </row>
    <row r="27" spans="1:6" ht="14.25">
      <c r="A27" s="18" t="s">
        <v>21</v>
      </c>
      <c r="B27" s="12" t="s">
        <v>1031</v>
      </c>
      <c r="C27" s="12" t="s">
        <v>1032</v>
      </c>
      <c r="E27" s="18" t="s">
        <v>1033</v>
      </c>
      <c r="F27" s="19" t="s">
        <v>1034</v>
      </c>
    </row>
    <row r="28" spans="1:6" ht="14.25">
      <c r="A28" s="18" t="s">
        <v>12</v>
      </c>
      <c r="B28" s="12" t="s">
        <v>1035</v>
      </c>
      <c r="C28" s="12" t="s">
        <v>1036</v>
      </c>
      <c r="E28" s="18" t="s">
        <v>1037</v>
      </c>
      <c r="F28" s="1" t="s">
        <v>1012</v>
      </c>
    </row>
    <row r="29" spans="1:6" ht="14.25">
      <c r="A29" s="18" t="s">
        <v>12</v>
      </c>
      <c r="B29" s="12" t="s">
        <v>1038</v>
      </c>
      <c r="C29" s="12" t="s">
        <v>1039</v>
      </c>
      <c r="D29" s="1" t="s">
        <v>956</v>
      </c>
      <c r="E29" s="18" t="s">
        <v>1040</v>
      </c>
      <c r="F29" s="1" t="s">
        <v>958</v>
      </c>
    </row>
    <row r="30" spans="1:6" ht="14.25">
      <c r="A30" s="18" t="s">
        <v>12</v>
      </c>
      <c r="B30" s="12" t="s">
        <v>1041</v>
      </c>
      <c r="C30" s="12" t="s">
        <v>1042</v>
      </c>
      <c r="E30" s="12" t="s">
        <v>1042</v>
      </c>
    </row>
    <row r="31" spans="1:6" ht="14.25">
      <c r="A31" s="18" t="s">
        <v>21</v>
      </c>
      <c r="B31" s="12" t="s">
        <v>1043</v>
      </c>
      <c r="C31" s="12" t="s">
        <v>1044</v>
      </c>
      <c r="E31" s="12" t="s">
        <v>1044</v>
      </c>
    </row>
    <row r="32" spans="1:6" ht="14.25">
      <c r="A32" s="18" t="s">
        <v>21</v>
      </c>
      <c r="B32" s="12" t="s">
        <v>1045</v>
      </c>
      <c r="C32" s="12" t="s">
        <v>1046</v>
      </c>
      <c r="E32" s="12" t="s">
        <v>1046</v>
      </c>
    </row>
    <row r="33" spans="1:5" ht="14.25">
      <c r="A33" s="18" t="s">
        <v>21</v>
      </c>
      <c r="B33" s="12" t="s">
        <v>1047</v>
      </c>
      <c r="C33" s="12" t="s">
        <v>1048</v>
      </c>
      <c r="E33" s="18" t="s">
        <v>1048</v>
      </c>
    </row>
    <row r="34" spans="1:5" ht="14.25">
      <c r="A34" s="18" t="s">
        <v>21</v>
      </c>
      <c r="B34" s="12" t="s">
        <v>1049</v>
      </c>
      <c r="C34" s="12" t="s">
        <v>1050</v>
      </c>
      <c r="E34" s="12" t="s">
        <v>1050</v>
      </c>
    </row>
    <row r="35" spans="1:5" ht="14.25">
      <c r="A35" s="18" t="s">
        <v>21</v>
      </c>
      <c r="B35" s="12" t="s">
        <v>1051</v>
      </c>
      <c r="C35" s="12" t="s">
        <v>1052</v>
      </c>
      <c r="E35" s="12" t="s">
        <v>1052</v>
      </c>
    </row>
    <row r="36" spans="1:5" ht="14.25">
      <c r="A36" s="18" t="s">
        <v>12</v>
      </c>
      <c r="B36" s="12" t="s">
        <v>1053</v>
      </c>
      <c r="C36" s="12" t="s">
        <v>1054</v>
      </c>
      <c r="E36" s="12" t="s">
        <v>1054</v>
      </c>
    </row>
    <row r="37" spans="1:5" ht="14.25">
      <c r="A37" s="18" t="s">
        <v>12</v>
      </c>
      <c r="B37" s="12" t="s">
        <v>1055</v>
      </c>
      <c r="C37" s="12" t="s">
        <v>1056</v>
      </c>
      <c r="E37" s="12" t="s">
        <v>1056</v>
      </c>
    </row>
    <row r="38" spans="1:5" ht="14.25">
      <c r="A38" s="18" t="s">
        <v>21</v>
      </c>
      <c r="B38" s="12" t="s">
        <v>1057</v>
      </c>
      <c r="C38" s="12" t="s">
        <v>1058</v>
      </c>
      <c r="E38" s="12" t="s">
        <v>1058</v>
      </c>
    </row>
    <row r="39" spans="1:5" ht="14.25">
      <c r="A39" s="18" t="s">
        <v>12</v>
      </c>
      <c r="B39" s="12" t="s">
        <v>1059</v>
      </c>
      <c r="C39" s="12" t="s">
        <v>1060</v>
      </c>
      <c r="E39" s="12" t="s">
        <v>1060</v>
      </c>
    </row>
    <row r="40" spans="1:5" ht="14.25">
      <c r="A40" s="18" t="s">
        <v>12</v>
      </c>
      <c r="B40" s="12" t="s">
        <v>1061</v>
      </c>
      <c r="C40" s="12" t="s">
        <v>1062</v>
      </c>
      <c r="E40" s="12" t="s">
        <v>1062</v>
      </c>
    </row>
    <row r="41" spans="1:5" ht="14.25">
      <c r="A41" s="18" t="s">
        <v>21</v>
      </c>
      <c r="B41" s="12" t="s">
        <v>1063</v>
      </c>
      <c r="C41" s="12" t="s">
        <v>1064</v>
      </c>
      <c r="E41" s="12" t="s">
        <v>1064</v>
      </c>
    </row>
    <row r="42" spans="1:5" ht="14.25">
      <c r="A42" s="18" t="s">
        <v>21</v>
      </c>
      <c r="B42" s="12" t="s">
        <v>1065</v>
      </c>
      <c r="C42" s="12" t="s">
        <v>1066</v>
      </c>
      <c r="E42" s="12" t="s">
        <v>1066</v>
      </c>
    </row>
    <row r="43" spans="1:5" ht="14.25">
      <c r="A43" s="18" t="s">
        <v>21</v>
      </c>
      <c r="B43" s="12" t="s">
        <v>1067</v>
      </c>
      <c r="C43" s="12" t="s">
        <v>1068</v>
      </c>
      <c r="E43" s="12" t="s">
        <v>1068</v>
      </c>
    </row>
    <row r="44" spans="1:5" ht="14.25">
      <c r="A44" s="18" t="s">
        <v>21</v>
      </c>
      <c r="B44" s="12" t="s">
        <v>1069</v>
      </c>
      <c r="C44" s="12" t="s">
        <v>1070</v>
      </c>
      <c r="E44" s="12" t="s">
        <v>1070</v>
      </c>
    </row>
    <row r="45" spans="1:5" ht="14.25">
      <c r="A45" s="18" t="s">
        <v>21</v>
      </c>
      <c r="B45" s="12" t="s">
        <v>1071</v>
      </c>
      <c r="C45" s="12" t="s">
        <v>1072</v>
      </c>
      <c r="E45" s="12" t="s">
        <v>1072</v>
      </c>
    </row>
    <row r="46" spans="1:5" ht="14.25">
      <c r="A46" s="18" t="s">
        <v>12</v>
      </c>
      <c r="B46" s="12" t="s">
        <v>1073</v>
      </c>
      <c r="C46" s="12" t="s">
        <v>1074</v>
      </c>
      <c r="E46" s="12" t="s">
        <v>1074</v>
      </c>
    </row>
    <row r="47" spans="1:5" ht="14.25">
      <c r="A47" s="18" t="s">
        <v>12</v>
      </c>
      <c r="B47" s="12" t="s">
        <v>1075</v>
      </c>
      <c r="C47" s="12" t="s">
        <v>1076</v>
      </c>
      <c r="E47" s="12" t="s">
        <v>1076</v>
      </c>
    </row>
    <row r="48" spans="1:5" ht="14.25">
      <c r="A48" s="18" t="s">
        <v>21</v>
      </c>
      <c r="B48" s="12" t="s">
        <v>1077</v>
      </c>
      <c r="C48" s="12" t="s">
        <v>1078</v>
      </c>
      <c r="E48" s="12" t="s">
        <v>1078</v>
      </c>
    </row>
    <row r="49" spans="1:5" ht="14.25">
      <c r="A49" s="18" t="s">
        <v>24</v>
      </c>
      <c r="B49" s="12" t="s">
        <v>1079</v>
      </c>
      <c r="C49" s="12" t="s">
        <v>116</v>
      </c>
      <c r="E49" s="12" t="s">
        <v>116</v>
      </c>
    </row>
    <row r="50" spans="1:5" ht="14.25">
      <c r="A50" s="18" t="s">
        <v>24</v>
      </c>
      <c r="B50" s="12" t="s">
        <v>1080</v>
      </c>
      <c r="C50" s="12" t="s">
        <v>1081</v>
      </c>
      <c r="E50" s="12" t="s">
        <v>1081</v>
      </c>
    </row>
    <row r="51" spans="1:5" ht="14.25">
      <c r="A51" s="18" t="s">
        <v>24</v>
      </c>
      <c r="B51" s="12" t="s">
        <v>1082</v>
      </c>
      <c r="C51" s="12" t="s">
        <v>1083</v>
      </c>
      <c r="E51" s="12" t="s">
        <v>1083</v>
      </c>
    </row>
    <row r="52" spans="1:5" ht="14.25">
      <c r="A52" s="18" t="s">
        <v>24</v>
      </c>
      <c r="B52" s="12" t="s">
        <v>1084</v>
      </c>
      <c r="C52" s="12" t="s">
        <v>1085</v>
      </c>
      <c r="E52" s="12" t="s">
        <v>1085</v>
      </c>
    </row>
    <row r="53" spans="1:5" ht="14.25">
      <c r="A53" s="18" t="s">
        <v>21</v>
      </c>
      <c r="B53" s="12" t="s">
        <v>1086</v>
      </c>
      <c r="C53" s="12" t="s">
        <v>1087</v>
      </c>
      <c r="E53" s="12" t="s">
        <v>1087</v>
      </c>
    </row>
    <row r="54" spans="1:5" ht="14.25">
      <c r="A54" s="18" t="s">
        <v>24</v>
      </c>
      <c r="B54" s="12" t="s">
        <v>1088</v>
      </c>
      <c r="C54" s="12" t="s">
        <v>1089</v>
      </c>
      <c r="E54" s="12" t="s">
        <v>1089</v>
      </c>
    </row>
    <row r="55" spans="1:5" ht="14.25">
      <c r="A55" s="18" t="s">
        <v>24</v>
      </c>
      <c r="B55" s="12" t="s">
        <v>1090</v>
      </c>
      <c r="C55" s="12" t="s">
        <v>1091</v>
      </c>
      <c r="E55" s="12" t="s">
        <v>1091</v>
      </c>
    </row>
    <row r="56" spans="1:5" ht="14.25">
      <c r="A56" s="18" t="s">
        <v>24</v>
      </c>
      <c r="B56" s="12" t="s">
        <v>1092</v>
      </c>
      <c r="C56" s="12" t="s">
        <v>1093</v>
      </c>
      <c r="E56" s="12" t="s">
        <v>1093</v>
      </c>
    </row>
    <row r="57" spans="1:5" ht="14.25">
      <c r="A57" s="18" t="s">
        <v>21</v>
      </c>
      <c r="B57" s="12" t="s">
        <v>1094</v>
      </c>
      <c r="C57" s="12" t="s">
        <v>1095</v>
      </c>
      <c r="E57" s="12" t="s">
        <v>1095</v>
      </c>
    </row>
    <row r="58" spans="1:5" ht="14.25">
      <c r="A58" s="18" t="s">
        <v>24</v>
      </c>
      <c r="B58" s="12" t="s">
        <v>1096</v>
      </c>
      <c r="C58" s="12" t="s">
        <v>1097</v>
      </c>
      <c r="E58" s="12" t="s">
        <v>1097</v>
      </c>
    </row>
    <row r="59" spans="1:5" ht="14.25">
      <c r="A59" s="18" t="s">
        <v>24</v>
      </c>
      <c r="B59" s="12" t="s">
        <v>1098</v>
      </c>
      <c r="C59" s="12" t="s">
        <v>1099</v>
      </c>
      <c r="E59" s="12" t="s">
        <v>1099</v>
      </c>
    </row>
    <row r="60" spans="1:5" ht="14.25">
      <c r="A60" s="18" t="s">
        <v>24</v>
      </c>
      <c r="B60" s="12" t="s">
        <v>1100</v>
      </c>
      <c r="C60" s="12" t="s">
        <v>1101</v>
      </c>
      <c r="E60" s="12" t="s">
        <v>1101</v>
      </c>
    </row>
    <row r="61" spans="1:5" ht="14.25">
      <c r="A61" s="18" t="s">
        <v>24</v>
      </c>
      <c r="B61" s="12" t="s">
        <v>1102</v>
      </c>
      <c r="C61" s="12" t="s">
        <v>1103</v>
      </c>
      <c r="E61" s="12" t="s">
        <v>1103</v>
      </c>
    </row>
    <row r="62" spans="1:5" ht="14.25">
      <c r="A62" s="21" t="s">
        <v>24</v>
      </c>
      <c r="B62" s="22" t="s">
        <v>1104</v>
      </c>
      <c r="C62" s="12" t="s">
        <v>1105</v>
      </c>
      <c r="E62" s="12" t="s">
        <v>1105</v>
      </c>
    </row>
    <row r="63" spans="1:5" ht="14.25">
      <c r="A63" s="21" t="s">
        <v>21</v>
      </c>
      <c r="B63" s="22" t="s">
        <v>1106</v>
      </c>
      <c r="C63" s="22" t="s">
        <v>1107</v>
      </c>
      <c r="E63" s="22" t="s">
        <v>1107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Q31"/>
  <sheetViews>
    <sheetView workbookViewId="0"/>
  </sheetViews>
  <sheetFormatPr defaultRowHeight="15"/>
  <sheetData>
    <row r="1" spans="1:17" ht="12.75">
      <c r="A1" s="1" t="s">
        <v>6569</v>
      </c>
      <c r="B1" s="6" t="s">
        <v>2</v>
      </c>
      <c r="E1" s="1" t="s">
        <v>8132</v>
      </c>
      <c r="G1" s="83" t="s">
        <v>6569</v>
      </c>
      <c r="H1" s="84" t="s">
        <v>2</v>
      </c>
      <c r="I1" s="85"/>
      <c r="J1" s="86"/>
      <c r="K1" s="87" t="s">
        <v>8132</v>
      </c>
      <c r="M1" s="83" t="s">
        <v>6569</v>
      </c>
      <c r="N1" s="84" t="s">
        <v>2</v>
      </c>
      <c r="O1" s="85"/>
      <c r="P1" s="86"/>
      <c r="Q1" s="87" t="s">
        <v>8132</v>
      </c>
    </row>
    <row r="2" spans="1:17" ht="12.75">
      <c r="B2" s="6" t="s">
        <v>24</v>
      </c>
      <c r="C2" s="6" t="s">
        <v>12</v>
      </c>
      <c r="D2" s="6" t="s">
        <v>21</v>
      </c>
      <c r="G2" s="88"/>
      <c r="H2" s="89" t="s">
        <v>24</v>
      </c>
      <c r="I2" s="89" t="s">
        <v>12</v>
      </c>
      <c r="J2" s="89" t="s">
        <v>21</v>
      </c>
      <c r="K2" s="88"/>
      <c r="M2" s="88"/>
      <c r="N2" s="89" t="s">
        <v>24</v>
      </c>
      <c r="O2" s="89" t="s">
        <v>12</v>
      </c>
      <c r="P2" s="89" t="s">
        <v>21</v>
      </c>
      <c r="Q2" s="88"/>
    </row>
    <row r="3" spans="1:17" ht="12.75">
      <c r="A3" s="1" t="s">
        <v>15</v>
      </c>
      <c r="C3" s="1">
        <v>2</v>
      </c>
      <c r="D3" s="1">
        <v>1</v>
      </c>
      <c r="E3" s="1">
        <v>3</v>
      </c>
      <c r="G3" s="81" t="s">
        <v>15</v>
      </c>
      <c r="H3" s="79"/>
      <c r="I3" s="79">
        <v>2</v>
      </c>
      <c r="J3" s="79">
        <v>1</v>
      </c>
      <c r="K3" s="79">
        <v>3</v>
      </c>
      <c r="M3" s="81" t="s">
        <v>628</v>
      </c>
      <c r="N3" s="79">
        <v>7</v>
      </c>
      <c r="O3" s="79">
        <v>47</v>
      </c>
      <c r="P3" s="79">
        <v>40</v>
      </c>
      <c r="Q3" s="79">
        <v>94</v>
      </c>
    </row>
    <row r="4" spans="1:17" ht="12.75">
      <c r="A4" s="1" t="s">
        <v>27</v>
      </c>
      <c r="B4" s="1">
        <v>5</v>
      </c>
      <c r="C4" s="1">
        <v>17</v>
      </c>
      <c r="D4" s="1">
        <v>11</v>
      </c>
      <c r="E4" s="1">
        <v>33</v>
      </c>
      <c r="G4" s="81" t="s">
        <v>27</v>
      </c>
      <c r="H4" s="79">
        <v>5</v>
      </c>
      <c r="I4" s="79">
        <v>17</v>
      </c>
      <c r="J4" s="79">
        <v>11</v>
      </c>
      <c r="K4" s="79">
        <v>33</v>
      </c>
      <c r="M4" s="81" t="s">
        <v>775</v>
      </c>
      <c r="N4" s="79">
        <v>1</v>
      </c>
      <c r="O4" s="79">
        <v>1</v>
      </c>
      <c r="P4" s="79"/>
      <c r="Q4" s="79">
        <v>2</v>
      </c>
    </row>
    <row r="5" spans="1:17" ht="12.75">
      <c r="A5" s="1" t="s">
        <v>93</v>
      </c>
      <c r="B5" s="1">
        <v>5</v>
      </c>
      <c r="C5" s="1">
        <v>11</v>
      </c>
      <c r="D5" s="1">
        <v>3</v>
      </c>
      <c r="E5" s="1">
        <v>19</v>
      </c>
      <c r="G5" s="81" t="s">
        <v>93</v>
      </c>
      <c r="H5" s="79">
        <v>5</v>
      </c>
      <c r="I5" s="79">
        <v>11</v>
      </c>
      <c r="J5" s="79">
        <v>3</v>
      </c>
      <c r="K5" s="79">
        <v>19</v>
      </c>
      <c r="M5" s="81" t="s">
        <v>783</v>
      </c>
      <c r="N5" s="79"/>
      <c r="O5" s="79">
        <v>4</v>
      </c>
      <c r="P5" s="79">
        <v>7</v>
      </c>
      <c r="Q5" s="79">
        <v>11</v>
      </c>
    </row>
    <row r="6" spans="1:17" ht="12.75">
      <c r="A6" s="1" t="s">
        <v>137</v>
      </c>
      <c r="C6" s="1">
        <v>2</v>
      </c>
      <c r="D6" s="1">
        <v>4</v>
      </c>
      <c r="E6" s="1">
        <v>6</v>
      </c>
      <c r="G6" s="81" t="s">
        <v>137</v>
      </c>
      <c r="H6" s="79"/>
      <c r="I6" s="79">
        <v>2</v>
      </c>
      <c r="J6" s="79">
        <v>4</v>
      </c>
      <c r="K6" s="79">
        <v>6</v>
      </c>
      <c r="M6" s="81" t="s">
        <v>806</v>
      </c>
      <c r="N6" s="79">
        <v>5</v>
      </c>
      <c r="O6" s="79">
        <v>3</v>
      </c>
      <c r="P6" s="79">
        <v>1</v>
      </c>
      <c r="Q6" s="79">
        <v>9</v>
      </c>
    </row>
    <row r="7" spans="1:17" ht="12.75">
      <c r="A7" s="1" t="s">
        <v>151</v>
      </c>
      <c r="B7" s="1">
        <v>1</v>
      </c>
      <c r="C7" s="1">
        <v>2</v>
      </c>
      <c r="D7" s="1">
        <v>2</v>
      </c>
      <c r="E7" s="1">
        <v>5</v>
      </c>
      <c r="G7" s="81" t="s">
        <v>151</v>
      </c>
      <c r="H7" s="79">
        <v>1</v>
      </c>
      <c r="I7" s="79">
        <v>2</v>
      </c>
      <c r="J7" s="79">
        <v>2</v>
      </c>
      <c r="K7" s="79">
        <v>5</v>
      </c>
      <c r="M7" s="81" t="s">
        <v>821</v>
      </c>
      <c r="N7" s="79">
        <v>2</v>
      </c>
      <c r="O7" s="79"/>
      <c r="P7" s="79">
        <v>1</v>
      </c>
      <c r="Q7" s="79">
        <v>3</v>
      </c>
    </row>
    <row r="8" spans="1:17" ht="12.75">
      <c r="A8" s="1" t="s">
        <v>162</v>
      </c>
      <c r="B8" s="1">
        <v>3</v>
      </c>
      <c r="C8" s="1">
        <v>3</v>
      </c>
      <c r="D8" s="1">
        <v>3</v>
      </c>
      <c r="E8" s="1">
        <v>9</v>
      </c>
      <c r="G8" s="81" t="s">
        <v>162</v>
      </c>
      <c r="H8" s="79">
        <v>3</v>
      </c>
      <c r="I8" s="79">
        <v>3</v>
      </c>
      <c r="J8" s="79">
        <v>3</v>
      </c>
      <c r="K8" s="79">
        <v>9</v>
      </c>
      <c r="M8" s="81" t="s">
        <v>830</v>
      </c>
      <c r="N8" s="79">
        <v>4</v>
      </c>
      <c r="O8" s="79">
        <v>2</v>
      </c>
      <c r="P8" s="79">
        <v>1</v>
      </c>
      <c r="Q8" s="79">
        <v>7</v>
      </c>
    </row>
    <row r="9" spans="1:17" ht="12.75">
      <c r="A9" s="1" t="s">
        <v>181</v>
      </c>
      <c r="C9" s="1">
        <v>2</v>
      </c>
      <c r="E9" s="1">
        <v>2</v>
      </c>
      <c r="G9" s="81" t="s">
        <v>181</v>
      </c>
      <c r="H9" s="79"/>
      <c r="I9" s="79">
        <v>2</v>
      </c>
      <c r="J9" s="79"/>
      <c r="K9" s="79">
        <v>2</v>
      </c>
      <c r="M9" s="81" t="s">
        <v>846</v>
      </c>
      <c r="N9" s="79">
        <v>3</v>
      </c>
      <c r="O9" s="79"/>
      <c r="P9" s="79">
        <v>1</v>
      </c>
      <c r="Q9" s="79">
        <v>4</v>
      </c>
    </row>
    <row r="10" spans="1:17" ht="12.75">
      <c r="A10" s="1" t="s">
        <v>188</v>
      </c>
      <c r="B10" s="1">
        <v>2</v>
      </c>
      <c r="C10" s="1">
        <v>7</v>
      </c>
      <c r="D10" s="1">
        <v>3</v>
      </c>
      <c r="E10" s="1">
        <v>12</v>
      </c>
      <c r="G10" s="81" t="s">
        <v>188</v>
      </c>
      <c r="H10" s="79">
        <v>2</v>
      </c>
      <c r="I10" s="79">
        <v>7</v>
      </c>
      <c r="J10" s="79">
        <v>3</v>
      </c>
      <c r="K10" s="79">
        <v>12</v>
      </c>
      <c r="M10" s="81" t="s">
        <v>858</v>
      </c>
      <c r="N10" s="79">
        <v>2</v>
      </c>
      <c r="O10" s="79">
        <v>1</v>
      </c>
      <c r="P10" s="79">
        <v>1</v>
      </c>
      <c r="Q10" s="79">
        <v>4</v>
      </c>
    </row>
    <row r="11" spans="1:17" ht="12.75">
      <c r="A11" s="1" t="s">
        <v>214</v>
      </c>
      <c r="C11" s="1">
        <v>1</v>
      </c>
      <c r="E11" s="1">
        <v>1</v>
      </c>
      <c r="G11" s="81" t="s">
        <v>214</v>
      </c>
      <c r="H11" s="79"/>
      <c r="I11" s="79">
        <v>1</v>
      </c>
      <c r="J11" s="79"/>
      <c r="K11" s="79">
        <v>1</v>
      </c>
      <c r="M11" s="81" t="s">
        <v>867</v>
      </c>
      <c r="N11" s="79">
        <v>1</v>
      </c>
      <c r="O11" s="79"/>
      <c r="P11" s="79">
        <v>1</v>
      </c>
      <c r="Q11" s="79">
        <v>2</v>
      </c>
    </row>
    <row r="12" spans="1:17" ht="12.75">
      <c r="A12" s="1" t="s">
        <v>219</v>
      </c>
      <c r="B12" s="1">
        <v>1</v>
      </c>
      <c r="E12" s="1">
        <v>1</v>
      </c>
      <c r="G12" s="81" t="s">
        <v>219</v>
      </c>
      <c r="H12" s="79">
        <v>1</v>
      </c>
      <c r="I12" s="79"/>
      <c r="J12" s="79"/>
      <c r="K12" s="79">
        <v>1</v>
      </c>
      <c r="M12" s="81" t="s">
        <v>873</v>
      </c>
      <c r="N12" s="79">
        <v>2</v>
      </c>
      <c r="O12" s="79"/>
      <c r="P12" s="79"/>
      <c r="Q12" s="79">
        <v>2</v>
      </c>
    </row>
    <row r="13" spans="1:17" ht="12.75">
      <c r="A13" s="1" t="s">
        <v>224</v>
      </c>
      <c r="B13" s="1">
        <v>19</v>
      </c>
      <c r="C13" s="1">
        <v>27</v>
      </c>
      <c r="D13" s="1">
        <v>33</v>
      </c>
      <c r="E13" s="1">
        <v>79</v>
      </c>
      <c r="G13" s="81" t="s">
        <v>224</v>
      </c>
      <c r="H13" s="79">
        <v>19</v>
      </c>
      <c r="I13" s="79">
        <v>27</v>
      </c>
      <c r="J13" s="79">
        <v>33</v>
      </c>
      <c r="K13" s="79">
        <v>79</v>
      </c>
      <c r="M13" s="81" t="s">
        <v>879</v>
      </c>
      <c r="N13" s="79">
        <v>3</v>
      </c>
      <c r="O13" s="79">
        <v>4</v>
      </c>
      <c r="P13" s="79">
        <v>2</v>
      </c>
      <c r="Q13" s="79">
        <v>9</v>
      </c>
    </row>
    <row r="14" spans="1:17" ht="12.75">
      <c r="A14" s="1" t="s">
        <v>320</v>
      </c>
      <c r="B14" s="1">
        <v>7</v>
      </c>
      <c r="C14" s="1">
        <v>20</v>
      </c>
      <c r="D14" s="1">
        <v>2</v>
      </c>
      <c r="E14" s="1">
        <v>29</v>
      </c>
      <c r="G14" s="81" t="s">
        <v>320</v>
      </c>
      <c r="H14" s="79">
        <v>7</v>
      </c>
      <c r="I14" s="79">
        <v>20</v>
      </c>
      <c r="J14" s="79">
        <v>2</v>
      </c>
      <c r="K14" s="79">
        <v>29</v>
      </c>
      <c r="M14" s="81" t="s">
        <v>902</v>
      </c>
      <c r="N14" s="79">
        <v>5</v>
      </c>
      <c r="O14" s="79">
        <v>1</v>
      </c>
      <c r="P14" s="79">
        <v>1</v>
      </c>
      <c r="Q14" s="79">
        <v>7</v>
      </c>
    </row>
    <row r="15" spans="1:17" ht="12.75">
      <c r="A15" s="1" t="s">
        <v>369</v>
      </c>
      <c r="B15" s="1">
        <v>14</v>
      </c>
      <c r="C15" s="1">
        <v>63</v>
      </c>
      <c r="D15" s="1">
        <v>68</v>
      </c>
      <c r="E15" s="1">
        <v>145</v>
      </c>
      <c r="G15" s="81" t="s">
        <v>369</v>
      </c>
      <c r="H15" s="79">
        <v>14</v>
      </c>
      <c r="I15" s="79">
        <v>63</v>
      </c>
      <c r="J15" s="79">
        <v>68</v>
      </c>
      <c r="K15" s="79">
        <v>145</v>
      </c>
      <c r="M15" s="81" t="s">
        <v>919</v>
      </c>
      <c r="N15" s="79">
        <v>2</v>
      </c>
      <c r="O15" s="79"/>
      <c r="P15" s="79">
        <v>1</v>
      </c>
      <c r="Q15" s="79">
        <v>3</v>
      </c>
    </row>
    <row r="16" spans="1:17" ht="12.75">
      <c r="A16" s="1" t="s">
        <v>578</v>
      </c>
      <c r="B16" s="1">
        <v>2</v>
      </c>
      <c r="C16" s="1">
        <v>13</v>
      </c>
      <c r="D16" s="1">
        <v>21</v>
      </c>
      <c r="E16" s="1">
        <v>36</v>
      </c>
      <c r="G16" s="81" t="s">
        <v>578</v>
      </c>
      <c r="H16" s="79">
        <v>2</v>
      </c>
      <c r="I16" s="79">
        <v>13</v>
      </c>
      <c r="J16" s="79">
        <v>21</v>
      </c>
      <c r="K16" s="79">
        <v>36</v>
      </c>
      <c r="M16" s="81" t="s">
        <v>928</v>
      </c>
      <c r="N16" s="79">
        <v>3</v>
      </c>
      <c r="O16" s="79"/>
      <c r="P16" s="79"/>
      <c r="Q16" s="79">
        <v>3</v>
      </c>
    </row>
    <row r="17" spans="1:5" ht="12.75">
      <c r="A17" s="1" t="s">
        <v>628</v>
      </c>
      <c r="B17" s="1">
        <v>7</v>
      </c>
      <c r="C17" s="1">
        <v>47</v>
      </c>
      <c r="D17" s="1">
        <v>40</v>
      </c>
      <c r="E17" s="1">
        <v>94</v>
      </c>
    </row>
    <row r="18" spans="1:5" ht="12.75">
      <c r="A18" s="1" t="s">
        <v>775</v>
      </c>
      <c r="B18" s="1">
        <v>1</v>
      </c>
      <c r="C18" s="1">
        <v>1</v>
      </c>
      <c r="E18" s="1">
        <v>2</v>
      </c>
    </row>
    <row r="19" spans="1:5" ht="12.75">
      <c r="A19" s="1" t="s">
        <v>783</v>
      </c>
      <c r="C19" s="1">
        <v>4</v>
      </c>
      <c r="D19" s="1">
        <v>7</v>
      </c>
      <c r="E19" s="1">
        <v>11</v>
      </c>
    </row>
    <row r="20" spans="1:5" ht="12.75">
      <c r="A20" s="1" t="s">
        <v>806</v>
      </c>
      <c r="B20" s="1">
        <v>5</v>
      </c>
      <c r="C20" s="1">
        <v>3</v>
      </c>
      <c r="D20" s="1">
        <v>1</v>
      </c>
      <c r="E20" s="1">
        <v>9</v>
      </c>
    </row>
    <row r="21" spans="1:5" ht="12.75">
      <c r="A21" s="1" t="s">
        <v>821</v>
      </c>
      <c r="B21" s="1">
        <v>2</v>
      </c>
      <c r="D21" s="1">
        <v>1</v>
      </c>
      <c r="E21" s="1">
        <v>3</v>
      </c>
    </row>
    <row r="22" spans="1:5" ht="12.75">
      <c r="A22" s="1" t="s">
        <v>830</v>
      </c>
      <c r="B22" s="1">
        <v>4</v>
      </c>
      <c r="C22" s="1">
        <v>2</v>
      </c>
      <c r="D22" s="1">
        <v>1</v>
      </c>
      <c r="E22" s="1">
        <v>7</v>
      </c>
    </row>
    <row r="23" spans="1:5" ht="12.75">
      <c r="A23" s="1" t="s">
        <v>846</v>
      </c>
      <c r="B23" s="1">
        <v>3</v>
      </c>
      <c r="D23" s="1">
        <v>1</v>
      </c>
      <c r="E23" s="1">
        <v>4</v>
      </c>
    </row>
    <row r="24" spans="1:5" ht="12.75">
      <c r="A24" s="1" t="s">
        <v>858</v>
      </c>
      <c r="B24" s="1">
        <v>2</v>
      </c>
      <c r="C24" s="1">
        <v>1</v>
      </c>
      <c r="D24" s="1">
        <v>1</v>
      </c>
      <c r="E24" s="1">
        <v>4</v>
      </c>
    </row>
    <row r="25" spans="1:5" ht="12.75">
      <c r="A25" s="1" t="s">
        <v>867</v>
      </c>
      <c r="B25" s="1">
        <v>1</v>
      </c>
      <c r="D25" s="1">
        <v>1</v>
      </c>
      <c r="E25" s="1">
        <v>2</v>
      </c>
    </row>
    <row r="26" spans="1:5" ht="12.75">
      <c r="A26" s="1" t="s">
        <v>873</v>
      </c>
      <c r="B26" s="1">
        <v>2</v>
      </c>
      <c r="E26" s="1">
        <v>2</v>
      </c>
    </row>
    <row r="27" spans="1:5" ht="12.75">
      <c r="A27" s="1" t="s">
        <v>879</v>
      </c>
      <c r="B27" s="1">
        <v>3</v>
      </c>
      <c r="C27" s="1">
        <v>4</v>
      </c>
      <c r="D27" s="1">
        <v>2</v>
      </c>
      <c r="E27" s="1">
        <v>9</v>
      </c>
    </row>
    <row r="28" spans="1:5" ht="12.75">
      <c r="A28" s="1" t="s">
        <v>902</v>
      </c>
      <c r="B28" s="1">
        <v>5</v>
      </c>
      <c r="C28" s="1">
        <v>1</v>
      </c>
      <c r="D28" s="1">
        <v>1</v>
      </c>
      <c r="E28" s="1">
        <v>7</v>
      </c>
    </row>
    <row r="29" spans="1:5" ht="12.75">
      <c r="A29" s="1" t="s">
        <v>919</v>
      </c>
      <c r="B29" s="1">
        <v>2</v>
      </c>
      <c r="D29" s="1">
        <v>1</v>
      </c>
      <c r="E29" s="1">
        <v>3</v>
      </c>
    </row>
    <row r="30" spans="1:5" ht="12.75">
      <c r="A30" s="1" t="s">
        <v>928</v>
      </c>
      <c r="B30" s="1">
        <v>3</v>
      </c>
      <c r="E30" s="1">
        <v>3</v>
      </c>
    </row>
    <row r="31" spans="1:5" ht="12.75">
      <c r="A31" s="1" t="s">
        <v>8133</v>
      </c>
      <c r="B31" s="1">
        <f t="shared" ref="B31:E31" si="0">SUM(B3:B30)</f>
        <v>99</v>
      </c>
      <c r="C31" s="1">
        <f t="shared" si="0"/>
        <v>233</v>
      </c>
      <c r="D31" s="1">
        <f t="shared" si="0"/>
        <v>208</v>
      </c>
      <c r="E31" s="1">
        <f t="shared" si="0"/>
        <v>540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A44"/>
  <sheetViews>
    <sheetView workbookViewId="0"/>
  </sheetViews>
  <sheetFormatPr defaultRowHeight="15"/>
  <sheetData>
    <row r="1" ht="12.75"/>
    <row r="2" ht="12.75"/>
    <row r="3" ht="12.75"/>
    <row r="4" ht="12.75"/>
    <row r="5" ht="12.75"/>
    <row r="6" ht="12.75"/>
    <row r="7" ht="12.75"/>
    <row r="8" ht="12.75"/>
    <row r="9" ht="12.75"/>
    <row r="10" ht="12.75"/>
    <row r="11" ht="12.75"/>
    <row r="12" ht="12.75"/>
    <row r="13" ht="12.75"/>
    <row r="14" ht="12.75"/>
    <row r="15" ht="12.75"/>
    <row r="16" ht="12.75"/>
    <row r="17" ht="12.75"/>
    <row r="18" ht="12.75"/>
    <row r="19" ht="12.75"/>
    <row r="20" ht="12.75"/>
    <row r="21" ht="12.75"/>
    <row r="22" ht="12.75"/>
    <row r="23" ht="12.75"/>
    <row r="24" ht="12.75"/>
    <row r="25" ht="12.75"/>
    <row r="26" ht="12.75"/>
    <row r="27" ht="12.75"/>
    <row r="28" ht="12.75"/>
    <row r="29" ht="12.75"/>
    <row r="30" ht="12.75"/>
    <row r="31" ht="12.75"/>
    <row r="32" ht="12.75"/>
    <row r="33" ht="12.75"/>
    <row r="34" ht="12.75"/>
    <row r="35" ht="12.75"/>
    <row r="36" ht="12.75"/>
    <row r="37" ht="12.75"/>
    <row r="38" ht="12.75"/>
    <row r="39" ht="12.75"/>
    <row r="40" ht="12.75"/>
    <row r="41" ht="12.75"/>
    <row r="42" ht="12.75"/>
    <row r="43" ht="12.75"/>
    <row r="44" ht="12.75"/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I1:K30"/>
  <sheetViews>
    <sheetView workbookViewId="0"/>
  </sheetViews>
  <sheetFormatPr defaultRowHeight="15"/>
  <sheetData>
    <row r="1" spans="9:11" ht="12.75"/>
    <row r="2" spans="9:11" ht="12.75"/>
    <row r="3" spans="9:11" ht="12.75">
      <c r="I3" s="6"/>
      <c r="J3" s="6"/>
      <c r="K3" s="6"/>
    </row>
    <row r="4" spans="9:11" ht="12.75"/>
    <row r="5" spans="9:11" ht="12.75"/>
    <row r="6" spans="9:11" ht="12.75"/>
    <row r="7" spans="9:11" ht="12.75"/>
    <row r="8" spans="9:11" ht="12.75"/>
    <row r="9" spans="9:11" ht="12.75"/>
    <row r="10" spans="9:11" ht="12.75"/>
    <row r="11" spans="9:11" ht="12.75"/>
    <row r="12" spans="9:11" ht="12.75"/>
    <row r="13" spans="9:11" ht="12.75"/>
    <row r="14" spans="9:11" ht="12.75"/>
    <row r="15" spans="9:11" ht="12.75"/>
    <row r="16" spans="9:11" ht="12.75"/>
    <row r="17" ht="12.75"/>
    <row r="18" ht="12.75"/>
    <row r="19" ht="12.75"/>
    <row r="20" ht="12.75"/>
    <row r="21" ht="12.75"/>
    <row r="22" ht="12.75"/>
    <row r="23" ht="12.75"/>
    <row r="24" ht="12.75"/>
    <row r="25" ht="12.75"/>
    <row r="26" ht="12.75"/>
    <row r="27" ht="12.75"/>
    <row r="28" ht="12.75"/>
    <row r="29" ht="12.75"/>
    <row r="30" ht="12.75"/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A44"/>
  <sheetViews>
    <sheetView workbookViewId="0"/>
  </sheetViews>
  <sheetFormatPr defaultRowHeight="15"/>
  <sheetData>
    <row r="1" ht="12.75"/>
    <row r="2" ht="12.75"/>
    <row r="3" ht="12.75"/>
    <row r="4" ht="12.75"/>
    <row r="5" ht="12.75"/>
    <row r="6" ht="12.75"/>
    <row r="7" ht="12.75"/>
    <row r="8" ht="12.75"/>
    <row r="9" ht="12.75"/>
    <row r="10" ht="12.75"/>
    <row r="11" ht="12.75"/>
    <row r="12" ht="12.75"/>
    <row r="13" ht="12.75"/>
    <row r="14" ht="12.75"/>
    <row r="15" ht="12.75"/>
    <row r="16" ht="12.75"/>
    <row r="17" ht="12.75"/>
    <row r="18" ht="12.75"/>
    <row r="19" ht="12.75"/>
    <row r="20" ht="12.75"/>
    <row r="21" ht="12.75"/>
    <row r="22" ht="12.75"/>
    <row r="23" ht="12.75"/>
    <row r="24" ht="12.75"/>
    <row r="25" ht="12.75"/>
    <row r="26" ht="12.75"/>
    <row r="27" ht="12.75"/>
    <row r="28" ht="12.75"/>
    <row r="29" ht="12.75"/>
    <row r="30" ht="12.75"/>
    <row r="31" ht="12.75"/>
    <row r="32" ht="12.75"/>
    <row r="33" ht="12.75"/>
    <row r="34" ht="12.75"/>
    <row r="35" ht="12.75"/>
    <row r="36" ht="12.75"/>
    <row r="37" ht="12.75"/>
    <row r="38" ht="12.75"/>
    <row r="39" ht="12.75"/>
    <row r="40" ht="12.75"/>
    <row r="41" ht="12.75"/>
    <row r="42" ht="12.75"/>
    <row r="43" ht="12.75"/>
    <row r="44" ht="12.75"/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H541"/>
  <sheetViews>
    <sheetView workbookViewId="0"/>
  </sheetViews>
  <sheetFormatPr defaultRowHeight="15"/>
  <sheetData>
    <row r="1" spans="1:8" ht="12.75">
      <c r="A1" s="81" t="s">
        <v>8134</v>
      </c>
      <c r="B1" s="81" t="s">
        <v>6569</v>
      </c>
      <c r="C1" s="81" t="s">
        <v>3</v>
      </c>
      <c r="D1" s="81" t="s">
        <v>936</v>
      </c>
      <c r="E1" s="81" t="s">
        <v>2</v>
      </c>
      <c r="F1" s="81" t="s">
        <v>8135</v>
      </c>
      <c r="G1" s="81" t="s">
        <v>8136</v>
      </c>
      <c r="H1" s="1" t="s">
        <v>8137</v>
      </c>
    </row>
    <row r="2" spans="1:8" ht="12.75">
      <c r="A2" s="81">
        <v>1</v>
      </c>
      <c r="B2" s="81" t="str">
        <f>'Olah Data'!Z160</f>
        <v>Aceh</v>
      </c>
      <c r="C2" s="82" t="str">
        <f>'Olah Data'!D160</f>
        <v>222112004</v>
      </c>
      <c r="D2" s="81" t="e">
        <f>'Olah Data'!G160</f>
        <v>#N/A</v>
      </c>
      <c r="E2" s="80" t="str">
        <f>'Olah Data'!C160</f>
        <v>DIV KS</v>
      </c>
      <c r="F2" s="81" t="str">
        <f>'Olah Data'!T160</f>
        <v>Jl. Pangraed Utama No.39, Ie Masen Kayee Adang, Kecamatan Syiah Kuala</v>
      </c>
      <c r="G2" s="81" t="str">
        <f>'Olah Data'!AB160</f>
        <v>BPS Provinsi Aceh</v>
      </c>
      <c r="H2" s="1" t="str">
        <f>'Olah Data'!Y160</f>
        <v>11</v>
      </c>
    </row>
    <row r="3" spans="1:8" ht="12.75">
      <c r="A3" s="81">
        <v>1</v>
      </c>
      <c r="B3" s="81" t="str">
        <f>'Olah Data'!Z401</f>
        <v>Aceh</v>
      </c>
      <c r="C3" s="82" t="str">
        <f>'Olah Data'!D401</f>
        <v>222112325</v>
      </c>
      <c r="D3" s="81" t="e">
        <f>'Olah Data'!G401</f>
        <v>#N/A</v>
      </c>
      <c r="E3" s="80" t="str">
        <f>'Olah Data'!C401</f>
        <v>DIV KS</v>
      </c>
      <c r="F3" s="81" t="str">
        <f>'Olah Data'!T401</f>
        <v>Rt00/Rw00, Jalan Kb, Baet, Kec.Baitussalam</v>
      </c>
      <c r="G3" s="81" t="str">
        <f>'Olah Data'!AB401</f>
        <v>BPS Provinsi Aceh</v>
      </c>
      <c r="H3" s="1" t="str">
        <f>'Olah Data'!Y401</f>
        <v>11</v>
      </c>
    </row>
    <row r="4" spans="1:8" ht="12.75">
      <c r="A4" s="81">
        <v>1</v>
      </c>
      <c r="B4" s="81" t="str">
        <f>'Olah Data'!Z153</f>
        <v>Aceh</v>
      </c>
      <c r="C4" s="82" t="str">
        <f>'Olah Data'!D153</f>
        <v>212111927</v>
      </c>
      <c r="D4" s="81" t="e">
        <f>'Olah Data'!G153</f>
        <v>#N/A</v>
      </c>
      <c r="E4" s="80" t="str">
        <f>'Olah Data'!C153</f>
        <v>DIV ST</v>
      </c>
      <c r="F4" s="81" t="str">
        <f>'Olah Data'!T153</f>
        <v>Dusun Kurnia, Desa Tengah Iboh, Kecamatan Labuhan Haji Barat</v>
      </c>
      <c r="G4" s="81" t="str">
        <f>'Olah Data'!AB153</f>
        <v>BPS Provinsi Aceh</v>
      </c>
      <c r="H4" s="1" t="str">
        <f>'Olah Data'!Y153</f>
        <v>11</v>
      </c>
    </row>
    <row r="5" spans="1:8" ht="12.75">
      <c r="A5" s="81">
        <v>1</v>
      </c>
      <c r="B5" s="81" t="str">
        <f>'Olah Data'!Z365</f>
        <v>Sumatera Utara</v>
      </c>
      <c r="C5" s="82" t="str">
        <f>'Olah Data'!D365</f>
        <v>112212858</v>
      </c>
      <c r="D5" s="81" t="e">
        <f>'Olah Data'!G365</f>
        <v>#N/A</v>
      </c>
      <c r="E5" s="80" t="str">
        <f>'Olah Data'!C365</f>
        <v>DIII ST</v>
      </c>
      <c r="F5" s="81" t="str">
        <f>'Olah Data'!T365</f>
        <v>Jalan Persada No.356, Desa Huta Rakyat, Sidikalang</v>
      </c>
      <c r="G5" s="81" t="str">
        <f>'Olah Data'!AB365</f>
        <v>BPS Kabupaten Dairi</v>
      </c>
      <c r="H5" s="1" t="str">
        <f>'Olah Data'!Y365</f>
        <v>12</v>
      </c>
    </row>
    <row r="6" spans="1:8" ht="12.75">
      <c r="A6" s="81">
        <v>1</v>
      </c>
      <c r="B6" s="81" t="str">
        <f>'Olah Data'!Z33</f>
        <v>Sumatera Utara</v>
      </c>
      <c r="C6" s="82" t="str">
        <f>'Olah Data'!D33</f>
        <v>212112283</v>
      </c>
      <c r="D6" s="81" t="e">
        <f>'Olah Data'!G33</f>
        <v>#N/A</v>
      </c>
      <c r="E6" s="80" t="str">
        <f>'Olah Data'!C33</f>
        <v>DIV ST</v>
      </c>
      <c r="F6" s="81" t="str">
        <f>'Olah Data'!T33</f>
        <v>Jl. Jamin Ginting No.502, Padang Bulan, Kec. Medan Baru, Kota Medan, Sumatera Utara 20157</v>
      </c>
      <c r="G6" s="81" t="str">
        <f>'Olah Data'!AB33</f>
        <v>BPS Kabupaten Dairi</v>
      </c>
      <c r="H6" s="1" t="str">
        <f>'Olah Data'!Y33</f>
        <v>12</v>
      </c>
    </row>
    <row r="7" spans="1:8" ht="12.75">
      <c r="A7" s="81">
        <v>1</v>
      </c>
      <c r="B7" s="81" t="str">
        <f>'Olah Data'!Z36</f>
        <v>Sumatera Utara</v>
      </c>
      <c r="C7" s="82" t="str">
        <f>'Olah Data'!D36</f>
        <v>222111924</v>
      </c>
      <c r="D7" s="81" t="e">
        <f>'Olah Data'!G36</f>
        <v>#N/A</v>
      </c>
      <c r="E7" s="80" t="str">
        <f>'Olah Data'!C36</f>
        <v>DIV KS</v>
      </c>
      <c r="F7" s="81" t="str">
        <f>'Olah Data'!T36</f>
        <v>Gq2H+Q4J, Rorinata Residence, Tj. Morawa, Bandar Labuhan, Kec. Tj. Morawa, Kabupaten Deli Serdang, Sumatera Utara 20362</v>
      </c>
      <c r="G7" s="81" t="str">
        <f>'Olah Data'!AB36</f>
        <v>BPS Kabupaten Deli Serdang</v>
      </c>
      <c r="H7" s="1" t="str">
        <f>'Olah Data'!Y36</f>
        <v>12</v>
      </c>
    </row>
    <row r="8" spans="1:8" ht="12.75">
      <c r="A8" s="81">
        <v>1</v>
      </c>
      <c r="B8" s="81" t="str">
        <f>'Olah Data'!Z206</f>
        <v>Sumatera Utara</v>
      </c>
      <c r="C8" s="82" t="str">
        <f>'Olah Data'!D206</f>
        <v>222111925</v>
      </c>
      <c r="D8" s="81" t="e">
        <f>'Olah Data'!G206</f>
        <v>#N/A</v>
      </c>
      <c r="E8" s="80" t="str">
        <f>'Olah Data'!C206</f>
        <v>DIV KS</v>
      </c>
      <c r="F8" s="81" t="str">
        <f>'Olah Data'!T206</f>
        <v>Jln Pembangunan I No.224 Desa Sekip, Kecamatan Lubuk Pakam, Kabupaten Deli Serdang, Provinsi Sumatera Utara</v>
      </c>
      <c r="G8" s="81" t="str">
        <f>'Olah Data'!AB206</f>
        <v>BPS Kabupaten Deli Serdang</v>
      </c>
      <c r="H8" s="1" t="str">
        <f>'Olah Data'!Y206</f>
        <v>12</v>
      </c>
    </row>
    <row r="9" spans="1:8" ht="12.75">
      <c r="A9" s="81">
        <v>1</v>
      </c>
      <c r="B9" s="81" t="str">
        <f>'Olah Data'!Z285</f>
        <v>Sumatera Utara</v>
      </c>
      <c r="C9" s="82" t="str">
        <f>'Olah Data'!D285</f>
        <v>222112142</v>
      </c>
      <c r="D9" s="81" t="e">
        <f>'Olah Data'!G285</f>
        <v>#N/A</v>
      </c>
      <c r="E9" s="80" t="str">
        <f>'Olah Data'!C285</f>
        <v>DIV KS</v>
      </c>
      <c r="F9" s="81" t="str">
        <f>'Olah Data'!T285</f>
        <v xml:space="preserve">Jln. Limau Mungkur, Gg. Saijo No.621, Desa Bangun Rejo, Kec. Tanjung Morawa </v>
      </c>
      <c r="G9" s="81" t="str">
        <f>'Olah Data'!AB285</f>
        <v>BPS Kabupaten Deli Serdang</v>
      </c>
      <c r="H9" s="1" t="str">
        <f>'Olah Data'!Y285</f>
        <v>12</v>
      </c>
    </row>
    <row r="10" spans="1:8" ht="12.75">
      <c r="A10" s="81">
        <v>1</v>
      </c>
      <c r="B10" s="81" t="str">
        <f>'Olah Data'!Z260</f>
        <v>Sumatera Utara</v>
      </c>
      <c r="C10" s="82" t="str">
        <f>'Olah Data'!D260</f>
        <v>222112286</v>
      </c>
      <c r="D10" s="81" t="e">
        <f>'Olah Data'!G260</f>
        <v>#N/A</v>
      </c>
      <c r="E10" s="80" t="str">
        <f>'Olah Data'!C260</f>
        <v>DIV KS</v>
      </c>
      <c r="F10" s="81" t="str">
        <f>'Olah Data'!T260</f>
        <v>Jl. Pelak, Gg. Barokah No. 28, Desa Sekip, Kec. Lubuk Pakam</v>
      </c>
      <c r="G10" s="81" t="str">
        <f>'Olah Data'!AB260</f>
        <v>BPS Kabupaten Deli Serdang</v>
      </c>
      <c r="H10" s="1" t="str">
        <f>'Olah Data'!Y260</f>
        <v>12</v>
      </c>
    </row>
    <row r="11" spans="1:8" ht="12.75">
      <c r="A11" s="81">
        <v>1</v>
      </c>
      <c r="B11" s="81" t="str">
        <f>'Olah Data'!Z322</f>
        <v>Sumatera Utara</v>
      </c>
      <c r="C11" s="82" t="str">
        <f>'Olah Data'!D322</f>
        <v>212011431</v>
      </c>
      <c r="D11" s="81" t="str">
        <f>'Olah Data'!G322</f>
        <v>Mita Febrianti</v>
      </c>
      <c r="E11" s="80" t="str">
        <f>'Olah Data'!C322</f>
        <v>DIV ST</v>
      </c>
      <c r="F11" s="81" t="str">
        <f>'Olah Data'!T322</f>
        <v>Jalan Cempaka No 034, Bakaran Batu, Lubuk Pakam, Deli Serdang, Sumatera Utara. 20512</v>
      </c>
      <c r="G11" s="81" t="str">
        <f>'Olah Data'!AB322</f>
        <v>BPS Kabupaten Deli Serdang</v>
      </c>
      <c r="H11" s="1" t="str">
        <f>'Olah Data'!Y322</f>
        <v>12</v>
      </c>
    </row>
    <row r="12" spans="1:8" ht="12.75">
      <c r="A12" s="81">
        <v>1</v>
      </c>
      <c r="B12" s="81" t="str">
        <f>'Olah Data'!Z106</f>
        <v>Sumatera Utara</v>
      </c>
      <c r="C12" s="82" t="str">
        <f>'Olah Data'!D106</f>
        <v>222112372</v>
      </c>
      <c r="D12" s="81" t="e">
        <f>'Olah Data'!G106</f>
        <v>#N/A</v>
      </c>
      <c r="E12" s="80" t="str">
        <f>'Olah Data'!C106</f>
        <v>DIV KS</v>
      </c>
      <c r="F12" s="81" t="str">
        <f>'Olah Data'!T106</f>
        <v xml:space="preserve">Jln Veteran Ujung Komplek Tanah Lapang, Pasaribu Kecamatan Dolok Sanggul </v>
      </c>
      <c r="G12" s="81" t="str">
        <f>'Olah Data'!AB106</f>
        <v>BPS Kabupaten Humbang Hasundutan</v>
      </c>
      <c r="H12" s="1" t="str">
        <f>'Olah Data'!Y106</f>
        <v>12</v>
      </c>
    </row>
    <row r="13" spans="1:8" ht="12.75">
      <c r="A13" s="81">
        <v>1</v>
      </c>
      <c r="B13" s="81" t="str">
        <f>'Olah Data'!Z419</f>
        <v>Sumatera Utara</v>
      </c>
      <c r="C13" s="82" t="str">
        <f>'Olah Data'!D419</f>
        <v>112212843</v>
      </c>
      <c r="D13" s="81" t="e">
        <f>'Olah Data'!G419</f>
        <v>#N/A</v>
      </c>
      <c r="E13" s="80" t="str">
        <f>'Olah Data'!C419</f>
        <v>DIII ST</v>
      </c>
      <c r="F13" s="81" t="str">
        <f>'Olah Data'!T419</f>
        <v>Desa Aek Goti, Kec.Silangkitang, Kab.Labuhanbatu Selatan</v>
      </c>
      <c r="G13" s="81" t="str">
        <f>'Olah Data'!AB419</f>
        <v>BPS Kabupaten Labuhan Batu</v>
      </c>
      <c r="H13" s="1" t="str">
        <f>'Olah Data'!Y419</f>
        <v>12</v>
      </c>
    </row>
    <row r="14" spans="1:8" ht="12.75">
      <c r="A14" s="81">
        <v>1</v>
      </c>
      <c r="B14" s="81" t="str">
        <f>'Olah Data'!Z477</f>
        <v>Sumatera Utara</v>
      </c>
      <c r="C14" s="82" t="str">
        <f>'Olah Data'!D477</f>
        <v>222111877</v>
      </c>
      <c r="D14" s="81" t="e">
        <f>'Olah Data'!G477</f>
        <v>#N/A</v>
      </c>
      <c r="E14" s="80" t="str">
        <f>'Olah Data'!C477</f>
        <v>DIV KS</v>
      </c>
      <c r="F14" s="81" t="str">
        <f>'Olah Data'!T477</f>
        <v>No. 6, Jalan Suka Tani, Bakaran Batu, Rantau Selatan</v>
      </c>
      <c r="G14" s="81" t="str">
        <f>'Olah Data'!AB477</f>
        <v>BPS Kabupaten Labuhan Batu</v>
      </c>
      <c r="H14" s="1" t="str">
        <f>'Olah Data'!Y477</f>
        <v>12</v>
      </c>
    </row>
    <row r="15" spans="1:8" ht="12.75">
      <c r="A15" s="81">
        <v>1</v>
      </c>
      <c r="B15" s="81" t="str">
        <f>'Olah Data'!Z506</f>
        <v>Sumatera Utara</v>
      </c>
      <c r="C15" s="82" t="str">
        <f>'Olah Data'!D506</f>
        <v>222111894</v>
      </c>
      <c r="D15" s="81" t="e">
        <f>'Olah Data'!G506</f>
        <v>#N/A</v>
      </c>
      <c r="E15" s="80" t="str">
        <f>'Olah Data'!C506</f>
        <v>DIV KS</v>
      </c>
      <c r="F15" s="81" t="str">
        <f>'Olah Data'!T506</f>
        <v>Perumnas Urung Kompas No. 189, Kelurahan Urung Kompas, Kecamatan Rantau Selatan</v>
      </c>
      <c r="G15" s="81" t="str">
        <f>'Olah Data'!AB506</f>
        <v>BPS Kabupaten Labuhan Batu</v>
      </c>
      <c r="H15" s="1" t="str">
        <f>'Olah Data'!Y506</f>
        <v>12</v>
      </c>
    </row>
    <row r="16" spans="1:8" ht="12.75">
      <c r="A16" s="81">
        <v>1</v>
      </c>
      <c r="B16" s="81" t="str">
        <f>'Olah Data'!Z428</f>
        <v>Sumatera Utara</v>
      </c>
      <c r="C16" s="82" t="str">
        <f>'Olah Data'!D428</f>
        <v>222111878</v>
      </c>
      <c r="D16" s="81" t="e">
        <f>'Olah Data'!G428</f>
        <v>#N/A</v>
      </c>
      <c r="E16" s="80" t="str">
        <f>'Olah Data'!C428</f>
        <v>DIV KS</v>
      </c>
      <c r="F16" s="81" t="str">
        <f>'Olah Data'!T428</f>
        <v>Rt 2/Rw 1, No. 47, Jl. Arah Tuhemberua Km 21, Desa Hilimbosi, Kecamatan Sitolu Ori</v>
      </c>
      <c r="G16" s="81" t="str">
        <f>'Olah Data'!AB428</f>
        <v>BPS Kabupaten Nias Utara</v>
      </c>
      <c r="H16" s="1" t="str">
        <f>'Olah Data'!Y428</f>
        <v>12</v>
      </c>
    </row>
    <row r="17" spans="1:8" ht="12.75">
      <c r="A17" s="81">
        <v>1</v>
      </c>
      <c r="B17" s="81" t="str">
        <f>'Olah Data'!Z65</f>
        <v>Sumatera Utara</v>
      </c>
      <c r="C17" s="82" t="str">
        <f>'Olah Data'!D65</f>
        <v>222111992</v>
      </c>
      <c r="D17" s="81" t="e">
        <f>'Olah Data'!G65</f>
        <v>#N/A</v>
      </c>
      <c r="E17" s="80" t="str">
        <f>'Olah Data'!C65</f>
        <v>DIV KS</v>
      </c>
      <c r="F17" s="81" t="str">
        <f>'Olah Data'!T65</f>
        <v>Aek Botik Julu, Desa Nahornop Marsada, Kecamatan Pahae Jae</v>
      </c>
      <c r="G17" s="81" t="str">
        <f>'Olah Data'!AB65</f>
        <v>BPS Kabupaten Tapanuli Utara</v>
      </c>
      <c r="H17" s="1" t="str">
        <f>'Olah Data'!Y65</f>
        <v>12</v>
      </c>
    </row>
    <row r="18" spans="1:8" ht="12.75">
      <c r="A18" s="81">
        <v>1</v>
      </c>
      <c r="B18" s="81" t="str">
        <f>'Olah Data'!Z467</f>
        <v>Sumatera Utara</v>
      </c>
      <c r="C18" s="82" t="str">
        <f>'Olah Data'!D467</f>
        <v>212112186</v>
      </c>
      <c r="D18" s="81" t="e">
        <f>'Olah Data'!G467</f>
        <v>#N/A</v>
      </c>
      <c r="E18" s="80" t="str">
        <f>'Olah Data'!C467</f>
        <v>DIV ST</v>
      </c>
      <c r="F18" s="81" t="str">
        <f>'Olah Data'!T467</f>
        <v>Rt 01 Rw 01 Desa Tulumbaho Kecamatan Sogaeadu</v>
      </c>
      <c r="G18" s="81" t="str">
        <f>'Olah Data'!AB467</f>
        <v>BPS Kota Gunungsitoli</v>
      </c>
      <c r="H18" s="1" t="str">
        <f>'Olah Data'!Y467</f>
        <v>12</v>
      </c>
    </row>
    <row r="19" spans="1:8" ht="12.75">
      <c r="A19" s="81">
        <v>1</v>
      </c>
      <c r="B19" s="81" t="str">
        <f>'Olah Data'!Z396</f>
        <v>Sumatera Utara</v>
      </c>
      <c r="C19" s="82" t="str">
        <f>'Olah Data'!D396</f>
        <v>112212908</v>
      </c>
      <c r="D19" s="81" t="e">
        <f>'Olah Data'!G396</f>
        <v>#N/A</v>
      </c>
      <c r="E19" s="80" t="str">
        <f>'Olah Data'!C396</f>
        <v>DIII ST</v>
      </c>
      <c r="F19" s="81" t="str">
        <f>'Olah Data'!T396</f>
        <v>Jalan Jati Iii, Gg. Ampera Ii, No.8A, Kel.Teladan Timur, Kec. Medan Kota</v>
      </c>
      <c r="G19" s="81" t="str">
        <f>'Olah Data'!AB396</f>
        <v>BPS Kota Medan</v>
      </c>
      <c r="H19" s="1" t="str">
        <f>'Olah Data'!Y396</f>
        <v>12</v>
      </c>
    </row>
    <row r="20" spans="1:8" ht="12.75">
      <c r="A20" s="81">
        <v>1</v>
      </c>
      <c r="B20" s="81" t="str">
        <f>'Olah Data'!Z29</f>
        <v>Sumatera Utara</v>
      </c>
      <c r="C20" s="82" t="str">
        <f>'Olah Data'!D29</f>
        <v>222111919</v>
      </c>
      <c r="D20" s="81" t="e">
        <f>'Olah Data'!G29</f>
        <v>#N/A</v>
      </c>
      <c r="E20" s="80" t="str">
        <f>'Olah Data'!C29</f>
        <v>DIV KS</v>
      </c>
      <c r="F20" s="81" t="str">
        <f>'Olah Data'!T29</f>
        <v>Jalan Jala Raya No.P-15 Blok 8 Griya Martubung 1, Rt/Rw 000/000, Kelurahan Besar, Kecamatan Medan Labuhan</v>
      </c>
      <c r="G20" s="81" t="str">
        <f>'Olah Data'!AB29</f>
        <v>BPS Kota Medan</v>
      </c>
      <c r="H20" s="1" t="str">
        <f>'Olah Data'!Y29</f>
        <v>12</v>
      </c>
    </row>
    <row r="21" spans="1:8" ht="12.75">
      <c r="A21" s="81">
        <v>1</v>
      </c>
      <c r="B21" s="81" t="str">
        <f>'Olah Data'!Z88</f>
        <v>Sumatera Utara</v>
      </c>
      <c r="C21" s="82" t="str">
        <f>'Olah Data'!D88</f>
        <v>222112010</v>
      </c>
      <c r="D21" s="81" t="e">
        <f>'Olah Data'!G88</f>
        <v>#N/A</v>
      </c>
      <c r="E21" s="80" t="str">
        <f>'Olah Data'!C88</f>
        <v>DIV KS</v>
      </c>
      <c r="F21" s="81" t="str">
        <f>'Olah Data'!T88</f>
        <v>Jalan Bunga Cempaka No. 29G, Padang Bulan Selayang Ii, Kec. Medan Selayang, Kota Medan, Sumatera Utara 20156</v>
      </c>
      <c r="G21" s="81" t="str">
        <f>'Olah Data'!AB88</f>
        <v>BPS Kota Medan</v>
      </c>
      <c r="H21" s="1" t="str">
        <f>'Olah Data'!Y88</f>
        <v>12</v>
      </c>
    </row>
    <row r="22" spans="1:8" ht="12.75">
      <c r="A22" s="81">
        <v>1</v>
      </c>
      <c r="B22" s="81" t="str">
        <f>'Olah Data'!Z188</f>
        <v>Sumatera Utara</v>
      </c>
      <c r="C22" s="82" t="str">
        <f>'Olah Data'!D188</f>
        <v>222112082</v>
      </c>
      <c r="D22" s="81" t="e">
        <f>'Olah Data'!G188</f>
        <v>#N/A</v>
      </c>
      <c r="E22" s="80" t="str">
        <f>'Olah Data'!C188</f>
        <v>DIV KS</v>
      </c>
      <c r="F22" s="81" t="str">
        <f>'Olah Data'!T188</f>
        <v xml:space="preserve">Perumahan Tasbi I Blok F44, Tanjung Sari, Medan Selayang </v>
      </c>
      <c r="G22" s="81" t="str">
        <f>'Olah Data'!AB188</f>
        <v>BPS Kota Medan</v>
      </c>
      <c r="H22" s="1" t="str">
        <f>'Olah Data'!Y188</f>
        <v>12</v>
      </c>
    </row>
    <row r="23" spans="1:8" ht="12.75">
      <c r="A23" s="81">
        <v>1</v>
      </c>
      <c r="B23" s="81" t="str">
        <f>'Olah Data'!Z25</f>
        <v>Sumatera Utara</v>
      </c>
      <c r="C23" s="82" t="str">
        <f>'Olah Data'!D25</f>
        <v>222112377</v>
      </c>
      <c r="D23" s="81" t="e">
        <f>'Olah Data'!G25</f>
        <v>#N/A</v>
      </c>
      <c r="E23" s="80" t="str">
        <f>'Olah Data'!C25</f>
        <v>DIV KS</v>
      </c>
      <c r="F23" s="81" t="str">
        <f>'Olah Data'!T25</f>
        <v>Jalan Pertahanan Patumbak Gang Jore, Marindal Ii, Medan</v>
      </c>
      <c r="G23" s="81" t="str">
        <f>'Olah Data'!AB25</f>
        <v>BPS Kota Medan</v>
      </c>
      <c r="H23" s="1" t="str">
        <f>'Olah Data'!Y25</f>
        <v>12</v>
      </c>
    </row>
    <row r="24" spans="1:8" ht="12.75">
      <c r="A24" s="81">
        <v>1</v>
      </c>
      <c r="B24" s="81" t="str">
        <f>'Olah Data'!Z518</f>
        <v>Sumatera Utara</v>
      </c>
      <c r="C24" s="82" t="str">
        <f>'Olah Data'!D518</f>
        <v>212111868</v>
      </c>
      <c r="D24" s="81" t="e">
        <f>'Olah Data'!G518</f>
        <v>#N/A</v>
      </c>
      <c r="E24" s="80" t="str">
        <f>'Olah Data'!C518</f>
        <v>DIV ST</v>
      </c>
      <c r="F24" s="81" t="str">
        <f>'Olah Data'!T518</f>
        <v>Jl. Baja, Kel. Tebing Tinggi, Kec. Padang Hilir Kota Tebing Tinggi</v>
      </c>
      <c r="G24" s="81" t="str">
        <f>'Olah Data'!AB518</f>
        <v>BPS Kota Medan</v>
      </c>
      <c r="H24" s="1" t="str">
        <f>'Olah Data'!Y518</f>
        <v>12</v>
      </c>
    </row>
    <row r="25" spans="1:8" ht="12.75">
      <c r="A25" s="81">
        <v>1</v>
      </c>
      <c r="B25" s="81" t="str">
        <f>'Olah Data'!Z486</f>
        <v>Sumatera Utara</v>
      </c>
      <c r="C25" s="82" t="str">
        <f>'Olah Data'!D486</f>
        <v>212112033</v>
      </c>
      <c r="D25" s="81" t="e">
        <f>'Olah Data'!G486</f>
        <v>#N/A</v>
      </c>
      <c r="E25" s="80" t="str">
        <f>'Olah Data'!C486</f>
        <v>DIV ST</v>
      </c>
      <c r="F25" s="81" t="str">
        <f>'Olah Data'!T486</f>
        <v>Jl. Sibolga-Barus Km. 5, Desa Tapian Nauli I, Kec. Tapian Nauli</v>
      </c>
      <c r="G25" s="81" t="str">
        <f>'Olah Data'!AB486</f>
        <v>BPS Kota Sibolga</v>
      </c>
      <c r="H25" s="1" t="str">
        <f>'Olah Data'!Y486</f>
        <v>12</v>
      </c>
    </row>
    <row r="26" spans="1:8" ht="12.75">
      <c r="A26" s="81">
        <v>1</v>
      </c>
      <c r="B26" s="81" t="str">
        <f>'Olah Data'!Z254</f>
        <v>Sumatera Utara</v>
      </c>
      <c r="C26" s="82" t="str">
        <f>'Olah Data'!D254</f>
        <v>222111966</v>
      </c>
      <c r="D26" s="81" t="e">
        <f>'Olah Data'!G254</f>
        <v>#N/A</v>
      </c>
      <c r="E26" s="80" t="str">
        <f>'Olah Data'!C254</f>
        <v>DIV KS</v>
      </c>
      <c r="F26" s="81" t="str">
        <f>'Olah Data'!T254</f>
        <v>Jl. Alpokat, Lk. Ii, Kel. Pantai Johor, Kec. Datuk Bandar</v>
      </c>
      <c r="G26" s="81" t="str">
        <f>'Olah Data'!AB254</f>
        <v>BPS Kota Tanjung Balai</v>
      </c>
      <c r="H26" s="1" t="str">
        <f>'Olah Data'!Y254</f>
        <v>12</v>
      </c>
    </row>
    <row r="27" spans="1:8" ht="12.75">
      <c r="A27" s="81">
        <v>1</v>
      </c>
      <c r="B27" s="81" t="str">
        <f>'Olah Data'!Z382</f>
        <v>Sumatera Utara</v>
      </c>
      <c r="C27" s="82" t="str">
        <f>'Olah Data'!D382</f>
        <v>222112167</v>
      </c>
      <c r="D27" s="81" t="e">
        <f>'Olah Data'!G382</f>
        <v>#N/A</v>
      </c>
      <c r="E27" s="80" t="str">
        <f>'Olah Data'!C382</f>
        <v>DIV KS</v>
      </c>
      <c r="F27" s="81" t="str">
        <f>'Olah Data'!T382</f>
        <v>Jl. Jumpul Lk. Vi Kelurahan Kapias Pulau Buaya, Kecamatan Teluk Nibung</v>
      </c>
      <c r="G27" s="81" t="str">
        <f>'Olah Data'!AB382</f>
        <v>BPS Kota Tanjung Balai</v>
      </c>
      <c r="H27" s="1" t="str">
        <f>'Olah Data'!Y382</f>
        <v>12</v>
      </c>
    </row>
    <row r="28" spans="1:8" ht="12.75">
      <c r="A28" s="81">
        <v>1</v>
      </c>
      <c r="B28" s="81" t="str">
        <f>'Olah Data'!Z280</f>
        <v>Sumatera Utara</v>
      </c>
      <c r="C28" s="82" t="str">
        <f>'Olah Data'!D280</f>
        <v>112212438</v>
      </c>
      <c r="D28" s="81" t="e">
        <f>'Olah Data'!G280</f>
        <v>#N/A</v>
      </c>
      <c r="E28" s="80" t="str">
        <f>'Olah Data'!C280</f>
        <v>DIII ST</v>
      </c>
      <c r="F28" s="81" t="str">
        <f>'Olah Data'!T280</f>
        <v>Jalan Pintu Air Gg. Horas No. 30, Siti Rejo 1, Medan Kota, Kota Medan</v>
      </c>
      <c r="G28" s="81" t="str">
        <f>'Olah Data'!AB280</f>
        <v>BPS Provinsi Sumatera Utara</v>
      </c>
      <c r="H28" s="1" t="str">
        <f>'Olah Data'!Y280</f>
        <v>12</v>
      </c>
    </row>
    <row r="29" spans="1:8" ht="12.75">
      <c r="A29" s="81">
        <v>1</v>
      </c>
      <c r="B29" s="81" t="str">
        <f>'Olah Data'!Z223</f>
        <v>Sumatera Utara</v>
      </c>
      <c r="C29" s="82" t="str">
        <f>'Olah Data'!D223</f>
        <v>112212502</v>
      </c>
      <c r="D29" s="81" t="e">
        <f>'Olah Data'!G223</f>
        <v>#N/A</v>
      </c>
      <c r="E29" s="80" t="str">
        <f>'Olah Data'!C223</f>
        <v>DIII ST</v>
      </c>
      <c r="F29" s="81" t="str">
        <f>'Olah Data'!T223</f>
        <v>Jalan Selamat Ujung No. 165 B Kecamatan Medan Amplas Kelurahan Sitirejo Iii Kodepos 20219</v>
      </c>
      <c r="G29" s="81" t="str">
        <f>'Olah Data'!AB223</f>
        <v>BPS Provinsi Sumatera Utara</v>
      </c>
      <c r="H29" s="1" t="str">
        <f>'Olah Data'!Y223</f>
        <v>12</v>
      </c>
    </row>
    <row r="30" spans="1:8" ht="12.75">
      <c r="A30" s="81">
        <v>1</v>
      </c>
      <c r="B30" s="81" t="str">
        <f>'Olah Data'!Z5</f>
        <v>Sumatera Utara</v>
      </c>
      <c r="C30" s="82" t="str">
        <f>'Olah Data'!D5</f>
        <v>222112324</v>
      </c>
      <c r="D30" s="81" t="e">
        <f>'Olah Data'!G5</f>
        <v>#N/A</v>
      </c>
      <c r="E30" s="80" t="str">
        <f>'Olah Data'!C5</f>
        <v>DIV KS</v>
      </c>
      <c r="F30" s="81" t="str">
        <f>'Olah Data'!T5</f>
        <v>Jalan Kesatria, Gaperta Ujung, Medan, Sumatera Utara</v>
      </c>
      <c r="G30" s="81" t="str">
        <f>'Olah Data'!AB5</f>
        <v>BPS Provinsi Sumatera Utara</v>
      </c>
      <c r="H30" s="1" t="str">
        <f>'Olah Data'!Y5</f>
        <v>12</v>
      </c>
    </row>
    <row r="31" spans="1:8" ht="12.75">
      <c r="A31" s="81">
        <v>1</v>
      </c>
      <c r="B31" s="81" t="str">
        <f>'Olah Data'!Z21</f>
        <v>Sumatera Utara</v>
      </c>
      <c r="C31" s="82" t="str">
        <f>'Olah Data'!D21</f>
        <v>222112339</v>
      </c>
      <c r="D31" s="81" t="e">
        <f>'Olah Data'!G21</f>
        <v>#N/A</v>
      </c>
      <c r="E31" s="80" t="str">
        <f>'Olah Data'!C21</f>
        <v>DIV KS</v>
      </c>
      <c r="F31" s="81" t="str">
        <f>'Olah Data'!T21</f>
        <v>Jl. Sei Muara No. 39, Kel. Babura, Kec. Medan Baru, Kota Medan, Sumatera Utara</v>
      </c>
      <c r="G31" s="81" t="str">
        <f>'Olah Data'!AB21</f>
        <v>BPS Provinsi Sumatera Utara</v>
      </c>
      <c r="H31" s="1" t="str">
        <f>'Olah Data'!Y21</f>
        <v>12</v>
      </c>
    </row>
    <row r="32" spans="1:8" ht="12.75">
      <c r="A32" s="81">
        <v>1</v>
      </c>
      <c r="B32" s="81" t="str">
        <f>'Olah Data'!Z224</f>
        <v>Sumatera Utara</v>
      </c>
      <c r="C32" s="82" t="str">
        <f>'Olah Data'!D224</f>
        <v>212111960</v>
      </c>
      <c r="D32" s="81" t="e">
        <f>'Olah Data'!G224</f>
        <v>#N/A</v>
      </c>
      <c r="E32" s="80" t="str">
        <f>'Olah Data'!C224</f>
        <v>DIV ST</v>
      </c>
      <c r="F32" s="81" t="str">
        <f>'Olah Data'!T224</f>
        <v>Jalan Palapa No. 5B - Jl. Pertempuran,  Kelurahan Pulo Brayan Kota, Kecamatan Medan Barat</v>
      </c>
      <c r="G32" s="81" t="str">
        <f>'Olah Data'!AB224</f>
        <v>BPS Provinsi Sumatera Utara</v>
      </c>
      <c r="H32" s="1" t="str">
        <f>'Olah Data'!Y224</f>
        <v>12</v>
      </c>
    </row>
    <row r="33" spans="1:8" ht="12.75">
      <c r="A33" s="81">
        <v>1</v>
      </c>
      <c r="B33" s="81" t="str">
        <f>'Olah Data'!Z196</f>
        <v>Sumatera Utara</v>
      </c>
      <c r="C33" s="82" t="str">
        <f>'Olah Data'!D196</f>
        <v>212112080</v>
      </c>
      <c r="D33" s="81" t="e">
        <f>'Olah Data'!G196</f>
        <v>#N/A</v>
      </c>
      <c r="E33" s="80" t="str">
        <f>'Olah Data'!C196</f>
        <v>DIV ST</v>
      </c>
      <c r="F33" s="81" t="str">
        <f>'Olah Data'!T196</f>
        <v>Jl. Pintu Air Iv Komplek Idi No. 59, Kwala Bekala, Kecamatan Medan Johor, Kota Medan, Sumatera Utara 20142</v>
      </c>
      <c r="G33" s="81" t="str">
        <f>'Olah Data'!AB196</f>
        <v>BPS Provinsi Sumatera Utara</v>
      </c>
      <c r="H33" s="1" t="str">
        <f>'Olah Data'!Y196</f>
        <v>12</v>
      </c>
    </row>
    <row r="34" spans="1:8" ht="12.75">
      <c r="A34" s="81">
        <v>1</v>
      </c>
      <c r="B34" s="81" t="str">
        <f>'Olah Data'!Z228</f>
        <v>Sumatera Utara</v>
      </c>
      <c r="C34" s="82" t="str">
        <f>'Olah Data'!D228</f>
        <v>212112170</v>
      </c>
      <c r="D34" s="81" t="e">
        <f>'Olah Data'!G228</f>
        <v>#N/A</v>
      </c>
      <c r="E34" s="80" t="str">
        <f>'Olah Data'!C228</f>
        <v>DIV ST</v>
      </c>
      <c r="F34" s="81" t="str">
        <f>'Olah Data'!T228</f>
        <v>Jalan Perumahan Menteng Indah Blok F9 Nomor 3, Rt 00/Rw/00, Kelurahan Medan Tenggara, Kecamatan Medan Denai</v>
      </c>
      <c r="G34" s="81" t="str">
        <f>'Olah Data'!AB228</f>
        <v>BPS Provinsi Sumatera Utara</v>
      </c>
      <c r="H34" s="1" t="str">
        <f>'Olah Data'!Y228</f>
        <v>12</v>
      </c>
    </row>
    <row r="35" spans="1:8" ht="12.75">
      <c r="A35" s="81">
        <v>1</v>
      </c>
      <c r="B35" s="81" t="str">
        <f>'Olah Data'!Z48</f>
        <v>Sumatera Utara</v>
      </c>
      <c r="C35" s="82" t="str">
        <f>'Olah Data'!D48</f>
        <v>212112323</v>
      </c>
      <c r="D35" s="81" t="e">
        <f>'Olah Data'!G48</f>
        <v>#N/A</v>
      </c>
      <c r="E35" s="80" t="str">
        <f>'Olah Data'!C48</f>
        <v>DIV ST</v>
      </c>
      <c r="F35" s="81" t="str">
        <f>'Olah Data'!T48</f>
        <v>Rt 00/Rw 00, No. 75, Jalan Tangguk Bongkar Viii, Kel. Tegal Sari Mandala Ii, Kec. Medan Denai</v>
      </c>
      <c r="G35" s="81" t="str">
        <f>'Olah Data'!AB48</f>
        <v>BPS Provinsi Sumatera Utara</v>
      </c>
      <c r="H35" s="1" t="str">
        <f>'Olah Data'!Y48</f>
        <v>12</v>
      </c>
    </row>
    <row r="36" spans="1:8" ht="12.75">
      <c r="A36" s="81">
        <v>1</v>
      </c>
      <c r="B36" s="81" t="str">
        <f>'Olah Data'!Z109</f>
        <v>Sumatera Utara</v>
      </c>
      <c r="C36" s="82" t="str">
        <f>'Olah Data'!D109</f>
        <v>212112346</v>
      </c>
      <c r="D36" s="81" t="e">
        <f>'Olah Data'!G109</f>
        <v>#N/A</v>
      </c>
      <c r="E36" s="80" t="str">
        <f>'Olah Data'!C109</f>
        <v>DIV ST</v>
      </c>
      <c r="F36" s="81" t="str">
        <f>'Olah Data'!T109</f>
        <v>Jalan Denai Gg Kumis 1 No 28, Kelurahan Tegal Sari Mandala Iii Kecamatan Medan Denai</v>
      </c>
      <c r="G36" s="81" t="str">
        <f>'Olah Data'!AB109</f>
        <v>BPS Provinsi Sumatera Utara</v>
      </c>
      <c r="H36" s="1" t="str">
        <f>'Olah Data'!Y109</f>
        <v>12</v>
      </c>
    </row>
    <row r="37" spans="1:8" ht="12.75">
      <c r="A37" s="81">
        <v>1</v>
      </c>
      <c r="B37" s="81" t="str">
        <f>'Olah Data'!Z458</f>
        <v>Sumatera Utara</v>
      </c>
      <c r="C37" s="82" t="str">
        <f>'Olah Data'!D458</f>
        <v>212112394</v>
      </c>
      <c r="D37" s="81" t="e">
        <f>'Olah Data'!G458</f>
        <v>#N/A</v>
      </c>
      <c r="E37" s="80" t="str">
        <f>'Olah Data'!C458</f>
        <v>DIV ST</v>
      </c>
      <c r="F37" s="81" t="str">
        <f>'Olah Data'!T458</f>
        <v xml:space="preserve">Jl. Letda Sujono Gg Pinang No 20 Medan, Kelurahan Bandar Selamat, Kecamatan Medan Tembung </v>
      </c>
      <c r="G37" s="81" t="str">
        <f>'Olah Data'!AB458</f>
        <v>BPS Provinsi Sumatera Utara</v>
      </c>
      <c r="H37" s="1" t="str">
        <f>'Olah Data'!Y458</f>
        <v>12</v>
      </c>
    </row>
    <row r="38" spans="1:8" ht="12.75">
      <c r="A38" s="81">
        <v>1</v>
      </c>
      <c r="B38" s="81" t="str">
        <f>'Olah Data'!Z425</f>
        <v>Sumatera Barat</v>
      </c>
      <c r="C38" s="82" t="str">
        <f>'Olah Data'!D425</f>
        <v>112212454</v>
      </c>
      <c r="D38" s="81" t="e">
        <f>'Olah Data'!G425</f>
        <v>#N/A</v>
      </c>
      <c r="E38" s="80" t="str">
        <f>'Olah Data'!C425</f>
        <v>DIII ST</v>
      </c>
      <c r="F38" s="81" t="str">
        <f>'Olah Data'!T425</f>
        <v>0/0/065/Jalan Raya Lubuk Alung/Toboh Sawah Mandi/Toboh Gadang Timur/Sintuk Toboh Gadang</v>
      </c>
      <c r="G38" s="81" t="str">
        <f>'Olah Data'!AB425</f>
        <v>BPS Kabupaten Padang Pariaman</v>
      </c>
      <c r="H38" s="1" t="str">
        <f>'Olah Data'!Y425</f>
        <v>13</v>
      </c>
    </row>
    <row r="39" spans="1:8" ht="12.75">
      <c r="A39" s="81">
        <v>1</v>
      </c>
      <c r="B39" s="81" t="str">
        <f>'Olah Data'!Z288</f>
        <v>Sumatera Barat</v>
      </c>
      <c r="C39" s="82" t="str">
        <f>'Olah Data'!D288</f>
        <v>112212842</v>
      </c>
      <c r="D39" s="81" t="e">
        <f>'Olah Data'!G288</f>
        <v>#N/A</v>
      </c>
      <c r="E39" s="80" t="str">
        <f>'Olah Data'!C288</f>
        <v>DIII ST</v>
      </c>
      <c r="F39" s="81" t="str">
        <f>'Olah Data'!T288</f>
        <v>No 195, Desa Pasa Balai, Nagari Parit Malintang,  Kecamatan Enam Lingkung</v>
      </c>
      <c r="G39" s="81" t="str">
        <f>'Olah Data'!AB288</f>
        <v>BPS Kabupaten Padang Pariaman</v>
      </c>
      <c r="H39" s="1" t="str">
        <f>'Olah Data'!Y288</f>
        <v>13</v>
      </c>
    </row>
    <row r="40" spans="1:8" ht="12.75">
      <c r="A40" s="81">
        <v>1</v>
      </c>
      <c r="B40" s="81" t="str">
        <f>'Olah Data'!Z289</f>
        <v>Sumatera Barat</v>
      </c>
      <c r="C40" s="82" t="str">
        <f>'Olah Data'!D289</f>
        <v>222111987</v>
      </c>
      <c r="D40" s="81" t="e">
        <f>'Olah Data'!G289</f>
        <v>#N/A</v>
      </c>
      <c r="E40" s="80" t="str">
        <f>'Olah Data'!C289</f>
        <v>DIV KS</v>
      </c>
      <c r="F40" s="81" t="str">
        <f>'Olah Data'!T289</f>
        <v>Jalur V Barat Gang Tulip 5, Jorong Jambak, Nagari Koto Baru, Luhak Nan Duo, Pasaman Barat, Sumatera Barat</v>
      </c>
      <c r="G40" s="81" t="str">
        <f>'Olah Data'!AB289</f>
        <v>BPS Kabupaten Pasaman Barat</v>
      </c>
      <c r="H40" s="1" t="str">
        <f>'Olah Data'!Y289</f>
        <v>13</v>
      </c>
    </row>
    <row r="41" spans="1:8" ht="12.75">
      <c r="A41" s="81">
        <v>1</v>
      </c>
      <c r="B41" s="81" t="str">
        <f>'Olah Data'!Z465</f>
        <v>Sumatera Barat</v>
      </c>
      <c r="C41" s="82" t="str">
        <f>'Olah Data'!D465</f>
        <v>222112043</v>
      </c>
      <c r="D41" s="81" t="e">
        <f>'Olah Data'!G465</f>
        <v>#N/A</v>
      </c>
      <c r="E41" s="80" t="str">
        <f>'Olah Data'!C465</f>
        <v>DIV KS</v>
      </c>
      <c r="F41" s="81" t="str">
        <f>'Olah Data'!T465</f>
        <v xml:space="preserve">Rawang, Painan, Kabupaten Pesisir Selatan, Sumatera Barat </v>
      </c>
      <c r="G41" s="81" t="str">
        <f>'Olah Data'!AB465</f>
        <v>BPS Kabupaten Pesisir Selatan</v>
      </c>
      <c r="H41" s="1" t="str">
        <f>'Olah Data'!Y465</f>
        <v>13</v>
      </c>
    </row>
    <row r="42" spans="1:8" ht="12.75">
      <c r="A42" s="81">
        <v>1</v>
      </c>
      <c r="B42" s="81" t="str">
        <f>'Olah Data'!Z259</f>
        <v>Sumatera Barat</v>
      </c>
      <c r="C42" s="82" t="str">
        <f>'Olah Data'!D259</f>
        <v>222111912</v>
      </c>
      <c r="D42" s="81" t="e">
        <f>'Olah Data'!G259</f>
        <v>#N/A</v>
      </c>
      <c r="E42" s="80" t="str">
        <f>'Olah Data'!C259</f>
        <v>DIV KS</v>
      </c>
      <c r="F42" s="81" t="str">
        <f>'Olah Data'!T259</f>
        <v>Perumnas Karya Dharma Blok E No. 12, Muaro, Kec. Sijunjung</v>
      </c>
      <c r="G42" s="81" t="str">
        <f>'Olah Data'!AB259</f>
        <v>BPS Kabupaten Sijunjung</v>
      </c>
      <c r="H42" s="1" t="str">
        <f>'Olah Data'!Y259</f>
        <v>13</v>
      </c>
    </row>
    <row r="43" spans="1:8" ht="12.75">
      <c r="A43" s="81">
        <v>1</v>
      </c>
      <c r="B43" s="81" t="str">
        <f>'Olah Data'!Z355</f>
        <v>Sumatera Barat</v>
      </c>
      <c r="C43" s="82" t="str">
        <f>'Olah Data'!D355</f>
        <v>222112219</v>
      </c>
      <c r="D43" s="81" t="e">
        <f>'Olah Data'!G355</f>
        <v>#N/A</v>
      </c>
      <c r="E43" s="80" t="str">
        <f>'Olah Data'!C355</f>
        <v>DIV KS</v>
      </c>
      <c r="F43" s="81" t="str">
        <f>'Olah Data'!T355</f>
        <v>Perumnas Salasa Indah Blok T/1, Jorong Batang Salosah, Nagari Muaro,  Kec. Sijunjung, Kab. Sijunjung, Prov. Sumatera Barat</v>
      </c>
      <c r="G43" s="81" t="str">
        <f>'Olah Data'!AB355</f>
        <v>BPS Kabupaten Sijunjung</v>
      </c>
      <c r="H43" s="1" t="str">
        <f>'Olah Data'!Y355</f>
        <v>13</v>
      </c>
    </row>
    <row r="44" spans="1:8" ht="12.75">
      <c r="A44" s="81">
        <v>1</v>
      </c>
      <c r="B44" s="81" t="str">
        <f>'Olah Data'!Z422</f>
        <v>Sumatera Barat</v>
      </c>
      <c r="C44" s="82" t="str">
        <f>'Olah Data'!D422</f>
        <v>212112029</v>
      </c>
      <c r="D44" s="81" t="str">
        <f>'Olah Data'!G422</f>
        <v>Fachrol A. Mochti Tanjung</v>
      </c>
      <c r="E44" s="80" t="str">
        <f>'Olah Data'!C422</f>
        <v>DIV ST</v>
      </c>
      <c r="F44" s="81" t="str">
        <f>'Olah Data'!T422</f>
        <v>Jorong Dusun Tuo, Nagari Muaro Bodi, Kecamatan Iv Nagari</v>
      </c>
      <c r="G44" s="81" t="str">
        <f>'Olah Data'!AB422</f>
        <v>BPS Kabupaten Sijunjung</v>
      </c>
      <c r="H44" s="1" t="str">
        <f>'Olah Data'!Y422</f>
        <v>13</v>
      </c>
    </row>
    <row r="45" spans="1:8" ht="12.75">
      <c r="A45" s="81">
        <v>1</v>
      </c>
      <c r="B45" s="81" t="str">
        <f>'Olah Data'!Z10</f>
        <v>Sumatera Barat</v>
      </c>
      <c r="C45" s="82" t="str">
        <f>'Olah Data'!D10</f>
        <v>112212731</v>
      </c>
      <c r="D45" s="81" t="e">
        <f>'Olah Data'!G10</f>
        <v>#N/A</v>
      </c>
      <c r="E45" s="80" t="str">
        <f>'Olah Data'!C10</f>
        <v>DIII ST</v>
      </c>
      <c r="F45" s="81" t="str">
        <f>'Olah Data'!T10</f>
        <v xml:space="preserve">Asrama Kodim 0304 Agam Bukittinggi Sumatrra Barat </v>
      </c>
      <c r="G45" s="81" t="str">
        <f>'Olah Data'!AB10</f>
        <v>BPS Kota Bukittinggi</v>
      </c>
      <c r="H45" s="1" t="str">
        <f>'Olah Data'!Y10</f>
        <v>13</v>
      </c>
    </row>
    <row r="46" spans="1:8" ht="12.75">
      <c r="A46" s="81">
        <v>1</v>
      </c>
      <c r="B46" s="81" t="str">
        <f>'Olah Data'!Z61</f>
        <v>Sumatera Barat</v>
      </c>
      <c r="C46" s="82" t="str">
        <f>'Olah Data'!D61</f>
        <v>112212931</v>
      </c>
      <c r="D46" s="81" t="e">
        <f>'Olah Data'!G61</f>
        <v>#N/A</v>
      </c>
      <c r="E46" s="80" t="str">
        <f>'Olah Data'!C61</f>
        <v>DIII ST</v>
      </c>
      <c r="F46" s="81" t="str">
        <f>'Olah Data'!T61</f>
        <v>Perumahan Pinang Agam Permai Blok G3, Kampung Pinang, Kecamatan Lubuk Basung, Kab. Agam, Sumatera Barat 26451</v>
      </c>
      <c r="G46" s="81" t="str">
        <f>'Olah Data'!AB61</f>
        <v>BPS Kota Bukittinggi</v>
      </c>
      <c r="H46" s="1" t="str">
        <f>'Olah Data'!Y61</f>
        <v>13</v>
      </c>
    </row>
    <row r="47" spans="1:8" ht="12.75">
      <c r="A47" s="81">
        <v>1</v>
      </c>
      <c r="B47" s="81" t="str">
        <f>'Olah Data'!Z281</f>
        <v>Sumatera Barat</v>
      </c>
      <c r="C47" s="82" t="str">
        <f>'Olah Data'!D281</f>
        <v>222111910</v>
      </c>
      <c r="D47" s="81" t="e">
        <f>'Olah Data'!G281</f>
        <v>#N/A</v>
      </c>
      <c r="E47" s="80" t="str">
        <f>'Olah Data'!C281</f>
        <v>DIV KS</v>
      </c>
      <c r="F47" s="81" t="str">
        <f>'Olah Data'!T281</f>
        <v>Ranah Jorong Batang Buo, Biaro Gadang, Ampek Angkek</v>
      </c>
      <c r="G47" s="81" t="str">
        <f>'Olah Data'!AB281</f>
        <v>BPS Kota Bukittinggi</v>
      </c>
      <c r="H47" s="1" t="str">
        <f>'Olah Data'!Y281</f>
        <v>13</v>
      </c>
    </row>
    <row r="48" spans="1:8" ht="12.75">
      <c r="A48" s="81">
        <v>1</v>
      </c>
      <c r="B48" s="81" t="str">
        <f>'Olah Data'!Z204</f>
        <v>Sumatera Barat</v>
      </c>
      <c r="C48" s="82" t="str">
        <f>'Olah Data'!D204</f>
        <v>222112143</v>
      </c>
      <c r="D48" s="81" t="e">
        <f>'Olah Data'!G204</f>
        <v>#N/A</v>
      </c>
      <c r="E48" s="80" t="str">
        <f>'Olah Data'!C204</f>
        <v>DIV KS</v>
      </c>
      <c r="F48" s="81" t="str">
        <f>'Olah Data'!T204</f>
        <v>Lundang, Kenagarian Panampuang, Kecamatan Ampek Angkek</v>
      </c>
      <c r="G48" s="81" t="str">
        <f>'Olah Data'!AB204</f>
        <v>BPS Kota Bukittinggi</v>
      </c>
      <c r="H48" s="1" t="str">
        <f>'Olah Data'!Y204</f>
        <v>13</v>
      </c>
    </row>
    <row r="49" spans="1:8" ht="12.75">
      <c r="A49" s="81">
        <v>1</v>
      </c>
      <c r="B49" s="81" t="str">
        <f>'Olah Data'!Z351</f>
        <v>Sumatera Barat</v>
      </c>
      <c r="C49" s="82" t="str">
        <f>'Olah Data'!D351</f>
        <v>222112290</v>
      </c>
      <c r="D49" s="81" t="e">
        <f>'Olah Data'!G351</f>
        <v>#N/A</v>
      </c>
      <c r="E49" s="80" t="str">
        <f>'Olah Data'!C351</f>
        <v>DIV KS</v>
      </c>
      <c r="F49" s="81" t="str">
        <f>'Olah Data'!T351</f>
        <v>Jln Bypass Loweh Kecamatan Mandiangin Koto Selayan 04/02, Kota Bukittinggi, Mandiangin Koto Selayan, Sumatera Barat</v>
      </c>
      <c r="G49" s="81" t="str">
        <f>'Olah Data'!AB351</f>
        <v>BPS Kota Bukittinggi</v>
      </c>
      <c r="H49" s="1" t="str">
        <f>'Olah Data'!Y351</f>
        <v>13</v>
      </c>
    </row>
    <row r="50" spans="1:8" ht="12.75">
      <c r="A50" s="81">
        <v>1</v>
      </c>
      <c r="B50" s="81" t="str">
        <f>'Olah Data'!Z203</f>
        <v>Sumatera Barat</v>
      </c>
      <c r="C50" s="82" t="str">
        <f>'Olah Data'!D203</f>
        <v>212112235</v>
      </c>
      <c r="D50" s="81" t="e">
        <f>'Olah Data'!G203</f>
        <v>#N/A</v>
      </c>
      <c r="E50" s="80" t="str">
        <f>'Olah Data'!C203</f>
        <v>DIV ST</v>
      </c>
      <c r="F50" s="81" t="str">
        <f>'Olah Data'!T203</f>
        <v xml:space="preserve">Jalan Patanangan No. 144 Rt 001/Rw 002, Kelurahan Kubu Gulai Bancah, Kecamatan Mandiangin Koto Selayan </v>
      </c>
      <c r="G50" s="81" t="str">
        <f>'Olah Data'!AB203</f>
        <v>BPS Kota Bukittinggi</v>
      </c>
      <c r="H50" s="1" t="str">
        <f>'Olah Data'!Y203</f>
        <v>13</v>
      </c>
    </row>
    <row r="51" spans="1:8" ht="12.75">
      <c r="A51" s="81">
        <v>1</v>
      </c>
      <c r="B51" s="81" t="str">
        <f>'Olah Data'!Z403</f>
        <v>Sumatera Barat</v>
      </c>
      <c r="C51" s="82" t="str">
        <f>'Olah Data'!D403</f>
        <v>222112212</v>
      </c>
      <c r="D51" s="81" t="e">
        <f>'Olah Data'!G403</f>
        <v>#N/A</v>
      </c>
      <c r="E51" s="80" t="str">
        <f>'Olah Data'!C403</f>
        <v>DIV KS</v>
      </c>
      <c r="F51" s="81" t="str">
        <f>'Olah Data'!T403</f>
        <v>Samping Sd 01 Nagari Batuhampar, Kecamatan Akabiluru</v>
      </c>
      <c r="G51" s="81" t="str">
        <f>'Olah Data'!AB403</f>
        <v>BPS Kota Payakumbuh</v>
      </c>
      <c r="H51" s="1" t="str">
        <f>'Olah Data'!Y403</f>
        <v>13</v>
      </c>
    </row>
    <row r="52" spans="1:8" ht="12.75">
      <c r="A52" s="81">
        <v>1</v>
      </c>
      <c r="B52" s="81" t="str">
        <f>'Olah Data'!Z380</f>
        <v>Sumatera Barat</v>
      </c>
      <c r="C52" s="82" t="str">
        <f>'Olah Data'!D380</f>
        <v>112212699</v>
      </c>
      <c r="D52" s="81" t="e">
        <f>'Olah Data'!G380</f>
        <v>#N/A</v>
      </c>
      <c r="E52" s="80" t="str">
        <f>'Olah Data'!C380</f>
        <v>DIII ST</v>
      </c>
      <c r="F52" s="81" t="str">
        <f>'Olah Data'!T380</f>
        <v>Air Dingin,Dusun Sawah Tambang,Desa Muaro Kalaban,Kecamatan Silungkang,Kota Sawah Lunto,Provinsi Sumatera Barat</v>
      </c>
      <c r="G52" s="81" t="str">
        <f>'Olah Data'!AB380</f>
        <v>BPS Kota Sawah Lunto</v>
      </c>
      <c r="H52" s="1" t="str">
        <f>'Olah Data'!Y380</f>
        <v>13</v>
      </c>
    </row>
    <row r="53" spans="1:8" ht="12.75">
      <c r="A53" s="81">
        <v>1</v>
      </c>
      <c r="B53" s="81" t="str">
        <f>'Olah Data'!Z474</f>
        <v>Sumatera Barat</v>
      </c>
      <c r="C53" s="82" t="str">
        <f>'Olah Data'!D474</f>
        <v>222112322</v>
      </c>
      <c r="D53" s="81" t="e">
        <f>'Olah Data'!G474</f>
        <v>#N/A</v>
      </c>
      <c r="E53" s="80" t="str">
        <f>'Olah Data'!C474</f>
        <v>DIV KS</v>
      </c>
      <c r="F53" s="81" t="str">
        <f>'Olah Data'!T474</f>
        <v>Komplek Perumahan Lembah Nan Indah, No. 29, Rt/Rw 002/005 Gang Upin Ipin, Kelurahan Tanah Garam, Kecamatan Lubuk Sikarah</v>
      </c>
      <c r="G53" s="81" t="str">
        <f>'Olah Data'!AB474</f>
        <v>BPS Kota Solok</v>
      </c>
      <c r="H53" s="1" t="str">
        <f>'Olah Data'!Y474</f>
        <v>13</v>
      </c>
    </row>
    <row r="54" spans="1:8" ht="12.75">
      <c r="A54" s="81">
        <v>1</v>
      </c>
      <c r="B54" s="81" t="str">
        <f>'Olah Data'!Z516</f>
        <v>Sumatera Barat</v>
      </c>
      <c r="C54" s="82" t="str">
        <f>'Olah Data'!D516</f>
        <v>222112222</v>
      </c>
      <c r="D54" s="81" t="e">
        <f>'Olah Data'!G516</f>
        <v>#N/A</v>
      </c>
      <c r="E54" s="80" t="str">
        <f>'Olah Data'!C516</f>
        <v>DIV KS</v>
      </c>
      <c r="F54" s="81" t="str">
        <f>'Olah Data'!T516</f>
        <v>Jalan Siti Manggopoh No.21, Jorong Balai Satu, Nagari Manggopoh, Kecamatan Lubuk Basung</v>
      </c>
      <c r="G54" s="81" t="str">
        <f>'Olah Data'!AB516</f>
        <v>BPS Provinsi Sumatera Barat</v>
      </c>
      <c r="H54" s="1" t="str">
        <f>'Olah Data'!Y516</f>
        <v>13</v>
      </c>
    </row>
    <row r="55" spans="1:8" ht="12.75">
      <c r="A55" s="81">
        <v>1</v>
      </c>
      <c r="B55" s="81" t="str">
        <f>'Olah Data'!Z227</f>
        <v>Sumatera Barat</v>
      </c>
      <c r="C55" s="82" t="str">
        <f>'Olah Data'!D227</f>
        <v>212112073</v>
      </c>
      <c r="D55" s="81" t="e">
        <f>'Olah Data'!G227</f>
        <v>#N/A</v>
      </c>
      <c r="E55" s="80" t="str">
        <f>'Olah Data'!C227</f>
        <v>DIV ST</v>
      </c>
      <c r="F55" s="81" t="str">
        <f>'Olah Data'!T227</f>
        <v>Jl.Bariang Indah Ii No.67 Rt 02/Rw 01 Kelurahan Anduring Kecamatan Kuranji, Kota Padang, Sumatera Barat</v>
      </c>
      <c r="G55" s="81" t="str">
        <f>'Olah Data'!AB227</f>
        <v>BPS Provinsi Sumatera Barat</v>
      </c>
      <c r="H55" s="1" t="str">
        <f>'Olah Data'!Y227</f>
        <v>13</v>
      </c>
    </row>
    <row r="56" spans="1:8" ht="12.75">
      <c r="A56" s="81">
        <v>1</v>
      </c>
      <c r="B56" s="81" t="str">
        <f>'Olah Data'!Z210</f>
        <v>Riau</v>
      </c>
      <c r="C56" s="82" t="str">
        <f>'Olah Data'!D210</f>
        <v>212112330</v>
      </c>
      <c r="D56" s="81" t="e">
        <f>'Olah Data'!G210</f>
        <v>#N/A</v>
      </c>
      <c r="E56" s="80" t="str">
        <f>'Olah Data'!C210</f>
        <v>DIV ST</v>
      </c>
      <c r="F56" s="81" t="str">
        <f>'Olah Data'!T210</f>
        <v>Komplek Perumahan Pt. Rapp F.250 Rt 007 Rw 009, Pangkalan Kerinci Timur</v>
      </c>
      <c r="G56" s="81" t="str">
        <f>'Olah Data'!AB210</f>
        <v>BPS Kabupaten Pelalawan</v>
      </c>
      <c r="H56" s="1" t="str">
        <f>'Olah Data'!Y210</f>
        <v>14</v>
      </c>
    </row>
    <row r="57" spans="1:8" ht="12.75">
      <c r="A57" s="81">
        <v>1</v>
      </c>
      <c r="B57" s="81" t="str">
        <f>'Olah Data'!Z248</f>
        <v>Riau</v>
      </c>
      <c r="C57" s="82" t="str">
        <f>'Olah Data'!D248</f>
        <v>222112047</v>
      </c>
      <c r="D57" s="81" t="e">
        <f>'Olah Data'!G248</f>
        <v>#N/A</v>
      </c>
      <c r="E57" s="80" t="str">
        <f>'Olah Data'!C248</f>
        <v>DIV KS</v>
      </c>
      <c r="F57" s="81" t="str">
        <f>'Olah Data'!T248</f>
        <v xml:space="preserve">Jalan Selais No. 52 Rt002/Rw002, Tangkerang Barat, Marpoyan Damai </v>
      </c>
      <c r="G57" s="81" t="str">
        <f>'Olah Data'!AB248</f>
        <v>BPS Kota Pekanbaru</v>
      </c>
      <c r="H57" s="1" t="str">
        <f>'Olah Data'!Y248</f>
        <v>14</v>
      </c>
    </row>
    <row r="58" spans="1:8" ht="12.75">
      <c r="A58" s="81">
        <v>1</v>
      </c>
      <c r="B58" s="81" t="str">
        <f>'Olah Data'!Z249</f>
        <v>Riau</v>
      </c>
      <c r="C58" s="82" t="str">
        <f>'Olah Data'!D249</f>
        <v>222112296</v>
      </c>
      <c r="D58" s="81" t="e">
        <f>'Olah Data'!G249</f>
        <v>#N/A</v>
      </c>
      <c r="E58" s="80" t="str">
        <f>'Olah Data'!C249</f>
        <v>DIV KS</v>
      </c>
      <c r="F58" s="81" t="str">
        <f>'Olah Data'!T249</f>
        <v>Jl. Karya Iii No.4, Rt.4/Rw.6, Kelurahan Air Dingin, Kecamatan Bukit Raya, Kota Pekanbaru, Provinsi Riau</v>
      </c>
      <c r="G58" s="81" t="str">
        <f>'Olah Data'!AB249</f>
        <v>BPS Kota Pekanbaru</v>
      </c>
      <c r="H58" s="1" t="str">
        <f>'Olah Data'!Y249</f>
        <v>14</v>
      </c>
    </row>
    <row r="59" spans="1:8" ht="12.75">
      <c r="A59" s="81">
        <v>1</v>
      </c>
      <c r="B59" s="81" t="str">
        <f>'Olah Data'!Z473</f>
        <v>Riau</v>
      </c>
      <c r="C59" s="82" t="str">
        <f>'Olah Data'!D473</f>
        <v>212112343</v>
      </c>
      <c r="D59" s="81" t="e">
        <f>'Olah Data'!G473</f>
        <v>#N/A</v>
      </c>
      <c r="E59" s="80" t="str">
        <f>'Olah Data'!C473</f>
        <v>DIV ST</v>
      </c>
      <c r="F59" s="81" t="str">
        <f>'Olah Data'!T473</f>
        <v>Jalan Villa Sari No.1, Umban Sari Atas, Rumbai, Pekanbaru</v>
      </c>
      <c r="G59" s="81" t="str">
        <f>'Olah Data'!AB473</f>
        <v>BPS Kota Pekanbaru</v>
      </c>
      <c r="H59" s="1" t="str">
        <f>'Olah Data'!Y473</f>
        <v>14</v>
      </c>
    </row>
    <row r="60" spans="1:8" ht="12.75">
      <c r="A60" s="81">
        <v>1</v>
      </c>
      <c r="B60" s="81" t="str">
        <f>'Olah Data'!Z250</f>
        <v>Riau</v>
      </c>
      <c r="C60" s="82" t="str">
        <f>'Olah Data'!D250</f>
        <v>212112407</v>
      </c>
      <c r="D60" s="81" t="e">
        <f>'Olah Data'!G250</f>
        <v>#N/A</v>
      </c>
      <c r="E60" s="80" t="str">
        <f>'Olah Data'!C250</f>
        <v>DIV ST</v>
      </c>
      <c r="F60" s="81" t="str">
        <f>'Olah Data'!T250</f>
        <v>Jl.Gelugur Gang Gelugur I Nomor 14 Rt 02/ Rw 03, Kelurahan Tangkerang Utara, Kecamatan Bukit Raya</v>
      </c>
      <c r="G60" s="81" t="str">
        <f>'Olah Data'!AB250</f>
        <v>BPS Kota Pekanbaru</v>
      </c>
      <c r="H60" s="1" t="str">
        <f>'Olah Data'!Y250</f>
        <v>14</v>
      </c>
    </row>
    <row r="61" spans="1:8" ht="12.75">
      <c r="A61" s="81">
        <v>1</v>
      </c>
      <c r="B61" s="81" t="str">
        <f>'Olah Data'!Z361</f>
        <v>Riau</v>
      </c>
      <c r="C61" s="82" t="str">
        <f>'Olah Data'!D361</f>
        <v>212112424</v>
      </c>
      <c r="D61" s="81" t="e">
        <f>'Olah Data'!G361</f>
        <v>#N/A</v>
      </c>
      <c r="E61" s="80" t="str">
        <f>'Olah Data'!C361</f>
        <v>DIV ST</v>
      </c>
      <c r="F61" s="81" t="str">
        <f>'Olah Data'!T361</f>
        <v>Jalan Ikan Mas, Rt004/Rw006, Kelurahan Tangkerang Barat, Kecamatan Marpoyan Damai, Pekanbaru, Riau</v>
      </c>
      <c r="G61" s="81" t="str">
        <f>'Olah Data'!AB361</f>
        <v>BPS Kota Pekanbaru</v>
      </c>
      <c r="H61" s="1" t="str">
        <f>'Olah Data'!Y361</f>
        <v>14</v>
      </c>
    </row>
    <row r="62" spans="1:8" ht="12.75">
      <c r="A62" s="81">
        <v>1</v>
      </c>
      <c r="B62" s="81" t="str">
        <f>'Olah Data'!Z239</f>
        <v>Jambi</v>
      </c>
      <c r="C62" s="82" t="str">
        <f>'Olah Data'!D239</f>
        <v>112212661</v>
      </c>
      <c r="D62" s="81" t="e">
        <f>'Olah Data'!G239</f>
        <v>#N/A</v>
      </c>
      <c r="E62" s="80" t="str">
        <f>'Olah Data'!C239</f>
        <v>DIII ST</v>
      </c>
      <c r="F62" s="81" t="str">
        <f>'Olah Data'!T239</f>
        <v>Blok B2 No.16 Rt.34 Jalan Sultan Hasanuddin Perum Permata Asri Kelurahan Bakung Jaya Kecamatan Paal Merah.</v>
      </c>
      <c r="G62" s="81" t="str">
        <f>'Olah Data'!AB239</f>
        <v>BPS Kota Jambi</v>
      </c>
      <c r="H62" s="1" t="str">
        <f>'Olah Data'!Y239</f>
        <v>15</v>
      </c>
    </row>
    <row r="63" spans="1:8" ht="12.75">
      <c r="A63" s="81">
        <v>1</v>
      </c>
      <c r="B63" s="81" t="str">
        <f>'Olah Data'!Z479</f>
        <v>Jambi</v>
      </c>
      <c r="C63" s="82" t="str">
        <f>'Olah Data'!D479</f>
        <v>222111948</v>
      </c>
      <c r="D63" s="81" t="e">
        <f>'Olah Data'!G479</f>
        <v>#N/A</v>
      </c>
      <c r="E63" s="80" t="str">
        <f>'Olah Data'!C479</f>
        <v>DIV KS</v>
      </c>
      <c r="F63" s="81" t="str">
        <f>'Olah Data'!T479</f>
        <v>Jl. Lingkar Barat Ii Griya Idaman, Rt.008, Kelurahan Pinang Merah, Kecamatan Alam Barajo</v>
      </c>
      <c r="G63" s="81" t="str">
        <f>'Olah Data'!AB479</f>
        <v>BPS Provinsi Jambi</v>
      </c>
      <c r="H63" s="1" t="str">
        <f>'Olah Data'!Y479</f>
        <v>15</v>
      </c>
    </row>
    <row r="64" spans="1:8" ht="12.75">
      <c r="A64" s="81">
        <v>1</v>
      </c>
      <c r="B64" s="81" t="str">
        <f>'Olah Data'!Z343</f>
        <v>Jambi</v>
      </c>
      <c r="C64" s="82" t="str">
        <f>'Olah Data'!D343</f>
        <v>222112388</v>
      </c>
      <c r="D64" s="81" t="e">
        <f>'Olah Data'!G343</f>
        <v>#N/A</v>
      </c>
      <c r="E64" s="80" t="str">
        <f>'Olah Data'!C343</f>
        <v>DIV KS</v>
      </c>
      <c r="F64" s="81" t="str">
        <f>'Olah Data'!T343</f>
        <v>Lrg. Siolo, Jl. Marsda Suryadharma Rt.15, Kenali Asam Bawah, Kec. Kota Baru, Kota Jambi, Jambi</v>
      </c>
      <c r="G64" s="81" t="str">
        <f>'Olah Data'!AB343</f>
        <v>BPS Provinsi Jambi</v>
      </c>
      <c r="H64" s="1" t="str">
        <f>'Olah Data'!Y343</f>
        <v>15</v>
      </c>
    </row>
    <row r="65" spans="1:8" ht="12.75">
      <c r="A65" s="81">
        <v>1</v>
      </c>
      <c r="B65" s="81" t="str">
        <f>'Olah Data'!Z295</f>
        <v>Jambi</v>
      </c>
      <c r="C65" s="82" t="str">
        <f>'Olah Data'!D295</f>
        <v>212112159</v>
      </c>
      <c r="D65" s="81" t="e">
        <f>'Olah Data'!G295</f>
        <v>#N/A</v>
      </c>
      <c r="E65" s="80" t="str">
        <f>'Olah Data'!C295</f>
        <v>DIV ST</v>
      </c>
      <c r="F65" s="81" t="str">
        <f>'Olah Data'!T295</f>
        <v>Jln.Wali Songo, Lorong Semangka, Perum Aura Bimantara No.256, Rt.03, Kel.Aur Kenali, Kec.Telanaipura, Kota Jambi, Provinsi Jambi</v>
      </c>
      <c r="G65" s="81" t="str">
        <f>'Olah Data'!AB295</f>
        <v>BPS Provinsi Jambi</v>
      </c>
      <c r="H65" s="1" t="str">
        <f>'Olah Data'!Y295</f>
        <v>15</v>
      </c>
    </row>
    <row r="66" spans="1:8" ht="12.75">
      <c r="A66" s="81">
        <v>1</v>
      </c>
      <c r="B66" s="81" t="str">
        <f>'Olah Data'!Z381</f>
        <v>Jambi</v>
      </c>
      <c r="C66" s="82" t="str">
        <f>'Olah Data'!D381</f>
        <v>212112244</v>
      </c>
      <c r="D66" s="81" t="e">
        <f>'Olah Data'!G381</f>
        <v>#N/A</v>
      </c>
      <c r="E66" s="80" t="str">
        <f>'Olah Data'!C381</f>
        <v>DIV ST</v>
      </c>
      <c r="F66" s="81" t="str">
        <f>'Olah Data'!T381</f>
        <v>Rt 18/Rw -, No. 121, Jalan Jalak Raya, Kelurahan Andil Jaya, Kecamatan Jelutung</v>
      </c>
      <c r="G66" s="81" t="str">
        <f>'Olah Data'!AB381</f>
        <v>BPS Provinsi Jambi</v>
      </c>
      <c r="H66" s="1" t="str">
        <f>'Olah Data'!Y381</f>
        <v>15</v>
      </c>
    </row>
    <row r="67" spans="1:8" ht="12.75">
      <c r="A67" s="81">
        <v>1</v>
      </c>
      <c r="B67" s="81" t="str">
        <f>'Olah Data'!Z498</f>
        <v>Sumatera Selatan</v>
      </c>
      <c r="C67" s="82" t="str">
        <f>'Olah Data'!D498</f>
        <v>222112353</v>
      </c>
      <c r="D67" s="81" t="e">
        <f>'Olah Data'!G498</f>
        <v>#N/A</v>
      </c>
      <c r="E67" s="80" t="str">
        <f>'Olah Data'!C498</f>
        <v>DIV KS</v>
      </c>
      <c r="F67" s="81" t="str">
        <f>'Olah Data'!T498</f>
        <v>Jl Asrama Polisi No 45 Rt 15 Rw 04 Gunung Gajah</v>
      </c>
      <c r="G67" s="81" t="str">
        <f>'Olah Data'!AB498</f>
        <v>BPS Kabupaten Lahat</v>
      </c>
      <c r="H67" s="1" t="str">
        <f>'Olah Data'!Y498</f>
        <v>16</v>
      </c>
    </row>
    <row r="68" spans="1:8" ht="12.75">
      <c r="A68" s="81">
        <v>1</v>
      </c>
      <c r="B68" s="81" t="str">
        <f>'Olah Data'!Z508</f>
        <v>Sumatera Selatan</v>
      </c>
      <c r="C68" s="82" t="str">
        <f>'Olah Data'!D508</f>
        <v>212111897</v>
      </c>
      <c r="D68" s="81" t="e">
        <f>'Olah Data'!G508</f>
        <v>#N/A</v>
      </c>
      <c r="E68" s="80" t="str">
        <f>'Olah Data'!C508</f>
        <v>DIV ST</v>
      </c>
      <c r="F68" s="81" t="str">
        <f>'Olah Data'!T508</f>
        <v>Jalan Aswari Rt 007/Rw 003, Kota Negara, Kecamatan Lahat</v>
      </c>
      <c r="G68" s="81" t="str">
        <f>'Olah Data'!AB508</f>
        <v>BPS Kabupaten Lahat</v>
      </c>
      <c r="H68" s="1" t="str">
        <f>'Olah Data'!Y508</f>
        <v>16</v>
      </c>
    </row>
    <row r="69" spans="1:8" ht="12.75">
      <c r="A69" s="81">
        <v>1</v>
      </c>
      <c r="B69" s="81" t="str">
        <f>'Olah Data'!Z97</f>
        <v>Sumatera Selatan</v>
      </c>
      <c r="C69" s="82" t="str">
        <f>'Olah Data'!D97</f>
        <v>212112168</v>
      </c>
      <c r="D69" s="81" t="e">
        <f>'Olah Data'!G97</f>
        <v>#N/A</v>
      </c>
      <c r="E69" s="80" t="str">
        <f>'Olah Data'!C97</f>
        <v>DIV ST</v>
      </c>
      <c r="F69" s="81" t="str">
        <f>'Olah Data'!T97</f>
        <v xml:space="preserve">Jl.H.Taslim Ibrahim, Jalan H.Taslim Ibrahim Blok C No.12A, Rt.1/Rw.1, Bandar Jaya, Lahat (Toko Src Santoso) </v>
      </c>
      <c r="G69" s="81" t="str">
        <f>'Olah Data'!AB97</f>
        <v>BPS Kabupaten Lahat</v>
      </c>
      <c r="H69" s="1" t="str">
        <f>'Olah Data'!Y97</f>
        <v>16</v>
      </c>
    </row>
    <row r="70" spans="1:8" ht="12.75">
      <c r="A70" s="81">
        <v>1</v>
      </c>
      <c r="B70" s="81" t="str">
        <f>'Olah Data'!Z433</f>
        <v>Sumatera Selatan</v>
      </c>
      <c r="C70" s="82" t="str">
        <f>'Olah Data'!D433</f>
        <v>112212634</v>
      </c>
      <c r="D70" s="81" t="e">
        <f>'Olah Data'!G433</f>
        <v>#N/A</v>
      </c>
      <c r="E70" s="80" t="str">
        <f>'Olah Data'!C433</f>
        <v>DIII ST</v>
      </c>
      <c r="F70" s="81" t="str">
        <f>'Olah Data'!T433</f>
        <v>Dusun 3 Desa Ujanmas Baru Kecamatan Ujanmas</v>
      </c>
      <c r="G70" s="81" t="str">
        <f>'Olah Data'!AB433</f>
        <v>BPS Kabupaten Muara Enim</v>
      </c>
      <c r="H70" s="1" t="str">
        <f>'Olah Data'!Y433</f>
        <v>16</v>
      </c>
    </row>
    <row r="71" spans="1:8" ht="12.75">
      <c r="A71" s="81">
        <v>1</v>
      </c>
      <c r="B71" s="81" t="str">
        <f>'Olah Data'!Z379</f>
        <v>Sumatera Selatan</v>
      </c>
      <c r="C71" s="82" t="str">
        <f>'Olah Data'!D379</f>
        <v>222112266</v>
      </c>
      <c r="D71" s="81" t="e">
        <f>'Olah Data'!G379</f>
        <v>#N/A</v>
      </c>
      <c r="E71" s="80" t="str">
        <f>'Olah Data'!C379</f>
        <v>DIV KS</v>
      </c>
      <c r="F71" s="81" t="str">
        <f>'Olah Data'!T379</f>
        <v>Griya Bangun Sejahtera, Jalan Mangga, Rt 001/Rw 005, Keluaharan Bangun Rejo, Kecamatan Pagar Alam Utara</v>
      </c>
      <c r="G71" s="81" t="str">
        <f>'Olah Data'!AB379</f>
        <v>BPS Kota Pagar Alam</v>
      </c>
      <c r="H71" s="1" t="str">
        <f>'Olah Data'!Y379</f>
        <v>16</v>
      </c>
    </row>
    <row r="72" spans="1:8" ht="12.75">
      <c r="A72" s="81">
        <v>1</v>
      </c>
      <c r="B72" s="81" t="str">
        <f>'Olah Data'!Z75</f>
        <v>Sumatera Selatan</v>
      </c>
      <c r="C72" s="82" t="str">
        <f>'Olah Data'!D75</f>
        <v>112212441</v>
      </c>
      <c r="D72" s="81" t="e">
        <f>'Olah Data'!G75</f>
        <v>#N/A</v>
      </c>
      <c r="E72" s="80" t="str">
        <f>'Olah Data'!C75</f>
        <v>DIII ST</v>
      </c>
      <c r="F72" s="81" t="str">
        <f>'Olah Data'!T75</f>
        <v>Jalan Perindustrian 2 Komplek Victoria Park Blok B17 Rt 59, Rw 01, Kelurahan Kebun Bunga, Kecamatan Sukarami</v>
      </c>
      <c r="G72" s="81" t="str">
        <f>'Olah Data'!AB75</f>
        <v>BPS Provinsi Sumatera Selatan</v>
      </c>
      <c r="H72" s="1" t="str">
        <f>'Olah Data'!Y75</f>
        <v>16</v>
      </c>
    </row>
    <row r="73" spans="1:8" ht="12.75">
      <c r="A73" s="81">
        <v>1</v>
      </c>
      <c r="B73" s="81" t="str">
        <f>'Olah Data'!Z191</f>
        <v>Sumatera Selatan</v>
      </c>
      <c r="C73" s="82" t="str">
        <f>'Olah Data'!D191</f>
        <v>112212623</v>
      </c>
      <c r="D73" s="81" t="e">
        <f>'Olah Data'!G191</f>
        <v>#N/A</v>
      </c>
      <c r="E73" s="80" t="str">
        <f>'Olah Data'!C191</f>
        <v>DIII ST</v>
      </c>
      <c r="F73" s="81" t="str">
        <f>'Olah Data'!T191</f>
        <v>Jalan Agatis, Blok Eg No. 08, Komplek Kehutanan Ii, Rt/Rw 46/03, Kelurahan Talang Kelapa, Kecamatan Alang-Alang Lebar</v>
      </c>
      <c r="G73" s="81" t="str">
        <f>'Olah Data'!AB191</f>
        <v>BPS Provinsi Sumatera Selatan</v>
      </c>
      <c r="H73" s="1" t="str">
        <f>'Olah Data'!Y191</f>
        <v>16</v>
      </c>
    </row>
    <row r="74" spans="1:8" ht="12.75">
      <c r="A74" s="81">
        <v>1</v>
      </c>
      <c r="B74" s="81" t="str">
        <f>'Olah Data'!Z193</f>
        <v>Sumatera Selatan</v>
      </c>
      <c r="C74" s="82" t="str">
        <f>'Olah Data'!D193</f>
        <v>222112116</v>
      </c>
      <c r="D74" s="81" t="e">
        <f>'Olah Data'!G193</f>
        <v>#N/A</v>
      </c>
      <c r="E74" s="80" t="str">
        <f>'Olah Data'!C193</f>
        <v>DIV KS</v>
      </c>
      <c r="F74" s="81" t="str">
        <f>'Olah Data'!T193</f>
        <v>Jl. Putri Kembang Dadar, No.3860, Rt.52/Rw.16, Bukit Lama, Ilir Barat I</v>
      </c>
      <c r="G74" s="81" t="str">
        <f>'Olah Data'!AB193</f>
        <v>BPS Provinsi Sumatera Selatan</v>
      </c>
      <c r="H74" s="1" t="str">
        <f>'Olah Data'!Y193</f>
        <v>16</v>
      </c>
    </row>
    <row r="75" spans="1:8" ht="12.75">
      <c r="A75" s="81">
        <v>1</v>
      </c>
      <c r="B75" s="81" t="str">
        <f>'Olah Data'!Z178</f>
        <v>Sumatera Selatan</v>
      </c>
      <c r="C75" s="82" t="str">
        <f>'Olah Data'!D178</f>
        <v>212112214</v>
      </c>
      <c r="D75" s="81" t="e">
        <f>'Olah Data'!G178</f>
        <v>#N/A</v>
      </c>
      <c r="E75" s="80" t="str">
        <f>'Olah Data'!C178</f>
        <v>DIV ST</v>
      </c>
      <c r="F75" s="81" t="str">
        <f>'Olah Data'!T178</f>
        <v>Kompleks Perumdam Garuda Putra Iii, Blok S No.5 Rt 25 Rw 05 Kel. Sukajaya, Kec. Sukarami</v>
      </c>
      <c r="G75" s="81" t="str">
        <f>'Olah Data'!AB178</f>
        <v>BPS Provinsi Sumatera Selatan</v>
      </c>
      <c r="H75" s="1" t="str">
        <f>'Olah Data'!Y178</f>
        <v>16</v>
      </c>
    </row>
    <row r="76" spans="1:8" ht="12.75">
      <c r="A76" s="81">
        <v>1</v>
      </c>
      <c r="B76" s="81" t="str">
        <f>'Olah Data'!Z308</f>
        <v>Bengkulu</v>
      </c>
      <c r="C76" s="82" t="str">
        <f>'Olah Data'!D308</f>
        <v>222112321</v>
      </c>
      <c r="D76" s="81" t="e">
        <f>'Olah Data'!G308</f>
        <v>#N/A</v>
      </c>
      <c r="E76" s="80" t="str">
        <f>'Olah Data'!C308</f>
        <v>DIV KS</v>
      </c>
      <c r="F76" s="81" t="str">
        <f>'Olah Data'!T308</f>
        <v>Jl. Adam Malik No.12, Rt.2/Rw.1, Kelurahan Pagar Dewa, Kecamatan Selebar</v>
      </c>
      <c r="G76" s="81" t="str">
        <f>'Olah Data'!AB308</f>
        <v>BPS Kota Bengkulu</v>
      </c>
      <c r="H76" s="1" t="str">
        <f>'Olah Data'!Y308</f>
        <v>17</v>
      </c>
    </row>
    <row r="77" spans="1:8" ht="12.75">
      <c r="A77" s="81">
        <v>1</v>
      </c>
      <c r="B77" s="81" t="str">
        <f>'Olah Data'!Z38</f>
        <v>Bengkulu</v>
      </c>
      <c r="C77" s="82" t="str">
        <f>'Olah Data'!D38</f>
        <v>222112332</v>
      </c>
      <c r="D77" s="81" t="e">
        <f>'Olah Data'!G38</f>
        <v>#N/A</v>
      </c>
      <c r="E77" s="80" t="str">
        <f>'Olah Data'!C38</f>
        <v>DIV KS</v>
      </c>
      <c r="F77" s="81" t="str">
        <f>'Olah Data'!T38</f>
        <v>Gang Mandiri, Jalan Hibrida 15, Rt 10,Rw 04, Kelurahan Sidomulyo, Kecamatan Gading Cempaka, Kota Bengkulu, Provinsi Bengkulu, 38229</v>
      </c>
      <c r="G77" s="81" t="str">
        <f>'Olah Data'!AB38</f>
        <v>BPS Kota Bengkulu</v>
      </c>
      <c r="H77" s="1" t="str">
        <f>'Olah Data'!Y38</f>
        <v>17</v>
      </c>
    </row>
    <row r="78" spans="1:8" ht="12.75">
      <c r="A78" s="81">
        <v>1</v>
      </c>
      <c r="B78" s="81" t="str">
        <f>'Olah Data'!Z461</f>
        <v>Lampung</v>
      </c>
      <c r="C78" s="82" t="str">
        <f>'Olah Data'!D461</f>
        <v>222112070</v>
      </c>
      <c r="D78" s="81" t="e">
        <f>'Olah Data'!G461</f>
        <v>#N/A</v>
      </c>
      <c r="E78" s="80" t="str">
        <f>'Olah Data'!C461</f>
        <v>DIV KS</v>
      </c>
      <c r="F78" s="81" t="str">
        <f>'Olah Data'!T461</f>
        <v>005/005, No. 253, Jl. Kapten Mustofa Gg Merak 8, Kelurahan Tanjung Harapan, Kecamatan Kotabumi Selatan, Kabupaten Lampung Utara</v>
      </c>
      <c r="G78" s="81" t="str">
        <f>'Olah Data'!AB461</f>
        <v>BPS Kabupaten Lampung Utara</v>
      </c>
      <c r="H78" s="1" t="str">
        <f>'Olah Data'!Y461</f>
        <v>18</v>
      </c>
    </row>
    <row r="79" spans="1:8" ht="12.75">
      <c r="A79" s="81">
        <v>1</v>
      </c>
      <c r="B79" s="81" t="str">
        <f>'Olah Data'!Z450</f>
        <v>Lampung</v>
      </c>
      <c r="C79" s="82" t="str">
        <f>'Olah Data'!D450</f>
        <v>212112308</v>
      </c>
      <c r="D79" s="81" t="e">
        <f>'Olah Data'!G450</f>
        <v>#N/A</v>
      </c>
      <c r="E79" s="80" t="str">
        <f>'Olah Data'!C450</f>
        <v>DIV ST</v>
      </c>
      <c r="F79" s="81" t="str">
        <f>'Olah Data'!T450</f>
        <v>Jalan Ki. Hajar. Dewantara No.25 Rt.4/Rw.4 Kel. Pringsewu Selatan, Kec.Pringsewu</v>
      </c>
      <c r="G79" s="81" t="str">
        <f>'Olah Data'!AB450</f>
        <v>BPS Kabupaten Pringsewu</v>
      </c>
      <c r="H79" s="1" t="str">
        <f>'Olah Data'!Y450</f>
        <v>18</v>
      </c>
    </row>
    <row r="80" spans="1:8" ht="12.75">
      <c r="A80" s="81">
        <v>1</v>
      </c>
      <c r="B80" s="81" t="str">
        <f>'Olah Data'!Z391</f>
        <v>Lampung</v>
      </c>
      <c r="C80" s="82" t="str">
        <f>'Olah Data'!D391</f>
        <v>112212875</v>
      </c>
      <c r="D80" s="81" t="e">
        <f>'Olah Data'!G391</f>
        <v>#N/A</v>
      </c>
      <c r="E80" s="80" t="str">
        <f>'Olah Data'!C391</f>
        <v>DIII ST</v>
      </c>
      <c r="F80" s="81" t="str">
        <f>'Olah Data'!T391</f>
        <v>Jalan Jendral Sudirman Km. 2 Rt.002 /Rw.009, Kelurahan Blambangan Umpu, Blambangan Umpu, Way Kanan, Lampung</v>
      </c>
      <c r="G80" s="81" t="str">
        <f>'Olah Data'!AB391</f>
        <v>BPS Kabupaten Way Kanan</v>
      </c>
      <c r="H80" s="1" t="str">
        <f>'Olah Data'!Y391</f>
        <v>18</v>
      </c>
    </row>
    <row r="81" spans="1:8" ht="12.75">
      <c r="A81" s="81">
        <v>1</v>
      </c>
      <c r="B81" s="81" t="str">
        <f>'Olah Data'!Z64</f>
        <v>Lampung</v>
      </c>
      <c r="C81" s="82" t="str">
        <f>'Olah Data'!D64</f>
        <v>222111956</v>
      </c>
      <c r="D81" s="81" t="e">
        <f>'Olah Data'!G64</f>
        <v>#N/A</v>
      </c>
      <c r="E81" s="80" t="str">
        <f>'Olah Data'!C64</f>
        <v>DIV KS</v>
      </c>
      <c r="F81" s="81" t="str">
        <f>'Olah Data'!T64</f>
        <v>Perumahan Palmsville Residence, Blok H2, Jl. Pulau Buton No.Dalam, Jagabaya Ii, Kec. Way Halim, Kota Bandar Lampung, Lampung 35122</v>
      </c>
      <c r="G81" s="81" t="str">
        <f>'Olah Data'!AB64</f>
        <v>BPS Kota Bandar Lampung</v>
      </c>
      <c r="H81" s="1" t="str">
        <f>'Olah Data'!Y64</f>
        <v>18</v>
      </c>
    </row>
    <row r="82" spans="1:8" ht="12.75">
      <c r="A82" s="81">
        <v>1</v>
      </c>
      <c r="B82" s="81" t="str">
        <f>'Olah Data'!Z143</f>
        <v>Lampung</v>
      </c>
      <c r="C82" s="82" t="str">
        <f>'Olah Data'!D143</f>
        <v>222112114</v>
      </c>
      <c r="D82" s="81" t="e">
        <f>'Olah Data'!G143</f>
        <v>#N/A</v>
      </c>
      <c r="E82" s="80" t="str">
        <f>'Olah Data'!C143</f>
        <v>DIV KS</v>
      </c>
      <c r="F82" s="81" t="str">
        <f>'Olah Data'!T143</f>
        <v>Jl. Untung Suropati No 16, Beringin Jaya, Kemiling, Bandar Lampung</v>
      </c>
      <c r="G82" s="81" t="str">
        <f>'Olah Data'!AB143</f>
        <v>BPS Kota Bandar Lampung</v>
      </c>
      <c r="H82" s="1" t="str">
        <f>'Olah Data'!Y143</f>
        <v>18</v>
      </c>
    </row>
    <row r="83" spans="1:8" ht="12.75">
      <c r="A83" s="81">
        <v>1</v>
      </c>
      <c r="B83" s="81" t="str">
        <f>'Olah Data'!Z166</f>
        <v>Lampung</v>
      </c>
      <c r="C83" s="82" t="str">
        <f>'Olah Data'!D166</f>
        <v>222112384</v>
      </c>
      <c r="D83" s="81" t="e">
        <f>'Olah Data'!G166</f>
        <v>#N/A</v>
      </c>
      <c r="E83" s="80" t="str">
        <f>'Olah Data'!C166</f>
        <v>DIV KS</v>
      </c>
      <c r="F83" s="81" t="str">
        <f>'Olah Data'!T166</f>
        <v>Jl. Purnawirawan Gg. Swadaya Vi Lk 2, Gunung Terang, Langkapura, Kota Bandar Lampung, Provinsi Lampung</v>
      </c>
      <c r="G83" s="81" t="str">
        <f>'Olah Data'!AB166</f>
        <v>BPS Kota Bandar Lampung</v>
      </c>
      <c r="H83" s="1" t="str">
        <f>'Olah Data'!Y166</f>
        <v>18</v>
      </c>
    </row>
    <row r="84" spans="1:8" ht="12.75">
      <c r="A84" s="81">
        <v>1</v>
      </c>
      <c r="B84" s="81" t="str">
        <f>'Olah Data'!Z370</f>
        <v>Lampung</v>
      </c>
      <c r="C84" s="82" t="str">
        <f>'Olah Data'!D370</f>
        <v>222112299</v>
      </c>
      <c r="D84" s="81" t="e">
        <f>'Olah Data'!G370</f>
        <v>#N/A</v>
      </c>
      <c r="E84" s="80" t="str">
        <f>'Olah Data'!C370</f>
        <v>DIV KS</v>
      </c>
      <c r="F84" s="81" t="str">
        <f>'Olah Data'!T370</f>
        <v>Jl A Yani No 32 Rt/Rw 002/001 Kelurahan Iringmulyo Kecamatan Metro Timur Kota Metro Lampung</v>
      </c>
      <c r="G84" s="81" t="str">
        <f>'Olah Data'!AB370</f>
        <v>BPS Kota Metro</v>
      </c>
      <c r="H84" s="1" t="str">
        <f>'Olah Data'!Y370</f>
        <v>18</v>
      </c>
    </row>
    <row r="85" spans="1:8" ht="12.75">
      <c r="A85" s="81">
        <v>1</v>
      </c>
      <c r="B85" s="81" t="str">
        <f>'Olah Data'!Z291</f>
        <v>Lampung</v>
      </c>
      <c r="C85" s="82" t="str">
        <f>'Olah Data'!D291</f>
        <v>112212883</v>
      </c>
      <c r="D85" s="81" t="e">
        <f>'Olah Data'!G291</f>
        <v>#N/A</v>
      </c>
      <c r="E85" s="80" t="str">
        <f>'Olah Data'!C291</f>
        <v>DIII ST</v>
      </c>
      <c r="F85" s="81" t="str">
        <f>'Olah Data'!T291</f>
        <v>Jalan Marga Nomor 006 (Baru) / 12 (Lama), Rt 04, Rw 00 Sinarbanten Kelurahan Sumberejo Kecamatan Kemiling, Kota Bandar Lampung 35153</v>
      </c>
      <c r="G85" s="81" t="str">
        <f>'Olah Data'!AB291</f>
        <v>BPS Provinsi Lampung</v>
      </c>
      <c r="H85" s="1" t="str">
        <f>'Olah Data'!Y291</f>
        <v>18</v>
      </c>
    </row>
    <row r="86" spans="1:8" ht="12.75">
      <c r="A86" s="81">
        <v>1</v>
      </c>
      <c r="B86" s="81" t="str">
        <f>'Olah Data'!Z72</f>
        <v>Lampung</v>
      </c>
      <c r="C86" s="82" t="str">
        <f>'Olah Data'!D72</f>
        <v>222112224</v>
      </c>
      <c r="D86" s="81" t="e">
        <f>'Olah Data'!G72</f>
        <v>#N/A</v>
      </c>
      <c r="E86" s="80" t="str">
        <f>'Olah Data'!C72</f>
        <v>DIV KS</v>
      </c>
      <c r="F86" s="81" t="str">
        <f>'Olah Data'!T72</f>
        <v>Rt07/Rw02, No. 80, Jl. Mawar Gg. Masjid, Kel. Hajimena, Kec. Natar</v>
      </c>
      <c r="G86" s="81" t="str">
        <f>'Olah Data'!AB72</f>
        <v>BPS Provinsi Lampung</v>
      </c>
      <c r="H86" s="1" t="str">
        <f>'Olah Data'!Y72</f>
        <v>18</v>
      </c>
    </row>
    <row r="87" spans="1:8" ht="12.75">
      <c r="A87" s="81">
        <v>1</v>
      </c>
      <c r="B87" s="81" t="str">
        <f>'Olah Data'!Z156</f>
        <v>Lampung</v>
      </c>
      <c r="C87" s="82" t="str">
        <f>'Olah Data'!D156</f>
        <v>222112246</v>
      </c>
      <c r="D87" s="81" t="e">
        <f>'Olah Data'!G156</f>
        <v>#N/A</v>
      </c>
      <c r="E87" s="80" t="str">
        <f>'Olah Data'!C156</f>
        <v>DIV KS</v>
      </c>
      <c r="F87" s="81" t="str">
        <f>'Olah Data'!T156</f>
        <v>Jalan Sultan Haji No.13 Rt006/Rw000 Kelurahan Kota Sepang, Kecamatan Labuhan Ratu Kode Pos : 35148</v>
      </c>
      <c r="G87" s="81" t="str">
        <f>'Olah Data'!AB156</f>
        <v>BPS Provinsi Lampung</v>
      </c>
      <c r="H87" s="1" t="str">
        <f>'Olah Data'!Y156</f>
        <v>18</v>
      </c>
    </row>
    <row r="88" spans="1:8" ht="12.75">
      <c r="A88" s="81">
        <v>1</v>
      </c>
      <c r="B88" s="81" t="str">
        <f>'Olah Data'!Z55</f>
        <v>Lampung</v>
      </c>
      <c r="C88" s="82" t="str">
        <f>'Olah Data'!D55</f>
        <v>212111946</v>
      </c>
      <c r="D88" s="81" t="e">
        <f>'Olah Data'!G55</f>
        <v>#N/A</v>
      </c>
      <c r="E88" s="80" t="str">
        <f>'Olah Data'!C55</f>
        <v>DIV ST</v>
      </c>
      <c r="F88" s="81" t="str">
        <f>'Olah Data'!T55</f>
        <v>Perumahan Nusantara Permai Blok B6 Nomor 24 Rt 002 Rw 00, Nusantara Permai, Sukabumi</v>
      </c>
      <c r="G88" s="81" t="str">
        <f>'Olah Data'!AB55</f>
        <v>BPS Provinsi Lampung</v>
      </c>
      <c r="H88" s="1" t="str">
        <f>'Olah Data'!Y55</f>
        <v>18</v>
      </c>
    </row>
    <row r="89" spans="1:8" ht="12.75">
      <c r="A89" s="81">
        <v>1</v>
      </c>
      <c r="B89" s="81" t="str">
        <f>'Olah Data'!Z408</f>
        <v>Lampung</v>
      </c>
      <c r="C89" s="82" t="str">
        <f>'Olah Data'!D408</f>
        <v>212112425</v>
      </c>
      <c r="D89" s="81" t="e">
        <f>'Olah Data'!G408</f>
        <v>#N/A</v>
      </c>
      <c r="E89" s="80" t="str">
        <f>'Olah Data'!C408</f>
        <v>DIV ST</v>
      </c>
      <c r="F89" s="81" t="str">
        <f>'Olah Data'!T408</f>
        <v>Jalan Basuki Rahmat No 91, Pengajaran, Teluk Betung Utara, Bandar Lampung, Lampung</v>
      </c>
      <c r="G89" s="81" t="str">
        <f>'Olah Data'!AB408</f>
        <v>BPS Provinsi Lampung</v>
      </c>
      <c r="H89" s="1" t="str">
        <f>'Olah Data'!Y408</f>
        <v>18</v>
      </c>
    </row>
    <row r="90" spans="1:8" ht="12.75">
      <c r="A90" s="81">
        <v>1</v>
      </c>
      <c r="B90" s="81" t="str">
        <f>'Olah Data'!Z392</f>
        <v>Kep. Bangka Belitung</v>
      </c>
      <c r="C90" s="82" t="str">
        <f>'Olah Data'!D392</f>
        <v>222112355</v>
      </c>
      <c r="D90" s="81" t="e">
        <f>'Olah Data'!G392</f>
        <v>#N/A</v>
      </c>
      <c r="E90" s="80" t="str">
        <f>'Olah Data'!C392</f>
        <v>DIV KS</v>
      </c>
      <c r="F90" s="81" t="str">
        <f>'Olah Data'!T392</f>
        <v>Jl. Sijuk Rt 26 Rw 10 Paal Satu, Kecamatan Tanjung Pandan, Kabupaten Belitung</v>
      </c>
      <c r="G90" s="81" t="str">
        <f>'Olah Data'!AB392</f>
        <v>BPS Kabupaten Belitung</v>
      </c>
      <c r="H90" s="1" t="str">
        <f>'Olah Data'!Y392</f>
        <v>19</v>
      </c>
    </row>
    <row r="91" spans="1:8" ht="12.75">
      <c r="A91" s="81">
        <v>1</v>
      </c>
      <c r="B91" s="81" t="str">
        <f>'Olah Data'!Z371</f>
        <v>Kep. Riau</v>
      </c>
      <c r="C91" s="82" t="str">
        <f>'Olah Data'!D371</f>
        <v>112212643</v>
      </c>
      <c r="D91" s="81" t="e">
        <f>'Olah Data'!G371</f>
        <v>#N/A</v>
      </c>
      <c r="E91" s="80" t="str">
        <f>'Olah Data'!C371</f>
        <v>DIII ST</v>
      </c>
      <c r="F91" s="81" t="str">
        <f>'Olah Data'!T371</f>
        <v>Rt 004/Rw 001, Jln. Nusantara Km 16 Kijang No.23, Gunung Lengkuas, Bintan Timur</v>
      </c>
      <c r="G91" s="81" t="str">
        <f>'Olah Data'!AB371</f>
        <v>BPS Kota Tanjung Pinang</v>
      </c>
      <c r="H91" s="1" t="str">
        <f>'Olah Data'!Y371</f>
        <v>21</v>
      </c>
    </row>
    <row r="92" spans="1:8" ht="12.75">
      <c r="A92" s="81">
        <v>1</v>
      </c>
      <c r="B92" s="81" t="str">
        <f>'Olah Data'!Z481</f>
        <v>DKI Jakarta</v>
      </c>
      <c r="C92" s="82" t="str">
        <f>'Olah Data'!D481</f>
        <v>222111930</v>
      </c>
      <c r="D92" s="81" t="e">
        <f>'Olah Data'!G481</f>
        <v>#N/A</v>
      </c>
      <c r="E92" s="80" t="str">
        <f>'Olah Data'!C481</f>
        <v>DIV KS</v>
      </c>
      <c r="F92" s="81" t="str">
        <f>'Olah Data'!T481</f>
        <v>Kav Dprd Dki Blok A-2 Rt. 06 Rw. 05 Pulojahe Kel. Jatinegara, Cakung Jakarta Timur Kode Pos. 13930</v>
      </c>
      <c r="G92" s="81" t="str">
        <f>'Olah Data'!AB481</f>
        <v>BPS Kabupaten Kepulauan Seribu</v>
      </c>
      <c r="H92" s="1" t="str">
        <f>'Olah Data'!Y481</f>
        <v>31</v>
      </c>
    </row>
    <row r="93" spans="1:8" ht="12.75">
      <c r="A93" s="81">
        <v>1</v>
      </c>
      <c r="B93" s="81" t="str">
        <f>'Olah Data'!Z238</f>
        <v>DKI Jakarta</v>
      </c>
      <c r="C93" s="82" t="str">
        <f>'Olah Data'!D238</f>
        <v>222112127</v>
      </c>
      <c r="D93" s="81" t="e">
        <f>'Olah Data'!G238</f>
        <v>#N/A</v>
      </c>
      <c r="E93" s="80" t="str">
        <f>'Olah Data'!C238</f>
        <v>DIV KS</v>
      </c>
      <c r="F93" s="81" t="str">
        <f>'Olah Data'!T238</f>
        <v>Jl. Sensus Iii No 10B Rt 06 Rw 04, Bidaracina, Jatinegara, Jakarta Timur 13330</v>
      </c>
      <c r="G93" s="81" t="str">
        <f>'Olah Data'!AB238</f>
        <v>BPS Kabupaten Kepulauan Seribu</v>
      </c>
      <c r="H93" s="1" t="str">
        <f>'Olah Data'!Y238</f>
        <v>31</v>
      </c>
    </row>
    <row r="94" spans="1:8" ht="12.75">
      <c r="A94" s="81">
        <v>1</v>
      </c>
      <c r="B94" s="81" t="str">
        <f>'Olah Data'!Z363</f>
        <v>DKI Jakarta</v>
      </c>
      <c r="C94" s="82" t="str">
        <f>'Olah Data'!D363</f>
        <v>212111847</v>
      </c>
      <c r="D94" s="81" t="e">
        <f>'Olah Data'!G363</f>
        <v>#N/A</v>
      </c>
      <c r="E94" s="80" t="str">
        <f>'Olah Data'!C363</f>
        <v>DIV ST</v>
      </c>
      <c r="F94" s="81" t="str">
        <f>'Olah Data'!T363</f>
        <v>Jalan Kebon Nanas Selatan I No.31, Rt.8/Rw.8, Kel. Cipinang Cempedak, Jatinegara</v>
      </c>
      <c r="G94" s="81" t="str">
        <f>'Olah Data'!AB363</f>
        <v>BPS Kabupaten Kepulauan Seribu</v>
      </c>
      <c r="H94" s="1" t="str">
        <f>'Olah Data'!Y363</f>
        <v>31</v>
      </c>
    </row>
    <row r="95" spans="1:8" ht="12.75">
      <c r="A95" s="81">
        <v>1</v>
      </c>
      <c r="B95" s="81" t="str">
        <f>'Olah Data'!Z209</f>
        <v>DKI Jakarta</v>
      </c>
      <c r="C95" s="82" t="str">
        <f>'Olah Data'!D209</f>
        <v>212112298</v>
      </c>
      <c r="D95" s="81" t="e">
        <f>'Olah Data'!G209</f>
        <v>#N/A</v>
      </c>
      <c r="E95" s="80" t="str">
        <f>'Olah Data'!C209</f>
        <v>DIV ST</v>
      </c>
      <c r="F95" s="81" t="str">
        <f>'Olah Data'!T209</f>
        <v>Jalan Dawel Nomor 15, Rt 005/Rw 009, Kelurahan Bidaracina, Kecamatan Jatinegara</v>
      </c>
      <c r="G95" s="81" t="str">
        <f>'Olah Data'!AB209</f>
        <v>BPS Kabupaten Kepulauan Seribu</v>
      </c>
      <c r="H95" s="1" t="str">
        <f>'Olah Data'!Y209</f>
        <v>31</v>
      </c>
    </row>
    <row r="96" spans="1:8" ht="12.75">
      <c r="A96" s="81">
        <v>1</v>
      </c>
      <c r="B96" s="81" t="str">
        <f>'Olah Data'!Z449</f>
        <v>DKI Jakarta</v>
      </c>
      <c r="C96" s="82" t="str">
        <f>'Olah Data'!D449</f>
        <v>212112416</v>
      </c>
      <c r="D96" s="81" t="e">
        <f>'Olah Data'!G449</f>
        <v>#N/A</v>
      </c>
      <c r="E96" s="80" t="str">
        <f>'Olah Data'!C449</f>
        <v>DIV ST</v>
      </c>
      <c r="F96" s="81" t="str">
        <f>'Olah Data'!T449</f>
        <v>Wisma Kost Saabun, Jalan Otista Raya No.5A, Rt.10/Rw.2, Kelurahan Bidara Cina, Kecamatan Jatinegara</v>
      </c>
      <c r="G96" s="81" t="str">
        <f>'Olah Data'!AB449</f>
        <v>BPS Kabupaten Kepulauan Seribu</v>
      </c>
      <c r="H96" s="1" t="str">
        <f>'Olah Data'!Y449</f>
        <v>31</v>
      </c>
    </row>
    <row r="97" spans="1:8" ht="12.75">
      <c r="A97" s="81">
        <v>1</v>
      </c>
      <c r="B97" s="81" t="str">
        <f>'Olah Data'!Z346</f>
        <v>DKI Jakarta</v>
      </c>
      <c r="C97" s="82" t="str">
        <f>'Olah Data'!D346</f>
        <v>112212648</v>
      </c>
      <c r="D97" s="81" t="e">
        <f>'Olah Data'!G346</f>
        <v>#N/A</v>
      </c>
      <c r="E97" s="80" t="str">
        <f>'Olah Data'!C346</f>
        <v>DIII ST</v>
      </c>
      <c r="F97" s="81" t="str">
        <f>'Olah Data'!T346</f>
        <v>Villa Tomang Mas Baru No. 32 Rt03/08, Duri Kepa, Kebon Jeruk</v>
      </c>
      <c r="G97" s="81" t="str">
        <f>'Olah Data'!AB346</f>
        <v>BPS Kota Jakarta Barat</v>
      </c>
      <c r="H97" s="1" t="str">
        <f>'Olah Data'!Y346</f>
        <v>31</v>
      </c>
    </row>
    <row r="98" spans="1:8" ht="12.75">
      <c r="A98" s="81">
        <v>1</v>
      </c>
      <c r="B98" s="81" t="str">
        <f>'Olah Data'!Z476</f>
        <v>DKI Jakarta</v>
      </c>
      <c r="C98" s="82" t="str">
        <f>'Olah Data'!D476</f>
        <v>112212740</v>
      </c>
      <c r="D98" s="81" t="e">
        <f>'Olah Data'!G476</f>
        <v>#N/A</v>
      </c>
      <c r="E98" s="80" t="str">
        <f>'Olah Data'!C476</f>
        <v>DIII ST</v>
      </c>
      <c r="F98" s="81" t="str">
        <f>'Olah Data'!T476</f>
        <v>Rt 12/ Rw 02, No. 17, Gang Saabun, Kelurahan Bidara Cina, Kecamatan Jatinegara</v>
      </c>
      <c r="G98" s="81" t="str">
        <f>'Olah Data'!AB476</f>
        <v>BPS Kota Jakarta Barat</v>
      </c>
      <c r="H98" s="1" t="str">
        <f>'Olah Data'!Y476</f>
        <v>31</v>
      </c>
    </row>
    <row r="99" spans="1:8" ht="12.75">
      <c r="A99" s="81">
        <v>1</v>
      </c>
      <c r="B99" s="81" t="str">
        <f>'Olah Data'!Z385</f>
        <v>DKI Jakarta</v>
      </c>
      <c r="C99" s="82" t="str">
        <f>'Olah Data'!D385</f>
        <v>112212835</v>
      </c>
      <c r="D99" s="81" t="e">
        <f>'Olah Data'!G385</f>
        <v>#N/A</v>
      </c>
      <c r="E99" s="80" t="str">
        <f>'Olah Data'!C385</f>
        <v>DIII ST</v>
      </c>
      <c r="F99" s="81" t="str">
        <f>'Olah Data'!T385</f>
        <v>Rt.1/Rw.3, No.15, Jalan Mangga, Kelurahan Bidara Cina, Kecamatan Kampung Melayu</v>
      </c>
      <c r="G99" s="81" t="str">
        <f>'Olah Data'!AB385</f>
        <v>BPS Kota Jakarta Barat</v>
      </c>
      <c r="H99" s="1" t="str">
        <f>'Olah Data'!Y385</f>
        <v>31</v>
      </c>
    </row>
    <row r="100" spans="1:8" ht="12.75">
      <c r="A100" s="81">
        <v>1</v>
      </c>
      <c r="B100" s="81" t="str">
        <f>'Olah Data'!Z297</f>
        <v>DKI Jakarta</v>
      </c>
      <c r="C100" s="82" t="str">
        <f>'Olah Data'!D297</f>
        <v>222111844</v>
      </c>
      <c r="D100" s="81" t="e">
        <f>'Olah Data'!G297</f>
        <v>#N/A</v>
      </c>
      <c r="E100" s="80" t="str">
        <f>'Olah Data'!C297</f>
        <v>DIV KS</v>
      </c>
      <c r="F100" s="81" t="str">
        <f>'Olah Data'!T297</f>
        <v>Jalan Sederhana Vi No.98, Rt 5, Rw 6, Kelurahan Gedong, Kecamatan Pasar Rebo</v>
      </c>
      <c r="G100" s="81" t="str">
        <f>'Olah Data'!AB297</f>
        <v>BPS Kota Jakarta Barat</v>
      </c>
      <c r="H100" s="1" t="str">
        <f>'Olah Data'!Y297</f>
        <v>31</v>
      </c>
    </row>
    <row r="101" spans="1:8" ht="12.75">
      <c r="A101" s="81">
        <v>1</v>
      </c>
      <c r="B101" s="81" t="str">
        <f>'Olah Data'!Z134</f>
        <v>DKI Jakarta</v>
      </c>
      <c r="C101" s="82" t="str">
        <f>'Olah Data'!D134</f>
        <v>222112089</v>
      </c>
      <c r="D101" s="81" t="e">
        <f>'Olah Data'!G134</f>
        <v>#N/A</v>
      </c>
      <c r="E101" s="80" t="str">
        <f>'Olah Data'!C134</f>
        <v>DIV KS</v>
      </c>
      <c r="F101" s="81" t="str">
        <f>'Olah Data'!T134</f>
        <v>Rusun Klender Blok 63/3 No 15, Rt/Rw 07/01, Kel. Duren Sawit, Kec. Malaka Sari</v>
      </c>
      <c r="G101" s="81" t="str">
        <f>'Olah Data'!AB134</f>
        <v>BPS Kota Jakarta Barat</v>
      </c>
      <c r="H101" s="1" t="str">
        <f>'Olah Data'!Y134</f>
        <v>31</v>
      </c>
    </row>
    <row r="102" spans="1:8" ht="12.75">
      <c r="A102" s="81">
        <v>1</v>
      </c>
      <c r="B102" s="81" t="str">
        <f>'Olah Data'!Z332</f>
        <v>DKI Jakarta</v>
      </c>
      <c r="C102" s="82" t="str">
        <f>'Olah Data'!D332</f>
        <v>222112118</v>
      </c>
      <c r="D102" s="81" t="e">
        <f>'Olah Data'!G332</f>
        <v>#N/A</v>
      </c>
      <c r="E102" s="80" t="str">
        <f>'Olah Data'!C332</f>
        <v>DIV KS</v>
      </c>
      <c r="F102" s="81" t="str">
        <f>'Olah Data'!T332</f>
        <v>Perumahan Kompleks Meruya Indah Blok E Nomor 3, Rt 002 Rw 007, Meruya Selatan, Kembangan, Jakarta Barat, Dki Jakarta</v>
      </c>
      <c r="G102" s="81" t="str">
        <f>'Olah Data'!AB332</f>
        <v>BPS Kota Jakarta Barat</v>
      </c>
      <c r="H102" s="1" t="str">
        <f>'Olah Data'!Y332</f>
        <v>31</v>
      </c>
    </row>
    <row r="103" spans="1:8" ht="12.75">
      <c r="A103" s="81">
        <v>1</v>
      </c>
      <c r="B103" s="81" t="str">
        <f>'Olah Data'!Z212</f>
        <v>DKI Jakarta</v>
      </c>
      <c r="C103" s="82" t="str">
        <f>'Olah Data'!D212</f>
        <v>212112208</v>
      </c>
      <c r="D103" s="81" t="e">
        <f>'Olah Data'!G212</f>
        <v>#N/A</v>
      </c>
      <c r="E103" s="80" t="str">
        <f>'Olah Data'!C212</f>
        <v>DIV ST</v>
      </c>
      <c r="F103" s="81" t="str">
        <f>'Olah Data'!T212</f>
        <v>Jl Raya Bekasi Timur Rt10/08, No.195B, Kelurahan Cipinang, Kecamatan Pulogadung</v>
      </c>
      <c r="G103" s="81" t="str">
        <f>'Olah Data'!AB212</f>
        <v>BPS Kota Jakarta Barat</v>
      </c>
      <c r="H103" s="1" t="str">
        <f>'Olah Data'!Y212</f>
        <v>31</v>
      </c>
    </row>
    <row r="104" spans="1:8" ht="12.75">
      <c r="A104" s="81">
        <v>1</v>
      </c>
      <c r="B104" s="81" t="str">
        <f>'Olah Data'!Z532</f>
        <v>DKI Jakarta</v>
      </c>
      <c r="C104" s="82" t="str">
        <f>'Olah Data'!D532</f>
        <v>212011264</v>
      </c>
      <c r="D104" s="81" t="str">
        <f>'Olah Data'!G532</f>
        <v>Muhammad Yusuf</v>
      </c>
      <c r="E104" s="80" t="str">
        <f>'Olah Data'!C532</f>
        <v>DIV ST</v>
      </c>
      <c r="F104" s="81" t="str">
        <f>'Olah Data'!T532</f>
        <v>Rt 4/Rw 1, No 85, Jalan A Duri Tol Raya Gang Kecapi, Duri Kepa, Kebon Jeruk</v>
      </c>
      <c r="G104" s="81" t="str">
        <f>'Olah Data'!AB532</f>
        <v>BPS Kota Jakarta Barat</v>
      </c>
      <c r="H104" s="1" t="str">
        <f>'Olah Data'!Y532</f>
        <v>31</v>
      </c>
    </row>
    <row r="105" spans="1:8" ht="12.75">
      <c r="A105" s="81">
        <v>1</v>
      </c>
      <c r="B105" s="81" t="str">
        <f>'Olah Data'!Z378</f>
        <v>DKI Jakarta</v>
      </c>
      <c r="C105" s="82" t="str">
        <f>'Olah Data'!D378</f>
        <v>212112239</v>
      </c>
      <c r="D105" s="81" t="e">
        <f>'Olah Data'!G378</f>
        <v>#N/A</v>
      </c>
      <c r="E105" s="80" t="str">
        <f>'Olah Data'!C378</f>
        <v>DIV ST</v>
      </c>
      <c r="F105" s="81" t="str">
        <f>'Olah Data'!T378</f>
        <v>Jl. Depsos Xi No. 47 Rt 005/Rw 002, Kelurahan Bintaro, Kecamatan Pesanggrahan</v>
      </c>
      <c r="G105" s="81" t="str">
        <f>'Olah Data'!AB378</f>
        <v>BPS Kota Jakarta Barat</v>
      </c>
      <c r="H105" s="1" t="str">
        <f>'Olah Data'!Y378</f>
        <v>31</v>
      </c>
    </row>
    <row r="106" spans="1:8" ht="12.75">
      <c r="A106" s="81">
        <v>1</v>
      </c>
      <c r="B106" s="81" t="str">
        <f>'Olah Data'!Z301</f>
        <v>DKI Jakarta</v>
      </c>
      <c r="C106" s="82" t="str">
        <f>'Olah Data'!D301</f>
        <v>112212519</v>
      </c>
      <c r="D106" s="81" t="e">
        <f>'Olah Data'!G301</f>
        <v>#N/A</v>
      </c>
      <c r="E106" s="80" t="str">
        <f>'Olah Data'!C301</f>
        <v>DIII ST</v>
      </c>
      <c r="F106" s="81" t="str">
        <f>'Olah Data'!T301</f>
        <v>Jl. Kb. Nanas Utara Ii No.25, Rt.5/Rw.7, Kelurahan Cipinang Cempedak, Kecamatan Jatinegara, Kota Jakarta Timur, Daerah Khusus Ibukota Jakarta 13340</v>
      </c>
      <c r="G106" s="81" t="str">
        <f>'Olah Data'!AB301</f>
        <v>BPS Kota Jakarta Pusat</v>
      </c>
      <c r="H106" s="1" t="str">
        <f>'Olah Data'!Y301</f>
        <v>31</v>
      </c>
    </row>
    <row r="107" spans="1:8" ht="12.75">
      <c r="A107" s="81">
        <v>1</v>
      </c>
      <c r="B107" s="81" t="str">
        <f>'Olah Data'!Z463</f>
        <v>DKI Jakarta</v>
      </c>
      <c r="C107" s="82" t="str">
        <f>'Olah Data'!D463</f>
        <v>222111900</v>
      </c>
      <c r="D107" s="81" t="e">
        <f>'Olah Data'!G463</f>
        <v>#N/A</v>
      </c>
      <c r="E107" s="80" t="str">
        <f>'Olah Data'!C463</f>
        <v>DIV KS</v>
      </c>
      <c r="F107" s="81" t="str">
        <f>'Olah Data'!T463</f>
        <v>Gang Mangga, Rt 01/Rw 03 No.54 B, Kelurahan Bidara Cina, Kecamatan Jatinegara, Jaktim.
Pos 13330</v>
      </c>
      <c r="G107" s="81" t="str">
        <f>'Olah Data'!AB463</f>
        <v>BPS Kota Jakarta Pusat</v>
      </c>
      <c r="H107" s="1" t="str">
        <f>'Olah Data'!Y463</f>
        <v>31</v>
      </c>
    </row>
    <row r="108" spans="1:8" ht="12.75">
      <c r="A108" s="81">
        <v>1</v>
      </c>
      <c r="B108" s="81" t="str">
        <f>'Olah Data'!Z457</f>
        <v>DKI Jakarta</v>
      </c>
      <c r="C108" s="82" t="str">
        <f>'Olah Data'!D457</f>
        <v>222111955</v>
      </c>
      <c r="D108" s="81" t="e">
        <f>'Olah Data'!G457</f>
        <v>#N/A</v>
      </c>
      <c r="E108" s="80" t="str">
        <f>'Olah Data'!C457</f>
        <v>DIV KS</v>
      </c>
      <c r="F108" s="81" t="str">
        <f>'Olah Data'!T457</f>
        <v>Jl. Kebon Nanas Selatan Ii No.10, Rt.5/Rw.5, Cipinang Cempedak, Kecamatan Jatinegara, Kota Jakarta Timur, Daerah Khusus Ibukota Jakarta 13340</v>
      </c>
      <c r="G108" s="81" t="str">
        <f>'Olah Data'!AB457</f>
        <v>BPS Kota Jakarta Pusat</v>
      </c>
      <c r="H108" s="1" t="str">
        <f>'Olah Data'!Y457</f>
        <v>31</v>
      </c>
    </row>
    <row r="109" spans="1:8" ht="12.75">
      <c r="A109" s="81">
        <v>1</v>
      </c>
      <c r="B109" s="81" t="str">
        <f>'Olah Data'!Z329</f>
        <v>DKI Jakarta</v>
      </c>
      <c r="C109" s="82" t="str">
        <f>'Olah Data'!D329</f>
        <v>222112217</v>
      </c>
      <c r="D109" s="81" t="e">
        <f>'Olah Data'!G329</f>
        <v>#N/A</v>
      </c>
      <c r="E109" s="80" t="str">
        <f>'Olah Data'!C329</f>
        <v>DIV KS</v>
      </c>
      <c r="F109" s="81" t="str">
        <f>'Olah Data'!T329</f>
        <v>Jalan Otista 2 No. 20A Rt. 4 Rw. 9 Bidara Cina, Jatinegara</v>
      </c>
      <c r="G109" s="81" t="str">
        <f>'Olah Data'!AB329</f>
        <v>BPS Kota Jakarta Pusat</v>
      </c>
      <c r="H109" s="1" t="str">
        <f>'Olah Data'!Y329</f>
        <v>31</v>
      </c>
    </row>
    <row r="110" spans="1:8" ht="12.75">
      <c r="A110" s="81">
        <v>1</v>
      </c>
      <c r="B110" s="81" t="str">
        <f>'Olah Data'!Z303</f>
        <v>DKI Jakarta</v>
      </c>
      <c r="C110" s="82" t="str">
        <f>'Olah Data'!D303</f>
        <v>212111962</v>
      </c>
      <c r="D110" s="81" t="e">
        <f>'Olah Data'!G303</f>
        <v>#N/A</v>
      </c>
      <c r="E110" s="80" t="str">
        <f>'Olah Data'!C303</f>
        <v>DIV ST</v>
      </c>
      <c r="F110" s="81" t="str">
        <f>'Olah Data'!T303</f>
        <v>Jalan Kebon Nanas Selatan I No. 2, Rt. 13/ Rw. 8, Cipinang Cempedak, Jatinegara</v>
      </c>
      <c r="G110" s="81" t="str">
        <f>'Olah Data'!AB303</f>
        <v>BPS Kota Jakarta Pusat</v>
      </c>
      <c r="H110" s="1" t="str">
        <f>'Olah Data'!Y303</f>
        <v>31</v>
      </c>
    </row>
    <row r="111" spans="1:8" ht="12.75">
      <c r="A111" s="81">
        <v>1</v>
      </c>
      <c r="B111" s="81" t="str">
        <f>'Olah Data'!Z520</f>
        <v>DKI Jakarta</v>
      </c>
      <c r="C111" s="82" t="str">
        <f>'Olah Data'!D520</f>
        <v>212112109</v>
      </c>
      <c r="D111" s="81" t="e">
        <f>'Olah Data'!G520</f>
        <v>#N/A</v>
      </c>
      <c r="E111" s="80" t="str">
        <f>'Olah Data'!C520</f>
        <v>DIV ST</v>
      </c>
      <c r="F111" s="81" t="str">
        <f>'Olah Data'!T520</f>
        <v xml:space="preserve">Sirup Sarangsari, Jl. Penghulu, Rt.9, Rw.10, Bidara Cina, Jatinegara, Jakarta Timur, Dki Jakarta. </v>
      </c>
      <c r="G111" s="81" t="str">
        <f>'Olah Data'!AB520</f>
        <v>BPS Kota Jakarta Pusat</v>
      </c>
      <c r="H111" s="1" t="str">
        <f>'Olah Data'!Y520</f>
        <v>31</v>
      </c>
    </row>
    <row r="112" spans="1:8" ht="12.75">
      <c r="A112" s="81">
        <v>1</v>
      </c>
      <c r="B112" s="81" t="str">
        <f>'Olah Data'!Z441</f>
        <v>DKI Jakarta</v>
      </c>
      <c r="C112" s="82" t="str">
        <f>'Olah Data'!D441</f>
        <v>212112134</v>
      </c>
      <c r="D112" s="81" t="e">
        <f>'Olah Data'!G441</f>
        <v>#N/A</v>
      </c>
      <c r="E112" s="80" t="str">
        <f>'Olah Data'!C441</f>
        <v>DIV ST</v>
      </c>
      <c r="F112" s="81" t="str">
        <f>'Olah Data'!T441</f>
        <v>Jl. Setia No.36, Rt.6/Rw.2, Bidara Cina, Kecamatan Jatinegara, Kota Jakarta Timur, Daerah Khusus Ibukota Jakarta 13330</v>
      </c>
      <c r="G112" s="81" t="str">
        <f>'Olah Data'!AB441</f>
        <v>BPS Kota Jakarta Pusat</v>
      </c>
      <c r="H112" s="1" t="str">
        <f>'Olah Data'!Y441</f>
        <v>31</v>
      </c>
    </row>
    <row r="113" spans="1:8" ht="12.75">
      <c r="A113" s="81">
        <v>1</v>
      </c>
      <c r="B113" s="81" t="str">
        <f>'Olah Data'!Z505</f>
        <v>DKI Jakarta</v>
      </c>
      <c r="C113" s="82" t="str">
        <f>'Olah Data'!D505</f>
        <v>212112191</v>
      </c>
      <c r="D113" s="81" t="e">
        <f>'Olah Data'!G505</f>
        <v>#N/A</v>
      </c>
      <c r="E113" s="80" t="str">
        <f>'Olah Data'!C505</f>
        <v>DIV ST</v>
      </c>
      <c r="F113" s="81" t="str">
        <f>'Olah Data'!T505</f>
        <v>Jl. Kb. Nanas Utara I No.31, Rt.3/Rw.7, Cipinang Cempedak, Kecamatan Jatinegara, Kota Jakarta Timur, Daerah Khusus Ibukota Jakarta</v>
      </c>
      <c r="G113" s="81" t="str">
        <f>'Olah Data'!AB505</f>
        <v>BPS Kota Jakarta Pusat</v>
      </c>
      <c r="H113" s="1" t="str">
        <f>'Olah Data'!Y505</f>
        <v>31</v>
      </c>
    </row>
    <row r="114" spans="1:8" ht="12.75">
      <c r="A114" s="81">
        <v>1</v>
      </c>
      <c r="B114" s="81" t="str">
        <f>'Olah Data'!Z144</f>
        <v>DKI Jakarta</v>
      </c>
      <c r="C114" s="82" t="str">
        <f>'Olah Data'!D144</f>
        <v>112212630</v>
      </c>
      <c r="D114" s="81" t="e">
        <f>'Olah Data'!G144</f>
        <v>#N/A</v>
      </c>
      <c r="E114" s="80" t="str">
        <f>'Olah Data'!C144</f>
        <v>DIII ST</v>
      </c>
      <c r="F114" s="81" t="str">
        <f>'Olah Data'!T144</f>
        <v>Apartemen Kalibata City Tower Ebony Lt. 5  No. E5/Cv Jalan Raya Kalibata Kel. Rawajati Kec. Pancoran Jakarta Selatan - Jakarta</v>
      </c>
      <c r="G114" s="81" t="str">
        <f>'Olah Data'!AB144</f>
        <v>BPS Kota Jakarta Selatan</v>
      </c>
      <c r="H114" s="1" t="str">
        <f>'Olah Data'!Y144</f>
        <v>31</v>
      </c>
    </row>
    <row r="115" spans="1:8" ht="12.75">
      <c r="A115" s="81">
        <v>1</v>
      </c>
      <c r="B115" s="81" t="str">
        <f>'Olah Data'!Z80</f>
        <v>DKI Jakarta</v>
      </c>
      <c r="C115" s="82" t="str">
        <f>'Olah Data'!D80</f>
        <v>112212790</v>
      </c>
      <c r="D115" s="81" t="e">
        <f>'Olah Data'!G80</f>
        <v>#N/A</v>
      </c>
      <c r="E115" s="80" t="str">
        <f>'Olah Data'!C80</f>
        <v>DIII ST</v>
      </c>
      <c r="F115" s="81" t="str">
        <f>'Olah Data'!T80</f>
        <v>Jl. Kebon Nanas Selatan Ii No.03, Rt.03/Rw.08, Cipinang Cempedak, Jatinegara</v>
      </c>
      <c r="G115" s="81" t="str">
        <f>'Olah Data'!AB80</f>
        <v>BPS Kota Jakarta Selatan</v>
      </c>
      <c r="H115" s="1" t="str">
        <f>'Olah Data'!Y80</f>
        <v>31</v>
      </c>
    </row>
    <row r="116" spans="1:8" ht="12.75">
      <c r="A116" s="81">
        <v>1</v>
      </c>
      <c r="B116" s="81" t="str">
        <f>'Olah Data'!Z177</f>
        <v>DKI Jakarta</v>
      </c>
      <c r="C116" s="82" t="str">
        <f>'Olah Data'!D177</f>
        <v>112212886</v>
      </c>
      <c r="D116" s="81" t="e">
        <f>'Olah Data'!G177</f>
        <v>#N/A</v>
      </c>
      <c r="E116" s="80" t="str">
        <f>'Olah Data'!C177</f>
        <v>DIII ST</v>
      </c>
      <c r="F116" s="81" t="str">
        <f>'Olah Data'!T177</f>
        <v>Rt 004/Rw 003, No. 31, Gang Mangga, Bidaracina, Jatinegara</v>
      </c>
      <c r="G116" s="81" t="str">
        <f>'Olah Data'!AB177</f>
        <v>BPS Kota Jakarta Selatan</v>
      </c>
      <c r="H116" s="1" t="str">
        <f>'Olah Data'!Y177</f>
        <v>31</v>
      </c>
    </row>
    <row r="117" spans="1:8" ht="12.75">
      <c r="A117" s="81">
        <v>1</v>
      </c>
      <c r="B117" s="81" t="str">
        <f>'Olah Data'!Z299</f>
        <v>DKI Jakarta</v>
      </c>
      <c r="C117" s="82" t="str">
        <f>'Olah Data'!D299</f>
        <v>222111967</v>
      </c>
      <c r="D117" s="81" t="e">
        <f>'Olah Data'!G299</f>
        <v>#N/A</v>
      </c>
      <c r="E117" s="80" t="str">
        <f>'Olah Data'!C299</f>
        <v>DIV KS</v>
      </c>
      <c r="F117" s="81" t="str">
        <f>'Olah Data'!T299</f>
        <v>Jalan Jengki, Gang Delima No. 24 Rt05/Rw12, Kebon Pala, Makasar</v>
      </c>
      <c r="G117" s="81" t="str">
        <f>'Olah Data'!AB299</f>
        <v>BPS Kota Jakarta Selatan</v>
      </c>
      <c r="H117" s="1" t="str">
        <f>'Olah Data'!Y299</f>
        <v>31</v>
      </c>
    </row>
    <row r="118" spans="1:8" ht="12.75">
      <c r="A118" s="81">
        <v>1</v>
      </c>
      <c r="B118" s="81" t="str">
        <f>'Olah Data'!Z519</f>
        <v>DKI Jakarta</v>
      </c>
      <c r="C118" s="82" t="str">
        <f>'Olah Data'!D519</f>
        <v>222112359</v>
      </c>
      <c r="D118" s="81" t="e">
        <f>'Olah Data'!G519</f>
        <v>#N/A</v>
      </c>
      <c r="E118" s="80" t="str">
        <f>'Olah Data'!C519</f>
        <v>DIV KS</v>
      </c>
      <c r="F118" s="81" t="str">
        <f>'Olah Data'!T519</f>
        <v>Jalan H. Taiman Rt.004 Rw.02 No.09, Kelurahan Gedong, Kecamatan Pasar Rebo, Kota Administrasi Jakarta Timur, Provinsi Dki Jakarta 13760</v>
      </c>
      <c r="G118" s="81" t="str">
        <f>'Olah Data'!AB519</f>
        <v>BPS Kota Jakarta Selatan</v>
      </c>
      <c r="H118" s="1" t="str">
        <f>'Olah Data'!Y519</f>
        <v>31</v>
      </c>
    </row>
    <row r="119" spans="1:8" ht="12.75">
      <c r="A119" s="81">
        <v>1</v>
      </c>
      <c r="B119" s="81" t="str">
        <f>'Olah Data'!Z170</f>
        <v>DKI Jakarta</v>
      </c>
      <c r="C119" s="82" t="str">
        <f>'Olah Data'!D170</f>
        <v>212112151</v>
      </c>
      <c r="D119" s="81" t="e">
        <f>'Olah Data'!G170</f>
        <v>#N/A</v>
      </c>
      <c r="E119" s="80" t="str">
        <f>'Olah Data'!C170</f>
        <v>DIV ST</v>
      </c>
      <c r="F119" s="81" t="str">
        <f>'Olah Data'!T170</f>
        <v xml:space="preserve">Jln.Chandraqa 11 No.4, Komplek Kopassus, Cijantung, Jakarta Timur </v>
      </c>
      <c r="G119" s="81" t="str">
        <f>'Olah Data'!AB170</f>
        <v>BPS Kota Jakarta Selatan</v>
      </c>
      <c r="H119" s="1" t="str">
        <f>'Olah Data'!Y170</f>
        <v>31</v>
      </c>
    </row>
    <row r="120" spans="1:8" ht="12.75">
      <c r="A120" s="81">
        <v>1</v>
      </c>
      <c r="B120" s="81" t="str">
        <f>'Olah Data'!Z194</f>
        <v>DKI Jakarta</v>
      </c>
      <c r="C120" s="82" t="str">
        <f>'Olah Data'!D194</f>
        <v>212112340</v>
      </c>
      <c r="D120" s="81" t="e">
        <f>'Olah Data'!G194</f>
        <v>#N/A</v>
      </c>
      <c r="E120" s="80" t="str">
        <f>'Olah Data'!C194</f>
        <v>DIV ST</v>
      </c>
      <c r="F120" s="81" t="str">
        <f>'Olah Data'!T194</f>
        <v>Kos Pondok Sunda Bu Icah, Jalan Mulia No.20, Rt.8/Rw.8, Kelurahan Bidaracina, Jatinegara, Kota Jakarta Timur, Jatinegara, Dki Jakarta, Id, 13330</v>
      </c>
      <c r="G120" s="81" t="str">
        <f>'Olah Data'!AB194</f>
        <v>BPS Kota Jakarta Selatan</v>
      </c>
      <c r="H120" s="1" t="str">
        <f>'Olah Data'!Y194</f>
        <v>31</v>
      </c>
    </row>
    <row r="121" spans="1:8" ht="12.75">
      <c r="A121" s="81">
        <v>1</v>
      </c>
      <c r="B121" s="81" t="str">
        <f>'Olah Data'!Z225</f>
        <v>DKI Jakarta</v>
      </c>
      <c r="C121" s="82" t="str">
        <f>'Olah Data'!D225</f>
        <v>212112391</v>
      </c>
      <c r="D121" s="81" t="e">
        <f>'Olah Data'!G225</f>
        <v>#N/A</v>
      </c>
      <c r="E121" s="80" t="str">
        <f>'Olah Data'!C225</f>
        <v>DIV ST</v>
      </c>
      <c r="F121" s="81" t="str">
        <f>'Olah Data'!T225</f>
        <v>Jl. Asem No.9A, Rt.13/Rw.2, Bidara Cina, Kecamatan Jatinegara, Kota Jakarta Timur, Daerah Khusus Ibukota Jakarta 13330</v>
      </c>
      <c r="G121" s="81" t="str">
        <f>'Olah Data'!AB225</f>
        <v>BPS Kota Jakarta Selatan</v>
      </c>
      <c r="H121" s="1" t="str">
        <f>'Olah Data'!Y225</f>
        <v>31</v>
      </c>
    </row>
    <row r="122" spans="1:8" ht="12.75">
      <c r="A122" s="81">
        <v>1</v>
      </c>
      <c r="B122" s="81" t="str">
        <f>'Olah Data'!Z20</f>
        <v>DKI Jakarta</v>
      </c>
      <c r="C122" s="82" t="str">
        <f>'Olah Data'!D20</f>
        <v>112212478</v>
      </c>
      <c r="D122" s="81" t="e">
        <f>'Olah Data'!G20</f>
        <v>#N/A</v>
      </c>
      <c r="E122" s="80" t="str">
        <f>'Olah Data'!C20</f>
        <v>DIII ST</v>
      </c>
      <c r="F122" s="81" t="str">
        <f>'Olah Data'!T20</f>
        <v>Jl. Hasbi 1 No. 16 Rt 10/Rw 09, Kelurahan Bidaracina, Kecamatan Jatinegara, 13330</v>
      </c>
      <c r="G122" s="81" t="str">
        <f>'Olah Data'!AB20</f>
        <v>BPS Kota Jakarta Timur</v>
      </c>
      <c r="H122" s="1" t="str">
        <f>'Olah Data'!Y20</f>
        <v>31</v>
      </c>
    </row>
    <row r="123" spans="1:8" ht="12.75">
      <c r="A123" s="81">
        <v>1</v>
      </c>
      <c r="B123" s="81" t="str">
        <f>'Olah Data'!Z96</f>
        <v>DKI Jakarta</v>
      </c>
      <c r="C123" s="82" t="str">
        <f>'Olah Data'!D96</f>
        <v>112212688</v>
      </c>
      <c r="D123" s="81" t="e">
        <f>'Olah Data'!G96</f>
        <v>#N/A</v>
      </c>
      <c r="E123" s="80" t="str">
        <f>'Olah Data'!C96</f>
        <v>DIII ST</v>
      </c>
      <c r="F123" s="81" t="str">
        <f>'Olah Data'!T96</f>
        <v xml:space="preserve">Griya Firamita, Jalan H. Yahya No 6, Rt 01 Rw 09, Kecamatan Jatinegara, Kelurahan Bidara Cina. </v>
      </c>
      <c r="G123" s="81" t="str">
        <f>'Olah Data'!AB96</f>
        <v>BPS Kota Jakarta Timur</v>
      </c>
      <c r="H123" s="1" t="str">
        <f>'Olah Data'!Y96</f>
        <v>31</v>
      </c>
    </row>
    <row r="124" spans="1:8" ht="12.75">
      <c r="A124" s="81">
        <v>1</v>
      </c>
      <c r="B124" s="81" t="str">
        <f>'Olah Data'!Z296</f>
        <v>DKI Jakarta</v>
      </c>
      <c r="C124" s="82" t="str">
        <f>'Olah Data'!D296</f>
        <v>112212727</v>
      </c>
      <c r="D124" s="81" t="e">
        <f>'Olah Data'!G296</f>
        <v>#N/A</v>
      </c>
      <c r="E124" s="80" t="str">
        <f>'Olah Data'!C296</f>
        <v>DIII ST</v>
      </c>
      <c r="F124" s="81" t="str">
        <f>'Olah Data'!T296</f>
        <v>Jalan Sensus 4 No. 45 Rt 006 Rw 04, Jatinegara, Jakarta Timur, Dki Jakarta 13330</v>
      </c>
      <c r="G124" s="81" t="str">
        <f>'Olah Data'!AB296</f>
        <v>BPS Kota Jakarta Timur</v>
      </c>
      <c r="H124" s="1" t="str">
        <f>'Olah Data'!Y296</f>
        <v>31</v>
      </c>
    </row>
    <row r="125" spans="1:8" ht="12.75">
      <c r="A125" s="81">
        <v>1</v>
      </c>
      <c r="B125" s="81" t="str">
        <f>'Olah Data'!Z31</f>
        <v>DKI Jakarta</v>
      </c>
      <c r="C125" s="82" t="str">
        <f>'Olah Data'!D31</f>
        <v>112212732</v>
      </c>
      <c r="D125" s="81" t="e">
        <f>'Olah Data'!G31</f>
        <v>#N/A</v>
      </c>
      <c r="E125" s="80" t="str">
        <f>'Olah Data'!C31</f>
        <v>DIII ST</v>
      </c>
      <c r="F125" s="81" t="str">
        <f>'Olah Data'!T31</f>
        <v>Tifa House Syariah, Jalan Otista Ii No.14, Rt.7/Rw.9, Kel.Bidaracina, Jatinegara</v>
      </c>
      <c r="G125" s="81" t="str">
        <f>'Olah Data'!AB31</f>
        <v>BPS Kota Jakarta Timur</v>
      </c>
      <c r="H125" s="1" t="str">
        <f>'Olah Data'!Y31</f>
        <v>31</v>
      </c>
    </row>
    <row r="126" spans="1:8" ht="12.75">
      <c r="A126" s="81">
        <v>1</v>
      </c>
      <c r="B126" s="81" t="str">
        <f>'Olah Data'!Z318</f>
        <v>DKI Jakarta</v>
      </c>
      <c r="C126" s="82" t="str">
        <f>'Olah Data'!D318</f>
        <v>212112027</v>
      </c>
      <c r="D126" s="81" t="e">
        <f>'Olah Data'!G318</f>
        <v>#N/A</v>
      </c>
      <c r="E126" s="80" t="str">
        <f>'Olah Data'!C318</f>
        <v>DIV ST</v>
      </c>
      <c r="F126" s="81" t="str">
        <f>'Olah Data'!T318</f>
        <v>Rt.7/Rw.1, No.27A 7, Jl. Wedana, Balimester, Jatinegara</v>
      </c>
      <c r="G126" s="81" t="str">
        <f>'Olah Data'!AB318</f>
        <v>BPS Kota Jakarta Timur</v>
      </c>
      <c r="H126" s="1" t="str">
        <f>'Olah Data'!Y318</f>
        <v>31</v>
      </c>
    </row>
    <row r="127" spans="1:8" ht="12.75">
      <c r="A127" s="81">
        <v>1</v>
      </c>
      <c r="B127" s="81" t="str">
        <f>'Olah Data'!Z528</f>
        <v>DKI Jakarta</v>
      </c>
      <c r="C127" s="82" t="str">
        <f>'Olah Data'!D528</f>
        <v>212112192</v>
      </c>
      <c r="D127" s="81" t="e">
        <f>'Olah Data'!G528</f>
        <v>#N/A</v>
      </c>
      <c r="E127" s="80" t="str">
        <f>'Olah Data'!C528</f>
        <v>DIV ST</v>
      </c>
      <c r="F127" s="81" t="str">
        <f>'Olah Data'!T528</f>
        <v>Kost Perjuangan, Jalan Kebon Nanas Utara I No.31, Rt.3, Rw.7, Cipinang Cempedak, Bidara Cina</v>
      </c>
      <c r="G127" s="81" t="str">
        <f>'Olah Data'!AB528</f>
        <v>BPS Kota Jakarta Timur</v>
      </c>
      <c r="H127" s="1" t="str">
        <f>'Olah Data'!Y528</f>
        <v>31</v>
      </c>
    </row>
    <row r="128" spans="1:8" ht="12.75">
      <c r="A128" s="81">
        <v>1</v>
      </c>
      <c r="B128" s="81" t="str">
        <f>'Olah Data'!Z187</f>
        <v>DKI Jakarta</v>
      </c>
      <c r="C128" s="82" t="str">
        <f>'Olah Data'!D187</f>
        <v>212112331</v>
      </c>
      <c r="D128" s="81" t="e">
        <f>'Olah Data'!G187</f>
        <v>#N/A</v>
      </c>
      <c r="E128" s="80" t="str">
        <f>'Olah Data'!C187</f>
        <v>DIV ST</v>
      </c>
      <c r="F128" s="81" t="str">
        <f>'Olah Data'!T187</f>
        <v>Gang Haji Sayuti 1 Nomor 9 14/08, Jatinegara, Cakung, Jakarta Timur, Dki Jakarta 13930</v>
      </c>
      <c r="G128" s="81" t="str">
        <f>'Olah Data'!AB187</f>
        <v>BPS Kota Jakarta Timur</v>
      </c>
      <c r="H128" s="1" t="str">
        <f>'Olah Data'!Y187</f>
        <v>31</v>
      </c>
    </row>
    <row r="129" spans="1:8" ht="12.75">
      <c r="A129" s="81">
        <v>1</v>
      </c>
      <c r="B129" s="81" t="str">
        <f>'Olah Data'!Z202</f>
        <v>DKI Jakarta</v>
      </c>
      <c r="C129" s="82" t="str">
        <f>'Olah Data'!D202</f>
        <v>112212456</v>
      </c>
      <c r="D129" s="81" t="e">
        <f>'Olah Data'!G202</f>
        <v>#N/A</v>
      </c>
      <c r="E129" s="80" t="str">
        <f>'Olah Data'!C202</f>
        <v>DIII ST</v>
      </c>
      <c r="F129" s="81" t="str">
        <f>'Olah Data'!T202</f>
        <v>Gang Kebon Sayur I, No.22, Rt.4/Rw.15, Kelurahan Bidara Cina, Jatinegara</v>
      </c>
      <c r="G129" s="81" t="str">
        <f>'Olah Data'!AB202</f>
        <v>BPS Kota Jakarta Utara</v>
      </c>
      <c r="H129" s="1" t="str">
        <f>'Olah Data'!Y202</f>
        <v>31</v>
      </c>
    </row>
    <row r="130" spans="1:8" ht="12.75">
      <c r="A130" s="81">
        <v>1</v>
      </c>
      <c r="B130" s="81" t="str">
        <f>'Olah Data'!Z377</f>
        <v>DKI Jakarta</v>
      </c>
      <c r="C130" s="82" t="str">
        <f>'Olah Data'!D377</f>
        <v>112212504</v>
      </c>
      <c r="D130" s="81" t="e">
        <f>'Olah Data'!G377</f>
        <v>#N/A</v>
      </c>
      <c r="E130" s="80" t="str">
        <f>'Olah Data'!C377</f>
        <v>DIII ST</v>
      </c>
      <c r="F130" s="81" t="str">
        <f>'Olah Data'!T377</f>
        <v>Kav. A 1, Jl. Otista 3, Rt.1/Rw.4, Cipinang Cempedak, Kecamatan Jatinegara, Kota Jakarta Timur, Daerah Khusus Ibukota Jakarta 13330</v>
      </c>
      <c r="G130" s="81" t="str">
        <f>'Olah Data'!AB377</f>
        <v>BPS Kota Jakarta Utara</v>
      </c>
      <c r="H130" s="1" t="str">
        <f>'Olah Data'!Y377</f>
        <v>31</v>
      </c>
    </row>
    <row r="131" spans="1:8" ht="12.75">
      <c r="A131" s="81">
        <v>1</v>
      </c>
      <c r="B131" s="81" t="str">
        <f>'Olah Data'!Z213</f>
        <v>DKI Jakarta</v>
      </c>
      <c r="C131" s="82" t="str">
        <f>'Olah Data'!D213</f>
        <v>112212928</v>
      </c>
      <c r="D131" s="81" t="e">
        <f>'Olah Data'!G213</f>
        <v>#N/A</v>
      </c>
      <c r="E131" s="80" t="str">
        <f>'Olah Data'!C213</f>
        <v>DIII ST</v>
      </c>
      <c r="F131" s="81" t="str">
        <f>'Olah Data'!T213</f>
        <v>Jalan Mulia No.21, Rt.9/Rw.8, Kel. Bidara Cina, Jatinegara</v>
      </c>
      <c r="G131" s="81" t="str">
        <f>'Olah Data'!AB213</f>
        <v>BPS Kota Jakarta Utara</v>
      </c>
      <c r="H131" s="1" t="str">
        <f>'Olah Data'!Y213</f>
        <v>31</v>
      </c>
    </row>
    <row r="132" spans="1:8" ht="12.75">
      <c r="A132" s="81">
        <v>1</v>
      </c>
      <c r="B132" s="81" t="str">
        <f>'Olah Data'!Z230</f>
        <v>DKI Jakarta</v>
      </c>
      <c r="C132" s="82" t="str">
        <f>'Olah Data'!D230</f>
        <v>222112162</v>
      </c>
      <c r="D132" s="81" t="e">
        <f>'Olah Data'!G230</f>
        <v>#N/A</v>
      </c>
      <c r="E132" s="80" t="str">
        <f>'Olah Data'!C230</f>
        <v>DIV KS</v>
      </c>
      <c r="F132" s="81" t="str">
        <f>'Olah Data'!T230</f>
        <v>Silver Kost, 5, Jl. Saabun No.24, Rt.5/Rw.2, Bidara Cina, Kecamatan Jatinegara</v>
      </c>
      <c r="G132" s="81" t="str">
        <f>'Olah Data'!AB230</f>
        <v>BPS Kota Jakarta Utara</v>
      </c>
      <c r="H132" s="1" t="str">
        <f>'Olah Data'!Y230</f>
        <v>31</v>
      </c>
    </row>
    <row r="133" spans="1:8" ht="12.75">
      <c r="A133" s="81">
        <v>1</v>
      </c>
      <c r="B133" s="81" t="str">
        <f>'Olah Data'!Z358</f>
        <v>DKI Jakarta</v>
      </c>
      <c r="C133" s="82" t="str">
        <f>'Olah Data'!D358</f>
        <v>222112179</v>
      </c>
      <c r="D133" s="81" t="e">
        <f>'Olah Data'!G358</f>
        <v>#N/A</v>
      </c>
      <c r="E133" s="80" t="str">
        <f>'Olah Data'!C358</f>
        <v>DIV KS</v>
      </c>
      <c r="F133" s="81" t="str">
        <f>'Olah Data'!T358</f>
        <v>Komp. Dewa Kembar Jl. Wijayandanu No.A28 Rt 001/001 Kec. Cilincing, Kel. Semper Timur, Jakarta Utara 14130</v>
      </c>
      <c r="G133" s="81" t="str">
        <f>'Olah Data'!AB358</f>
        <v>BPS Kota Jakarta Utara</v>
      </c>
      <c r="H133" s="1" t="str">
        <f>'Olah Data'!Y358</f>
        <v>31</v>
      </c>
    </row>
    <row r="134" spans="1:8" ht="12.75">
      <c r="A134" s="81">
        <v>1</v>
      </c>
      <c r="B134" s="81" t="str">
        <f>'Olah Data'!Z524</f>
        <v>DKI Jakarta</v>
      </c>
      <c r="C134" s="82" t="str">
        <f>'Olah Data'!D524</f>
        <v>212111903</v>
      </c>
      <c r="D134" s="81" t="e">
        <f>'Olah Data'!G524</f>
        <v>#N/A</v>
      </c>
      <c r="E134" s="80" t="str">
        <f>'Olah Data'!C524</f>
        <v>DIV ST</v>
      </c>
      <c r="F134" s="81" t="str">
        <f>'Olah Data'!T524</f>
        <v xml:space="preserve"> Rt 3/Rw 7, No.15B, Jalan Kebon Nanas Utara I, Cipinang Cempedak, Jatinegara</v>
      </c>
      <c r="G134" s="81" t="str">
        <f>'Olah Data'!AB524</f>
        <v>BPS Kota Jakarta Utara</v>
      </c>
      <c r="H134" s="1" t="str">
        <f>'Olah Data'!Y524</f>
        <v>31</v>
      </c>
    </row>
    <row r="135" spans="1:8" ht="12.75">
      <c r="A135" s="81">
        <v>1</v>
      </c>
      <c r="B135" s="81" t="str">
        <f>'Olah Data'!Z501</f>
        <v>DKI Jakarta</v>
      </c>
      <c r="C135" s="82" t="str">
        <f>'Olah Data'!D501</f>
        <v>212111996</v>
      </c>
      <c r="D135" s="81" t="e">
        <f>'Olah Data'!G501</f>
        <v>#N/A</v>
      </c>
      <c r="E135" s="80" t="str">
        <f>'Olah Data'!C501</f>
        <v>DIV ST</v>
      </c>
      <c r="F135" s="81" t="str">
        <f>'Olah Data'!T501</f>
        <v>Jalan Samudera Oxfor Ii No. 54 Rt/Rw 004/006 Kelurahan Rawa Badak Selatan Kecamatan Koja Jakarta Utara 14230</v>
      </c>
      <c r="G135" s="81" t="str">
        <f>'Olah Data'!AB501</f>
        <v>BPS Kota Jakarta Utara</v>
      </c>
      <c r="H135" s="1" t="str">
        <f>'Olah Data'!Y501</f>
        <v>31</v>
      </c>
    </row>
    <row r="136" spans="1:8" ht="12.75">
      <c r="A136" s="81">
        <v>1</v>
      </c>
      <c r="B136" s="81" t="str">
        <f>'Olah Data'!Z186</f>
        <v>DKI Jakarta</v>
      </c>
      <c r="C136" s="82" t="str">
        <f>'Olah Data'!D186</f>
        <v>212112352</v>
      </c>
      <c r="D136" s="81" t="e">
        <f>'Olah Data'!G186</f>
        <v>#N/A</v>
      </c>
      <c r="E136" s="80" t="str">
        <f>'Olah Data'!C186</f>
        <v>DIV ST</v>
      </c>
      <c r="F136" s="81" t="str">
        <f>'Olah Data'!T186</f>
        <v>Jalan Sensus Ii No 13 Rt7/Rw4, Bidara Cina, Jatinegara</v>
      </c>
      <c r="G136" s="81" t="str">
        <f>'Olah Data'!AB186</f>
        <v>BPS Kota Jakarta Utara</v>
      </c>
      <c r="H136" s="1" t="str">
        <f>'Olah Data'!Y186</f>
        <v>31</v>
      </c>
    </row>
    <row r="137" spans="1:8" ht="12.75">
      <c r="A137" s="81">
        <v>1</v>
      </c>
      <c r="B137" s="81" t="str">
        <f>'Olah Data'!Z208</f>
        <v>DKI Jakarta</v>
      </c>
      <c r="C137" s="82" t="str">
        <f>'Olah Data'!D208</f>
        <v>112212437</v>
      </c>
      <c r="D137" s="81" t="e">
        <f>'Olah Data'!G208</f>
        <v>#N/A</v>
      </c>
      <c r="E137" s="80" t="str">
        <f>'Olah Data'!C208</f>
        <v>DIII ST</v>
      </c>
      <c r="F137" s="81" t="str">
        <f>'Olah Data'!T208</f>
        <v>Kost Bu Ida Yanti Jln.Otista 78 No.21 Rt003 Rw 05, Sebrang Mcd Otista Ada Mesjid Hidayatullah, Rumahnya Pagar Beton Hitam</v>
      </c>
      <c r="G137" s="81" t="str">
        <f>'Olah Data'!AB208</f>
        <v>BPS Provinsi DKI Jakarta</v>
      </c>
      <c r="H137" s="1" t="str">
        <f>'Olah Data'!Y208</f>
        <v>31</v>
      </c>
    </row>
    <row r="138" spans="1:8" ht="12.75">
      <c r="A138" s="81">
        <v>1</v>
      </c>
      <c r="B138" s="81" t="str">
        <f>'Olah Data'!Z362</f>
        <v>DKI Jakarta</v>
      </c>
      <c r="C138" s="82" t="str">
        <f>'Olah Data'!D362</f>
        <v>112212443</v>
      </c>
      <c r="D138" s="81" t="e">
        <f>'Olah Data'!G362</f>
        <v>#N/A</v>
      </c>
      <c r="E138" s="80" t="str">
        <f>'Olah Data'!C362</f>
        <v>DIII ST</v>
      </c>
      <c r="F138" s="81" t="str">
        <f>'Olah Data'!T362</f>
        <v>Rt.2/Rw.4, No. 9A,Jalan Sensus Ii, Bidaracina, Jatinegara</v>
      </c>
      <c r="G138" s="81" t="str">
        <f>'Olah Data'!AB362</f>
        <v>BPS Provinsi DKI Jakarta</v>
      </c>
      <c r="H138" s="1" t="str">
        <f>'Olah Data'!Y362</f>
        <v>31</v>
      </c>
    </row>
    <row r="139" spans="1:8" ht="12.75">
      <c r="A139" s="81">
        <v>1</v>
      </c>
      <c r="B139" s="81" t="str">
        <f>'Olah Data'!Z282</f>
        <v>DKI Jakarta</v>
      </c>
      <c r="C139" s="82" t="str">
        <f>'Olah Data'!D282</f>
        <v>112212607</v>
      </c>
      <c r="D139" s="81" t="e">
        <f>'Olah Data'!G282</f>
        <v>#N/A</v>
      </c>
      <c r="E139" s="80" t="str">
        <f>'Olah Data'!C282</f>
        <v>DIII ST</v>
      </c>
      <c r="F139" s="81" t="str">
        <f>'Olah Data'!T282</f>
        <v>Jl.Asem,Gang Mangga No.11,Rt.3/Rw.3, Kel.Bidara Cina,Kec.Jatinegara, Kota Jakarta Timur,Dki Jakarta,13320</v>
      </c>
      <c r="G139" s="81" t="str">
        <f>'Olah Data'!AB282</f>
        <v>BPS Provinsi DKI Jakarta</v>
      </c>
      <c r="H139" s="1" t="str">
        <f>'Olah Data'!Y282</f>
        <v>31</v>
      </c>
    </row>
    <row r="140" spans="1:8" ht="12.75">
      <c r="A140" s="81">
        <v>1</v>
      </c>
      <c r="B140" s="81" t="str">
        <f>'Olah Data'!Z251</f>
        <v>DKI Jakarta</v>
      </c>
      <c r="C140" s="82" t="str">
        <f>'Olah Data'!D251</f>
        <v>112212725</v>
      </c>
      <c r="D140" s="81" t="e">
        <f>'Olah Data'!G251</f>
        <v>#N/A</v>
      </c>
      <c r="E140" s="80" t="str">
        <f>'Olah Data'!C251</f>
        <v>DIII ST</v>
      </c>
      <c r="F140" s="81" t="str">
        <f>'Olah Data'!T251</f>
        <v>Rt 1/Rw 14, No 16,Jalan Sensus Ivd , Kelurahan Bidaracina, Kecamatan Jatinegara</v>
      </c>
      <c r="G140" s="81" t="str">
        <f>'Olah Data'!AB251</f>
        <v>BPS Provinsi DKI Jakarta</v>
      </c>
      <c r="H140" s="1" t="str">
        <f>'Olah Data'!Y251</f>
        <v>31</v>
      </c>
    </row>
    <row r="141" spans="1:8" ht="12.75">
      <c r="A141" s="81">
        <v>1</v>
      </c>
      <c r="B141" s="81" t="str">
        <f>'Olah Data'!Z220</f>
        <v>DKI Jakarta</v>
      </c>
      <c r="C141" s="82" t="str">
        <f>'Olah Data'!D220</f>
        <v>112212882</v>
      </c>
      <c r="D141" s="81" t="e">
        <f>'Olah Data'!G220</f>
        <v>#N/A</v>
      </c>
      <c r="E141" s="80" t="str">
        <f>'Olah Data'!C220</f>
        <v>DIII ST</v>
      </c>
      <c r="F141" s="81" t="str">
        <f>'Olah Data'!T220</f>
        <v>Jl Sensus 3 No. 10B Rt 006 Rw 04  Kel Bidara Cina, Jati Negara, Jakarta Timur</v>
      </c>
      <c r="G141" s="81" t="str">
        <f>'Olah Data'!AB220</f>
        <v>BPS Provinsi DKI Jakarta</v>
      </c>
      <c r="H141" s="1" t="str">
        <f>'Olah Data'!Y220</f>
        <v>31</v>
      </c>
    </row>
    <row r="142" spans="1:8" ht="12.75">
      <c r="A142" s="81">
        <v>1</v>
      </c>
      <c r="B142" s="81" t="str">
        <f>'Olah Data'!Z122</f>
        <v>DKI Jakarta</v>
      </c>
      <c r="C142" s="82" t="str">
        <f>'Olah Data'!D122</f>
        <v>222111988</v>
      </c>
      <c r="D142" s="81" t="e">
        <f>'Olah Data'!G122</f>
        <v>#N/A</v>
      </c>
      <c r="E142" s="80" t="str">
        <f>'Olah Data'!C122</f>
        <v>DIV KS</v>
      </c>
      <c r="F142" s="81" t="str">
        <f>'Olah Data'!T122</f>
        <v>Jl. H. Yahya No.45, Rt.1/Rw.10, Kp. Melayu, Kecamatan Jatinegara, Kota Jakarta Timur, Daerah Khusus Ibukota Jakarta 13330</v>
      </c>
      <c r="G142" s="81" t="str">
        <f>'Olah Data'!AB122</f>
        <v>BPS Provinsi DKI Jakarta</v>
      </c>
      <c r="H142" s="1" t="str">
        <f>'Olah Data'!Y122</f>
        <v>31</v>
      </c>
    </row>
    <row r="143" spans="1:8" ht="12.75">
      <c r="A143" s="81">
        <v>1</v>
      </c>
      <c r="B143" s="81" t="str">
        <f>'Olah Data'!Z100</f>
        <v>DKI Jakarta</v>
      </c>
      <c r="C143" s="82" t="str">
        <f>'Olah Data'!D100</f>
        <v>222112028</v>
      </c>
      <c r="D143" s="81" t="e">
        <f>'Olah Data'!G100</f>
        <v>#N/A</v>
      </c>
      <c r="E143" s="80" t="str">
        <f>'Olah Data'!C100</f>
        <v>DIV KS</v>
      </c>
      <c r="F143" s="81" t="str">
        <f>'Olah Data'!T100</f>
        <v>Jalan Kemanggisan Ilir Iii No. 41, Rt 07/Rw 07, Kelurahan Kemanggisan, Kecamatan Palmerah</v>
      </c>
      <c r="G143" s="81" t="str">
        <f>'Olah Data'!AB100</f>
        <v>BPS Provinsi DKI Jakarta</v>
      </c>
      <c r="H143" s="1" t="str">
        <f>'Olah Data'!Y100</f>
        <v>31</v>
      </c>
    </row>
    <row r="144" spans="1:8" ht="12.75">
      <c r="A144" s="81">
        <v>1</v>
      </c>
      <c r="B144" s="81" t="str">
        <f>'Olah Data'!Z286</f>
        <v>DKI Jakarta</v>
      </c>
      <c r="C144" s="82" t="str">
        <f>'Olah Data'!D286</f>
        <v>222112085</v>
      </c>
      <c r="D144" s="81" t="e">
        <f>'Olah Data'!G286</f>
        <v>#N/A</v>
      </c>
      <c r="E144" s="80" t="str">
        <f>'Olah Data'!C286</f>
        <v>DIV KS</v>
      </c>
      <c r="F144" s="81" t="str">
        <f>'Olah Data'!T286</f>
        <v>Jalan Kebon Nanas Selatan, No 39, Rt 008/ Rw 005, Cipinang Cempedak, Jatinegara</v>
      </c>
      <c r="G144" s="81" t="str">
        <f>'Olah Data'!AB286</f>
        <v>BPS Provinsi DKI Jakarta</v>
      </c>
      <c r="H144" s="1" t="str">
        <f>'Olah Data'!Y286</f>
        <v>31</v>
      </c>
    </row>
    <row r="145" spans="1:8" ht="12.75">
      <c r="A145" s="81">
        <v>1</v>
      </c>
      <c r="B145" s="81" t="str">
        <f>'Olah Data'!Z234</f>
        <v>DKI Jakarta</v>
      </c>
      <c r="C145" s="82" t="str">
        <f>'Olah Data'!D234</f>
        <v>222112111</v>
      </c>
      <c r="D145" s="81" t="e">
        <f>'Olah Data'!G234</f>
        <v>#N/A</v>
      </c>
      <c r="E145" s="80" t="str">
        <f>'Olah Data'!C234</f>
        <v>DIV KS</v>
      </c>
      <c r="F145" s="81" t="str">
        <f>'Olah Data'!T234</f>
        <v>Jl. Permata Iv Blok I/13, Rt.002/Rw.016, Kel. Tugu Utara, Kec. Koja</v>
      </c>
      <c r="G145" s="81" t="str">
        <f>'Olah Data'!AB234</f>
        <v>BPS Provinsi DKI Jakarta</v>
      </c>
      <c r="H145" s="1" t="str">
        <f>'Olah Data'!Y234</f>
        <v>31</v>
      </c>
    </row>
    <row r="146" spans="1:8" ht="12.75">
      <c r="A146" s="81">
        <v>1</v>
      </c>
      <c r="B146" s="81" t="e">
        <f t="shared" ref="B146:H146" si="0">#REF!</f>
        <v>#REF!</v>
      </c>
      <c r="C146" s="81" t="e">
        <f t="shared" si="0"/>
        <v>#REF!</v>
      </c>
      <c r="D146" s="81" t="e">
        <f t="shared" si="0"/>
        <v>#REF!</v>
      </c>
      <c r="E146" s="81" t="e">
        <f t="shared" si="0"/>
        <v>#REF!</v>
      </c>
      <c r="F146" s="81" t="e">
        <f t="shared" si="0"/>
        <v>#REF!</v>
      </c>
      <c r="G146" s="81" t="e">
        <f t="shared" si="0"/>
        <v>#REF!</v>
      </c>
      <c r="H146" s="1" t="e">
        <f t="shared" si="0"/>
        <v>#REF!</v>
      </c>
    </row>
    <row r="147" spans="1:8" ht="12.75">
      <c r="A147" s="81">
        <v>1</v>
      </c>
      <c r="B147" s="81" t="str">
        <f>'Olah Data'!Z137</f>
        <v>DKI Jakarta</v>
      </c>
      <c r="C147" s="82" t="str">
        <f>'Olah Data'!D137</f>
        <v>222112137</v>
      </c>
      <c r="D147" s="81" t="e">
        <f>'Olah Data'!G137</f>
        <v>#N/A</v>
      </c>
      <c r="E147" s="80" t="str">
        <f>'Olah Data'!C137</f>
        <v>DIV KS</v>
      </c>
      <c r="F147" s="81" t="str">
        <f>'Olah Data'!T137</f>
        <v>Jl. Palem No. 13, Rt 13/10, Kel. Tugu Utara, Kec. Koja</v>
      </c>
      <c r="G147" s="81" t="str">
        <f>'Olah Data'!AB137</f>
        <v>BPS Provinsi DKI Jakarta</v>
      </c>
      <c r="H147" s="1" t="str">
        <f>'Olah Data'!Y137</f>
        <v>31</v>
      </c>
    </row>
    <row r="148" spans="1:8" ht="12.75">
      <c r="A148" s="81">
        <v>1</v>
      </c>
      <c r="B148" s="81" t="str">
        <f>'Olah Data'!Z283</f>
        <v>DKI Jakarta</v>
      </c>
      <c r="C148" s="82" t="str">
        <f>'Olah Data'!D283</f>
        <v>222112141</v>
      </c>
      <c r="D148" s="81" t="e">
        <f>'Olah Data'!G283</f>
        <v>#N/A</v>
      </c>
      <c r="E148" s="80" t="str">
        <f>'Olah Data'!C283</f>
        <v>DIV KS</v>
      </c>
      <c r="F148" s="81" t="str">
        <f>'Olah Data'!T283</f>
        <v>Jalan Sensus I No. 26, Rt.3/Rw.15, Kelurahan Bidara Cina, Kota Jakarta Timur, Jatinegara, Dki Jakarta, Id, 13330</v>
      </c>
      <c r="G148" s="81" t="str">
        <f>'Olah Data'!AB283</f>
        <v>BPS Provinsi DKI Jakarta</v>
      </c>
      <c r="H148" s="1" t="str">
        <f>'Olah Data'!Y283</f>
        <v>31</v>
      </c>
    </row>
    <row r="149" spans="1:8" ht="12.75">
      <c r="A149" s="81">
        <v>1</v>
      </c>
      <c r="B149" s="81" t="str">
        <f>'Olah Data'!Z502</f>
        <v>DKI Jakarta</v>
      </c>
      <c r="C149" s="82" t="str">
        <f>'Olah Data'!D502</f>
        <v>222112195</v>
      </c>
      <c r="D149" s="81" t="e">
        <f>'Olah Data'!G502</f>
        <v>#N/A</v>
      </c>
      <c r="E149" s="80" t="str">
        <f>'Olah Data'!C502</f>
        <v>DIV KS</v>
      </c>
      <c r="F149" s="81" t="str">
        <f>'Olah Data'!T502</f>
        <v>Rt.10/Rw.10, No.13, Jalan Penghulu, Kelurahan Bidara Cina, Kecamatan Jatinegara</v>
      </c>
      <c r="G149" s="81" t="str">
        <f>'Olah Data'!AB502</f>
        <v>BPS Provinsi DKI Jakarta</v>
      </c>
      <c r="H149" s="1" t="str">
        <f>'Olah Data'!Y502</f>
        <v>31</v>
      </c>
    </row>
    <row r="150" spans="1:8" ht="12.75">
      <c r="A150" s="81">
        <v>1</v>
      </c>
      <c r="B150" s="81" t="str">
        <f>'Olah Data'!Z3</f>
        <v>DKI Jakarta</v>
      </c>
      <c r="C150" s="82" t="str">
        <f>'Olah Data'!D3</f>
        <v>222112236</v>
      </c>
      <c r="D150" s="81" t="e">
        <f>'Olah Data'!G3</f>
        <v>#N/A</v>
      </c>
      <c r="E150" s="80" t="str">
        <f>'Olah Data'!C3</f>
        <v>DIV KS</v>
      </c>
      <c r="F150" s="81" t="str">
        <f>'Olah Data'!T3</f>
        <v>Sentra Timur Residence No.K0721D, Pulo Gebang, Cakung, Jakarta Timur</v>
      </c>
      <c r="G150" s="81" t="str">
        <f>'Olah Data'!AB3</f>
        <v>BPS Provinsi DKI Jakarta</v>
      </c>
      <c r="H150" s="1" t="str">
        <f>'Olah Data'!Y3</f>
        <v>31</v>
      </c>
    </row>
    <row r="151" spans="1:8" ht="12.75">
      <c r="A151" s="81">
        <v>1</v>
      </c>
      <c r="B151" s="81" t="str">
        <f>'Olah Data'!Z99</f>
        <v>DKI Jakarta</v>
      </c>
      <c r="C151" s="82" t="str">
        <f>'Olah Data'!D99</f>
        <v>222112241</v>
      </c>
      <c r="D151" s="81" t="e">
        <f>'Olah Data'!G99</f>
        <v>#N/A</v>
      </c>
      <c r="E151" s="80" t="str">
        <f>'Olah Data'!C99</f>
        <v>DIV KS</v>
      </c>
      <c r="F151" s="81" t="str">
        <f>'Olah Data'!T99</f>
        <v>Jl. Pegangsaan Dua No.13 Rt 001/ Rw 004, Pegangsaan Dua, Kelapa Gading, Jakarta Utara 14250</v>
      </c>
      <c r="G151" s="81" t="str">
        <f>'Olah Data'!AB99</f>
        <v>BPS Provinsi DKI Jakarta</v>
      </c>
      <c r="H151" s="1" t="str">
        <f>'Olah Data'!Y99</f>
        <v>31</v>
      </c>
    </row>
    <row r="152" spans="1:8" ht="12.75">
      <c r="A152" s="81">
        <v>1</v>
      </c>
      <c r="B152" s="81" t="str">
        <f>'Olah Data'!Z28</f>
        <v>DKI Jakarta</v>
      </c>
      <c r="C152" s="82" t="str">
        <f>'Olah Data'!D28</f>
        <v>222112294</v>
      </c>
      <c r="D152" s="81" t="e">
        <f>'Olah Data'!G28</f>
        <v>#N/A</v>
      </c>
      <c r="E152" s="80" t="str">
        <f>'Olah Data'!C28</f>
        <v>DIV KS</v>
      </c>
      <c r="F152" s="81" t="str">
        <f>'Olah Data'!T28</f>
        <v xml:space="preserve">Jalan Otista 3 Kav A1 Cipinang Cempedak </v>
      </c>
      <c r="G152" s="81" t="str">
        <f>'Olah Data'!AB28</f>
        <v>BPS Provinsi DKI Jakarta</v>
      </c>
      <c r="H152" s="1" t="str">
        <f>'Olah Data'!Y28</f>
        <v>31</v>
      </c>
    </row>
    <row r="153" spans="1:8" ht="12.75">
      <c r="A153" s="81">
        <v>1</v>
      </c>
      <c r="B153" s="81" t="str">
        <f>'Olah Data'!Z294</f>
        <v>DKI Jakarta</v>
      </c>
      <c r="C153" s="82" t="str">
        <f>'Olah Data'!D294</f>
        <v>222112350</v>
      </c>
      <c r="D153" s="81" t="e">
        <f>'Olah Data'!G294</f>
        <v>#N/A</v>
      </c>
      <c r="E153" s="80" t="str">
        <f>'Olah Data'!C294</f>
        <v>DIV KS</v>
      </c>
      <c r="F153" s="81" t="str">
        <f>'Olah Data'!T294</f>
        <v>Jalan Tanjung Sanyang No. 9 Rt 007 Rw 08, Kelurahan Cawang, Kecamatan Kramat Jati</v>
      </c>
      <c r="G153" s="81" t="str">
        <f>'Olah Data'!AB294</f>
        <v>BPS Provinsi DKI Jakarta</v>
      </c>
      <c r="H153" s="1" t="str">
        <f>'Olah Data'!Y294</f>
        <v>31</v>
      </c>
    </row>
    <row r="154" spans="1:8" ht="12.75">
      <c r="A154" s="81">
        <v>1</v>
      </c>
      <c r="B154" s="81" t="str">
        <f>'Olah Data'!Z129</f>
        <v>DKI Jakarta</v>
      </c>
      <c r="C154" s="82" t="str">
        <f>'Olah Data'!D129</f>
        <v>222112366</v>
      </c>
      <c r="D154" s="81" t="e">
        <f>'Olah Data'!G129</f>
        <v>#N/A</v>
      </c>
      <c r="E154" s="80" t="str">
        <f>'Olah Data'!C129</f>
        <v>DIV KS</v>
      </c>
      <c r="F154" s="81" t="str">
        <f>'Olah Data'!T129</f>
        <v>Jl. Asem No.14 14, Rt.14/Rw.2, Bidara Cina, Kecamatan Jatinegara, Kota Jakarta Timur, Daerah Khusus Ibukota Jakarta 13330</v>
      </c>
      <c r="G154" s="81" t="str">
        <f>'Olah Data'!AB129</f>
        <v>BPS Provinsi DKI Jakarta</v>
      </c>
      <c r="H154" s="1" t="str">
        <f>'Olah Data'!Y129</f>
        <v>31</v>
      </c>
    </row>
    <row r="155" spans="1:8" ht="12.75">
      <c r="A155" s="81">
        <v>1</v>
      </c>
      <c r="B155" s="81" t="str">
        <f>'Olah Data'!Z121</f>
        <v>DKI Jakarta</v>
      </c>
      <c r="C155" s="82" t="str">
        <f>'Olah Data'!D121</f>
        <v>212111906</v>
      </c>
      <c r="D155" s="81" t="e">
        <f>'Olah Data'!G121</f>
        <v>#N/A</v>
      </c>
      <c r="E155" s="80" t="str">
        <f>'Olah Data'!C121</f>
        <v>DIV ST</v>
      </c>
      <c r="F155" s="81" t="str">
        <f>'Olah Data'!T121</f>
        <v>Kost Bu Santi, Jalan Sensus I No. 2C, Rt.1/Rw.4, Bidaracina, Jatinegara (Lantai 2, Kos Merah), Kota Jakarta Timur, Jatinegara, Dki Jakarta</v>
      </c>
      <c r="G155" s="81" t="str">
        <f>'Olah Data'!AB121</f>
        <v>BPS Provinsi DKI Jakarta</v>
      </c>
      <c r="H155" s="1" t="str">
        <f>'Olah Data'!Y121</f>
        <v>31</v>
      </c>
    </row>
    <row r="156" spans="1:8" ht="12.75">
      <c r="A156" s="81">
        <v>1</v>
      </c>
      <c r="B156" s="81" t="str">
        <f>'Olah Data'!Z352</f>
        <v>DKI Jakarta</v>
      </c>
      <c r="C156" s="82" t="str">
        <f>'Olah Data'!D352</f>
        <v>212111920</v>
      </c>
      <c r="D156" s="81" t="e">
        <f>'Olah Data'!G352</f>
        <v>#N/A</v>
      </c>
      <c r="E156" s="80" t="str">
        <f>'Olah Data'!C352</f>
        <v>DIV ST</v>
      </c>
      <c r="F156" s="81" t="str">
        <f>'Olah Data'!T352</f>
        <v>Jalan Pangkalan Jati 1 No.11 Rt.05/ Rw.13 Kecamatan Makasar Kelurahan Cipinang Melayu</v>
      </c>
      <c r="G156" s="81" t="str">
        <f>'Olah Data'!AB352</f>
        <v>BPS Provinsi DKI Jakarta</v>
      </c>
      <c r="H156" s="1" t="str">
        <f>'Olah Data'!Y352</f>
        <v>31</v>
      </c>
    </row>
    <row r="157" spans="1:8" ht="12.75">
      <c r="A157" s="81">
        <v>1</v>
      </c>
      <c r="B157" s="81" t="str">
        <f>'Olah Data'!Z452</f>
        <v>DKI Jakarta</v>
      </c>
      <c r="C157" s="82" t="str">
        <f>'Olah Data'!D452</f>
        <v>212111974</v>
      </c>
      <c r="D157" s="81" t="e">
        <f>'Olah Data'!G452</f>
        <v>#N/A</v>
      </c>
      <c r="E157" s="80" t="str">
        <f>'Olah Data'!C452</f>
        <v>DIV ST</v>
      </c>
      <c r="F157" s="81" t="str">
        <f>'Olah Data'!T452</f>
        <v>Jalan Otista Iii No 23, Rt 8/Rw 9, Bidara Cina, Jatinegara</v>
      </c>
      <c r="G157" s="81" t="str">
        <f>'Olah Data'!AB452</f>
        <v>BPS Provinsi DKI Jakarta</v>
      </c>
      <c r="H157" s="1" t="str">
        <f>'Olah Data'!Y452</f>
        <v>31</v>
      </c>
    </row>
    <row r="158" spans="1:8" ht="12.75">
      <c r="A158" s="81">
        <v>1</v>
      </c>
      <c r="B158" s="81" t="str">
        <f>'Olah Data'!Z183</f>
        <v>DKI Jakarta</v>
      </c>
      <c r="C158" s="82" t="str">
        <f>'Olah Data'!D183</f>
        <v>212112024</v>
      </c>
      <c r="D158" s="81" t="e">
        <f>'Olah Data'!G183</f>
        <v>#N/A</v>
      </c>
      <c r="E158" s="80" t="str">
        <f>'Olah Data'!C183</f>
        <v>DIV ST</v>
      </c>
      <c r="F158" s="81" t="str">
        <f>'Olah Data'!T183</f>
        <v>Jl. Otista 2 No.14, Rt.7/Rw.9, Bidara Cina, Kecamatan Jatinegara, Kota Jakarta Timur, Daerah Khusus Ibukota Jakarta 13330</v>
      </c>
      <c r="G158" s="81" t="str">
        <f>'Olah Data'!AB183</f>
        <v>BPS Provinsi DKI Jakarta</v>
      </c>
      <c r="H158" s="1" t="str">
        <f>'Olah Data'!Y183</f>
        <v>31</v>
      </c>
    </row>
    <row r="159" spans="1:8" ht="12.75">
      <c r="A159" s="81">
        <v>1</v>
      </c>
      <c r="B159" s="81" t="str">
        <f>'Olah Data'!Z231</f>
        <v>DKI Jakarta</v>
      </c>
      <c r="C159" s="82" t="str">
        <f>'Olah Data'!D231</f>
        <v>212112062</v>
      </c>
      <c r="D159" s="81" t="e">
        <f>'Olah Data'!G231</f>
        <v>#N/A</v>
      </c>
      <c r="E159" s="80" t="str">
        <f>'Olah Data'!C231</f>
        <v>DIV ST</v>
      </c>
      <c r="F159" s="81" t="str">
        <f>'Olah Data'!T231</f>
        <v>Otto Iskandardinata Ii No. 14, Bidara Cina, Kecamatan Jatinegara, Kota Jakarta Timur, Dki Jakarta</v>
      </c>
      <c r="G159" s="81" t="str">
        <f>'Olah Data'!AB231</f>
        <v>BPS Provinsi DKI Jakarta</v>
      </c>
      <c r="H159" s="1" t="str">
        <f>'Olah Data'!Y231</f>
        <v>31</v>
      </c>
    </row>
    <row r="160" spans="1:8" ht="12.75">
      <c r="A160" s="81">
        <v>1</v>
      </c>
      <c r="B160" s="81" t="str">
        <f>'Olah Data'!Z495</f>
        <v>DKI Jakarta</v>
      </c>
      <c r="C160" s="82" t="str">
        <f>'Olah Data'!D495</f>
        <v>212112132</v>
      </c>
      <c r="D160" s="81" t="e">
        <f>'Olah Data'!G495</f>
        <v>#N/A</v>
      </c>
      <c r="E160" s="80" t="str">
        <f>'Olah Data'!C495</f>
        <v>DIV ST</v>
      </c>
      <c r="F160" s="81" t="str">
        <f>'Olah Data'!T495</f>
        <v>Jl. Asem No.9A, Rt.13/Rw.2, Bidara Cina, Kecamatan Jatinegara, Kota Jakarta Timur, Daerah Khusus Ibukota Jakarta 13330</v>
      </c>
      <c r="G160" s="81" t="str">
        <f>'Olah Data'!AB495</f>
        <v>BPS Provinsi DKI Jakarta</v>
      </c>
      <c r="H160" s="1" t="str">
        <f>'Olah Data'!Y495</f>
        <v>31</v>
      </c>
    </row>
    <row r="161" spans="1:8" ht="12.75">
      <c r="A161" s="81">
        <v>1</v>
      </c>
      <c r="B161" s="81" t="str">
        <f>'Olah Data'!Z424</f>
        <v>DKI Jakarta</v>
      </c>
      <c r="C161" s="82" t="str">
        <f>'Olah Data'!D424</f>
        <v>212112160</v>
      </c>
      <c r="D161" s="81" t="e">
        <f>'Olah Data'!G424</f>
        <v>#N/A</v>
      </c>
      <c r="E161" s="80" t="str">
        <f>'Olah Data'!C424</f>
        <v>DIV ST</v>
      </c>
      <c r="F161" s="81" t="str">
        <f>'Olah Data'!T424</f>
        <v xml:space="preserve">Gg Sensus Ivd Rt 001 Rw 014 No 20 Kelurahan Bidara Cina Kecamatan Jatinegara </v>
      </c>
      <c r="G161" s="81" t="str">
        <f>'Olah Data'!AB424</f>
        <v>BPS Provinsi DKI Jakarta</v>
      </c>
      <c r="H161" s="1" t="str">
        <f>'Olah Data'!Y424</f>
        <v>31</v>
      </c>
    </row>
    <row r="162" spans="1:8" ht="12.75">
      <c r="A162" s="81">
        <v>1</v>
      </c>
      <c r="B162" s="81" t="str">
        <f>'Olah Data'!Z494</f>
        <v>DKI Jakarta</v>
      </c>
      <c r="C162" s="82" t="str">
        <f>'Olah Data'!D494</f>
        <v>212112200</v>
      </c>
      <c r="D162" s="81" t="e">
        <f>'Olah Data'!G494</f>
        <v>#N/A</v>
      </c>
      <c r="E162" s="80" t="str">
        <f>'Olah Data'!C494</f>
        <v>DIV ST</v>
      </c>
      <c r="F162" s="81" t="str">
        <f>'Olah Data'!T494</f>
        <v>Kos Kartini 3B, Otista 64A, Gg. Sensus 1 No.3 Rt004/Rw015, Kelurahan Bidara Cina, Kecamatan Jatinegara, Jakarta Timur 13330 (Sebelah Bolonk Oblonk)</v>
      </c>
      <c r="G162" s="81" t="str">
        <f>'Olah Data'!AB494</f>
        <v>BPS Provinsi DKI Jakarta</v>
      </c>
      <c r="H162" s="1" t="str">
        <f>'Olah Data'!Y494</f>
        <v>31</v>
      </c>
    </row>
    <row r="163" spans="1:8" ht="12.75">
      <c r="A163" s="81">
        <v>1</v>
      </c>
      <c r="B163" s="81" t="str">
        <f>'Olah Data'!Z53</f>
        <v>DKI Jakarta</v>
      </c>
      <c r="C163" s="82" t="str">
        <f>'Olah Data'!D53</f>
        <v>212112202</v>
      </c>
      <c r="D163" s="81" t="e">
        <f>'Olah Data'!G53</f>
        <v>#N/A</v>
      </c>
      <c r="E163" s="80" t="str">
        <f>'Olah Data'!C53</f>
        <v>DIV ST</v>
      </c>
      <c r="F163" s="81" t="str">
        <f>'Olah Data'!T53</f>
        <v>Jl. Kebon Nanas Selatan I No.6, Rt.6/Rw.8, Cipinang Cempedak (No.2 Samping Laundry), Kota Jakarta Timur, Jatinegara, Dki Jakarta, Id, 13340</v>
      </c>
      <c r="G163" s="81" t="str">
        <f>'Olah Data'!AB53</f>
        <v>BPS Provinsi DKI Jakarta</v>
      </c>
      <c r="H163" s="1" t="str">
        <f>'Olah Data'!Y53</f>
        <v>31</v>
      </c>
    </row>
    <row r="164" spans="1:8" ht="12.75">
      <c r="A164" s="81">
        <v>1</v>
      </c>
      <c r="B164" s="81" t="str">
        <f>'Olah Data'!Z364</f>
        <v>DKI Jakarta</v>
      </c>
      <c r="C164" s="82" t="str">
        <f>'Olah Data'!D364</f>
        <v>212112211</v>
      </c>
      <c r="D164" s="81" t="e">
        <f>'Olah Data'!G364</f>
        <v>#N/A</v>
      </c>
      <c r="E164" s="80" t="str">
        <f>'Olah Data'!C364</f>
        <v>DIV ST</v>
      </c>
      <c r="F164" s="81" t="str">
        <f>'Olah Data'!T364</f>
        <v xml:space="preserve">Jl. Teratai Putih I, Gang 5 No. 36 Block 19, Rt 002 Rw 004, Kel. Malaka Sari, Kec. Duren Sawit Prumnas Kelender, Jakarta Timur. </v>
      </c>
      <c r="G164" s="81" t="str">
        <f>'Olah Data'!AB364</f>
        <v>BPS Provinsi DKI Jakarta</v>
      </c>
      <c r="H164" s="1" t="str">
        <f>'Olah Data'!Y364</f>
        <v>31</v>
      </c>
    </row>
    <row r="165" spans="1:8" ht="12.75">
      <c r="A165" s="81">
        <v>1</v>
      </c>
      <c r="B165" s="81" t="str">
        <f>'Olah Data'!Z149</f>
        <v>DKI Jakarta</v>
      </c>
      <c r="C165" s="82" t="str">
        <f>'Olah Data'!D149</f>
        <v>212112257</v>
      </c>
      <c r="D165" s="81" t="e">
        <f>'Olah Data'!G149</f>
        <v>#N/A</v>
      </c>
      <c r="E165" s="80" t="str">
        <f>'Olah Data'!C149</f>
        <v>DIV ST</v>
      </c>
      <c r="F165" s="81" t="str">
        <f>'Olah Data'!T149</f>
        <v>Jl. Otista 3 No. 23, Bidara Cina, Jatinegara, Jakarta Timur</v>
      </c>
      <c r="G165" s="81" t="str">
        <f>'Olah Data'!AB149</f>
        <v>BPS Provinsi DKI Jakarta</v>
      </c>
      <c r="H165" s="1" t="str">
        <f>'Olah Data'!Y149</f>
        <v>31</v>
      </c>
    </row>
    <row r="166" spans="1:8" ht="12.75">
      <c r="A166" s="81">
        <v>1</v>
      </c>
      <c r="B166" s="81" t="str">
        <f>'Olah Data'!Z246</f>
        <v>DKI Jakarta</v>
      </c>
      <c r="C166" s="82" t="str">
        <f>'Olah Data'!D246</f>
        <v>212112284</v>
      </c>
      <c r="D166" s="81" t="e">
        <f>'Olah Data'!G246</f>
        <v>#N/A</v>
      </c>
      <c r="E166" s="80" t="str">
        <f>'Olah Data'!C246</f>
        <v>DIV ST</v>
      </c>
      <c r="F166" s="81" t="str">
        <f>'Olah Data'!T246</f>
        <v>Jl. Otista 64 A Gg. Sensus I Rt.001/ 004 No. 13, Kota Jakarta Timur, Jatinegara, Dki Jakarta, Id, 13330</v>
      </c>
      <c r="G166" s="81" t="str">
        <f>'Olah Data'!AB246</f>
        <v>BPS Provinsi DKI Jakarta</v>
      </c>
      <c r="H166" s="1" t="str">
        <f>'Olah Data'!Y246</f>
        <v>31</v>
      </c>
    </row>
    <row r="167" spans="1:8" ht="12.75">
      <c r="A167" s="81">
        <v>1</v>
      </c>
      <c r="B167" s="81" t="str">
        <f>'Olah Data'!Z17</f>
        <v>DKI Jakarta</v>
      </c>
      <c r="C167" s="82" t="str">
        <f>'Olah Data'!D17</f>
        <v>212112316</v>
      </c>
      <c r="D167" s="81" t="e">
        <f>'Olah Data'!G17</f>
        <v>#N/A</v>
      </c>
      <c r="E167" s="80" t="str">
        <f>'Olah Data'!C17</f>
        <v>DIV ST</v>
      </c>
      <c r="F167" s="81" t="str">
        <f>'Olah Data'!T17</f>
        <v>Jl. Kebon Nanas Selatan I No.17, Rt.7/Rw.8, Cipinang Cempedak, Kecamatan Jatinegara, Kota Jakarta Timur, Daerah Khusus Ibukota Jakarta 13340</v>
      </c>
      <c r="G167" s="81" t="str">
        <f>'Olah Data'!AB17</f>
        <v>BPS Provinsi DKI Jakarta</v>
      </c>
      <c r="H167" s="1" t="str">
        <f>'Olah Data'!Y17</f>
        <v>31</v>
      </c>
    </row>
    <row r="168" spans="1:8" ht="12.75">
      <c r="A168" s="81">
        <v>1</v>
      </c>
      <c r="B168" s="81" t="str">
        <f>'Olah Data'!Z533</f>
        <v>DKI Jakarta</v>
      </c>
      <c r="C168" s="82" t="str">
        <f>'Olah Data'!D533</f>
        <v>212112412</v>
      </c>
      <c r="D168" s="81" t="e">
        <f>'Olah Data'!G533</f>
        <v>#N/A</v>
      </c>
      <c r="E168" s="80" t="str">
        <f>'Olah Data'!C533</f>
        <v>DIV ST</v>
      </c>
      <c r="F168" s="81" t="str">
        <f>'Olah Data'!T533</f>
        <v>Kost Pasaribu, Jalan Kebon Nanas Selatan I No.18A, Rt.6, Cipinang Cempedak, Jatinegara, Kota Jakarta Timur, Dki Jakarta, 13420</v>
      </c>
      <c r="G168" s="81" t="str">
        <f>'Olah Data'!AB533</f>
        <v>BPS Provinsi DKI Jakarta</v>
      </c>
      <c r="H168" s="1" t="str">
        <f>'Olah Data'!Y533</f>
        <v>31</v>
      </c>
    </row>
    <row r="169" spans="1:8" ht="12.75">
      <c r="A169" s="81">
        <v>1</v>
      </c>
      <c r="B169" s="81" t="str">
        <f>'Olah Data'!Z387</f>
        <v>Jawa Barat</v>
      </c>
      <c r="C169" s="82" t="str">
        <f>'Olah Data'!D387</f>
        <v>222011335</v>
      </c>
      <c r="D169" s="81" t="e">
        <f>'Olah Data'!G387</f>
        <v>#N/A</v>
      </c>
      <c r="E169" s="80" t="str">
        <f>'Olah Data'!C387</f>
        <v>DIV KS</v>
      </c>
      <c r="F169" s="81" t="str">
        <f>'Olah Data'!T387</f>
        <v>Jl. Raya Soreang - Banjaran No.163, Cangkuang, Rt002/Rw012, Desa Cangkuang , Kecamatan Cangkuang</v>
      </c>
      <c r="G169" s="81" t="str">
        <f>'Olah Data'!AB387</f>
        <v>BPS Kabupaten Bandung</v>
      </c>
      <c r="H169" s="1" t="str">
        <f>'Olah Data'!Y387</f>
        <v>32</v>
      </c>
    </row>
    <row r="170" spans="1:8" ht="12.75">
      <c r="A170" s="81">
        <v>1</v>
      </c>
      <c r="B170" s="81" t="str">
        <f>'Olah Data'!Z414</f>
        <v>Jawa Barat</v>
      </c>
      <c r="C170" s="82" t="str">
        <f>'Olah Data'!D414</f>
        <v>222111849</v>
      </c>
      <c r="D170" s="81" t="e">
        <f>'Olah Data'!G414</f>
        <v>#N/A</v>
      </c>
      <c r="E170" s="80" t="str">
        <f>'Olah Data'!C414</f>
        <v>DIV KS</v>
      </c>
      <c r="F170" s="81" t="str">
        <f>'Olah Data'!T414</f>
        <v>Jalan Pulo Sirih Utara Dalam 5 Dd No 190, Rt 05 Rw 14 Perumahan Galaxy, Pekayon Jaya , Bekasi Selatan.</v>
      </c>
      <c r="G170" s="81" t="str">
        <f>'Olah Data'!AB414</f>
        <v>BPS Kabupaten Bogor</v>
      </c>
      <c r="H170" s="1" t="str">
        <f>'Olah Data'!Y414</f>
        <v>32</v>
      </c>
    </row>
    <row r="171" spans="1:8" ht="12.75">
      <c r="A171" s="81">
        <v>1</v>
      </c>
      <c r="B171" s="81" t="str">
        <f>'Olah Data'!Z344</f>
        <v>Jawa Barat</v>
      </c>
      <c r="C171" s="82" t="str">
        <f>'Olah Data'!D344</f>
        <v>222111995</v>
      </c>
      <c r="D171" s="81" t="e">
        <f>'Olah Data'!G344</f>
        <v>#N/A</v>
      </c>
      <c r="E171" s="80" t="str">
        <f>'Olah Data'!C344</f>
        <v>DIV KS</v>
      </c>
      <c r="F171" s="81" t="str">
        <f>'Olah Data'!T344</f>
        <v>Jalan Puri Alam Kencana 1 Blok C No 1 Rt 03 Rw 07 Keluarahan Nanggewer Mekar Kecamatan Cibinong</v>
      </c>
      <c r="G171" s="81" t="str">
        <f>'Olah Data'!AB344</f>
        <v>BPS Kabupaten Bogor</v>
      </c>
      <c r="H171" s="1" t="str">
        <f>'Olah Data'!Y344</f>
        <v>32</v>
      </c>
    </row>
    <row r="172" spans="1:8" ht="12.75">
      <c r="A172" s="81">
        <v>1</v>
      </c>
      <c r="B172" s="81" t="str">
        <f>'Olah Data'!Z46</f>
        <v>Jawa Barat</v>
      </c>
      <c r="C172" s="82" t="str">
        <f>'Olah Data'!D46</f>
        <v>222112076</v>
      </c>
      <c r="D172" s="81" t="e">
        <f>'Olah Data'!G46</f>
        <v>#N/A</v>
      </c>
      <c r="E172" s="80" t="str">
        <f>'Olah Data'!C46</f>
        <v>DIV KS</v>
      </c>
      <c r="F172" s="81" t="str">
        <f>'Olah Data'!T46</f>
        <v>Jl. Nurul Yaqin No.73, Rt.03/Rw02/Rw.02, Tengah, Kec. Cibinong, Kabupaten Bogor, Jawa Barat 16914</v>
      </c>
      <c r="G172" s="81" t="str">
        <f>'Olah Data'!AB46</f>
        <v>BPS Kabupaten Bogor</v>
      </c>
      <c r="H172" s="1" t="str">
        <f>'Olah Data'!Y46</f>
        <v>32</v>
      </c>
    </row>
    <row r="173" spans="1:8" ht="12.75">
      <c r="A173" s="81">
        <v>1</v>
      </c>
      <c r="B173" s="81" t="str">
        <f>'Olah Data'!Z198</f>
        <v>Jawa Barat</v>
      </c>
      <c r="C173" s="82" t="str">
        <f>'Olah Data'!D198</f>
        <v>222112402</v>
      </c>
      <c r="D173" s="81" t="e">
        <f>'Olah Data'!G198</f>
        <v>#N/A</v>
      </c>
      <c r="E173" s="80" t="str">
        <f>'Olah Data'!C198</f>
        <v>DIV KS</v>
      </c>
      <c r="F173" s="81" t="str">
        <f>'Olah Data'!T198</f>
        <v>Jl. Marga Mulya No. 42, Rt 007/Rw 05,  Kel. Halim Pk, Kec. Makasar, Jakarta Timur</v>
      </c>
      <c r="G173" s="81" t="str">
        <f>'Olah Data'!AB198</f>
        <v>BPS Kabupaten Bogor</v>
      </c>
      <c r="H173" s="1" t="str">
        <f>'Olah Data'!Y198</f>
        <v>32</v>
      </c>
    </row>
    <row r="174" spans="1:8" ht="12.75">
      <c r="A174" s="81">
        <v>1</v>
      </c>
      <c r="B174" s="81" t="str">
        <f>'Olah Data'!Z148</f>
        <v>Jawa Barat</v>
      </c>
      <c r="C174" s="82" t="str">
        <f>'Olah Data'!D148</f>
        <v>212111981</v>
      </c>
      <c r="D174" s="81" t="e">
        <f>'Olah Data'!G148</f>
        <v>#N/A</v>
      </c>
      <c r="E174" s="80" t="str">
        <f>'Olah Data'!C148</f>
        <v>DIV ST</v>
      </c>
      <c r="F174" s="81" t="str">
        <f>'Olah Data'!T148</f>
        <v>Perum. Grand Kahuripan Cluster Semeru Blok Hc 17,  Rt. 11/Rw. 10, Kecamatan Klapanunggal, Kab. Bogor</v>
      </c>
      <c r="G174" s="81" t="str">
        <f>'Olah Data'!AB148</f>
        <v>BPS Kabupaten Bogor</v>
      </c>
      <c r="H174" s="1" t="str">
        <f>'Olah Data'!Y148</f>
        <v>32</v>
      </c>
    </row>
    <row r="175" spans="1:8" ht="12.75">
      <c r="A175" s="81">
        <v>1</v>
      </c>
      <c r="B175" s="81" t="str">
        <f>'Olah Data'!Z437</f>
        <v>Jawa Barat</v>
      </c>
      <c r="C175" s="82" t="str">
        <f>'Olah Data'!D437</f>
        <v>222112419</v>
      </c>
      <c r="D175" s="81" t="e">
        <f>'Olah Data'!G437</f>
        <v>#N/A</v>
      </c>
      <c r="E175" s="80" t="str">
        <f>'Olah Data'!C437</f>
        <v>DIV KS</v>
      </c>
      <c r="F175" s="81" t="str">
        <f>'Olah Data'!T437</f>
        <v>Kp. Lembur Kaler, Rt 04 Rw 05 Desa Kademangan Kec Mande Kab Cianjur</v>
      </c>
      <c r="G175" s="81" t="str">
        <f>'Olah Data'!AB437</f>
        <v>BPS Kabupaten Cianjur</v>
      </c>
      <c r="H175" s="1" t="str">
        <f>'Olah Data'!Y437</f>
        <v>32</v>
      </c>
    </row>
    <row r="176" spans="1:8" ht="12.75">
      <c r="A176" s="81">
        <v>1</v>
      </c>
      <c r="B176" s="81" t="str">
        <f>'Olah Data'!Z180</f>
        <v>Jawa Barat</v>
      </c>
      <c r="C176" s="82" t="str">
        <f>'Olah Data'!D180</f>
        <v>112212492</v>
      </c>
      <c r="D176" s="81" t="e">
        <f>'Olah Data'!G180</f>
        <v>#N/A</v>
      </c>
      <c r="E176" s="80" t="str">
        <f>'Olah Data'!C180</f>
        <v>DIII ST</v>
      </c>
      <c r="F176" s="81" t="str">
        <f>'Olah Data'!T180</f>
        <v>Perum Regency 2 Blok I 11 No.40, Rt.001/Rw.019, Cikampek Utara, Kotabaru</v>
      </c>
      <c r="G176" s="81" t="str">
        <f>'Olah Data'!AB180</f>
        <v>BPS Kabupaten Karawang</v>
      </c>
      <c r="H176" s="1" t="str">
        <f>'Olah Data'!Y180</f>
        <v>32</v>
      </c>
    </row>
    <row r="177" spans="1:8" ht="12.75">
      <c r="A177" s="81">
        <v>1</v>
      </c>
      <c r="B177" s="81" t="str">
        <f>'Olah Data'!Z173</f>
        <v>Jawa Barat</v>
      </c>
      <c r="C177" s="82" t="str">
        <f>'Olah Data'!D173</f>
        <v>112212471</v>
      </c>
      <c r="D177" s="81" t="e">
        <f>'Olah Data'!G173</f>
        <v>#N/A</v>
      </c>
      <c r="E177" s="80" t="str">
        <f>'Olah Data'!C173</f>
        <v>DIII ST</v>
      </c>
      <c r="F177" s="81" t="str">
        <f>'Olah Data'!T173</f>
        <v>Jl. Raya Desa Jurung, Rt.02, No.Rumah 167, Kec. Merawang, Kab. Bangka, Prov. Kep. Bangka Belitung</v>
      </c>
      <c r="G177" s="81" t="str">
        <f>'Olah Data'!AB173</f>
        <v>BPS Kota Bekasi</v>
      </c>
      <c r="H177" s="1" t="str">
        <f>'Olah Data'!Y173</f>
        <v>32</v>
      </c>
    </row>
    <row r="178" spans="1:8" ht="12.75">
      <c r="A178" s="81">
        <v>1</v>
      </c>
      <c r="B178" s="81" t="str">
        <f>'Olah Data'!Z103</f>
        <v>Jawa Barat</v>
      </c>
      <c r="C178" s="82" t="str">
        <f>'Olah Data'!D103</f>
        <v>112212804</v>
      </c>
      <c r="D178" s="81" t="e">
        <f>'Olah Data'!G103</f>
        <v>#N/A</v>
      </c>
      <c r="E178" s="80" t="str">
        <f>'Olah Data'!C103</f>
        <v>DIII ST</v>
      </c>
      <c r="F178" s="81" t="str">
        <f>'Olah Data'!T103</f>
        <v>Rt. 12, No. 59, Jalan Raudah 3, Kelurahan Teluk Lerong Ilir, Kecamatan Samarinda Ulu</v>
      </c>
      <c r="G178" s="81" t="str">
        <f>'Olah Data'!AB103</f>
        <v>BPS Kota Bekasi</v>
      </c>
      <c r="H178" s="1" t="str">
        <f>'Olah Data'!Y103</f>
        <v>32</v>
      </c>
    </row>
    <row r="179" spans="1:8" ht="12.75">
      <c r="A179" s="81">
        <v>1</v>
      </c>
      <c r="B179" s="81" t="str">
        <f>'Olah Data'!Z174</f>
        <v>Jawa Barat</v>
      </c>
      <c r="C179" s="82" t="str">
        <f>'Olah Data'!D174</f>
        <v>112212837</v>
      </c>
      <c r="D179" s="81" t="e">
        <f>'Olah Data'!G174</f>
        <v>#N/A</v>
      </c>
      <c r="E179" s="80" t="str">
        <f>'Olah Data'!C174</f>
        <v>DIII ST</v>
      </c>
      <c r="F179" s="81" t="str">
        <f>'Olah Data'!T174</f>
        <v xml:space="preserve"> Rt04/Rw 05, Jalan Setia Al-Amin, Kelurahan Klamalu, Distrik Mariat, Kab. Sorong</v>
      </c>
      <c r="G179" s="81" t="str">
        <f>'Olah Data'!AB174</f>
        <v>BPS Kota Bekasi</v>
      </c>
      <c r="H179" s="1" t="str">
        <f>'Olah Data'!Y174</f>
        <v>32</v>
      </c>
    </row>
    <row r="180" spans="1:8" ht="12.75">
      <c r="A180" s="81">
        <v>1</v>
      </c>
      <c r="B180" s="81" t="str">
        <f>'Olah Data'!Z104</f>
        <v>Jawa Barat</v>
      </c>
      <c r="C180" s="82" t="str">
        <f>'Olah Data'!D104</f>
        <v>112212866</v>
      </c>
      <c r="D180" s="81" t="e">
        <f>'Olah Data'!G104</f>
        <v>#N/A</v>
      </c>
      <c r="E180" s="80" t="str">
        <f>'Olah Data'!C104</f>
        <v>DIII ST</v>
      </c>
      <c r="F180" s="81" t="str">
        <f>'Olah Data'!T104</f>
        <v>Perumahan Winanda 11, Jl. Dr. Murjani Iii Gg. Arrazak Blok D4, Gayam, Kec. Tj. Redeb, Kabupaten Berau, Kalimantan Timur 77315</v>
      </c>
      <c r="G180" s="81" t="str">
        <f>'Olah Data'!AB104</f>
        <v>BPS Kota Bekasi</v>
      </c>
      <c r="H180" s="1" t="str">
        <f>'Olah Data'!Y104</f>
        <v>32</v>
      </c>
    </row>
    <row r="181" spans="1:8" ht="12.75">
      <c r="A181" s="81">
        <v>1</v>
      </c>
      <c r="B181" s="81" t="str">
        <f>'Olah Data'!Z240</f>
        <v>Jawa Barat</v>
      </c>
      <c r="C181" s="82" t="str">
        <f>'Olah Data'!D240</f>
        <v>222111845</v>
      </c>
      <c r="D181" s="81" t="e">
        <f>'Olah Data'!G240</f>
        <v>#N/A</v>
      </c>
      <c r="E181" s="80" t="str">
        <f>'Olah Data'!C240</f>
        <v>DIV KS</v>
      </c>
      <c r="F181" s="81" t="str">
        <f>'Olah Data'!T240</f>
        <v>Perum. Mekarsari Permai Blok B8/38 Rt 03 Rw 09, Tambun Selatan, Kab. Bekasi, Jawa Barat, 17510</v>
      </c>
      <c r="G181" s="81" t="str">
        <f>'Olah Data'!AB240</f>
        <v>BPS Kota Bekasi</v>
      </c>
      <c r="H181" s="1" t="str">
        <f>'Olah Data'!Y240</f>
        <v>32</v>
      </c>
    </row>
    <row r="182" spans="1:8" ht="12.75">
      <c r="A182" s="81">
        <v>1</v>
      </c>
      <c r="B182" s="81" t="str">
        <f>'Olah Data'!Z306</f>
        <v>Jawa Barat</v>
      </c>
      <c r="C182" s="82" t="str">
        <f>'Olah Data'!D306</f>
        <v>222111964</v>
      </c>
      <c r="D182" s="81" t="e">
        <f>'Olah Data'!G306</f>
        <v>#N/A</v>
      </c>
      <c r="E182" s="80" t="str">
        <f>'Olah Data'!C306</f>
        <v>DIV KS</v>
      </c>
      <c r="F182" s="81" t="str">
        <f>'Olah Data'!T306</f>
        <v>Jl. Telaga Sarangan G, No.162, Rt/Rw 05/008, Kel. Pengasinan, Kec. Rawalumbu</v>
      </c>
      <c r="G182" s="81" t="str">
        <f>'Olah Data'!AB306</f>
        <v>BPS Kota Bekasi</v>
      </c>
      <c r="H182" s="1" t="str">
        <f>'Olah Data'!Y306</f>
        <v>32</v>
      </c>
    </row>
    <row r="183" spans="1:8" ht="12.75">
      <c r="A183" s="81">
        <v>1</v>
      </c>
      <c r="B183" s="81" t="str">
        <f>'Olah Data'!Z215</f>
        <v>Jawa Barat</v>
      </c>
      <c r="C183" s="82" t="str">
        <f>'Olah Data'!D215</f>
        <v>222112071</v>
      </c>
      <c r="D183" s="81" t="e">
        <f>'Olah Data'!G215</f>
        <v>#N/A</v>
      </c>
      <c r="E183" s="80" t="str">
        <f>'Olah Data'!C215</f>
        <v>DIV KS</v>
      </c>
      <c r="F183" s="81" t="str">
        <f>'Olah Data'!T215</f>
        <v>Jalan Maskoki No 85A, Perumnas 2, Kecamatan Kayuringin, Kota Bekasi, Jawa Barat</v>
      </c>
      <c r="G183" s="81" t="str">
        <f>'Olah Data'!AB215</f>
        <v>BPS Kota Bekasi</v>
      </c>
      <c r="H183" s="1" t="str">
        <f>'Olah Data'!Y215</f>
        <v>32</v>
      </c>
    </row>
    <row r="184" spans="1:8" ht="12.75">
      <c r="A184" s="81">
        <v>1</v>
      </c>
      <c r="B184" s="81" t="str">
        <f>'Olah Data'!Z304</f>
        <v>Jawa Barat</v>
      </c>
      <c r="C184" s="82" t="str">
        <f>'Olah Data'!D304</f>
        <v>222112265</v>
      </c>
      <c r="D184" s="81" t="e">
        <f>'Olah Data'!G304</f>
        <v>#N/A</v>
      </c>
      <c r="E184" s="80" t="str">
        <f>'Olah Data'!C304</f>
        <v>DIV KS</v>
      </c>
      <c r="F184" s="81" t="str">
        <f>'Olah Data'!T304</f>
        <v>Jl. Lumbu Tengah 1F No.74, Rt 02/Rw 27, Kel.Bojong Rawalumbu, Kec.Rawalumbu, Kota Bekasi</v>
      </c>
      <c r="G184" s="81" t="str">
        <f>'Olah Data'!AB304</f>
        <v>BPS Kota Bekasi</v>
      </c>
      <c r="H184" s="1" t="str">
        <f>'Olah Data'!Y304</f>
        <v>32</v>
      </c>
    </row>
    <row r="185" spans="1:8" ht="12.75">
      <c r="A185" s="81">
        <v>1</v>
      </c>
      <c r="B185" s="81" t="str">
        <f>'Olah Data'!Z475</f>
        <v>Jawa Barat</v>
      </c>
      <c r="C185" s="82" t="str">
        <f>'Olah Data'!D475</f>
        <v>222112122</v>
      </c>
      <c r="D185" s="81" t="e">
        <f>'Olah Data'!G475</f>
        <v>#N/A</v>
      </c>
      <c r="E185" s="80" t="str">
        <f>'Olah Data'!C475</f>
        <v>DIV KS</v>
      </c>
      <c r="F185" s="81" t="str">
        <f>'Olah Data'!T475</f>
        <v>Jalan Mahoni Tengah I Blok F.33 Griya Sunyaragi Permai Rt 04 Rw 12 Kelurahan Karyamulya Kecamatan Kesambi Kota Cirebon 45131</v>
      </c>
      <c r="G185" s="81" t="str">
        <f>'Olah Data'!AB475</f>
        <v>BPS Kota Cirebon</v>
      </c>
      <c r="H185" s="1" t="str">
        <f>'Olah Data'!Y475</f>
        <v>32</v>
      </c>
    </row>
    <row r="186" spans="1:8" ht="12.75">
      <c r="A186" s="81">
        <v>1</v>
      </c>
      <c r="B186" s="81" t="str">
        <f>'Olah Data'!Z116</f>
        <v>Jawa Barat</v>
      </c>
      <c r="C186" s="82" t="str">
        <f>'Olah Data'!D116</f>
        <v>222112272</v>
      </c>
      <c r="D186" s="81" t="e">
        <f>'Olah Data'!G116</f>
        <v>#N/A</v>
      </c>
      <c r="E186" s="80" t="str">
        <f>'Olah Data'!C116</f>
        <v>DIV KS</v>
      </c>
      <c r="F186" s="81" t="str">
        <f>'Olah Data'!T116</f>
        <v>Jl Pelda Sadewi Blok Irigasi Rt 006 Rw 001 Desa Kedungdawa Kecamatan Kedawung Kabupaten Cirebon Jawa Barat</v>
      </c>
      <c r="G186" s="81" t="str">
        <f>'Olah Data'!AB116</f>
        <v>BPS Kota Cirebon</v>
      </c>
      <c r="H186" s="1" t="str">
        <f>'Olah Data'!Y116</f>
        <v>32</v>
      </c>
    </row>
    <row r="187" spans="1:8" ht="12.75">
      <c r="A187" s="81">
        <v>1</v>
      </c>
      <c r="B187" s="81" t="str">
        <f>'Olah Data'!Z348</f>
        <v>Jawa Barat</v>
      </c>
      <c r="C187" s="82" t="str">
        <f>'Olah Data'!D348</f>
        <v>222112434</v>
      </c>
      <c r="D187" s="81" t="e">
        <f>'Olah Data'!G348</f>
        <v>#N/A</v>
      </c>
      <c r="E187" s="80" t="str">
        <f>'Olah Data'!C348</f>
        <v>DIV KS</v>
      </c>
      <c r="F187" s="81" t="str">
        <f>'Olah Data'!T348</f>
        <v>Dusun Karang Kancana Rt 03/ Rw 02 Desa Cimara Kecamatan Pasawahan</v>
      </c>
      <c r="G187" s="81" t="str">
        <f>'Olah Data'!AB348</f>
        <v>BPS Kota Cirebon</v>
      </c>
      <c r="H187" s="1" t="str">
        <f>'Olah Data'!Y348</f>
        <v>32</v>
      </c>
    </row>
    <row r="188" spans="1:8" ht="12.75">
      <c r="A188" s="81">
        <v>1</v>
      </c>
      <c r="B188" s="81" t="str">
        <f>'Olah Data'!Z145</f>
        <v>Jawa Barat</v>
      </c>
      <c r="C188" s="82" t="str">
        <f>'Olah Data'!D145</f>
        <v>112212482</v>
      </c>
      <c r="D188" s="81" t="e">
        <f>'Olah Data'!G145</f>
        <v>#N/A</v>
      </c>
      <c r="E188" s="80" t="str">
        <f>'Olah Data'!C145</f>
        <v>DIII ST</v>
      </c>
      <c r="F188" s="81" t="str">
        <f>'Olah Data'!T145</f>
        <v>Perumahan Permata Depok Regency Cluster Diamond 2 C11/16, Ratu Jaya, Cipayung</v>
      </c>
      <c r="G188" s="81" t="str">
        <f>'Olah Data'!AB145</f>
        <v>BPS Kota Depok</v>
      </c>
      <c r="H188" s="1" t="str">
        <f>'Olah Data'!Y145</f>
        <v>32</v>
      </c>
    </row>
    <row r="189" spans="1:8" ht="12.75">
      <c r="A189" s="81">
        <v>1</v>
      </c>
      <c r="B189" s="81" t="str">
        <f>'Olah Data'!Z438</f>
        <v>Jawa Barat</v>
      </c>
      <c r="C189" s="82" t="str">
        <f>'Olah Data'!D438</f>
        <v>222111862</v>
      </c>
      <c r="D189" s="81" t="e">
        <f>'Olah Data'!G438</f>
        <v>#N/A</v>
      </c>
      <c r="E189" s="80" t="str">
        <f>'Olah Data'!C438</f>
        <v>DIV KS</v>
      </c>
      <c r="F189" s="81" t="str">
        <f>'Olah Data'!T438</f>
        <v>Jl. Hj. Abdul Ghani 1 Rt. 4 Rw. 2 No. 162 Kel. Kalibaru Kec. Cilodong, Kota Depok 16473</v>
      </c>
      <c r="G189" s="81" t="str">
        <f>'Olah Data'!AB438</f>
        <v>BPS Kota Depok</v>
      </c>
      <c r="H189" s="1" t="str">
        <f>'Olah Data'!Y438</f>
        <v>32</v>
      </c>
    </row>
    <row r="190" spans="1:8" ht="12.75">
      <c r="A190" s="81">
        <v>1</v>
      </c>
      <c r="B190" s="81" t="str">
        <f>'Olah Data'!Z442</f>
        <v>Jawa Barat</v>
      </c>
      <c r="C190" s="82" t="str">
        <f>'Olah Data'!D442</f>
        <v>222112177</v>
      </c>
      <c r="D190" s="81" t="e">
        <f>'Olah Data'!G442</f>
        <v>#N/A</v>
      </c>
      <c r="E190" s="80" t="str">
        <f>'Olah Data'!C442</f>
        <v>DIV KS</v>
      </c>
      <c r="F190" s="81" t="str">
        <f>'Olah Data'!T442</f>
        <v xml:space="preserve">Perum Pakis Jalio Blok B26, Rt 02 Rw 03, Kel. Sumberrejo, Kec. Banyuwangi </v>
      </c>
      <c r="G190" s="81" t="str">
        <f>'Olah Data'!AB442</f>
        <v>BPS Kota Depok</v>
      </c>
      <c r="H190" s="1" t="str">
        <f>'Olah Data'!Y442</f>
        <v>32</v>
      </c>
    </row>
    <row r="191" spans="1:8" ht="12.75">
      <c r="A191" s="81">
        <v>1</v>
      </c>
      <c r="B191" s="81" t="str">
        <f>'Olah Data'!Z235</f>
        <v>Jawa Barat</v>
      </c>
      <c r="C191" s="82" t="str">
        <f>'Olah Data'!D235</f>
        <v>112212817</v>
      </c>
      <c r="D191" s="81" t="e">
        <f>'Olah Data'!G235</f>
        <v>#N/A</v>
      </c>
      <c r="E191" s="80" t="str">
        <f>'Olah Data'!C235</f>
        <v>DIII ST</v>
      </c>
      <c r="F191" s="81" t="str">
        <f>'Olah Data'!T235</f>
        <v>Jalan Siluman No. 36, Rt/Rw 003/008 Setiaratu, Cibeureum</v>
      </c>
      <c r="G191" s="81" t="str">
        <f>'Olah Data'!AB235</f>
        <v>BPS Kota Tasikmalaya</v>
      </c>
      <c r="H191" s="1" t="str">
        <f>'Olah Data'!Y235</f>
        <v>32</v>
      </c>
    </row>
    <row r="192" spans="1:8" ht="12.75">
      <c r="A192" s="81">
        <v>1</v>
      </c>
      <c r="B192" s="81" t="str">
        <f>'Olah Data'!Z342</f>
        <v>Jawa Barat</v>
      </c>
      <c r="C192" s="82" t="str">
        <f>'Olah Data'!D342</f>
        <v>222112251</v>
      </c>
      <c r="D192" s="81" t="e">
        <f>'Olah Data'!G342</f>
        <v>#N/A</v>
      </c>
      <c r="E192" s="80" t="str">
        <f>'Olah Data'!C342</f>
        <v>DIV KS</v>
      </c>
      <c r="F192" s="81" t="str">
        <f>'Olah Data'!T342</f>
        <v>Perum Pondok Tandala Jl. Kemuning 3 No 286 Rt/Rw 01/07 Kelurahan Gunung Tandala, Kecamatan Kawalu, Kota Tasikmalaya</v>
      </c>
      <c r="G192" s="81" t="str">
        <f>'Olah Data'!AB342</f>
        <v>BPS Kota Tasikmalaya</v>
      </c>
      <c r="H192" s="1" t="str">
        <f>'Olah Data'!Y342</f>
        <v>32</v>
      </c>
    </row>
    <row r="193" spans="1:8" ht="12.75">
      <c r="A193" s="81">
        <v>1</v>
      </c>
      <c r="B193" s="81" t="str">
        <f>'Olah Data'!Z493</f>
        <v>Jawa Barat</v>
      </c>
      <c r="C193" s="82" t="str">
        <f>'Olah Data'!D493</f>
        <v>222112351</v>
      </c>
      <c r="D193" s="81" t="e">
        <f>'Olah Data'!G493</f>
        <v>#N/A</v>
      </c>
      <c r="E193" s="80" t="str">
        <f>'Olah Data'!C493</f>
        <v>DIV KS</v>
      </c>
      <c r="F193" s="81" t="str">
        <f>'Olah Data'!T493</f>
        <v>Rt03/Rw14, Cihandiwung, Kelurahan Sukamaju Kaler, Kecamatan Indihiang, Kota Tasikmalaya</v>
      </c>
      <c r="G193" s="81" t="str">
        <f>'Olah Data'!AB493</f>
        <v>BPS Kota Tasikmalaya</v>
      </c>
      <c r="H193" s="1" t="str">
        <f>'Olah Data'!Y493</f>
        <v>32</v>
      </c>
    </row>
    <row r="194" spans="1:8" ht="12.75">
      <c r="A194" s="81">
        <v>1</v>
      </c>
      <c r="B194" s="81" t="str">
        <f>'Olah Data'!Z179</f>
        <v>Jawa Barat</v>
      </c>
      <c r="C194" s="82" t="str">
        <f>'Olah Data'!D179</f>
        <v>222112225</v>
      </c>
      <c r="D194" s="81" t="e">
        <f>'Olah Data'!G179</f>
        <v>#N/A</v>
      </c>
      <c r="E194" s="80" t="str">
        <f>'Olah Data'!C179</f>
        <v>DIV KS</v>
      </c>
      <c r="F194" s="81" t="str">
        <f>'Olah Data'!T179</f>
        <v>Perum Puri Indah Cihampelas Blok E6 No. 2 Rt 001/Rw 005 Kp. Cinta Karya, Desa Citapen, Kec. Cihampelas, Kab. Bandung Barat, Jawa Barat 40562</v>
      </c>
      <c r="G194" s="81" t="str">
        <f>'Olah Data'!AB179</f>
        <v>BPS Provinsi Jawa Barat</v>
      </c>
      <c r="H194" s="1" t="str">
        <f>'Olah Data'!Y179</f>
        <v>32</v>
      </c>
    </row>
    <row r="195" spans="1:8" ht="12.75">
      <c r="A195" s="81">
        <v>1</v>
      </c>
      <c r="B195" s="81" t="str">
        <f>'Olah Data'!Z163</f>
        <v>Jawa Barat</v>
      </c>
      <c r="C195" s="82" t="str">
        <f>'Olah Data'!D163</f>
        <v>222112261</v>
      </c>
      <c r="D195" s="81" t="e">
        <f>'Olah Data'!G163</f>
        <v>#N/A</v>
      </c>
      <c r="E195" s="80" t="str">
        <f>'Olah Data'!C163</f>
        <v>DIV KS</v>
      </c>
      <c r="F195" s="81" t="str">
        <f>'Olah Data'!T163</f>
        <v>Kp.Cikupa Rt.004 Rw.008, No.125, Desa Bojongmanggu, Kecamatan Pameungpeuk, Kabupaten Bandung, Provinsi Jawa Barat, Kode Pos 40376</v>
      </c>
      <c r="G195" s="81" t="str">
        <f>'Olah Data'!AB163</f>
        <v>BPS Provinsi Jawa Barat</v>
      </c>
      <c r="H195" s="1" t="str">
        <f>'Olah Data'!Y163</f>
        <v>32</v>
      </c>
    </row>
    <row r="196" spans="1:8" ht="12.75">
      <c r="A196" s="81">
        <v>1</v>
      </c>
      <c r="B196" s="81" t="str">
        <f>'Olah Data'!Z245</f>
        <v>Jawa Barat</v>
      </c>
      <c r="C196" s="82" t="str">
        <f>'Olah Data'!D245</f>
        <v>222112386</v>
      </c>
      <c r="D196" s="81" t="e">
        <f>'Olah Data'!G245</f>
        <v>#N/A</v>
      </c>
      <c r="E196" s="80" t="str">
        <f>'Olah Data'!C245</f>
        <v>DIV KS</v>
      </c>
      <c r="F196" s="81" t="str">
        <f>'Olah Data'!T245</f>
        <v xml:space="preserve">Jalan Gempol Sari Rt03/Rw01 Kelurahan Gempol Sari, Kecamatan Bandung Kulon, Kota Bandung, Jawa Barat (Warung Abang Torang) </v>
      </c>
      <c r="G196" s="81" t="str">
        <f>'Olah Data'!AB245</f>
        <v>BPS Provinsi Jawa Barat</v>
      </c>
      <c r="H196" s="1" t="str">
        <f>'Olah Data'!Y245</f>
        <v>32</v>
      </c>
    </row>
    <row r="197" spans="1:8" ht="12.75">
      <c r="A197" s="81">
        <v>1</v>
      </c>
      <c r="B197" s="81" t="str">
        <f>'Olah Data'!Z199</f>
        <v>Jawa Barat</v>
      </c>
      <c r="C197" s="82" t="str">
        <f>'Olah Data'!D199</f>
        <v>212112409</v>
      </c>
      <c r="D197" s="81" t="e">
        <f>'Olah Data'!G199</f>
        <v>#N/A</v>
      </c>
      <c r="E197" s="80" t="str">
        <f>'Olah Data'!C199</f>
        <v>DIV ST</v>
      </c>
      <c r="F197" s="81" t="str">
        <f>'Olah Data'!T199</f>
        <v>Jl. Balikpapan No. 36 Rt.01/Rw.10, Kelurahan Antapani Kidul, Kecamatan Antapani</v>
      </c>
      <c r="G197" s="81" t="str">
        <f>'Olah Data'!AB199</f>
        <v>BPS Provinsi Jawa Barat</v>
      </c>
      <c r="H197" s="1" t="str">
        <f>'Olah Data'!Y199</f>
        <v>32</v>
      </c>
    </row>
    <row r="198" spans="1:8" ht="12.75">
      <c r="A198" s="81">
        <v>1</v>
      </c>
      <c r="B198" s="81" t="str">
        <f>'Olah Data'!Z439</f>
        <v>Jawa Tengah</v>
      </c>
      <c r="C198" s="82" t="str">
        <f>'Olah Data'!D439</f>
        <v>222112305</v>
      </c>
      <c r="D198" s="81" t="e">
        <f>'Olah Data'!G439</f>
        <v>#N/A</v>
      </c>
      <c r="E198" s="80" t="str">
        <f>'Olah Data'!C439</f>
        <v>DIV KS</v>
      </c>
      <c r="F198" s="81" t="str">
        <f>'Olah Data'!T439</f>
        <v>Jalan Gagak, Rt 02/Rw 09, Parakancanggah, Banjarnegara</v>
      </c>
      <c r="G198" s="81" t="str">
        <f>'Olah Data'!AB439</f>
        <v>BPS Kabupaten Banjarnegara</v>
      </c>
      <c r="H198" s="1" t="str">
        <f>'Olah Data'!Y439</f>
        <v>33</v>
      </c>
    </row>
    <row r="199" spans="1:8" ht="12.75">
      <c r="A199" s="81">
        <v>1</v>
      </c>
      <c r="B199" s="81" t="str">
        <f>'Olah Data'!Z462</f>
        <v>Jawa Tengah</v>
      </c>
      <c r="C199" s="82" t="str">
        <f>'Olah Data'!D462</f>
        <v>212112105</v>
      </c>
      <c r="D199" s="81" t="e">
        <f>'Olah Data'!G462</f>
        <v>#N/A</v>
      </c>
      <c r="E199" s="80" t="str">
        <f>'Olah Data'!C462</f>
        <v>DIV ST</v>
      </c>
      <c r="F199" s="81" t="str">
        <f>'Olah Data'!T462</f>
        <v>Dusun 3 Rt. 004/Rw. 001, Desa Gumingsir, Kec. Wanadadi</v>
      </c>
      <c r="G199" s="81" t="str">
        <f>'Olah Data'!AB462</f>
        <v>BPS Kabupaten Banjarnegara</v>
      </c>
      <c r="H199" s="1" t="str">
        <f>'Olah Data'!Y462</f>
        <v>33</v>
      </c>
    </row>
    <row r="200" spans="1:8" ht="12.75">
      <c r="A200" s="81">
        <v>1</v>
      </c>
      <c r="B200" s="81" t="str">
        <f>'Olah Data'!Z488</f>
        <v>Jawa Tengah</v>
      </c>
      <c r="C200" s="82" t="str">
        <f>'Olah Data'!D488</f>
        <v>212112166</v>
      </c>
      <c r="D200" s="81" t="e">
        <f>'Olah Data'!G488</f>
        <v>#N/A</v>
      </c>
      <c r="E200" s="80" t="str">
        <f>'Olah Data'!C488</f>
        <v>DIV ST</v>
      </c>
      <c r="F200" s="81" t="str">
        <f>'Olah Data'!T488</f>
        <v xml:space="preserve">Jl. Desa Sawal, Rt 04/01, Sawal, Sigaluh, Banjarnegara </v>
      </c>
      <c r="G200" s="81" t="str">
        <f>'Olah Data'!AB488</f>
        <v>BPS Kabupaten Banjarnegara</v>
      </c>
      <c r="H200" s="1" t="str">
        <f>'Olah Data'!Y488</f>
        <v>33</v>
      </c>
    </row>
    <row r="201" spans="1:8" ht="12.75">
      <c r="A201" s="81">
        <v>1</v>
      </c>
      <c r="B201" s="81" t="str">
        <f>'Olah Data'!Z316</f>
        <v>Jawa Tengah</v>
      </c>
      <c r="C201" s="82" t="str">
        <f>'Olah Data'!D316</f>
        <v>222112273</v>
      </c>
      <c r="D201" s="81" t="e">
        <f>'Olah Data'!G316</f>
        <v>#N/A</v>
      </c>
      <c r="E201" s="80" t="str">
        <f>'Olah Data'!C316</f>
        <v>DIV KS</v>
      </c>
      <c r="F201" s="81" t="str">
        <f>'Olah Data'!T316</f>
        <v>Rt07/Rw07, Nomor 22, Jalan Raya Tengger Selatan, Kelurahan Gajahmungkur, Kecamatan Gajahmungkur, Kota Semarang</v>
      </c>
      <c r="G201" s="81" t="str">
        <f>'Olah Data'!AB316</f>
        <v>BPS Kabupaten Banyumas</v>
      </c>
      <c r="H201" s="1" t="str">
        <f>'Olah Data'!Y316</f>
        <v>33</v>
      </c>
    </row>
    <row r="202" spans="1:8" ht="12.75">
      <c r="A202" s="81">
        <v>1</v>
      </c>
      <c r="B202" s="81" t="str">
        <f>'Olah Data'!Z84</f>
        <v>Jawa Tengah</v>
      </c>
      <c r="C202" s="82" t="str">
        <f>'Olah Data'!D84</f>
        <v>222112282</v>
      </c>
      <c r="D202" s="81" t="e">
        <f>'Olah Data'!G84</f>
        <v>#N/A</v>
      </c>
      <c r="E202" s="80" t="str">
        <f>'Olah Data'!C84</f>
        <v>DIV KS</v>
      </c>
      <c r="F202" s="81" t="str">
        <f>'Olah Data'!T84</f>
        <v>Rt.2/Rw.6, Kel Beji, Kedung Banteng (Mushola Wakafiyah) Kedung Banteng, Kab. Banyumas, Jawa Tengah, Id, 53152</v>
      </c>
      <c r="G202" s="81" t="str">
        <f>'Olah Data'!AB84</f>
        <v>BPS Kabupaten Banyumas</v>
      </c>
      <c r="H202" s="1" t="str">
        <f>'Olah Data'!Y84</f>
        <v>33</v>
      </c>
    </row>
    <row r="203" spans="1:8" ht="12.75">
      <c r="A203" s="81">
        <v>1</v>
      </c>
      <c r="B203" s="81" t="str">
        <f>'Olah Data'!Z328</f>
        <v>Jawa Tengah</v>
      </c>
      <c r="C203" s="82" t="str">
        <f>'Olah Data'!D328</f>
        <v>212112026</v>
      </c>
      <c r="D203" s="81" t="e">
        <f>'Olah Data'!G328</f>
        <v>#N/A</v>
      </c>
      <c r="E203" s="80" t="str">
        <f>'Olah Data'!C328</f>
        <v>DIV ST</v>
      </c>
      <c r="F203" s="81" t="str">
        <f>'Olah Data'!T328</f>
        <v>Jalan Pancurawis Gang Karanganyar 1 Rt.1/Rw.6, Purwokerto Kidul, Purwokerto Selatan, Banyumas, Jawa Tengah, Id 53147</v>
      </c>
      <c r="G203" s="81" t="str">
        <f>'Olah Data'!AB328</f>
        <v>BPS Kabupaten Banyumas</v>
      </c>
      <c r="H203" s="1" t="str">
        <f>'Olah Data'!Y328</f>
        <v>33</v>
      </c>
    </row>
    <row r="204" spans="1:8" ht="12.75">
      <c r="A204" s="81">
        <v>1</v>
      </c>
      <c r="B204" s="81" t="str">
        <f>'Olah Data'!Z214</f>
        <v>Jawa Tengah</v>
      </c>
      <c r="C204" s="82" t="str">
        <f>'Olah Data'!D214</f>
        <v>212112041</v>
      </c>
      <c r="D204" s="81" t="e">
        <f>'Olah Data'!G214</f>
        <v>#N/A</v>
      </c>
      <c r="E204" s="80" t="str">
        <f>'Olah Data'!C214</f>
        <v>DIV ST</v>
      </c>
      <c r="F204" s="81" t="str">
        <f>'Olah Data'!T214</f>
        <v>Rt 02 Rw 02, Jl. Sidamulya, Desa Kedungmalang, Kecamatan Sumbang</v>
      </c>
      <c r="G204" s="81" t="str">
        <f>'Olah Data'!AB214</f>
        <v>BPS Kabupaten Banyumas</v>
      </c>
      <c r="H204" s="1" t="str">
        <f>'Olah Data'!Y214</f>
        <v>33</v>
      </c>
    </row>
    <row r="205" spans="1:8" ht="12.75">
      <c r="A205" s="81">
        <v>1</v>
      </c>
      <c r="B205" s="81" t="str">
        <f>'Olah Data'!Z312</f>
        <v>Jawa Tengah</v>
      </c>
      <c r="C205" s="82" t="str">
        <f>'Olah Data'!D312</f>
        <v>212112092</v>
      </c>
      <c r="D205" s="81" t="e">
        <f>'Olah Data'!G312</f>
        <v>#N/A</v>
      </c>
      <c r="E205" s="80" t="str">
        <f>'Olah Data'!C312</f>
        <v>DIV ST</v>
      </c>
      <c r="F205" s="81" t="str">
        <f>'Olah Data'!T312</f>
        <v>Perum Griya Satria Bukit Permata Blok Q/12 Rt003 Rw009 Sidabowa, Patikraja</v>
      </c>
      <c r="G205" s="81" t="str">
        <f>'Olah Data'!AB312</f>
        <v>BPS Kabupaten Banyumas</v>
      </c>
      <c r="H205" s="1" t="str">
        <f>'Olah Data'!Y312</f>
        <v>33</v>
      </c>
    </row>
    <row r="206" spans="1:8" ht="12.75">
      <c r="A206" s="81">
        <v>1</v>
      </c>
      <c r="B206" s="81" t="str">
        <f>'Olah Data'!Z310</f>
        <v>Jawa Tengah</v>
      </c>
      <c r="C206" s="82" t="str">
        <f>'Olah Data'!D310</f>
        <v>212112204</v>
      </c>
      <c r="D206" s="81" t="e">
        <f>'Olah Data'!G310</f>
        <v>#N/A</v>
      </c>
      <c r="E206" s="80" t="str">
        <f>'Olah Data'!C310</f>
        <v>DIV ST</v>
      </c>
      <c r="F206" s="81" t="str">
        <f>'Olah Data'!T310</f>
        <v>Jalan Bahagia, Rt 06/Rw 06, Desa Kedungwringin, Kecamatan Patikraja</v>
      </c>
      <c r="G206" s="81" t="str">
        <f>'Olah Data'!AB310</f>
        <v>BPS Kabupaten Banyumas</v>
      </c>
      <c r="H206" s="1" t="str">
        <f>'Olah Data'!Y310</f>
        <v>33</v>
      </c>
    </row>
    <row r="207" spans="1:8" ht="12.75">
      <c r="A207" s="81">
        <v>1</v>
      </c>
      <c r="B207" s="81" t="str">
        <f>'Olah Data'!Z427</f>
        <v>Jawa Tengah</v>
      </c>
      <c r="C207" s="82" t="str">
        <f>'Olah Data'!D427</f>
        <v>222112083</v>
      </c>
      <c r="D207" s="81" t="e">
        <f>'Olah Data'!G427</f>
        <v>#N/A</v>
      </c>
      <c r="E207" s="80" t="str">
        <f>'Olah Data'!C427</f>
        <v>DIV KS</v>
      </c>
      <c r="F207" s="81" t="str">
        <f>'Olah Data'!T427</f>
        <v>Kaliwareng Rt 03 Rw 02, Warungasem</v>
      </c>
      <c r="G207" s="81" t="str">
        <f>'Olah Data'!AB427</f>
        <v>BPS Kabupaten Batang</v>
      </c>
      <c r="H207" s="1" t="str">
        <f>'Olah Data'!Y427</f>
        <v>33</v>
      </c>
    </row>
    <row r="208" spans="1:8" ht="12.75">
      <c r="A208" s="81">
        <v>1</v>
      </c>
      <c r="B208" s="81" t="str">
        <f>'Olah Data'!Z412</f>
        <v>Jawa Tengah</v>
      </c>
      <c r="C208" s="82" t="str">
        <f>'Olah Data'!D412</f>
        <v>222112169</v>
      </c>
      <c r="D208" s="81" t="e">
        <f>'Olah Data'!G412</f>
        <v>#N/A</v>
      </c>
      <c r="E208" s="80" t="str">
        <f>'Olah Data'!C412</f>
        <v>DIV KS</v>
      </c>
      <c r="F208" s="81" t="str">
        <f>'Olah Data'!T412</f>
        <v>Dukuh Jemawu Timur Desa Sidore Kecamatan Warungasem Kab. Batang Kec. Warungasem Kab. Batang, Provinsi Jawa Tengah</v>
      </c>
      <c r="G208" s="81" t="str">
        <f>'Olah Data'!AB412</f>
        <v>BPS Kabupaten Batang</v>
      </c>
      <c r="H208" s="1" t="str">
        <f>'Olah Data'!Y412</f>
        <v>33</v>
      </c>
    </row>
    <row r="209" spans="1:8" ht="12.75">
      <c r="A209" s="81">
        <v>1</v>
      </c>
      <c r="B209" s="81" t="str">
        <f>'Olah Data'!Z490</f>
        <v>Jawa Tengah</v>
      </c>
      <c r="C209" s="82" t="str">
        <f>'Olah Data'!D490</f>
        <v>222112418</v>
      </c>
      <c r="D209" s="81" t="e">
        <f>'Olah Data'!G490</f>
        <v>#N/A</v>
      </c>
      <c r="E209" s="80" t="str">
        <f>'Olah Data'!C490</f>
        <v>DIV KS</v>
      </c>
      <c r="F209" s="81" t="str">
        <f>'Olah Data'!T490</f>
        <v>Jalan Re Martadinata No. 61, Rt 05, Rw 03, Kelurahan Proyonanggan Utara, Kecamatan Batang, Kabupaten Batang</v>
      </c>
      <c r="G209" s="81" t="str">
        <f>'Olah Data'!AB490</f>
        <v>BPS Kabupaten Batang</v>
      </c>
      <c r="H209" s="1" t="str">
        <f>'Olah Data'!Y490</f>
        <v>33</v>
      </c>
    </row>
    <row r="210" spans="1:8" ht="12.75">
      <c r="A210" s="81">
        <v>1</v>
      </c>
      <c r="B210" s="81" t="str">
        <f>'Olah Data'!Z509</f>
        <v>Jawa Tengah</v>
      </c>
      <c r="C210" s="82" t="str">
        <f>'Olah Data'!D509</f>
        <v>212111968</v>
      </c>
      <c r="D210" s="81" t="e">
        <f>'Olah Data'!G509</f>
        <v>#N/A</v>
      </c>
      <c r="E210" s="80" t="str">
        <f>'Olah Data'!C509</f>
        <v>DIV ST</v>
      </c>
      <c r="F210" s="81" t="str">
        <f>'Olah Data'!T509</f>
        <v>Jl. Setia Budi 201 B, Srondol Kulon, Kec.Banyumanik, Kota Semarang, Jawa Tengah 50263</v>
      </c>
      <c r="G210" s="81" t="str">
        <f>'Olah Data'!AB509</f>
        <v>BPS Kabupaten Batang</v>
      </c>
      <c r="H210" s="1" t="str">
        <f>'Olah Data'!Y509</f>
        <v>33</v>
      </c>
    </row>
    <row r="211" spans="1:8" ht="12.75">
      <c r="A211" s="81">
        <v>1</v>
      </c>
      <c r="B211" s="81" t="str">
        <f>'Olah Data'!Z276</f>
        <v>Jawa Tengah</v>
      </c>
      <c r="C211" s="82" t="str">
        <f>'Olah Data'!D276</f>
        <v>222112370</v>
      </c>
      <c r="D211" s="81" t="e">
        <f>'Olah Data'!G276</f>
        <v>#N/A</v>
      </c>
      <c r="E211" s="80" t="str">
        <f>'Olah Data'!C276</f>
        <v>DIV KS</v>
      </c>
      <c r="F211" s="81" t="str">
        <f>'Olah Data'!T276</f>
        <v>Jalan Jendral Sudirman Nomor 10, Rt.03/Rw.01, Kelurahan Bangkle, Kecamatan Blora, Kabupaten Blora, Jawa Tengah</v>
      </c>
      <c r="G211" s="81" t="str">
        <f>'Olah Data'!AB276</f>
        <v>BPS Kabupaten Blora</v>
      </c>
      <c r="H211" s="1" t="str">
        <f>'Olah Data'!Y276</f>
        <v>33</v>
      </c>
    </row>
    <row r="212" spans="1:8" ht="12.75">
      <c r="A212" s="81">
        <v>1</v>
      </c>
      <c r="B212" s="81" t="str">
        <f>'Olah Data'!Z30</f>
        <v>Jawa Tengah</v>
      </c>
      <c r="C212" s="82" t="str">
        <f>'Olah Data'!D30</f>
        <v>112212496</v>
      </c>
      <c r="D212" s="81" t="e">
        <f>'Olah Data'!G30</f>
        <v>#N/A</v>
      </c>
      <c r="E212" s="80" t="str">
        <f>'Olah Data'!C30</f>
        <v>DIII ST</v>
      </c>
      <c r="F212" s="81" t="str">
        <f>'Olah Data'!T30</f>
        <v>Sempol Bimo, Kiringan Rt2/Rw2, Tulung</v>
      </c>
      <c r="G212" s="81" t="str">
        <f>'Olah Data'!AB30</f>
        <v>BPS Kabupaten Boyolali</v>
      </c>
      <c r="H212" s="1" t="str">
        <f>'Olah Data'!Y30</f>
        <v>33</v>
      </c>
    </row>
    <row r="213" spans="1:8" ht="12.75">
      <c r="A213" s="81">
        <v>1</v>
      </c>
      <c r="B213" s="81" t="str">
        <f>'Olah Data'!Z6</f>
        <v>Jawa Tengah</v>
      </c>
      <c r="C213" s="82" t="str">
        <f>'Olah Data'!D6</f>
        <v>112212891</v>
      </c>
      <c r="D213" s="81" t="e">
        <f>'Olah Data'!G6</f>
        <v>#N/A</v>
      </c>
      <c r="E213" s="80" t="str">
        <f>'Olah Data'!C6</f>
        <v>DIII ST</v>
      </c>
      <c r="F213" s="81" t="str">
        <f>'Olah Data'!T6</f>
        <v>Glagah Rt:10,Rw:05,Birit,Wedi,Klaten</v>
      </c>
      <c r="G213" s="81" t="str">
        <f>'Olah Data'!AB6</f>
        <v>BPS Kabupaten Boyolali</v>
      </c>
      <c r="H213" s="1" t="str">
        <f>'Olah Data'!Y6</f>
        <v>33</v>
      </c>
    </row>
    <row r="214" spans="1:8" ht="12.75">
      <c r="A214" s="81">
        <v>1</v>
      </c>
      <c r="B214" s="81" t="str">
        <f>'Olah Data'!Z92</f>
        <v>Jawa Tengah</v>
      </c>
      <c r="C214" s="82" t="str">
        <f>'Olah Data'!D92</f>
        <v>222111840</v>
      </c>
      <c r="D214" s="81" t="e">
        <f>'Olah Data'!G92</f>
        <v>#N/A</v>
      </c>
      <c r="E214" s="80" t="str">
        <f>'Olah Data'!C92</f>
        <v>DIV KS</v>
      </c>
      <c r="F214" s="81" t="str">
        <f>'Olah Data'!T92</f>
        <v>Rt1/Rw9, Buntalan, Buntalan, Klaten Tengah, Klaten</v>
      </c>
      <c r="G214" s="81" t="str">
        <f>'Olah Data'!AB92</f>
        <v>BPS Kabupaten Boyolali</v>
      </c>
      <c r="H214" s="1" t="str">
        <f>'Olah Data'!Y92</f>
        <v>33</v>
      </c>
    </row>
    <row r="215" spans="1:8" ht="12.75">
      <c r="A215" s="81">
        <v>1</v>
      </c>
      <c r="B215" s="81" t="str">
        <f>'Olah Data'!Z243</f>
        <v>Jawa Tengah</v>
      </c>
      <c r="C215" s="82" t="str">
        <f>'Olah Data'!D243</f>
        <v>222112094</v>
      </c>
      <c r="D215" s="81" t="e">
        <f>'Olah Data'!G243</f>
        <v>#N/A</v>
      </c>
      <c r="E215" s="80" t="str">
        <f>'Olah Data'!C243</f>
        <v>DIV KS</v>
      </c>
      <c r="F215" s="81" t="str">
        <f>'Olah Data'!T243</f>
        <v>No Rumah 106, Damaran, Rt.1/Rw.3, Gayamprit, Klaten Selatan</v>
      </c>
      <c r="G215" s="81" t="str">
        <f>'Olah Data'!AB243</f>
        <v>BPS Kabupaten Boyolali</v>
      </c>
      <c r="H215" s="1" t="str">
        <f>'Olah Data'!Y243</f>
        <v>33</v>
      </c>
    </row>
    <row r="216" spans="1:8" ht="12.75">
      <c r="A216" s="81">
        <v>1</v>
      </c>
      <c r="B216" s="81" t="str">
        <f>'Olah Data'!Z347</f>
        <v>Jawa Tengah</v>
      </c>
      <c r="C216" s="82" t="str">
        <f>'Olah Data'!D347</f>
        <v>222112154</v>
      </c>
      <c r="D216" s="81" t="e">
        <f>'Olah Data'!G347</f>
        <v>#N/A</v>
      </c>
      <c r="E216" s="80" t="str">
        <f>'Olah Data'!C347</f>
        <v>DIV KS</v>
      </c>
      <c r="F216" s="81" t="str">
        <f>'Olah Data'!T347</f>
        <v>Randusari, Rt 3/ Rw 1, Keposong, Tamansari</v>
      </c>
      <c r="G216" s="81" t="str">
        <f>'Olah Data'!AB347</f>
        <v>BPS Kabupaten Boyolali</v>
      </c>
      <c r="H216" s="1" t="str">
        <f>'Olah Data'!Y347</f>
        <v>33</v>
      </c>
    </row>
    <row r="217" spans="1:8" ht="12.75">
      <c r="A217" s="81">
        <v>1</v>
      </c>
      <c r="B217" s="81" t="str">
        <f>'Olah Data'!Z159</f>
        <v>Jawa Tengah</v>
      </c>
      <c r="C217" s="82" t="str">
        <f>'Olah Data'!D159</f>
        <v>222112358</v>
      </c>
      <c r="D217" s="81" t="e">
        <f>'Olah Data'!G159</f>
        <v>#N/A</v>
      </c>
      <c r="E217" s="80" t="str">
        <f>'Olah Data'!C159</f>
        <v>DIV KS</v>
      </c>
      <c r="F217" s="81" t="str">
        <f>'Olah Data'!T159</f>
        <v>Jl. Dusun Jayan No.A1, Puspan, Blulukan, Kec. Colomadu, Kabupaten Karanganyar, Jawa Tengah 57174</v>
      </c>
      <c r="G217" s="81" t="str">
        <f>'Olah Data'!AB159</f>
        <v>BPS Kabupaten Boyolali</v>
      </c>
      <c r="H217" s="1" t="str">
        <f>'Olah Data'!Y159</f>
        <v>33</v>
      </c>
    </row>
    <row r="218" spans="1:8" ht="12.75">
      <c r="A218" s="81">
        <v>1</v>
      </c>
      <c r="B218" s="81" t="str">
        <f>'Olah Data'!Z261</f>
        <v>Jawa Tengah</v>
      </c>
      <c r="C218" s="82" t="str">
        <f>'Olah Data'!D261</f>
        <v>222111873</v>
      </c>
      <c r="D218" s="81" t="e">
        <f>'Olah Data'!G261</f>
        <v>#N/A</v>
      </c>
      <c r="E218" s="80" t="str">
        <f>'Olah Data'!C261</f>
        <v>DIV KS</v>
      </c>
      <c r="F218" s="81" t="str">
        <f>'Olah Data'!T261</f>
        <v>Jalan Diponegoro, Rt 05, Rw 04, Desa Karangkandri, Kecamatan Kesugihan</v>
      </c>
      <c r="G218" s="81" t="str">
        <f>'Olah Data'!AB261</f>
        <v>BPS Kabupaten Cilacap</v>
      </c>
      <c r="H218" s="1" t="str">
        <f>'Olah Data'!Y261</f>
        <v>33</v>
      </c>
    </row>
    <row r="219" spans="1:8" ht="12.75">
      <c r="A219" s="81">
        <v>1</v>
      </c>
      <c r="B219" s="81" t="str">
        <f>'Olah Data'!Z128</f>
        <v>Jawa Tengah</v>
      </c>
      <c r="C219" s="82" t="str">
        <f>'Olah Data'!D128</f>
        <v>222111896</v>
      </c>
      <c r="D219" s="81" t="e">
        <f>'Olah Data'!G128</f>
        <v>#N/A</v>
      </c>
      <c r="E219" s="80" t="str">
        <f>'Olah Data'!C128</f>
        <v>DIV KS</v>
      </c>
      <c r="F219" s="81" t="str">
        <f>'Olah Data'!T128</f>
        <v>Jalan Madukara No 57, Rt 002/Rw 003, Tritih Wetan, Jeruklegi</v>
      </c>
      <c r="G219" s="81" t="str">
        <f>'Olah Data'!AB128</f>
        <v>BPS Kabupaten Cilacap</v>
      </c>
      <c r="H219" s="1" t="str">
        <f>'Olah Data'!Y128</f>
        <v>33</v>
      </c>
    </row>
    <row r="220" spans="1:8" ht="12.75">
      <c r="A220" s="81">
        <v>1</v>
      </c>
      <c r="B220" s="81" t="str">
        <f>'Olah Data'!Z23</f>
        <v>Jawa Tengah</v>
      </c>
      <c r="C220" s="82" t="str">
        <f>'Olah Data'!D23</f>
        <v>222111928</v>
      </c>
      <c r="D220" s="81" t="e">
        <f>'Olah Data'!G23</f>
        <v>#N/A</v>
      </c>
      <c r="E220" s="80" t="str">
        <f>'Olah Data'!C23</f>
        <v>DIV KS</v>
      </c>
      <c r="F220" s="81" t="str">
        <f>'Olah Data'!T23</f>
        <v>Jalan Gerilya No.110 Rt 02/04 Desa Sampang, Kecamatan Sampang</v>
      </c>
      <c r="G220" s="81" t="str">
        <f>'Olah Data'!AB23</f>
        <v>BPS Kabupaten Cilacap</v>
      </c>
      <c r="H220" s="1" t="str">
        <f>'Olah Data'!Y23</f>
        <v>33</v>
      </c>
    </row>
    <row r="221" spans="1:8" ht="12.75">
      <c r="A221" s="81">
        <v>1</v>
      </c>
      <c r="B221" s="81" t="str">
        <f>'Olah Data'!Z135</f>
        <v>Jawa Tengah</v>
      </c>
      <c r="C221" s="82" t="str">
        <f>'Olah Data'!D135</f>
        <v>212112395</v>
      </c>
      <c r="D221" s="81" t="e">
        <f>'Olah Data'!G135</f>
        <v>#N/A</v>
      </c>
      <c r="E221" s="80" t="str">
        <f>'Olah Data'!C135</f>
        <v>DIV ST</v>
      </c>
      <c r="F221" s="81" t="str">
        <f>'Olah Data'!T135</f>
        <v>Jl. Irian Rt 04 Rw 01 Wonokriyo, Gombong</v>
      </c>
      <c r="G221" s="81" t="str">
        <f>'Olah Data'!AB135</f>
        <v>BPS Kabupaten Cilacap</v>
      </c>
      <c r="H221" s="1" t="str">
        <f>'Olah Data'!Y135</f>
        <v>33</v>
      </c>
    </row>
    <row r="222" spans="1:8" ht="12.75">
      <c r="A222" s="81">
        <v>1</v>
      </c>
      <c r="B222" s="81" t="str">
        <f>'Olah Data'!Z189</f>
        <v>Jawa Tengah</v>
      </c>
      <c r="C222" s="82" t="str">
        <f>'Olah Data'!D189</f>
        <v>222112048</v>
      </c>
      <c r="D222" s="81" t="str">
        <f>'Olah Data'!G189</f>
        <v>Fathul Mubin Gufron</v>
      </c>
      <c r="E222" s="80" t="str">
        <f>'Olah Data'!C189</f>
        <v>DIV KS</v>
      </c>
      <c r="F222" s="81" t="str">
        <f>'Olah Data'!T189</f>
        <v xml:space="preserve">Kalongan Kulon Rt 03/15 Papahan Tasikmadu Karanganyar </v>
      </c>
      <c r="G222" s="81" t="str">
        <f>'Olah Data'!AB189</f>
        <v>BPS Kabupaten Karanganyar</v>
      </c>
      <c r="H222" s="1" t="str">
        <f>'Olah Data'!Y189</f>
        <v>33</v>
      </c>
    </row>
    <row r="223" spans="1:8" ht="12.75">
      <c r="A223" s="81">
        <v>1</v>
      </c>
      <c r="B223" s="81" t="str">
        <f>'Olah Data'!Z201</f>
        <v>Jawa Tengah</v>
      </c>
      <c r="C223" s="82" t="str">
        <f>'Olah Data'!D201</f>
        <v>222112156</v>
      </c>
      <c r="D223" s="81" t="e">
        <f>'Olah Data'!G201</f>
        <v>#N/A</v>
      </c>
      <c r="E223" s="80" t="str">
        <f>'Olah Data'!C201</f>
        <v>DIV KS</v>
      </c>
      <c r="F223" s="81" t="str">
        <f>'Olah Data'!T201</f>
        <v>Pasekan Rt 006 Rw 006, Kelurahan Gantiwarno, Kecamatan Matesih</v>
      </c>
      <c r="G223" s="81" t="str">
        <f>'Olah Data'!AB201</f>
        <v>BPS Kabupaten Karanganyar</v>
      </c>
      <c r="H223" s="1" t="str">
        <f>'Olah Data'!Y201</f>
        <v>33</v>
      </c>
    </row>
    <row r="224" spans="1:8" ht="12.75">
      <c r="A224" s="81">
        <v>1</v>
      </c>
      <c r="B224" s="81" t="str">
        <f>'Olah Data'!Z431</f>
        <v>Jawa Tengah</v>
      </c>
      <c r="C224" s="82" t="str">
        <f>'Olah Data'!D431</f>
        <v>222112184</v>
      </c>
      <c r="D224" s="81" t="e">
        <f>'Olah Data'!G431</f>
        <v>#N/A</v>
      </c>
      <c r="E224" s="80" t="str">
        <f>'Olah Data'!C431</f>
        <v>DIV KS</v>
      </c>
      <c r="F224" s="81" t="str">
        <f>'Olah Data'!T431</f>
        <v>Mojoroto Rt 01/Rw 01, Mojoroto, Mojogedang, Karanganyar</v>
      </c>
      <c r="G224" s="81" t="str">
        <f>'Olah Data'!AB431</f>
        <v>BPS Kabupaten Karanganyar</v>
      </c>
      <c r="H224" s="1" t="str">
        <f>'Olah Data'!Y431</f>
        <v>33</v>
      </c>
    </row>
    <row r="225" spans="1:8" ht="12.75">
      <c r="A225" s="81">
        <v>1</v>
      </c>
      <c r="B225" s="81" t="str">
        <f>'Olah Data'!Z63</f>
        <v>Jawa Tengah</v>
      </c>
      <c r="C225" s="82" t="str">
        <f>'Olah Data'!D63</f>
        <v>222112311</v>
      </c>
      <c r="D225" s="81" t="e">
        <f>'Olah Data'!G63</f>
        <v>#N/A</v>
      </c>
      <c r="E225" s="80" t="str">
        <f>'Olah Data'!C63</f>
        <v>DIV KS</v>
      </c>
      <c r="F225" s="81" t="str">
        <f>'Olah Data'!T63</f>
        <v>Blorong Rt 3 Rw 1 Ngunut, Jumantono, Karanganyar, Jawa Tengah</v>
      </c>
      <c r="G225" s="81" t="str">
        <f>'Olah Data'!AB63</f>
        <v>BPS Kabupaten Karanganyar</v>
      </c>
      <c r="H225" s="1" t="str">
        <f>'Olah Data'!Y63</f>
        <v>33</v>
      </c>
    </row>
    <row r="226" spans="1:8" ht="12.75">
      <c r="A226" s="81">
        <v>1</v>
      </c>
      <c r="B226" s="81" t="str">
        <f>'Olah Data'!Z336</f>
        <v>Jawa Tengah</v>
      </c>
      <c r="C226" s="82" t="str">
        <f>'Olah Data'!D336</f>
        <v>222112404</v>
      </c>
      <c r="D226" s="81" t="e">
        <f>'Olah Data'!G336</f>
        <v>#N/A</v>
      </c>
      <c r="E226" s="80" t="str">
        <f>'Olah Data'!C336</f>
        <v>DIV KS</v>
      </c>
      <c r="F226" s="81" t="str">
        <f>'Olah Data'!T336</f>
        <v>Jalan Gedangan Bulu Rt 01 Rw 01, Salam, Karangpandan, Karanganyar, Jawa Tengah 57791</v>
      </c>
      <c r="G226" s="81" t="str">
        <f>'Olah Data'!AB336</f>
        <v>BPS Kabupaten Karanganyar</v>
      </c>
      <c r="H226" s="1" t="str">
        <f>'Olah Data'!Y336</f>
        <v>33</v>
      </c>
    </row>
    <row r="227" spans="1:8" ht="12.75">
      <c r="A227" s="81">
        <v>1</v>
      </c>
      <c r="B227" s="81" t="str">
        <f>'Olah Data'!Z444</f>
        <v>Jawa Tengah</v>
      </c>
      <c r="C227" s="82" t="str">
        <f>'Olah Data'!D444</f>
        <v>212111876</v>
      </c>
      <c r="D227" s="81" t="e">
        <f>'Olah Data'!G444</f>
        <v>#N/A</v>
      </c>
      <c r="E227" s="80" t="str">
        <f>'Olah Data'!C444</f>
        <v>DIV ST</v>
      </c>
      <c r="F227" s="81" t="str">
        <f>'Olah Data'!T444</f>
        <v>Jalan Kanthil Rt 12 Rw 06, Desa Ngijo Kecamatan Tasikmadu, Kabupaten Karanganyar</v>
      </c>
      <c r="G227" s="81" t="str">
        <f>'Olah Data'!AB444</f>
        <v>BPS Kabupaten Karanganyar</v>
      </c>
      <c r="H227" s="1" t="str">
        <f>'Olah Data'!Y444</f>
        <v>33</v>
      </c>
    </row>
    <row r="228" spans="1:8" ht="12.75">
      <c r="A228" s="81">
        <v>1</v>
      </c>
      <c r="B228" s="81" t="str">
        <f>'Olah Data'!Z421</f>
        <v>Jawa Tengah</v>
      </c>
      <c r="C228" s="82" t="str">
        <f>'Olah Data'!D421</f>
        <v>212112046</v>
      </c>
      <c r="D228" s="81" t="e">
        <f>'Olah Data'!G421</f>
        <v>#N/A</v>
      </c>
      <c r="E228" s="80" t="str">
        <f>'Olah Data'!C421</f>
        <v>DIV ST</v>
      </c>
      <c r="F228" s="81" t="str">
        <f>'Olah Data'!T421</f>
        <v>Pandes Rt 07/Rw 13, Papahan, Tasikmadu, Karanganyar</v>
      </c>
      <c r="G228" s="81" t="str">
        <f>'Olah Data'!AB421</f>
        <v>BPS Kabupaten Karanganyar</v>
      </c>
      <c r="H228" s="1" t="str">
        <f>'Olah Data'!Y421</f>
        <v>33</v>
      </c>
    </row>
    <row r="229" spans="1:8" ht="12.75">
      <c r="A229" s="81">
        <v>1</v>
      </c>
      <c r="B229" s="81" t="str">
        <f>'Olah Data'!Z42</f>
        <v>Jawa Tengah</v>
      </c>
      <c r="C229" s="82" t="str">
        <f>'Olah Data'!D42</f>
        <v>212112264</v>
      </c>
      <c r="D229" s="81" t="e">
        <f>'Olah Data'!G42</f>
        <v>#N/A</v>
      </c>
      <c r="E229" s="80" t="str">
        <f>'Olah Data'!C42</f>
        <v>DIV ST</v>
      </c>
      <c r="F229" s="81" t="str">
        <f>'Olah Data'!T42</f>
        <v>Rt 08/Rw 01, No B7, Puri Taman Sari 2, Jati, Jaten</v>
      </c>
      <c r="G229" s="81" t="str">
        <f>'Olah Data'!AB42</f>
        <v>BPS Kabupaten Karanganyar</v>
      </c>
      <c r="H229" s="1" t="str">
        <f>'Olah Data'!Y42</f>
        <v>33</v>
      </c>
    </row>
    <row r="230" spans="1:8" ht="12.75">
      <c r="A230" s="81">
        <v>1</v>
      </c>
      <c r="B230" s="81" t="str">
        <f>'Olah Data'!Z16</f>
        <v>Jawa Tengah</v>
      </c>
      <c r="C230" s="82" t="str">
        <f>'Olah Data'!D16</f>
        <v>112212475</v>
      </c>
      <c r="D230" s="81" t="e">
        <f>'Olah Data'!G16</f>
        <v>#N/A</v>
      </c>
      <c r="E230" s="80" t="str">
        <f>'Olah Data'!C16</f>
        <v>DIII ST</v>
      </c>
      <c r="F230" s="81" t="str">
        <f>'Olah Data'!T16</f>
        <v>Tambaksari Rt 02/04, Kuwarasan, Kebumen,</v>
      </c>
      <c r="G230" s="81" t="str">
        <f>'Olah Data'!AB16</f>
        <v>BPS Kabupaten Kebumen</v>
      </c>
      <c r="H230" s="1" t="str">
        <f>'Olah Data'!Y16</f>
        <v>33</v>
      </c>
    </row>
    <row r="231" spans="1:8" ht="12.75">
      <c r="A231" s="81">
        <v>1</v>
      </c>
      <c r="B231" s="81" t="str">
        <f>'Olah Data'!Z102</f>
        <v>Jawa Tengah</v>
      </c>
      <c r="C231" s="82" t="str">
        <f>'Olah Data'!D102</f>
        <v>222111855</v>
      </c>
      <c r="D231" s="81" t="e">
        <f>'Olah Data'!G102</f>
        <v>#N/A</v>
      </c>
      <c r="E231" s="80" t="str">
        <f>'Olah Data'!C102</f>
        <v>DIV KS</v>
      </c>
      <c r="F231" s="81" t="str">
        <f>'Olah Data'!T102</f>
        <v>Rt 2 Rw 1, Grujugan, Petanahan, Kebumen</v>
      </c>
      <c r="G231" s="81" t="str">
        <f>'Olah Data'!AB102</f>
        <v>BPS Kabupaten Kebumen</v>
      </c>
      <c r="H231" s="1" t="str">
        <f>'Olah Data'!Y102</f>
        <v>33</v>
      </c>
    </row>
    <row r="232" spans="1:8" ht="12.75">
      <c r="A232" s="81">
        <v>1</v>
      </c>
      <c r="B232" s="81" t="str">
        <f>'Olah Data'!Z165</f>
        <v>Jawa Tengah</v>
      </c>
      <c r="C232" s="82" t="str">
        <f>'Olah Data'!D165</f>
        <v>222112263</v>
      </c>
      <c r="D232" s="81" t="e">
        <f>'Olah Data'!G165</f>
        <v>#N/A</v>
      </c>
      <c r="E232" s="80" t="str">
        <f>'Olah Data'!C165</f>
        <v>DIV KS</v>
      </c>
      <c r="F232" s="81" t="str">
        <f>'Olah Data'!T165</f>
        <v>Rt 1/ Rw 2, Jalan Soka-Petanahan, Desa Klegenwonosari, Kecamatan Klirong</v>
      </c>
      <c r="G232" s="81" t="str">
        <f>'Olah Data'!AB165</f>
        <v>BPS Kabupaten Kebumen</v>
      </c>
      <c r="H232" s="1" t="str">
        <f>'Olah Data'!Y165</f>
        <v>33</v>
      </c>
    </row>
    <row r="233" spans="1:8" ht="12.75">
      <c r="A233" s="81">
        <v>1</v>
      </c>
      <c r="B233" s="81" t="str">
        <f>'Olah Data'!Z175</f>
        <v>Jawa Tengah</v>
      </c>
      <c r="C233" s="82" t="str">
        <f>'Olah Data'!D175</f>
        <v>222112319</v>
      </c>
      <c r="D233" s="81" t="e">
        <f>'Olah Data'!G175</f>
        <v>#N/A</v>
      </c>
      <c r="E233" s="80" t="str">
        <f>'Olah Data'!C175</f>
        <v>DIV KS</v>
      </c>
      <c r="F233" s="81" t="str">
        <f>'Olah Data'!T175</f>
        <v xml:space="preserve">Rt 1/Rw 4, Truntung, Desa Kedungsari, Kecamatan Klirong </v>
      </c>
      <c r="G233" s="81" t="str">
        <f>'Olah Data'!AB175</f>
        <v>BPS Kabupaten Kebumen</v>
      </c>
      <c r="H233" s="1" t="str">
        <f>'Olah Data'!Y175</f>
        <v>33</v>
      </c>
    </row>
    <row r="234" spans="1:8" ht="12.75">
      <c r="A234" s="81">
        <v>1</v>
      </c>
      <c r="B234" s="81" t="str">
        <f>'Olah Data'!Z207</f>
        <v>Jawa Tengah</v>
      </c>
      <c r="C234" s="82" t="str">
        <f>'Olah Data'!D207</f>
        <v>212111980</v>
      </c>
      <c r="D234" s="81" t="e">
        <f>'Olah Data'!G207</f>
        <v>#N/A</v>
      </c>
      <c r="E234" s="80" t="str">
        <f>'Olah Data'!C207</f>
        <v>DIV ST</v>
      </c>
      <c r="F234" s="81" t="str">
        <f>'Olah Data'!T207</f>
        <v>Jl Telasih Rt 01/2 Panjer, Kebumen</v>
      </c>
      <c r="G234" s="81" t="str">
        <f>'Olah Data'!AB207</f>
        <v>BPS Kabupaten Kebumen</v>
      </c>
      <c r="H234" s="1" t="str">
        <f>'Olah Data'!Y207</f>
        <v>33</v>
      </c>
    </row>
    <row r="235" spans="1:8" ht="12.75">
      <c r="A235" s="81">
        <v>1</v>
      </c>
      <c r="B235" s="81" t="str">
        <f>'Olah Data'!Z52</f>
        <v>Jawa Tengah</v>
      </c>
      <c r="C235" s="82" t="str">
        <f>'Olah Data'!D52</f>
        <v>212111985</v>
      </c>
      <c r="D235" s="81" t="e">
        <f>'Olah Data'!G52</f>
        <v>#N/A</v>
      </c>
      <c r="E235" s="80" t="str">
        <f>'Olah Data'!C52</f>
        <v>DIV ST</v>
      </c>
      <c r="F235" s="81" t="str">
        <f>'Olah Data'!T52</f>
        <v>Desa Kebulusan Rt 09 Rw 03, Kecamatan Pejagoan, Kabupaten Kebumen</v>
      </c>
      <c r="G235" s="81" t="str">
        <f>'Olah Data'!AB52</f>
        <v>BPS Kabupaten Kebumen</v>
      </c>
      <c r="H235" s="1" t="str">
        <f>'Olah Data'!Y52</f>
        <v>33</v>
      </c>
    </row>
    <row r="236" spans="1:8" ht="12.75">
      <c r="A236" s="81">
        <v>1</v>
      </c>
      <c r="B236" s="81" t="str">
        <f>'Olah Data'!Z14</f>
        <v>Jawa Tengah</v>
      </c>
      <c r="C236" s="82" t="str">
        <f>'Olah Data'!D14</f>
        <v>212112381</v>
      </c>
      <c r="D236" s="81" t="e">
        <f>'Olah Data'!G14</f>
        <v>#N/A</v>
      </c>
      <c r="E236" s="80" t="str">
        <f>'Olah Data'!C14</f>
        <v>DIV ST</v>
      </c>
      <c r="F236" s="81" t="str">
        <f>'Olah Data'!T14</f>
        <v>Rowopasar Rt 005/Rw 002, Rowo, Mirit, Kebumen, Jawa Tengah</v>
      </c>
      <c r="G236" s="81" t="str">
        <f>'Olah Data'!AB14</f>
        <v>BPS Kabupaten Kebumen</v>
      </c>
      <c r="H236" s="1" t="str">
        <f>'Olah Data'!Y14</f>
        <v>33</v>
      </c>
    </row>
    <row r="237" spans="1:8" ht="12.75">
      <c r="A237" s="81">
        <v>1</v>
      </c>
      <c r="B237" s="81" t="str">
        <f>'Olah Data'!Z85</f>
        <v>Jawa Tengah</v>
      </c>
      <c r="C237" s="82" t="str">
        <f>'Olah Data'!D85</f>
        <v>222111874</v>
      </c>
      <c r="D237" s="81" t="e">
        <f>'Olah Data'!G85</f>
        <v>#N/A</v>
      </c>
      <c r="E237" s="80" t="str">
        <f>'Olah Data'!C85</f>
        <v>DIV KS</v>
      </c>
      <c r="F237" s="81" t="str">
        <f>'Olah Data'!T85</f>
        <v>Jl. Werkudoro, Kebondalem Rt.03/Rw.05, Kebondalem.Kidul, Prambanan</v>
      </c>
      <c r="G237" s="81" t="str">
        <f>'Olah Data'!AB85</f>
        <v>BPS Kabupaten Klaten</v>
      </c>
      <c r="H237" s="1" t="str">
        <f>'Olah Data'!Y85</f>
        <v>33</v>
      </c>
    </row>
    <row r="238" spans="1:8" ht="12.75">
      <c r="A238" s="81">
        <v>1</v>
      </c>
      <c r="B238" s="81" t="str">
        <f>'Olah Data'!Z319</f>
        <v>Jawa Tengah</v>
      </c>
      <c r="C238" s="82" t="str">
        <f>'Olah Data'!D319</f>
        <v>222111929</v>
      </c>
      <c r="D238" s="81" t="e">
        <f>'Olah Data'!G319</f>
        <v>#N/A</v>
      </c>
      <c r="E238" s="80" t="str">
        <f>'Olah Data'!C319</f>
        <v>DIV KS</v>
      </c>
      <c r="F238" s="81" t="str">
        <f>'Olah Data'!T319</f>
        <v>Damaran Rt 02/Rw 02, Gayamprit, Klaten Selatan, Kabupaten Klaten, Jawa Tengah 57423</v>
      </c>
      <c r="G238" s="81" t="str">
        <f>'Olah Data'!AB319</f>
        <v>BPS Kabupaten Klaten</v>
      </c>
      <c r="H238" s="1" t="str">
        <f>'Olah Data'!Y319</f>
        <v>33</v>
      </c>
    </row>
    <row r="239" spans="1:8" ht="12.75">
      <c r="A239" s="81">
        <v>1</v>
      </c>
      <c r="B239" s="81" t="str">
        <f>'Olah Data'!Z247</f>
        <v>Jawa Tengah</v>
      </c>
      <c r="C239" s="82" t="str">
        <f>'Olah Data'!D247</f>
        <v>222111969</v>
      </c>
      <c r="D239" s="81" t="e">
        <f>'Olah Data'!G247</f>
        <v>#N/A</v>
      </c>
      <c r="E239" s="80" t="str">
        <f>'Olah Data'!C247</f>
        <v>DIV KS</v>
      </c>
      <c r="F239" s="81" t="str">
        <f>'Olah Data'!T247</f>
        <v>Perum Puri Hutama Blok M20, Rt02/Rw14, Danguran, Kec. Klaten Selatan</v>
      </c>
      <c r="G239" s="81" t="str">
        <f>'Olah Data'!AB247</f>
        <v>BPS Kabupaten Klaten</v>
      </c>
      <c r="H239" s="1" t="str">
        <f>'Olah Data'!Y247</f>
        <v>33</v>
      </c>
    </row>
    <row r="240" spans="1:8" ht="12.75">
      <c r="A240" s="81">
        <v>1</v>
      </c>
      <c r="B240" s="81" t="str">
        <f>'Olah Data'!Z411</f>
        <v>Jawa Tengah</v>
      </c>
      <c r="C240" s="82" t="str">
        <f>'Olah Data'!D411</f>
        <v>222112063</v>
      </c>
      <c r="D240" s="81" t="e">
        <f>'Olah Data'!G411</f>
        <v>#N/A</v>
      </c>
      <c r="E240" s="80" t="str">
        <f>'Olah Data'!C411</f>
        <v>DIV KS</v>
      </c>
      <c r="F240" s="81" t="str">
        <f>'Olah Data'!T411</f>
        <v>Gading Tulung, Rt 002/Rw 008, Belang Wetan, Klaten Utara, Klaten</v>
      </c>
      <c r="G240" s="81" t="str">
        <f>'Olah Data'!AB411</f>
        <v>BPS Kabupaten Klaten</v>
      </c>
      <c r="H240" s="1" t="str">
        <f>'Olah Data'!Y411</f>
        <v>33</v>
      </c>
    </row>
    <row r="241" spans="1:8" ht="12.75">
      <c r="A241" s="81">
        <v>1</v>
      </c>
      <c r="B241" s="81" t="str">
        <f>'Olah Data'!Z325</f>
        <v>Jawa Tengah</v>
      </c>
      <c r="C241" s="82" t="str">
        <f>'Olah Data'!D325</f>
        <v>222112112</v>
      </c>
      <c r="D241" s="81" t="e">
        <f>'Olah Data'!G325</f>
        <v>#N/A</v>
      </c>
      <c r="E241" s="80" t="str">
        <f>'Olah Data'!C325</f>
        <v>DIV KS</v>
      </c>
      <c r="F241" s="81" t="str">
        <f>'Olah Data'!T325</f>
        <v>Sobrah Gede,Rt01 Rw11, Buntalan, Kec. Klaten Tengah, Kabupaten Klaten</v>
      </c>
      <c r="G241" s="81" t="str">
        <f>'Olah Data'!AB325</f>
        <v>BPS Kabupaten Klaten</v>
      </c>
      <c r="H241" s="1" t="str">
        <f>'Olah Data'!Y325</f>
        <v>33</v>
      </c>
    </row>
    <row r="242" spans="1:8" ht="12.75">
      <c r="A242" s="81">
        <v>1</v>
      </c>
      <c r="B242" s="81" t="str">
        <f>'Olah Data'!Z105</f>
        <v>Jawa Tengah</v>
      </c>
      <c r="C242" s="82" t="str">
        <f>'Olah Data'!D105</f>
        <v>212111936</v>
      </c>
      <c r="D242" s="81" t="e">
        <f>'Olah Data'!G105</f>
        <v>#N/A</v>
      </c>
      <c r="E242" s="80" t="str">
        <f>'Olah Data'!C105</f>
        <v>DIV ST</v>
      </c>
      <c r="F242" s="81" t="str">
        <f>'Olah Data'!T105</f>
        <v>Kwaon Rt06 Rw03, Jemawan, Jatinom, Klaten, Jawa Tengah</v>
      </c>
      <c r="G242" s="81" t="str">
        <f>'Olah Data'!AB105</f>
        <v>BPS Kabupaten Klaten</v>
      </c>
      <c r="H242" s="1" t="str">
        <f>'Olah Data'!Y105</f>
        <v>33</v>
      </c>
    </row>
    <row r="243" spans="1:8" ht="12.75">
      <c r="A243" s="81">
        <v>1</v>
      </c>
      <c r="B243" s="81" t="str">
        <f>'Olah Data'!Z66</f>
        <v>Jawa Tengah</v>
      </c>
      <c r="C243" s="82" t="str">
        <f>'Olah Data'!D66</f>
        <v>212112136</v>
      </c>
      <c r="D243" s="81" t="e">
        <f>'Olah Data'!G66</f>
        <v>#N/A</v>
      </c>
      <c r="E243" s="80" t="str">
        <f>'Olah Data'!C66</f>
        <v>DIV ST</v>
      </c>
      <c r="F243" s="81" t="str">
        <f>'Olah Data'!T66</f>
        <v>Kanjengan Rt 01/Rw 02, Bareng, Klaten Tengah</v>
      </c>
      <c r="G243" s="81" t="str">
        <f>'Olah Data'!AB66</f>
        <v>BPS Kabupaten Klaten</v>
      </c>
      <c r="H243" s="1" t="str">
        <f>'Olah Data'!Y66</f>
        <v>33</v>
      </c>
    </row>
    <row r="244" spans="1:8" ht="12.75">
      <c r="A244" s="81">
        <v>1</v>
      </c>
      <c r="B244" s="81" t="str">
        <f>'Olah Data'!Z236</f>
        <v>Jawa Tengah</v>
      </c>
      <c r="C244" s="82" t="str">
        <f>'Olah Data'!D236</f>
        <v>112212672</v>
      </c>
      <c r="D244" s="81" t="e">
        <f>'Olah Data'!G236</f>
        <v>#N/A</v>
      </c>
      <c r="E244" s="80" t="str">
        <f>'Olah Data'!C236</f>
        <v>DIII ST</v>
      </c>
      <c r="F244" s="81" t="str">
        <f>'Olah Data'!T236</f>
        <v>Jalan Mangkudipuro, Rt.2/Rw.2, Desa Bakaran Wetan, Juwana</v>
      </c>
      <c r="G244" s="81" t="str">
        <f>'Olah Data'!AB236</f>
        <v>BPS Kabupaten Kudus</v>
      </c>
      <c r="H244" s="1" t="str">
        <f>'Olah Data'!Y236</f>
        <v>33</v>
      </c>
    </row>
    <row r="245" spans="1:8" ht="12.75">
      <c r="A245" s="81">
        <v>1</v>
      </c>
      <c r="B245" s="81" t="str">
        <f>'Olah Data'!Z107</f>
        <v>Jawa Tengah</v>
      </c>
      <c r="C245" s="82" t="str">
        <f>'Olah Data'!D107</f>
        <v>222112022</v>
      </c>
      <c r="D245" s="81" t="e">
        <f>'Olah Data'!G107</f>
        <v>#N/A</v>
      </c>
      <c r="E245" s="80" t="str">
        <f>'Olah Data'!C107</f>
        <v>DIV KS</v>
      </c>
      <c r="F245" s="81" t="str">
        <f>'Olah Data'!T107</f>
        <v>Jl. Durian Utara 3 Gang Kebun Anggrek No. 16, Arah Ke Sdn Pedalangan 3, Kelurahan Pedalangan, Kecamatan Banyumanik, Semarang</v>
      </c>
      <c r="G245" s="81" t="str">
        <f>'Olah Data'!AB107</f>
        <v>BPS Kabupaten Kudus</v>
      </c>
      <c r="H245" s="1" t="str">
        <f>'Olah Data'!Y107</f>
        <v>33</v>
      </c>
    </row>
    <row r="246" spans="1:8" ht="12.75">
      <c r="A246" s="81">
        <v>1</v>
      </c>
      <c r="B246" s="81" t="str">
        <f>'Olah Data'!Z93</f>
        <v>Jawa Tengah</v>
      </c>
      <c r="C246" s="82" t="str">
        <f>'Olah Data'!D93</f>
        <v>222111852</v>
      </c>
      <c r="D246" s="81" t="e">
        <f>'Olah Data'!G93</f>
        <v>#N/A</v>
      </c>
      <c r="E246" s="80" t="str">
        <f>'Olah Data'!C93</f>
        <v>DIV KS</v>
      </c>
      <c r="F246" s="81" t="str">
        <f>'Olah Data'!T93</f>
        <v>Dusun Bungasari, Rt 02/Rw 01, Desa Adikarto, Kecamatan Muntilan, Kabupaten Magelang</v>
      </c>
      <c r="G246" s="81" t="str">
        <f>'Olah Data'!AB93</f>
        <v>BPS Kabupaten Magelang</v>
      </c>
      <c r="H246" s="1" t="str">
        <f>'Olah Data'!Y93</f>
        <v>33</v>
      </c>
    </row>
    <row r="247" spans="1:8" ht="12.75">
      <c r="A247" s="81">
        <v>1</v>
      </c>
      <c r="B247" s="81" t="str">
        <f>'Olah Data'!Z211</f>
        <v>Jawa Tengah</v>
      </c>
      <c r="C247" s="82" t="str">
        <f>'Olah Data'!D211</f>
        <v>222112243</v>
      </c>
      <c r="D247" s="81" t="e">
        <f>'Olah Data'!G211</f>
        <v>#N/A</v>
      </c>
      <c r="E247" s="80" t="str">
        <f>'Olah Data'!C211</f>
        <v>DIV KS</v>
      </c>
      <c r="F247" s="81" t="str">
        <f>'Olah Data'!T211</f>
        <v xml:space="preserve">Gupit Kadirojo Rt 06/Rw 01, Kel. Muntilan, Kec. Muntilan </v>
      </c>
      <c r="G247" s="81" t="str">
        <f>'Olah Data'!AB211</f>
        <v>BPS Kabupaten Magelang</v>
      </c>
      <c r="H247" s="1" t="str">
        <f>'Olah Data'!Y211</f>
        <v>33</v>
      </c>
    </row>
    <row r="248" spans="1:8" ht="12.75">
      <c r="A248" s="81">
        <v>1</v>
      </c>
      <c r="B248" s="81" t="str">
        <f>'Olah Data'!Z200</f>
        <v>Jawa Tengah</v>
      </c>
      <c r="C248" s="82" t="str">
        <f>'Olah Data'!D200</f>
        <v>212112198</v>
      </c>
      <c r="D248" s="81" t="e">
        <f>'Olah Data'!G200</f>
        <v>#N/A</v>
      </c>
      <c r="E248" s="80" t="str">
        <f>'Olah Data'!C200</f>
        <v>DIV ST</v>
      </c>
      <c r="F248" s="81" t="str">
        <f>'Olah Data'!T200</f>
        <v>Congkrang, Rt.7/Rw.4, Congkrang, Muntilan, Kabupaten Magelang, Jawa Tengah</v>
      </c>
      <c r="G248" s="81" t="str">
        <f>'Olah Data'!AB200</f>
        <v>BPS Kabupaten Magelang</v>
      </c>
      <c r="H248" s="1" t="str">
        <f>'Olah Data'!Y200</f>
        <v>33</v>
      </c>
    </row>
    <row r="249" spans="1:8" ht="12.75">
      <c r="A249" s="81">
        <v>1</v>
      </c>
      <c r="B249" s="81" t="str">
        <f>'Olah Data'!Z51</f>
        <v>Jawa Tengah</v>
      </c>
      <c r="C249" s="82" t="str">
        <f>'Olah Data'!D51</f>
        <v>212112240</v>
      </c>
      <c r="D249" s="81" t="e">
        <f>'Olah Data'!G51</f>
        <v>#N/A</v>
      </c>
      <c r="E249" s="80" t="str">
        <f>'Olah Data'!C51</f>
        <v>DIV ST</v>
      </c>
      <c r="F249" s="81" t="str">
        <f>'Olah Data'!T51</f>
        <v>Japun I, Rt. 04/Rw. 10, Desa Paremono, Kecamatan Mungkid</v>
      </c>
      <c r="G249" s="81" t="str">
        <f>'Olah Data'!AB51</f>
        <v>BPS Kabupaten Magelang</v>
      </c>
      <c r="H249" s="1" t="str">
        <f>'Olah Data'!Y51</f>
        <v>33</v>
      </c>
    </row>
    <row r="250" spans="1:8" ht="12.75">
      <c r="A250" s="81">
        <v>1</v>
      </c>
      <c r="B250" s="81" t="str">
        <f>'Olah Data'!Z298</f>
        <v>Jawa Tengah</v>
      </c>
      <c r="C250" s="82" t="str">
        <f>'Olah Data'!D298</f>
        <v>112212521</v>
      </c>
      <c r="D250" s="81" t="e">
        <f>'Olah Data'!G298</f>
        <v>#N/A</v>
      </c>
      <c r="E250" s="80" t="str">
        <f>'Olah Data'!C298</f>
        <v>DIII ST</v>
      </c>
      <c r="F250" s="81" t="str">
        <f>'Olah Data'!T298</f>
        <v>Perum Griya Pesona Mandiri Blok A No. 11, Rt.8/Rw.1, Rendole, Kel.Muktiharjo, Kec.Margorejo, Kab.Pati</v>
      </c>
      <c r="G250" s="81" t="str">
        <f>'Olah Data'!AB298</f>
        <v>BPS Kabupaten Pati</v>
      </c>
      <c r="H250" s="1" t="str">
        <f>'Olah Data'!Y298</f>
        <v>33</v>
      </c>
    </row>
    <row r="251" spans="1:8" ht="12.75">
      <c r="A251" s="81">
        <v>1</v>
      </c>
      <c r="B251" s="81" t="str">
        <f>'Olah Data'!Z237</f>
        <v>Jawa Tengah</v>
      </c>
      <c r="C251" s="82" t="str">
        <f>'Olah Data'!D237</f>
        <v>112212667</v>
      </c>
      <c r="D251" s="81" t="e">
        <f>'Olah Data'!G237</f>
        <v>#N/A</v>
      </c>
      <c r="E251" s="80" t="str">
        <f>'Olah Data'!C237</f>
        <v>DIII ST</v>
      </c>
      <c r="F251" s="81" t="str">
        <f>'Olah Data'!T237</f>
        <v>Gang H. Muhammad Siroj, Ds. Tanjungrejo Rt 01 Rw 05, Kec. Jekulo, Kab. Kudus</v>
      </c>
      <c r="G251" s="81" t="str">
        <f>'Olah Data'!AB237</f>
        <v>BPS Kabupaten Pati</v>
      </c>
      <c r="H251" s="1" t="str">
        <f>'Olah Data'!Y237</f>
        <v>33</v>
      </c>
    </row>
    <row r="252" spans="1:8" ht="12.75">
      <c r="A252" s="81">
        <v>1</v>
      </c>
      <c r="B252" s="81" t="str">
        <f>'Olah Data'!Z182</f>
        <v>Jawa Tengah</v>
      </c>
      <c r="C252" s="82" t="str">
        <f>'Olah Data'!D182</f>
        <v>222112066</v>
      </c>
      <c r="D252" s="81" t="e">
        <f>'Olah Data'!G182</f>
        <v>#N/A</v>
      </c>
      <c r="E252" s="80" t="str">
        <f>'Olah Data'!C182</f>
        <v>DIV KS</v>
      </c>
      <c r="F252" s="81" t="str">
        <f>'Olah Data'!T182</f>
        <v>Rt 4 / Rw2, Jalan Pati Gabus Km 1, Desa Tambahmulyo, Kecamatan Gabus</v>
      </c>
      <c r="G252" s="81" t="str">
        <f>'Olah Data'!AB182</f>
        <v>BPS Kabupaten Pati</v>
      </c>
      <c r="H252" s="1" t="str">
        <f>'Olah Data'!Y182</f>
        <v>33</v>
      </c>
    </row>
    <row r="253" spans="1:8" ht="12.75">
      <c r="A253" s="81">
        <v>1</v>
      </c>
      <c r="B253" s="81" t="str">
        <f>'Olah Data'!Z9</f>
        <v>Jawa Tengah</v>
      </c>
      <c r="C253" s="82" t="str">
        <f>'Olah Data'!D9</f>
        <v>222112155</v>
      </c>
      <c r="D253" s="81" t="e">
        <f>'Olah Data'!G9</f>
        <v>#N/A</v>
      </c>
      <c r="E253" s="80" t="str">
        <f>'Olah Data'!C9</f>
        <v>DIV KS</v>
      </c>
      <c r="F253" s="81" t="str">
        <f>'Olah Data'!T9</f>
        <v xml:space="preserve">Desa Randukuning Rt 5/Rw 3, No. 025, Jalan Jalak, Kelurahan Pati Lor, Kecamatan Pati </v>
      </c>
      <c r="G253" s="81" t="str">
        <f>'Olah Data'!AB9</f>
        <v>BPS Kabupaten Pati</v>
      </c>
      <c r="H253" s="1" t="str">
        <f>'Olah Data'!Y9</f>
        <v>33</v>
      </c>
    </row>
    <row r="254" spans="1:8" ht="12.75">
      <c r="A254" s="81">
        <v>1</v>
      </c>
      <c r="B254" s="81" t="str">
        <f>'Olah Data'!Z483</f>
        <v>Jawa Tengah</v>
      </c>
      <c r="C254" s="82" t="str">
        <f>'Olah Data'!D483</f>
        <v>212112017</v>
      </c>
      <c r="D254" s="81" t="e">
        <f>'Olah Data'!G483</f>
        <v>#N/A</v>
      </c>
      <c r="E254" s="80" t="str">
        <f>'Olah Data'!C483</f>
        <v>DIV ST</v>
      </c>
      <c r="F254" s="81" t="str">
        <f>'Olah Data'!T483</f>
        <v>Jl. Karonsih Timur Raya 2 Rt 2 Rw 5 Kelurahan Ngaliyan Kecamatan Ngaliyan Kota Semarang</v>
      </c>
      <c r="G254" s="81" t="str">
        <f>'Olah Data'!AB483</f>
        <v>BPS Kabupaten Pati</v>
      </c>
      <c r="H254" s="1" t="str">
        <f>'Olah Data'!Y483</f>
        <v>33</v>
      </c>
    </row>
    <row r="255" spans="1:8" ht="12.75">
      <c r="A255" s="81">
        <v>1</v>
      </c>
      <c r="B255" s="81" t="str">
        <f>'Olah Data'!Z374</f>
        <v>Jawa Tengah</v>
      </c>
      <c r="C255" s="82" t="str">
        <f>'Olah Data'!D374</f>
        <v>212112072</v>
      </c>
      <c r="D255" s="81" t="e">
        <f>'Olah Data'!G374</f>
        <v>#N/A</v>
      </c>
      <c r="E255" s="80" t="str">
        <f>'Olah Data'!C374</f>
        <v>DIV ST</v>
      </c>
      <c r="F255" s="81" t="str">
        <f>'Olah Data'!T374</f>
        <v>Ds. Tlogorejo Rt 07/Rw 01, Kec. Tlogowungu, Kab. Pati, Jawa Tengah</v>
      </c>
      <c r="G255" s="81" t="str">
        <f>'Olah Data'!AB374</f>
        <v>BPS Kabupaten Pati</v>
      </c>
      <c r="H255" s="1" t="str">
        <f>'Olah Data'!Y374</f>
        <v>33</v>
      </c>
    </row>
    <row r="256" spans="1:8" ht="12.75">
      <c r="A256" s="81">
        <v>1</v>
      </c>
      <c r="B256" s="81" t="str">
        <f>'Olah Data'!Z375</f>
        <v>Jawa Tengah</v>
      </c>
      <c r="C256" s="82" t="str">
        <f>'Olah Data'!D375</f>
        <v>222112045</v>
      </c>
      <c r="D256" s="81" t="e">
        <f>'Olah Data'!G375</f>
        <v>#N/A</v>
      </c>
      <c r="E256" s="80" t="str">
        <f>'Olah Data'!C375</f>
        <v>DIV KS</v>
      </c>
      <c r="F256" s="81" t="str">
        <f>'Olah Data'!T375</f>
        <v>Dk. Krajan, Rt 004 / Rw 005, Jalan Moga-Karangsari, Desa Sima, Kecamatan Moga</v>
      </c>
      <c r="G256" s="81" t="str">
        <f>'Olah Data'!AB375</f>
        <v>BPS Kabupaten Pemalang</v>
      </c>
      <c r="H256" s="1" t="str">
        <f>'Olah Data'!Y375</f>
        <v>33</v>
      </c>
    </row>
    <row r="257" spans="1:8" ht="12.75">
      <c r="A257" s="81">
        <v>1</v>
      </c>
      <c r="B257" s="81" t="str">
        <f>'Olah Data'!Z263</f>
        <v>Jawa Tengah</v>
      </c>
      <c r="C257" s="82" t="str">
        <f>'Olah Data'!D263</f>
        <v>222112364</v>
      </c>
      <c r="D257" s="81" t="e">
        <f>'Olah Data'!G263</f>
        <v>#N/A</v>
      </c>
      <c r="E257" s="80" t="str">
        <f>'Olah Data'!C263</f>
        <v>DIV KS</v>
      </c>
      <c r="F257" s="81" t="str">
        <f>'Olah Data'!T263</f>
        <v>Gang Cempaka Rt 9 Rw 1 No.27 Pegiringan, Bantarbolang</v>
      </c>
      <c r="G257" s="81" t="str">
        <f>'Olah Data'!AB263</f>
        <v>BPS Kabupaten Pemalang</v>
      </c>
      <c r="H257" s="1" t="str">
        <f>'Olah Data'!Y263</f>
        <v>33</v>
      </c>
    </row>
    <row r="258" spans="1:8" ht="12.75">
      <c r="A258" s="81">
        <v>1</v>
      </c>
      <c r="B258" s="81" t="str">
        <f>'Olah Data'!Z472</f>
        <v>Jawa Tengah</v>
      </c>
      <c r="C258" s="82" t="str">
        <f>'Olah Data'!D472</f>
        <v>212112292</v>
      </c>
      <c r="D258" s="81" t="e">
        <f>'Olah Data'!G472</f>
        <v>#N/A</v>
      </c>
      <c r="E258" s="80" t="str">
        <f>'Olah Data'!C472</f>
        <v>DIV ST</v>
      </c>
      <c r="F258" s="81" t="str">
        <f>'Olah Data'!T472</f>
        <v>Jalan Raya Petarukan, Rt.003/Rw.016, Dusun Kebonsari, Kec. Petarukan, Kab. Pemalang, Jawa Tengah 52363</v>
      </c>
      <c r="G258" s="81" t="str">
        <f>'Olah Data'!AB472</f>
        <v>BPS Kabupaten Pemalang</v>
      </c>
      <c r="H258" s="1" t="str">
        <f>'Olah Data'!Y472</f>
        <v>33</v>
      </c>
    </row>
    <row r="259" spans="1:8" ht="12.75">
      <c r="A259" s="81">
        <v>1</v>
      </c>
      <c r="B259" s="81" t="str">
        <f>'Olah Data'!Z468</f>
        <v>Jawa Tengah</v>
      </c>
      <c r="C259" s="82" t="str">
        <f>'Olah Data'!D468</f>
        <v>212112403</v>
      </c>
      <c r="D259" s="81" t="e">
        <f>'Olah Data'!G468</f>
        <v>#N/A</v>
      </c>
      <c r="E259" s="80" t="str">
        <f>'Olah Data'!C468</f>
        <v>DIV ST</v>
      </c>
      <c r="F259" s="81" t="str">
        <f>'Olah Data'!T468</f>
        <v>Perumahan Taman Mandiri Blok F.16 Rt. 08/ Rw.03, Kab. Pemalang, Taman, Jawa Tengah</v>
      </c>
      <c r="G259" s="81" t="str">
        <f>'Olah Data'!AB468</f>
        <v>BPS Kabupaten Pemalang</v>
      </c>
      <c r="H259" s="1" t="str">
        <f>'Olah Data'!Y468</f>
        <v>33</v>
      </c>
    </row>
    <row r="260" spans="1:8" ht="12.75">
      <c r="A260" s="81">
        <v>1</v>
      </c>
      <c r="B260" s="81" t="str">
        <f>'Olah Data'!Z265</f>
        <v>Jawa Tengah</v>
      </c>
      <c r="C260" s="82" t="str">
        <f>'Olah Data'!D265</f>
        <v>222111978</v>
      </c>
      <c r="D260" s="81" t="e">
        <f>'Olah Data'!G265</f>
        <v>#N/A</v>
      </c>
      <c r="E260" s="80" t="str">
        <f>'Olah Data'!C265</f>
        <v>DIV KS</v>
      </c>
      <c r="F260" s="81" t="str">
        <f>'Olah Data'!T265</f>
        <v>Jalan Abdusyukur, Desa Penolih Rt 1 Rw 3, Kecamatan Kaligondang, Kabupaten Purbalingga</v>
      </c>
      <c r="G260" s="81" t="str">
        <f>'Olah Data'!AB265</f>
        <v>BPS Kabupaten Purbalingga</v>
      </c>
      <c r="H260" s="1" t="str">
        <f>'Olah Data'!Y265</f>
        <v>33</v>
      </c>
    </row>
    <row r="261" spans="1:8" ht="12.75">
      <c r="A261" s="81">
        <v>1</v>
      </c>
      <c r="B261" s="81" t="str">
        <f>'Olah Data'!Z184</f>
        <v>Jawa Tengah</v>
      </c>
      <c r="C261" s="82" t="str">
        <f>'Olah Data'!D184</f>
        <v>222112417</v>
      </c>
      <c r="D261" s="81" t="e">
        <f>'Olah Data'!G184</f>
        <v>#N/A</v>
      </c>
      <c r="E261" s="80" t="str">
        <f>'Olah Data'!C184</f>
        <v>DIV KS</v>
      </c>
      <c r="F261" s="81" t="str">
        <f>'Olah Data'!T184</f>
        <v>Karangbanjar Rt/Rw 17/07, Kec. Bojongsari</v>
      </c>
      <c r="G261" s="81" t="str">
        <f>'Olah Data'!AB184</f>
        <v>BPS Kabupaten Purbalingga</v>
      </c>
      <c r="H261" s="1" t="str">
        <f>'Olah Data'!Y184</f>
        <v>33</v>
      </c>
    </row>
    <row r="262" spans="1:8" ht="12.75">
      <c r="A262" s="81">
        <v>1</v>
      </c>
      <c r="B262" s="81" t="str">
        <f>'Olah Data'!Z126</f>
        <v>Jawa Tengah</v>
      </c>
      <c r="C262" s="82" t="str">
        <f>'Olah Data'!D126</f>
        <v>212111901</v>
      </c>
      <c r="D262" s="81" t="e">
        <f>'Olah Data'!G126</f>
        <v>#N/A</v>
      </c>
      <c r="E262" s="80" t="str">
        <f>'Olah Data'!C126</f>
        <v>DIV ST</v>
      </c>
      <c r="F262" s="81" t="str">
        <f>'Olah Data'!T126</f>
        <v>Jalan Ayani Gang 4 No.18, Rt3/7, Kedungwuluh, Purwokerto Barat</v>
      </c>
      <c r="G262" s="81" t="str">
        <f>'Olah Data'!AB126</f>
        <v>BPS Kabupaten Purbalingga</v>
      </c>
      <c r="H262" s="1" t="str">
        <f>'Olah Data'!Y126</f>
        <v>33</v>
      </c>
    </row>
    <row r="263" spans="1:8" ht="12.75">
      <c r="A263" s="81">
        <v>1</v>
      </c>
      <c r="B263" s="81" t="str">
        <f>'Olah Data'!Z309</f>
        <v>Jawa Tengah</v>
      </c>
      <c r="C263" s="82" t="str">
        <f>'Olah Data'!D309</f>
        <v>212112157</v>
      </c>
      <c r="D263" s="81" t="e">
        <f>'Olah Data'!G309</f>
        <v>#N/A</v>
      </c>
      <c r="E263" s="80" t="str">
        <f>'Olah Data'!C309</f>
        <v>DIV ST</v>
      </c>
      <c r="F263" s="81" t="str">
        <f>'Olah Data'!T309</f>
        <v>Karangtengah, Rt 1/Rw 1, Baturraden, Banyumas, Jawa Tengah</v>
      </c>
      <c r="G263" s="81" t="str">
        <f>'Olah Data'!AB309</f>
        <v>BPS Kabupaten Purbalingga</v>
      </c>
      <c r="H263" s="1" t="str">
        <f>'Olah Data'!Y309</f>
        <v>33</v>
      </c>
    </row>
    <row r="264" spans="1:8" ht="12.75">
      <c r="A264" s="81">
        <v>1</v>
      </c>
      <c r="B264" s="81" t="str">
        <f>'Olah Data'!Z35</f>
        <v>Jawa Tengah</v>
      </c>
      <c r="C264" s="82" t="str">
        <f>'Olah Data'!D35</f>
        <v>212112326</v>
      </c>
      <c r="D264" s="81" t="e">
        <f>'Olah Data'!G35</f>
        <v>#N/A</v>
      </c>
      <c r="E264" s="80" t="str">
        <f>'Olah Data'!C35</f>
        <v>DIV ST</v>
      </c>
      <c r="F264" s="81" t="str">
        <f>'Olah Data'!T35</f>
        <v>Rt 12/04, Desa Krenceng, Kecamatan Kejobong</v>
      </c>
      <c r="G264" s="81" t="str">
        <f>'Olah Data'!AB35</f>
        <v>BPS Kabupaten Purbalingga</v>
      </c>
      <c r="H264" s="1" t="str">
        <f>'Olah Data'!Y35</f>
        <v>33</v>
      </c>
    </row>
    <row r="265" spans="1:8" ht="12.75">
      <c r="A265" s="81">
        <v>1</v>
      </c>
      <c r="B265" s="81" t="str">
        <f>'Olah Data'!Z49</f>
        <v>Jawa Tengah</v>
      </c>
      <c r="C265" s="82" t="str">
        <f>'Olah Data'!D49</f>
        <v>112212463</v>
      </c>
      <c r="D265" s="81" t="e">
        <f>'Olah Data'!G49</f>
        <v>#N/A</v>
      </c>
      <c r="E265" s="80" t="str">
        <f>'Olah Data'!C49</f>
        <v>DIII ST</v>
      </c>
      <c r="F265" s="81" t="str">
        <f>'Olah Data'!T49</f>
        <v>Desa Malang Rt 001/Rw 001, Kecamatan Ngombol, Kabupaten Purworejo</v>
      </c>
      <c r="G265" s="81" t="str">
        <f>'Olah Data'!AB49</f>
        <v>BPS Kabupaten Purworejo</v>
      </c>
      <c r="H265" s="1" t="str">
        <f>'Olah Data'!Y49</f>
        <v>33</v>
      </c>
    </row>
    <row r="266" spans="1:8" ht="12.75">
      <c r="A266" s="81">
        <v>1</v>
      </c>
      <c r="B266" s="81" t="str">
        <f>'Olah Data'!Z101</f>
        <v>Jawa Tengah</v>
      </c>
      <c r="C266" s="82" t="str">
        <f>'Olah Data'!D101</f>
        <v>112212552</v>
      </c>
      <c r="D266" s="81" t="e">
        <f>'Olah Data'!G101</f>
        <v>#N/A</v>
      </c>
      <c r="E266" s="80" t="str">
        <f>'Olah Data'!C101</f>
        <v>DIII ST</v>
      </c>
      <c r="F266" s="81" t="str">
        <f>'Olah Data'!T101</f>
        <v xml:space="preserve">Desa Sidorejo Rt 01 Rw 03 Kecamatan Purworejo Kabupaten Purworejo </v>
      </c>
      <c r="G266" s="81" t="str">
        <f>'Olah Data'!AB101</f>
        <v>BPS Kabupaten Purworejo</v>
      </c>
      <c r="H266" s="1" t="str">
        <f>'Olah Data'!Y101</f>
        <v>33</v>
      </c>
    </row>
    <row r="267" spans="1:8" ht="12.75">
      <c r="A267" s="81">
        <v>1</v>
      </c>
      <c r="B267" s="81" t="str">
        <f>'Olah Data'!Z83</f>
        <v>Jawa Tengah</v>
      </c>
      <c r="C267" s="82" t="str">
        <f>'Olah Data'!D83</f>
        <v>222112262</v>
      </c>
      <c r="D267" s="81" t="e">
        <f>'Olah Data'!G83</f>
        <v>#N/A</v>
      </c>
      <c r="E267" s="80" t="str">
        <f>'Olah Data'!C83</f>
        <v>DIV KS</v>
      </c>
      <c r="F267" s="81" t="str">
        <f>'Olah Data'!T83</f>
        <v>Doplang Rt 06/ Rw 03, No 21, Kelurahan Doplang, Kecamatan Purworejo, Kabupaten Purworejo, Jawa Tengah</v>
      </c>
      <c r="G267" s="81" t="str">
        <f>'Olah Data'!AB83</f>
        <v>BPS Kabupaten Purworejo</v>
      </c>
      <c r="H267" s="1" t="str">
        <f>'Olah Data'!Y83</f>
        <v>33</v>
      </c>
    </row>
    <row r="268" spans="1:8" ht="12.75">
      <c r="A268" s="81">
        <v>1</v>
      </c>
      <c r="B268" s="81" t="str">
        <f>'Olah Data'!Z529</f>
        <v>Jawa Tengah</v>
      </c>
      <c r="C268" s="82" t="str">
        <f>'Olah Data'!D529</f>
        <v>222112281</v>
      </c>
      <c r="D268" s="81" t="e">
        <f>'Olah Data'!G529</f>
        <v>#N/A</v>
      </c>
      <c r="E268" s="80" t="str">
        <f>'Olah Data'!C529</f>
        <v>DIV KS</v>
      </c>
      <c r="F268" s="81" t="str">
        <f>'Olah Data'!T529</f>
        <v>Dusun Sentaan I Rt 01/Rw 04, Desa Sumbersari, Kecamatan Banyu Urip, Kabupaten Purworejo, Provinsi Jawa Tengah</v>
      </c>
      <c r="G268" s="81" t="str">
        <f>'Olah Data'!AB529</f>
        <v>BPS Kabupaten Purworejo</v>
      </c>
      <c r="H268" s="1" t="str">
        <f>'Olah Data'!Y529</f>
        <v>33</v>
      </c>
    </row>
    <row r="269" spans="1:8" ht="12.75">
      <c r="A269" s="81">
        <v>1</v>
      </c>
      <c r="B269" s="81" t="str">
        <f>'Olah Data'!Z91</f>
        <v>Jawa Tengah</v>
      </c>
      <c r="C269" s="82" t="str">
        <f>'Olah Data'!D91</f>
        <v>222112380</v>
      </c>
      <c r="D269" s="81" t="e">
        <f>'Olah Data'!G91</f>
        <v>#N/A</v>
      </c>
      <c r="E269" s="80" t="str">
        <f>'Olah Data'!C91</f>
        <v>DIV KS</v>
      </c>
      <c r="F269" s="81" t="str">
        <f>'Olah Data'!T91</f>
        <v>Desa Ringgit, Rt 003/ Rw 001, Kecamatan Ngombol, Kabupaten Purworejo, Jawa Tengah</v>
      </c>
      <c r="G269" s="81" t="str">
        <f>'Olah Data'!AB91</f>
        <v>BPS Kabupaten Purworejo</v>
      </c>
      <c r="H269" s="1" t="str">
        <f>'Olah Data'!Y91</f>
        <v>33</v>
      </c>
    </row>
    <row r="270" spans="1:8" ht="12.75">
      <c r="A270" s="81">
        <v>1</v>
      </c>
      <c r="B270" s="81" t="str">
        <f>'Olah Data'!Z56</f>
        <v>Jawa Tengah</v>
      </c>
      <c r="C270" s="82" t="str">
        <f>'Olah Data'!D56</f>
        <v>212112088</v>
      </c>
      <c r="D270" s="81" t="e">
        <f>'Olah Data'!G56</f>
        <v>#N/A</v>
      </c>
      <c r="E270" s="80" t="str">
        <f>'Olah Data'!C56</f>
        <v>DIV ST</v>
      </c>
      <c r="F270" s="81" t="str">
        <f>'Olah Data'!T56</f>
        <v>Jalan Harjobinangun Rt02/Rw03 No.42, Desa Harjobinangun, Kecamatan Grabag, Kabupaten Purworejo</v>
      </c>
      <c r="G270" s="81" t="str">
        <f>'Olah Data'!AB56</f>
        <v>BPS Kabupaten Purworejo</v>
      </c>
      <c r="H270" s="1" t="str">
        <f>'Olah Data'!Y56</f>
        <v>33</v>
      </c>
    </row>
    <row r="271" spans="1:8" ht="12.75">
      <c r="A271" s="81">
        <v>1</v>
      </c>
      <c r="B271" s="81" t="str">
        <f>'Olah Data'!Z497</f>
        <v>Jawa Tengah</v>
      </c>
      <c r="C271" s="82" t="str">
        <f>'Olah Data'!D497</f>
        <v>222111914</v>
      </c>
      <c r="D271" s="81" t="e">
        <f>'Olah Data'!G497</f>
        <v>#N/A</v>
      </c>
      <c r="E271" s="80" t="str">
        <f>'Olah Data'!C497</f>
        <v>DIV KS</v>
      </c>
      <c r="F271" s="81" t="str">
        <f>'Olah Data'!T497</f>
        <v>Jalan Kawis V Nomor 143, Rt 5 Rw 4, Perumahan Permata Hijau, Desa Ngotet, Kecamatan Rembang</v>
      </c>
      <c r="G271" s="81" t="str">
        <f>'Olah Data'!AB497</f>
        <v>BPS Kabupaten Rembang</v>
      </c>
      <c r="H271" s="1" t="str">
        <f>'Olah Data'!Y497</f>
        <v>33</v>
      </c>
    </row>
    <row r="272" spans="1:8" ht="12.75">
      <c r="A272" s="81">
        <v>1</v>
      </c>
      <c r="B272" s="81" t="str">
        <f>'Olah Data'!Z399</f>
        <v>Jawa Tengah</v>
      </c>
      <c r="C272" s="82" t="str">
        <f>'Olah Data'!D399</f>
        <v>212112405</v>
      </c>
      <c r="D272" s="81" t="e">
        <f>'Olah Data'!G399</f>
        <v>#N/A</v>
      </c>
      <c r="E272" s="80" t="str">
        <f>'Olah Data'!C399</f>
        <v>DIV ST</v>
      </c>
      <c r="F272" s="81" t="str">
        <f>'Olah Data'!T399</f>
        <v>Rt 08/Rw 03, Desa Kalitengah, Kecamatan Pancur, Kabupaten Rembang</v>
      </c>
      <c r="G272" s="81" t="str">
        <f>'Olah Data'!AB399</f>
        <v>BPS Kabupaten Rembang</v>
      </c>
      <c r="H272" s="1" t="str">
        <f>'Olah Data'!Y399</f>
        <v>33</v>
      </c>
    </row>
    <row r="273" spans="1:8" ht="12.75">
      <c r="A273" s="81">
        <v>1</v>
      </c>
      <c r="B273" s="81" t="str">
        <f>'Olah Data'!Z527</f>
        <v>Jawa Tengah</v>
      </c>
      <c r="C273" s="82" t="str">
        <f>'Olah Data'!D527</f>
        <v>212112431</v>
      </c>
      <c r="D273" s="81" t="e">
        <f>'Olah Data'!G527</f>
        <v>#N/A</v>
      </c>
      <c r="E273" s="80" t="str">
        <f>'Olah Data'!C527</f>
        <v>DIV ST</v>
      </c>
      <c r="F273" s="81" t="str">
        <f>'Olah Data'!T527</f>
        <v xml:space="preserve">Desa Soditan Rt 02 Rw 01 Kecamatan Lasem Kabupaten Rembang Provinsi Jawa Tengah </v>
      </c>
      <c r="G273" s="81" t="str">
        <f>'Olah Data'!AB527</f>
        <v>BPS Kabupaten Rembang</v>
      </c>
      <c r="H273" s="1" t="str">
        <f>'Olah Data'!Y527</f>
        <v>33</v>
      </c>
    </row>
    <row r="274" spans="1:8" ht="12.75">
      <c r="A274" s="81">
        <v>1</v>
      </c>
      <c r="B274" s="81" t="str">
        <f>'Olah Data'!Z484</f>
        <v>Jawa Tengah</v>
      </c>
      <c r="C274" s="82" t="str">
        <f>'Olah Data'!D484</f>
        <v>222112091</v>
      </c>
      <c r="D274" s="81" t="e">
        <f>'Olah Data'!G484</f>
        <v>#N/A</v>
      </c>
      <c r="E274" s="80" t="str">
        <f>'Olah Data'!C484</f>
        <v>DIV KS</v>
      </c>
      <c r="F274" s="81" t="str">
        <f>'Olah Data'!T484</f>
        <v>Jl. Bukit Leyangan Indah Ii No. 404, Rt 03/Rw 09, Perumnas Leyangan Damai, Kecamatan Ungaran Timur, Kabupaten Semarang</v>
      </c>
      <c r="G274" s="81" t="str">
        <f>'Olah Data'!AB484</f>
        <v>BPS Kabupaten Semarang</v>
      </c>
      <c r="H274" s="1" t="str">
        <f>'Olah Data'!Y484</f>
        <v>33</v>
      </c>
    </row>
    <row r="275" spans="1:8" ht="12.75">
      <c r="A275" s="81">
        <v>1</v>
      </c>
      <c r="B275" s="81" t="str">
        <f>'Olah Data'!Z436</f>
        <v>Jawa Tengah</v>
      </c>
      <c r="C275" s="82" t="str">
        <f>'Olah Data'!D436</f>
        <v>222112229</v>
      </c>
      <c r="D275" s="81" t="e">
        <f>'Olah Data'!G436</f>
        <v>#N/A</v>
      </c>
      <c r="E275" s="80" t="str">
        <f>'Olah Data'!C436</f>
        <v>DIV KS</v>
      </c>
      <c r="F275" s="81" t="str">
        <f>'Olah Data'!T436</f>
        <v>Wiratama I K-38 No. 51 Kel. Pudakpayung, Kec. Banyumanik, Kota Semarang</v>
      </c>
      <c r="G275" s="81" t="str">
        <f>'Olah Data'!AB436</f>
        <v>BPS Kabupaten Semarang</v>
      </c>
      <c r="H275" s="1" t="str">
        <f>'Olah Data'!Y436</f>
        <v>33</v>
      </c>
    </row>
    <row r="276" spans="1:8" ht="12.75">
      <c r="A276" s="81">
        <v>1</v>
      </c>
      <c r="B276" s="81" t="str">
        <f>'Olah Data'!Z232</f>
        <v>Jawa Tengah</v>
      </c>
      <c r="C276" s="82" t="str">
        <f>'Olah Data'!D232</f>
        <v>212111846</v>
      </c>
      <c r="D276" s="81" t="e">
        <f>'Olah Data'!G232</f>
        <v>#N/A</v>
      </c>
      <c r="E276" s="80" t="str">
        <f>'Olah Data'!C232</f>
        <v>DIV ST</v>
      </c>
      <c r="F276" s="81" t="str">
        <f>'Olah Data'!T232</f>
        <v>Rt 01/Rw 01, No. 5, Jalan Raya Plalangan, Kelurahan Plalangan, Kecamatan Gunung Pati</v>
      </c>
      <c r="G276" s="81" t="str">
        <f>'Olah Data'!AB232</f>
        <v>BPS Kabupaten Semarang</v>
      </c>
      <c r="H276" s="1" t="str">
        <f>'Olah Data'!Y232</f>
        <v>33</v>
      </c>
    </row>
    <row r="277" spans="1:8" ht="12.75">
      <c r="A277" s="81">
        <v>1</v>
      </c>
      <c r="B277" s="81" t="str">
        <f>'Olah Data'!Z154</f>
        <v>Jawa Tengah</v>
      </c>
      <c r="C277" s="82" t="str">
        <f>'Olah Data'!D154</f>
        <v>212112075</v>
      </c>
      <c r="D277" s="81" t="e">
        <f>'Olah Data'!G154</f>
        <v>#N/A</v>
      </c>
      <c r="E277" s="80" t="str">
        <f>'Olah Data'!C154</f>
        <v>DIV ST</v>
      </c>
      <c r="F277" s="81" t="str">
        <f>'Olah Data'!T154</f>
        <v>Perum Ungaran Baru, B.115, Rt.03/Rw.05, Leyangan</v>
      </c>
      <c r="G277" s="81" t="str">
        <f>'Olah Data'!AB154</f>
        <v>BPS Kabupaten Semarang</v>
      </c>
      <c r="H277" s="1" t="str">
        <f>'Olah Data'!Y154</f>
        <v>33</v>
      </c>
    </row>
    <row r="278" spans="1:8" ht="12.75">
      <c r="A278" s="81">
        <v>1</v>
      </c>
      <c r="B278" s="81" t="str">
        <f>'Olah Data'!Z192</f>
        <v>Jawa Tengah</v>
      </c>
      <c r="C278" s="82" t="str">
        <f>'Olah Data'!D192</f>
        <v>222112430</v>
      </c>
      <c r="D278" s="81" t="e">
        <f>'Olah Data'!G192</f>
        <v>#N/A</v>
      </c>
      <c r="E278" s="80" t="str">
        <f>'Olah Data'!C192</f>
        <v>DIV KS</v>
      </c>
      <c r="F278" s="81" t="str">
        <f>'Olah Data'!T192</f>
        <v>Sidomulyo, Rt24 Rw05, Kelurahan Krikilan, Kecamatan Masaran</v>
      </c>
      <c r="G278" s="81" t="str">
        <f>'Olah Data'!AB192</f>
        <v>BPS Kabupaten Sragen</v>
      </c>
      <c r="H278" s="1" t="str">
        <f>'Olah Data'!Y192</f>
        <v>33</v>
      </c>
    </row>
    <row r="279" spans="1:8" ht="12.75">
      <c r="A279" s="81">
        <v>1</v>
      </c>
      <c r="B279" s="81" t="str">
        <f>'Olah Data'!Z279</f>
        <v>Jawa Tengah</v>
      </c>
      <c r="C279" s="82" t="str">
        <f>'Olah Data'!D279</f>
        <v>212112003</v>
      </c>
      <c r="D279" s="81" t="e">
        <f>'Olah Data'!G279</f>
        <v>#N/A</v>
      </c>
      <c r="E279" s="80" t="str">
        <f>'Olah Data'!C279</f>
        <v>DIV ST</v>
      </c>
      <c r="F279" s="81" t="str">
        <f>'Olah Data'!T279</f>
        <v>Plumbungan Rt10/Rw04, Plumbungan, Karangmalang</v>
      </c>
      <c r="G279" s="81" t="str">
        <f>'Olah Data'!AB279</f>
        <v>BPS Kabupaten Sragen</v>
      </c>
      <c r="H279" s="1" t="str">
        <f>'Olah Data'!Y279</f>
        <v>33</v>
      </c>
    </row>
    <row r="280" spans="1:8" ht="12.75">
      <c r="A280" s="81">
        <v>1</v>
      </c>
      <c r="B280" s="81" t="str">
        <f>'Olah Data'!Z266</f>
        <v>Jawa Tengah</v>
      </c>
      <c r="C280" s="82" t="str">
        <f>'Olah Data'!D266</f>
        <v>212112054</v>
      </c>
      <c r="D280" s="81" t="e">
        <f>'Olah Data'!G266</f>
        <v>#N/A</v>
      </c>
      <c r="E280" s="80" t="str">
        <f>'Olah Data'!C266</f>
        <v>DIV ST</v>
      </c>
      <c r="F280" s="81" t="str">
        <f>'Olah Data'!T266</f>
        <v>Tempel Rt 01, Jetiskarangpung, Kalijambe, Sragen</v>
      </c>
      <c r="G280" s="81" t="str">
        <f>'Olah Data'!AB266</f>
        <v>BPS Kabupaten Sragen</v>
      </c>
      <c r="H280" s="1" t="str">
        <f>'Olah Data'!Y266</f>
        <v>33</v>
      </c>
    </row>
    <row r="281" spans="1:8" ht="12.75">
      <c r="A281" s="81">
        <v>1</v>
      </c>
      <c r="B281" s="81" t="str">
        <f>'Olah Data'!Z339</f>
        <v>Jawa Tengah</v>
      </c>
      <c r="C281" s="82" t="str">
        <f>'Olah Data'!D339</f>
        <v>212112084</v>
      </c>
      <c r="D281" s="81" t="e">
        <f>'Olah Data'!G339</f>
        <v>#N/A</v>
      </c>
      <c r="E281" s="80" t="str">
        <f>'Olah Data'!C339</f>
        <v>DIV ST</v>
      </c>
      <c r="F281" s="81" t="str">
        <f>'Olah Data'!T339</f>
        <v>Krikilan Rt09/Rw 02, Krikilan, Masaran, Sragen</v>
      </c>
      <c r="G281" s="81" t="str">
        <f>'Olah Data'!AB339</f>
        <v>BPS Kabupaten Sragen</v>
      </c>
      <c r="H281" s="1" t="str">
        <f>'Olah Data'!Y339</f>
        <v>33</v>
      </c>
    </row>
    <row r="282" spans="1:8" ht="12.75">
      <c r="A282" s="81">
        <v>1</v>
      </c>
      <c r="B282" s="81" t="str">
        <f>'Olah Data'!Z480</f>
        <v>Jawa Tengah</v>
      </c>
      <c r="C282" s="82" t="str">
        <f>'Olah Data'!D480</f>
        <v>212112203</v>
      </c>
      <c r="D282" s="81" t="e">
        <f>'Olah Data'!G480</f>
        <v>#N/A</v>
      </c>
      <c r="E282" s="80" t="str">
        <f>'Olah Data'!C480</f>
        <v>DIV ST</v>
      </c>
      <c r="F282" s="81" t="str">
        <f>'Olah Data'!T480</f>
        <v>Nglaban Rt 6, Mojokerto, Kedawung, Sragen</v>
      </c>
      <c r="G282" s="81" t="str">
        <f>'Olah Data'!AB480</f>
        <v>BPS Kabupaten Sragen</v>
      </c>
      <c r="H282" s="1" t="str">
        <f>'Olah Data'!Y480</f>
        <v>33</v>
      </c>
    </row>
    <row r="283" spans="1:8" ht="12.75">
      <c r="A283" s="81">
        <v>1</v>
      </c>
      <c r="B283" s="81" t="str">
        <f>'Olah Data'!Z340</f>
        <v>Jawa Tengah</v>
      </c>
      <c r="C283" s="82" t="str">
        <f>'Olah Data'!D340</f>
        <v>212112247</v>
      </c>
      <c r="D283" s="81" t="e">
        <f>'Olah Data'!G340</f>
        <v>#N/A</v>
      </c>
      <c r="E283" s="80" t="str">
        <f>'Olah Data'!C340</f>
        <v>DIV ST</v>
      </c>
      <c r="F283" s="81" t="str">
        <f>'Olah Data'!T340</f>
        <v>Bugan Rt 12, Rw 3 , Slogo, Tanon, Sragen</v>
      </c>
      <c r="G283" s="81" t="str">
        <f>'Olah Data'!AB340</f>
        <v>BPS Kabupaten Sragen</v>
      </c>
      <c r="H283" s="1" t="str">
        <f>'Olah Data'!Y340</f>
        <v>33</v>
      </c>
    </row>
    <row r="284" spans="1:8" ht="12.75">
      <c r="A284" s="81">
        <v>1</v>
      </c>
      <c r="B284" s="81" t="str">
        <f>'Olah Data'!Z353</f>
        <v>Jawa Tengah</v>
      </c>
      <c r="C284" s="82" t="str">
        <f>'Olah Data'!D353</f>
        <v>222112210</v>
      </c>
      <c r="D284" s="81" t="e">
        <f>'Olah Data'!G353</f>
        <v>#N/A</v>
      </c>
      <c r="E284" s="80" t="str">
        <f>'Olah Data'!C353</f>
        <v>DIV KS</v>
      </c>
      <c r="F284" s="81" t="str">
        <f>'Olah Data'!T353</f>
        <v>Jengglong Rt 01/Rw 05, Jatisobo, Polokarto, Sukoharjo, Jawa Tengah</v>
      </c>
      <c r="G284" s="81" t="str">
        <f>'Olah Data'!AB353</f>
        <v>BPS Kabupaten Sukoharjo</v>
      </c>
      <c r="H284" s="1" t="str">
        <f>'Olah Data'!Y353</f>
        <v>33</v>
      </c>
    </row>
    <row r="285" spans="1:8" ht="12.75">
      <c r="A285" s="81">
        <v>1</v>
      </c>
      <c r="B285" s="81" t="str">
        <f>'Olah Data'!Z147</f>
        <v>Jawa Tengah</v>
      </c>
      <c r="C285" s="82" t="str">
        <f>'Olah Data'!D147</f>
        <v>212111839</v>
      </c>
      <c r="D285" s="81" t="e">
        <f>'Olah Data'!G147</f>
        <v>#N/A</v>
      </c>
      <c r="E285" s="80" t="str">
        <f>'Olah Data'!C147</f>
        <v>DIV ST</v>
      </c>
      <c r="F285" s="81" t="str">
        <f>'Olah Data'!T147</f>
        <v>Rt 01/Rw 01, Jalan Sutawijaya, Majasto, Tawangsari</v>
      </c>
      <c r="G285" s="81" t="str">
        <f>'Olah Data'!AB147</f>
        <v>BPS Kabupaten Sukoharjo</v>
      </c>
      <c r="H285" s="1" t="str">
        <f>'Olah Data'!Y147</f>
        <v>33</v>
      </c>
    </row>
    <row r="286" spans="1:8" ht="12.75">
      <c r="A286" s="81">
        <v>1</v>
      </c>
      <c r="B286" s="81" t="str">
        <f>'Olah Data'!Z253</f>
        <v>Jawa Tengah</v>
      </c>
      <c r="C286" s="82" t="str">
        <f>'Olah Data'!D253</f>
        <v>212112013</v>
      </c>
      <c r="D286" s="81" t="e">
        <f>'Olah Data'!G253</f>
        <v>#N/A</v>
      </c>
      <c r="E286" s="80" t="str">
        <f>'Olah Data'!C253</f>
        <v>DIV ST</v>
      </c>
      <c r="F286" s="81" t="str">
        <f>'Olah Data'!T253</f>
        <v>Tambakan, Rt.1/Rw.8, Kelurahan Jetis, Kecamatan Baki, Kabupaten Sukoharjo, Jawa Tengah</v>
      </c>
      <c r="G286" s="81" t="str">
        <f>'Olah Data'!AB253</f>
        <v>BPS Kabupaten Sukoharjo</v>
      </c>
      <c r="H286" s="1" t="str">
        <f>'Olah Data'!Y253</f>
        <v>33</v>
      </c>
    </row>
    <row r="287" spans="1:8" ht="12.75">
      <c r="A287" s="81">
        <v>1</v>
      </c>
      <c r="B287" s="81" t="str">
        <f>'Olah Data'!Z123</f>
        <v>Jawa Tengah</v>
      </c>
      <c r="C287" s="82" t="str">
        <f>'Olah Data'!D123</f>
        <v>212112053</v>
      </c>
      <c r="D287" s="81" t="e">
        <f>'Olah Data'!G123</f>
        <v>#N/A</v>
      </c>
      <c r="E287" s="80" t="str">
        <f>'Olah Data'!C123</f>
        <v>DIV ST</v>
      </c>
      <c r="F287" s="81" t="str">
        <f>'Olah Data'!T123</f>
        <v>Manang, Rt 01 Rw 03, Kelurahan Manang, Kecamatan Grogol</v>
      </c>
      <c r="G287" s="81" t="str">
        <f>'Olah Data'!AB123</f>
        <v>BPS Kabupaten Sukoharjo</v>
      </c>
      <c r="H287" s="1" t="str">
        <f>'Olah Data'!Y123</f>
        <v>33</v>
      </c>
    </row>
    <row r="288" spans="1:8" ht="12.75">
      <c r="A288" s="81">
        <v>1</v>
      </c>
      <c r="B288" s="81" t="str">
        <f>'Olah Data'!Z323</f>
        <v>Jawa Tengah</v>
      </c>
      <c r="C288" s="82" t="str">
        <f>'Olah Data'!D323</f>
        <v>212112158</v>
      </c>
      <c r="D288" s="81" t="e">
        <f>'Olah Data'!G323</f>
        <v>#N/A</v>
      </c>
      <c r="E288" s="80" t="str">
        <f>'Olah Data'!C323</f>
        <v>DIV ST</v>
      </c>
      <c r="F288" s="81" t="str">
        <f>'Olah Data'!T323</f>
        <v>Kepoh Rt 1/ Rw 5, Cangkol, Kec. Mojolaban</v>
      </c>
      <c r="G288" s="81" t="str">
        <f>'Olah Data'!AB323</f>
        <v>BPS Kabupaten Sukoharjo</v>
      </c>
      <c r="H288" s="1" t="str">
        <f>'Olah Data'!Y323</f>
        <v>33</v>
      </c>
    </row>
    <row r="289" spans="1:8" ht="12.75">
      <c r="A289" s="81">
        <v>1</v>
      </c>
      <c r="B289" s="81" t="str">
        <f>'Olah Data'!Z416</f>
        <v>Jawa Tengah</v>
      </c>
      <c r="C289" s="82" t="str">
        <f>'Olah Data'!D416</f>
        <v>212112215</v>
      </c>
      <c r="D289" s="81" t="e">
        <f>'Olah Data'!G416</f>
        <v>#N/A</v>
      </c>
      <c r="E289" s="80" t="str">
        <f>'Olah Data'!C416</f>
        <v>DIV ST</v>
      </c>
      <c r="F289" s="81" t="str">
        <f>'Olah Data'!T416</f>
        <v>Bulusari Rt4 Rw6, Gayam, Sukoharjo</v>
      </c>
      <c r="G289" s="81" t="str">
        <f>'Olah Data'!AB416</f>
        <v>BPS Kabupaten Sukoharjo</v>
      </c>
      <c r="H289" s="1" t="str">
        <f>'Olah Data'!Y416</f>
        <v>33</v>
      </c>
    </row>
    <row r="290" spans="1:8" ht="12.75">
      <c r="A290" s="81">
        <v>1</v>
      </c>
      <c r="B290" s="81" t="str">
        <f>'Olah Data'!Z19</f>
        <v>Jawa Tengah</v>
      </c>
      <c r="C290" s="82" t="str">
        <f>'Olah Data'!D19</f>
        <v>212112432</v>
      </c>
      <c r="D290" s="81" t="e">
        <f>'Olah Data'!G19</f>
        <v>#N/A</v>
      </c>
      <c r="E290" s="80" t="str">
        <f>'Olah Data'!C19</f>
        <v>DIV ST</v>
      </c>
      <c r="F290" s="81" t="str">
        <f>'Olah Data'!T19</f>
        <v>Jalan Dr. Setiabudi No.119, Morangan, Rt 04/Rw 02, Karanganom, Klaten Utara</v>
      </c>
      <c r="G290" s="81" t="str">
        <f>'Olah Data'!AB19</f>
        <v>BPS Kabupaten Sukoharjo</v>
      </c>
      <c r="H290" s="1" t="str">
        <f>'Olah Data'!Y19</f>
        <v>33</v>
      </c>
    </row>
    <row r="291" spans="1:8" ht="12.75">
      <c r="A291" s="81">
        <v>1</v>
      </c>
      <c r="B291" s="81" t="str">
        <f>'Olah Data'!Z264</f>
        <v>Jawa Tengah</v>
      </c>
      <c r="C291" s="82" t="str">
        <f>'Olah Data'!D264</f>
        <v>112212801</v>
      </c>
      <c r="D291" s="81" t="e">
        <f>'Olah Data'!G264</f>
        <v>#N/A</v>
      </c>
      <c r="E291" s="80" t="str">
        <f>'Olah Data'!C264</f>
        <v>DIII ST</v>
      </c>
      <c r="F291" s="81" t="str">
        <f>'Olah Data'!T264</f>
        <v>Rt.005/Rw.001,Jalan Mawar,Dk. Bongkok Padamangu,Kecamatan Kramat</v>
      </c>
      <c r="G291" s="81" t="str">
        <f>'Olah Data'!AB264</f>
        <v>BPS Kabupaten Tegal</v>
      </c>
      <c r="H291" s="1" t="str">
        <f>'Olah Data'!Y264</f>
        <v>33</v>
      </c>
    </row>
    <row r="292" spans="1:8" ht="12.75">
      <c r="A292" s="81">
        <v>1</v>
      </c>
      <c r="B292" s="81" t="str">
        <f>'Olah Data'!Z11</f>
        <v>Jawa Tengah</v>
      </c>
      <c r="C292" s="82" t="str">
        <f>'Olah Data'!D11</f>
        <v>222112039</v>
      </c>
      <c r="D292" s="81" t="e">
        <f>'Olah Data'!G11</f>
        <v>#N/A</v>
      </c>
      <c r="E292" s="80" t="str">
        <f>'Olah Data'!C11</f>
        <v>DIV KS</v>
      </c>
      <c r="F292" s="81" t="str">
        <f>'Olah Data'!T11</f>
        <v>Jl. Raya Kedungbanteng, Rt.17 Rw.07, Desa Tonggara, Kec. Kedungbanteng, Kab. Tegal</v>
      </c>
      <c r="G292" s="81" t="str">
        <f>'Olah Data'!AB11</f>
        <v>BPS Kabupaten Tegal</v>
      </c>
      <c r="H292" s="1" t="str">
        <f>'Olah Data'!Y11</f>
        <v>33</v>
      </c>
    </row>
    <row r="293" spans="1:8" ht="12.75">
      <c r="A293" s="81">
        <v>1</v>
      </c>
      <c r="B293" s="81" t="str">
        <f>'Olah Data'!Z350</f>
        <v>Jawa Tengah</v>
      </c>
      <c r="C293" s="82" t="str">
        <f>'Olah Data'!D350</f>
        <v>222112058</v>
      </c>
      <c r="D293" s="81" t="e">
        <f>'Olah Data'!G350</f>
        <v>#N/A</v>
      </c>
      <c r="E293" s="80" t="str">
        <f>'Olah Data'!C350</f>
        <v>DIV KS</v>
      </c>
      <c r="F293" s="81" t="str">
        <f>'Olah Data'!T350</f>
        <v>Jalan Branjangan Gang Masjid No 12 Rt 03 Rw 06 Kelurahan Pekauman Kecamatan Tegal Barat</v>
      </c>
      <c r="G293" s="81" t="str">
        <f>'Olah Data'!AB350</f>
        <v>BPS Kabupaten Tegal</v>
      </c>
      <c r="H293" s="1" t="str">
        <f>'Olah Data'!Y350</f>
        <v>33</v>
      </c>
    </row>
    <row r="294" spans="1:8" ht="12.75">
      <c r="A294" s="81">
        <v>1</v>
      </c>
      <c r="B294" s="81" t="str">
        <f>'Olah Data'!Z142</f>
        <v>Jawa Tengah</v>
      </c>
      <c r="C294" s="82" t="str">
        <f>'Olah Data'!D142</f>
        <v>212112061</v>
      </c>
      <c r="D294" s="81" t="e">
        <f>'Olah Data'!G142</f>
        <v>#N/A</v>
      </c>
      <c r="E294" s="80" t="str">
        <f>'Olah Data'!C142</f>
        <v>DIV ST</v>
      </c>
      <c r="F294" s="81" t="str">
        <f>'Olah Data'!T142</f>
        <v>Ds. Talok 09/02 Pangkah Kab. Tegal Jawa Tengah</v>
      </c>
      <c r="G294" s="81" t="str">
        <f>'Olah Data'!AB142</f>
        <v>BPS Kabupaten Tegal</v>
      </c>
      <c r="H294" s="1" t="str">
        <f>'Olah Data'!Y142</f>
        <v>33</v>
      </c>
    </row>
    <row r="295" spans="1:8" ht="12.75">
      <c r="A295" s="81">
        <v>1</v>
      </c>
      <c r="B295" s="81" t="str">
        <f>'Olah Data'!Z526</f>
        <v>Jawa Tengah</v>
      </c>
      <c r="C295" s="82" t="str">
        <f>'Olah Data'!D526</f>
        <v>222112044</v>
      </c>
      <c r="D295" s="81" t="e">
        <f>'Olah Data'!G526</f>
        <v>#N/A</v>
      </c>
      <c r="E295" s="80" t="str">
        <f>'Olah Data'!C526</f>
        <v>DIV KS</v>
      </c>
      <c r="F295" s="81" t="str">
        <f>'Olah Data'!T526</f>
        <v>Rt 002/Rw 007 Sanggrahan, Mojotengah, Kedu, Temanggung, Jawa Tengah</v>
      </c>
      <c r="G295" s="81" t="str">
        <f>'Olah Data'!AB526</f>
        <v>BPS Kabupaten Temanggung</v>
      </c>
      <c r="H295" s="1" t="str">
        <f>'Olah Data'!Y526</f>
        <v>33</v>
      </c>
    </row>
    <row r="296" spans="1:8" ht="12.75">
      <c r="A296" s="81">
        <v>1</v>
      </c>
      <c r="B296" s="81" t="str">
        <f>'Olah Data'!Z324</f>
        <v>Jawa Tengah</v>
      </c>
      <c r="C296" s="82" t="str">
        <f>'Olah Data'!D324</f>
        <v>212111881</v>
      </c>
      <c r="D296" s="81" t="e">
        <f>'Olah Data'!G324</f>
        <v>#N/A</v>
      </c>
      <c r="E296" s="80" t="str">
        <f>'Olah Data'!C324</f>
        <v>DIV ST</v>
      </c>
      <c r="F296" s="81" t="str">
        <f>'Olah Data'!T324</f>
        <v xml:space="preserve">Rt 08/Rw 05 Demangan, Ngadirejo, Temanggung </v>
      </c>
      <c r="G296" s="81" t="str">
        <f>'Olah Data'!AB324</f>
        <v>BPS Kabupaten Temanggung</v>
      </c>
      <c r="H296" s="1" t="str">
        <f>'Olah Data'!Y324</f>
        <v>33</v>
      </c>
    </row>
    <row r="297" spans="1:8" ht="12.75">
      <c r="A297" s="81">
        <v>1</v>
      </c>
      <c r="B297" s="81" t="str">
        <f>'Olah Data'!Z504</f>
        <v>Jawa Tengah</v>
      </c>
      <c r="C297" s="82" t="str">
        <f>'Olah Data'!D504</f>
        <v>222112393</v>
      </c>
      <c r="D297" s="81" t="e">
        <f>'Olah Data'!G504</f>
        <v>#N/A</v>
      </c>
      <c r="E297" s="80" t="str">
        <f>'Olah Data'!C504</f>
        <v>DIV KS</v>
      </c>
      <c r="F297" s="81" t="str">
        <f>'Olah Data'!T504</f>
        <v>Nangger, Rt 05, Rw 05, Nambangan, Selogiri, Wonogiri</v>
      </c>
      <c r="G297" s="81" t="str">
        <f>'Olah Data'!AB504</f>
        <v>BPS Kabupaten Wonogiri</v>
      </c>
      <c r="H297" s="1" t="str">
        <f>'Olah Data'!Y504</f>
        <v>33</v>
      </c>
    </row>
    <row r="298" spans="1:8" ht="12.75">
      <c r="A298" s="81">
        <v>1</v>
      </c>
      <c r="B298" s="81" t="str">
        <f>'Olah Data'!Z376</f>
        <v>Jawa Tengah</v>
      </c>
      <c r="C298" s="82" t="str">
        <f>'Olah Data'!D376</f>
        <v>212111882</v>
      </c>
      <c r="D298" s="81" t="e">
        <f>'Olah Data'!G376</f>
        <v>#N/A</v>
      </c>
      <c r="E298" s="80" t="str">
        <f>'Olah Data'!C376</f>
        <v>DIV ST</v>
      </c>
      <c r="F298" s="81" t="str">
        <f>'Olah Data'!T376</f>
        <v>Pule Rt 02/Rw 04, Selogiri, Wonogiri</v>
      </c>
      <c r="G298" s="81" t="str">
        <f>'Olah Data'!AB376</f>
        <v>BPS Kabupaten Wonogiri</v>
      </c>
      <c r="H298" s="1" t="str">
        <f>'Olah Data'!Y376</f>
        <v>33</v>
      </c>
    </row>
    <row r="299" spans="1:8" ht="12.75">
      <c r="A299" s="81">
        <v>1</v>
      </c>
      <c r="B299" s="81" t="str">
        <f>'Olah Data'!Z512</f>
        <v>Jawa Tengah</v>
      </c>
      <c r="C299" s="82" t="str">
        <f>'Olah Data'!D512</f>
        <v>212111958</v>
      </c>
      <c r="D299" s="81" t="e">
        <f>'Olah Data'!G512</f>
        <v>#N/A</v>
      </c>
      <c r="E299" s="80" t="str">
        <f>'Olah Data'!C512</f>
        <v>DIV ST</v>
      </c>
      <c r="F299" s="81" t="str">
        <f>'Olah Data'!T512</f>
        <v>Perum Emerald Regency 3 Blok B1, Rt 3/Rw 1, Purworejo, Wonogiri</v>
      </c>
      <c r="G299" s="81" t="str">
        <f>'Olah Data'!AB512</f>
        <v>BPS Kabupaten Wonogiri</v>
      </c>
      <c r="H299" s="1" t="str">
        <f>'Olah Data'!Y512</f>
        <v>33</v>
      </c>
    </row>
    <row r="300" spans="1:8" ht="12.75">
      <c r="A300" s="81">
        <v>1</v>
      </c>
      <c r="B300" s="81" t="str">
        <f>'Olah Data'!Z77</f>
        <v>Jawa Tengah</v>
      </c>
      <c r="C300" s="82" t="str">
        <f>'Olah Data'!D77</f>
        <v>212111976</v>
      </c>
      <c r="D300" s="81" t="e">
        <f>'Olah Data'!G77</f>
        <v>#N/A</v>
      </c>
      <c r="E300" s="80" t="str">
        <f>'Olah Data'!C77</f>
        <v>DIV ST</v>
      </c>
      <c r="F300" s="81" t="str">
        <f>'Olah Data'!T77</f>
        <v>Rt 4/Rw 5, Lingkungan Pudak, Wuryantoro, Wuryantoro</v>
      </c>
      <c r="G300" s="81" t="str">
        <f>'Olah Data'!AB77</f>
        <v>BPS Kabupaten Wonogiri</v>
      </c>
      <c r="H300" s="1" t="str">
        <f>'Olah Data'!Y77</f>
        <v>33</v>
      </c>
    </row>
    <row r="301" spans="1:8" ht="12.75">
      <c r="A301" s="81">
        <v>1</v>
      </c>
      <c r="B301" s="81" t="str">
        <f>'Olah Data'!Z435</f>
        <v>Jawa Tengah</v>
      </c>
      <c r="C301" s="82" t="str">
        <f>'Olah Data'!D435</f>
        <v>212112077</v>
      </c>
      <c r="D301" s="81" t="e">
        <f>'Olah Data'!G435</f>
        <v>#N/A</v>
      </c>
      <c r="E301" s="80" t="str">
        <f>'Olah Data'!C435</f>
        <v>DIV ST</v>
      </c>
      <c r="F301" s="81" t="str">
        <f>'Olah Data'!T435</f>
        <v>Lingkungan Pandan, Rt 02/Rw 08, Beji, Nguntoronadi, 57671</v>
      </c>
      <c r="G301" s="81" t="str">
        <f>'Olah Data'!AB435</f>
        <v>BPS Kabupaten Wonogiri</v>
      </c>
      <c r="H301" s="1" t="str">
        <f>'Olah Data'!Y435</f>
        <v>33</v>
      </c>
    </row>
    <row r="302" spans="1:8" ht="12.75">
      <c r="A302" s="81">
        <v>1</v>
      </c>
      <c r="B302" s="81" t="str">
        <f>'Olah Data'!Z112</f>
        <v>Jawa Tengah</v>
      </c>
      <c r="C302" s="82" t="str">
        <f>'Olah Data'!D112</f>
        <v>222112365</v>
      </c>
      <c r="D302" s="81" t="e">
        <f>'Olah Data'!G112</f>
        <v>#N/A</v>
      </c>
      <c r="E302" s="80" t="str">
        <f>'Olah Data'!C112</f>
        <v>DIV KS</v>
      </c>
      <c r="F302" s="81" t="str">
        <f>'Olah Data'!T112</f>
        <v>Dsn. Krotok Rt/Rw : 03/02, Ds. Pakuncen, Kec. Selomerto, Kab. Wonosobo, Jawa Tengah</v>
      </c>
      <c r="G302" s="81" t="str">
        <f>'Olah Data'!AB112</f>
        <v>BPS Kabupaten Wonosobo</v>
      </c>
      <c r="H302" s="1" t="str">
        <f>'Olah Data'!Y112</f>
        <v>33</v>
      </c>
    </row>
    <row r="303" spans="1:8" ht="12.75">
      <c r="A303" s="81">
        <v>1</v>
      </c>
      <c r="B303" s="81" t="str">
        <f>'Olah Data'!Z434</f>
        <v>Jawa Tengah</v>
      </c>
      <c r="C303" s="82" t="str">
        <f>'Olah Data'!D434</f>
        <v>212112237</v>
      </c>
      <c r="D303" s="81" t="e">
        <f>'Olah Data'!G434</f>
        <v>#N/A</v>
      </c>
      <c r="E303" s="80" t="str">
        <f>'Olah Data'!C434</f>
        <v>DIV ST</v>
      </c>
      <c r="F303" s="81" t="str">
        <f>'Olah Data'!T434</f>
        <v>Rt 4 Rw 5, Ngadisono, Kaliwiro, Wonosobo</v>
      </c>
      <c r="G303" s="81" t="str">
        <f>'Olah Data'!AB434</f>
        <v>BPS Kabupaten Wonosobo</v>
      </c>
      <c r="H303" s="1" t="str">
        <f>'Olah Data'!Y434</f>
        <v>33</v>
      </c>
    </row>
    <row r="304" spans="1:8" ht="12.75">
      <c r="A304" s="81">
        <v>1</v>
      </c>
      <c r="B304" s="81" t="str">
        <f>'Olah Data'!Z130</f>
        <v>Jawa Tengah</v>
      </c>
      <c r="C304" s="82" t="str">
        <f>'Olah Data'!D130</f>
        <v>112212549</v>
      </c>
      <c r="D304" s="81" t="e">
        <f>'Olah Data'!G130</f>
        <v>#N/A</v>
      </c>
      <c r="E304" s="80" t="str">
        <f>'Olah Data'!C130</f>
        <v>DIII ST</v>
      </c>
      <c r="F304" s="81" t="str">
        <f>'Olah Data'!T130</f>
        <v>Rt. 1/ Rw. 11, No.18, Panca Arga I, Banyurojo, Mertoyudan</v>
      </c>
      <c r="G304" s="81" t="str">
        <f>'Olah Data'!AB130</f>
        <v>BPS Kota Magelang</v>
      </c>
      <c r="H304" s="1" t="str">
        <f>'Olah Data'!Y130</f>
        <v>33</v>
      </c>
    </row>
    <row r="305" spans="1:8" ht="12.75">
      <c r="A305" s="81">
        <v>1</v>
      </c>
      <c r="B305" s="81" t="str">
        <f>'Olah Data'!Z4</f>
        <v>Jawa Tengah</v>
      </c>
      <c r="C305" s="82" t="str">
        <f>'Olah Data'!D4</f>
        <v>222111939</v>
      </c>
      <c r="D305" s="81" t="e">
        <f>'Olah Data'!G4</f>
        <v>#N/A</v>
      </c>
      <c r="E305" s="80" t="str">
        <f>'Olah Data'!C4</f>
        <v>DIV KS</v>
      </c>
      <c r="F305" s="81" t="str">
        <f>'Olah Data'!T4</f>
        <v>Demesan Rt07 Rw03, Girirejo, Tempuran, Magelang</v>
      </c>
      <c r="G305" s="81" t="str">
        <f>'Olah Data'!AB4</f>
        <v>BPS Kota Magelang</v>
      </c>
      <c r="H305" s="1" t="str">
        <f>'Olah Data'!Y4</f>
        <v>33</v>
      </c>
    </row>
    <row r="306" spans="1:8" ht="12.75">
      <c r="A306" s="81">
        <v>1</v>
      </c>
      <c r="B306" s="81" t="str">
        <f>'Olah Data'!Z300</f>
        <v>Jawa Tengah</v>
      </c>
      <c r="C306" s="82" t="str">
        <f>'Olah Data'!D300</f>
        <v>222112086</v>
      </c>
      <c r="D306" s="81" t="e">
        <f>'Olah Data'!G300</f>
        <v>#N/A</v>
      </c>
      <c r="E306" s="80" t="str">
        <f>'Olah Data'!C300</f>
        <v>DIV KS</v>
      </c>
      <c r="F306" s="81" t="str">
        <f>'Olah Data'!T300</f>
        <v>Perum Griya Amarta No. B8, Rt.04/Rw.03, Jl. Iskandar, Sabrangan, Danurejo, Mertoyudan, Kab. Magelang, Jawa Tengah
56172</v>
      </c>
      <c r="G306" s="81" t="str">
        <f>'Olah Data'!AB300</f>
        <v>BPS Kota Magelang</v>
      </c>
      <c r="H306" s="1" t="str">
        <f>'Olah Data'!Y300</f>
        <v>33</v>
      </c>
    </row>
    <row r="307" spans="1:8" ht="12.75">
      <c r="A307" s="81">
        <v>1</v>
      </c>
      <c r="B307" s="81" t="str">
        <f>'Olah Data'!Z293</f>
        <v>Jawa Tengah</v>
      </c>
      <c r="C307" s="82" t="str">
        <f>'Olah Data'!D293</f>
        <v>222112090</v>
      </c>
      <c r="D307" s="81" t="e">
        <f>'Olah Data'!G293</f>
        <v>#N/A</v>
      </c>
      <c r="E307" s="80" t="str">
        <f>'Olah Data'!C293</f>
        <v>DIV KS</v>
      </c>
      <c r="F307" s="81" t="str">
        <f>'Olah Data'!T293</f>
        <v>Rt 03 Rw 01, Kijingsari Wetan, Jogomulyo, Tempuran, Magelang</v>
      </c>
      <c r="G307" s="81" t="str">
        <f>'Olah Data'!AB293</f>
        <v>BPS Kota Magelang</v>
      </c>
      <c r="H307" s="1" t="str">
        <f>'Olah Data'!Y293</f>
        <v>33</v>
      </c>
    </row>
    <row r="308" spans="1:8" ht="12.75">
      <c r="A308" s="81">
        <v>1</v>
      </c>
      <c r="B308" s="81" t="str">
        <f>'Olah Data'!Z420</f>
        <v>Jawa Tengah</v>
      </c>
      <c r="C308" s="82" t="str">
        <f>'Olah Data'!D420</f>
        <v>222112354</v>
      </c>
      <c r="D308" s="81" t="e">
        <f>'Olah Data'!G420</f>
        <v>#N/A</v>
      </c>
      <c r="E308" s="80" t="str">
        <f>'Olah Data'!C420</f>
        <v>DIV KS</v>
      </c>
      <c r="F308" s="81" t="str">
        <f>'Olah Data'!T420</f>
        <v>Jl. Mahakam Iii 874 Rt 002 / Rw 008 Kelurahan Kedungsari, Kecamatan Magelang Utara</v>
      </c>
      <c r="G308" s="81" t="str">
        <f>'Olah Data'!AB420</f>
        <v>BPS Kota Magelang</v>
      </c>
      <c r="H308" s="1" t="str">
        <f>'Olah Data'!Y420</f>
        <v>33</v>
      </c>
    </row>
    <row r="309" spans="1:8" ht="12.75">
      <c r="A309" s="81">
        <v>1</v>
      </c>
      <c r="B309" s="81" t="str">
        <f>'Olah Data'!Z499</f>
        <v>Jawa Tengah</v>
      </c>
      <c r="C309" s="82" t="str">
        <f>'Olah Data'!D499</f>
        <v>212111867</v>
      </c>
      <c r="D309" s="81" t="e">
        <f>'Olah Data'!G499</f>
        <v>#N/A</v>
      </c>
      <c r="E309" s="80" t="str">
        <f>'Olah Data'!C499</f>
        <v>DIV ST</v>
      </c>
      <c r="F309" s="81" t="str">
        <f>'Olah Data'!T499</f>
        <v>Bodongan, No 12, Rt 3, Rw 4, Jalan Nanas, Kel. Kramat Selatan, Kec. Magelang Utara, Kota Magelang, Jawa Tengah, 56115</v>
      </c>
      <c r="G309" s="81" t="str">
        <f>'Olah Data'!AB499</f>
        <v>BPS Kota Magelang</v>
      </c>
      <c r="H309" s="1" t="str">
        <f>'Olah Data'!Y499</f>
        <v>33</v>
      </c>
    </row>
    <row r="310" spans="1:8" ht="12.75">
      <c r="A310" s="81">
        <v>1</v>
      </c>
      <c r="B310" s="81" t="str">
        <f>'Olah Data'!Z273</f>
        <v>Jawa Tengah</v>
      </c>
      <c r="C310" s="82" t="str">
        <f>'Olah Data'!D273</f>
        <v>212112399</v>
      </c>
      <c r="D310" s="81" t="e">
        <f>'Olah Data'!G273</f>
        <v>#N/A</v>
      </c>
      <c r="E310" s="80" t="str">
        <f>'Olah Data'!C273</f>
        <v>DIV ST</v>
      </c>
      <c r="F310" s="81" t="str">
        <f>'Olah Data'!T273</f>
        <v>Botton I No 17 Rt 04/Rw 05 Kelurahan Magelang, Kecamatan Magelang Tengah</v>
      </c>
      <c r="G310" s="81" t="str">
        <f>'Olah Data'!AB273</f>
        <v>BPS Kota Magelang</v>
      </c>
      <c r="H310" s="1" t="str">
        <f>'Olah Data'!Y273</f>
        <v>33</v>
      </c>
    </row>
    <row r="311" spans="1:8" ht="12.75">
      <c r="A311" s="81">
        <v>1</v>
      </c>
      <c r="B311" s="81" t="str">
        <f>'Olah Data'!Z110</f>
        <v>Jawa Tengah</v>
      </c>
      <c r="C311" s="82" t="str">
        <f>'Olah Data'!D110</f>
        <v>222111843</v>
      </c>
      <c r="D311" s="81" t="e">
        <f>'Olah Data'!G110</f>
        <v>#N/A</v>
      </c>
      <c r="E311" s="80" t="str">
        <f>'Olah Data'!C110</f>
        <v>DIV KS</v>
      </c>
      <c r="F311" s="81" t="str">
        <f>'Olah Data'!T110</f>
        <v>Kost Putri Wisma Tiga Dara
Jalan Sekaran Raya, Kelurahan Patemon, Gunungpati (Gang Sebelah Trift Baju Dan Toko Buah)</v>
      </c>
      <c r="G311" s="81" t="str">
        <f>'Olah Data'!AB110</f>
        <v>BPS Kota Pekalongan</v>
      </c>
      <c r="H311" s="1" t="str">
        <f>'Olah Data'!Y110</f>
        <v>33</v>
      </c>
    </row>
    <row r="312" spans="1:8" ht="12.75">
      <c r="A312" s="81">
        <v>1</v>
      </c>
      <c r="B312" s="81" t="str">
        <f>'Olah Data'!Z115</f>
        <v>Jawa Tengah</v>
      </c>
      <c r="C312" s="82" t="str">
        <f>'Olah Data'!D115</f>
        <v>222112164</v>
      </c>
      <c r="D312" s="81" t="e">
        <f>'Olah Data'!G115</f>
        <v>#N/A</v>
      </c>
      <c r="E312" s="80" t="str">
        <f>'Olah Data'!C115</f>
        <v>DIV KS</v>
      </c>
      <c r="F312" s="81" t="str">
        <f>'Olah Data'!T115</f>
        <v>Buaran Gang 2 No.30 Rt.01/Rw.02, Kelurahan Buaran Kradenan, Kecamatan Pekalongan Selatan, Kota Pekalongan</v>
      </c>
      <c r="G312" s="81" t="str">
        <f>'Olah Data'!AB115</f>
        <v>BPS Kota Pekalongan</v>
      </c>
      <c r="H312" s="1" t="str">
        <f>'Olah Data'!Y115</f>
        <v>33</v>
      </c>
    </row>
    <row r="313" spans="1:8" ht="12.75">
      <c r="A313" s="81">
        <v>1</v>
      </c>
      <c r="B313" s="81" t="str">
        <f>'Olah Data'!Z397</f>
        <v>Jawa Tengah</v>
      </c>
      <c r="C313" s="82" t="str">
        <f>'Olah Data'!D397</f>
        <v>222112303</v>
      </c>
      <c r="D313" s="81" t="e">
        <f>'Olah Data'!G397</f>
        <v>#N/A</v>
      </c>
      <c r="E313" s="80" t="str">
        <f>'Olah Data'!C397</f>
        <v>DIV KS</v>
      </c>
      <c r="F313" s="81" t="str">
        <f>'Olah Data'!T397</f>
        <v xml:space="preserve">Jalan H. Sehab Bligo No. 27, Buaran, Pekalongan </v>
      </c>
      <c r="G313" s="81" t="str">
        <f>'Olah Data'!AB397</f>
        <v>BPS Kota Pekalongan</v>
      </c>
      <c r="H313" s="1" t="str">
        <f>'Olah Data'!Y397</f>
        <v>33</v>
      </c>
    </row>
    <row r="314" spans="1:8" ht="12.75">
      <c r="A314" s="81">
        <v>1</v>
      </c>
      <c r="B314" s="81" t="str">
        <f>'Olah Data'!Z37</f>
        <v>Jawa Tengah</v>
      </c>
      <c r="C314" s="82" t="str">
        <f>'Olah Data'!D37</f>
        <v>112212903</v>
      </c>
      <c r="D314" s="81" t="e">
        <f>'Olah Data'!G37</f>
        <v>#N/A</v>
      </c>
      <c r="E314" s="80" t="str">
        <f>'Olah Data'!C37</f>
        <v>DIII ST</v>
      </c>
      <c r="F314" s="81" t="str">
        <f>'Olah Data'!T37</f>
        <v>Rt 003/Rw 002, No.2, Jalan Panjang Lor, Kelurahan Panjang, Kecamatan Ambarawa</v>
      </c>
      <c r="G314" s="81" t="str">
        <f>'Olah Data'!AB37</f>
        <v>BPS Kota Salatiga</v>
      </c>
      <c r="H314" s="1" t="str">
        <f>'Olah Data'!Y37</f>
        <v>33</v>
      </c>
    </row>
    <row r="315" spans="1:8" ht="12.75">
      <c r="A315" s="81">
        <v>1</v>
      </c>
      <c r="B315" s="81" t="str">
        <f>'Olah Data'!Z496</f>
        <v>Jawa Tengah</v>
      </c>
      <c r="C315" s="82" t="str">
        <f>'Olah Data'!D496</f>
        <v>222112011</v>
      </c>
      <c r="D315" s="81" t="e">
        <f>'Olah Data'!G496</f>
        <v>#N/A</v>
      </c>
      <c r="E315" s="80" t="str">
        <f>'Olah Data'!C496</f>
        <v>DIV KS</v>
      </c>
      <c r="F315" s="81" t="str">
        <f>'Olah Data'!T496</f>
        <v>Jalan Flamboyan, Kupang Pete Rt 06 / Rw 02, Kelurahan Kupang, Kecamatan Ambarawa</v>
      </c>
      <c r="G315" s="81" t="str">
        <f>'Olah Data'!AB496</f>
        <v>BPS Kota Salatiga</v>
      </c>
      <c r="H315" s="1" t="str">
        <f>'Olah Data'!Y496</f>
        <v>33</v>
      </c>
    </row>
    <row r="316" spans="1:8" ht="12.75">
      <c r="A316" s="81">
        <v>1</v>
      </c>
      <c r="B316" s="81" t="str">
        <f>'Olah Data'!Z158</f>
        <v>Jawa Tengah</v>
      </c>
      <c r="C316" s="82" t="str">
        <f>'Olah Data'!D158</f>
        <v>212112068</v>
      </c>
      <c r="D316" s="81" t="e">
        <f>'Olah Data'!G158</f>
        <v>#N/A</v>
      </c>
      <c r="E316" s="80" t="str">
        <f>'Olah Data'!C158</f>
        <v>DIV ST</v>
      </c>
      <c r="F316" s="81" t="str">
        <f>'Olah Data'!T158</f>
        <v>Dusun Segiri, Desa Segiri, Rt.08/Rw02, Kecamatan Pabelan</v>
      </c>
      <c r="G316" s="81" t="str">
        <f>'Olah Data'!AB158</f>
        <v>BPS Kota Salatiga</v>
      </c>
      <c r="H316" s="1" t="str">
        <f>'Olah Data'!Y158</f>
        <v>33</v>
      </c>
    </row>
    <row r="317" spans="1:8" ht="12.75">
      <c r="A317" s="81">
        <v>1</v>
      </c>
      <c r="B317" s="81" t="str">
        <f>'Olah Data'!Z314</f>
        <v>Jawa Tengah</v>
      </c>
      <c r="C317" s="82" t="str">
        <f>'Olah Data'!D314</f>
        <v>212112248</v>
      </c>
      <c r="D317" s="81" t="e">
        <f>'Olah Data'!G314</f>
        <v>#N/A</v>
      </c>
      <c r="E317" s="80" t="str">
        <f>'Olah Data'!C314</f>
        <v>DIV ST</v>
      </c>
      <c r="F317" s="81" t="str">
        <f>'Olah Data'!T314</f>
        <v>Blambangan Rt.002/Rw.005, Kauman Kidul, Kecamatan Sidorejo, Kota Salatiga</v>
      </c>
      <c r="G317" s="81" t="str">
        <f>'Olah Data'!AB314</f>
        <v>BPS Kota Salatiga</v>
      </c>
      <c r="H317" s="1" t="str">
        <f>'Olah Data'!Y314</f>
        <v>33</v>
      </c>
    </row>
    <row r="318" spans="1:8" ht="12.75">
      <c r="A318" s="81">
        <v>1</v>
      </c>
      <c r="B318" s="81" t="str">
        <f>'Olah Data'!Z466</f>
        <v>Jawa Tengah</v>
      </c>
      <c r="C318" s="82" t="str">
        <f>'Olah Data'!D466</f>
        <v>212112318</v>
      </c>
      <c r="D318" s="81" t="e">
        <f>'Olah Data'!G466</f>
        <v>#N/A</v>
      </c>
      <c r="E318" s="80" t="str">
        <f>'Olah Data'!C466</f>
        <v>DIV ST</v>
      </c>
      <c r="F318" s="81" t="str">
        <f>'Olah Data'!T466</f>
        <v>Jalan Dewi Kunti I Grogol, Rt 10 Rw 04, Kelurahan Dukuh, Kecamatan Sidomukti, Kota Salatiga, Jawa Tengah</v>
      </c>
      <c r="G318" s="81" t="str">
        <f>'Olah Data'!AB466</f>
        <v>BPS Kota Salatiga</v>
      </c>
      <c r="H318" s="1" t="str">
        <f>'Olah Data'!Y466</f>
        <v>33</v>
      </c>
    </row>
    <row r="319" spans="1:8" ht="12.75">
      <c r="A319" s="81">
        <v>1</v>
      </c>
      <c r="B319" s="81" t="str">
        <f>'Olah Data'!Z71</f>
        <v>Jawa Tengah</v>
      </c>
      <c r="C319" s="82" t="str">
        <f>'Olah Data'!D71</f>
        <v>222111926</v>
      </c>
      <c r="D319" s="81" t="e">
        <f>'Olah Data'!G71</f>
        <v>#N/A</v>
      </c>
      <c r="E319" s="80" t="str">
        <f>'Olah Data'!C71</f>
        <v>DIV KS</v>
      </c>
      <c r="F319" s="81" t="str">
        <f>'Olah Data'!T71</f>
        <v>Jalan Parangkusumo Viii No.17 Rt 2/Rw 3, Kelurahan Tlogosari Kulon, Kecamatan Pedurungan, Kota Semarang</v>
      </c>
      <c r="G319" s="81" t="str">
        <f>'Olah Data'!AB71</f>
        <v>BPS Kota Semarang</v>
      </c>
      <c r="H319" s="1" t="str">
        <f>'Olah Data'!Y71</f>
        <v>33</v>
      </c>
    </row>
    <row r="320" spans="1:8" ht="12.75">
      <c r="A320" s="81">
        <v>1</v>
      </c>
      <c r="B320" s="81" t="str">
        <f>'Olah Data'!Z59</f>
        <v>Jawa Tengah</v>
      </c>
      <c r="C320" s="82" t="str">
        <f>'Olah Data'!D59</f>
        <v>222111979</v>
      </c>
      <c r="D320" s="81" t="e">
        <f>'Olah Data'!G59</f>
        <v>#N/A</v>
      </c>
      <c r="E320" s="80" t="str">
        <f>'Olah Data'!C59</f>
        <v>DIV KS</v>
      </c>
      <c r="F320" s="81" t="str">
        <f>'Olah Data'!T59</f>
        <v>Jalan Prasetya Indah Iv No 11 Rt 009 Rw 011 Kel. Pandean Lamper Kec. Gayamsari Kota Semarang Provinsi Jawa Tengah</v>
      </c>
      <c r="G320" s="81" t="str">
        <f>'Olah Data'!AB59</f>
        <v>BPS Kota Semarang</v>
      </c>
      <c r="H320" s="1" t="str">
        <f>'Olah Data'!Y59</f>
        <v>33</v>
      </c>
    </row>
    <row r="321" spans="1:8" ht="12.75">
      <c r="A321" s="81">
        <v>1</v>
      </c>
      <c r="B321" s="81" t="str">
        <f>'Olah Data'!Z111</f>
        <v>Jawa Tengah</v>
      </c>
      <c r="C321" s="82" t="str">
        <f>'Olah Data'!D111</f>
        <v>212111965</v>
      </c>
      <c r="D321" s="81" t="e">
        <f>'Olah Data'!G111</f>
        <v>#N/A</v>
      </c>
      <c r="E321" s="80" t="str">
        <f>'Olah Data'!C111</f>
        <v>DIV ST</v>
      </c>
      <c r="F321" s="81" t="str">
        <f>'Olah Data'!T111</f>
        <v>Jalan Taman Puri A4/29 Rt03/Rw16, Padangsari, Banyumanik</v>
      </c>
      <c r="G321" s="81" t="str">
        <f>'Olah Data'!AB111</f>
        <v>BPS Kota Semarang</v>
      </c>
      <c r="H321" s="1" t="str">
        <f>'Olah Data'!Y111</f>
        <v>33</v>
      </c>
    </row>
    <row r="322" spans="1:8" ht="12.75">
      <c r="A322" s="81">
        <v>1</v>
      </c>
      <c r="B322" s="81" t="str">
        <f>'Olah Data'!Z157</f>
        <v>Jawa Tengah</v>
      </c>
      <c r="C322" s="82" t="str">
        <f>'Olah Data'!D157</f>
        <v>212112104</v>
      </c>
      <c r="D322" s="81" t="e">
        <f>'Olah Data'!G157</f>
        <v>#N/A</v>
      </c>
      <c r="E322" s="80" t="str">
        <f>'Olah Data'!C157</f>
        <v>DIV ST</v>
      </c>
      <c r="F322" s="81" t="str">
        <f>'Olah Data'!T157</f>
        <v>Jln. Talangsari Raya No. 44C, Rt 001/Rw 001, Bendan Duwur, Kecamatan Gajahmungkur, Kota Semarang</v>
      </c>
      <c r="G322" s="81" t="str">
        <f>'Olah Data'!AB157</f>
        <v>BPS Kota Semarang</v>
      </c>
      <c r="H322" s="1" t="str">
        <f>'Olah Data'!Y157</f>
        <v>33</v>
      </c>
    </row>
    <row r="323" spans="1:8" ht="12.75">
      <c r="A323" s="81">
        <v>1</v>
      </c>
      <c r="B323" s="81" t="str">
        <f>'Olah Data'!Z229</f>
        <v>Jawa Tengah</v>
      </c>
      <c r="C323" s="82" t="str">
        <f>'Olah Data'!D229</f>
        <v>212112130</v>
      </c>
      <c r="D323" s="81" t="e">
        <f>'Olah Data'!G229</f>
        <v>#N/A</v>
      </c>
      <c r="E323" s="80" t="str">
        <f>'Olah Data'!C229</f>
        <v>DIV ST</v>
      </c>
      <c r="F323" s="81" t="str">
        <f>'Olah Data'!T229</f>
        <v>Rt 9, Rw 1, No 14A, Jalan Puspanjolo Timur Iv, Kel. Cabean, Kec. Semarang Barat</v>
      </c>
      <c r="G323" s="81" t="str">
        <f>'Olah Data'!AB229</f>
        <v>BPS Kota Semarang</v>
      </c>
      <c r="H323" s="1" t="str">
        <f>'Olah Data'!Y229</f>
        <v>33</v>
      </c>
    </row>
    <row r="324" spans="1:8" ht="12.75">
      <c r="A324" s="81">
        <v>1</v>
      </c>
      <c r="B324" s="81" t="str">
        <f>'Olah Data'!Z169</f>
        <v>Jawa Tengah</v>
      </c>
      <c r="C324" s="82" t="str">
        <f>'Olah Data'!D169</f>
        <v>212112189</v>
      </c>
      <c r="D324" s="81" t="e">
        <f>'Olah Data'!G169</f>
        <v>#N/A</v>
      </c>
      <c r="E324" s="80" t="str">
        <f>'Olah Data'!C169</f>
        <v>DIV ST</v>
      </c>
      <c r="F324" s="81" t="str">
        <f>'Olah Data'!T169</f>
        <v>Desa Tawangharjo, Rt 02/Rw 02, Kec. Wedarijaksa, Kab. Pati</v>
      </c>
      <c r="G324" s="81" t="str">
        <f>'Olah Data'!AB169</f>
        <v>BPS Kota Semarang</v>
      </c>
      <c r="H324" s="1" t="str">
        <f>'Olah Data'!Y169</f>
        <v>33</v>
      </c>
    </row>
    <row r="325" spans="1:8" ht="12.75">
      <c r="A325" s="81">
        <v>1</v>
      </c>
      <c r="B325" s="81" t="str">
        <f>'Olah Data'!Z152</f>
        <v>Jawa Tengah</v>
      </c>
      <c r="C325" s="82" t="str">
        <f>'Olah Data'!D152</f>
        <v>212112361</v>
      </c>
      <c r="D325" s="81" t="e">
        <f>'Olah Data'!G152</f>
        <v>#N/A</v>
      </c>
      <c r="E325" s="80" t="str">
        <f>'Olah Data'!C152</f>
        <v>DIV ST</v>
      </c>
      <c r="F325" s="81" t="str">
        <f>'Olah Data'!T152</f>
        <v>Ngemplak Kaba Rt 02 Rw 12 Kelurahan Tandang Kecamatan Tembalang</v>
      </c>
      <c r="G325" s="81" t="str">
        <f>'Olah Data'!AB152</f>
        <v>BPS Kota Semarang</v>
      </c>
      <c r="H325" s="1" t="str">
        <f>'Olah Data'!Y152</f>
        <v>33</v>
      </c>
    </row>
    <row r="326" spans="1:8" ht="12.75">
      <c r="A326" s="81">
        <v>1</v>
      </c>
      <c r="B326" s="81" t="str">
        <f>'Olah Data'!Z205</f>
        <v>Jawa Tengah</v>
      </c>
      <c r="C326" s="82" t="str">
        <f>'Olah Data'!D205</f>
        <v>212112428</v>
      </c>
      <c r="D326" s="81" t="e">
        <f>'Olah Data'!G205</f>
        <v>#N/A</v>
      </c>
      <c r="E326" s="80" t="str">
        <f>'Olah Data'!C205</f>
        <v>DIV ST</v>
      </c>
      <c r="F326" s="81" t="str">
        <f>'Olah Data'!T205</f>
        <v>Jalan Erlangga Barat Vii No.7 Rt 008 Rw 004, Kel. Pleburan, Kec. Semarang Selatan</v>
      </c>
      <c r="G326" s="81" t="str">
        <f>'Olah Data'!AB205</f>
        <v>BPS Kota Semarang</v>
      </c>
      <c r="H326" s="1" t="str">
        <f>'Olah Data'!Y205</f>
        <v>33</v>
      </c>
    </row>
    <row r="327" spans="1:8" ht="12.75">
      <c r="A327" s="81">
        <v>1</v>
      </c>
      <c r="B327" s="81" t="str">
        <f>'Olah Data'!Z87</f>
        <v>Jawa Tengah</v>
      </c>
      <c r="C327" s="82" t="str">
        <f>'Olah Data'!D87</f>
        <v>112212491</v>
      </c>
      <c r="D327" s="81" t="e">
        <f>'Olah Data'!G87</f>
        <v>#N/A</v>
      </c>
      <c r="E327" s="80" t="str">
        <f>'Olah Data'!C87</f>
        <v>DIII ST</v>
      </c>
      <c r="F327" s="81" t="str">
        <f>'Olah Data'!T87</f>
        <v xml:space="preserve">Jalan Ledok 1 Rt 2/Rw 2 Sidorejo, Ngargorejo, Ngemplak, Boyolali, Jawa Tengah </v>
      </c>
      <c r="G327" s="81" t="str">
        <f>'Olah Data'!AB87</f>
        <v>BPS Kota Surakarta</v>
      </c>
      <c r="H327" s="1" t="str">
        <f>'Olah Data'!Y87</f>
        <v>33</v>
      </c>
    </row>
    <row r="328" spans="1:8" ht="12.75">
      <c r="A328" s="81">
        <v>1</v>
      </c>
      <c r="B328" s="81" t="str">
        <f>'Olah Data'!Z185</f>
        <v>Jawa Tengah</v>
      </c>
      <c r="C328" s="82" t="str">
        <f>'Olah Data'!D185</f>
        <v>212112140</v>
      </c>
      <c r="D328" s="81" t="e">
        <f>'Olah Data'!G185</f>
        <v>#N/A</v>
      </c>
      <c r="E328" s="80" t="str">
        <f>'Olah Data'!C185</f>
        <v>DIV ST</v>
      </c>
      <c r="F328" s="81" t="str">
        <f>'Olah Data'!T185</f>
        <v>Jalan Salak Raya Gang Salak 9 Ringinharjo Rt 05 Rw 01 Gumpang, Kecamatan Kartasura</v>
      </c>
      <c r="G328" s="81" t="str">
        <f>'Olah Data'!AB185</f>
        <v>BPS Kota Surakarta</v>
      </c>
      <c r="H328" s="1" t="str">
        <f>'Olah Data'!Y185</f>
        <v>33</v>
      </c>
    </row>
    <row r="329" spans="1:8" ht="12.75">
      <c r="A329" s="81">
        <v>1</v>
      </c>
      <c r="B329" s="81" t="str">
        <f>'Olah Data'!Z409</f>
        <v>Jawa Tengah</v>
      </c>
      <c r="C329" s="82" t="str">
        <f>'Olah Data'!D409</f>
        <v>212112181</v>
      </c>
      <c r="D329" s="81" t="e">
        <f>'Olah Data'!G409</f>
        <v>#N/A</v>
      </c>
      <c r="E329" s="80" t="str">
        <f>'Olah Data'!C409</f>
        <v>DIV ST</v>
      </c>
      <c r="F329" s="81" t="str">
        <f>'Olah Data'!T409</f>
        <v>Mijen Rt 001/Rw 008, Sudiroprajan, Jebres</v>
      </c>
      <c r="G329" s="81" t="str">
        <f>'Olah Data'!AB409</f>
        <v>BPS Kota Surakarta</v>
      </c>
      <c r="H329" s="1" t="str">
        <f>'Olah Data'!Y409</f>
        <v>33</v>
      </c>
    </row>
    <row r="330" spans="1:8" ht="12.75">
      <c r="A330" s="81">
        <v>1</v>
      </c>
      <c r="B330" s="81" t="str">
        <f>'Olah Data'!Z487</f>
        <v>Jawa Tengah</v>
      </c>
      <c r="C330" s="82" t="str">
        <f>'Olah Data'!D487</f>
        <v>212112295</v>
      </c>
      <c r="D330" s="81" t="e">
        <f>'Olah Data'!G487</f>
        <v>#N/A</v>
      </c>
      <c r="E330" s="80" t="str">
        <f>'Olah Data'!C487</f>
        <v>DIV ST</v>
      </c>
      <c r="F330" s="81" t="str">
        <f>'Olah Data'!T487</f>
        <v>Jl. Pajajaran Utara Iii No.24, Sumber, Kec. Banjarsari, Kota Surakarta, Jawa Tengah 57138</v>
      </c>
      <c r="G330" s="81" t="str">
        <f>'Olah Data'!AB487</f>
        <v>BPS Kota Surakarta</v>
      </c>
      <c r="H330" s="1" t="str">
        <f>'Olah Data'!Y487</f>
        <v>33</v>
      </c>
    </row>
    <row r="331" spans="1:8" ht="12.75">
      <c r="A331" s="81">
        <v>1</v>
      </c>
      <c r="B331" s="81" t="str">
        <f>'Olah Data'!Z50</f>
        <v>Jawa Tengah</v>
      </c>
      <c r="C331" s="82" t="str">
        <f>'Olah Data'!D50</f>
        <v>212112341</v>
      </c>
      <c r="D331" s="81" t="e">
        <f>'Olah Data'!G50</f>
        <v>#N/A</v>
      </c>
      <c r="E331" s="80" t="str">
        <f>'Olah Data'!C50</f>
        <v>DIV ST</v>
      </c>
      <c r="F331" s="81" t="str">
        <f>'Olah Data'!T50</f>
        <v>Bibis Baru Rt 05/Rw 24, Kelurahan Nusukan, Kecamatan Banjarsari, Kota Surakarta, 57135</v>
      </c>
      <c r="G331" s="81" t="str">
        <f>'Olah Data'!AB50</f>
        <v>BPS Kota Surakarta</v>
      </c>
      <c r="H331" s="1" t="str">
        <f>'Olah Data'!Y50</f>
        <v>33</v>
      </c>
    </row>
    <row r="332" spans="1:8" ht="12.75">
      <c r="A332" s="81">
        <v>1</v>
      </c>
      <c r="B332" s="81" t="str">
        <f>'Olah Data'!Z507</f>
        <v>Jawa Tengah</v>
      </c>
      <c r="C332" s="82" t="str">
        <f>'Olah Data'!D507</f>
        <v>212112414</v>
      </c>
      <c r="D332" s="81" t="e">
        <f>'Olah Data'!G507</f>
        <v>#N/A</v>
      </c>
      <c r="E332" s="80" t="str">
        <f>'Olah Data'!C507</f>
        <v>DIV ST</v>
      </c>
      <c r="F332" s="81" t="str">
        <f>'Olah Data'!T507</f>
        <v>Jalan Srinarendra 3 Rt 02 Rw 14 Tipes, Serengan, Surakarta, Jawa Tengah</v>
      </c>
      <c r="G332" s="81" t="str">
        <f>'Olah Data'!AB507</f>
        <v>BPS Kota Surakarta</v>
      </c>
      <c r="H332" s="1" t="str">
        <f>'Olah Data'!Y507</f>
        <v>33</v>
      </c>
    </row>
    <row r="333" spans="1:8" ht="12.75">
      <c r="A333" s="81">
        <v>1</v>
      </c>
      <c r="B333" s="81" t="str">
        <f>'Olah Data'!Z125</f>
        <v>Jawa Tengah</v>
      </c>
      <c r="C333" s="82" t="str">
        <f>'Olah Data'!D125</f>
        <v>112212657</v>
      </c>
      <c r="D333" s="81" t="e">
        <f>'Olah Data'!G125</f>
        <v>#N/A</v>
      </c>
      <c r="E333" s="80" t="str">
        <f>'Olah Data'!C125</f>
        <v>DIII ST</v>
      </c>
      <c r="F333" s="81" t="str">
        <f>'Olah Data'!T125</f>
        <v>Jl. Koveri Mega Permai Vi / No. 140 ; Rt: 02 ; Rw: 12, Bringin , Ngaliyan</v>
      </c>
      <c r="G333" s="81" t="str">
        <f>'Olah Data'!AB125</f>
        <v>BPS Provinsi Jawa Tengah</v>
      </c>
      <c r="H333" s="1" t="str">
        <f>'Olah Data'!Y125</f>
        <v>33</v>
      </c>
    </row>
    <row r="334" spans="1:8" ht="12.75">
      <c r="A334" s="81">
        <v>1</v>
      </c>
      <c r="B334" s="81" t="str">
        <f>'Olah Data'!Z167</f>
        <v>Jawa Tengah</v>
      </c>
      <c r="C334" s="82" t="str">
        <f>'Olah Data'!D167</f>
        <v>112212860</v>
      </c>
      <c r="D334" s="81" t="e">
        <f>'Olah Data'!G167</f>
        <v>#N/A</v>
      </c>
      <c r="E334" s="80" t="str">
        <f>'Olah Data'!C167</f>
        <v>DIII ST</v>
      </c>
      <c r="F334" s="81" t="str">
        <f>'Olah Data'!T167</f>
        <v>Rt 01/Rw 03, 508 I, Jalan Siliwangi, Kembangarum, Semarang Barat</v>
      </c>
      <c r="G334" s="81" t="str">
        <f>'Olah Data'!AB167</f>
        <v>BPS Provinsi Jawa Tengah</v>
      </c>
      <c r="H334" s="1" t="str">
        <f>'Olah Data'!Y167</f>
        <v>33</v>
      </c>
    </row>
    <row r="335" spans="1:8" ht="12.75">
      <c r="A335" s="81">
        <v>1</v>
      </c>
      <c r="B335" s="81" t="str">
        <f>'Olah Data'!Z117</f>
        <v>Jawa Tengah</v>
      </c>
      <c r="C335" s="82" t="str">
        <f>'Olah Data'!D117</f>
        <v>222111940</v>
      </c>
      <c r="D335" s="81" t="e">
        <f>'Olah Data'!G117</f>
        <v>#N/A</v>
      </c>
      <c r="E335" s="80" t="str">
        <f>'Olah Data'!C117</f>
        <v>DIV KS</v>
      </c>
      <c r="F335" s="81" t="str">
        <f>'Olah Data'!T117</f>
        <v>Jl Kepodang Barat Vi Rt 1 Rw 10 Blok C/122, Pudakpayung, Banyumanik</v>
      </c>
      <c r="G335" s="81" t="str">
        <f>'Olah Data'!AB117</f>
        <v>BPS Provinsi Jawa Tengah</v>
      </c>
      <c r="H335" s="1" t="str">
        <f>'Olah Data'!Y117</f>
        <v>33</v>
      </c>
    </row>
    <row r="336" spans="1:8" ht="12.75">
      <c r="A336" s="81">
        <v>1</v>
      </c>
      <c r="B336" s="81" t="str">
        <f>'Olah Data'!Z164</f>
        <v>Jawa Tengah</v>
      </c>
      <c r="C336" s="82" t="str">
        <f>'Olah Data'!D164</f>
        <v>222111997</v>
      </c>
      <c r="D336" s="81" t="e">
        <f>'Olah Data'!G164</f>
        <v>#N/A</v>
      </c>
      <c r="E336" s="80" t="str">
        <f>'Olah Data'!C164</f>
        <v>DIV KS</v>
      </c>
      <c r="F336" s="81" t="str">
        <f>'Olah Data'!T164</f>
        <v>Jalan Damar Timur Dalam Iii No. 333, Rt03/Rw11, Padangsari, Banyumanik, Semarang, Jawa Tengah, 50267</v>
      </c>
      <c r="G336" s="81" t="str">
        <f>'Olah Data'!AB164</f>
        <v>BPS Provinsi Jawa Tengah</v>
      </c>
      <c r="H336" s="1" t="str">
        <f>'Olah Data'!Y164</f>
        <v>33</v>
      </c>
    </row>
    <row r="337" spans="1:8" ht="12.75">
      <c r="A337" s="81">
        <v>1</v>
      </c>
      <c r="B337" s="81" t="str">
        <f>'Olah Data'!Z320</f>
        <v>Jawa Tengah</v>
      </c>
      <c r="C337" s="82" t="str">
        <f>'Olah Data'!D320</f>
        <v>222112385</v>
      </c>
      <c r="D337" s="81" t="e">
        <f>'Olah Data'!G320</f>
        <v>#N/A</v>
      </c>
      <c r="E337" s="80" t="str">
        <f>'Olah Data'!C320</f>
        <v>DIV KS</v>
      </c>
      <c r="F337" s="81" t="str">
        <f>'Olah Data'!T320</f>
        <v>Rt 04/Rw 02 Dusun Jatimas, Desa Manggarmas, Kecamatan Godong</v>
      </c>
      <c r="G337" s="81" t="str">
        <f>'Olah Data'!AB320</f>
        <v>BPS Provinsi Jawa Tengah</v>
      </c>
      <c r="H337" s="1" t="str">
        <f>'Olah Data'!Y320</f>
        <v>33</v>
      </c>
    </row>
    <row r="338" spans="1:8" ht="12.75">
      <c r="A338" s="81">
        <v>1</v>
      </c>
      <c r="B338" s="81" t="str">
        <f>'Olah Data'!Z22</f>
        <v>Jawa Tengah</v>
      </c>
      <c r="C338" s="82" t="str">
        <f>'Olah Data'!D22</f>
        <v>212111861</v>
      </c>
      <c r="D338" s="81" t="e">
        <f>'Olah Data'!G22</f>
        <v>#N/A</v>
      </c>
      <c r="E338" s="80" t="str">
        <f>'Olah Data'!C22</f>
        <v>DIV ST</v>
      </c>
      <c r="F338" s="81" t="str">
        <f>'Olah Data'!T22</f>
        <v>Jl. Syuhada Timur Raya No. 2 Rt 02 / Wr 02 Kelurahan Tlogosari Wetan, Kecamatan Pedurungan, Kota Semarang</v>
      </c>
      <c r="G338" s="81" t="str">
        <f>'Olah Data'!AB22</f>
        <v>BPS Provinsi Jawa Tengah</v>
      </c>
      <c r="H338" s="1" t="str">
        <f>'Olah Data'!Y22</f>
        <v>33</v>
      </c>
    </row>
    <row r="339" spans="1:8" ht="12.75">
      <c r="A339" s="81">
        <v>1</v>
      </c>
      <c r="B339" s="81" t="str">
        <f>'Olah Data'!Z118</f>
        <v>Jawa Tengah</v>
      </c>
      <c r="C339" s="82" t="str">
        <f>'Olah Data'!D118</f>
        <v>212112138</v>
      </c>
      <c r="D339" s="81" t="e">
        <f>'Olah Data'!G118</f>
        <v>#N/A</v>
      </c>
      <c r="E339" s="80" t="str">
        <f>'Olah Data'!C118</f>
        <v>DIV ST</v>
      </c>
      <c r="F339" s="81" t="str">
        <f>'Olah Data'!T118</f>
        <v>Jl Pancakarya Blok 53 No 325</v>
      </c>
      <c r="G339" s="81" t="str">
        <f>'Olah Data'!AB118</f>
        <v>BPS Provinsi Jawa Tengah</v>
      </c>
      <c r="H339" s="1" t="str">
        <f>'Olah Data'!Y118</f>
        <v>33</v>
      </c>
    </row>
    <row r="340" spans="1:8" ht="12.75">
      <c r="A340" s="81">
        <v>1</v>
      </c>
      <c r="B340" s="81" t="str">
        <f>'Olah Data'!Z222</f>
        <v>Jawa Tengah</v>
      </c>
      <c r="C340" s="82" t="str">
        <f>'Olah Data'!D222</f>
        <v>212112306</v>
      </c>
      <c r="D340" s="81" t="e">
        <f>'Olah Data'!G222</f>
        <v>#N/A</v>
      </c>
      <c r="E340" s="80" t="str">
        <f>'Olah Data'!C222</f>
        <v>DIV ST</v>
      </c>
      <c r="F340" s="81" t="str">
        <f>'Olah Data'!T222</f>
        <v xml:space="preserve">Jl. Kusumasari No 3B Rt 14 Rw 5, Kelurahan Rejomulyo, Kecamatan Kartoharjo, Kota Madiun </v>
      </c>
      <c r="G340" s="81" t="str">
        <f>'Olah Data'!AB222</f>
        <v>BPS Provinsi Jawa Tengah</v>
      </c>
      <c r="H340" s="1" t="str">
        <f>'Olah Data'!Y222</f>
        <v>33</v>
      </c>
    </row>
    <row r="341" spans="1:8" ht="12.75">
      <c r="A341" s="81">
        <v>1</v>
      </c>
      <c r="B341" s="81" t="str">
        <f>'Olah Data'!Z120</f>
        <v>Jawa Tengah</v>
      </c>
      <c r="C341" s="82" t="str">
        <f>'Olah Data'!D120</f>
        <v>212112383</v>
      </c>
      <c r="D341" s="81" t="e">
        <f>'Olah Data'!G120</f>
        <v>#N/A</v>
      </c>
      <c r="E341" s="80" t="str">
        <f>'Olah Data'!C120</f>
        <v>DIV ST</v>
      </c>
      <c r="F341" s="81" t="str">
        <f>'Olah Data'!T120</f>
        <v>Perumahan Gardenia E1/19, Rt 04/Rw 09, Kelurahan Plamongan Sari, Kecamatan Pedurungan</v>
      </c>
      <c r="G341" s="81" t="str">
        <f>'Olah Data'!AB120</f>
        <v>BPS Provinsi Jawa Tengah</v>
      </c>
      <c r="H341" s="1" t="str">
        <f>'Olah Data'!Y120</f>
        <v>33</v>
      </c>
    </row>
    <row r="342" spans="1:8" ht="12.75">
      <c r="A342" s="81">
        <v>1</v>
      </c>
      <c r="B342" s="81" t="str">
        <f>'Olah Data'!Z269</f>
        <v>DI Yogyakarta</v>
      </c>
      <c r="C342" s="82" t="str">
        <f>'Olah Data'!D269</f>
        <v>222111975</v>
      </c>
      <c r="D342" s="81" t="e">
        <f>'Olah Data'!G269</f>
        <v>#N/A</v>
      </c>
      <c r="E342" s="80" t="str">
        <f>'Olah Data'!C269</f>
        <v>DIV KS</v>
      </c>
      <c r="F342" s="81" t="str">
        <f>'Olah Data'!T269</f>
        <v>Jl Ngrukem, Krandohan, Pendowoharjo, Sewon, Bantul, Daerah Istimewa Yogyakarta</v>
      </c>
      <c r="G342" s="81" t="str">
        <f>'Olah Data'!AB269</f>
        <v>BPS Kabupaten Bantul</v>
      </c>
      <c r="H342" s="1" t="str">
        <f>'Olah Data'!Y269</f>
        <v>34</v>
      </c>
    </row>
    <row r="343" spans="1:8" ht="12.75">
      <c r="A343" s="81">
        <v>1</v>
      </c>
      <c r="B343" s="81" t="str">
        <f>'Olah Data'!Z426</f>
        <v>DI Yogyakarta</v>
      </c>
      <c r="C343" s="82" t="str">
        <f>'Olah Data'!D426</f>
        <v>222112057</v>
      </c>
      <c r="D343" s="81" t="e">
        <f>'Olah Data'!G426</f>
        <v>#N/A</v>
      </c>
      <c r="E343" s="80" t="str">
        <f>'Olah Data'!C426</f>
        <v>DIV KS</v>
      </c>
      <c r="F343" s="81" t="str">
        <f>'Olah Data'!T426</f>
        <v>Butuh Rt/Rw 02/00, Sriharjo, Imogiri, Bantul, Daerah Istimewa Yogyakarta</v>
      </c>
      <c r="G343" s="81" t="str">
        <f>'Olah Data'!AB426</f>
        <v>BPS Kabupaten Bantul</v>
      </c>
      <c r="H343" s="1" t="str">
        <f>'Olah Data'!Y426</f>
        <v>34</v>
      </c>
    </row>
    <row r="344" spans="1:8" ht="12.75">
      <c r="A344" s="81">
        <v>1</v>
      </c>
      <c r="B344" s="81" t="str">
        <f>'Olah Data'!Z197</f>
        <v>DI Yogyakarta</v>
      </c>
      <c r="C344" s="82" t="str">
        <f>'Olah Data'!D197</f>
        <v>222112069</v>
      </c>
      <c r="D344" s="81" t="e">
        <f>'Olah Data'!G197</f>
        <v>#N/A</v>
      </c>
      <c r="E344" s="80" t="str">
        <f>'Olah Data'!C197</f>
        <v>DIV KS</v>
      </c>
      <c r="F344" s="81" t="str">
        <f>'Olah Data'!T197</f>
        <v>Jl, Kh Hasyim Ashari No.127, Mandingan Rt 5, Ringinharjo, Bantul, Bantul
Https://Maps.App.Goo.Gl/Pxtbz77Jkmpjxeip8</v>
      </c>
      <c r="G344" s="81" t="str">
        <f>'Olah Data'!AB197</f>
        <v>BPS Kabupaten Bantul</v>
      </c>
      <c r="H344" s="1" t="str">
        <f>'Olah Data'!Y197</f>
        <v>34</v>
      </c>
    </row>
    <row r="345" spans="1:8" ht="12.75">
      <c r="A345" s="81">
        <v>1</v>
      </c>
      <c r="B345" s="81" t="str">
        <f>'Olah Data'!Z136</f>
        <v>DI Yogyakarta</v>
      </c>
      <c r="C345" s="82" t="str">
        <f>'Olah Data'!D136</f>
        <v>222112376</v>
      </c>
      <c r="D345" s="81" t="e">
        <f>'Olah Data'!G136</f>
        <v>#N/A</v>
      </c>
      <c r="E345" s="80" t="str">
        <f>'Olah Data'!C136</f>
        <v>DIV KS</v>
      </c>
      <c r="F345" s="81" t="str">
        <f>'Olah Data'!T136</f>
        <v>Pelemantung, Selopamioro, Imogiri, Bantul, Daerah Istimewa Yogyakarta</v>
      </c>
      <c r="G345" s="81" t="str">
        <f>'Olah Data'!AB136</f>
        <v>BPS Kabupaten Bantul</v>
      </c>
      <c r="H345" s="1" t="str">
        <f>'Olah Data'!Y136</f>
        <v>34</v>
      </c>
    </row>
    <row r="346" spans="1:8" ht="12.75">
      <c r="A346" s="81">
        <v>1</v>
      </c>
      <c r="B346" s="81" t="str">
        <f>'Olah Data'!Z195</f>
        <v>DI Yogyakarta</v>
      </c>
      <c r="C346" s="82" t="str">
        <f>'Olah Data'!D195</f>
        <v>212111842</v>
      </c>
      <c r="D346" s="81" t="e">
        <f>'Olah Data'!G195</f>
        <v>#N/A</v>
      </c>
      <c r="E346" s="80" t="str">
        <f>'Olah Data'!C195</f>
        <v>DIV ST</v>
      </c>
      <c r="F346" s="81" t="str">
        <f>'Olah Data'!T195</f>
        <v>Rt 06, Payaman Utara, Girirejo, Imogiri</v>
      </c>
      <c r="G346" s="81" t="str">
        <f>'Olah Data'!AB195</f>
        <v>BPS Kabupaten Bantul</v>
      </c>
      <c r="H346" s="1" t="str">
        <f>'Olah Data'!Y195</f>
        <v>34</v>
      </c>
    </row>
    <row r="347" spans="1:8" ht="12.75">
      <c r="A347" s="81">
        <v>1</v>
      </c>
      <c r="B347" s="81" t="str">
        <f>'Olah Data'!Z138</f>
        <v>DI Yogyakarta</v>
      </c>
      <c r="C347" s="82" t="str">
        <f>'Olah Data'!D138</f>
        <v>212112148</v>
      </c>
      <c r="D347" s="81" t="e">
        <f>'Olah Data'!G138</f>
        <v>#N/A</v>
      </c>
      <c r="E347" s="80" t="str">
        <f>'Olah Data'!C138</f>
        <v>DIV ST</v>
      </c>
      <c r="F347" s="81" t="str">
        <f>'Olah Data'!T138</f>
        <v>Rt 36/Rw 00, E2 Nomor 3, Perumahan Griya Kencana Permai, Argorejo, Sedayu</v>
      </c>
      <c r="G347" s="81" t="str">
        <f>'Olah Data'!AB138</f>
        <v>BPS Kabupaten Bantul</v>
      </c>
      <c r="H347" s="1" t="str">
        <f>'Olah Data'!Y138</f>
        <v>34</v>
      </c>
    </row>
    <row r="348" spans="1:8" ht="12.75">
      <c r="A348" s="81">
        <v>1</v>
      </c>
      <c r="B348" s="81" t="str">
        <f>'Olah Data'!Z168</f>
        <v>DI Yogyakarta</v>
      </c>
      <c r="C348" s="82" t="str">
        <f>'Olah Data'!D168</f>
        <v>212112223</v>
      </c>
      <c r="D348" s="81" t="e">
        <f>'Olah Data'!G168</f>
        <v>#N/A</v>
      </c>
      <c r="E348" s="80" t="str">
        <f>'Olah Data'!C168</f>
        <v>DIV ST</v>
      </c>
      <c r="F348" s="81" t="str">
        <f>'Olah Data'!T168</f>
        <v>Rt03, No. 51C, Jalan Parkit, Gempolan Kulon Dk. Klembon, Desa Trirenggo, Kecamatan Bantul</v>
      </c>
      <c r="G348" s="81" t="str">
        <f>'Olah Data'!AB168</f>
        <v>BPS Kabupaten Bantul</v>
      </c>
      <c r="H348" s="1" t="str">
        <f>'Olah Data'!Y168</f>
        <v>34</v>
      </c>
    </row>
    <row r="349" spans="1:8" ht="12.75">
      <c r="A349" s="81">
        <v>1</v>
      </c>
      <c r="B349" s="81" t="str">
        <f>'Olah Data'!Z341</f>
        <v>DI Yogyakarta</v>
      </c>
      <c r="C349" s="82" t="str">
        <f>'Olah Data'!D341</f>
        <v>212112270</v>
      </c>
      <c r="D349" s="81" t="e">
        <f>'Olah Data'!G341</f>
        <v>#N/A</v>
      </c>
      <c r="E349" s="80" t="str">
        <f>'Olah Data'!C341</f>
        <v>DIV ST</v>
      </c>
      <c r="F349" s="81" t="str">
        <f>'Olah Data'!T341</f>
        <v>Patalan Rt.36, Patalan, Jetis, Bantul, Di Yogyakarta</v>
      </c>
      <c r="G349" s="81" t="str">
        <f>'Olah Data'!AB341</f>
        <v>BPS Kabupaten Bantul</v>
      </c>
      <c r="H349" s="1" t="str">
        <f>'Olah Data'!Y341</f>
        <v>34</v>
      </c>
    </row>
    <row r="350" spans="1:8" ht="12.75">
      <c r="A350" s="81">
        <v>1</v>
      </c>
      <c r="B350" s="81" t="str">
        <f>'Olah Data'!Z333</f>
        <v>DI Yogyakarta</v>
      </c>
      <c r="C350" s="82" t="str">
        <f>'Olah Data'!D333</f>
        <v>212112049</v>
      </c>
      <c r="D350" s="81" t="e">
        <f>'Olah Data'!G333</f>
        <v>#N/A</v>
      </c>
      <c r="E350" s="80" t="str">
        <f>'Olah Data'!C333</f>
        <v>DIV ST</v>
      </c>
      <c r="F350" s="81" t="str">
        <f>'Olah Data'!T333</f>
        <v>Mutihan, Rt 13/Rw 06, Mutihan, Gantiwarno, Klaten</v>
      </c>
      <c r="G350" s="81" t="str">
        <f>'Olah Data'!AB333</f>
        <v>BPS Kabupaten Gunungkidul</v>
      </c>
      <c r="H350" s="1" t="str">
        <f>'Olah Data'!Y333</f>
        <v>34</v>
      </c>
    </row>
    <row r="351" spans="1:8" ht="12.75">
      <c r="A351" s="81">
        <v>1</v>
      </c>
      <c r="B351" s="81" t="str">
        <f>'Olah Data'!Z57</f>
        <v>DI Yogyakarta</v>
      </c>
      <c r="C351" s="82" t="str">
        <f>'Olah Data'!D57</f>
        <v>212112081</v>
      </c>
      <c r="D351" s="81" t="e">
        <f>'Olah Data'!G57</f>
        <v>#N/A</v>
      </c>
      <c r="E351" s="80" t="str">
        <f>'Olah Data'!C57</f>
        <v>DIV ST</v>
      </c>
      <c r="F351" s="81" t="str">
        <f>'Olah Data'!T57</f>
        <v>Banaran V, Rt 23/Rw 05, Banaran, Playen, Gunungkidul, Diy</v>
      </c>
      <c r="G351" s="81" t="str">
        <f>'Olah Data'!AB57</f>
        <v>BPS Kabupaten Gunungkidul</v>
      </c>
      <c r="H351" s="1" t="str">
        <f>'Olah Data'!Y57</f>
        <v>34</v>
      </c>
    </row>
    <row r="352" spans="1:8" ht="12.75">
      <c r="A352" s="81">
        <v>1</v>
      </c>
      <c r="B352" s="81" t="str">
        <f>'Olah Data'!Z67</f>
        <v>DI Yogyakarta</v>
      </c>
      <c r="C352" s="82" t="str">
        <f>'Olah Data'!D67</f>
        <v>212112317</v>
      </c>
      <c r="D352" s="81" t="e">
        <f>'Olah Data'!G67</f>
        <v>#N/A</v>
      </c>
      <c r="E352" s="80" t="str">
        <f>'Olah Data'!C67</f>
        <v>DIV ST</v>
      </c>
      <c r="F352" s="81" t="str">
        <f>'Olah Data'!T67</f>
        <v>Jl Baron Km 08, Karangasem Rt 06 Rw 09, Mulo, Wonosari, Gunungkidul, Di Yogyakarta</v>
      </c>
      <c r="G352" s="81" t="str">
        <f>'Olah Data'!AB67</f>
        <v>BPS Kabupaten Gunungkidul</v>
      </c>
      <c r="H352" s="1" t="str">
        <f>'Olah Data'!Y67</f>
        <v>34</v>
      </c>
    </row>
    <row r="353" spans="1:8" ht="12.75">
      <c r="A353" s="81">
        <v>1</v>
      </c>
      <c r="B353" s="81" t="str">
        <f>'Olah Data'!Z459</f>
        <v>DI Yogyakarta</v>
      </c>
      <c r="C353" s="82" t="str">
        <f>'Olah Data'!D459</f>
        <v>212111879</v>
      </c>
      <c r="D353" s="81" t="e">
        <f>'Olah Data'!G459</f>
        <v>#N/A</v>
      </c>
      <c r="E353" s="80" t="str">
        <f>'Olah Data'!C459</f>
        <v>DIV ST</v>
      </c>
      <c r="F353" s="81" t="str">
        <f>'Olah Data'!T459</f>
        <v>Rt04/Rw15, Sanggrahan, Tirtoadi, Mlati</v>
      </c>
      <c r="G353" s="81" t="str">
        <f>'Olah Data'!AB459</f>
        <v>BPS Kabupaten Kulon Progo</v>
      </c>
      <c r="H353" s="1" t="str">
        <f>'Olah Data'!Y459</f>
        <v>34</v>
      </c>
    </row>
    <row r="354" spans="1:8" ht="12.75">
      <c r="A354" s="81">
        <v>1</v>
      </c>
      <c r="B354" s="81" t="str">
        <f>'Olah Data'!Z417</f>
        <v>DI Yogyakarta</v>
      </c>
      <c r="C354" s="82" t="str">
        <f>'Olah Data'!D417</f>
        <v>212112221</v>
      </c>
      <c r="D354" s="81" t="e">
        <f>'Olah Data'!G417</f>
        <v>#N/A</v>
      </c>
      <c r="E354" s="80" t="str">
        <f>'Olah Data'!C417</f>
        <v>DIV ST</v>
      </c>
      <c r="F354" s="81" t="str">
        <f>'Olah Data'!T417</f>
        <v>Kanoman 2, 0/04, Banjararum, Kalibawang, Kulon Progo</v>
      </c>
      <c r="G354" s="81" t="str">
        <f>'Olah Data'!AB417</f>
        <v>BPS Kabupaten Kulon Progo</v>
      </c>
      <c r="H354" s="1" t="str">
        <f>'Olah Data'!Y417</f>
        <v>34</v>
      </c>
    </row>
    <row r="355" spans="1:8" ht="12.75">
      <c r="A355" s="81">
        <v>1</v>
      </c>
      <c r="B355" s="81" t="str">
        <f>'Olah Data'!Z268</f>
        <v>DI Yogyakarta</v>
      </c>
      <c r="C355" s="82" t="str">
        <f>'Olah Data'!D268</f>
        <v>212112320</v>
      </c>
      <c r="D355" s="81" t="e">
        <f>'Olah Data'!G268</f>
        <v>#N/A</v>
      </c>
      <c r="E355" s="80" t="str">
        <f>'Olah Data'!C268</f>
        <v>DIV ST</v>
      </c>
      <c r="F355" s="81" t="str">
        <f>'Olah Data'!T268</f>
        <v>Jl. Wates Km 07 Pasekan Kidul Rt 02 Balecatur, Gamping</v>
      </c>
      <c r="G355" s="81" t="str">
        <f>'Olah Data'!AB268</f>
        <v>BPS Kabupaten Kulon Progo</v>
      </c>
      <c r="H355" s="1" t="str">
        <f>'Olah Data'!Y268</f>
        <v>34</v>
      </c>
    </row>
    <row r="356" spans="1:8" ht="12.75">
      <c r="A356" s="81">
        <v>1</v>
      </c>
      <c r="B356" s="81" t="str">
        <f>'Olah Data'!Z95</f>
        <v>DI Yogyakarta</v>
      </c>
      <c r="C356" s="82" t="str">
        <f>'Olah Data'!D95</f>
        <v>222111841</v>
      </c>
      <c r="D356" s="81" t="e">
        <f>'Olah Data'!G95</f>
        <v>#N/A</v>
      </c>
      <c r="E356" s="80" t="str">
        <f>'Olah Data'!C95</f>
        <v>DIV KS</v>
      </c>
      <c r="F356" s="81" t="str">
        <f>'Olah Data'!T95</f>
        <v xml:space="preserve">Glagahombo Rt 01/ Rw 08, Pondorejo, Tempel, Sleman. </v>
      </c>
      <c r="G356" s="81" t="str">
        <f>'Olah Data'!AB95</f>
        <v>BPS Kabupaten Sleman</v>
      </c>
      <c r="H356" s="1" t="str">
        <f>'Olah Data'!Y95</f>
        <v>34</v>
      </c>
    </row>
    <row r="357" spans="1:8" ht="12.75">
      <c r="A357" s="81">
        <v>1</v>
      </c>
      <c r="B357" s="81" t="str">
        <f>'Olah Data'!Z73</f>
        <v>DI Yogyakarta</v>
      </c>
      <c r="C357" s="82" t="str">
        <f>'Olah Data'!D73</f>
        <v>222111886</v>
      </c>
      <c r="D357" s="81" t="e">
        <f>'Olah Data'!G73</f>
        <v>#N/A</v>
      </c>
      <c r="E357" s="80" t="str">
        <f>'Olah Data'!C73</f>
        <v>DIV KS</v>
      </c>
      <c r="F357" s="81" t="str">
        <f>'Olah Data'!T73</f>
        <v>Jl. Karangmojo Rt 05 Rw 03, Karanganom, Karangmojo, Purwomartani, Kalasan</v>
      </c>
      <c r="G357" s="81" t="str">
        <f>'Olah Data'!AB73</f>
        <v>BPS Kabupaten Sleman</v>
      </c>
      <c r="H357" s="1" t="str">
        <f>'Olah Data'!Y73</f>
        <v>34</v>
      </c>
    </row>
    <row r="358" spans="1:8" ht="12.75">
      <c r="A358" s="81">
        <v>1</v>
      </c>
      <c r="B358" s="81" t="str">
        <f>'Olah Data'!Z132</f>
        <v>DI Yogyakarta</v>
      </c>
      <c r="C358" s="82" t="str">
        <f>'Olah Data'!D132</f>
        <v>222111993</v>
      </c>
      <c r="D358" s="81" t="e">
        <f>'Olah Data'!G132</f>
        <v>#N/A</v>
      </c>
      <c r="E358" s="80" t="str">
        <f>'Olah Data'!C132</f>
        <v>DIV KS</v>
      </c>
      <c r="F358" s="81" t="str">
        <f>'Olah Data'!T132</f>
        <v>Brengosan 03/08, Donoharjo, Ngaglik</v>
      </c>
      <c r="G358" s="81" t="str">
        <f>'Olah Data'!AB132</f>
        <v>BPS Kabupaten Sleman</v>
      </c>
      <c r="H358" s="1" t="str">
        <f>'Olah Data'!Y132</f>
        <v>34</v>
      </c>
    </row>
    <row r="359" spans="1:8" ht="12.75">
      <c r="A359" s="81">
        <v>1</v>
      </c>
      <c r="B359" s="81" t="str">
        <f>'Olah Data'!Z12</f>
        <v>DI Yogyakarta</v>
      </c>
      <c r="C359" s="82" t="str">
        <f>'Olah Data'!D12</f>
        <v>222112055</v>
      </c>
      <c r="D359" s="81" t="e">
        <f>'Olah Data'!G12</f>
        <v>#N/A</v>
      </c>
      <c r="E359" s="80" t="str">
        <f>'Olah Data'!C12</f>
        <v>DIV KS</v>
      </c>
      <c r="F359" s="81" t="str">
        <f>'Olah Data'!T12</f>
        <v>Jl. Palagan Tentara Pelajar, Rejodani I, Rt/Rw 04/02, Saruharjo, Ngaglik, Sleman</v>
      </c>
      <c r="G359" s="81" t="str">
        <f>'Olah Data'!AB12</f>
        <v>BPS Kabupaten Sleman</v>
      </c>
      <c r="H359" s="1" t="str">
        <f>'Olah Data'!Y12</f>
        <v>34</v>
      </c>
    </row>
    <row r="360" spans="1:8" ht="12.75">
      <c r="A360" s="81">
        <v>1</v>
      </c>
      <c r="B360" s="81" t="str">
        <f>'Olah Data'!Z74</f>
        <v>DI Yogyakarta</v>
      </c>
      <c r="C360" s="82" t="str">
        <f>'Olah Data'!D74</f>
        <v>222112427</v>
      </c>
      <c r="D360" s="81" t="e">
        <f>'Olah Data'!G74</f>
        <v>#N/A</v>
      </c>
      <c r="E360" s="80" t="str">
        <f>'Olah Data'!C74</f>
        <v>DIV KS</v>
      </c>
      <c r="F360" s="81" t="str">
        <f>'Olah Data'!T74</f>
        <v>Pondok, Rt.02/Rw.01, Selomartani, Kalasan</v>
      </c>
      <c r="G360" s="81" t="str">
        <f>'Olah Data'!AB74</f>
        <v>BPS Kabupaten Sleman</v>
      </c>
      <c r="H360" s="1" t="str">
        <f>'Olah Data'!Y74</f>
        <v>34</v>
      </c>
    </row>
    <row r="361" spans="1:8" ht="12.75">
      <c r="A361" s="81">
        <v>1</v>
      </c>
      <c r="B361" s="81" t="str">
        <f>'Olah Data'!Z2</f>
        <v>DI Yogyakarta</v>
      </c>
      <c r="C361" s="82" t="str">
        <f>'Olah Data'!D2</f>
        <v>212111887</v>
      </c>
      <c r="D361" s="81" t="e">
        <f>'Olah Data'!G2</f>
        <v>#N/A</v>
      </c>
      <c r="E361" s="80" t="str">
        <f>'Olah Data'!C2</f>
        <v>DIV ST</v>
      </c>
      <c r="F361" s="81" t="str">
        <f>'Olah Data'!T2</f>
        <v>Potrowangsan Rt 01 Rw 24, Candibinangun, Pakem</v>
      </c>
      <c r="G361" s="81" t="str">
        <f>'Olah Data'!AB2</f>
        <v>BPS Kabupaten Sleman</v>
      </c>
      <c r="H361" s="1" t="str">
        <f>'Olah Data'!Y2</f>
        <v>34</v>
      </c>
    </row>
    <row r="362" spans="1:8" ht="12.75">
      <c r="A362" s="81">
        <v>1</v>
      </c>
      <c r="B362" s="81" t="str">
        <f>'Olah Data'!Z485</f>
        <v>DI Yogyakarta</v>
      </c>
      <c r="C362" s="82" t="str">
        <f>'Olah Data'!D485</f>
        <v>212111915</v>
      </c>
      <c r="D362" s="81" t="e">
        <f>'Olah Data'!G485</f>
        <v>#N/A</v>
      </c>
      <c r="E362" s="80" t="str">
        <f>'Olah Data'!C485</f>
        <v>DIV ST</v>
      </c>
      <c r="F362" s="81" t="str">
        <f>'Olah Data'!T485</f>
        <v>Jalan Godean Km 6,5 Rt 05 Rw 11, Sidoarum, Godean, Sleman</v>
      </c>
      <c r="G362" s="81" t="str">
        <f>'Olah Data'!AB485</f>
        <v>BPS Kabupaten Sleman</v>
      </c>
      <c r="H362" s="1" t="str">
        <f>'Olah Data'!Y485</f>
        <v>34</v>
      </c>
    </row>
    <row r="363" spans="1:8" ht="12.75">
      <c r="A363" s="81">
        <v>1</v>
      </c>
      <c r="B363" s="81" t="str">
        <f>'Olah Data'!Z41</f>
        <v>DI Yogyakarta</v>
      </c>
      <c r="C363" s="82" t="str">
        <f>'Olah Data'!D41</f>
        <v>212112314</v>
      </c>
      <c r="D363" s="81" t="e">
        <f>'Olah Data'!G41</f>
        <v>#N/A</v>
      </c>
      <c r="E363" s="80" t="str">
        <f>'Olah Data'!C41</f>
        <v>DIV ST</v>
      </c>
      <c r="F363" s="81" t="str">
        <f>'Olah Data'!T41</f>
        <v>Cakran Rt 03 Rw 36 Wukirsari Cangkringan Sleman Yogyakarta</v>
      </c>
      <c r="G363" s="81" t="str">
        <f>'Olah Data'!AB41</f>
        <v>BPS Kabupaten Sleman</v>
      </c>
      <c r="H363" s="1" t="str">
        <f>'Olah Data'!Y41</f>
        <v>34</v>
      </c>
    </row>
    <row r="364" spans="1:8" ht="12.75">
      <c r="A364" s="81">
        <v>1</v>
      </c>
      <c r="B364" s="81" t="str">
        <f>'Olah Data'!Z58</f>
        <v>DI Yogyakarta</v>
      </c>
      <c r="C364" s="82" t="str">
        <f>'Olah Data'!D58</f>
        <v>222112173</v>
      </c>
      <c r="D364" s="81" t="e">
        <f>'Olah Data'!G58</f>
        <v>#N/A</v>
      </c>
      <c r="E364" s="80" t="str">
        <f>'Olah Data'!C58</f>
        <v>DIV KS</v>
      </c>
      <c r="F364" s="81" t="str">
        <f>'Olah Data'!T58</f>
        <v>Jogonalan Kidul Rt 03, Tirtonirmolo, Kasihan, Bantul</v>
      </c>
      <c r="G364" s="81" t="str">
        <f>'Olah Data'!AB58</f>
        <v>BPS Kota Yogyakarta</v>
      </c>
      <c r="H364" s="1" t="str">
        <f>'Olah Data'!Y58</f>
        <v>34</v>
      </c>
    </row>
    <row r="365" spans="1:8" ht="12.75">
      <c r="A365" s="81">
        <v>1</v>
      </c>
      <c r="B365" s="81" t="str">
        <f>'Olah Data'!Z313</f>
        <v>DI Yogyakarta</v>
      </c>
      <c r="C365" s="82" t="str">
        <f>'Olah Data'!D313</f>
        <v>222112197</v>
      </c>
      <c r="D365" s="81" t="e">
        <f>'Olah Data'!G313</f>
        <v>#N/A</v>
      </c>
      <c r="E365" s="80" t="str">
        <f>'Olah Data'!C313</f>
        <v>DIV KS</v>
      </c>
      <c r="F365" s="81" t="str">
        <f>'Olah Data'!T313</f>
        <v>Ngebo Rt 008/Rw 023, Sukoharjo, Ngaglik</v>
      </c>
      <c r="G365" s="81" t="str">
        <f>'Olah Data'!AB313</f>
        <v>BPS Kota Yogyakarta</v>
      </c>
      <c r="H365" s="1" t="str">
        <f>'Olah Data'!Y313</f>
        <v>34</v>
      </c>
    </row>
    <row r="366" spans="1:8" ht="12.75">
      <c r="A366" s="81">
        <v>1</v>
      </c>
      <c r="B366" s="81" t="str">
        <f>'Olah Data'!Z162</f>
        <v>DI Yogyakarta</v>
      </c>
      <c r="C366" s="82" t="str">
        <f>'Olah Data'!D162</f>
        <v>212111836</v>
      </c>
      <c r="D366" s="81" t="e">
        <f>'Olah Data'!G162</f>
        <v>#N/A</v>
      </c>
      <c r="E366" s="80" t="str">
        <f>'Olah Data'!C162</f>
        <v>DIV ST</v>
      </c>
      <c r="F366" s="81" t="str">
        <f>'Olah Data'!T162</f>
        <v>Jln. Gayam, No.62D/25, Rt/Rw 005/002, Kelurahan Baciro, Kecamatan Gondokusuman</v>
      </c>
      <c r="G366" s="81" t="str">
        <f>'Olah Data'!AB162</f>
        <v>BPS Kota Yogyakarta</v>
      </c>
      <c r="H366" s="1" t="str">
        <f>'Olah Data'!Y162</f>
        <v>34</v>
      </c>
    </row>
    <row r="367" spans="1:8" ht="12.75">
      <c r="A367" s="81">
        <v>1</v>
      </c>
      <c r="B367" s="81" t="str">
        <f>'Olah Data'!Z86</f>
        <v>DI Yogyakarta</v>
      </c>
      <c r="C367" s="82" t="str">
        <f>'Olah Data'!D86</f>
        <v>212111959</v>
      </c>
      <c r="D367" s="81" t="e">
        <f>'Olah Data'!G86</f>
        <v>#N/A</v>
      </c>
      <c r="E367" s="80" t="str">
        <f>'Olah Data'!C86</f>
        <v>DIV ST</v>
      </c>
      <c r="F367" s="81" t="str">
        <f>'Olah Data'!T86</f>
        <v>Jl Mawar No. 12, Blotan, Wedomartani, Ngemplak, Sleman, Yogyakarta</v>
      </c>
      <c r="G367" s="81" t="str">
        <f>'Olah Data'!AB86</f>
        <v>BPS Kota Yogyakarta</v>
      </c>
      <c r="H367" s="1" t="str">
        <f>'Olah Data'!Y86</f>
        <v>34</v>
      </c>
    </row>
    <row r="368" spans="1:8" ht="12.75">
      <c r="A368" s="81">
        <v>1</v>
      </c>
      <c r="B368" s="81" t="str">
        <f>'Olah Data'!Z81</f>
        <v>DI Yogyakarta</v>
      </c>
      <c r="C368" s="82" t="str">
        <f>'Olah Data'!D81</f>
        <v>212112036</v>
      </c>
      <c r="D368" s="81" t="e">
        <f>'Olah Data'!G81</f>
        <v>#N/A</v>
      </c>
      <c r="E368" s="80" t="str">
        <f>'Olah Data'!C81</f>
        <v>DIV ST</v>
      </c>
      <c r="F368" s="81" t="str">
        <f>'Olah Data'!T81</f>
        <v>Jl. Ibu Ruswo No 45, Rt.06/Rw.02, Prawirodirjan, Gondomanan</v>
      </c>
      <c r="G368" s="81" t="str">
        <f>'Olah Data'!AB81</f>
        <v>BPS Kota Yogyakarta</v>
      </c>
      <c r="H368" s="1" t="str">
        <f>'Olah Data'!Y81</f>
        <v>34</v>
      </c>
    </row>
    <row r="369" spans="1:8" ht="12.75">
      <c r="A369" s="81">
        <v>1</v>
      </c>
      <c r="B369" s="81" t="str">
        <f>'Olah Data'!Z40</f>
        <v>DI Yogyakarta</v>
      </c>
      <c r="C369" s="82" t="str">
        <f>'Olah Data'!D40</f>
        <v>212112228</v>
      </c>
      <c r="D369" s="81" t="e">
        <f>'Olah Data'!G40</f>
        <v>#N/A</v>
      </c>
      <c r="E369" s="80" t="str">
        <f>'Olah Data'!C40</f>
        <v>DIV ST</v>
      </c>
      <c r="F369" s="81" t="str">
        <f>'Olah Data'!T40</f>
        <v>Jalan Nakula 50 Ketanggungan, Wirobrajan, Yogyakarta, Diy</v>
      </c>
      <c r="G369" s="81" t="str">
        <f>'Olah Data'!AB40</f>
        <v>BPS Kota Yogyakarta</v>
      </c>
      <c r="H369" s="1" t="str">
        <f>'Olah Data'!Y40</f>
        <v>34</v>
      </c>
    </row>
    <row r="370" spans="1:8" ht="12.75">
      <c r="A370" s="81">
        <v>1</v>
      </c>
      <c r="B370" s="81" t="str">
        <f>'Olah Data'!Z221</f>
        <v>DI Yogyakarta</v>
      </c>
      <c r="C370" s="82" t="str">
        <f>'Olah Data'!D221</f>
        <v>212112363</v>
      </c>
      <c r="D370" s="81" t="e">
        <f>'Olah Data'!G221</f>
        <v>#N/A</v>
      </c>
      <c r="E370" s="80" t="str">
        <f>'Olah Data'!C221</f>
        <v>DIV ST</v>
      </c>
      <c r="F370" s="81" t="str">
        <f>'Olah Data'!T221</f>
        <v>Minggiran Mj Ii No. 1369A Rt63/Rw17 Suryodiningratan, Mantrijeron, Kota Yogyakarta, Diy</v>
      </c>
      <c r="G370" s="81" t="str">
        <f>'Olah Data'!AB221</f>
        <v>BPS Kota Yogyakarta</v>
      </c>
      <c r="H370" s="1" t="str">
        <f>'Olah Data'!Y221</f>
        <v>34</v>
      </c>
    </row>
    <row r="371" spans="1:8" ht="12.75">
      <c r="A371" s="81">
        <v>1</v>
      </c>
      <c r="B371" s="81" t="str">
        <f>'Olah Data'!Z448</f>
        <v>DI Yogyakarta</v>
      </c>
      <c r="C371" s="82" t="str">
        <f>'Olah Data'!D448</f>
        <v>212112398</v>
      </c>
      <c r="D371" s="81" t="e">
        <f>'Olah Data'!G448</f>
        <v>#N/A</v>
      </c>
      <c r="E371" s="80" t="str">
        <f>'Olah Data'!C448</f>
        <v>DIV ST</v>
      </c>
      <c r="F371" s="81" t="str">
        <f>'Olah Data'!T448</f>
        <v>Perum. Banguntapan Permai D.20 Baturetno, Banguntapan, Bantul</v>
      </c>
      <c r="G371" s="81" t="str">
        <f>'Olah Data'!AB448</f>
        <v>BPS Kota Yogyakarta</v>
      </c>
      <c r="H371" s="1" t="str">
        <f>'Olah Data'!Y448</f>
        <v>34</v>
      </c>
    </row>
    <row r="372" spans="1:8" ht="12.75">
      <c r="A372" s="81">
        <v>1</v>
      </c>
      <c r="B372" s="81" t="str">
        <f>'Olah Data'!Z150</f>
        <v>DI Yogyakarta</v>
      </c>
      <c r="C372" s="82" t="str">
        <f>'Olah Data'!D150</f>
        <v>112212524</v>
      </c>
      <c r="D372" s="81" t="e">
        <f>'Olah Data'!G150</f>
        <v>#N/A</v>
      </c>
      <c r="E372" s="80" t="str">
        <f>'Olah Data'!C150</f>
        <v>DIII ST</v>
      </c>
      <c r="F372" s="81" t="str">
        <f>'Olah Data'!T150</f>
        <v>Perum Sedayu Permai Blok C-31, Sedayu Bantul, Di Yogyakarta</v>
      </c>
      <c r="G372" s="81" t="str">
        <f>'Olah Data'!AB150</f>
        <v>BPS Provinsi DI Yogyakarta</v>
      </c>
      <c r="H372" s="1" t="str">
        <f>'Olah Data'!Y150</f>
        <v>34</v>
      </c>
    </row>
    <row r="373" spans="1:8" ht="12.75">
      <c r="A373" s="81">
        <v>1</v>
      </c>
      <c r="B373" s="81" t="str">
        <f>'Olah Data'!Z94</f>
        <v>DI Yogyakarta</v>
      </c>
      <c r="C373" s="82" t="str">
        <f>'Olah Data'!D94</f>
        <v>112212527</v>
      </c>
      <c r="D373" s="81" t="e">
        <f>'Olah Data'!G94</f>
        <v>#N/A</v>
      </c>
      <c r="E373" s="80" t="str">
        <f>'Olah Data'!C94</f>
        <v>DIII ST</v>
      </c>
      <c r="F373" s="81" t="str">
        <f>'Olah Data'!T94</f>
        <v>Rt03/Rw03, Krajan Kidul, Desa Rowobayem, Kecamatan Kemiri</v>
      </c>
      <c r="G373" s="81" t="str">
        <f>'Olah Data'!AB94</f>
        <v>BPS Provinsi DI Yogyakarta</v>
      </c>
      <c r="H373" s="1" t="str">
        <f>'Olah Data'!Y94</f>
        <v>34</v>
      </c>
    </row>
    <row r="374" spans="1:8" ht="12.75">
      <c r="A374" s="81">
        <v>1</v>
      </c>
      <c r="B374" s="81" t="str">
        <f>'Olah Data'!Z68</f>
        <v>DI Yogyakarta</v>
      </c>
      <c r="C374" s="82" t="str">
        <f>'Olah Data'!D68</f>
        <v>222111937</v>
      </c>
      <c r="D374" s="81" t="e">
        <f>'Olah Data'!G68</f>
        <v>#N/A</v>
      </c>
      <c r="E374" s="80" t="str">
        <f>'Olah Data'!C68</f>
        <v>DIV KS</v>
      </c>
      <c r="F374" s="81" t="str">
        <f>'Olah Data'!T68</f>
        <v>Rt 06/Rw 28, Dusun Sidomulyo Trimulyo Sleman Kabupaten Sleman</v>
      </c>
      <c r="G374" s="81" t="str">
        <f>'Olah Data'!AB68</f>
        <v>BPS Provinsi DI Yogyakarta</v>
      </c>
      <c r="H374" s="1" t="str">
        <f>'Olah Data'!Y68</f>
        <v>34</v>
      </c>
    </row>
    <row r="375" spans="1:8" ht="12.75">
      <c r="A375" s="81">
        <v>1</v>
      </c>
      <c r="B375" s="81" t="str">
        <f>'Olah Data'!Z70</f>
        <v>DI Yogyakarta</v>
      </c>
      <c r="C375" s="82" t="str">
        <f>'Olah Data'!D70</f>
        <v>222112280</v>
      </c>
      <c r="D375" s="81" t="e">
        <f>'Olah Data'!G70</f>
        <v>#N/A</v>
      </c>
      <c r="E375" s="80" t="str">
        <f>'Olah Data'!C70</f>
        <v>DIV KS</v>
      </c>
      <c r="F375" s="81" t="str">
        <f>'Olah Data'!T70</f>
        <v>Nyamplung Lor Rt 01 Rw 07, Balecatur, Gamping</v>
      </c>
      <c r="G375" s="81" t="str">
        <f>'Olah Data'!AB70</f>
        <v>BPS Provinsi DI Yogyakarta</v>
      </c>
      <c r="H375" s="1" t="str">
        <f>'Olah Data'!Y70</f>
        <v>34</v>
      </c>
    </row>
    <row r="376" spans="1:8" ht="12.75">
      <c r="A376" s="81">
        <v>1</v>
      </c>
      <c r="B376" s="81" t="str">
        <f>'Olah Data'!Z256</f>
        <v>DI Yogyakarta</v>
      </c>
      <c r="C376" s="82" t="str">
        <f>'Olah Data'!D256</f>
        <v>212111899</v>
      </c>
      <c r="D376" s="81" t="e">
        <f>'Olah Data'!G256</f>
        <v>#N/A</v>
      </c>
      <c r="E376" s="80" t="str">
        <f>'Olah Data'!C256</f>
        <v>DIV ST</v>
      </c>
      <c r="F376" s="81" t="str">
        <f>'Olah Data'!T256</f>
        <v>Gayamprit Rt 3 Rw 1, Gayamprit, Klaten Selatan.</v>
      </c>
      <c r="G376" s="81" t="str">
        <f>'Olah Data'!AB256</f>
        <v>BPS Provinsi DI Yogyakarta</v>
      </c>
      <c r="H376" s="1" t="str">
        <f>'Olah Data'!Y256</f>
        <v>34</v>
      </c>
    </row>
    <row r="377" spans="1:8" ht="12.75">
      <c r="A377" s="81">
        <v>1</v>
      </c>
      <c r="B377" s="81" t="str">
        <f>'Olah Data'!Z45</f>
        <v>DI Yogyakarta</v>
      </c>
      <c r="C377" s="82" t="str">
        <f>'Olah Data'!D45</f>
        <v>212112119</v>
      </c>
      <c r="D377" s="81" t="e">
        <f>'Olah Data'!G45</f>
        <v>#N/A</v>
      </c>
      <c r="E377" s="80" t="str">
        <f>'Olah Data'!C45</f>
        <v>DIV ST</v>
      </c>
      <c r="F377" s="81" t="str">
        <f>'Olah Data'!T45</f>
        <v>Jonggrangan, Rt 01, Rw 03, Karanganom, Klaten Utara, Klaten</v>
      </c>
      <c r="G377" s="81" t="str">
        <f>'Olah Data'!AB45</f>
        <v>BPS Provinsi DI Yogyakarta</v>
      </c>
      <c r="H377" s="1" t="str">
        <f>'Olah Data'!Y45</f>
        <v>34</v>
      </c>
    </row>
    <row r="378" spans="1:8" ht="12.75">
      <c r="A378" s="81">
        <v>1</v>
      </c>
      <c r="B378" s="81" t="str">
        <f>'Olah Data'!Z470</f>
        <v>Jawa Timur</v>
      </c>
      <c r="C378" s="82" t="str">
        <f>'Olah Data'!D470</f>
        <v>222112426</v>
      </c>
      <c r="D378" s="81" t="e">
        <f>'Olah Data'!G470</f>
        <v>#N/A</v>
      </c>
      <c r="E378" s="80" t="str">
        <f>'Olah Data'!C470</f>
        <v>DIV KS</v>
      </c>
      <c r="F378" s="81" t="str">
        <f>'Olah Data'!T470</f>
        <v>Rt03/Rw01, Dsn.Krajan, Desa Purwodadi, Kec.Gambiran</v>
      </c>
      <c r="G378" s="81" t="str">
        <f>'Olah Data'!AB470</f>
        <v>BPS Kabupaten Banyuwangi</v>
      </c>
      <c r="H378" s="1" t="str">
        <f>'Olah Data'!Y470</f>
        <v>35</v>
      </c>
    </row>
    <row r="379" spans="1:8" ht="12.75">
      <c r="A379" s="81">
        <v>1</v>
      </c>
      <c r="B379" s="81" t="str">
        <f>'Olah Data'!Z513</f>
        <v>Jawa Timur</v>
      </c>
      <c r="C379" s="82" t="str">
        <f>'Olah Data'!D513</f>
        <v>112212929</v>
      </c>
      <c r="D379" s="81" t="e">
        <f>'Olah Data'!G513</f>
        <v>#N/A</v>
      </c>
      <c r="E379" s="80" t="str">
        <f>'Olah Data'!C513</f>
        <v>DIII ST</v>
      </c>
      <c r="F379" s="81" t="str">
        <f>'Olah Data'!T513</f>
        <v>Jalan Letnan Sucipto Rt 37 Rw 06 Desa Banjarsari Kecamatan Trucuk Kabupaten Bojonegoro, Jawa Timur</v>
      </c>
      <c r="G379" s="81" t="str">
        <f>'Olah Data'!AB513</f>
        <v>BPS Kabupaten Bojonegoro</v>
      </c>
      <c r="H379" s="1" t="str">
        <f>'Olah Data'!Y513</f>
        <v>35</v>
      </c>
    </row>
    <row r="380" spans="1:8" ht="12.75">
      <c r="A380" s="81">
        <v>1</v>
      </c>
      <c r="B380" s="81" t="str">
        <f>'Olah Data'!Z384</f>
        <v>Jawa Timur</v>
      </c>
      <c r="C380" s="82" t="str">
        <f>'Olah Data'!D384</f>
        <v>222111888</v>
      </c>
      <c r="D380" s="81" t="e">
        <f>'Olah Data'!G384</f>
        <v>#N/A</v>
      </c>
      <c r="E380" s="80" t="str">
        <f>'Olah Data'!C384</f>
        <v>DIV KS</v>
      </c>
      <c r="F380" s="81" t="str">
        <f>'Olah Data'!T384</f>
        <v xml:space="preserve">Rt 11/Rw 02 Dusun Botoputih, Desa Tlogohaji, Kec. Sumberejo, Kabupaten Bojonegoro, Jawa Timur 62191
</v>
      </c>
      <c r="G380" s="81" t="str">
        <f>'Olah Data'!AB384</f>
        <v>BPS Kabupaten Bojonegoro</v>
      </c>
      <c r="H380" s="1" t="str">
        <f>'Olah Data'!Y384</f>
        <v>35</v>
      </c>
    </row>
    <row r="381" spans="1:8" ht="12.75">
      <c r="A381" s="81">
        <v>1</v>
      </c>
      <c r="B381" s="81" t="str">
        <f>'Olah Data'!Z26</f>
        <v>Jawa Timur</v>
      </c>
      <c r="C381" s="82" t="str">
        <f>'Olah Data'!D26</f>
        <v>222111947</v>
      </c>
      <c r="D381" s="81" t="e">
        <f>'Olah Data'!G26</f>
        <v>#N/A</v>
      </c>
      <c r="E381" s="80" t="str">
        <f>'Olah Data'!C26</f>
        <v>DIV KS</v>
      </c>
      <c r="F381" s="81" t="str">
        <f>'Olah Data'!T26</f>
        <v>Jalan Masjid Rt 04/Rw 01 Desa Brangkal Kecamatan Parengan</v>
      </c>
      <c r="G381" s="81" t="str">
        <f>'Olah Data'!AB26</f>
        <v>BPS Kabupaten Bojonegoro</v>
      </c>
      <c r="H381" s="1" t="str">
        <f>'Olah Data'!Y26</f>
        <v>35</v>
      </c>
    </row>
    <row r="382" spans="1:8" ht="12.75">
      <c r="A382" s="81">
        <v>1</v>
      </c>
      <c r="B382" s="81" t="e">
        <f t="shared" ref="B382:H382" si="1">#REF!</f>
        <v>#REF!</v>
      </c>
      <c r="C382" s="81" t="e">
        <f t="shared" si="1"/>
        <v>#REF!</v>
      </c>
      <c r="D382" s="81" t="e">
        <f t="shared" si="1"/>
        <v>#REF!</v>
      </c>
      <c r="E382" s="81" t="e">
        <f t="shared" si="1"/>
        <v>#REF!</v>
      </c>
      <c r="F382" s="81" t="e">
        <f t="shared" si="1"/>
        <v>#REF!</v>
      </c>
      <c r="G382" s="81" t="e">
        <f t="shared" si="1"/>
        <v>#REF!</v>
      </c>
      <c r="H382" s="1" t="e">
        <f t="shared" si="1"/>
        <v>#REF!</v>
      </c>
    </row>
    <row r="383" spans="1:8" ht="12.75">
      <c r="A383" s="81">
        <v>1</v>
      </c>
      <c r="B383" s="81" t="str">
        <f>'Olah Data'!Z423</f>
        <v>Jawa Timur</v>
      </c>
      <c r="C383" s="82" t="str">
        <f>'Olah Data'!D423</f>
        <v>222112129</v>
      </c>
      <c r="D383" s="81" t="e">
        <f>'Olah Data'!G423</f>
        <v>#N/A</v>
      </c>
      <c r="E383" s="80" t="str">
        <f>'Olah Data'!C423</f>
        <v>DIV KS</v>
      </c>
      <c r="F383" s="81" t="str">
        <f>'Olah Data'!T423</f>
        <v>Rt 01 / Rw 05, No 53, Jalan Rajekwesi Perumahan Rakyat (Perak), Kelurahan Ledok Kulon, Kecamatan Bojonegoro</v>
      </c>
      <c r="G383" s="81" t="str">
        <f>'Olah Data'!AB423</f>
        <v>BPS Kabupaten Bojonegoro</v>
      </c>
      <c r="H383" s="1" t="str">
        <f>'Olah Data'!Y423</f>
        <v>35</v>
      </c>
    </row>
    <row r="384" spans="1:8" ht="12.75">
      <c r="A384" s="81">
        <v>1</v>
      </c>
      <c r="B384" s="81" t="str">
        <f>'Olah Data'!Z359</f>
        <v>Jawa Timur</v>
      </c>
      <c r="C384" s="82" t="str">
        <f>'Olah Data'!D359</f>
        <v>222112378</v>
      </c>
      <c r="D384" s="81" t="e">
        <f>'Olah Data'!G359</f>
        <v>#N/A</v>
      </c>
      <c r="E384" s="80" t="str">
        <f>'Olah Data'!C359</f>
        <v>DIV KS</v>
      </c>
      <c r="F384" s="81" t="str">
        <f>'Olah Data'!T359</f>
        <v>Jl. Gajah Mada Xii/Kav.11 Rt/Rw 002/032 Kel. Jemberkidul Kec. Kaliwates</v>
      </c>
      <c r="G384" s="81" t="str">
        <f>'Olah Data'!AB359</f>
        <v>BPS Kabupaten Jember</v>
      </c>
      <c r="H384" s="1" t="str">
        <f>'Olah Data'!Y359</f>
        <v>35</v>
      </c>
    </row>
    <row r="385" spans="1:8" ht="12.75">
      <c r="A385" s="81">
        <v>1</v>
      </c>
      <c r="B385" s="81" t="str">
        <f>'Olah Data'!Z338</f>
        <v>Jawa Timur</v>
      </c>
      <c r="C385" s="82" t="str">
        <f>'Olah Data'!D338</f>
        <v>222112382</v>
      </c>
      <c r="D385" s="81" t="e">
        <f>'Olah Data'!G338</f>
        <v>#N/A</v>
      </c>
      <c r="E385" s="80" t="str">
        <f>'Olah Data'!C338</f>
        <v>DIV KS</v>
      </c>
      <c r="F385" s="81" t="str">
        <f>'Olah Data'!T338</f>
        <v>Rt.006/Rw.002, Jl. Madjid Baitussalam, Desa Karang Semanding, Kec. Balung</v>
      </c>
      <c r="G385" s="81" t="str">
        <f>'Olah Data'!AB338</f>
        <v>BPS Kabupaten Jember</v>
      </c>
      <c r="H385" s="1" t="str">
        <f>'Olah Data'!Y338</f>
        <v>35</v>
      </c>
    </row>
    <row r="386" spans="1:8" ht="12.75">
      <c r="A386" s="81">
        <v>1</v>
      </c>
      <c r="B386" s="81" t="str">
        <f>'Olah Data'!Z446</f>
        <v>Jawa Timur</v>
      </c>
      <c r="C386" s="82" t="str">
        <f>'Olah Data'!D446</f>
        <v>212112187</v>
      </c>
      <c r="D386" s="81" t="e">
        <f>'Olah Data'!G446</f>
        <v>#N/A</v>
      </c>
      <c r="E386" s="80" t="str">
        <f>'Olah Data'!C446</f>
        <v>DIV ST</v>
      </c>
      <c r="F386" s="81" t="str">
        <f>'Olah Data'!T446</f>
        <v>Rt.02 Rw.01, No. 28, Jalan Sumberan, Desa Plandaan, Kelurahan Plandaan, Kecamatan Plandaan</v>
      </c>
      <c r="G386" s="81" t="str">
        <f>'Olah Data'!AB446</f>
        <v>BPS Kabupaten Jombang</v>
      </c>
      <c r="H386" s="1" t="str">
        <f>'Olah Data'!Y446</f>
        <v>35</v>
      </c>
    </row>
    <row r="387" spans="1:8" ht="12.75">
      <c r="A387" s="81">
        <v>1</v>
      </c>
      <c r="B387" s="81" t="str">
        <f>'Olah Data'!Z76</f>
        <v>Jawa Timur</v>
      </c>
      <c r="C387" s="82" t="str">
        <f>'Olah Data'!D76</f>
        <v>222111871</v>
      </c>
      <c r="D387" s="81" t="e">
        <f>'Olah Data'!G76</f>
        <v>#N/A</v>
      </c>
      <c r="E387" s="80" t="str">
        <f>'Olah Data'!C76</f>
        <v>DIV KS</v>
      </c>
      <c r="F387" s="81" t="str">
        <f>'Olah Data'!T76</f>
        <v>Jalan Bromo Rt 001 Rw 003 Desa Sumberjo Kecamatan Kandat Kabupaten Kediri</v>
      </c>
      <c r="G387" s="81" t="str">
        <f>'Olah Data'!AB76</f>
        <v>BPS Kabupaten Kediri</v>
      </c>
      <c r="H387" s="1" t="str">
        <f>'Olah Data'!Y76</f>
        <v>35</v>
      </c>
    </row>
    <row r="388" spans="1:8" ht="12.75">
      <c r="A388" s="81">
        <v>1</v>
      </c>
      <c r="B388" s="81" t="str">
        <f>'Olah Data'!Z44</f>
        <v>Jawa Timur</v>
      </c>
      <c r="C388" s="82" t="str">
        <f>'Olah Data'!D44</f>
        <v>222112368</v>
      </c>
      <c r="D388" s="81" t="e">
        <f>'Olah Data'!G44</f>
        <v>#N/A</v>
      </c>
      <c r="E388" s="80" t="str">
        <f>'Olah Data'!C44</f>
        <v>DIV KS</v>
      </c>
      <c r="F388" s="81" t="str">
        <f>'Olah Data'!T44</f>
        <v>Jl. Pandan Ii Lk.1 Rt.15/Rw.04 No.32 Kelurahan Pare, Kecamatan Pare, Kabupaten Kediri, Jawa Timur</v>
      </c>
      <c r="G388" s="81" t="str">
        <f>'Olah Data'!AB44</f>
        <v>BPS Kabupaten Kediri</v>
      </c>
      <c r="H388" s="1" t="str">
        <f>'Olah Data'!Y44</f>
        <v>35</v>
      </c>
    </row>
    <row r="389" spans="1:8" ht="12.75">
      <c r="A389" s="81">
        <v>1</v>
      </c>
      <c r="B389" s="81" t="str">
        <f>'Olah Data'!Z464</f>
        <v>Jawa Timur</v>
      </c>
      <c r="C389" s="82" t="str">
        <f>'Olah Data'!D464</f>
        <v>222112369</v>
      </c>
      <c r="D389" s="81" t="e">
        <f>'Olah Data'!G464</f>
        <v>#N/A</v>
      </c>
      <c r="E389" s="80" t="str">
        <f>'Olah Data'!C464</f>
        <v>DIV KS</v>
      </c>
      <c r="F389" s="81" t="str">
        <f>'Olah Data'!T464</f>
        <v>Ngletih Rt02/Rw01, Kec. Pesantren, Kota Kediri, Jawa Timur</v>
      </c>
      <c r="G389" s="81" t="str">
        <f>'Olah Data'!AB464</f>
        <v>BPS Kabupaten Kediri</v>
      </c>
      <c r="H389" s="1" t="str">
        <f>'Olah Data'!Y464</f>
        <v>35</v>
      </c>
    </row>
    <row r="390" spans="1:8" ht="12.75">
      <c r="A390" s="81">
        <v>1</v>
      </c>
      <c r="B390" s="81" t="str">
        <f>'Olah Data'!Z190</f>
        <v>Jawa Timur</v>
      </c>
      <c r="C390" s="82" t="str">
        <f>'Olah Data'!D190</f>
        <v>212111872</v>
      </c>
      <c r="D390" s="81" t="e">
        <f>'Olah Data'!G190</f>
        <v>#N/A</v>
      </c>
      <c r="E390" s="80" t="str">
        <f>'Olah Data'!C190</f>
        <v>DIV ST</v>
      </c>
      <c r="F390" s="81" t="str">
        <f>'Olah Data'!T190</f>
        <v>Jl Kh Wahid Hasyim Gg 2A No 30, Kelurahan Bandar Lor Kecamatan Mojoroto</v>
      </c>
      <c r="G390" s="81" t="str">
        <f>'Olah Data'!AB190</f>
        <v>BPS Kabupaten Kediri</v>
      </c>
      <c r="H390" s="1" t="str">
        <f>'Olah Data'!Y190</f>
        <v>35</v>
      </c>
    </row>
    <row r="391" spans="1:8" ht="12.75">
      <c r="A391" s="81">
        <v>1</v>
      </c>
      <c r="B391" s="81" t="str">
        <f>'Olah Data'!Z124</f>
        <v>Jawa Timur</v>
      </c>
      <c r="C391" s="82" t="str">
        <f>'Olah Data'!D124</f>
        <v>212112051</v>
      </c>
      <c r="D391" s="81" t="e">
        <f>'Olah Data'!G124</f>
        <v>#N/A</v>
      </c>
      <c r="E391" s="80" t="str">
        <f>'Olah Data'!C124</f>
        <v>DIV ST</v>
      </c>
      <c r="F391" s="81" t="str">
        <f>'Olah Data'!T124</f>
        <v>Jalan Klampis Tengah Rt 2 Rw 6, Dusun Klampisan, Desa Mojokerep, Kecamatan Plemahan</v>
      </c>
      <c r="G391" s="81" t="str">
        <f>'Olah Data'!AB124</f>
        <v>BPS Kabupaten Kediri</v>
      </c>
      <c r="H391" s="1" t="str">
        <f>'Olah Data'!Y124</f>
        <v>35</v>
      </c>
    </row>
    <row r="392" spans="1:8" ht="12.75">
      <c r="A392" s="81">
        <v>1</v>
      </c>
      <c r="B392" s="81" t="str">
        <f>'Olah Data'!Z113</f>
        <v>Jawa Timur</v>
      </c>
      <c r="C392" s="82" t="str">
        <f>'Olah Data'!D113</f>
        <v>212112064</v>
      </c>
      <c r="D392" s="81" t="e">
        <f>'Olah Data'!G113</f>
        <v>#N/A</v>
      </c>
      <c r="E392" s="80" t="str">
        <f>'Olah Data'!C113</f>
        <v>DIV ST</v>
      </c>
      <c r="F392" s="81" t="str">
        <f>'Olah Data'!T113</f>
        <v>Jl. Raflesia, Rt.15/Rw.22, Puhrejo, Tulungrejo, Kec. Pare, Kediri, Jawa Timur 64212</v>
      </c>
      <c r="G392" s="81" t="str">
        <f>'Olah Data'!AB113</f>
        <v>BPS Kabupaten Kediri</v>
      </c>
      <c r="H392" s="1" t="str">
        <f>'Olah Data'!Y113</f>
        <v>35</v>
      </c>
    </row>
    <row r="393" spans="1:8" ht="12.75">
      <c r="A393" s="81">
        <v>1</v>
      </c>
      <c r="B393" s="81" t="str">
        <f>'Olah Data'!Z39</f>
        <v>Jawa Timur</v>
      </c>
      <c r="C393" s="82" t="str">
        <f>'Olah Data'!D39</f>
        <v>212112233</v>
      </c>
      <c r="D393" s="81" t="e">
        <f>'Olah Data'!G39</f>
        <v>#N/A</v>
      </c>
      <c r="E393" s="80" t="str">
        <f>'Olah Data'!C39</f>
        <v>DIV ST</v>
      </c>
      <c r="F393" s="81" t="str">
        <f>'Olah Data'!T39</f>
        <v>Dusun Tlanak, Rt001/Rw004, Desa Ngampel, Kecamatan Papar, Kabupaten Kediri</v>
      </c>
      <c r="G393" s="81" t="str">
        <f>'Olah Data'!AB39</f>
        <v>BPS Kabupaten Kediri</v>
      </c>
      <c r="H393" s="1" t="str">
        <f>'Olah Data'!Y39</f>
        <v>35</v>
      </c>
    </row>
    <row r="394" spans="1:8" ht="12.75">
      <c r="A394" s="81">
        <v>1</v>
      </c>
      <c r="B394" s="81" t="str">
        <f>'Olah Data'!Z302</f>
        <v>Jawa Timur</v>
      </c>
      <c r="C394" s="82" t="str">
        <f>'Olah Data'!D302</f>
        <v>222111907</v>
      </c>
      <c r="D394" s="81" t="e">
        <f>'Olah Data'!G302</f>
        <v>#N/A</v>
      </c>
      <c r="E394" s="80" t="str">
        <f>'Olah Data'!C302</f>
        <v>DIV KS</v>
      </c>
      <c r="F394" s="81" t="str">
        <f>'Olah Data'!T302</f>
        <v>Gang Flamboyan, Dusun Perjuangan, Rt 14 Rw 03, Sumbersuko, Lumajang.</v>
      </c>
      <c r="G394" s="81" t="str">
        <f>'Olah Data'!AB302</f>
        <v>BPS Kabupaten Lumajang</v>
      </c>
      <c r="H394" s="1" t="str">
        <f>'Olah Data'!Y302</f>
        <v>35</v>
      </c>
    </row>
    <row r="395" spans="1:8" ht="12.75">
      <c r="A395" s="81">
        <v>1</v>
      </c>
      <c r="B395" s="81" t="str">
        <f>'Olah Data'!Z217</f>
        <v>Jawa Timur</v>
      </c>
      <c r="C395" s="82" t="str">
        <f>'Olah Data'!D217</f>
        <v>222112423</v>
      </c>
      <c r="D395" s="81" t="e">
        <f>'Olah Data'!G217</f>
        <v>#N/A</v>
      </c>
      <c r="E395" s="80" t="str">
        <f>'Olah Data'!C217</f>
        <v>DIV KS</v>
      </c>
      <c r="F395" s="81" t="str">
        <f>'Olah Data'!T217</f>
        <v xml:space="preserve">Jalan Mayjen Sukertiyo No.59 Rt 01 Rw 01  Desa Yosowilangun Lor Kecamatan Yosowilangun </v>
      </c>
      <c r="G395" s="81" t="str">
        <f>'Olah Data'!AB217</f>
        <v>BPS Kabupaten Lumajang</v>
      </c>
      <c r="H395" s="1" t="str">
        <f>'Olah Data'!Y217</f>
        <v>35</v>
      </c>
    </row>
    <row r="396" spans="1:8" ht="12.75">
      <c r="A396" s="81">
        <v>1</v>
      </c>
      <c r="B396" s="81" t="str">
        <f>'Olah Data'!Z278</f>
        <v>Jawa Timur</v>
      </c>
      <c r="C396" s="82" t="str">
        <f>'Olah Data'!D278</f>
        <v>222111893</v>
      </c>
      <c r="D396" s="81" t="e">
        <f>'Olah Data'!G278</f>
        <v>#N/A</v>
      </c>
      <c r="E396" s="80" t="str">
        <f>'Olah Data'!C278</f>
        <v>DIV KS</v>
      </c>
      <c r="F396" s="81" t="str">
        <f>'Olah Data'!T278</f>
        <v>Jl. Kedungsari No.158, Rt.1/Rw.1, Gunung Gedangan, Magersari</v>
      </c>
      <c r="G396" s="81" t="str">
        <f>'Olah Data'!AB278</f>
        <v>BPS Kabupaten Mojokerto</v>
      </c>
      <c r="H396" s="1" t="str">
        <f>'Olah Data'!Y278</f>
        <v>35</v>
      </c>
    </row>
    <row r="397" spans="1:8" ht="12.75">
      <c r="A397" s="81">
        <v>1</v>
      </c>
      <c r="B397" s="81" t="str">
        <f>'Olah Data'!Z530</f>
        <v>Jawa Timur</v>
      </c>
      <c r="C397" s="82" t="str">
        <f>'Olah Data'!D530</f>
        <v>222111971</v>
      </c>
      <c r="D397" s="81" t="e">
        <f>'Olah Data'!G530</f>
        <v>#N/A</v>
      </c>
      <c r="E397" s="80" t="str">
        <f>'Olah Data'!C530</f>
        <v>DIV KS</v>
      </c>
      <c r="F397" s="81" t="str">
        <f>'Olah Data'!T530</f>
        <v xml:space="preserve">02/01, 32, Sinoman/8,Miji, Kranggan </v>
      </c>
      <c r="G397" s="81" t="str">
        <f>'Olah Data'!AB530</f>
        <v>BPS Kabupaten Mojokerto</v>
      </c>
      <c r="H397" s="1" t="str">
        <f>'Olah Data'!Y530</f>
        <v>35</v>
      </c>
    </row>
    <row r="398" spans="1:8" ht="12.75">
      <c r="A398" s="81">
        <v>1</v>
      </c>
      <c r="B398" s="81" t="str">
        <f>'Olah Data'!Z275</f>
        <v>Jawa Timur</v>
      </c>
      <c r="C398" s="82" t="str">
        <f>'Olah Data'!D275</f>
        <v>222112336</v>
      </c>
      <c r="D398" s="81" t="e">
        <f>'Olah Data'!G275</f>
        <v>#N/A</v>
      </c>
      <c r="E398" s="80" t="str">
        <f>'Olah Data'!C275</f>
        <v>DIV KS</v>
      </c>
      <c r="F398" s="81" t="str">
        <f>'Olah Data'!T275</f>
        <v>Rt.09/Rw.03, Jalan Raya Ngrame, Desa Ngrame, Kecamatan Pungging</v>
      </c>
      <c r="G398" s="81" t="str">
        <f>'Olah Data'!AB275</f>
        <v>BPS Kabupaten Mojokerto</v>
      </c>
      <c r="H398" s="1" t="str">
        <f>'Olah Data'!Y275</f>
        <v>35</v>
      </c>
    </row>
    <row r="399" spans="1:8" ht="12.75">
      <c r="A399" s="81">
        <v>1</v>
      </c>
      <c r="B399" s="81" t="str">
        <f>'Olah Data'!Z372</f>
        <v>Jawa Timur</v>
      </c>
      <c r="C399" s="82" t="str">
        <f>'Olah Data'!D372</f>
        <v>212111963</v>
      </c>
      <c r="D399" s="81" t="e">
        <f>'Olah Data'!G372</f>
        <v>#N/A</v>
      </c>
      <c r="E399" s="80" t="str">
        <f>'Olah Data'!C372</f>
        <v>DIV ST</v>
      </c>
      <c r="F399" s="81" t="str">
        <f>'Olah Data'!T372</f>
        <v>Perumahan Wikarsa Blok F No. 38, Rt/Rw 006/012, Kenanten, Puri</v>
      </c>
      <c r="G399" s="81" t="str">
        <f>'Olah Data'!AB372</f>
        <v>BPS Kabupaten Mojokerto</v>
      </c>
      <c r="H399" s="1" t="str">
        <f>'Olah Data'!Y372</f>
        <v>35</v>
      </c>
    </row>
    <row r="400" spans="1:8" ht="12.75">
      <c r="A400" s="81">
        <v>1</v>
      </c>
      <c r="B400" s="81" t="str">
        <f>'Olah Data'!Z133</f>
        <v>Jawa Timur</v>
      </c>
      <c r="C400" s="82" t="str">
        <f>'Olah Data'!D133</f>
        <v>222111853</v>
      </c>
      <c r="D400" s="81" t="e">
        <f>'Olah Data'!G133</f>
        <v>#N/A</v>
      </c>
      <c r="E400" s="80" t="str">
        <f>'Olah Data'!C133</f>
        <v>DIV KS</v>
      </c>
      <c r="F400" s="81" t="str">
        <f>'Olah Data'!T133</f>
        <v>Dusun Balongrejo, Rt 4 Rw 2, Desa Balongrejo, Kec Bagor, Kab Nganjuk. Jawa Timur</v>
      </c>
      <c r="G400" s="81" t="str">
        <f>'Olah Data'!AB133</f>
        <v>BPS Kabupaten Nganjuk</v>
      </c>
      <c r="H400" s="1" t="str">
        <f>'Olah Data'!Y133</f>
        <v>35</v>
      </c>
    </row>
    <row r="401" spans="1:8" ht="12.75">
      <c r="A401" s="81">
        <v>1</v>
      </c>
      <c r="B401" s="81" t="str">
        <f>'Olah Data'!Z18</f>
        <v>Jawa Timur</v>
      </c>
      <c r="C401" s="82" t="str">
        <f>'Olah Data'!D18</f>
        <v>222112131</v>
      </c>
      <c r="D401" s="81" t="e">
        <f>'Olah Data'!G18</f>
        <v>#N/A</v>
      </c>
      <c r="E401" s="80" t="str">
        <f>'Olah Data'!C18</f>
        <v>DIV KS</v>
      </c>
      <c r="F401" s="81" t="str">
        <f>'Olah Data'!T18</f>
        <v>Dusun Jajar Rt/Rw 006/013, Desa Sumberkepuh, Kecamatan Tanjunganom</v>
      </c>
      <c r="G401" s="81" t="str">
        <f>'Olah Data'!AB18</f>
        <v>BPS Kabupaten Nganjuk</v>
      </c>
      <c r="H401" s="1" t="str">
        <f>'Olah Data'!Y18</f>
        <v>35</v>
      </c>
    </row>
    <row r="402" spans="1:8" ht="12.75">
      <c r="A402" s="81">
        <v>1</v>
      </c>
      <c r="B402" s="81" t="str">
        <f>'Olah Data'!Z78</f>
        <v>Jawa Timur</v>
      </c>
      <c r="C402" s="82" t="str">
        <f>'Olah Data'!D78</f>
        <v>222112268</v>
      </c>
      <c r="D402" s="81" t="e">
        <f>'Olah Data'!G78</f>
        <v>#N/A</v>
      </c>
      <c r="E402" s="80" t="str">
        <f>'Olah Data'!C78</f>
        <v>DIV KS</v>
      </c>
      <c r="F402" s="81" t="str">
        <f>'Olah Data'!T78</f>
        <v>Jalan Raya Guyangan No.14 Rt.005/Rw.001, Bagor, Nganjuk</v>
      </c>
      <c r="G402" s="81" t="str">
        <f>'Olah Data'!AB78</f>
        <v>BPS Kabupaten Nganjuk</v>
      </c>
      <c r="H402" s="1" t="str">
        <f>'Olah Data'!Y78</f>
        <v>35</v>
      </c>
    </row>
    <row r="403" spans="1:8" ht="12.75">
      <c r="A403" s="81">
        <v>1</v>
      </c>
      <c r="B403" s="81" t="str">
        <f>'Olah Data'!Z478</f>
        <v>Jawa Timur</v>
      </c>
      <c r="C403" s="82" t="str">
        <f>'Olah Data'!D478</f>
        <v>212111994</v>
      </c>
      <c r="D403" s="81" t="str">
        <f>'Olah Data'!G478</f>
        <v>Diva Maharani Basuki</v>
      </c>
      <c r="E403" s="80" t="str">
        <f>'Olah Data'!C478</f>
        <v>DIV ST</v>
      </c>
      <c r="F403" s="81" t="str">
        <f>'Olah Data'!T478</f>
        <v>Desa Ngadiboyo Rt 04 Rw 03 Kec. Rejoso Kab. Nganjuk</v>
      </c>
      <c r="G403" s="81" t="str">
        <f>'Olah Data'!AB478</f>
        <v>BPS Kabupaten Nganjuk</v>
      </c>
      <c r="H403" s="1" t="str">
        <f>'Olah Data'!Y478</f>
        <v>35</v>
      </c>
    </row>
    <row r="404" spans="1:8" ht="12.75">
      <c r="A404" s="81">
        <v>1</v>
      </c>
      <c r="B404" s="81" t="str">
        <f>'Olah Data'!Z460</f>
        <v>Jawa Timur</v>
      </c>
      <c r="C404" s="82" t="str">
        <f>'Olah Data'!D460</f>
        <v>212112327</v>
      </c>
      <c r="D404" s="81" t="e">
        <f>'Olah Data'!G460</f>
        <v>#N/A</v>
      </c>
      <c r="E404" s="80" t="str">
        <f>'Olah Data'!C460</f>
        <v>DIV ST</v>
      </c>
      <c r="F404" s="81" t="str">
        <f>'Olah Data'!T460</f>
        <v>Rt 01 / Rw 05, Kelurahan Kapas, Kecamatan Sukomoro, Kabupaten Nganjuk</v>
      </c>
      <c r="G404" s="81" t="str">
        <f>'Olah Data'!AB460</f>
        <v>BPS Kabupaten Nganjuk</v>
      </c>
      <c r="H404" s="1" t="str">
        <f>'Olah Data'!Y460</f>
        <v>35</v>
      </c>
    </row>
    <row r="405" spans="1:8" ht="12.75">
      <c r="A405" s="81">
        <v>1</v>
      </c>
      <c r="B405" s="81" t="str">
        <f>'Olah Data'!Z108</f>
        <v>Jawa Timur</v>
      </c>
      <c r="C405" s="82" t="str">
        <f>'Olah Data'!D108</f>
        <v>222112103</v>
      </c>
      <c r="D405" s="81" t="e">
        <f>'Olah Data'!G108</f>
        <v>#N/A</v>
      </c>
      <c r="E405" s="80" t="str">
        <f>'Olah Data'!C108</f>
        <v>DIV KS</v>
      </c>
      <c r="F405" s="81" t="str">
        <f>'Olah Data'!T108</f>
        <v>Jalan Raya Ngawi Caruban, Rt/Rw 03/01, Desa Karangjati, Kecamatan Karangjati</v>
      </c>
      <c r="G405" s="81" t="str">
        <f>'Olah Data'!AB108</f>
        <v>BPS Kabupaten Ngawi</v>
      </c>
      <c r="H405" s="1" t="str">
        <f>'Olah Data'!Y108</f>
        <v>35</v>
      </c>
    </row>
    <row r="406" spans="1:8" ht="12.75">
      <c r="A406" s="81">
        <v>1</v>
      </c>
      <c r="B406" s="81" t="str">
        <f>'Olah Data'!Z171</f>
        <v>Jawa Timur</v>
      </c>
      <c r="C406" s="82" t="str">
        <f>'Olah Data'!D171</f>
        <v>212111973</v>
      </c>
      <c r="D406" s="81" t="e">
        <f>'Olah Data'!G171</f>
        <v>#N/A</v>
      </c>
      <c r="E406" s="80" t="str">
        <f>'Olah Data'!C171</f>
        <v>DIV ST</v>
      </c>
      <c r="F406" s="81" t="str">
        <f>'Olah Data'!T171</f>
        <v>Jl. Branjangan No. 1A Rt01/Rw01, Desa Beran</v>
      </c>
      <c r="G406" s="81" t="str">
        <f>'Olah Data'!AB171</f>
        <v>BPS Kabupaten Ngawi</v>
      </c>
      <c r="H406" s="1" t="str">
        <f>'Olah Data'!Y171</f>
        <v>35</v>
      </c>
    </row>
    <row r="407" spans="1:8" ht="12.75">
      <c r="A407" s="81">
        <v>1</v>
      </c>
      <c r="B407" s="81" t="str">
        <f>'Olah Data'!Z357</f>
        <v>Jawa Timur</v>
      </c>
      <c r="C407" s="82" t="str">
        <f>'Olah Data'!D357</f>
        <v>222112310</v>
      </c>
      <c r="D407" s="81" t="e">
        <f>'Olah Data'!G357</f>
        <v>#N/A</v>
      </c>
      <c r="E407" s="80" t="str">
        <f>'Olah Data'!C357</f>
        <v>DIV KS</v>
      </c>
      <c r="F407" s="81" t="str">
        <f>'Olah Data'!T357</f>
        <v>Rt 003/Rw 001, No. 15, Jalan Imam Bonjol Gg. I, Kelurahan Pacitan, Kecamatan Pacitan</v>
      </c>
      <c r="G407" s="81" t="str">
        <f>'Olah Data'!AB357</f>
        <v>BPS Kabupaten Pacitan</v>
      </c>
      <c r="H407" s="1" t="str">
        <f>'Olah Data'!Y357</f>
        <v>35</v>
      </c>
    </row>
    <row r="408" spans="1:8" ht="12.75">
      <c r="A408" s="81">
        <v>1</v>
      </c>
      <c r="B408" s="81" t="str">
        <f>'Olah Data'!Z257</f>
        <v>Jawa Timur</v>
      </c>
      <c r="C408" s="82" t="str">
        <f>'Olah Data'!D257</f>
        <v>212111880</v>
      </c>
      <c r="D408" s="81" t="e">
        <f>'Olah Data'!G257</f>
        <v>#N/A</v>
      </c>
      <c r="E408" s="80" t="str">
        <f>'Olah Data'!C257</f>
        <v>DIV ST</v>
      </c>
      <c r="F408" s="81" t="str">
        <f>'Olah Data'!T257</f>
        <v>Rt 01/Rw 01, Dusun Krajan, Desa Bungur, Kecamatan Tulakan</v>
      </c>
      <c r="G408" s="81" t="str">
        <f>'Olah Data'!AB257</f>
        <v>BPS Kabupaten Pacitan</v>
      </c>
      <c r="H408" s="1" t="str">
        <f>'Olah Data'!Y257</f>
        <v>35</v>
      </c>
    </row>
    <row r="409" spans="1:8" ht="12.75">
      <c r="A409" s="81">
        <v>1</v>
      </c>
      <c r="B409" s="81" t="str">
        <f>'Olah Data'!Z510</f>
        <v>Jawa Timur</v>
      </c>
      <c r="C409" s="82" t="str">
        <f>'Olah Data'!D510</f>
        <v>212111922</v>
      </c>
      <c r="D409" s="81" t="e">
        <f>'Olah Data'!G510</f>
        <v>#N/A</v>
      </c>
      <c r="E409" s="80" t="str">
        <f>'Olah Data'!C510</f>
        <v>DIV ST</v>
      </c>
      <c r="F409" s="81" t="str">
        <f>'Olah Data'!T510</f>
        <v>Dusun Pandan Rt/Rw 03/02, Desa Sukodono, Kecamatan Donorojo, Kabupaten Pacitan, Jawa Timur</v>
      </c>
      <c r="G409" s="81" t="str">
        <f>'Olah Data'!AB510</f>
        <v>BPS Kabupaten Pacitan</v>
      </c>
      <c r="H409" s="1" t="str">
        <f>'Olah Data'!Y510</f>
        <v>35</v>
      </c>
    </row>
    <row r="410" spans="1:8" ht="12.75">
      <c r="A410" s="81">
        <v>1</v>
      </c>
      <c r="B410" s="81" t="str">
        <f>'Olah Data'!Z511</f>
        <v>Jawa Timur</v>
      </c>
      <c r="C410" s="82" t="str">
        <f>'Olah Data'!D511</f>
        <v>212112313</v>
      </c>
      <c r="D410" s="81" t="e">
        <f>'Olah Data'!G511</f>
        <v>#N/A</v>
      </c>
      <c r="E410" s="80" t="str">
        <f>'Olah Data'!C511</f>
        <v>DIV ST</v>
      </c>
      <c r="F410" s="81" t="str">
        <f>'Olah Data'!T511</f>
        <v>Rt 02/Rw 11, Dusun Sumber, Desa Ngadirejan, Kecamatan Pringkuku</v>
      </c>
      <c r="G410" s="81" t="str">
        <f>'Olah Data'!AB511</f>
        <v>BPS Kabupaten Pacitan</v>
      </c>
      <c r="H410" s="1" t="str">
        <f>'Olah Data'!Y511</f>
        <v>35</v>
      </c>
    </row>
    <row r="411" spans="1:8" ht="12.75">
      <c r="A411" s="81">
        <v>1</v>
      </c>
      <c r="B411" s="81" t="str">
        <f>'Olah Data'!Z161</f>
        <v>Jawa Timur</v>
      </c>
      <c r="C411" s="82" t="str">
        <f>'Olah Data'!D161</f>
        <v>222112245</v>
      </c>
      <c r="D411" s="81" t="e">
        <f>'Olah Data'!G161</f>
        <v>#N/A</v>
      </c>
      <c r="E411" s="80" t="str">
        <f>'Olah Data'!C161</f>
        <v>DIV KS</v>
      </c>
      <c r="F411" s="81" t="str">
        <f>'Olah Data'!T161</f>
        <v>Jalan Jaksa Agung Suprapto No.36, Rt.02/Rw.02, Kelurahan Mangkujayan, Kecamatan Ponorogo, Kabupaten Ponorogo, Jawa Timur 63411</v>
      </c>
      <c r="G411" s="81" t="str">
        <f>'Olah Data'!AB161</f>
        <v>BPS Kabupaten Ponorogo</v>
      </c>
      <c r="H411" s="1" t="str">
        <f>'Olah Data'!Y161</f>
        <v>35</v>
      </c>
    </row>
    <row r="412" spans="1:8" ht="12.75">
      <c r="A412" s="81">
        <v>1</v>
      </c>
      <c r="B412" s="81" t="str">
        <f>'Olah Data'!Z60</f>
        <v>Jawa Timur</v>
      </c>
      <c r="C412" s="82" t="str">
        <f>'Olah Data'!D60</f>
        <v>222112260</v>
      </c>
      <c r="D412" s="81" t="e">
        <f>'Olah Data'!G60</f>
        <v>#N/A</v>
      </c>
      <c r="E412" s="80" t="str">
        <f>'Olah Data'!C60</f>
        <v>DIV KS</v>
      </c>
      <c r="F412" s="81" t="str">
        <f>'Olah Data'!T60</f>
        <v>Jalan Sriwijaya, Rt 01/Rw 02, Desa Campursari, Kec. Sambit, Kab. Ponorogo</v>
      </c>
      <c r="G412" s="81" t="str">
        <f>'Olah Data'!AB60</f>
        <v>BPS Kabupaten Ponorogo</v>
      </c>
      <c r="H412" s="1" t="str">
        <f>'Olah Data'!Y60</f>
        <v>35</v>
      </c>
    </row>
    <row r="413" spans="1:8" ht="12.75">
      <c r="A413" s="81">
        <v>1</v>
      </c>
      <c r="B413" s="81" t="str">
        <f>'Olah Data'!Z218</f>
        <v>Jawa Timur</v>
      </c>
      <c r="C413" s="82" t="str">
        <f>'Olah Data'!D218</f>
        <v>212112012</v>
      </c>
      <c r="D413" s="81" t="e">
        <f>'Olah Data'!G218</f>
        <v>#N/A</v>
      </c>
      <c r="E413" s="80" t="str">
        <f>'Olah Data'!C218</f>
        <v>DIV ST</v>
      </c>
      <c r="F413" s="81" t="str">
        <f>'Olah Data'!T218</f>
        <v>Rt 02 Rw 01 Dukuh Ngelo Desa Ngloning, Kecamatan Slahung</v>
      </c>
      <c r="G413" s="81" t="str">
        <f>'Olah Data'!AB218</f>
        <v>BPS Kabupaten Ponorogo</v>
      </c>
      <c r="H413" s="1" t="str">
        <f>'Olah Data'!Y218</f>
        <v>35</v>
      </c>
    </row>
    <row r="414" spans="1:8" ht="12.75">
      <c r="A414" s="81">
        <v>1</v>
      </c>
      <c r="B414" s="81" t="str">
        <f>'Olah Data'!Z531</f>
        <v>Jawa Timur</v>
      </c>
      <c r="C414" s="82" t="str">
        <f>'Olah Data'!D531</f>
        <v>212112040</v>
      </c>
      <c r="D414" s="81" t="e">
        <f>'Olah Data'!G531</f>
        <v>#N/A</v>
      </c>
      <c r="E414" s="80" t="str">
        <f>'Olah Data'!C531</f>
        <v>DIV ST</v>
      </c>
      <c r="F414" s="81" t="str">
        <f>'Olah Data'!T531</f>
        <v xml:space="preserve">Jalan Ternate No 65F Mangkujayan, Ponorogo </v>
      </c>
      <c r="G414" s="81" t="str">
        <f>'Olah Data'!AB531</f>
        <v>BPS Kabupaten Ponorogo</v>
      </c>
      <c r="H414" s="1" t="str">
        <f>'Olah Data'!Y531</f>
        <v>35</v>
      </c>
    </row>
    <row r="415" spans="1:8" ht="12.75">
      <c r="A415" s="81">
        <v>1</v>
      </c>
      <c r="B415" s="81" t="str">
        <f>'Olah Data'!Z114</f>
        <v>Jawa Timur</v>
      </c>
      <c r="C415" s="82" t="str">
        <f>'Olah Data'!D114</f>
        <v>212112108</v>
      </c>
      <c r="D415" s="81" t="e">
        <f>'Olah Data'!G114</f>
        <v>#N/A</v>
      </c>
      <c r="E415" s="80" t="str">
        <f>'Olah Data'!C114</f>
        <v>DIV ST</v>
      </c>
      <c r="F415" s="81" t="str">
        <f>'Olah Data'!T114</f>
        <v>Jalan Puspowarno Perumahan Pusparaya B26, Rt 006/ Rw 001</v>
      </c>
      <c r="G415" s="81" t="str">
        <f>'Olah Data'!AB114</f>
        <v>BPS Kabupaten Ponorogo</v>
      </c>
      <c r="H415" s="1" t="str">
        <f>'Olah Data'!Y114</f>
        <v>35</v>
      </c>
    </row>
    <row r="416" spans="1:8" ht="12.75">
      <c r="A416" s="81">
        <v>1</v>
      </c>
      <c r="B416" s="81" t="str">
        <f>'Olah Data'!Z369</f>
        <v>Jawa Timur</v>
      </c>
      <c r="C416" s="82" t="str">
        <f>'Olah Data'!D369</f>
        <v>112212728</v>
      </c>
      <c r="D416" s="81" t="e">
        <f>'Olah Data'!G369</f>
        <v>#N/A</v>
      </c>
      <c r="E416" s="80" t="str">
        <f>'Olah Data'!C369</f>
        <v>DIII ST</v>
      </c>
      <c r="F416" s="81" t="str">
        <f>'Olah Data'!T369</f>
        <v>Jalan M.T. Haryono Gang Iv No. 20 Rt.04/Rw.05, Kelurahan Mangunharjo, Kecamatan Mayangan</v>
      </c>
      <c r="G416" s="81" t="str">
        <f>'Olah Data'!AB369</f>
        <v>BPS Kabupaten Probolinggo</v>
      </c>
      <c r="H416" s="1" t="str">
        <f>'Olah Data'!Y369</f>
        <v>35</v>
      </c>
    </row>
    <row r="417" spans="1:8" ht="12.75">
      <c r="A417" s="81">
        <v>1</v>
      </c>
      <c r="B417" s="81" t="str">
        <f>'Olah Data'!Z270</f>
        <v>Jawa Timur</v>
      </c>
      <c r="C417" s="82" t="str">
        <f>'Olah Data'!D270</f>
        <v>222112078</v>
      </c>
      <c r="D417" s="81" t="e">
        <f>'Olah Data'!G270</f>
        <v>#N/A</v>
      </c>
      <c r="E417" s="80" t="str">
        <f>'Olah Data'!C270</f>
        <v>DIV KS</v>
      </c>
      <c r="F417" s="81" t="str">
        <f>'Olah Data'!T270</f>
        <v>Perumahan Sumber Taman Indah Jl. Taman Tirta Iv Blok Dd No. 17, Rt.05/Rw.08, Sumber Taman, Kecamatan Wonoasih, Kota Probolinggo, Jawa Timur, 67237</v>
      </c>
      <c r="G417" s="81" t="str">
        <f>'Olah Data'!AB270</f>
        <v>BPS Kabupaten Probolinggo</v>
      </c>
      <c r="H417" s="1" t="str">
        <f>'Olah Data'!Y270</f>
        <v>35</v>
      </c>
    </row>
    <row r="418" spans="1:8" ht="12.75">
      <c r="A418" s="81">
        <v>1</v>
      </c>
      <c r="B418" s="81" t="str">
        <f>'Olah Data'!Z219</f>
        <v>Jawa Timur</v>
      </c>
      <c r="C418" s="82" t="str">
        <f>'Olah Data'!D219</f>
        <v>222111864</v>
      </c>
      <c r="D418" s="81" t="e">
        <f>'Olah Data'!G219</f>
        <v>#N/A</v>
      </c>
      <c r="E418" s="80" t="str">
        <f>'Olah Data'!C219</f>
        <v>DIV KS</v>
      </c>
      <c r="F418" s="81" t="str">
        <f>'Olah Data'!T219</f>
        <v>Magersari Permai Blok J-02 Rt.23/Rw.7 Kab. Sidoarjo</v>
      </c>
      <c r="G418" s="81" t="str">
        <f>'Olah Data'!AB219</f>
        <v>BPS Kabupaten Sidoarjo</v>
      </c>
      <c r="H418" s="1" t="str">
        <f>'Olah Data'!Y219</f>
        <v>35</v>
      </c>
    </row>
    <row r="419" spans="1:8" ht="12.75">
      <c r="A419" s="81">
        <v>1</v>
      </c>
      <c r="B419" s="81" t="str">
        <f>'Olah Data'!Z451</f>
        <v>Jawa Timur</v>
      </c>
      <c r="C419" s="82" t="str">
        <f>'Olah Data'!D451</f>
        <v>222112038</v>
      </c>
      <c r="D419" s="81" t="e">
        <f>'Olah Data'!G451</f>
        <v>#N/A</v>
      </c>
      <c r="E419" s="80" t="str">
        <f>'Olah Data'!C451</f>
        <v>DIV KS</v>
      </c>
      <c r="F419" s="81" t="str">
        <f>'Olah Data'!T451</f>
        <v>Griya Permata Gedangan D4 No.23, Keboansikep, Gedangan</v>
      </c>
      <c r="G419" s="81" t="str">
        <f>'Olah Data'!AB451</f>
        <v>BPS Kabupaten Sidoarjo</v>
      </c>
      <c r="H419" s="1" t="str">
        <f>'Olah Data'!Y451</f>
        <v>35</v>
      </c>
    </row>
    <row r="420" spans="1:8" ht="12.75">
      <c r="A420" s="81">
        <v>1</v>
      </c>
      <c r="B420" s="81" t="str">
        <f>'Olah Data'!Z429</f>
        <v>Jawa Timur</v>
      </c>
      <c r="C420" s="82" t="str">
        <f>'Olah Data'!D429</f>
        <v>222112300</v>
      </c>
      <c r="D420" s="81" t="e">
        <f>'Olah Data'!G429</f>
        <v>#N/A</v>
      </c>
      <c r="E420" s="80" t="str">
        <f>'Olah Data'!C429</f>
        <v>DIV KS</v>
      </c>
      <c r="F420" s="81" t="str">
        <f>'Olah Data'!T429</f>
        <v>Rt12/Rw04, Jalan Kyai Mojo, Desa Sedenganmijen, Kecamatan Krian</v>
      </c>
      <c r="G420" s="81" t="str">
        <f>'Olah Data'!AB429</f>
        <v>BPS Kabupaten Sidoarjo</v>
      </c>
      <c r="H420" s="1" t="str">
        <f>'Olah Data'!Y429</f>
        <v>35</v>
      </c>
    </row>
    <row r="421" spans="1:8" ht="12.75">
      <c r="A421" s="81">
        <v>1</v>
      </c>
      <c r="B421" s="81" t="str">
        <f>'Olah Data'!Z15</f>
        <v>Jawa Timur</v>
      </c>
      <c r="C421" s="82" t="str">
        <f>'Olah Data'!D15</f>
        <v>222112344</v>
      </c>
      <c r="D421" s="81" t="e">
        <f>'Olah Data'!G15</f>
        <v>#N/A</v>
      </c>
      <c r="E421" s="80" t="str">
        <f>'Olah Data'!C15</f>
        <v>DIV KS</v>
      </c>
      <c r="F421" s="81" t="str">
        <f>'Olah Data'!T15</f>
        <v xml:space="preserve">Alamat Utama (Orang Tua): Perumtas 3 Blok J6/09, Grabagan, Tulangan, Sidoarjo, Jawa Timur. </v>
      </c>
      <c r="G421" s="81" t="str">
        <f>'Olah Data'!AB15</f>
        <v>BPS Kabupaten Sidoarjo</v>
      </c>
      <c r="H421" s="1" t="str">
        <f>'Olah Data'!Y15</f>
        <v>35</v>
      </c>
    </row>
    <row r="422" spans="1:8" ht="12.75">
      <c r="A422" s="81">
        <v>1</v>
      </c>
      <c r="B422" s="81" t="str">
        <f>'Olah Data'!Z440</f>
        <v>Jawa Timur</v>
      </c>
      <c r="C422" s="82" t="str">
        <f>'Olah Data'!D440</f>
        <v>222112433</v>
      </c>
      <c r="D422" s="81" t="e">
        <f>'Olah Data'!G440</f>
        <v>#N/A</v>
      </c>
      <c r="E422" s="80" t="str">
        <f>'Olah Data'!C440</f>
        <v>DIV KS</v>
      </c>
      <c r="F422" s="81" t="str">
        <f>'Olah Data'!T440</f>
        <v>Istana Candi Mas Regency, Cluster Brawijaya, Blok B4 No 1, Desa Ngampelsari, Kecamatan Candi</v>
      </c>
      <c r="G422" s="81" t="str">
        <f>'Olah Data'!AB440</f>
        <v>BPS Kabupaten Sidoarjo</v>
      </c>
      <c r="H422" s="1" t="str">
        <f>'Olah Data'!Y440</f>
        <v>35</v>
      </c>
    </row>
    <row r="423" spans="1:8" ht="12.75">
      <c r="A423" s="81">
        <v>1</v>
      </c>
      <c r="B423" s="81" t="str">
        <f>'Olah Data'!Z155</f>
        <v>Jawa Timur</v>
      </c>
      <c r="C423" s="82" t="str">
        <f>'Olah Data'!D155</f>
        <v>212111837</v>
      </c>
      <c r="D423" s="81" t="e">
        <f>'Olah Data'!G155</f>
        <v>#N/A</v>
      </c>
      <c r="E423" s="80" t="str">
        <f>'Olah Data'!C155</f>
        <v>DIV ST</v>
      </c>
      <c r="F423" s="81" t="str">
        <f>'Olah Data'!T155</f>
        <v>Perum Permata Candiloka Rt 4 Rw 4 Balonggabus Candi Sidoarjo</v>
      </c>
      <c r="G423" s="81" t="str">
        <f>'Olah Data'!AB155</f>
        <v>BPS Kabupaten Sidoarjo</v>
      </c>
      <c r="H423" s="1" t="str">
        <f>'Olah Data'!Y155</f>
        <v>35</v>
      </c>
    </row>
    <row r="424" spans="1:8" ht="12.75">
      <c r="A424" s="81">
        <v>1</v>
      </c>
      <c r="B424" s="81" t="str">
        <f>'Olah Data'!Z13</f>
        <v>Jawa Timur</v>
      </c>
      <c r="C424" s="82" t="str">
        <f>'Olah Data'!D13</f>
        <v>212112216</v>
      </c>
      <c r="D424" s="81" t="e">
        <f>'Olah Data'!G13</f>
        <v>#N/A</v>
      </c>
      <c r="E424" s="80" t="str">
        <f>'Olah Data'!C13</f>
        <v>DIV ST</v>
      </c>
      <c r="F424" s="81" t="str">
        <f>'Olah Data'!T13</f>
        <v>Desa Kalisampurno Rt 02 Rw 01 Nomor 10, Kec. Tanggulangin</v>
      </c>
      <c r="G424" s="81" t="str">
        <f>'Olah Data'!AB13</f>
        <v>BPS Kabupaten Sidoarjo</v>
      </c>
      <c r="H424" s="1" t="str">
        <f>'Olah Data'!Y13</f>
        <v>35</v>
      </c>
    </row>
    <row r="425" spans="1:8" ht="12.75">
      <c r="A425" s="81">
        <v>1</v>
      </c>
      <c r="B425" s="81" t="str">
        <f>'Olah Data'!Z454</f>
        <v>Jawa Timur</v>
      </c>
      <c r="C425" s="82" t="str">
        <f>'Olah Data'!D454</f>
        <v>222111991</v>
      </c>
      <c r="D425" s="81" t="e">
        <f>'Olah Data'!G454</f>
        <v>#N/A</v>
      </c>
      <c r="E425" s="80" t="str">
        <f>'Olah Data'!C454</f>
        <v>DIV KS</v>
      </c>
      <c r="F425" s="81" t="str">
        <f>'Olah Data'!T454</f>
        <v>Jl. Prof. Dr. Hamka Rt.18 Rw.06, Gang Manikoro, Kauman, Kelurahan Ngantru, Kecamatan Trenggalek</v>
      </c>
      <c r="G425" s="81" t="str">
        <f>'Olah Data'!AB454</f>
        <v>BPS Kabupaten Trenggalek</v>
      </c>
      <c r="H425" s="1" t="str">
        <f>'Olah Data'!Y454</f>
        <v>35</v>
      </c>
    </row>
    <row r="426" spans="1:8" ht="12.75">
      <c r="A426" s="81">
        <v>1</v>
      </c>
      <c r="B426" s="81" t="str">
        <f>'Olah Data'!Z8</f>
        <v>Jawa Timur</v>
      </c>
      <c r="C426" s="82" t="str">
        <f>'Olah Data'!D8</f>
        <v>222111998</v>
      </c>
      <c r="D426" s="81" t="e">
        <f>'Olah Data'!G8</f>
        <v>#N/A</v>
      </c>
      <c r="E426" s="80" t="str">
        <f>'Olah Data'!C8</f>
        <v>DIV KS</v>
      </c>
      <c r="F426" s="81" t="str">
        <f>'Olah Data'!T8</f>
        <v>Rt. 02 Rw. 01 Dusun Brongkah, Desa Kedunglurah, Kecamatan Pogalan, Kabupaten Trenggalek</v>
      </c>
      <c r="G426" s="81" t="str">
        <f>'Olah Data'!AB8</f>
        <v>BPS Kabupaten Trenggalek</v>
      </c>
      <c r="H426" s="1" t="str">
        <f>'Olah Data'!Y8</f>
        <v>35</v>
      </c>
    </row>
    <row r="427" spans="1:8" ht="12.75">
      <c r="A427" s="81">
        <v>1</v>
      </c>
      <c r="B427" s="81" t="str">
        <f>'Olah Data'!Z82</f>
        <v>Jawa Timur</v>
      </c>
      <c r="C427" s="82" t="str">
        <f>'Olah Data'!D82</f>
        <v>222112074</v>
      </c>
      <c r="D427" s="81" t="e">
        <f>'Olah Data'!G82</f>
        <v>#N/A</v>
      </c>
      <c r="E427" s="80" t="str">
        <f>'Olah Data'!C82</f>
        <v>DIV KS</v>
      </c>
      <c r="F427" s="81" t="str">
        <f>'Olah Data'!T82</f>
        <v xml:space="preserve">Rt/Rw 004/002 Jongke, Sukorame, Gandusari, Trenggalek, Jawa Timur 66372, </v>
      </c>
      <c r="G427" s="81" t="str">
        <f>'Olah Data'!AB82</f>
        <v>BPS Kabupaten Trenggalek</v>
      </c>
      <c r="H427" s="1" t="str">
        <f>'Olah Data'!Y82</f>
        <v>35</v>
      </c>
    </row>
    <row r="428" spans="1:8" ht="12.75">
      <c r="A428" s="81">
        <v>1</v>
      </c>
      <c r="B428" s="81" t="str">
        <f>'Olah Data'!Z141</f>
        <v>Jawa Timur</v>
      </c>
      <c r="C428" s="82" t="str">
        <f>'Olah Data'!D141</f>
        <v>212112015</v>
      </c>
      <c r="D428" s="81" t="e">
        <f>'Olah Data'!G141</f>
        <v>#N/A</v>
      </c>
      <c r="E428" s="80" t="str">
        <f>'Olah Data'!C141</f>
        <v>DIV ST</v>
      </c>
      <c r="F428" s="81" t="str">
        <f>'Olah Data'!T141</f>
        <v>Rt. 30, Rw. 08, Dusun Bungur, Desa Munjungan, Kec. Munjungan</v>
      </c>
      <c r="G428" s="81" t="str">
        <f>'Olah Data'!AB141</f>
        <v>BPS Kabupaten Trenggalek</v>
      </c>
      <c r="H428" s="1" t="str">
        <f>'Olah Data'!Y141</f>
        <v>35</v>
      </c>
    </row>
    <row r="429" spans="1:8" ht="12.75">
      <c r="A429" s="81">
        <v>1</v>
      </c>
      <c r="B429" s="81" t="str">
        <f>'Olah Data'!Z7</f>
        <v>Jawa Timur</v>
      </c>
      <c r="C429" s="82" t="str">
        <f>'Olah Data'!D7</f>
        <v>212112335</v>
      </c>
      <c r="D429" s="81" t="e">
        <f>'Olah Data'!G7</f>
        <v>#N/A</v>
      </c>
      <c r="E429" s="80" t="str">
        <f>'Olah Data'!C7</f>
        <v>DIV ST</v>
      </c>
      <c r="F429" s="81" t="str">
        <f>'Olah Data'!T7</f>
        <v>Rt 07 Rw 04 Desa Senden Kecamatan Kampak Kabupaten Trenggalek Jawa Timur</v>
      </c>
      <c r="G429" s="81" t="str">
        <f>'Olah Data'!AB7</f>
        <v>BPS Kabupaten Trenggalek</v>
      </c>
      <c r="H429" s="1" t="str">
        <f>'Olah Data'!Y7</f>
        <v>35</v>
      </c>
    </row>
    <row r="430" spans="1:8" ht="12.75">
      <c r="A430" s="81">
        <v>1</v>
      </c>
      <c r="B430" s="81" t="str">
        <f>'Olah Data'!Z32</f>
        <v>Jawa Timur</v>
      </c>
      <c r="C430" s="82" t="str">
        <f>'Olah Data'!D32</f>
        <v>212112389</v>
      </c>
      <c r="D430" s="81" t="e">
        <f>'Olah Data'!G32</f>
        <v>#N/A</v>
      </c>
      <c r="E430" s="80" t="str">
        <f>'Olah Data'!C32</f>
        <v>DIV ST</v>
      </c>
      <c r="F430" s="81" t="str">
        <f>'Olah Data'!T32</f>
        <v>Rt 2 Rw 1 Dusun Kademangan, Desa Bendoagung, Kecamatan Kampak</v>
      </c>
      <c r="G430" s="81" t="str">
        <f>'Olah Data'!AB32</f>
        <v>BPS Kabupaten Trenggalek</v>
      </c>
      <c r="H430" s="1" t="str">
        <f>'Olah Data'!Y32</f>
        <v>35</v>
      </c>
    </row>
    <row r="431" spans="1:8" ht="12.75">
      <c r="A431" s="81">
        <v>1</v>
      </c>
      <c r="B431" s="81" t="str">
        <f>'Olah Data'!Z315</f>
        <v>Jawa Timur</v>
      </c>
      <c r="C431" s="82" t="str">
        <f>'Olah Data'!D315</f>
        <v>222111943</v>
      </c>
      <c r="D431" s="81" t="e">
        <f>'Olah Data'!G315</f>
        <v>#N/A</v>
      </c>
      <c r="E431" s="80" t="str">
        <f>'Olah Data'!C315</f>
        <v>DIV KS</v>
      </c>
      <c r="F431" s="81" t="str">
        <f>'Olah Data'!T315</f>
        <v>Jalan Pahlawan Gg. Guworejo 3 No. 786A Rt.3/Rw.5, Kelurahan Gedongombo, Kecamatan Semanding, Tuban, Jawa Timur</v>
      </c>
      <c r="G431" s="81" t="str">
        <f>'Olah Data'!AB315</f>
        <v>BPS Kabupaten Tuban</v>
      </c>
      <c r="H431" s="1" t="str">
        <f>'Olah Data'!Y315</f>
        <v>35</v>
      </c>
    </row>
    <row r="432" spans="1:8" ht="12.75">
      <c r="A432" s="81">
        <v>1</v>
      </c>
      <c r="B432" s="81" t="str">
        <f>'Olah Data'!Z503</f>
        <v>Jawa Timur</v>
      </c>
      <c r="C432" s="82" t="str">
        <f>'Olah Data'!D503</f>
        <v>222112218</v>
      </c>
      <c r="D432" s="81" t="e">
        <f>'Olah Data'!G503</f>
        <v>#N/A</v>
      </c>
      <c r="E432" s="80" t="str">
        <f>'Olah Data'!C503</f>
        <v>DIV KS</v>
      </c>
      <c r="F432" s="81" t="str">
        <f>'Olah Data'!T503</f>
        <v>Jalan K.H. Agus Salim No. 145, Rt.03 Rw.02, Kelurahan Kingking, Kecamatan Tuban, Kabupaten Tuban.</v>
      </c>
      <c r="G432" s="81" t="str">
        <f>'Olah Data'!AB503</f>
        <v>BPS Kabupaten Tuban</v>
      </c>
      <c r="H432" s="1" t="str">
        <f>'Olah Data'!Y503</f>
        <v>35</v>
      </c>
    </row>
    <row r="433" spans="1:8" ht="12.75">
      <c r="A433" s="81">
        <v>1</v>
      </c>
      <c r="B433" s="81" t="str">
        <f>'Olah Data'!Z400</f>
        <v>Jawa Timur</v>
      </c>
      <c r="C433" s="82" t="str">
        <f>'Olah Data'!D400</f>
        <v>212111923</v>
      </c>
      <c r="D433" s="81" t="e">
        <f>'Olah Data'!G400</f>
        <v>#N/A</v>
      </c>
      <c r="E433" s="80" t="str">
        <f>'Olah Data'!C400</f>
        <v>DIV ST</v>
      </c>
      <c r="F433" s="81" t="str">
        <f>'Olah Data'!T400</f>
        <v xml:space="preserve">Perum Bukit Karang Jl. Jamrud Ah-3, Rt 01 Rw 06, Kelurahan Karang, Kecamatan Semanding </v>
      </c>
      <c r="G433" s="81" t="str">
        <f>'Olah Data'!AB400</f>
        <v>BPS Kabupaten Tuban</v>
      </c>
      <c r="H433" s="1" t="str">
        <f>'Olah Data'!Y400</f>
        <v>35</v>
      </c>
    </row>
    <row r="434" spans="1:8" ht="12.75">
      <c r="A434" s="81">
        <v>1</v>
      </c>
      <c r="B434" s="81" t="str">
        <f>'Olah Data'!Z311</f>
        <v>Jawa Timur</v>
      </c>
      <c r="C434" s="82" t="str">
        <f>'Olah Data'!D311</f>
        <v>212112279</v>
      </c>
      <c r="D434" s="81" t="e">
        <f>'Olah Data'!G311</f>
        <v>#N/A</v>
      </c>
      <c r="E434" s="80" t="str">
        <f>'Olah Data'!C311</f>
        <v>DIV ST</v>
      </c>
      <c r="F434" s="81" t="str">
        <f>'Olah Data'!T311</f>
        <v>Dusun Wotan, Jalan Masjid Rt07 Rw01 Sumurgung Kecamatan Palang Kabupaten Tuban</v>
      </c>
      <c r="G434" s="81" t="str">
        <f>'Olah Data'!AB311</f>
        <v>BPS Kabupaten Tuban</v>
      </c>
      <c r="H434" s="1" t="str">
        <f>'Olah Data'!Y311</f>
        <v>35</v>
      </c>
    </row>
    <row r="435" spans="1:8" ht="12.75">
      <c r="A435" s="81">
        <v>1</v>
      </c>
      <c r="B435" s="81" t="str">
        <f>'Olah Data'!Z482</f>
        <v>Jawa Timur</v>
      </c>
      <c r="C435" s="82" t="str">
        <f>'Olah Data'!D482</f>
        <v>222112110</v>
      </c>
      <c r="D435" s="81" t="e">
        <f>'Olah Data'!G482</f>
        <v>#N/A</v>
      </c>
      <c r="E435" s="80" t="str">
        <f>'Olah Data'!C482</f>
        <v>DIV KS</v>
      </c>
      <c r="F435" s="81" t="str">
        <f>'Olah Data'!T482</f>
        <v>Dusun Dadapan Rt 005 Rw 002, Desa Boyolangu, Kecamatan Boyolangu</v>
      </c>
      <c r="G435" s="81" t="str">
        <f>'Olah Data'!AB482</f>
        <v>BPS Kabupaten Tulungagung</v>
      </c>
      <c r="H435" s="1" t="str">
        <f>'Olah Data'!Y482</f>
        <v>35</v>
      </c>
    </row>
    <row r="436" spans="1:8" ht="12.75">
      <c r="A436" s="81">
        <v>1</v>
      </c>
      <c r="B436" s="81" t="str">
        <f>'Olah Data'!Z354</f>
        <v>Jawa Timur</v>
      </c>
      <c r="C436" s="82" t="str">
        <f>'Olah Data'!D354</f>
        <v>222112171</v>
      </c>
      <c r="D436" s="81" t="e">
        <f>'Olah Data'!G354</f>
        <v>#N/A</v>
      </c>
      <c r="E436" s="80" t="str">
        <f>'Olah Data'!C354</f>
        <v>DIV KS</v>
      </c>
      <c r="F436" s="81" t="str">
        <f>'Olah Data'!T354</f>
        <v>Rt/Rw 05/02 No. 2, Dusun Boyolangu, Desa Boyolangu, Kecamatan Boyolangu, Kabupaten Tulungagung, Jawa Timur</v>
      </c>
      <c r="G436" s="81" t="str">
        <f>'Olah Data'!AB354</f>
        <v>BPS Kabupaten Tulungagung</v>
      </c>
      <c r="H436" s="1" t="str">
        <f>'Olah Data'!Y354</f>
        <v>35</v>
      </c>
    </row>
    <row r="437" spans="1:8" ht="12.75">
      <c r="A437" s="81">
        <v>1</v>
      </c>
      <c r="B437" s="81" t="str">
        <f>'Olah Data'!Z469</f>
        <v>Jawa Timur</v>
      </c>
      <c r="C437" s="82" t="str">
        <f>'Olah Data'!D469</f>
        <v>222112205</v>
      </c>
      <c r="D437" s="81" t="e">
        <f>'Olah Data'!G469</f>
        <v>#N/A</v>
      </c>
      <c r="E437" s="80" t="str">
        <f>'Olah Data'!C469</f>
        <v>DIV KS</v>
      </c>
      <c r="F437" s="81" t="str">
        <f>'Olah Data'!T469</f>
        <v>Jl. Bromo Gang Musholla Al Muslimun, Rt.2/Rw.2, Kauman, Kecamatan Kauman</v>
      </c>
      <c r="G437" s="81" t="str">
        <f>'Olah Data'!AB469</f>
        <v>BPS Kabupaten Tulungagung</v>
      </c>
      <c r="H437" s="1" t="str">
        <f>'Olah Data'!Y469</f>
        <v>35</v>
      </c>
    </row>
    <row r="438" spans="1:8" ht="12.75">
      <c r="A438" s="81">
        <v>1</v>
      </c>
      <c r="B438" s="81" t="str">
        <f>'Olah Data'!Z383</f>
        <v>Jawa Timur</v>
      </c>
      <c r="C438" s="82" t="str">
        <f>'Olah Data'!D383</f>
        <v>212111944</v>
      </c>
      <c r="D438" s="81" t="e">
        <f>'Olah Data'!G383</f>
        <v>#N/A</v>
      </c>
      <c r="E438" s="80" t="str">
        <f>'Olah Data'!C383</f>
        <v>DIV ST</v>
      </c>
      <c r="F438" s="81" t="str">
        <f>'Olah Data'!T383</f>
        <v>Dusun Krajan Rt. 01/Rw. 02 Desa Talunkulon, Kecamatan Bandung</v>
      </c>
      <c r="G438" s="81" t="str">
        <f>'Olah Data'!AB383</f>
        <v>BPS Kabupaten Tulungagung</v>
      </c>
      <c r="H438" s="1" t="str">
        <f>'Olah Data'!Y383</f>
        <v>35</v>
      </c>
    </row>
    <row r="439" spans="1:8" ht="12.75">
      <c r="A439" s="81">
        <v>1</v>
      </c>
      <c r="B439" s="81" t="str">
        <f>'Olah Data'!Z406</f>
        <v>Jawa Timur</v>
      </c>
      <c r="C439" s="82" t="str">
        <f>'Olah Data'!D406</f>
        <v>212112293</v>
      </c>
      <c r="D439" s="81" t="e">
        <f>'Olah Data'!G406</f>
        <v>#N/A</v>
      </c>
      <c r="E439" s="80" t="str">
        <f>'Olah Data'!C406</f>
        <v>DIV ST</v>
      </c>
      <c r="F439" s="81" t="str">
        <f>'Olah Data'!T406</f>
        <v>Desa Tawangsari Rt 5/Rw 1, Kec. Kedungwaru, Kab. Tulungagung, Jawa Timur, 66227</v>
      </c>
      <c r="G439" s="81" t="str">
        <f>'Olah Data'!AB406</f>
        <v>BPS Kabupaten Tulungagung</v>
      </c>
      <c r="H439" s="1" t="str">
        <f>'Olah Data'!Y406</f>
        <v>35</v>
      </c>
    </row>
    <row r="440" spans="1:8" ht="12.75">
      <c r="A440" s="81">
        <v>1</v>
      </c>
      <c r="B440" s="81" t="str">
        <f>'Olah Data'!Z290</f>
        <v>Jawa Timur</v>
      </c>
      <c r="C440" s="82" t="str">
        <f>'Olah Data'!D290</f>
        <v>222111858</v>
      </c>
      <c r="D440" s="81" t="e">
        <f>'Olah Data'!G290</f>
        <v>#N/A</v>
      </c>
      <c r="E440" s="80" t="str">
        <f>'Olah Data'!C290</f>
        <v>DIV KS</v>
      </c>
      <c r="F440" s="81" t="str">
        <f>'Olah Data'!T290</f>
        <v>Perum Bumi Mondoroko Raya Blok Gn 3/56, Rt003/Rw015, Desa Watugede, Kecamatan Singosari</v>
      </c>
      <c r="G440" s="81" t="str">
        <f>'Olah Data'!AB290</f>
        <v>BPS Kota Batu</v>
      </c>
      <c r="H440" s="1" t="str">
        <f>'Olah Data'!Y290</f>
        <v>35</v>
      </c>
    </row>
    <row r="441" spans="1:8" ht="12.75">
      <c r="A441" s="81">
        <v>1</v>
      </c>
      <c r="B441" s="81" t="str">
        <f>'Olah Data'!Z418</f>
        <v>Jawa Timur</v>
      </c>
      <c r="C441" s="82" t="str">
        <f>'Olah Data'!D418</f>
        <v>222112009</v>
      </c>
      <c r="D441" s="81" t="e">
        <f>'Olah Data'!G418</f>
        <v>#N/A</v>
      </c>
      <c r="E441" s="80" t="str">
        <f>'Olah Data'!C418</f>
        <v>DIV KS</v>
      </c>
      <c r="F441" s="81" t="str">
        <f>'Olah Data'!T418</f>
        <v>Rt 6/Rw 8, Jl. Joyo Darmo 3, Gunungsari, Bumiaji</v>
      </c>
      <c r="G441" s="81" t="str">
        <f>'Olah Data'!AB418</f>
        <v>BPS Kota Batu</v>
      </c>
      <c r="H441" s="1" t="str">
        <f>'Olah Data'!Y418</f>
        <v>35</v>
      </c>
    </row>
    <row r="442" spans="1:8" ht="12.75">
      <c r="A442" s="81">
        <v>1</v>
      </c>
      <c r="B442" s="81" t="str">
        <f>'Olah Data'!Z367</f>
        <v>Jawa Timur</v>
      </c>
      <c r="C442" s="82" t="str">
        <f>'Olah Data'!D367</f>
        <v>212112333</v>
      </c>
      <c r="D442" s="81" t="e">
        <f>'Olah Data'!G367</f>
        <v>#N/A</v>
      </c>
      <c r="E442" s="80" t="str">
        <f>'Olah Data'!C367</f>
        <v>DIV ST</v>
      </c>
      <c r="F442" s="81" t="str">
        <f>'Olah Data'!T367</f>
        <v>Perum Batu Permata Land Kav. 82, Rt. 08 Rw. 05, Kel. Sisir, Kec. Batu, Kota Batu, Jawa Timur, 65314</v>
      </c>
      <c r="G442" s="81" t="str">
        <f>'Olah Data'!AB367</f>
        <v>BPS Kota Batu</v>
      </c>
      <c r="H442" s="1" t="str">
        <f>'Olah Data'!Y367</f>
        <v>35</v>
      </c>
    </row>
    <row r="443" spans="1:8" ht="12.75">
      <c r="A443" s="81">
        <v>1</v>
      </c>
      <c r="B443" s="81" t="str">
        <f>'Olah Data'!Z405</f>
        <v>Jawa Timur</v>
      </c>
      <c r="C443" s="82" t="str">
        <f>'Olah Data'!D405</f>
        <v>112212563</v>
      </c>
      <c r="D443" s="81" t="e">
        <f>'Olah Data'!G405</f>
        <v>#N/A</v>
      </c>
      <c r="E443" s="80" t="str">
        <f>'Olah Data'!C405</f>
        <v>DIII ST</v>
      </c>
      <c r="F443" s="81" t="str">
        <f>'Olah Data'!T405</f>
        <v>Dusun Pakel Rt 01/ Rw 05, Desa Banggle, Kecamatan Kanigoro, Kabupaten Blitar, Jawa Timur</v>
      </c>
      <c r="G443" s="81" t="str">
        <f>'Olah Data'!AB405</f>
        <v>BPS Kota Blitar</v>
      </c>
      <c r="H443" s="1" t="str">
        <f>'Olah Data'!Y405</f>
        <v>35</v>
      </c>
    </row>
    <row r="444" spans="1:8" ht="12.75">
      <c r="A444" s="81">
        <v>1</v>
      </c>
      <c r="B444" s="81" t="str">
        <f>'Olah Data'!Z407</f>
        <v>Jawa Timur</v>
      </c>
      <c r="C444" s="82" t="str">
        <f>'Olah Data'!D407</f>
        <v>222112410</v>
      </c>
      <c r="D444" s="81" t="e">
        <f>'Olah Data'!G407</f>
        <v>#N/A</v>
      </c>
      <c r="E444" s="80" t="str">
        <f>'Olah Data'!C407</f>
        <v>DIV KS</v>
      </c>
      <c r="F444" s="81" t="str">
        <f>'Olah Data'!T407</f>
        <v>Btn Tlogo Blok H-2 Kec.Kanigoro Kab.Blitar</v>
      </c>
      <c r="G444" s="81" t="str">
        <f>'Olah Data'!AB407</f>
        <v>BPS Kota Blitar</v>
      </c>
      <c r="H444" s="1" t="str">
        <f>'Olah Data'!Y407</f>
        <v>35</v>
      </c>
    </row>
    <row r="445" spans="1:8" ht="12.75">
      <c r="A445" s="81">
        <v>1</v>
      </c>
      <c r="B445" s="81" t="str">
        <f>'Olah Data'!Z402</f>
        <v>Jawa Timur</v>
      </c>
      <c r="C445" s="82" t="str">
        <f>'Olah Data'!D402</f>
        <v>212112180</v>
      </c>
      <c r="D445" s="81" t="e">
        <f>'Olah Data'!G402</f>
        <v>#N/A</v>
      </c>
      <c r="E445" s="80" t="str">
        <f>'Olah Data'!C402</f>
        <v>DIV ST</v>
      </c>
      <c r="F445" s="81" t="str">
        <f>'Olah Data'!T402</f>
        <v>Rt 003/Rw 003,No 7, Jl. Kelengkeng, Kel. Karangsari, Kecamatan Sukorejo, Kota Blitar</v>
      </c>
      <c r="G445" s="81" t="str">
        <f>'Olah Data'!AB402</f>
        <v>BPS Kota Blitar</v>
      </c>
      <c r="H445" s="1" t="str">
        <f>'Olah Data'!Y402</f>
        <v>35</v>
      </c>
    </row>
    <row r="446" spans="1:8" ht="12.75">
      <c r="A446" s="81">
        <v>1</v>
      </c>
      <c r="B446" s="81" t="str">
        <f>'Olah Data'!Z172</f>
        <v>Jawa Timur</v>
      </c>
      <c r="C446" s="82" t="str">
        <f>'Olah Data'!D172</f>
        <v>212112146</v>
      </c>
      <c r="D446" s="81" t="e">
        <f>'Olah Data'!G172</f>
        <v>#N/A</v>
      </c>
      <c r="E446" s="80" t="str">
        <f>'Olah Data'!C172</f>
        <v>DIV ST</v>
      </c>
      <c r="F446" s="81" t="str">
        <f>'Olah Data'!T172</f>
        <v>Jalan Abusana No. 49 Rt 11/Rw 02, Kelurahan Ngampel, Kecamatan Mojoroto</v>
      </c>
      <c r="G446" s="81" t="str">
        <f>'Olah Data'!AB172</f>
        <v>BPS Kota Kediri</v>
      </c>
      <c r="H446" s="1" t="str">
        <f>'Olah Data'!Y172</f>
        <v>35</v>
      </c>
    </row>
    <row r="447" spans="1:8" ht="12.75">
      <c r="A447" s="81">
        <v>1</v>
      </c>
      <c r="B447" s="81" t="str">
        <f>'Olah Data'!Z43</f>
        <v>Jawa Timur</v>
      </c>
      <c r="C447" s="82" t="str">
        <f>'Olah Data'!D43</f>
        <v>212112411</v>
      </c>
      <c r="D447" s="81" t="e">
        <f>'Olah Data'!G43</f>
        <v>#N/A</v>
      </c>
      <c r="E447" s="80" t="str">
        <f>'Olah Data'!C43</f>
        <v>DIV ST</v>
      </c>
      <c r="F447" s="81" t="str">
        <f>'Olah Data'!T43</f>
        <v>Perum Permata Hijau Blok M No. 20 Rt.42 Rw.10 Kelurahan Singonegaran Kecamatan Pesantren</v>
      </c>
      <c r="G447" s="81" t="str">
        <f>'Olah Data'!AB43</f>
        <v>BPS Kota Kediri</v>
      </c>
      <c r="H447" s="1" t="str">
        <f>'Olah Data'!Y43</f>
        <v>35</v>
      </c>
    </row>
    <row r="448" spans="1:8" ht="12.75">
      <c r="A448" s="81">
        <v>1</v>
      </c>
      <c r="B448" s="81" t="str">
        <f>'Olah Data'!Z226</f>
        <v>Jawa Timur</v>
      </c>
      <c r="C448" s="82" t="str">
        <f>'Olah Data'!D226</f>
        <v>112212513</v>
      </c>
      <c r="D448" s="81" t="e">
        <f>'Olah Data'!G226</f>
        <v>#N/A</v>
      </c>
      <c r="E448" s="80" t="str">
        <f>'Olah Data'!C226</f>
        <v>DIII ST</v>
      </c>
      <c r="F448" s="81" t="str">
        <f>'Olah Data'!T226</f>
        <v>Depot Air Isi Ulang Rajaro Jl.Dorowati Giwu Km12, Kel.Klasaman, Kec.Sorong Timur, Kota Sorong, Papua Barat 98417</v>
      </c>
      <c r="G448" s="81" t="str">
        <f>'Olah Data'!AB226</f>
        <v>BPS Kota Madiun</v>
      </c>
      <c r="H448" s="1" t="str">
        <f>'Olah Data'!Y226</f>
        <v>35</v>
      </c>
    </row>
    <row r="449" spans="1:8" ht="12.75">
      <c r="A449" s="81">
        <v>1</v>
      </c>
      <c r="B449" s="81" t="str">
        <f>'Olah Data'!Z514</f>
        <v>Jawa Timur</v>
      </c>
      <c r="C449" s="82" t="str">
        <f>'Olah Data'!D514</f>
        <v>112212705</v>
      </c>
      <c r="D449" s="81" t="e">
        <f>'Olah Data'!G514</f>
        <v>#N/A</v>
      </c>
      <c r="E449" s="80" t="str">
        <f>'Olah Data'!C514</f>
        <v>DIII ST</v>
      </c>
      <c r="F449" s="81" t="str">
        <f>'Olah Data'!T514</f>
        <v>Desa Kranggan Rt 03 Rw 01 Kecamatan Geger Kabupaten Madiun</v>
      </c>
      <c r="G449" s="81" t="str">
        <f>'Olah Data'!AB514</f>
        <v>BPS Kota Madiun</v>
      </c>
      <c r="H449" s="1" t="str">
        <f>'Olah Data'!Y514</f>
        <v>35</v>
      </c>
    </row>
    <row r="450" spans="1:8" ht="12.75">
      <c r="A450" s="81">
        <v>1</v>
      </c>
      <c r="B450" s="81" t="str">
        <f>'Olah Data'!Z244</f>
        <v>Jawa Timur</v>
      </c>
      <c r="C450" s="82" t="str">
        <f>'Olah Data'!D244</f>
        <v>212112018</v>
      </c>
      <c r="D450" s="81" t="e">
        <f>'Olah Data'!G244</f>
        <v>#N/A</v>
      </c>
      <c r="E450" s="80" t="str">
        <f>'Olah Data'!C244</f>
        <v>DIV ST</v>
      </c>
      <c r="F450" s="81" t="str">
        <f>'Olah Data'!T244</f>
        <v>Perum Permata Rahayu Blok A1, Rt 08 Rw 01, Jalan Podang, Beran, Ngawi</v>
      </c>
      <c r="G450" s="81" t="str">
        <f>'Olah Data'!AB244</f>
        <v>BPS Kota Madiun</v>
      </c>
      <c r="H450" s="1" t="str">
        <f>'Olah Data'!Y244</f>
        <v>35</v>
      </c>
    </row>
    <row r="451" spans="1:8" ht="12.75">
      <c r="A451" s="81">
        <v>1</v>
      </c>
      <c r="B451" s="81" t="str">
        <f>'Olah Data'!Z258</f>
        <v>Jawa Timur</v>
      </c>
      <c r="C451" s="82" t="str">
        <f>'Olah Data'!D258</f>
        <v>212112113</v>
      </c>
      <c r="D451" s="81" t="e">
        <f>'Olah Data'!G258</f>
        <v>#N/A</v>
      </c>
      <c r="E451" s="80" t="str">
        <f>'Olah Data'!C258</f>
        <v>DIV ST</v>
      </c>
      <c r="F451" s="81" t="str">
        <f>'Olah Data'!T258</f>
        <v>Jl. Sri Jaya No.17, Kel. Rejomulyo, Kec. Kartoharjo</v>
      </c>
      <c r="G451" s="81" t="str">
        <f>'Olah Data'!AB258</f>
        <v>BPS Kota Madiun</v>
      </c>
      <c r="H451" s="1" t="str">
        <f>'Olah Data'!Y258</f>
        <v>35</v>
      </c>
    </row>
    <row r="452" spans="1:8" ht="12.75">
      <c r="A452" s="81">
        <v>1</v>
      </c>
      <c r="B452" s="81" t="str">
        <f>'Olah Data'!Z453</f>
        <v>Jawa Timur</v>
      </c>
      <c r="C452" s="82" t="str">
        <f>'Olah Data'!D453</f>
        <v>212112152</v>
      </c>
      <c r="D452" s="81" t="e">
        <f>'Olah Data'!G453</f>
        <v>#N/A</v>
      </c>
      <c r="E452" s="80" t="str">
        <f>'Olah Data'!C453</f>
        <v>DIV ST</v>
      </c>
      <c r="F452" s="81" t="str">
        <f>'Olah Data'!T453</f>
        <v>Jalan Ksatria Bakti No.8/Iii Rt 28 Rw 6, Kanigoro, Kartoharjo, Madiun</v>
      </c>
      <c r="G452" s="81" t="str">
        <f>'Olah Data'!AB453</f>
        <v>BPS Kota Madiun</v>
      </c>
      <c r="H452" s="1" t="str">
        <f>'Olah Data'!Y453</f>
        <v>35</v>
      </c>
    </row>
    <row r="453" spans="1:8" ht="12.75">
      <c r="A453" s="81">
        <v>1</v>
      </c>
      <c r="B453" s="81" t="str">
        <f>'Olah Data'!Z62</f>
        <v>Jawa Timur</v>
      </c>
      <c r="C453" s="82" t="str">
        <f>'Olah Data'!D62</f>
        <v>212112342</v>
      </c>
      <c r="D453" s="81" t="e">
        <f>'Olah Data'!G62</f>
        <v>#N/A</v>
      </c>
      <c r="E453" s="80" t="str">
        <f>'Olah Data'!C62</f>
        <v>DIV ST</v>
      </c>
      <c r="F453" s="81" t="str">
        <f>'Olah Data'!T62</f>
        <v>Jl. Himalaya Rt 19 Rw 05 No. 584 Kel. Maospati Kec. Maospati</v>
      </c>
      <c r="G453" s="81" t="str">
        <f>'Olah Data'!AB62</f>
        <v>BPS Kota Madiun</v>
      </c>
      <c r="H453" s="1" t="str">
        <f>'Olah Data'!Y62</f>
        <v>35</v>
      </c>
    </row>
    <row r="454" spans="1:8" ht="12.75">
      <c r="A454" s="81">
        <v>1</v>
      </c>
      <c r="B454" s="81" t="str">
        <f>'Olah Data'!Z292</f>
        <v>Jawa Timur</v>
      </c>
      <c r="C454" s="82" t="str">
        <f>'Olah Data'!D292</f>
        <v>222111904</v>
      </c>
      <c r="D454" s="81" t="e">
        <f>'Olah Data'!G292</f>
        <v>#N/A</v>
      </c>
      <c r="E454" s="80" t="str">
        <f>'Olah Data'!C292</f>
        <v>DIV KS</v>
      </c>
      <c r="F454" s="81" t="str">
        <f>'Olah Data'!T292</f>
        <v xml:space="preserve">Jl. Puspo No.6, Rt 4/Rw 3, Kel. Lowokwaru, Kec. Lowokwaru </v>
      </c>
      <c r="G454" s="81" t="str">
        <f>'Olah Data'!AB292</f>
        <v>BPS Kota Malang</v>
      </c>
      <c r="H454" s="1" t="str">
        <f>'Olah Data'!Y292</f>
        <v>35</v>
      </c>
    </row>
    <row r="455" spans="1:8" ht="12.75">
      <c r="A455" s="81">
        <v>1</v>
      </c>
      <c r="B455" s="81" t="str">
        <f>'Olah Data'!Z233</f>
        <v>Jawa Timur</v>
      </c>
      <c r="C455" s="82" t="str">
        <f>'Olah Data'!D233</f>
        <v>222112016</v>
      </c>
      <c r="D455" s="81" t="e">
        <f>'Olah Data'!G233</f>
        <v>#N/A</v>
      </c>
      <c r="E455" s="80" t="str">
        <f>'Olah Data'!C233</f>
        <v>DIV KS</v>
      </c>
      <c r="F455" s="81" t="str">
        <f>'Olah Data'!T233</f>
        <v>Perumahan Asrikaton Indah Blok I2 No.20, Rt 003, Rw 009, Kec. Pakis, Kab. Malang, Jawa Timur</v>
      </c>
      <c r="G455" s="81" t="str">
        <f>'Olah Data'!AB233</f>
        <v>BPS Kota Malang</v>
      </c>
      <c r="H455" s="1" t="str">
        <f>'Olah Data'!Y233</f>
        <v>35</v>
      </c>
    </row>
    <row r="456" spans="1:8" ht="12.75">
      <c r="A456" s="81">
        <v>1</v>
      </c>
      <c r="B456" s="81" t="str">
        <f>'Olah Data'!Z146</f>
        <v>Jawa Timur</v>
      </c>
      <c r="C456" s="82" t="str">
        <f>'Olah Data'!D146</f>
        <v>212111941</v>
      </c>
      <c r="D456" s="81" t="e">
        <f>'Olah Data'!G146</f>
        <v>#N/A</v>
      </c>
      <c r="E456" s="80" t="str">
        <f>'Olah Data'!C146</f>
        <v>DIV ST</v>
      </c>
      <c r="F456" s="81" t="str">
        <f>'Olah Data'!T146</f>
        <v>Perum Singhasari Residence Blok A7 No 19, Singosari</v>
      </c>
      <c r="G456" s="81" t="str">
        <f>'Olah Data'!AB146</f>
        <v>BPS Kota Malang</v>
      </c>
      <c r="H456" s="1" t="str">
        <f>'Olah Data'!Y146</f>
        <v>35</v>
      </c>
    </row>
    <row r="457" spans="1:8" ht="12.75">
      <c r="A457" s="81">
        <v>1</v>
      </c>
      <c r="B457" s="81" t="str">
        <f>'Olah Data'!Z47</f>
        <v>Jawa Timur</v>
      </c>
      <c r="C457" s="82" t="str">
        <f>'Olah Data'!D47</f>
        <v>212111957</v>
      </c>
      <c r="D457" s="81" t="e">
        <f>'Olah Data'!G47</f>
        <v>#N/A</v>
      </c>
      <c r="E457" s="80" t="str">
        <f>'Olah Data'!C47</f>
        <v>DIV ST</v>
      </c>
      <c r="F457" s="81" t="str">
        <f>'Olah Data'!T47</f>
        <v>Jalan Niaga Gang Cilung No 30 Rt 11 Rw 02, Kelurahan Ciptomulyo, Kecamatan Sukun, Kota Malang</v>
      </c>
      <c r="G457" s="81" t="str">
        <f>'Olah Data'!AB47</f>
        <v>BPS Kota Malang</v>
      </c>
      <c r="H457" s="1" t="str">
        <f>'Olah Data'!Y47</f>
        <v>35</v>
      </c>
    </row>
    <row r="458" spans="1:8" ht="12.75">
      <c r="A458" s="81">
        <v>1</v>
      </c>
      <c r="B458" s="81" t="str">
        <f>'Olah Data'!Z337</f>
        <v>Jawa Timur</v>
      </c>
      <c r="C458" s="82" t="str">
        <f>'Olah Data'!D337</f>
        <v>212112287</v>
      </c>
      <c r="D458" s="81" t="e">
        <f>'Olah Data'!G337</f>
        <v>#N/A</v>
      </c>
      <c r="E458" s="80" t="str">
        <f>'Olah Data'!C337</f>
        <v>DIV ST</v>
      </c>
      <c r="F458" s="81" t="str">
        <f>'Olah Data'!T337</f>
        <v xml:space="preserve">Perum Taman Landung Sari Indah Blok D No.24 Malang Dan Jl. Kh Agus Salim No 105 Batu </v>
      </c>
      <c r="G458" s="81" t="str">
        <f>'Olah Data'!AB337</f>
        <v>BPS Kota Malang</v>
      </c>
      <c r="H458" s="1" t="str">
        <f>'Olah Data'!Y337</f>
        <v>35</v>
      </c>
    </row>
    <row r="459" spans="1:8" ht="12.75">
      <c r="A459" s="81">
        <v>1</v>
      </c>
      <c r="B459" s="81" t="str">
        <f>'Olah Data'!Z331</f>
        <v>Jawa Timur</v>
      </c>
      <c r="C459" s="82" t="str">
        <f>'Olah Data'!D331</f>
        <v>212112328</v>
      </c>
      <c r="D459" s="81" t="e">
        <f>'Olah Data'!G331</f>
        <v>#N/A</v>
      </c>
      <c r="E459" s="80" t="str">
        <f>'Olah Data'!C331</f>
        <v>DIV ST</v>
      </c>
      <c r="F459" s="81" t="str">
        <f>'Olah Data'!T331</f>
        <v>Jalan Suropati No. 7 Rt 5 Rw 5, Kelurahan Losari, Kecamatan Singosari</v>
      </c>
      <c r="G459" s="81" t="str">
        <f>'Olah Data'!AB331</f>
        <v>BPS Kota Malang</v>
      </c>
      <c r="H459" s="1" t="str">
        <f>'Olah Data'!Y331</f>
        <v>35</v>
      </c>
    </row>
    <row r="460" spans="1:8" ht="12.75">
      <c r="A460" s="81">
        <v>1</v>
      </c>
      <c r="B460" s="81" t="str">
        <f>'Olah Data'!Z345</f>
        <v>Jawa Timur</v>
      </c>
      <c r="C460" s="82" t="str">
        <f>'Olah Data'!D345</f>
        <v>112212769</v>
      </c>
      <c r="D460" s="81" t="e">
        <f>'Olah Data'!G345</f>
        <v>#N/A</v>
      </c>
      <c r="E460" s="80" t="str">
        <f>'Olah Data'!C345</f>
        <v>DIII ST</v>
      </c>
      <c r="F460" s="81" t="str">
        <f>'Olah Data'!T345</f>
        <v>Jalan Raya Pandan No 2,Rt 006,Rw 002, Wates, Magersari</v>
      </c>
      <c r="G460" s="81" t="str">
        <f>'Olah Data'!AB345</f>
        <v>BPS Kota Mojokerto</v>
      </c>
      <c r="H460" s="1" t="str">
        <f>'Olah Data'!Y345</f>
        <v>35</v>
      </c>
    </row>
    <row r="461" spans="1:8" ht="12.75">
      <c r="A461" s="81">
        <v>1</v>
      </c>
      <c r="B461" s="81" t="str">
        <f>'Olah Data'!Z489</f>
        <v>Jawa Timur</v>
      </c>
      <c r="C461" s="82" t="str">
        <f>'Olah Data'!D489</f>
        <v>222111961</v>
      </c>
      <c r="D461" s="81" t="e">
        <f>'Olah Data'!G489</f>
        <v>#N/A</v>
      </c>
      <c r="E461" s="80" t="str">
        <f>'Olah Data'!C489</f>
        <v>DIV KS</v>
      </c>
      <c r="F461" s="81" t="str">
        <f>'Olah Data'!T489</f>
        <v>Desa Sumbergirang Dusun Kebogerang Rt 03 Rw 02 Kecamatan Puri Kabupaten Mojokerto</v>
      </c>
      <c r="G461" s="81" t="str">
        <f>'Olah Data'!AB489</f>
        <v>BPS Kota Mojokerto</v>
      </c>
      <c r="H461" s="1" t="str">
        <f>'Olah Data'!Y489</f>
        <v>35</v>
      </c>
    </row>
    <row r="462" spans="1:8" ht="12.75">
      <c r="A462" s="81">
        <v>1</v>
      </c>
      <c r="B462" s="81" t="str">
        <f>'Olah Data'!Z277</f>
        <v>Jawa Timur</v>
      </c>
      <c r="C462" s="82" t="str">
        <f>'Olah Data'!D277</f>
        <v>222112227</v>
      </c>
      <c r="D462" s="81" t="e">
        <f>'Olah Data'!G277</f>
        <v>#N/A</v>
      </c>
      <c r="E462" s="80" t="str">
        <f>'Olah Data'!C277</f>
        <v>DIV KS</v>
      </c>
      <c r="F462" s="81" t="str">
        <f>'Olah Data'!T277</f>
        <v>Rt 8/Rw 2, No 23, Dsn. Candirejo, Desa Awang-Awang , Kecamatan Mojosari</v>
      </c>
      <c r="G462" s="81" t="str">
        <f>'Olah Data'!AB277</f>
        <v>BPS Kota Mojokerto</v>
      </c>
      <c r="H462" s="1" t="str">
        <f>'Olah Data'!Y277</f>
        <v>35</v>
      </c>
    </row>
    <row r="463" spans="1:8" ht="12.75">
      <c r="A463" s="81">
        <v>1</v>
      </c>
      <c r="B463" s="81" t="str">
        <f>'Olah Data'!Z522</f>
        <v>Jawa Timur</v>
      </c>
      <c r="C463" s="82" t="str">
        <f>'Olah Data'!D522</f>
        <v>212112231</v>
      </c>
      <c r="D463" s="81" t="e">
        <f>'Olah Data'!G522</f>
        <v>#N/A</v>
      </c>
      <c r="E463" s="80" t="str">
        <f>'Olah Data'!C522</f>
        <v>DIV ST</v>
      </c>
      <c r="F463" s="81" t="str">
        <f>'Olah Data'!T522</f>
        <v>Desa Brangkal Gang 5 Rt 02 Rw 01, Kec. Sooko, Kab. Mojokerto</v>
      </c>
      <c r="G463" s="81" t="str">
        <f>'Olah Data'!AB522</f>
        <v>BPS Kota Mojokerto</v>
      </c>
      <c r="H463" s="1" t="str">
        <f>'Olah Data'!Y522</f>
        <v>35</v>
      </c>
    </row>
    <row r="464" spans="1:8" ht="12.75">
      <c r="A464" s="81">
        <v>1</v>
      </c>
      <c r="B464" s="81" t="str">
        <f>'Olah Data'!Z395</f>
        <v>Jawa Timur</v>
      </c>
      <c r="C464" s="82" t="str">
        <f>'Olah Data'!D395</f>
        <v>112212819</v>
      </c>
      <c r="D464" s="81" t="e">
        <f>'Olah Data'!G395</f>
        <v>#N/A</v>
      </c>
      <c r="E464" s="80" t="str">
        <f>'Olah Data'!C395</f>
        <v>DIII ST</v>
      </c>
      <c r="F464" s="81" t="str">
        <f>'Olah Data'!T395</f>
        <v>Jalan Rajawli Ii, Karang Dalem, Sampang</v>
      </c>
      <c r="G464" s="81" t="str">
        <f>'Olah Data'!AB395</f>
        <v>BPS Kota Surabaya</v>
      </c>
      <c r="H464" s="1" t="str">
        <f>'Olah Data'!Y395</f>
        <v>35</v>
      </c>
    </row>
    <row r="465" spans="1:8" ht="12.75">
      <c r="A465" s="81">
        <v>1</v>
      </c>
      <c r="B465" s="81" t="str">
        <f>'Olah Data'!Z360</f>
        <v>Jawa Timur</v>
      </c>
      <c r="C465" s="82" t="str">
        <f>'Olah Data'!D360</f>
        <v>222111848</v>
      </c>
      <c r="D465" s="81" t="e">
        <f>'Olah Data'!G360</f>
        <v>#N/A</v>
      </c>
      <c r="E465" s="80" t="str">
        <f>'Olah Data'!C360</f>
        <v>DIV KS</v>
      </c>
      <c r="F465" s="81" t="str">
        <f>'Olah Data'!T360</f>
        <v>Pradah Kalikendal Gg 12 No 117, Rt 04 Rw 1, Kelurahan Pradah Kalikendal, Kecamatan Dukuh Pakis</v>
      </c>
      <c r="G465" s="81" t="str">
        <f>'Olah Data'!AB360</f>
        <v>BPS Kota Surabaya</v>
      </c>
      <c r="H465" s="1" t="str">
        <f>'Olah Data'!Y360</f>
        <v>35</v>
      </c>
    </row>
    <row r="466" spans="1:8" ht="12.75">
      <c r="A466" s="81">
        <v>1</v>
      </c>
      <c r="B466" s="81" t="str">
        <f>'Olah Data'!Z525</f>
        <v>Jawa Timur</v>
      </c>
      <c r="C466" s="82" t="str">
        <f>'Olah Data'!D525</f>
        <v>222111869</v>
      </c>
      <c r="D466" s="81" t="e">
        <f>'Olah Data'!G525</f>
        <v>#N/A</v>
      </c>
      <c r="E466" s="80" t="str">
        <f>'Olah Data'!C525</f>
        <v>DIV KS</v>
      </c>
      <c r="F466" s="81" t="str">
        <f>'Olah Data'!T525</f>
        <v>Rt.8/Rw.5, No.24, Jalan Bogangin Baru Blok F, Kedurus, Kecamatan Karangpilang, Surabaya, Jawa Timur 60222</v>
      </c>
      <c r="G466" s="81" t="str">
        <f>'Olah Data'!AB525</f>
        <v>BPS Provinsi Jawa Timur</v>
      </c>
      <c r="H466" s="1" t="str">
        <f>'Olah Data'!Y525</f>
        <v>35</v>
      </c>
    </row>
    <row r="467" spans="1:8" ht="12.75">
      <c r="A467" s="81">
        <v>1</v>
      </c>
      <c r="B467" s="81" t="str">
        <f>'Olah Data'!Z272</f>
        <v>Jawa Timur</v>
      </c>
      <c r="C467" s="82" t="str">
        <f>'Olah Data'!D272</f>
        <v>222112135</v>
      </c>
      <c r="D467" s="81" t="e">
        <f>'Olah Data'!G272</f>
        <v>#N/A</v>
      </c>
      <c r="E467" s="80" t="str">
        <f>'Olah Data'!C272</f>
        <v>DIV KS</v>
      </c>
      <c r="F467" s="81" t="str">
        <f>'Olah Data'!T272</f>
        <v>Rt 21/Rw 06, Perum Bukit Bambe Blok Ai/2, Kelurahan Bambe, Kecamatan Driyorejo</v>
      </c>
      <c r="G467" s="81" t="str">
        <f>'Olah Data'!AB272</f>
        <v>BPS Provinsi Jawa Timur</v>
      </c>
      <c r="H467" s="1" t="str">
        <f>'Olah Data'!Y272</f>
        <v>35</v>
      </c>
    </row>
    <row r="468" spans="1:8" ht="12.75">
      <c r="A468" s="81">
        <v>1</v>
      </c>
      <c r="B468" s="81" t="str">
        <f>'Olah Data'!Z366</f>
        <v>Jawa Timur</v>
      </c>
      <c r="C468" s="82" t="str">
        <f>'Olah Data'!D366</f>
        <v>222112348</v>
      </c>
      <c r="D468" s="81" t="e">
        <f>'Olah Data'!G366</f>
        <v>#N/A</v>
      </c>
      <c r="E468" s="80" t="str">
        <f>'Olah Data'!C366</f>
        <v>DIV KS</v>
      </c>
      <c r="F468" s="81" t="str">
        <f>'Olah Data'!T366</f>
        <v>Penjaringan Sari Blok A No 104, Penjaringansari, Rungkut,Kota Surabaya, Provinsi Jawa Timur</v>
      </c>
      <c r="G468" s="81" t="str">
        <f>'Olah Data'!AB366</f>
        <v>BPS Provinsi Jawa Timur</v>
      </c>
      <c r="H468" s="1" t="str">
        <f>'Olah Data'!Y366</f>
        <v>35</v>
      </c>
    </row>
    <row r="469" spans="1:8" ht="12.75">
      <c r="A469" s="81">
        <v>1</v>
      </c>
      <c r="B469" s="81" t="str">
        <f>'Olah Data'!Z271</f>
        <v>Jawa Timur</v>
      </c>
      <c r="C469" s="82" t="str">
        <f>'Olah Data'!D271</f>
        <v>212112008</v>
      </c>
      <c r="D469" s="81" t="e">
        <f>'Olah Data'!G271</f>
        <v>#N/A</v>
      </c>
      <c r="E469" s="80" t="str">
        <f>'Olah Data'!C271</f>
        <v>DIV ST</v>
      </c>
      <c r="F469" s="81" t="str">
        <f>'Olah Data'!T271</f>
        <v>Kalijudan 10 Abc/17-H, Rt 001/Rw 006, Kelurahan Kalijudan, Kecamatan Mulyorejo</v>
      </c>
      <c r="G469" s="81" t="str">
        <f>'Olah Data'!AB271</f>
        <v>BPS Provinsi Jawa Timur</v>
      </c>
      <c r="H469" s="1" t="str">
        <f>'Olah Data'!Y271</f>
        <v>35</v>
      </c>
    </row>
    <row r="470" spans="1:8" ht="12.75">
      <c r="A470" s="81">
        <v>1</v>
      </c>
      <c r="B470" s="81" t="str">
        <f>'Olah Data'!Z267</f>
        <v>Jawa Timur</v>
      </c>
      <c r="C470" s="82" t="str">
        <f>'Olah Data'!D267</f>
        <v>212112014</v>
      </c>
      <c r="D470" s="81" t="e">
        <f>'Olah Data'!G267</f>
        <v>#N/A</v>
      </c>
      <c r="E470" s="80" t="str">
        <f>'Olah Data'!C267</f>
        <v>DIV ST</v>
      </c>
      <c r="F470" s="81" t="str">
        <f>'Olah Data'!T267</f>
        <v>Gunungsari Indah Q-7, Rt 02 / Rw 07, Kedurus, Kec. Karang Pilang</v>
      </c>
      <c r="G470" s="81" t="str">
        <f>'Olah Data'!AB267</f>
        <v>BPS Provinsi Jawa Timur</v>
      </c>
      <c r="H470" s="1" t="str">
        <f>'Olah Data'!Y267</f>
        <v>35</v>
      </c>
    </row>
    <row r="471" spans="1:8" ht="12.75">
      <c r="A471" s="81">
        <v>1</v>
      </c>
      <c r="B471" s="81" t="str">
        <f>'Olah Data'!Z334</f>
        <v>Jawa Timur</v>
      </c>
      <c r="C471" s="82" t="str">
        <f>'Olah Data'!D334</f>
        <v>212112347</v>
      </c>
      <c r="D471" s="81" t="e">
        <f>'Olah Data'!G334</f>
        <v>#N/A</v>
      </c>
      <c r="E471" s="80" t="str">
        <f>'Olah Data'!C334</f>
        <v>DIV ST</v>
      </c>
      <c r="F471" s="81" t="str">
        <f>'Olah Data'!T334</f>
        <v>Dsn Kolo Barat, Desa Apaan, Kecamatan Pangarengan</v>
      </c>
      <c r="G471" s="81" t="str">
        <f>'Olah Data'!AB334</f>
        <v>BPS Provinsi Jawa Timur</v>
      </c>
      <c r="H471" s="1" t="str">
        <f>'Olah Data'!Y334</f>
        <v>35</v>
      </c>
    </row>
    <row r="472" spans="1:8" ht="12.75">
      <c r="A472" s="81">
        <v>1</v>
      </c>
      <c r="B472" s="81" t="str">
        <f>'Olah Data'!Z517</f>
        <v>Banten</v>
      </c>
      <c r="C472" s="82" t="str">
        <f>'Olah Data'!D517</f>
        <v>222111883</v>
      </c>
      <c r="D472" s="81" t="e">
        <f>'Olah Data'!G517</f>
        <v>#N/A</v>
      </c>
      <c r="E472" s="80" t="str">
        <f>'Olah Data'!C517</f>
        <v>DIV KS</v>
      </c>
      <c r="F472" s="81" t="str">
        <f>'Olah Data'!T517</f>
        <v>Bukit Pelamunan Permai Blok B6 No.04, Rt.09 Rw.03, Pelamunan, Kramatwatu, Serang, Banten</v>
      </c>
      <c r="G472" s="81" t="str">
        <f>'Olah Data'!AB517</f>
        <v>BPS Kota Cilegon</v>
      </c>
      <c r="H472" s="1" t="str">
        <f>'Olah Data'!Y517</f>
        <v>36</v>
      </c>
    </row>
    <row r="473" spans="1:8" ht="12.75">
      <c r="A473" s="81">
        <v>1</v>
      </c>
      <c r="B473" s="81" t="str">
        <f>'Olah Data'!Z181</f>
        <v>Banten</v>
      </c>
      <c r="C473" s="82" t="str">
        <f>'Olah Data'!D181</f>
        <v>112212561</v>
      </c>
      <c r="D473" s="81" t="e">
        <f>'Olah Data'!G181</f>
        <v>#N/A</v>
      </c>
      <c r="E473" s="80" t="str">
        <f>'Olah Data'!C181</f>
        <v>DIII ST</v>
      </c>
      <c r="F473" s="81" t="str">
        <f>'Olah Data'!T181</f>
        <v>Jl. Mentawai Blok T5/11, Rt/Rw 003/007, Nusa Loka Xiv.5 Bsd City, Kelurahan Rawamekar Jaya, Kecamatan Serpong, Banten 15310</v>
      </c>
      <c r="G473" s="81" t="str">
        <f>'Olah Data'!AB181</f>
        <v>BPS Kota Tangerang Selatan</v>
      </c>
      <c r="H473" s="1" t="str">
        <f>'Olah Data'!Y181</f>
        <v>36</v>
      </c>
    </row>
    <row r="474" spans="1:8" ht="12.75">
      <c r="A474" s="81">
        <v>1</v>
      </c>
      <c r="B474" s="81" t="str">
        <f>'Olah Data'!Z500</f>
        <v>Bali</v>
      </c>
      <c r="C474" s="82" t="str">
        <f>'Olah Data'!D500</f>
        <v>212112101</v>
      </c>
      <c r="D474" s="81" t="e">
        <f>'Olah Data'!G500</f>
        <v>#N/A</v>
      </c>
      <c r="E474" s="80" t="str">
        <f>'Olah Data'!C500</f>
        <v>DIV ST</v>
      </c>
      <c r="F474" s="81" t="str">
        <f>'Olah Data'!T500</f>
        <v>Jl. Bambu Kuning I No.9, Canggu, Kec. Kuta Utara, Kabupaten Badung, Bali 80351</v>
      </c>
      <c r="G474" s="81" t="str">
        <f>'Olah Data'!AB500</f>
        <v>BPS Kabupaten Badung</v>
      </c>
      <c r="H474" s="1" t="str">
        <f>'Olah Data'!Y500</f>
        <v>51</v>
      </c>
    </row>
    <row r="475" spans="1:8" ht="12.75">
      <c r="A475" s="81">
        <v>1</v>
      </c>
      <c r="B475" s="81" t="str">
        <f>'Olah Data'!Z413</f>
        <v>Bali</v>
      </c>
      <c r="C475" s="82" t="str">
        <f>'Olah Data'!D413</f>
        <v>212112255</v>
      </c>
      <c r="D475" s="81" t="e">
        <f>'Olah Data'!G413</f>
        <v>#N/A</v>
      </c>
      <c r="E475" s="80" t="str">
        <f>'Olah Data'!C413</f>
        <v>DIV ST</v>
      </c>
      <c r="F475" s="81" t="str">
        <f>'Olah Data'!T413</f>
        <v>Perumahan Dewi Sri Blok Iv No. 4, Jalan Raya Abianbase, Abianbase, Mengwi</v>
      </c>
      <c r="G475" s="81" t="str">
        <f>'Olah Data'!AB413</f>
        <v>BPS Kabupaten Badung</v>
      </c>
      <c r="H475" s="1" t="str">
        <f>'Olah Data'!Y413</f>
        <v>51</v>
      </c>
    </row>
    <row r="476" spans="1:8" ht="12.75">
      <c r="A476" s="81">
        <v>1</v>
      </c>
      <c r="B476" s="81" t="str">
        <f>'Olah Data'!Z445</f>
        <v>Bali</v>
      </c>
      <c r="C476" s="82" t="str">
        <f>'Olah Data'!D445</f>
        <v>212112252</v>
      </c>
      <c r="D476" s="81" t="e">
        <f>'Olah Data'!G445</f>
        <v>#N/A</v>
      </c>
      <c r="E476" s="80" t="str">
        <f>'Olah Data'!C445</f>
        <v>DIV ST</v>
      </c>
      <c r="F476" s="81" t="str">
        <f>'Olah Data'!T445</f>
        <v>00/00, Jl. Putra Yudha, Banjar Penatahan, Susut</v>
      </c>
      <c r="G476" s="81" t="str">
        <f>'Olah Data'!AB445</f>
        <v>BPS Kabupaten Bangli</v>
      </c>
      <c r="H476" s="1" t="str">
        <f>'Olah Data'!Y445</f>
        <v>51</v>
      </c>
    </row>
    <row r="477" spans="1:8" ht="12.75">
      <c r="A477" s="81">
        <v>1</v>
      </c>
      <c r="B477" s="81" t="str">
        <f>'Olah Data'!Z349</f>
        <v>Bali</v>
      </c>
      <c r="C477" s="82" t="str">
        <f>'Olah Data'!D349</f>
        <v>222112099</v>
      </c>
      <c r="D477" s="81" t="e">
        <f>'Olah Data'!G349</f>
        <v>#N/A</v>
      </c>
      <c r="E477" s="80" t="str">
        <f>'Olah Data'!C349</f>
        <v>DIV KS</v>
      </c>
      <c r="F477" s="81" t="str">
        <f>'Olah Data'!T349</f>
        <v>Br. Dinas Geriana Kangin, Desa Duda Utara, Kecamatan Selat, Kabupaten Karangasem, Bali</v>
      </c>
      <c r="G477" s="81" t="str">
        <f>'Olah Data'!AB349</f>
        <v>BPS Kabupaten Karangasem</v>
      </c>
      <c r="H477" s="1" t="str">
        <f>'Olah Data'!Y349</f>
        <v>51</v>
      </c>
    </row>
    <row r="478" spans="1:8" ht="12.75">
      <c r="A478" s="81">
        <v>1</v>
      </c>
      <c r="B478" s="81" t="str">
        <f>'Olah Data'!Z492</f>
        <v>Bali</v>
      </c>
      <c r="C478" s="82" t="str">
        <f>'Olah Data'!D492</f>
        <v>212112100</v>
      </c>
      <c r="D478" s="81" t="e">
        <f>'Olah Data'!G492</f>
        <v>#N/A</v>
      </c>
      <c r="E478" s="80" t="str">
        <f>'Olah Data'!C492</f>
        <v>DIV ST</v>
      </c>
      <c r="F478" s="81" t="str">
        <f>'Olah Data'!T492</f>
        <v>Br. Dinas Belong, Desa Ulakan, Kec. Manggis, Kab. Karangasem, Prov. Bali</v>
      </c>
      <c r="G478" s="81" t="str">
        <f>'Olah Data'!AB492</f>
        <v>BPS Kabupaten Karangasem</v>
      </c>
      <c r="H478" s="1" t="str">
        <f>'Olah Data'!Y492</f>
        <v>51</v>
      </c>
    </row>
    <row r="479" spans="1:8" ht="12.75">
      <c r="A479" s="81">
        <v>1</v>
      </c>
      <c r="B479" s="81" t="str">
        <f>'Olah Data'!Z443</f>
        <v>Bali</v>
      </c>
      <c r="C479" s="82" t="str">
        <f>'Olah Data'!D443</f>
        <v>212112178</v>
      </c>
      <c r="D479" s="81" t="e">
        <f>'Olah Data'!G443</f>
        <v>#N/A</v>
      </c>
      <c r="E479" s="80" t="str">
        <f>'Olah Data'!C443</f>
        <v>DIV ST</v>
      </c>
      <c r="F479" s="81" t="str">
        <f>'Olah Data'!T443</f>
        <v>Jalan Nenas, No. 1027, Telagemas, Kelurahan Subagan, Kecamatan Karangasem</v>
      </c>
      <c r="G479" s="81" t="str">
        <f>'Olah Data'!AB443</f>
        <v>BPS Kabupaten Karangasem</v>
      </c>
      <c r="H479" s="1" t="str">
        <f>'Olah Data'!Y443</f>
        <v>51</v>
      </c>
    </row>
    <row r="480" spans="1:8" ht="12.75">
      <c r="A480" s="81">
        <v>1</v>
      </c>
      <c r="B480" s="81" t="str">
        <f>'Olah Data'!Z262</f>
        <v>Bali</v>
      </c>
      <c r="C480" s="82" t="str">
        <f>'Olah Data'!D262</f>
        <v>212112254</v>
      </c>
      <c r="D480" s="81" t="e">
        <f>'Olah Data'!G262</f>
        <v>#N/A</v>
      </c>
      <c r="E480" s="80" t="str">
        <f>'Olah Data'!C262</f>
        <v>DIV ST</v>
      </c>
      <c r="F480" s="81" t="str">
        <f>'Olah Data'!T262</f>
        <v>Jalan Sudirman Gang Dahlia No. 6, Subagan, Karangasem</v>
      </c>
      <c r="G480" s="81" t="str">
        <f>'Olah Data'!AB262</f>
        <v>BPS Kabupaten Karangasem</v>
      </c>
      <c r="H480" s="1" t="str">
        <f>'Olah Data'!Y262</f>
        <v>51</v>
      </c>
    </row>
    <row r="481" spans="1:8" ht="12.75">
      <c r="A481" s="81">
        <v>1</v>
      </c>
      <c r="B481" s="81" t="str">
        <f>'Olah Data'!Z335</f>
        <v>Bali</v>
      </c>
      <c r="C481" s="82" t="str">
        <f>'Olah Data'!D335</f>
        <v>222112096</v>
      </c>
      <c r="D481" s="81" t="e">
        <f>'Olah Data'!G335</f>
        <v>#N/A</v>
      </c>
      <c r="E481" s="80" t="str">
        <f>'Olah Data'!C335</f>
        <v>DIV KS</v>
      </c>
      <c r="F481" s="81" t="str">
        <f>'Olah Data'!T335</f>
        <v>Jalan Gunung Agung No.222, Kelurahan Padangsambian, Kecamatan Denpasar Barat</v>
      </c>
      <c r="G481" s="81" t="str">
        <f>'Olah Data'!AB335</f>
        <v>BPS Kota Denpasar</v>
      </c>
      <c r="H481" s="1" t="str">
        <f>'Olah Data'!Y335</f>
        <v>51</v>
      </c>
    </row>
    <row r="482" spans="1:8" ht="12.75">
      <c r="A482" s="81">
        <v>1</v>
      </c>
      <c r="B482" s="81" t="str">
        <f>'Olah Data'!Z521</f>
        <v>Bali</v>
      </c>
      <c r="C482" s="82" t="str">
        <f>'Olah Data'!D521</f>
        <v>212112124</v>
      </c>
      <c r="D482" s="81" t="e">
        <f>'Olah Data'!G521</f>
        <v>#N/A</v>
      </c>
      <c r="E482" s="80" t="str">
        <f>'Olah Data'!C521</f>
        <v>DIV ST</v>
      </c>
      <c r="F482" s="81" t="str">
        <f>'Olah Data'!T521</f>
        <v>Jalan Taman Giri, Perum Griya Nugraha Blok C10 No 234, Kuta Selatan, Badung , Bali</v>
      </c>
      <c r="G482" s="81" t="str">
        <f>'Olah Data'!AB521</f>
        <v>BPS Kota Denpasar</v>
      </c>
      <c r="H482" s="1" t="str">
        <f>'Olah Data'!Y521</f>
        <v>51</v>
      </c>
    </row>
    <row r="483" spans="1:8" ht="12.75">
      <c r="A483" s="81">
        <v>1</v>
      </c>
      <c r="B483" s="81" t="str">
        <f>'Olah Data'!Z415</f>
        <v>Bali</v>
      </c>
      <c r="C483" s="82" t="str">
        <f>'Olah Data'!D415</f>
        <v>222112102</v>
      </c>
      <c r="D483" s="81" t="e">
        <f>'Olah Data'!G415</f>
        <v>#N/A</v>
      </c>
      <c r="E483" s="80" t="str">
        <f>'Olah Data'!C415</f>
        <v>DIV KS</v>
      </c>
      <c r="F483" s="81" t="str">
        <f>'Olah Data'!T415</f>
        <v>Jalan Mekar 2 Blok B4 No 36,Pemogan, Denpasar Selatan, Denpasar, Bali</v>
      </c>
      <c r="G483" s="81" t="str">
        <f>'Olah Data'!AB415</f>
        <v>BPS Provinsi Bali</v>
      </c>
      <c r="H483" s="1" t="str">
        <f>'Olah Data'!Y415</f>
        <v>51</v>
      </c>
    </row>
    <row r="484" spans="1:8" ht="12.75">
      <c r="A484" s="81">
        <v>1</v>
      </c>
      <c r="B484" s="81" t="str">
        <f>'Olah Data'!Z176</f>
        <v>Bali</v>
      </c>
      <c r="C484" s="82" t="str">
        <f>'Olah Data'!D176</f>
        <v>222112258</v>
      </c>
      <c r="D484" s="81" t="e">
        <f>'Olah Data'!G176</f>
        <v>#N/A</v>
      </c>
      <c r="E484" s="80" t="str">
        <f>'Olah Data'!C176</f>
        <v>DIV KS</v>
      </c>
      <c r="F484" s="81" t="str">
        <f>'Olah Data'!T176</f>
        <v>Jln. Taman Baruna Perum. Kosala Jimbaran Lestari E. 18 Jimbaran, Kuta Selatan</v>
      </c>
      <c r="G484" s="81" t="str">
        <f>'Olah Data'!AB176</f>
        <v>BPS Provinsi Bali</v>
      </c>
      <c r="H484" s="1" t="str">
        <f>'Olah Data'!Y176</f>
        <v>51</v>
      </c>
    </row>
    <row r="485" spans="1:8" ht="12.75">
      <c r="A485" s="81">
        <v>1</v>
      </c>
      <c r="B485" s="81" t="str">
        <f>'Olah Data'!Z252</f>
        <v>Nusa Tenggara Barat</v>
      </c>
      <c r="C485" s="82" t="str">
        <f>'Olah Data'!D252</f>
        <v>222111933</v>
      </c>
      <c r="D485" s="81" t="e">
        <f>'Olah Data'!G252</f>
        <v>#N/A</v>
      </c>
      <c r="E485" s="80" t="str">
        <f>'Olah Data'!C252</f>
        <v>DIV KS</v>
      </c>
      <c r="F485" s="81" t="str">
        <f>'Olah Data'!T252</f>
        <v>Jalan Tongkol No 26, Kelurahan Pekat, Kecamatan Sumbawa</v>
      </c>
      <c r="G485" s="81" t="str">
        <f>'Olah Data'!AB252</f>
        <v>BPS Kabupaten Sumbawa</v>
      </c>
      <c r="H485" s="1" t="str">
        <f>'Olah Data'!Y252</f>
        <v>52</v>
      </c>
    </row>
    <row r="486" spans="1:8" ht="12.75">
      <c r="A486" s="81">
        <v>1</v>
      </c>
      <c r="B486" s="81" t="str">
        <f>'Olah Data'!Z139</f>
        <v>Nusa Tenggara Barat</v>
      </c>
      <c r="C486" s="82" t="str">
        <f>'Olah Data'!D139</f>
        <v>212112144</v>
      </c>
      <c r="D486" s="81" t="e">
        <f>'Olah Data'!G139</f>
        <v>#N/A</v>
      </c>
      <c r="E486" s="80" t="str">
        <f>'Olah Data'!C139</f>
        <v>DIV ST</v>
      </c>
      <c r="F486" s="81" t="str">
        <f>'Olah Data'!T139</f>
        <v>Btn Olat Rarang Blok K-9 Rt 001/Rw 006, Labuhan Sumbawa, Kecamatan Labuhan Badas</v>
      </c>
      <c r="G486" s="81" t="str">
        <f>'Olah Data'!AB139</f>
        <v>BPS Kabupaten Sumbawa</v>
      </c>
      <c r="H486" s="1" t="str">
        <f>'Olah Data'!Y139</f>
        <v>52</v>
      </c>
    </row>
    <row r="487" spans="1:8" ht="12.75">
      <c r="A487" s="81">
        <v>1</v>
      </c>
      <c r="B487" s="81" t="str">
        <f>'Olah Data'!Z284</f>
        <v>Nusa Tenggara Barat</v>
      </c>
      <c r="C487" s="82" t="str">
        <f>'Olah Data'!D284</f>
        <v>112212450</v>
      </c>
      <c r="D487" s="81" t="e">
        <f>'Olah Data'!G284</f>
        <v>#N/A</v>
      </c>
      <c r="E487" s="80" t="str">
        <f>'Olah Data'!C284</f>
        <v>DIII ST</v>
      </c>
      <c r="F487" s="81" t="str">
        <f>'Olah Data'!T284</f>
        <v>Rt 002/ Rw 251, No 17 , Jl Dewi Sartika, Monjok Barat, Selaparang</v>
      </c>
      <c r="G487" s="81" t="str">
        <f>'Olah Data'!AB284</f>
        <v>BPS Provinsi Nusa Tenggara Barat</v>
      </c>
      <c r="H487" s="1" t="str">
        <f>'Olah Data'!Y284</f>
        <v>52</v>
      </c>
    </row>
    <row r="488" spans="1:8" ht="12.75">
      <c r="A488" s="81">
        <v>1</v>
      </c>
      <c r="B488" s="81" t="str">
        <f>'Olah Data'!Z140</f>
        <v>Nusa Tenggara Barat</v>
      </c>
      <c r="C488" s="82" t="str">
        <f>'Olah Data'!D140</f>
        <v>112212604</v>
      </c>
      <c r="D488" s="81" t="e">
        <f>'Olah Data'!G140</f>
        <v>#N/A</v>
      </c>
      <c r="E488" s="80" t="str">
        <f>'Olah Data'!C140</f>
        <v>DIII ST</v>
      </c>
      <c r="F488" s="81" t="str">
        <f>'Olah Data'!T140</f>
        <v>Jalan Gili Meno No. 19, Btn Griya Pagutan Indah, Rt/Rw: 002/100 Kelurahan Pagutan Barat, Kecamatan Mataram,  Kota Mataram.</v>
      </c>
      <c r="G488" s="81" t="str">
        <f>'Olah Data'!AB140</f>
        <v>BPS Provinsi Nusa Tenggara Barat</v>
      </c>
      <c r="H488" s="1" t="str">
        <f>'Olah Data'!Y140</f>
        <v>52</v>
      </c>
    </row>
    <row r="489" spans="1:8" ht="12.75">
      <c r="A489" s="81">
        <v>1</v>
      </c>
      <c r="B489" s="81" t="str">
        <f>'Olah Data'!Z356</f>
        <v>Nusa Tenggara Barat</v>
      </c>
      <c r="C489" s="82" t="str">
        <f>'Olah Data'!D356</f>
        <v>112212654</v>
      </c>
      <c r="D489" s="81" t="e">
        <f>'Olah Data'!G356</f>
        <v>#N/A</v>
      </c>
      <c r="E489" s="80" t="str">
        <f>'Olah Data'!C356</f>
        <v>DIII ST</v>
      </c>
      <c r="F489" s="81" t="str">
        <f>'Olah Data'!T356</f>
        <v>Rt002/Rw000, Jagaraga, Kuripan</v>
      </c>
      <c r="G489" s="81" t="str">
        <f>'Olah Data'!AB356</f>
        <v>BPS Provinsi Nusa Tenggara Barat</v>
      </c>
      <c r="H489" s="1" t="str">
        <f>'Olah Data'!Y356</f>
        <v>52</v>
      </c>
    </row>
    <row r="490" spans="1:8" ht="12.75">
      <c r="A490" s="81">
        <v>1</v>
      </c>
      <c r="B490" s="81" t="str">
        <f>'Olah Data'!Z255</f>
        <v>Nusa Tenggara Barat</v>
      </c>
      <c r="C490" s="82" t="str">
        <f>'Olah Data'!D255</f>
        <v>112212791</v>
      </c>
      <c r="D490" s="81" t="e">
        <f>'Olah Data'!G255</f>
        <v>#N/A</v>
      </c>
      <c r="E490" s="80" t="str">
        <f>'Olah Data'!C255</f>
        <v>DIII ST</v>
      </c>
      <c r="F490" s="81" t="str">
        <f>'Olah Data'!T255</f>
        <v>Desa Jagaraga Indah, Kecamatan Kediri</v>
      </c>
      <c r="G490" s="81" t="str">
        <f>'Olah Data'!AB255</f>
        <v>BPS Provinsi Nusa Tenggara Barat</v>
      </c>
      <c r="H490" s="1" t="str">
        <f>'Olah Data'!Y255</f>
        <v>52</v>
      </c>
    </row>
    <row r="491" spans="1:8" ht="12.75">
      <c r="A491" s="81">
        <v>1</v>
      </c>
      <c r="B491" s="81" t="str">
        <f>'Olah Data'!Z241</f>
        <v>Nusa Tenggara Barat</v>
      </c>
      <c r="C491" s="82" t="str">
        <f>'Olah Data'!D241</f>
        <v>112212793</v>
      </c>
      <c r="D491" s="81" t="e">
        <f>'Olah Data'!G241</f>
        <v>#N/A</v>
      </c>
      <c r="E491" s="80" t="str">
        <f>'Olah Data'!C241</f>
        <v>DIII ST</v>
      </c>
      <c r="F491" s="81" t="str">
        <f>'Olah Data'!T241</f>
        <v>Gang Rambutan, Gubuk Baru, Dusun Karang Taliwang, Desa Dasan Tereng, Kecamatan Narmada</v>
      </c>
      <c r="G491" s="81" t="str">
        <f>'Olah Data'!AB241</f>
        <v>BPS Provinsi Nusa Tenggara Barat</v>
      </c>
      <c r="H491" s="1" t="str">
        <f>'Olah Data'!Y241</f>
        <v>52</v>
      </c>
    </row>
    <row r="492" spans="1:8" ht="12.75">
      <c r="A492" s="81">
        <v>1</v>
      </c>
      <c r="B492" s="81" t="str">
        <f>'Olah Data'!Z131</f>
        <v>Nusa Tenggara Barat</v>
      </c>
      <c r="C492" s="82" t="str">
        <f>'Olah Data'!D131</f>
        <v>222112042</v>
      </c>
      <c r="D492" s="81" t="e">
        <f>'Olah Data'!G131</f>
        <v>#N/A</v>
      </c>
      <c r="E492" s="80" t="str">
        <f>'Olah Data'!C131</f>
        <v>DIV KS</v>
      </c>
      <c r="F492" s="81" t="str">
        <f>'Olah Data'!T131</f>
        <v>Jalan Swakarsa Iii No. D-4 Gerisak,Rt 011/ Rw 193, Kelurahan Kekalik Jaya, Kecamatan Sekarbela</v>
      </c>
      <c r="G492" s="81" t="str">
        <f>'Olah Data'!AB131</f>
        <v>BPS Provinsi Nusa Tenggara Barat</v>
      </c>
      <c r="H492" s="1" t="str">
        <f>'Olah Data'!Y131</f>
        <v>52</v>
      </c>
    </row>
    <row r="493" spans="1:8" ht="12.75">
      <c r="A493" s="81">
        <v>1</v>
      </c>
      <c r="B493" s="81" t="str">
        <f>'Olah Data'!Z98</f>
        <v>Nusa Tenggara Barat</v>
      </c>
      <c r="C493" s="82" t="str">
        <f>'Olah Data'!D98</f>
        <v>222112379</v>
      </c>
      <c r="D493" s="81" t="e">
        <f>'Olah Data'!G98</f>
        <v>#N/A</v>
      </c>
      <c r="E493" s="80" t="str">
        <f>'Olah Data'!C98</f>
        <v>DIV KS</v>
      </c>
      <c r="F493" s="81" t="str">
        <f>'Olah Data'!T98</f>
        <v>Jalan Adi Sucipto Lingkungan Jempong Wareng Kec Ampenan, Kel Ampenan Utara Rt 003 Rw 026</v>
      </c>
      <c r="G493" s="81" t="str">
        <f>'Olah Data'!AB98</f>
        <v>BPS Provinsi Nusa Tenggara Barat</v>
      </c>
      <c r="H493" s="1" t="str">
        <f>'Olah Data'!Y98</f>
        <v>52</v>
      </c>
    </row>
    <row r="494" spans="1:8" ht="12.75">
      <c r="A494" s="81">
        <v>1</v>
      </c>
      <c r="B494" s="81" t="str">
        <f>'Olah Data'!Z390</f>
        <v>Nusa Tenggara Timur</v>
      </c>
      <c r="C494" s="82" t="str">
        <f>'Olah Data'!D390</f>
        <v>112212906</v>
      </c>
      <c r="D494" s="81" t="e">
        <f>'Olah Data'!G390</f>
        <v>#N/A</v>
      </c>
      <c r="E494" s="80" t="str">
        <f>'Olah Data'!C390</f>
        <v>DIII ST</v>
      </c>
      <c r="F494" s="81" t="str">
        <f>'Olah Data'!T390</f>
        <v>Jl. El Tari, Km. 3 Rt.48/ Rw.5, Kelurahan Kefa Selatan, Kecamatan Kota Kefamenanu</v>
      </c>
      <c r="G494" s="81" t="str">
        <f>'Olah Data'!AB390</f>
        <v>BPS Kabupaten Timor Tengah Utara</v>
      </c>
      <c r="H494" s="1" t="str">
        <f>'Olah Data'!Y390</f>
        <v>53</v>
      </c>
    </row>
    <row r="495" spans="1:8" ht="12.75">
      <c r="A495" s="81">
        <v>1</v>
      </c>
      <c r="B495" s="81" t="str">
        <f>'Olah Data'!Z27</f>
        <v>Nusa Tenggara Timur</v>
      </c>
      <c r="C495" s="82" t="str">
        <f>'Olah Data'!D27</f>
        <v>112212609</v>
      </c>
      <c r="D495" s="81" t="e">
        <f>'Olah Data'!G27</f>
        <v>#N/A</v>
      </c>
      <c r="E495" s="80" t="str">
        <f>'Olah Data'!C27</f>
        <v>DIII ST</v>
      </c>
      <c r="F495" s="81" t="str">
        <f>'Olah Data'!T27</f>
        <v>Jalan Gua Lourdes, Rt 15/Rw 05, Kelurahan Oetete, Kecamatan Oebobo, Kota Kupang</v>
      </c>
      <c r="G495" s="81" t="str">
        <f>'Olah Data'!AB27</f>
        <v>BPS Provinsi Nusa Tenggara Timur</v>
      </c>
      <c r="H495" s="1" t="str">
        <f>'Olah Data'!Y27</f>
        <v>53</v>
      </c>
    </row>
    <row r="496" spans="1:8" ht="12.75">
      <c r="A496" s="81">
        <v>1</v>
      </c>
      <c r="B496" s="81" t="str">
        <f>'Olah Data'!Z216</f>
        <v>Nusa Tenggara Timur</v>
      </c>
      <c r="C496" s="82" t="str">
        <f>'Olah Data'!D216</f>
        <v>212112256</v>
      </c>
      <c r="D496" s="81" t="e">
        <f>'Olah Data'!G216</f>
        <v>#N/A</v>
      </c>
      <c r="E496" s="80" t="str">
        <f>'Olah Data'!C216</f>
        <v>DIV ST</v>
      </c>
      <c r="F496" s="81" t="str">
        <f>'Olah Data'!T216</f>
        <v>Perumahan Sejahtera Land Blok I Gang 5 No 187, Kampung Oetalu, Desa Penfui Timur, Kec Kupang Tengah, Kab Kupang.</v>
      </c>
      <c r="G496" s="81" t="str">
        <f>'Olah Data'!AB216</f>
        <v>BPS Provinsi Nusa Tenggara Timur</v>
      </c>
      <c r="H496" s="1" t="str">
        <f>'Olah Data'!Y216</f>
        <v>53</v>
      </c>
    </row>
    <row r="497" spans="1:8" ht="12.75">
      <c r="A497" s="81">
        <v>1</v>
      </c>
      <c r="B497" s="81" t="str">
        <f>'Olah Data'!Z317</f>
        <v>Kalimantan Barat</v>
      </c>
      <c r="C497" s="82" t="str">
        <f>'Olah Data'!D317</f>
        <v>112212821</v>
      </c>
      <c r="D497" s="81" t="e">
        <f>'Olah Data'!G317</f>
        <v>#N/A</v>
      </c>
      <c r="E497" s="80" t="str">
        <f>'Olah Data'!C317</f>
        <v>DIII ST</v>
      </c>
      <c r="F497" s="81" t="str">
        <f>'Olah Data'!T317</f>
        <v>Jl. K.H.Mansyur, Gg. Merak No.16,  Rt.045/Rw007, Sampit, Delta Pawan</v>
      </c>
      <c r="G497" s="81" t="str">
        <f>'Olah Data'!AB317</f>
        <v>BPS Kabupaten Ketapang</v>
      </c>
      <c r="H497" s="1" t="str">
        <f>'Olah Data'!Y317</f>
        <v>61</v>
      </c>
    </row>
    <row r="498" spans="1:8" ht="12.75">
      <c r="A498" s="81">
        <v>1</v>
      </c>
      <c r="B498" s="81" t="str">
        <f>'Olah Data'!Z54</f>
        <v>Kalimantan Barat</v>
      </c>
      <c r="C498" s="82" t="str">
        <f>'Olah Data'!D54</f>
        <v>112212466</v>
      </c>
      <c r="D498" s="81" t="e">
        <f>'Olah Data'!G54</f>
        <v>#N/A</v>
      </c>
      <c r="E498" s="80" t="str">
        <f>'Olah Data'!C54</f>
        <v>DIII ST</v>
      </c>
      <c r="F498" s="81" t="str">
        <f>'Olah Data'!T54</f>
        <v>004/011, Jl.Apel Gg.Cengkeh No.18, Sungai Jawi Luar, Pontianak Barat</v>
      </c>
      <c r="G498" s="81" t="str">
        <f>'Olah Data'!AB54</f>
        <v>BPS Kota Pontianak</v>
      </c>
      <c r="H498" s="1" t="str">
        <f>'Olah Data'!Y54</f>
        <v>61</v>
      </c>
    </row>
    <row r="499" spans="1:8" ht="12.75">
      <c r="A499" s="81">
        <v>1</v>
      </c>
      <c r="B499" s="81" t="str">
        <f>'Olah Data'!Z127</f>
        <v>Kalimantan Barat</v>
      </c>
      <c r="C499" s="82" t="str">
        <f>'Olah Data'!D127</f>
        <v>112212640</v>
      </c>
      <c r="D499" s="81" t="e">
        <f>'Olah Data'!G127</f>
        <v>#N/A</v>
      </c>
      <c r="E499" s="80" t="str">
        <f>'Olah Data'!C127</f>
        <v>DIII ST</v>
      </c>
      <c r="F499" s="81" t="str">
        <f>'Olah Data'!T127</f>
        <v>Jln. Adisucipto Gg. Hartani, Rt001/Rw002, Arang Limbung, Sungai Raya</v>
      </c>
      <c r="G499" s="81" t="str">
        <f>'Olah Data'!AB127</f>
        <v>BPS Kota Pontianak</v>
      </c>
      <c r="H499" s="1" t="str">
        <f>'Olah Data'!Y127</f>
        <v>61</v>
      </c>
    </row>
    <row r="500" spans="1:8" ht="12.75">
      <c r="A500" s="81">
        <v>1</v>
      </c>
      <c r="B500" s="81" t="str">
        <f>'Olah Data'!Z89</f>
        <v>Kalimantan Barat</v>
      </c>
      <c r="C500" s="82" t="str">
        <f>'Olah Data'!D89</f>
        <v>112212848</v>
      </c>
      <c r="D500" s="81" t="e">
        <f>'Olah Data'!G89</f>
        <v>#N/A</v>
      </c>
      <c r="E500" s="80" t="str">
        <f>'Olah Data'!C89</f>
        <v>DIII ST</v>
      </c>
      <c r="F500" s="81" t="str">
        <f>'Olah Data'!T89</f>
        <v xml:space="preserve">Jalan Budi Utomo. Jl. Purnajaya 1 Jalur 2 No. 81B Rt/Rw 04/06, Kelurahan Siantan Hilir, Kecamatan Pontianak Utara, Kota Pontianak </v>
      </c>
      <c r="G500" s="81" t="str">
        <f>'Olah Data'!AB89</f>
        <v>BPS Kota Pontianak</v>
      </c>
      <c r="H500" s="1" t="str">
        <f>'Olah Data'!Y89</f>
        <v>61</v>
      </c>
    </row>
    <row r="501" spans="1:8" ht="12.75">
      <c r="A501" s="81">
        <v>1</v>
      </c>
      <c r="B501" s="81" t="str">
        <f>'Olah Data'!Z287</f>
        <v>Kalimantan Barat</v>
      </c>
      <c r="C501" s="82" t="str">
        <f>'Olah Data'!D287</f>
        <v>212111934</v>
      </c>
      <c r="D501" s="81" t="e">
        <f>'Olah Data'!G287</f>
        <v>#N/A</v>
      </c>
      <c r="E501" s="80" t="str">
        <f>'Olah Data'!C287</f>
        <v>DIV ST</v>
      </c>
      <c r="F501" s="81" t="str">
        <f>'Olah Data'!T287</f>
        <v xml:space="preserve">Jalan Sepakat 2 Ruko Permata Royale No A48 Rt1/Rw7 Bansir Darat, Pontianak Tenggara, Kota Pontianak, Kalimantan Barat </v>
      </c>
      <c r="G501" s="81" t="str">
        <f>'Olah Data'!AB287</f>
        <v>BPS Kota Pontianak</v>
      </c>
      <c r="H501" s="1" t="str">
        <f>'Olah Data'!Y287</f>
        <v>61</v>
      </c>
    </row>
    <row r="502" spans="1:8" ht="12.75">
      <c r="A502" s="81">
        <v>1</v>
      </c>
      <c r="B502" s="81" t="str">
        <f>'Olah Data'!Z321</f>
        <v>Kalimantan Barat</v>
      </c>
      <c r="C502" s="82" t="str">
        <f>'Olah Data'!D321</f>
        <v>222111908</v>
      </c>
      <c r="D502" s="81" t="e">
        <f>'Olah Data'!G321</f>
        <v>#N/A</v>
      </c>
      <c r="E502" s="80" t="str">
        <f>'Olah Data'!C321</f>
        <v>DIV KS</v>
      </c>
      <c r="F502" s="81" t="str">
        <f>'Olah Data'!T321</f>
        <v>Jalan Veteran No 56, Rt 032/ Rw 005, Kelurahan Roban, Singkawang Tengah</v>
      </c>
      <c r="G502" s="81" t="str">
        <f>'Olah Data'!AB321</f>
        <v>BPS Kota Singkawang</v>
      </c>
      <c r="H502" s="1" t="str">
        <f>'Olah Data'!Y321</f>
        <v>61</v>
      </c>
    </row>
    <row r="503" spans="1:8" ht="12.75">
      <c r="A503" s="81">
        <v>1</v>
      </c>
      <c r="B503" s="81" t="str">
        <f>'Olah Data'!Z404</f>
        <v>Kalimantan Barat</v>
      </c>
      <c r="C503" s="82" t="str">
        <f>'Olah Data'!D404</f>
        <v>222111938</v>
      </c>
      <c r="D503" s="81" t="e">
        <f>'Olah Data'!G404</f>
        <v>#N/A</v>
      </c>
      <c r="E503" s="80" t="str">
        <f>'Olah Data'!C404</f>
        <v>DIV KS</v>
      </c>
      <c r="F503" s="81" t="str">
        <f>'Olah Data'!T404</f>
        <v>Dusun Polaria, Gang Manggis, Rt.8/Rw.4, Desa Sungai Rusa, Selakau (No. 65)
Selakau, Kab. Sambas, Kalimantan Barat</v>
      </c>
      <c r="G503" s="81" t="str">
        <f>'Olah Data'!AB404</f>
        <v>BPS Kota Singkawang</v>
      </c>
      <c r="H503" s="1" t="str">
        <f>'Olah Data'!Y404</f>
        <v>61</v>
      </c>
    </row>
    <row r="504" spans="1:8" ht="12.75">
      <c r="A504" s="81">
        <v>1</v>
      </c>
      <c r="B504" s="81" t="str">
        <f>'Olah Data'!Z523</f>
        <v>Kalimantan Tengah</v>
      </c>
      <c r="C504" s="82" t="str">
        <f>'Olah Data'!D523</f>
        <v>212112267</v>
      </c>
      <c r="D504" s="81" t="e">
        <f>'Olah Data'!G523</f>
        <v>#N/A</v>
      </c>
      <c r="E504" s="80" t="str">
        <f>'Olah Data'!C523</f>
        <v>DIV ST</v>
      </c>
      <c r="F504" s="81" t="str">
        <f>'Olah Data'!T523</f>
        <v>Jl. Hm. Rafi'I, Perum. Beringin Rindang, Gg. Rindang Iv, No. 70, Rt. 006, Desa Pasir Panjang, Kecamatan Arut Selatan, Kabupaten Kotawaringin Barat, Kalimantan Tengah</v>
      </c>
      <c r="G504" s="81" t="str">
        <f>'Olah Data'!AB523</f>
        <v>BPS Kabupaten Kotawaringin Barat</v>
      </c>
      <c r="H504" s="1" t="str">
        <f>'Olah Data'!Y523</f>
        <v>62</v>
      </c>
    </row>
    <row r="505" spans="1:8" ht="12.75">
      <c r="A505" s="81">
        <v>1</v>
      </c>
      <c r="B505" s="81" t="str">
        <f>'Olah Data'!Z90</f>
        <v>Kalimantan Tengah</v>
      </c>
      <c r="C505" s="82" t="str">
        <f>'Olah Data'!D90</f>
        <v>112212637</v>
      </c>
      <c r="D505" s="81" t="e">
        <f>'Olah Data'!G90</f>
        <v>#N/A</v>
      </c>
      <c r="E505" s="80" t="str">
        <f>'Olah Data'!C90</f>
        <v>DIII ST</v>
      </c>
      <c r="F505" s="81" t="str">
        <f>'Olah Data'!T90</f>
        <v xml:space="preserve">Jl Walter Condrad Gg. Firdaus No 123 Rt 027 Rw 008, Baamang Tengah, Baamang </v>
      </c>
      <c r="G505" s="81" t="str">
        <f>'Olah Data'!AB90</f>
        <v>BPS Kabupaten Kotawaringin Timur</v>
      </c>
      <c r="H505" s="1" t="str">
        <f>'Olah Data'!Y90</f>
        <v>62</v>
      </c>
    </row>
    <row r="506" spans="1:8" ht="12.75">
      <c r="A506" s="81">
        <v>1</v>
      </c>
      <c r="B506" s="81" t="str">
        <f>'Olah Data'!Z242</f>
        <v>Kalimantan Tengah</v>
      </c>
      <c r="C506" s="82" t="str">
        <f>'Olah Data'!D242</f>
        <v>112212653</v>
      </c>
      <c r="D506" s="81" t="e">
        <f>'Olah Data'!G242</f>
        <v>#N/A</v>
      </c>
      <c r="E506" s="80" t="str">
        <f>'Olah Data'!C242</f>
        <v>DIII ST</v>
      </c>
      <c r="F506" s="81" t="str">
        <f>'Olah Data'!T242</f>
        <v>Jalan Rta Milono Km.6,5 Perumahan Sababilah Permai No. 19, Kel. Langkai, Kec. Pahandut, Kota Palangka Raya</v>
      </c>
      <c r="G506" s="81" t="str">
        <f>'Olah Data'!AB242</f>
        <v>BPS Kota Palangka Raya</v>
      </c>
      <c r="H506" s="1" t="str">
        <f>'Olah Data'!Y242</f>
        <v>62</v>
      </c>
    </row>
    <row r="507" spans="1:8" ht="12.75">
      <c r="A507" s="81">
        <v>1</v>
      </c>
      <c r="B507" s="81" t="str">
        <f>'Olah Data'!Z151</f>
        <v>Kalimantan Selatan</v>
      </c>
      <c r="C507" s="82" t="str">
        <f>'Olah Data'!D151</f>
        <v>112212765</v>
      </c>
      <c r="D507" s="81" t="e">
        <f>'Olah Data'!G151</f>
        <v>#N/A</v>
      </c>
      <c r="E507" s="80" t="str">
        <f>'Olah Data'!C151</f>
        <v>DIII ST</v>
      </c>
      <c r="F507" s="81" t="str">
        <f>'Olah Data'!T151</f>
        <v>Jl. Intan Raya Perum. Rismor Madani Blok A, Rt.005/Rw.02, No.13, Kelurahan Loktabat Utara, Kecamatan Banjarbaru Utara.</v>
      </c>
      <c r="G507" s="81" t="str">
        <f>'Olah Data'!AB151</f>
        <v>BPS Kota Banjarmasin</v>
      </c>
      <c r="H507" s="1" t="str">
        <f>'Olah Data'!Y151</f>
        <v>63</v>
      </c>
    </row>
    <row r="508" spans="1:8" ht="12.75">
      <c r="A508" s="81">
        <v>1</v>
      </c>
      <c r="B508" s="81" t="str">
        <f>'Olah Data'!Z430</f>
        <v>Kalimantan Selatan</v>
      </c>
      <c r="C508" s="82" t="str">
        <f>'Olah Data'!D430</f>
        <v>112212867</v>
      </c>
      <c r="D508" s="81" t="e">
        <f>'Olah Data'!G430</f>
        <v>#N/A</v>
      </c>
      <c r="E508" s="80" t="str">
        <f>'Olah Data'!C430</f>
        <v>DIII ST</v>
      </c>
      <c r="F508" s="81" t="str">
        <f>'Olah Data'!T430</f>
        <v>Jl. Sultan Adam Gg. Famili Rt. 03 Rw. 04 No. 29 Kelurahan Surgi Mufti Kecamatan Banjarmasin Utara</v>
      </c>
      <c r="G508" s="81" t="str">
        <f>'Olah Data'!AB430</f>
        <v>BPS Kota Banjarmasin</v>
      </c>
      <c r="H508" s="1" t="str">
        <f>'Olah Data'!Y430</f>
        <v>63</v>
      </c>
    </row>
    <row r="509" spans="1:8" ht="12.75">
      <c r="A509" s="81">
        <v>1</v>
      </c>
      <c r="B509" s="81" t="str">
        <f>'Olah Data'!Z24</f>
        <v>Kalimantan Selatan</v>
      </c>
      <c r="C509" s="82" t="str">
        <f>'Olah Data'!D24</f>
        <v>222111902</v>
      </c>
      <c r="D509" s="81" t="e">
        <f>'Olah Data'!G24</f>
        <v>#N/A</v>
      </c>
      <c r="E509" s="80" t="str">
        <f>'Olah Data'!C24</f>
        <v>DIV KS</v>
      </c>
      <c r="F509" s="81" t="str">
        <f>'Olah Data'!T24</f>
        <v>Jl. Perdagangan Komplek Hksn Permai Blok 8A No. 412 Rt 28 Rw 002 Kelurahan Alalak Utara, Kecamatan Banjarmasin Utara, Kota Banjarmasin</v>
      </c>
      <c r="G509" s="81" t="str">
        <f>'Olah Data'!AB24</f>
        <v>BPS Kota Banjarmasin</v>
      </c>
      <c r="H509" s="1" t="str">
        <f>'Olah Data'!Y24</f>
        <v>63</v>
      </c>
    </row>
    <row r="510" spans="1:8" ht="12.75">
      <c r="A510" s="81">
        <v>1</v>
      </c>
      <c r="B510" s="81" t="str">
        <f>'Olah Data'!Z34</f>
        <v>Kalimantan Selatan</v>
      </c>
      <c r="C510" s="82" t="str">
        <f>'Olah Data'!D34</f>
        <v>212112242</v>
      </c>
      <c r="D510" s="81" t="e">
        <f>'Olah Data'!G34</f>
        <v>#N/A</v>
      </c>
      <c r="E510" s="80" t="str">
        <f>'Olah Data'!C34</f>
        <v>DIV ST</v>
      </c>
      <c r="F510" s="81" t="str">
        <f>'Olah Data'!T34</f>
        <v>Jl Hksn Komp Hksn Permai Blok 3B No 75, Rt/Rw 26/02, Alalak Utara, Banjarmasin Utara, Kota Banjarmasin, Kalimantan Selatan</v>
      </c>
      <c r="G510" s="81" t="str">
        <f>'Olah Data'!AB34</f>
        <v>BPS Kota Banjarmasin</v>
      </c>
      <c r="H510" s="1" t="str">
        <f>'Olah Data'!Y34</f>
        <v>63</v>
      </c>
    </row>
    <row r="511" spans="1:8" ht="12.75">
      <c r="A511" s="81">
        <v>1</v>
      </c>
      <c r="B511" s="81" t="str">
        <f>'Olah Data'!Z534</f>
        <v>Kalimantan Timur</v>
      </c>
      <c r="C511" s="82" t="str">
        <f>'Olah Data'!D534</f>
        <v>112212660</v>
      </c>
      <c r="D511" s="81" t="e">
        <f>'Olah Data'!G534</f>
        <v>#N/A</v>
      </c>
      <c r="E511" s="80" t="str">
        <f>'Olah Data'!C534</f>
        <v>DIII ST</v>
      </c>
      <c r="F511" s="81" t="str">
        <f>'Olah Data'!T534</f>
        <v>Jalan Wonorejo 3, Rt 51 No 134 Blok C, Kelurahan Gunung Samarinda, Kecamatan Balikpapan Utara, Balikpapan</v>
      </c>
      <c r="G511" s="81" t="str">
        <f>'Olah Data'!AB534</f>
        <v>BPS Kota Balikpapan</v>
      </c>
      <c r="H511" s="1" t="str">
        <f>'Olah Data'!Y534</f>
        <v>64</v>
      </c>
    </row>
    <row r="512" spans="1:8" ht="12.75">
      <c r="A512" s="81">
        <v>1</v>
      </c>
      <c r="B512" s="81" t="str">
        <f>'Olah Data'!Z69</f>
        <v>Kalimantan Timur</v>
      </c>
      <c r="C512" s="82" t="str">
        <f>'Olah Data'!D69</f>
        <v>212112025</v>
      </c>
      <c r="D512" s="81" t="e">
        <f>'Olah Data'!G69</f>
        <v>#N/A</v>
      </c>
      <c r="E512" s="80" t="str">
        <f>'Olah Data'!C69</f>
        <v>DIV ST</v>
      </c>
      <c r="F512" s="81" t="str">
        <f>'Olah Data'!T69</f>
        <v xml:space="preserve">Jalan Pembangunan Rt 24 No 17 Blok A Kelurahan Telaga Sari Kecamatan Balikpapan Kota </v>
      </c>
      <c r="G512" s="81" t="str">
        <f>'Olah Data'!AB69</f>
        <v>BPS Kota Balikpapan</v>
      </c>
      <c r="H512" s="1" t="str">
        <f>'Olah Data'!Y69</f>
        <v>64</v>
      </c>
    </row>
    <row r="513" spans="1:8" ht="12.75">
      <c r="A513" s="81">
        <v>1</v>
      </c>
      <c r="B513" s="81" t="str">
        <f>'Olah Data'!Z119</f>
        <v>Sulawesi Tengah</v>
      </c>
      <c r="C513" s="82" t="str">
        <f>'Olah Data'!D119</f>
        <v>112212547</v>
      </c>
      <c r="D513" s="81" t="e">
        <f>'Olah Data'!G119</f>
        <v>#N/A</v>
      </c>
      <c r="E513" s="80" t="str">
        <f>'Olah Data'!C119</f>
        <v>DIII ST</v>
      </c>
      <c r="F513" s="81" t="str">
        <f>'Olah Data'!T119</f>
        <v>Perumahan Budha Tzu Chi Jl. Simpotove Timur Vi Blok V 01 Rt 4 Rw 17, Kelurahan Tondo, Kecamatan Mantikulore, Kota Palu, Provinsi Sulawesi Tengah</v>
      </c>
      <c r="G513" s="81" t="str">
        <f>'Olah Data'!AB119</f>
        <v>BPS Provinsi Sulawesi Tengah</v>
      </c>
      <c r="H513" s="1" t="str">
        <f>'Olah Data'!Y119</f>
        <v>72</v>
      </c>
    </row>
    <row r="514" spans="1:8" ht="12.75">
      <c r="A514" s="81">
        <v>1</v>
      </c>
      <c r="B514" s="81" t="str">
        <f>'Olah Data'!Z274</f>
        <v>Sulawesi Tengah</v>
      </c>
      <c r="C514" s="82" t="str">
        <f>'Olah Data'!D274</f>
        <v>112212770</v>
      </c>
      <c r="D514" s="81" t="e">
        <f>'Olah Data'!G274</f>
        <v>#N/A</v>
      </c>
      <c r="E514" s="80" t="str">
        <f>'Olah Data'!C274</f>
        <v>DIII ST</v>
      </c>
      <c r="F514" s="81" t="str">
        <f>'Olah Data'!T274</f>
        <v>Jalan Cendrawasih Lrg. Sawerigading Iv No. 7C Tanamodindi, Mantikulore</v>
      </c>
      <c r="G514" s="81" t="str">
        <f>'Olah Data'!AB274</f>
        <v>BPS Provinsi Sulawesi Tengah</v>
      </c>
      <c r="H514" s="1" t="str">
        <f>'Olah Data'!Y274</f>
        <v>72</v>
      </c>
    </row>
    <row r="515" spans="1:8" ht="12.75">
      <c r="A515" s="81">
        <v>1</v>
      </c>
      <c r="B515" s="81" t="str">
        <f>'Olah Data'!Z79</f>
        <v>Sulawesi Selatan</v>
      </c>
      <c r="C515" s="82" t="str">
        <f>'Olah Data'!D79</f>
        <v>112212807</v>
      </c>
      <c r="D515" s="81" t="e">
        <f>'Olah Data'!G79</f>
        <v>#N/A</v>
      </c>
      <c r="E515" s="80" t="str">
        <f>'Olah Data'!C79</f>
        <v>DIII ST</v>
      </c>
      <c r="F515" s="81" t="str">
        <f>'Olah Data'!T79</f>
        <v>Rt 01/Rw 03, Desa Pao-Pao, Kecamatan Tanete Rilau</v>
      </c>
      <c r="G515" s="81" t="str">
        <f>'Olah Data'!AB79</f>
        <v>BPS Kabupaten Barru</v>
      </c>
      <c r="H515" s="1" t="str">
        <f>'Olah Data'!Y79</f>
        <v>73</v>
      </c>
    </row>
    <row r="516" spans="1:8" ht="12.75">
      <c r="A516" s="81">
        <v>1</v>
      </c>
      <c r="B516" s="81" t="str">
        <f>'Olah Data'!Z471</f>
        <v>Sulawesi Selatan</v>
      </c>
      <c r="C516" s="82" t="str">
        <f>'Olah Data'!D471</f>
        <v>212111942</v>
      </c>
      <c r="D516" s="81" t="e">
        <f>'Olah Data'!G471</f>
        <v>#N/A</v>
      </c>
      <c r="E516" s="80" t="str">
        <f>'Olah Data'!C471</f>
        <v>DIV ST</v>
      </c>
      <c r="F516" s="81" t="str">
        <f>'Olah Data'!T471</f>
        <v>Jalan Garuda No 67 Kelurahan Taroada Kecamatan Turikle</v>
      </c>
      <c r="G516" s="81" t="str">
        <f>'Olah Data'!AB471</f>
        <v>BPS Kabupaten Maros</v>
      </c>
      <c r="H516" s="1" t="str">
        <f>'Olah Data'!Y471</f>
        <v>73</v>
      </c>
    </row>
    <row r="517" spans="1:8" ht="12.75">
      <c r="A517" s="81">
        <v>1</v>
      </c>
      <c r="B517" s="81" t="str">
        <f>'Olah Data'!Z389</f>
        <v>Sulawesi Selatan</v>
      </c>
      <c r="C517" s="82" t="str">
        <f>'Olah Data'!D389</f>
        <v>222111890</v>
      </c>
      <c r="D517" s="81" t="e">
        <f>'Olah Data'!G389</f>
        <v>#N/A</v>
      </c>
      <c r="E517" s="80" t="str">
        <f>'Olah Data'!C389</f>
        <v>DIV KS</v>
      </c>
      <c r="F517" s="81" t="str">
        <f>'Olah Data'!T389</f>
        <v>Jalan Andi Caco Barat, Kecamatan Pangkajene Dan Kepulauan, Provinsi Sulawesi Selatan</v>
      </c>
      <c r="G517" s="81" t="str">
        <f>'Olah Data'!AB389</f>
        <v>BPS Kabupaten Pangkajene Dan Kepulauan</v>
      </c>
      <c r="H517" s="1" t="str">
        <f>'Olah Data'!Y389</f>
        <v>73</v>
      </c>
    </row>
    <row r="518" spans="1:8" ht="12.75">
      <c r="A518" s="81">
        <v>1</v>
      </c>
      <c r="B518" s="81" t="str">
        <f>'Olah Data'!Z386</f>
        <v>Sulawesi Selatan</v>
      </c>
      <c r="C518" s="82" t="str">
        <f>'Olah Data'!D386</f>
        <v>222112201</v>
      </c>
      <c r="D518" s="81" t="e">
        <f>'Olah Data'!G386</f>
        <v>#N/A</v>
      </c>
      <c r="E518" s="80" t="str">
        <f>'Olah Data'!C386</f>
        <v>DIV KS</v>
      </c>
      <c r="F518" s="81" t="str">
        <f>'Olah Data'!T386</f>
        <v>Jalan Keadilan, Rt/Rw 001/001 Mattoanging, Kelurahan Pabundukang, Kecamatan Pangkajene</v>
      </c>
      <c r="G518" s="81" t="str">
        <f>'Olah Data'!AB386</f>
        <v>BPS Kabupaten Pangkajene Dan Kepulauan</v>
      </c>
      <c r="H518" s="1" t="str">
        <f>'Olah Data'!Y386</f>
        <v>73</v>
      </c>
    </row>
    <row r="519" spans="1:8" ht="12.75">
      <c r="A519" s="81">
        <v>1</v>
      </c>
      <c r="B519" s="81" t="str">
        <f>'Olah Data'!Z330</f>
        <v>Sulawesi Selatan</v>
      </c>
      <c r="C519" s="82" t="str">
        <f>'Olah Data'!D330</f>
        <v>222111850</v>
      </c>
      <c r="D519" s="81" t="e">
        <f>'Olah Data'!G330</f>
        <v>#N/A</v>
      </c>
      <c r="E519" s="80" t="str">
        <f>'Olah Data'!C330</f>
        <v>DIV KS</v>
      </c>
      <c r="F519" s="81" t="str">
        <f>'Olah Data'!T330</f>
        <v>Jalan Stadion Mini, No. 34, 002/002, Kel. Bongki, Kec. Sinjai Utara, Kab. Sinjai</v>
      </c>
      <c r="G519" s="81" t="str">
        <f>'Olah Data'!AB330</f>
        <v>BPS Kabupaten Sinjai</v>
      </c>
      <c r="H519" s="1" t="str">
        <f>'Olah Data'!Y330</f>
        <v>73</v>
      </c>
    </row>
    <row r="520" spans="1:8" ht="12.75">
      <c r="A520" s="81">
        <v>1</v>
      </c>
      <c r="B520" s="81" t="str">
        <f>'Olah Data'!Z394</f>
        <v>Sulawesi Selatan</v>
      </c>
      <c r="C520" s="82" t="str">
        <f>'Olah Data'!D394</f>
        <v>112212830</v>
      </c>
      <c r="D520" s="81" t="e">
        <f>'Olah Data'!G394</f>
        <v>#N/A</v>
      </c>
      <c r="E520" s="80" t="str">
        <f>'Olah Data'!C394</f>
        <v>DIII ST</v>
      </c>
      <c r="F520" s="81" t="str">
        <f>'Olah Data'!T394</f>
        <v>Rt.01/Rw.01, 01, Jalan Lapangan, Kelurahan Limbung, Kecamatan Bajeng</v>
      </c>
      <c r="G520" s="81" t="str">
        <f>'Olah Data'!AB394</f>
        <v>BPS Kota Makassar</v>
      </c>
      <c r="H520" s="1" t="str">
        <f>'Olah Data'!Y394</f>
        <v>73</v>
      </c>
    </row>
    <row r="521" spans="1:8" ht="12.75">
      <c r="A521" s="81">
        <v>1</v>
      </c>
      <c r="B521" s="81" t="str">
        <f>'Olah Data'!Z388</f>
        <v>Sulawesi Selatan</v>
      </c>
      <c r="C521" s="82" t="str">
        <f>'Olah Data'!D388</f>
        <v>112212933</v>
      </c>
      <c r="D521" s="81" t="e">
        <f>'Olah Data'!G388</f>
        <v>#N/A</v>
      </c>
      <c r="E521" s="80" t="str">
        <f>'Olah Data'!C388</f>
        <v>DIII ST</v>
      </c>
      <c r="F521" s="81" t="str">
        <f>'Olah Data'!T388</f>
        <v>002/003, 25, Jalan Rehabilitasi Cacat, Sinrijala, Panakkukang</v>
      </c>
      <c r="G521" s="81" t="str">
        <f>'Olah Data'!AB388</f>
        <v>BPS Kota Makassar</v>
      </c>
      <c r="H521" s="1" t="str">
        <f>'Olah Data'!Y388</f>
        <v>73</v>
      </c>
    </row>
    <row r="522" spans="1:8" ht="12.75">
      <c r="A522" s="81">
        <v>1</v>
      </c>
      <c r="B522" s="81" t="str">
        <f>'Olah Data'!Z373</f>
        <v>Sulawesi Selatan</v>
      </c>
      <c r="C522" s="82" t="str">
        <f>'Olah Data'!D373</f>
        <v>222112030</v>
      </c>
      <c r="D522" s="81" t="e">
        <f>'Olah Data'!G373</f>
        <v>#N/A</v>
      </c>
      <c r="E522" s="80" t="str">
        <f>'Olah Data'!C373</f>
        <v>DIV KS</v>
      </c>
      <c r="F522" s="81" t="str">
        <f>'Olah Data'!T373</f>
        <v>Jl. Chalik No.15, Rt.03/Rw.01, Sumpang Minangae, Bacukiki Barat</v>
      </c>
      <c r="G522" s="81" t="str">
        <f>'Olah Data'!AB373</f>
        <v>BPS Kota Parepare</v>
      </c>
      <c r="H522" s="1" t="str">
        <f>'Olah Data'!Y373</f>
        <v>73</v>
      </c>
    </row>
    <row r="523" spans="1:8" ht="12.75">
      <c r="A523" s="81">
        <v>1</v>
      </c>
      <c r="B523" s="81" t="str">
        <f>'Olah Data'!Z491</f>
        <v>Sulawesi Selatan</v>
      </c>
      <c r="C523" s="82" t="str">
        <f>'Olah Data'!D491</f>
        <v>212112161</v>
      </c>
      <c r="D523" s="81" t="e">
        <f>'Olah Data'!G491</f>
        <v>#N/A</v>
      </c>
      <c r="E523" s="80" t="str">
        <f>'Olah Data'!C491</f>
        <v>DIV ST</v>
      </c>
      <c r="F523" s="81" t="str">
        <f>'Olah Data'!T491</f>
        <v xml:space="preserve">Rt 002/Rw 005, Nomor 96, Jalan Andi Sinta, Lakessi, Soreang, Parepare, Sulawesi Selatan </v>
      </c>
      <c r="G523" s="81" t="str">
        <f>'Olah Data'!AB491</f>
        <v>BPS Kota Parepare</v>
      </c>
      <c r="H523" s="1" t="str">
        <f>'Olah Data'!Y491</f>
        <v>73</v>
      </c>
    </row>
    <row r="524" spans="1:8" ht="12.75">
      <c r="A524" s="81">
        <v>1</v>
      </c>
      <c r="B524" s="81" t="str">
        <f>'Olah Data'!Z326</f>
        <v>Sulawesi Tenggara</v>
      </c>
      <c r="C524" s="82" t="str">
        <f>'Olah Data'!D326</f>
        <v>112212503</v>
      </c>
      <c r="D524" s="81" t="e">
        <f>'Olah Data'!G326</f>
        <v>#N/A</v>
      </c>
      <c r="E524" s="80" t="str">
        <f>'Olah Data'!C326</f>
        <v>DIII ST</v>
      </c>
      <c r="F524" s="81" t="str">
        <f>'Olah Data'!T326</f>
        <v>Jalan Moji Mohalo, Wandaka, Kulisusu</v>
      </c>
      <c r="G524" s="81" t="str">
        <f>'Olah Data'!AB326</f>
        <v>BPS Kabupaten Buton Utara</v>
      </c>
      <c r="H524" s="1" t="str">
        <f>'Olah Data'!Y326</f>
        <v>74</v>
      </c>
    </row>
    <row r="525" spans="1:8" ht="12.75">
      <c r="A525" s="81">
        <v>1</v>
      </c>
      <c r="B525" s="81" t="str">
        <f>'Olah Data'!Z327</f>
        <v>Sulawesi Tenggara</v>
      </c>
      <c r="C525" s="82" t="str">
        <f>'Olah Data'!D327</f>
        <v>112212737</v>
      </c>
      <c r="D525" s="81" t="e">
        <f>'Olah Data'!G327</f>
        <v>#N/A</v>
      </c>
      <c r="E525" s="80" t="str">
        <f>'Olah Data'!C327</f>
        <v>DIII ST</v>
      </c>
      <c r="F525" s="81" t="str">
        <f>'Olah Data'!T327</f>
        <v>Rt 01, Jln Wengkonuku No 5, Desa Waode Buri, Kecamatan Kulisusu Utara</v>
      </c>
      <c r="G525" s="81" t="str">
        <f>'Olah Data'!AB327</f>
        <v>BPS Kabupaten Buton Utara</v>
      </c>
      <c r="H525" s="1" t="str">
        <f>'Olah Data'!Y327</f>
        <v>74</v>
      </c>
    </row>
    <row r="526" spans="1:8" ht="12.75">
      <c r="A526" s="81">
        <v>1</v>
      </c>
      <c r="B526" s="81" t="str">
        <f>'Olah Data'!Z393</f>
        <v>Sulawesi Tenggara</v>
      </c>
      <c r="C526" s="82" t="str">
        <f>'Olah Data'!D393</f>
        <v>112212465</v>
      </c>
      <c r="D526" s="81" t="e">
        <f>'Olah Data'!G393</f>
        <v>#N/A</v>
      </c>
      <c r="E526" s="80" t="str">
        <f>'Olah Data'!C393</f>
        <v>DIII ST</v>
      </c>
      <c r="F526" s="81" t="str">
        <f>'Olah Data'!T393</f>
        <v>Jl. Dakota, Rembiga, Kec. Selaparang, Kota Mataram, Nusa Tenggara Bar. 83124</v>
      </c>
      <c r="G526" s="81" t="str">
        <f>'Olah Data'!AB393</f>
        <v>BPS Kabupaten Wakatobi</v>
      </c>
      <c r="H526" s="1" t="str">
        <f>'Olah Data'!Y393</f>
        <v>74</v>
      </c>
    </row>
    <row r="527" spans="1:8" ht="12.75">
      <c r="A527" s="81">
        <v>1</v>
      </c>
      <c r="B527" s="81" t="str">
        <f>'Olah Data'!Z307</f>
        <v>Sulawesi Tenggara</v>
      </c>
      <c r="C527" s="82" t="str">
        <f>'Olah Data'!D307</f>
        <v>112212611</v>
      </c>
      <c r="D527" s="81" t="e">
        <f>'Olah Data'!G307</f>
        <v>#N/A</v>
      </c>
      <c r="E527" s="80" t="str">
        <f>'Olah Data'!C307</f>
        <v>DIII ST</v>
      </c>
      <c r="F527" s="81" t="str">
        <f>'Olah Data'!T307</f>
        <v>Jl. Poros Toliamba</v>
      </c>
      <c r="G527" s="81" t="str">
        <f>'Olah Data'!AB307</f>
        <v>BPS Kabupaten Wakatobi</v>
      </c>
      <c r="H527" s="1" t="str">
        <f>'Olah Data'!Y307</f>
        <v>74</v>
      </c>
    </row>
    <row r="528" spans="1:8" ht="12.75">
      <c r="A528" s="81">
        <v>1</v>
      </c>
      <c r="B528" s="81" t="str">
        <f>'Olah Data'!Z447</f>
        <v>Sulawesi Tenggara</v>
      </c>
      <c r="C528" s="82" t="str">
        <f>'Olah Data'!D447</f>
        <v>222112207</v>
      </c>
      <c r="D528" s="81" t="e">
        <f>'Olah Data'!G447</f>
        <v>#N/A</v>
      </c>
      <c r="E528" s="80" t="str">
        <f>'Olah Data'!C447</f>
        <v>DIV KS</v>
      </c>
      <c r="F528" s="81" t="str">
        <f>'Olah Data'!T447</f>
        <v>Rt 002/Rw 003, Jalan Kh. Syukur (Dekat Masjid Nur-Syarif), Kelurahan Tanganapada, Kecamatan Murhum</v>
      </c>
      <c r="G528" s="81" t="str">
        <f>'Olah Data'!AB447</f>
        <v>BPS Kota Baubau</v>
      </c>
      <c r="H528" s="1" t="str">
        <f>'Olah Data'!Y447</f>
        <v>74</v>
      </c>
    </row>
    <row r="529" spans="1:8" ht="12.75">
      <c r="A529" s="81">
        <v>1</v>
      </c>
      <c r="B529" s="81" t="str">
        <f>'Olah Data'!Z368</f>
        <v>Sulawesi Tenggara</v>
      </c>
      <c r="C529" s="82" t="str">
        <f>'Olah Data'!D368</f>
        <v>112212494</v>
      </c>
      <c r="D529" s="81" t="e">
        <f>'Olah Data'!G368</f>
        <v>#N/A</v>
      </c>
      <c r="E529" s="80" t="str">
        <f>'Olah Data'!C368</f>
        <v>DIII ST</v>
      </c>
      <c r="F529" s="81" t="str">
        <f>'Olah Data'!T368</f>
        <v>Rt. 007/Rw. 003, Blok I No.5, Btn Wahana Prima Asri, Kel. Mokoau, Kec. Kambu</v>
      </c>
      <c r="G529" s="81" t="str">
        <f>'Olah Data'!AB368</f>
        <v>BPS Provinsi Sulawesi Tenggara</v>
      </c>
      <c r="H529" s="1" t="str">
        <f>'Olah Data'!Y368</f>
        <v>74</v>
      </c>
    </row>
    <row r="530" spans="1:8" ht="12.75">
      <c r="A530" s="81">
        <v>1</v>
      </c>
      <c r="B530" s="81" t="str">
        <f>'Olah Data'!Z398</f>
        <v>Sulawesi Tenggara</v>
      </c>
      <c r="C530" s="82" t="str">
        <f>'Olah Data'!D398</f>
        <v>212112050</v>
      </c>
      <c r="D530" s="81" t="e">
        <f>'Olah Data'!G398</f>
        <v>#N/A</v>
      </c>
      <c r="E530" s="80" t="str">
        <f>'Olah Data'!C398</f>
        <v>DIV ST</v>
      </c>
      <c r="F530" s="81" t="str">
        <f>'Olah Data'!T398</f>
        <v>Jl. Sao-Sao Lr. Damai No.30A Kec. Kadia, Kel. Bende, Kota Kendari, Sulawesi Tenggara</v>
      </c>
      <c r="G530" s="81" t="str">
        <f>'Olah Data'!AB398</f>
        <v>BPS Provinsi Sulawesi Tenggara</v>
      </c>
      <c r="H530" s="1" t="str">
        <f>'Olah Data'!Y398</f>
        <v>74</v>
      </c>
    </row>
    <row r="531" spans="1:8" ht="12.75">
      <c r="A531" s="81">
        <v>1</v>
      </c>
      <c r="B531" s="81" t="str">
        <f>'Olah Data'!Z410</f>
        <v>Sulawesi Barat</v>
      </c>
      <c r="C531" s="82" t="str">
        <f>'Olah Data'!D410</f>
        <v>112212823</v>
      </c>
      <c r="D531" s="81" t="e">
        <f>'Olah Data'!G410</f>
        <v>#N/A</v>
      </c>
      <c r="E531" s="80" t="str">
        <f>'Olah Data'!C410</f>
        <v>DIII ST</v>
      </c>
      <c r="F531" s="81" t="str">
        <f>'Olah Data'!T410</f>
        <v>Jl. Ir. H. Juanda No.31 B, Kelurahan Mamunyu, Kecamatan Mamuju, Kabupaten Mamuju, Sulawesi Barat</v>
      </c>
      <c r="G531" s="81" t="str">
        <f>'Olah Data'!AB410</f>
        <v>BPS Kabupaten Mamuju</v>
      </c>
      <c r="H531" s="1" t="str">
        <f>'Olah Data'!Y410</f>
        <v>76</v>
      </c>
    </row>
    <row r="532" spans="1:8" ht="12.75">
      <c r="A532" s="81">
        <v>1</v>
      </c>
      <c r="B532" s="81" t="str">
        <f>'Olah Data'!Z305</f>
        <v>Sulawesi Barat</v>
      </c>
      <c r="C532" s="82" t="str">
        <f>'Olah Data'!D305</f>
        <v>112212841</v>
      </c>
      <c r="D532" s="81" t="e">
        <f>'Olah Data'!G305</f>
        <v>#N/A</v>
      </c>
      <c r="E532" s="80" t="str">
        <f>'Olah Data'!C305</f>
        <v>DIII ST</v>
      </c>
      <c r="F532" s="81" t="str">
        <f>'Olah Data'!T305</f>
        <v>000/000, Jalan Jendral Sudirman, Simboro, Simboro</v>
      </c>
      <c r="G532" s="81" t="str">
        <f>'Olah Data'!AB305</f>
        <v>BPS Provinsi Sulawesi Barat</v>
      </c>
      <c r="H532" s="1" t="str">
        <f>'Olah Data'!Y305</f>
        <v>76</v>
      </c>
    </row>
    <row r="533" spans="1:8" ht="12.75">
      <c r="A533" s="81">
        <v>1</v>
      </c>
      <c r="B533" s="81" t="str">
        <f>'Olah Data'!Z515</f>
        <v>Sulawesi Barat</v>
      </c>
      <c r="C533" s="82" t="str">
        <f>'Olah Data'!D515</f>
        <v>212112274</v>
      </c>
      <c r="D533" s="81" t="e">
        <f>'Olah Data'!G515</f>
        <v>#N/A</v>
      </c>
      <c r="E533" s="80" t="str">
        <f>'Olah Data'!C515</f>
        <v>DIV ST</v>
      </c>
      <c r="F533" s="81" t="str">
        <f>'Olah Data'!T515</f>
        <v>Jl. Teuku Cik Ditiro No.77, Kelurahan Rimuku, Kecamatan Mamuju</v>
      </c>
      <c r="G533" s="81" t="str">
        <f>'Olah Data'!AB515</f>
        <v>BPS Provinsi Sulawesi Barat</v>
      </c>
      <c r="H533" s="1" t="str">
        <f>'Olah Data'!Y515</f>
        <v>76</v>
      </c>
    </row>
    <row r="534" spans="1:8" ht="12.75">
      <c r="A534" s="81">
        <v>1</v>
      </c>
      <c r="B534" s="81" t="str">
        <f>'Olah Data'!Z455</f>
        <v>Papua</v>
      </c>
      <c r="C534" s="82" t="str">
        <f>'Olah Data'!D455</f>
        <v>112212639</v>
      </c>
      <c r="D534" s="81" t="e">
        <f>'Olah Data'!G455</f>
        <v>#N/A</v>
      </c>
      <c r="E534" s="80" t="str">
        <f>'Olah Data'!C455</f>
        <v>DIII ST</v>
      </c>
      <c r="F534" s="81" t="str">
        <f>'Olah Data'!T455</f>
        <v>Rt.010/Rw.002, Jl.Pertanian, Kelurahan Rimba Jaya, Kecamatan Merauke</v>
      </c>
      <c r="G534" s="81" t="str">
        <f>'Olah Data'!AB455</f>
        <v>BPS Kabupaten Merauke</v>
      </c>
      <c r="H534" s="1" t="str">
        <f>'Olah Data'!Y455</f>
        <v>94</v>
      </c>
    </row>
    <row r="535" spans="1:8" ht="12.75">
      <c r="A535" s="81">
        <v>1</v>
      </c>
      <c r="B535" s="81" t="str">
        <f>'Olah Data'!Z432</f>
        <v>Papua</v>
      </c>
      <c r="C535" s="82" t="str">
        <f>'Olah Data'!D432</f>
        <v>112212846</v>
      </c>
      <c r="D535" s="81" t="e">
        <f>'Olah Data'!G432</f>
        <v>#N/A</v>
      </c>
      <c r="E535" s="80" t="str">
        <f>'Olah Data'!C432</f>
        <v>DIII ST</v>
      </c>
      <c r="F535" s="81" t="str">
        <f>'Olah Data'!T432</f>
        <v>002/010, No.12, Jaya Asri Blok Ah, Entrop, Jayapura Selatan</v>
      </c>
      <c r="G535" s="81" t="str">
        <f>'Olah Data'!AB432</f>
        <v>BPS Provinsi Papua</v>
      </c>
      <c r="H535" s="1" t="str">
        <f>'Olah Data'!Y432</f>
        <v>94</v>
      </c>
    </row>
    <row r="536" spans="1:8" ht="12.75">
      <c r="A536" s="81">
        <v>1</v>
      </c>
      <c r="B536" s="81" t="str">
        <f>'Olah Data'!Z456</f>
        <v>Papua</v>
      </c>
      <c r="C536" s="82" t="str">
        <f>'Olah Data'!D456</f>
        <v>112212862</v>
      </c>
      <c r="D536" s="81" t="str">
        <f>'Olah Data'!G456</f>
        <v>Romario Desouza Daniel Mangiwa</v>
      </c>
      <c r="E536" s="80" t="str">
        <f>'Olah Data'!C456</f>
        <v>DIII ST</v>
      </c>
      <c r="F536" s="81" t="str">
        <f>'Olah Data'!T456</f>
        <v>Taman Calvaria, Jalan S Condronegoro, Angkasapura, Jayapura Utara, Kota Jayapura, Papua.</v>
      </c>
      <c r="G536" s="81" t="str">
        <f>'Olah Data'!AB456</f>
        <v>BPS Provinsi Papua</v>
      </c>
      <c r="H536" s="1" t="str">
        <f>'Olah Data'!Y456</f>
        <v>94</v>
      </c>
    </row>
    <row r="537" spans="1:8" ht="12.75">
      <c r="C537" s="38">
        <v>222011407</v>
      </c>
      <c r="D537" s="8" t="s">
        <v>261</v>
      </c>
      <c r="E537" s="6" t="s">
        <v>12</v>
      </c>
      <c r="F537" s="8" t="s">
        <v>5599</v>
      </c>
      <c r="G537" s="8" t="s">
        <v>8138</v>
      </c>
      <c r="H537" s="1" t="str">
        <f>'Olah Data'!Y457</f>
        <v>31</v>
      </c>
    </row>
    <row r="538" spans="1:8" ht="12.75">
      <c r="C538" s="38">
        <v>222011732</v>
      </c>
      <c r="D538" s="8" t="s">
        <v>291</v>
      </c>
      <c r="E538" s="6" t="s">
        <v>12</v>
      </c>
      <c r="F538" s="8" t="s">
        <v>5605</v>
      </c>
      <c r="G538" s="8" t="s">
        <v>286</v>
      </c>
      <c r="H538" s="1">
        <v>31</v>
      </c>
    </row>
    <row r="539" spans="1:8" ht="12.75">
      <c r="C539" s="38">
        <v>222011294</v>
      </c>
      <c r="D539" s="8" t="s">
        <v>100</v>
      </c>
      <c r="E539" s="6" t="s">
        <v>12</v>
      </c>
      <c r="F539" s="8" t="s">
        <v>5610</v>
      </c>
      <c r="G539" s="8" t="s">
        <v>7982</v>
      </c>
      <c r="H539" s="1" t="str">
        <f>'Olah Data'!Y459</f>
        <v>34</v>
      </c>
    </row>
    <row r="540" spans="1:8" ht="12.75">
      <c r="C540" s="90">
        <v>112112199</v>
      </c>
      <c r="D540" s="8" t="s">
        <v>5612</v>
      </c>
      <c r="E540" s="6" t="s">
        <v>24</v>
      </c>
      <c r="F540" s="8" t="s">
        <v>5618</v>
      </c>
      <c r="G540" s="8" t="s">
        <v>226</v>
      </c>
      <c r="H540" s="1" t="str">
        <f>'Olah Data'!Y460</f>
        <v>35</v>
      </c>
    </row>
    <row r="541" spans="1:8" ht="12.75">
      <c r="C541" s="91">
        <v>222011255</v>
      </c>
      <c r="D541" s="92" t="s">
        <v>5620</v>
      </c>
      <c r="E541" s="6" t="s">
        <v>12</v>
      </c>
      <c r="G541" s="11" t="s">
        <v>521</v>
      </c>
      <c r="H541" s="1" t="str">
        <f>'Olah Data'!Y461</f>
        <v>18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X33"/>
  <sheetViews>
    <sheetView workbookViewId="0"/>
  </sheetViews>
  <sheetFormatPr defaultRowHeight="15"/>
  <sheetData>
    <row r="1" spans="1:24" ht="25.5">
      <c r="A1" s="1" t="s">
        <v>8139</v>
      </c>
      <c r="B1" s="1"/>
      <c r="C1" s="1" t="s">
        <v>2</v>
      </c>
      <c r="D1" s="1"/>
      <c r="E1" s="1"/>
      <c r="F1" s="1"/>
      <c r="P1" s="93" t="s">
        <v>6569</v>
      </c>
      <c r="Q1" s="94" t="s">
        <v>2</v>
      </c>
      <c r="R1" s="85"/>
      <c r="S1" s="86"/>
      <c r="T1" s="93" t="s">
        <v>8140</v>
      </c>
    </row>
    <row r="2" spans="1:24" ht="12.75">
      <c r="A2" s="1" t="s">
        <v>5</v>
      </c>
      <c r="B2" s="1" t="s">
        <v>1108</v>
      </c>
      <c r="C2" s="6" t="s">
        <v>24</v>
      </c>
      <c r="D2" s="6" t="s">
        <v>12</v>
      </c>
      <c r="E2" s="6" t="s">
        <v>21</v>
      </c>
      <c r="F2" s="1" t="s">
        <v>959</v>
      </c>
      <c r="I2" s="1" t="s">
        <v>2</v>
      </c>
      <c r="M2" s="1" t="s">
        <v>6569</v>
      </c>
      <c r="N2" s="6" t="s">
        <v>8141</v>
      </c>
      <c r="P2" s="88"/>
      <c r="Q2" s="95" t="s">
        <v>24</v>
      </c>
      <c r="R2" s="95" t="s">
        <v>12</v>
      </c>
      <c r="S2" s="95" t="s">
        <v>21</v>
      </c>
      <c r="T2" s="88"/>
    </row>
    <row r="3" spans="1:24" ht="12.75">
      <c r="A3" s="1" t="s">
        <v>14</v>
      </c>
      <c r="B3" s="1" t="s">
        <v>15</v>
      </c>
      <c r="C3" s="1"/>
      <c r="D3" s="1">
        <v>1</v>
      </c>
      <c r="E3" s="1">
        <v>1</v>
      </c>
      <c r="F3" s="1">
        <v>1</v>
      </c>
      <c r="H3" s="1" t="s">
        <v>6569</v>
      </c>
      <c r="I3" s="6" t="s">
        <v>12</v>
      </c>
      <c r="J3" s="6" t="s">
        <v>21</v>
      </c>
      <c r="K3" s="1" t="s">
        <v>8142</v>
      </c>
      <c r="M3" s="1" t="s">
        <v>27</v>
      </c>
      <c r="N3" s="1">
        <v>4</v>
      </c>
      <c r="P3" s="81" t="s">
        <v>15</v>
      </c>
      <c r="Q3" s="81"/>
      <c r="R3" s="81">
        <v>1</v>
      </c>
      <c r="S3" s="81">
        <v>1</v>
      </c>
      <c r="T3" s="81">
        <v>1</v>
      </c>
      <c r="V3" s="93" t="s">
        <v>6569</v>
      </c>
      <c r="W3" s="83" t="s">
        <v>6571</v>
      </c>
      <c r="X3" s="83" t="s">
        <v>8143</v>
      </c>
    </row>
    <row r="4" spans="1:24" ht="12.75">
      <c r="A4" s="1" t="s">
        <v>26</v>
      </c>
      <c r="B4" s="1" t="s">
        <v>27</v>
      </c>
      <c r="C4" s="1">
        <v>4</v>
      </c>
      <c r="D4" s="1">
        <v>8</v>
      </c>
      <c r="E4" s="1">
        <v>6</v>
      </c>
      <c r="F4" s="1">
        <v>11</v>
      </c>
      <c r="H4" s="1" t="s">
        <v>15</v>
      </c>
      <c r="I4" s="1">
        <v>1</v>
      </c>
      <c r="J4" s="1">
        <v>1</v>
      </c>
      <c r="K4" s="1">
        <v>1</v>
      </c>
      <c r="M4" s="1" t="s">
        <v>93</v>
      </c>
      <c r="N4" s="1">
        <v>3</v>
      </c>
      <c r="P4" s="81" t="s">
        <v>27</v>
      </c>
      <c r="Q4" s="81">
        <v>4</v>
      </c>
      <c r="R4" s="81">
        <v>8</v>
      </c>
      <c r="S4" s="81">
        <v>6</v>
      </c>
      <c r="T4" s="81">
        <v>11</v>
      </c>
      <c r="V4" s="88"/>
      <c r="W4" s="88"/>
      <c r="X4" s="88"/>
    </row>
    <row r="5" spans="1:24" ht="12.75">
      <c r="A5" s="1" t="s">
        <v>92</v>
      </c>
      <c r="B5" s="1" t="s">
        <v>93</v>
      </c>
      <c r="C5" s="1">
        <v>3</v>
      </c>
      <c r="D5" s="1">
        <v>7</v>
      </c>
      <c r="E5" s="1">
        <v>3</v>
      </c>
      <c r="F5" s="1">
        <v>9</v>
      </c>
      <c r="H5" s="1" t="s">
        <v>27</v>
      </c>
      <c r="I5" s="1">
        <v>8</v>
      </c>
      <c r="J5" s="1">
        <v>6</v>
      </c>
      <c r="K5" s="1">
        <v>11</v>
      </c>
      <c r="M5" s="1" t="s">
        <v>151</v>
      </c>
      <c r="N5" s="1">
        <v>1</v>
      </c>
      <c r="P5" s="81" t="s">
        <v>93</v>
      </c>
      <c r="Q5" s="81">
        <v>3</v>
      </c>
      <c r="R5" s="81">
        <v>7</v>
      </c>
      <c r="S5" s="81">
        <v>3</v>
      </c>
      <c r="T5" s="81">
        <v>9</v>
      </c>
      <c r="V5" s="81" t="s">
        <v>15</v>
      </c>
      <c r="W5" s="81">
        <v>3</v>
      </c>
      <c r="X5" s="81">
        <v>1</v>
      </c>
    </row>
    <row r="6" spans="1:24" ht="12.75">
      <c r="A6" s="1" t="s">
        <v>136</v>
      </c>
      <c r="B6" s="1" t="s">
        <v>137</v>
      </c>
      <c r="C6" s="1"/>
      <c r="D6" s="1">
        <v>1</v>
      </c>
      <c r="E6" s="1">
        <v>2</v>
      </c>
      <c r="F6" s="1">
        <v>2</v>
      </c>
      <c r="H6" s="1" t="s">
        <v>93</v>
      </c>
      <c r="I6" s="1">
        <v>7</v>
      </c>
      <c r="J6" s="1">
        <v>3</v>
      </c>
      <c r="K6" s="1">
        <v>7</v>
      </c>
      <c r="M6" s="1" t="s">
        <v>162</v>
      </c>
      <c r="N6" s="1">
        <v>2</v>
      </c>
      <c r="P6" s="81" t="s">
        <v>137</v>
      </c>
      <c r="Q6" s="81"/>
      <c r="R6" s="81">
        <v>1</v>
      </c>
      <c r="S6" s="81">
        <v>2</v>
      </c>
      <c r="T6" s="81">
        <v>2</v>
      </c>
      <c r="V6" s="81" t="s">
        <v>27</v>
      </c>
      <c r="W6" s="81">
        <v>33</v>
      </c>
      <c r="X6" s="81">
        <v>11</v>
      </c>
    </row>
    <row r="7" spans="1:24" ht="12.75">
      <c r="A7" s="1" t="s">
        <v>150</v>
      </c>
      <c r="B7" s="1" t="s">
        <v>151</v>
      </c>
      <c r="C7" s="1">
        <v>1</v>
      </c>
      <c r="D7" s="1">
        <v>1</v>
      </c>
      <c r="E7" s="1">
        <v>1</v>
      </c>
      <c r="F7" s="1">
        <v>2</v>
      </c>
      <c r="H7" s="1" t="s">
        <v>137</v>
      </c>
      <c r="I7" s="1">
        <v>1</v>
      </c>
      <c r="J7" s="1">
        <v>2</v>
      </c>
      <c r="K7" s="1">
        <v>2</v>
      </c>
      <c r="M7" s="1" t="s">
        <v>188</v>
      </c>
      <c r="N7" s="1">
        <v>2</v>
      </c>
      <c r="P7" s="81" t="s">
        <v>151</v>
      </c>
      <c r="Q7" s="81">
        <v>1</v>
      </c>
      <c r="R7" s="81">
        <v>1</v>
      </c>
      <c r="S7" s="81">
        <v>1</v>
      </c>
      <c r="T7" s="81">
        <v>2</v>
      </c>
      <c r="V7" s="81" t="s">
        <v>93</v>
      </c>
      <c r="W7" s="81">
        <v>19</v>
      </c>
      <c r="X7" s="81">
        <v>9</v>
      </c>
    </row>
    <row r="8" spans="1:24" ht="12.75">
      <c r="A8" s="1" t="s">
        <v>161</v>
      </c>
      <c r="B8" s="1" t="s">
        <v>162</v>
      </c>
      <c r="C8" s="1">
        <v>2</v>
      </c>
      <c r="D8" s="1">
        <v>3</v>
      </c>
      <c r="E8" s="1">
        <v>2</v>
      </c>
      <c r="F8" s="1">
        <v>4</v>
      </c>
      <c r="H8" s="1" t="s">
        <v>151</v>
      </c>
      <c r="I8" s="1">
        <v>1</v>
      </c>
      <c r="J8" s="1">
        <v>1</v>
      </c>
      <c r="K8" s="1">
        <v>1</v>
      </c>
      <c r="M8" s="1" t="s">
        <v>219</v>
      </c>
      <c r="N8" s="1">
        <v>1</v>
      </c>
      <c r="P8" s="81" t="s">
        <v>162</v>
      </c>
      <c r="Q8" s="81">
        <v>2</v>
      </c>
      <c r="R8" s="81">
        <v>3</v>
      </c>
      <c r="S8" s="81">
        <v>2</v>
      </c>
      <c r="T8" s="81">
        <v>4</v>
      </c>
      <c r="V8" s="81" t="s">
        <v>137</v>
      </c>
      <c r="W8" s="81">
        <v>6</v>
      </c>
      <c r="X8" s="81">
        <v>2</v>
      </c>
    </row>
    <row r="9" spans="1:24" ht="12.75">
      <c r="A9" s="1" t="s">
        <v>180</v>
      </c>
      <c r="B9" s="1" t="s">
        <v>181</v>
      </c>
      <c r="C9" s="1"/>
      <c r="D9" s="1">
        <v>1</v>
      </c>
      <c r="E9" s="1"/>
      <c r="F9" s="1">
        <v>1</v>
      </c>
      <c r="H9" s="1" t="s">
        <v>162</v>
      </c>
      <c r="I9" s="1">
        <v>3</v>
      </c>
      <c r="J9" s="1">
        <v>2</v>
      </c>
      <c r="K9" s="1">
        <v>3</v>
      </c>
      <c r="M9" s="1" t="s">
        <v>224</v>
      </c>
      <c r="N9" s="1">
        <v>6</v>
      </c>
      <c r="P9" s="81" t="s">
        <v>181</v>
      </c>
      <c r="Q9" s="81"/>
      <c r="R9" s="81">
        <v>1</v>
      </c>
      <c r="S9" s="81"/>
      <c r="T9" s="81">
        <v>1</v>
      </c>
      <c r="V9" s="81" t="s">
        <v>151</v>
      </c>
      <c r="W9" s="81">
        <v>5</v>
      </c>
      <c r="X9" s="81">
        <v>2</v>
      </c>
    </row>
    <row r="10" spans="1:24" ht="12.75">
      <c r="A10" s="1" t="s">
        <v>187</v>
      </c>
      <c r="B10" s="1" t="s">
        <v>188</v>
      </c>
      <c r="C10" s="1">
        <v>2</v>
      </c>
      <c r="D10" s="1">
        <v>4</v>
      </c>
      <c r="E10" s="1">
        <v>2</v>
      </c>
      <c r="F10" s="1">
        <v>6</v>
      </c>
      <c r="H10" s="1" t="s">
        <v>181</v>
      </c>
      <c r="I10" s="1">
        <v>1</v>
      </c>
      <c r="K10" s="1">
        <v>1</v>
      </c>
      <c r="M10" s="1" t="s">
        <v>320</v>
      </c>
      <c r="N10" s="1">
        <v>4</v>
      </c>
      <c r="P10" s="81" t="s">
        <v>188</v>
      </c>
      <c r="Q10" s="81">
        <v>2</v>
      </c>
      <c r="R10" s="81">
        <v>4</v>
      </c>
      <c r="S10" s="81">
        <v>2</v>
      </c>
      <c r="T10" s="81">
        <v>6</v>
      </c>
      <c r="V10" s="81" t="s">
        <v>162</v>
      </c>
      <c r="W10" s="81">
        <v>9</v>
      </c>
      <c r="X10" s="81">
        <v>4</v>
      </c>
    </row>
    <row r="11" spans="1:24" ht="12.75">
      <c r="A11" s="1" t="s">
        <v>213</v>
      </c>
      <c r="B11" s="1" t="s">
        <v>214</v>
      </c>
      <c r="C11" s="1"/>
      <c r="D11" s="1">
        <v>1</v>
      </c>
      <c r="E11" s="1"/>
      <c r="F11" s="1">
        <v>1</v>
      </c>
      <c r="H11" s="1" t="s">
        <v>188</v>
      </c>
      <c r="I11" s="1">
        <v>4</v>
      </c>
      <c r="J11" s="1">
        <v>2</v>
      </c>
      <c r="K11" s="1">
        <v>5</v>
      </c>
      <c r="M11" s="1" t="s">
        <v>369</v>
      </c>
      <c r="N11" s="1">
        <v>10</v>
      </c>
      <c r="P11" s="81" t="s">
        <v>214</v>
      </c>
      <c r="Q11" s="81"/>
      <c r="R11" s="81">
        <v>1</v>
      </c>
      <c r="S11" s="81"/>
      <c r="T11" s="81">
        <v>1</v>
      </c>
      <c r="V11" s="81" t="s">
        <v>181</v>
      </c>
      <c r="W11" s="81">
        <v>2</v>
      </c>
      <c r="X11" s="81">
        <v>1</v>
      </c>
    </row>
    <row r="12" spans="1:24" ht="12.75">
      <c r="A12" s="1" t="s">
        <v>218</v>
      </c>
      <c r="B12" s="1" t="s">
        <v>219</v>
      </c>
      <c r="C12" s="1">
        <v>1</v>
      </c>
      <c r="D12" s="1"/>
      <c r="E12" s="1"/>
      <c r="F12" s="1">
        <v>1</v>
      </c>
      <c r="H12" s="1" t="s">
        <v>214</v>
      </c>
      <c r="I12" s="1">
        <v>1</v>
      </c>
      <c r="K12" s="1">
        <v>1</v>
      </c>
      <c r="M12" s="1" t="s">
        <v>578</v>
      </c>
      <c r="N12" s="1">
        <v>1</v>
      </c>
      <c r="P12" s="81" t="s">
        <v>219</v>
      </c>
      <c r="Q12" s="81">
        <v>1</v>
      </c>
      <c r="R12" s="81"/>
      <c r="S12" s="81"/>
      <c r="T12" s="81">
        <v>1</v>
      </c>
      <c r="V12" s="81" t="s">
        <v>188</v>
      </c>
      <c r="W12" s="81">
        <v>12</v>
      </c>
      <c r="X12" s="81">
        <v>6</v>
      </c>
    </row>
    <row r="13" spans="1:24" ht="12.75">
      <c r="A13" s="1" t="s">
        <v>223</v>
      </c>
      <c r="B13" s="1" t="s">
        <v>224</v>
      </c>
      <c r="C13" s="1">
        <v>6</v>
      </c>
      <c r="D13" s="1">
        <v>6</v>
      </c>
      <c r="E13" s="1">
        <v>7</v>
      </c>
      <c r="F13" s="1">
        <v>7</v>
      </c>
      <c r="H13" s="1" t="s">
        <v>224</v>
      </c>
      <c r="I13" s="1">
        <v>7</v>
      </c>
      <c r="J13" s="1">
        <v>7</v>
      </c>
      <c r="K13" s="1">
        <v>8</v>
      </c>
      <c r="M13" s="1" t="s">
        <v>628</v>
      </c>
      <c r="N13" s="1">
        <v>6</v>
      </c>
      <c r="P13" s="81" t="s">
        <v>224</v>
      </c>
      <c r="Q13" s="81">
        <v>6</v>
      </c>
      <c r="R13" s="81">
        <v>7</v>
      </c>
      <c r="S13" s="81">
        <v>7</v>
      </c>
      <c r="T13" s="81">
        <v>8</v>
      </c>
      <c r="V13" s="81" t="s">
        <v>214</v>
      </c>
      <c r="W13" s="81">
        <v>1</v>
      </c>
      <c r="X13" s="81">
        <v>1</v>
      </c>
    </row>
    <row r="14" spans="1:24" ht="12.75">
      <c r="A14" s="1" t="s">
        <v>319</v>
      </c>
      <c r="B14" s="1" t="s">
        <v>320</v>
      </c>
      <c r="C14" s="1">
        <v>4</v>
      </c>
      <c r="D14" s="1">
        <v>8</v>
      </c>
      <c r="E14" s="1">
        <v>2</v>
      </c>
      <c r="F14" s="1">
        <v>9</v>
      </c>
      <c r="H14" s="1" t="s">
        <v>320</v>
      </c>
      <c r="I14" s="1">
        <v>8</v>
      </c>
      <c r="J14" s="1">
        <v>2</v>
      </c>
      <c r="K14" s="1">
        <v>8</v>
      </c>
      <c r="M14" s="1" t="s">
        <v>775</v>
      </c>
      <c r="N14" s="1">
        <v>1</v>
      </c>
      <c r="P14" s="81" t="s">
        <v>320</v>
      </c>
      <c r="Q14" s="81">
        <v>4</v>
      </c>
      <c r="R14" s="81">
        <v>8</v>
      </c>
      <c r="S14" s="81">
        <v>2</v>
      </c>
      <c r="T14" s="81">
        <v>9</v>
      </c>
      <c r="V14" s="81" t="s">
        <v>219</v>
      </c>
      <c r="W14" s="81">
        <v>1</v>
      </c>
      <c r="X14" s="81">
        <v>1</v>
      </c>
    </row>
    <row r="15" spans="1:24" ht="12.75">
      <c r="A15" s="1" t="s">
        <v>368</v>
      </c>
      <c r="B15" s="1" t="s">
        <v>369</v>
      </c>
      <c r="C15" s="1">
        <v>10</v>
      </c>
      <c r="D15" s="1">
        <v>29</v>
      </c>
      <c r="E15" s="1">
        <v>25</v>
      </c>
      <c r="F15" s="1">
        <v>30</v>
      </c>
      <c r="H15" s="1" t="s">
        <v>369</v>
      </c>
      <c r="I15" s="1">
        <v>29</v>
      </c>
      <c r="J15" s="1">
        <v>25</v>
      </c>
      <c r="K15" s="1">
        <v>30</v>
      </c>
      <c r="M15" s="1" t="s">
        <v>806</v>
      </c>
      <c r="N15" s="1">
        <v>1</v>
      </c>
      <c r="P15" s="81" t="s">
        <v>369</v>
      </c>
      <c r="Q15" s="81">
        <v>10</v>
      </c>
      <c r="R15" s="81">
        <v>29</v>
      </c>
      <c r="S15" s="81">
        <v>25</v>
      </c>
      <c r="T15" s="81">
        <v>30</v>
      </c>
      <c r="V15" s="81" t="s">
        <v>224</v>
      </c>
      <c r="W15" s="81">
        <v>79</v>
      </c>
      <c r="X15" s="81">
        <v>8</v>
      </c>
    </row>
    <row r="16" spans="1:24" ht="12.75">
      <c r="A16" s="1" t="s">
        <v>577</v>
      </c>
      <c r="B16" s="1" t="s">
        <v>578</v>
      </c>
      <c r="C16" s="1">
        <v>1</v>
      </c>
      <c r="D16" s="1">
        <v>4</v>
      </c>
      <c r="E16" s="1">
        <v>6</v>
      </c>
      <c r="F16" s="1">
        <v>6</v>
      </c>
      <c r="H16" s="1" t="s">
        <v>578</v>
      </c>
      <c r="I16" s="1">
        <v>4</v>
      </c>
      <c r="J16" s="1">
        <v>6</v>
      </c>
      <c r="K16" s="1">
        <v>6</v>
      </c>
      <c r="M16" s="1" t="s">
        <v>821</v>
      </c>
      <c r="N16" s="1">
        <v>2</v>
      </c>
      <c r="P16" s="81" t="s">
        <v>578</v>
      </c>
      <c r="Q16" s="81">
        <v>1</v>
      </c>
      <c r="R16" s="81">
        <v>4</v>
      </c>
      <c r="S16" s="81">
        <v>6</v>
      </c>
      <c r="T16" s="81">
        <v>6</v>
      </c>
      <c r="V16" s="81" t="s">
        <v>320</v>
      </c>
      <c r="W16" s="81">
        <v>29</v>
      </c>
      <c r="X16" s="81">
        <v>9</v>
      </c>
    </row>
    <row r="17" spans="1:24" ht="12.75">
      <c r="A17" s="1" t="s">
        <v>627</v>
      </c>
      <c r="B17" s="1" t="s">
        <v>628</v>
      </c>
      <c r="C17" s="1">
        <v>6</v>
      </c>
      <c r="D17" s="1">
        <v>21</v>
      </c>
      <c r="E17" s="1">
        <v>18</v>
      </c>
      <c r="F17" s="1">
        <v>24</v>
      </c>
      <c r="H17" s="1" t="s">
        <v>628</v>
      </c>
      <c r="I17" s="1">
        <v>21</v>
      </c>
      <c r="J17" s="1">
        <v>18</v>
      </c>
      <c r="K17" s="1">
        <v>24</v>
      </c>
      <c r="M17" s="1" t="s">
        <v>830</v>
      </c>
      <c r="N17" s="1">
        <v>2</v>
      </c>
      <c r="P17" s="81" t="s">
        <v>628</v>
      </c>
      <c r="Q17" s="81">
        <v>6</v>
      </c>
      <c r="R17" s="81">
        <v>21</v>
      </c>
      <c r="S17" s="81">
        <v>18</v>
      </c>
      <c r="T17" s="81">
        <v>24</v>
      </c>
      <c r="V17" s="81" t="s">
        <v>369</v>
      </c>
      <c r="W17" s="81">
        <v>145</v>
      </c>
      <c r="X17" s="81">
        <v>30</v>
      </c>
    </row>
    <row r="18" spans="1:24" ht="12.75">
      <c r="A18" s="1" t="s">
        <v>774</v>
      </c>
      <c r="B18" s="1" t="s">
        <v>775</v>
      </c>
      <c r="C18" s="1">
        <v>1</v>
      </c>
      <c r="D18" s="1">
        <v>1</v>
      </c>
      <c r="E18" s="1"/>
      <c r="F18" s="1">
        <v>2</v>
      </c>
      <c r="H18" s="1" t="s">
        <v>775</v>
      </c>
      <c r="I18" s="1">
        <v>1</v>
      </c>
      <c r="K18" s="1">
        <v>1</v>
      </c>
      <c r="M18" s="1" t="s">
        <v>846</v>
      </c>
      <c r="N18" s="1">
        <v>3</v>
      </c>
      <c r="P18" s="81" t="s">
        <v>775</v>
      </c>
      <c r="Q18" s="81">
        <v>1</v>
      </c>
      <c r="R18" s="81">
        <v>1</v>
      </c>
      <c r="S18" s="81"/>
      <c r="T18" s="81">
        <v>2</v>
      </c>
      <c r="V18" s="81" t="s">
        <v>578</v>
      </c>
      <c r="W18" s="81">
        <v>36</v>
      </c>
      <c r="X18" s="81">
        <v>6</v>
      </c>
    </row>
    <row r="19" spans="1:24" ht="12.75">
      <c r="A19" s="1" t="s">
        <v>782</v>
      </c>
      <c r="B19" s="1" t="s">
        <v>783</v>
      </c>
      <c r="C19" s="1"/>
      <c r="D19" s="1">
        <v>3</v>
      </c>
      <c r="E19" s="1">
        <v>4</v>
      </c>
      <c r="F19" s="1">
        <v>5</v>
      </c>
      <c r="H19" s="1" t="s">
        <v>783</v>
      </c>
      <c r="I19" s="1">
        <v>3</v>
      </c>
      <c r="J19" s="1">
        <v>4</v>
      </c>
      <c r="K19" s="1">
        <v>5</v>
      </c>
      <c r="M19" s="1" t="s">
        <v>858</v>
      </c>
      <c r="N19" s="1">
        <v>1</v>
      </c>
      <c r="P19" s="81" t="s">
        <v>783</v>
      </c>
      <c r="Q19" s="81"/>
      <c r="R19" s="81">
        <v>3</v>
      </c>
      <c r="S19" s="81">
        <v>4</v>
      </c>
      <c r="T19" s="81">
        <v>5</v>
      </c>
      <c r="V19" s="81" t="s">
        <v>628</v>
      </c>
      <c r="W19" s="81">
        <v>94</v>
      </c>
      <c r="X19" s="81">
        <v>24</v>
      </c>
    </row>
    <row r="20" spans="1:24" ht="12.75">
      <c r="A20" s="1" t="s">
        <v>805</v>
      </c>
      <c r="B20" s="1" t="s">
        <v>806</v>
      </c>
      <c r="C20" s="1">
        <v>1</v>
      </c>
      <c r="D20" s="1">
        <v>2</v>
      </c>
      <c r="E20" s="1">
        <v>1</v>
      </c>
      <c r="F20" s="1">
        <v>2</v>
      </c>
      <c r="H20" s="1" t="s">
        <v>806</v>
      </c>
      <c r="I20" s="1">
        <v>2</v>
      </c>
      <c r="J20" s="1">
        <v>1</v>
      </c>
      <c r="K20" s="1">
        <v>2</v>
      </c>
      <c r="M20" s="1" t="s">
        <v>867</v>
      </c>
      <c r="N20" s="1">
        <v>1</v>
      </c>
      <c r="P20" s="81" t="s">
        <v>806</v>
      </c>
      <c r="Q20" s="81">
        <v>1</v>
      </c>
      <c r="R20" s="81">
        <v>2</v>
      </c>
      <c r="S20" s="81">
        <v>1</v>
      </c>
      <c r="T20" s="81">
        <v>2</v>
      </c>
      <c r="V20" s="81" t="s">
        <v>775</v>
      </c>
      <c r="W20" s="81">
        <v>2</v>
      </c>
      <c r="X20" s="81">
        <v>2</v>
      </c>
    </row>
    <row r="21" spans="1:24" ht="12.75">
      <c r="A21" s="1" t="s">
        <v>820</v>
      </c>
      <c r="B21" s="1" t="s">
        <v>821</v>
      </c>
      <c r="C21" s="1">
        <v>2</v>
      </c>
      <c r="D21" s="1"/>
      <c r="E21" s="1">
        <v>1</v>
      </c>
      <c r="F21" s="1">
        <v>2</v>
      </c>
      <c r="H21" s="1" t="s">
        <v>821</v>
      </c>
      <c r="J21" s="1">
        <v>1</v>
      </c>
      <c r="K21" s="1">
        <v>1</v>
      </c>
      <c r="M21" s="1" t="s">
        <v>873</v>
      </c>
      <c r="N21" s="1">
        <v>1</v>
      </c>
      <c r="P21" s="81" t="s">
        <v>821</v>
      </c>
      <c r="Q21" s="81">
        <v>2</v>
      </c>
      <c r="R21" s="81"/>
      <c r="S21" s="81">
        <v>1</v>
      </c>
      <c r="T21" s="81">
        <v>2</v>
      </c>
      <c r="V21" s="81" t="s">
        <v>783</v>
      </c>
      <c r="W21" s="81">
        <v>11</v>
      </c>
      <c r="X21" s="81">
        <v>5</v>
      </c>
    </row>
    <row r="22" spans="1:24" ht="12.75">
      <c r="A22" s="1" t="s">
        <v>829</v>
      </c>
      <c r="B22" s="1" t="s">
        <v>830</v>
      </c>
      <c r="C22" s="1">
        <v>2</v>
      </c>
      <c r="D22" s="1">
        <v>1</v>
      </c>
      <c r="E22" s="1">
        <v>1</v>
      </c>
      <c r="F22" s="1">
        <v>3</v>
      </c>
      <c r="H22" s="1" t="s">
        <v>830</v>
      </c>
      <c r="I22" s="1">
        <v>1</v>
      </c>
      <c r="J22" s="1">
        <v>1</v>
      </c>
      <c r="K22" s="1">
        <v>2</v>
      </c>
      <c r="M22" s="1" t="s">
        <v>879</v>
      </c>
      <c r="N22" s="1">
        <v>2</v>
      </c>
      <c r="P22" s="81" t="s">
        <v>830</v>
      </c>
      <c r="Q22" s="81">
        <v>2</v>
      </c>
      <c r="R22" s="81">
        <v>1</v>
      </c>
      <c r="S22" s="81">
        <v>1</v>
      </c>
      <c r="T22" s="81">
        <v>3</v>
      </c>
      <c r="V22" s="81" t="s">
        <v>806</v>
      </c>
      <c r="W22" s="81">
        <v>9</v>
      </c>
      <c r="X22" s="81">
        <v>2</v>
      </c>
    </row>
    <row r="23" spans="1:24" ht="12.75">
      <c r="A23" s="1" t="s">
        <v>845</v>
      </c>
      <c r="B23" s="1" t="s">
        <v>846</v>
      </c>
      <c r="C23" s="1">
        <v>2</v>
      </c>
      <c r="D23" s="1"/>
      <c r="E23" s="1">
        <v>1</v>
      </c>
      <c r="F23" s="1">
        <v>3</v>
      </c>
      <c r="H23" s="1" t="s">
        <v>846</v>
      </c>
      <c r="J23" s="1">
        <v>1</v>
      </c>
      <c r="K23" s="1">
        <v>1</v>
      </c>
      <c r="M23" s="1" t="s">
        <v>902</v>
      </c>
      <c r="N23" s="1">
        <v>3</v>
      </c>
      <c r="P23" s="81" t="s">
        <v>846</v>
      </c>
      <c r="Q23" s="81">
        <v>3</v>
      </c>
      <c r="R23" s="81"/>
      <c r="S23" s="81">
        <v>1</v>
      </c>
      <c r="T23" s="81">
        <v>4</v>
      </c>
      <c r="V23" s="81" t="s">
        <v>821</v>
      </c>
      <c r="W23" s="81">
        <v>3</v>
      </c>
      <c r="X23" s="81">
        <v>2</v>
      </c>
    </row>
    <row r="24" spans="1:24" ht="12.75">
      <c r="A24" s="1" t="s">
        <v>857</v>
      </c>
      <c r="B24" s="1" t="s">
        <v>858</v>
      </c>
      <c r="C24" s="1">
        <v>1</v>
      </c>
      <c r="D24" s="1">
        <v>1</v>
      </c>
      <c r="E24" s="1">
        <v>1</v>
      </c>
      <c r="F24" s="1">
        <v>1</v>
      </c>
      <c r="H24" s="1" t="s">
        <v>858</v>
      </c>
      <c r="I24" s="1">
        <v>1</v>
      </c>
      <c r="J24" s="1">
        <v>1</v>
      </c>
      <c r="K24" s="1">
        <v>1</v>
      </c>
      <c r="M24" s="1" t="s">
        <v>919</v>
      </c>
      <c r="N24" s="1">
        <v>2</v>
      </c>
      <c r="P24" s="81" t="s">
        <v>858</v>
      </c>
      <c r="Q24" s="81">
        <v>1</v>
      </c>
      <c r="R24" s="81">
        <v>1</v>
      </c>
      <c r="S24" s="81">
        <v>1</v>
      </c>
      <c r="T24" s="81">
        <v>1</v>
      </c>
      <c r="V24" s="81" t="s">
        <v>830</v>
      </c>
      <c r="W24" s="81">
        <v>7</v>
      </c>
      <c r="X24" s="81">
        <v>3</v>
      </c>
    </row>
    <row r="25" spans="1:24" ht="12.75">
      <c r="A25" s="1" t="s">
        <v>866</v>
      </c>
      <c r="B25" s="1" t="s">
        <v>867</v>
      </c>
      <c r="C25" s="1">
        <v>1</v>
      </c>
      <c r="D25" s="1"/>
      <c r="E25" s="1">
        <v>1</v>
      </c>
      <c r="F25" s="1">
        <v>1</v>
      </c>
      <c r="H25" s="1" t="s">
        <v>867</v>
      </c>
      <c r="J25" s="1">
        <v>1</v>
      </c>
      <c r="K25" s="1">
        <v>1</v>
      </c>
      <c r="M25" s="1" t="s">
        <v>928</v>
      </c>
      <c r="N25" s="1">
        <v>2</v>
      </c>
      <c r="P25" s="81" t="s">
        <v>867</v>
      </c>
      <c r="Q25" s="81">
        <v>1</v>
      </c>
      <c r="R25" s="81"/>
      <c r="S25" s="81">
        <v>1</v>
      </c>
      <c r="T25" s="81">
        <v>1</v>
      </c>
      <c r="V25" s="81" t="s">
        <v>846</v>
      </c>
      <c r="W25" s="81">
        <v>4</v>
      </c>
      <c r="X25" s="81">
        <v>4</v>
      </c>
    </row>
    <row r="26" spans="1:24" ht="12.75">
      <c r="A26" s="1" t="s">
        <v>872</v>
      </c>
      <c r="B26" s="1" t="s">
        <v>873</v>
      </c>
      <c r="C26" s="1">
        <v>1</v>
      </c>
      <c r="D26" s="1"/>
      <c r="E26" s="1"/>
      <c r="F26" s="1">
        <v>1</v>
      </c>
      <c r="H26" s="1" t="s">
        <v>879</v>
      </c>
      <c r="I26" s="1">
        <v>3</v>
      </c>
      <c r="J26" s="1">
        <v>2</v>
      </c>
      <c r="K26" s="1">
        <v>4</v>
      </c>
      <c r="P26" s="81" t="s">
        <v>873</v>
      </c>
      <c r="Q26" s="81">
        <v>1</v>
      </c>
      <c r="R26" s="81"/>
      <c r="S26" s="81"/>
      <c r="T26" s="81">
        <v>1</v>
      </c>
      <c r="V26" s="81" t="s">
        <v>858</v>
      </c>
      <c r="W26" s="81">
        <v>4</v>
      </c>
      <c r="X26" s="81">
        <v>1</v>
      </c>
    </row>
    <row r="27" spans="1:24" ht="12.75">
      <c r="A27" s="1" t="s">
        <v>878</v>
      </c>
      <c r="B27" s="1" t="s">
        <v>879</v>
      </c>
      <c r="C27" s="1">
        <v>2</v>
      </c>
      <c r="D27" s="1">
        <v>3</v>
      </c>
      <c r="E27" s="1">
        <v>2</v>
      </c>
      <c r="F27" s="1">
        <v>6</v>
      </c>
      <c r="H27" s="1" t="s">
        <v>902</v>
      </c>
      <c r="I27" s="1">
        <v>1</v>
      </c>
      <c r="J27" s="1">
        <v>1</v>
      </c>
      <c r="K27" s="1">
        <v>2</v>
      </c>
      <c r="P27" s="81" t="s">
        <v>879</v>
      </c>
      <c r="Q27" s="81">
        <v>2</v>
      </c>
      <c r="R27" s="81">
        <v>3</v>
      </c>
      <c r="S27" s="81">
        <v>2</v>
      </c>
      <c r="T27" s="81">
        <v>6</v>
      </c>
      <c r="V27" s="81" t="s">
        <v>867</v>
      </c>
      <c r="W27" s="81">
        <v>2</v>
      </c>
      <c r="X27" s="81">
        <v>1</v>
      </c>
    </row>
    <row r="28" spans="1:24" ht="12.75">
      <c r="A28" s="1" t="s">
        <v>901</v>
      </c>
      <c r="B28" s="1" t="s">
        <v>902</v>
      </c>
      <c r="C28" s="1">
        <v>3</v>
      </c>
      <c r="D28" s="1">
        <v>1</v>
      </c>
      <c r="E28" s="1">
        <v>1</v>
      </c>
      <c r="F28" s="1">
        <v>4</v>
      </c>
      <c r="H28" s="1" t="s">
        <v>919</v>
      </c>
      <c r="J28" s="1">
        <v>1</v>
      </c>
      <c r="K28" s="1">
        <v>1</v>
      </c>
      <c r="P28" s="81" t="s">
        <v>902</v>
      </c>
      <c r="Q28" s="81">
        <v>3</v>
      </c>
      <c r="R28" s="81">
        <v>1</v>
      </c>
      <c r="S28" s="81">
        <v>1</v>
      </c>
      <c r="T28" s="81">
        <v>4</v>
      </c>
      <c r="V28" s="81" t="s">
        <v>873</v>
      </c>
      <c r="W28" s="81">
        <v>2</v>
      </c>
      <c r="X28" s="81">
        <v>1</v>
      </c>
    </row>
    <row r="29" spans="1:24" ht="12.75">
      <c r="A29" s="1" t="s">
        <v>918</v>
      </c>
      <c r="B29" s="1" t="s">
        <v>919</v>
      </c>
      <c r="C29" s="1">
        <v>2</v>
      </c>
      <c r="D29" s="1"/>
      <c r="E29" s="1">
        <v>1</v>
      </c>
      <c r="F29" s="1">
        <v>2</v>
      </c>
      <c r="P29" s="81" t="s">
        <v>919</v>
      </c>
      <c r="Q29" s="81">
        <v>2</v>
      </c>
      <c r="R29" s="81"/>
      <c r="S29" s="81">
        <v>1</v>
      </c>
      <c r="T29" s="81">
        <v>2</v>
      </c>
      <c r="V29" s="81" t="s">
        <v>879</v>
      </c>
      <c r="W29" s="81">
        <v>9</v>
      </c>
      <c r="X29" s="81">
        <v>6</v>
      </c>
    </row>
    <row r="30" spans="1:24" ht="12.75">
      <c r="A30" s="1" t="s">
        <v>927</v>
      </c>
      <c r="B30" s="1" t="s">
        <v>928</v>
      </c>
      <c r="C30" s="1">
        <v>2</v>
      </c>
      <c r="D30" s="1"/>
      <c r="E30" s="1"/>
      <c r="F30" s="1">
        <v>2</v>
      </c>
      <c r="P30" s="81" t="s">
        <v>928</v>
      </c>
      <c r="Q30" s="81">
        <v>2</v>
      </c>
      <c r="R30" s="81"/>
      <c r="S30" s="81"/>
      <c r="T30" s="81">
        <v>2</v>
      </c>
      <c r="V30" s="81" t="s">
        <v>902</v>
      </c>
      <c r="W30" s="81">
        <v>7</v>
      </c>
      <c r="X30" s="81">
        <v>4</v>
      </c>
    </row>
    <row r="31" spans="1:24" ht="12.75">
      <c r="C31" s="1">
        <f t="shared" ref="C31:F31" si="0">SUM(C3:C30)</f>
        <v>60</v>
      </c>
      <c r="D31" s="1">
        <f t="shared" si="0"/>
        <v>107</v>
      </c>
      <c r="E31" s="1">
        <f t="shared" si="0"/>
        <v>89</v>
      </c>
      <c r="F31" s="1">
        <f t="shared" si="0"/>
        <v>148</v>
      </c>
      <c r="P31" s="81" t="s">
        <v>8133</v>
      </c>
      <c r="Q31" s="81">
        <f t="shared" ref="Q31:T31" si="1">SUM(Q3:Q30)</f>
        <v>61</v>
      </c>
      <c r="R31" s="81">
        <f t="shared" si="1"/>
        <v>108</v>
      </c>
      <c r="S31" s="81">
        <f t="shared" si="1"/>
        <v>89</v>
      </c>
      <c r="T31" s="81">
        <f t="shared" si="1"/>
        <v>150</v>
      </c>
      <c r="V31" s="81" t="s">
        <v>919</v>
      </c>
      <c r="W31" s="81">
        <v>3</v>
      </c>
      <c r="X31" s="81">
        <v>2</v>
      </c>
    </row>
    <row r="32" spans="1:24" ht="12.75">
      <c r="V32" s="81" t="s">
        <v>928</v>
      </c>
      <c r="W32" s="81">
        <v>3</v>
      </c>
      <c r="X32" s="81">
        <v>2</v>
      </c>
    </row>
    <row r="33" spans="20:24" ht="12.75">
      <c r="T33" s="1">
        <f>COUNT(T3:T30)</f>
        <v>28</v>
      </c>
      <c r="V33" s="81" t="s">
        <v>8133</v>
      </c>
      <c r="W33" s="81">
        <f>SUM(W5:W32)</f>
        <v>540</v>
      </c>
      <c r="X33" s="81">
        <f>SUM(X5:X32)</f>
        <v>150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I541"/>
  <sheetViews>
    <sheetView workbookViewId="0"/>
  </sheetViews>
  <sheetFormatPr defaultRowHeight="15"/>
  <sheetData>
    <row r="1" spans="1:9" ht="12.75">
      <c r="A1" s="81" t="s">
        <v>8134</v>
      </c>
      <c r="B1" s="81" t="s">
        <v>6569</v>
      </c>
      <c r="C1" s="81" t="s">
        <v>3</v>
      </c>
      <c r="D1" s="81" t="s">
        <v>936</v>
      </c>
      <c r="E1" s="81" t="s">
        <v>2</v>
      </c>
      <c r="F1" s="81" t="s">
        <v>8135</v>
      </c>
      <c r="G1" s="81" t="s">
        <v>8136</v>
      </c>
      <c r="H1" s="1" t="s">
        <v>8137</v>
      </c>
      <c r="I1" s="1" t="s">
        <v>1128</v>
      </c>
    </row>
    <row r="2" spans="1:9" ht="12.75">
      <c r="A2" s="81" t="e">
        <f t="shared" ref="A2:A3" si="0">A1+1</f>
        <v>#VALUE!</v>
      </c>
      <c r="B2" s="81" t="str">
        <f>'Olah Data'!Z160</f>
        <v>Aceh</v>
      </c>
      <c r="C2" s="82" t="str">
        <f>'Olah Data'!D160</f>
        <v>222112004</v>
      </c>
      <c r="D2" s="81" t="e">
        <f>'Olah Data'!G160</f>
        <v>#N/A</v>
      </c>
      <c r="E2" s="80" t="str">
        <f>'Olah Data'!C160</f>
        <v>DIV KS</v>
      </c>
      <c r="F2" s="81" t="str">
        <f>'Olah Data'!T160</f>
        <v>Jl. Pangraed Utama No.39, Ie Masen Kayee Adang, Kecamatan Syiah Kuala</v>
      </c>
      <c r="G2" s="81" t="str">
        <f>'Olah Data'!AB160</f>
        <v>BPS Provinsi Aceh</v>
      </c>
      <c r="H2" s="1" t="str">
        <f t="shared" ref="H2:H256" si="1">LEFT(I2,2)</f>
        <v>11</v>
      </c>
      <c r="I2" s="1" t="str">
        <f>VLOOKUP(C2,'Olah Data'!D$2:AG$548,24,FALSE)</f>
        <v>1100</v>
      </c>
    </row>
    <row r="3" spans="1:9" ht="12.75">
      <c r="A3" s="81" t="e">
        <f t="shared" si="0"/>
        <v>#VALUE!</v>
      </c>
      <c r="B3" s="81" t="str">
        <f>'Olah Data'!Z401</f>
        <v>Aceh</v>
      </c>
      <c r="C3" s="82" t="str">
        <f>'Olah Data'!D401</f>
        <v>222112325</v>
      </c>
      <c r="D3" s="81" t="e">
        <f>'Olah Data'!G401</f>
        <v>#N/A</v>
      </c>
      <c r="E3" s="80" t="str">
        <f>'Olah Data'!C401</f>
        <v>DIV KS</v>
      </c>
      <c r="F3" s="81" t="str">
        <f>'Olah Data'!T401</f>
        <v>Rt00/Rw00, Jalan Kb, Baet, Kec.Baitussalam</v>
      </c>
      <c r="G3" s="81" t="str">
        <f>'Olah Data'!AB401</f>
        <v>BPS Provinsi Aceh</v>
      </c>
      <c r="H3" s="1" t="str">
        <f t="shared" si="1"/>
        <v>11</v>
      </c>
      <c r="I3" s="1" t="str">
        <f>VLOOKUP(C3,'Olah Data'!D$2:AG$548,24,FALSE)</f>
        <v>1100</v>
      </c>
    </row>
    <row r="4" spans="1:9" ht="12.75">
      <c r="A4" s="81">
        <v>1</v>
      </c>
      <c r="B4" s="81" t="str">
        <f>'Olah Data'!Z153</f>
        <v>Aceh</v>
      </c>
      <c r="C4" s="82" t="str">
        <f>'Olah Data'!D153</f>
        <v>212111927</v>
      </c>
      <c r="D4" s="81" t="e">
        <f>'Olah Data'!G153</f>
        <v>#N/A</v>
      </c>
      <c r="E4" s="80" t="str">
        <f>'Olah Data'!C153</f>
        <v>DIV ST</v>
      </c>
      <c r="F4" s="81" t="str">
        <f>'Olah Data'!T153</f>
        <v>Dusun Kurnia, Desa Tengah Iboh, Kecamatan Labuhan Haji Barat</v>
      </c>
      <c r="G4" s="81" t="str">
        <f>'Olah Data'!AB153</f>
        <v>BPS Provinsi Aceh</v>
      </c>
      <c r="H4" s="1" t="str">
        <f t="shared" si="1"/>
        <v>11</v>
      </c>
      <c r="I4" s="1" t="str">
        <f>VLOOKUP(C4,'Olah Data'!D$2:AG$548,24,FALSE)</f>
        <v>1100</v>
      </c>
    </row>
    <row r="5" spans="1:9" ht="12.75">
      <c r="A5" s="81">
        <f t="shared" ref="A5:A259" si="2">IF(B5=B4,A4+1,1)</f>
        <v>1</v>
      </c>
      <c r="B5" s="81" t="str">
        <f>'Olah Data'!Z280</f>
        <v>Sumatera Utara</v>
      </c>
      <c r="C5" s="82" t="str">
        <f>'Olah Data'!D280</f>
        <v>112212438</v>
      </c>
      <c r="D5" s="81" t="e">
        <f>'Olah Data'!G280</f>
        <v>#N/A</v>
      </c>
      <c r="E5" s="80" t="str">
        <f>'Olah Data'!C280</f>
        <v>DIII ST</v>
      </c>
      <c r="F5" s="81" t="str">
        <f>'Olah Data'!T280</f>
        <v>Jalan Pintu Air Gg. Horas No. 30, Siti Rejo 1, Medan Kota, Kota Medan</v>
      </c>
      <c r="G5" s="81" t="str">
        <f>'Olah Data'!AB280</f>
        <v>BPS Provinsi Sumatera Utara</v>
      </c>
      <c r="H5" s="1" t="str">
        <f t="shared" si="1"/>
        <v>12</v>
      </c>
      <c r="I5" s="1" t="str">
        <f>VLOOKUP(C5,'Olah Data'!D$2:AG$548,24,FALSE)</f>
        <v>1200</v>
      </c>
    </row>
    <row r="6" spans="1:9" ht="12.75">
      <c r="A6" s="81">
        <f t="shared" si="2"/>
        <v>2</v>
      </c>
      <c r="B6" s="81" t="str">
        <f>'Olah Data'!Z223</f>
        <v>Sumatera Utara</v>
      </c>
      <c r="C6" s="82" t="str">
        <f>'Olah Data'!D223</f>
        <v>112212502</v>
      </c>
      <c r="D6" s="81" t="e">
        <f>'Olah Data'!G223</f>
        <v>#N/A</v>
      </c>
      <c r="E6" s="80" t="str">
        <f>'Olah Data'!C223</f>
        <v>DIII ST</v>
      </c>
      <c r="F6" s="81" t="str">
        <f>'Olah Data'!T223</f>
        <v>Jalan Selamat Ujung No. 165 B Kecamatan Medan Amplas Kelurahan Sitirejo Iii Kodepos 20219</v>
      </c>
      <c r="G6" s="81" t="str">
        <f>'Olah Data'!AB223</f>
        <v>BPS Provinsi Sumatera Utara</v>
      </c>
      <c r="H6" s="1" t="str">
        <f t="shared" si="1"/>
        <v>12</v>
      </c>
      <c r="I6" s="1" t="str">
        <f>VLOOKUP(C6,'Olah Data'!D$2:AG$548,24,FALSE)</f>
        <v>1200</v>
      </c>
    </row>
    <row r="7" spans="1:9" ht="12.75">
      <c r="A7" s="81">
        <f t="shared" si="2"/>
        <v>3</v>
      </c>
      <c r="B7" s="81" t="str">
        <f>'Olah Data'!Z5</f>
        <v>Sumatera Utara</v>
      </c>
      <c r="C7" s="82" t="str">
        <f>'Olah Data'!D5</f>
        <v>222112324</v>
      </c>
      <c r="D7" s="81" t="e">
        <f>'Olah Data'!G5</f>
        <v>#N/A</v>
      </c>
      <c r="E7" s="80" t="str">
        <f>'Olah Data'!C5</f>
        <v>DIV KS</v>
      </c>
      <c r="F7" s="81" t="str">
        <f>'Olah Data'!T5</f>
        <v>Jalan Kesatria, Gaperta Ujung, Medan, Sumatera Utara</v>
      </c>
      <c r="G7" s="81" t="str">
        <f>'Olah Data'!AB5</f>
        <v>BPS Provinsi Sumatera Utara</v>
      </c>
      <c r="H7" s="1" t="str">
        <f t="shared" si="1"/>
        <v>12</v>
      </c>
      <c r="I7" s="1" t="str">
        <f>VLOOKUP(C7,'Olah Data'!D$2:AG$548,24,FALSE)</f>
        <v>1200</v>
      </c>
    </row>
    <row r="8" spans="1:9" ht="12.75">
      <c r="A8" s="81">
        <f t="shared" si="2"/>
        <v>4</v>
      </c>
      <c r="B8" s="81" t="str">
        <f>'Olah Data'!Z21</f>
        <v>Sumatera Utara</v>
      </c>
      <c r="C8" s="82" t="str">
        <f>'Olah Data'!D21</f>
        <v>222112339</v>
      </c>
      <c r="D8" s="81" t="e">
        <f>'Olah Data'!G21</f>
        <v>#N/A</v>
      </c>
      <c r="E8" s="80" t="str">
        <f>'Olah Data'!C21</f>
        <v>DIV KS</v>
      </c>
      <c r="F8" s="81" t="str">
        <f>'Olah Data'!T21</f>
        <v>Jl. Sei Muara No. 39, Kel. Babura, Kec. Medan Baru, Kota Medan, Sumatera Utara</v>
      </c>
      <c r="G8" s="81" t="str">
        <f>'Olah Data'!AB21</f>
        <v>BPS Provinsi Sumatera Utara</v>
      </c>
      <c r="H8" s="1" t="str">
        <f t="shared" si="1"/>
        <v>12</v>
      </c>
      <c r="I8" s="1" t="str">
        <f>VLOOKUP(C8,'Olah Data'!D$2:AG$548,24,FALSE)</f>
        <v>1200</v>
      </c>
    </row>
    <row r="9" spans="1:9" ht="12.75">
      <c r="A9" s="81">
        <f t="shared" si="2"/>
        <v>5</v>
      </c>
      <c r="B9" s="81" t="str">
        <f>'Olah Data'!Z224</f>
        <v>Sumatera Utara</v>
      </c>
      <c r="C9" s="82" t="str">
        <f>'Olah Data'!D224</f>
        <v>212111960</v>
      </c>
      <c r="D9" s="81" t="e">
        <f>'Olah Data'!G224</f>
        <v>#N/A</v>
      </c>
      <c r="E9" s="80" t="str">
        <f>'Olah Data'!C224</f>
        <v>DIV ST</v>
      </c>
      <c r="F9" s="81" t="str">
        <f>'Olah Data'!T224</f>
        <v>Jalan Palapa No. 5B - Jl. Pertempuran,  Kelurahan Pulo Brayan Kota, Kecamatan Medan Barat</v>
      </c>
      <c r="G9" s="81" t="str">
        <f>'Olah Data'!AB224</f>
        <v>BPS Provinsi Sumatera Utara</v>
      </c>
      <c r="H9" s="1" t="str">
        <f t="shared" si="1"/>
        <v>12</v>
      </c>
      <c r="I9" s="1" t="str">
        <f>VLOOKUP(C9,'Olah Data'!D$2:AG$548,24,FALSE)</f>
        <v>1200</v>
      </c>
    </row>
    <row r="10" spans="1:9" ht="12.75">
      <c r="A10" s="81">
        <f t="shared" si="2"/>
        <v>6</v>
      </c>
      <c r="B10" s="81" t="str">
        <f>'Olah Data'!Z196</f>
        <v>Sumatera Utara</v>
      </c>
      <c r="C10" s="82" t="str">
        <f>'Olah Data'!D196</f>
        <v>212112080</v>
      </c>
      <c r="D10" s="81" t="e">
        <f>'Olah Data'!G196</f>
        <v>#N/A</v>
      </c>
      <c r="E10" s="80" t="str">
        <f>'Olah Data'!C196</f>
        <v>DIV ST</v>
      </c>
      <c r="F10" s="81" t="str">
        <f>'Olah Data'!T196</f>
        <v>Jl. Pintu Air Iv Komplek Idi No. 59, Kwala Bekala, Kecamatan Medan Johor, Kota Medan, Sumatera Utara 20142</v>
      </c>
      <c r="G10" s="81" t="str">
        <f>'Olah Data'!AB196</f>
        <v>BPS Provinsi Sumatera Utara</v>
      </c>
      <c r="H10" s="1" t="str">
        <f t="shared" si="1"/>
        <v>12</v>
      </c>
      <c r="I10" s="1" t="str">
        <f>VLOOKUP(C10,'Olah Data'!D$2:AG$548,24,FALSE)</f>
        <v>1200</v>
      </c>
    </row>
    <row r="11" spans="1:9" ht="12.75">
      <c r="A11" s="81">
        <f t="shared" si="2"/>
        <v>7</v>
      </c>
      <c r="B11" s="81" t="str">
        <f>'Olah Data'!Z228</f>
        <v>Sumatera Utara</v>
      </c>
      <c r="C11" s="82" t="str">
        <f>'Olah Data'!D228</f>
        <v>212112170</v>
      </c>
      <c r="D11" s="81" t="e">
        <f>'Olah Data'!G228</f>
        <v>#N/A</v>
      </c>
      <c r="E11" s="80" t="str">
        <f>'Olah Data'!C228</f>
        <v>DIV ST</v>
      </c>
      <c r="F11" s="81" t="str">
        <f>'Olah Data'!T228</f>
        <v>Jalan Perumahan Menteng Indah Blok F9 Nomor 3, Rt 00/Rw/00, Kelurahan Medan Tenggara, Kecamatan Medan Denai</v>
      </c>
      <c r="G11" s="81" t="str">
        <f>'Olah Data'!AB228</f>
        <v>BPS Provinsi Sumatera Utara</v>
      </c>
      <c r="H11" s="1" t="str">
        <f t="shared" si="1"/>
        <v>12</v>
      </c>
      <c r="I11" s="1" t="str">
        <f>VLOOKUP(C11,'Olah Data'!D$2:AG$548,24,FALSE)</f>
        <v>1200</v>
      </c>
    </row>
    <row r="12" spans="1:9" ht="12.75">
      <c r="A12" s="81">
        <f t="shared" si="2"/>
        <v>8</v>
      </c>
      <c r="B12" s="81" t="str">
        <f>'Olah Data'!Z48</f>
        <v>Sumatera Utara</v>
      </c>
      <c r="C12" s="82" t="str">
        <f>'Olah Data'!D48</f>
        <v>212112323</v>
      </c>
      <c r="D12" s="81" t="e">
        <f>'Olah Data'!G48</f>
        <v>#N/A</v>
      </c>
      <c r="E12" s="80" t="str">
        <f>'Olah Data'!C48</f>
        <v>DIV ST</v>
      </c>
      <c r="F12" s="81" t="str">
        <f>'Olah Data'!T48</f>
        <v>Rt 00/Rw 00, No. 75, Jalan Tangguk Bongkar Viii, Kel. Tegal Sari Mandala Ii, Kec. Medan Denai</v>
      </c>
      <c r="G12" s="81" t="str">
        <f>'Olah Data'!AB48</f>
        <v>BPS Provinsi Sumatera Utara</v>
      </c>
      <c r="H12" s="1" t="str">
        <f t="shared" si="1"/>
        <v>12</v>
      </c>
      <c r="I12" s="1" t="str">
        <f>VLOOKUP(C12,'Olah Data'!D$2:AG$548,24,FALSE)</f>
        <v>1200</v>
      </c>
    </row>
    <row r="13" spans="1:9" ht="12.75">
      <c r="A13" s="81">
        <f t="shared" si="2"/>
        <v>9</v>
      </c>
      <c r="B13" s="81" t="str">
        <f>'Olah Data'!Z109</f>
        <v>Sumatera Utara</v>
      </c>
      <c r="C13" s="82" t="str">
        <f>'Olah Data'!D109</f>
        <v>212112346</v>
      </c>
      <c r="D13" s="81" t="e">
        <f>'Olah Data'!G109</f>
        <v>#N/A</v>
      </c>
      <c r="E13" s="80" t="str">
        <f>'Olah Data'!C109</f>
        <v>DIV ST</v>
      </c>
      <c r="F13" s="81" t="str">
        <f>'Olah Data'!T109</f>
        <v>Jalan Denai Gg Kumis 1 No 28, Kelurahan Tegal Sari Mandala Iii Kecamatan Medan Denai</v>
      </c>
      <c r="G13" s="81" t="str">
        <f>'Olah Data'!AB109</f>
        <v>BPS Provinsi Sumatera Utara</v>
      </c>
      <c r="H13" s="1" t="str">
        <f t="shared" si="1"/>
        <v>12</v>
      </c>
      <c r="I13" s="1" t="str">
        <f>VLOOKUP(C13,'Olah Data'!D$2:AG$548,24,FALSE)</f>
        <v>1200</v>
      </c>
    </row>
    <row r="14" spans="1:9" ht="12.75">
      <c r="A14" s="81">
        <f t="shared" si="2"/>
        <v>10</v>
      </c>
      <c r="B14" s="81" t="str">
        <f>'Olah Data'!Z458</f>
        <v>Sumatera Utara</v>
      </c>
      <c r="C14" s="82" t="str">
        <f>'Olah Data'!D458</f>
        <v>212112394</v>
      </c>
      <c r="D14" s="81" t="e">
        <f>'Olah Data'!G458</f>
        <v>#N/A</v>
      </c>
      <c r="E14" s="80" t="str">
        <f>'Olah Data'!C458</f>
        <v>DIV ST</v>
      </c>
      <c r="F14" s="81" t="str">
        <f>'Olah Data'!T458</f>
        <v xml:space="preserve">Jl. Letda Sujono Gg Pinang No 20 Medan, Kelurahan Bandar Selamat, Kecamatan Medan Tembung </v>
      </c>
      <c r="G14" s="81" t="str">
        <f>'Olah Data'!AB458</f>
        <v>BPS Provinsi Sumatera Utara</v>
      </c>
      <c r="H14" s="1" t="str">
        <f t="shared" si="1"/>
        <v>12</v>
      </c>
      <c r="I14" s="1" t="str">
        <f>VLOOKUP(C14,'Olah Data'!D$2:AG$548,24,FALSE)</f>
        <v>1200</v>
      </c>
    </row>
    <row r="15" spans="1:9" ht="12.75">
      <c r="A15" s="81">
        <f t="shared" si="2"/>
        <v>11</v>
      </c>
      <c r="B15" s="81" t="str">
        <f>'Olah Data'!Z65</f>
        <v>Sumatera Utara</v>
      </c>
      <c r="C15" s="82" t="str">
        <f>'Olah Data'!D65</f>
        <v>222111992</v>
      </c>
      <c r="D15" s="81" t="e">
        <f>'Olah Data'!G65</f>
        <v>#N/A</v>
      </c>
      <c r="E15" s="80" t="str">
        <f>'Olah Data'!C65</f>
        <v>DIV KS</v>
      </c>
      <c r="F15" s="81" t="str">
        <f>'Olah Data'!T65</f>
        <v>Aek Botik Julu, Desa Nahornop Marsada, Kecamatan Pahae Jae</v>
      </c>
      <c r="G15" s="81" t="str">
        <f>'Olah Data'!AB65</f>
        <v>BPS Kabupaten Tapanuli Utara</v>
      </c>
      <c r="H15" s="1" t="str">
        <f t="shared" si="1"/>
        <v>12</v>
      </c>
      <c r="I15" s="1" t="str">
        <f>VLOOKUP(C15,'Olah Data'!D$2:AG$548,24,FALSE)</f>
        <v>1205</v>
      </c>
    </row>
    <row r="16" spans="1:9" ht="12.75">
      <c r="A16" s="81">
        <f t="shared" si="2"/>
        <v>12</v>
      </c>
      <c r="B16" s="81" t="str">
        <f>'Olah Data'!Z419</f>
        <v>Sumatera Utara</v>
      </c>
      <c r="C16" s="82" t="str">
        <f>'Olah Data'!D419</f>
        <v>112212843</v>
      </c>
      <c r="D16" s="81" t="e">
        <f>'Olah Data'!G419</f>
        <v>#N/A</v>
      </c>
      <c r="E16" s="80" t="str">
        <f>'Olah Data'!C419</f>
        <v>DIII ST</v>
      </c>
      <c r="F16" s="81" t="str">
        <f>'Olah Data'!T419</f>
        <v>Desa Aek Goti, Kec.Silangkitang, Kab.Labuhanbatu Selatan</v>
      </c>
      <c r="G16" s="81" t="str">
        <f>'Olah Data'!AB419</f>
        <v>BPS Kabupaten Labuhan Batu</v>
      </c>
      <c r="H16" s="1" t="str">
        <f t="shared" si="1"/>
        <v>12</v>
      </c>
      <c r="I16" s="1" t="str">
        <f>VLOOKUP(C16,'Olah Data'!D$2:AG$548,24,FALSE)</f>
        <v>1207</v>
      </c>
    </row>
    <row r="17" spans="1:9" ht="12.75">
      <c r="A17" s="81">
        <f t="shared" si="2"/>
        <v>13</v>
      </c>
      <c r="B17" s="81" t="str">
        <f>'Olah Data'!Z477</f>
        <v>Sumatera Utara</v>
      </c>
      <c r="C17" s="82" t="str">
        <f>'Olah Data'!D477</f>
        <v>222111877</v>
      </c>
      <c r="D17" s="81" t="e">
        <f>'Olah Data'!G477</f>
        <v>#N/A</v>
      </c>
      <c r="E17" s="80" t="str">
        <f>'Olah Data'!C477</f>
        <v>DIV KS</v>
      </c>
      <c r="F17" s="81" t="str">
        <f>'Olah Data'!T477</f>
        <v>No. 6, Jalan Suka Tani, Bakaran Batu, Rantau Selatan</v>
      </c>
      <c r="G17" s="81" t="str">
        <f>'Olah Data'!AB477</f>
        <v>BPS Kabupaten Labuhan Batu</v>
      </c>
      <c r="H17" s="1" t="str">
        <f t="shared" si="1"/>
        <v>12</v>
      </c>
      <c r="I17" s="1" t="str">
        <f>VLOOKUP(C17,'Olah Data'!D$2:AG$548,24,FALSE)</f>
        <v>1207</v>
      </c>
    </row>
    <row r="18" spans="1:9" ht="12.75">
      <c r="A18" s="81">
        <f t="shared" si="2"/>
        <v>14</v>
      </c>
      <c r="B18" s="81" t="str">
        <f>'Olah Data'!Z506</f>
        <v>Sumatera Utara</v>
      </c>
      <c r="C18" s="82" t="str">
        <f>'Olah Data'!D506</f>
        <v>222111894</v>
      </c>
      <c r="D18" s="81" t="e">
        <f>'Olah Data'!G506</f>
        <v>#N/A</v>
      </c>
      <c r="E18" s="80" t="str">
        <f>'Olah Data'!C506</f>
        <v>DIV KS</v>
      </c>
      <c r="F18" s="81" t="str">
        <f>'Olah Data'!T506</f>
        <v>Perumnas Urung Kompas No. 189, Kelurahan Urung Kompas, Kecamatan Rantau Selatan</v>
      </c>
      <c r="G18" s="81" t="str">
        <f>'Olah Data'!AB506</f>
        <v>BPS Kabupaten Labuhan Batu</v>
      </c>
      <c r="H18" s="1" t="str">
        <f t="shared" si="1"/>
        <v>12</v>
      </c>
      <c r="I18" s="1" t="str">
        <f>VLOOKUP(C18,'Olah Data'!D$2:AG$548,24,FALSE)</f>
        <v>1207</v>
      </c>
    </row>
    <row r="19" spans="1:9" ht="12.75">
      <c r="A19" s="81">
        <f t="shared" si="2"/>
        <v>15</v>
      </c>
      <c r="B19" s="81" t="str">
        <f>'Olah Data'!Z365</f>
        <v>Sumatera Utara</v>
      </c>
      <c r="C19" s="82" t="str">
        <f>'Olah Data'!D365</f>
        <v>112212858</v>
      </c>
      <c r="D19" s="81" t="e">
        <f>'Olah Data'!G365</f>
        <v>#N/A</v>
      </c>
      <c r="E19" s="80" t="str">
        <f>'Olah Data'!C365</f>
        <v>DIII ST</v>
      </c>
      <c r="F19" s="81" t="str">
        <f>'Olah Data'!T365</f>
        <v>Jalan Persada No.356, Desa Huta Rakyat, Sidikalang</v>
      </c>
      <c r="G19" s="81" t="str">
        <f>'Olah Data'!AB365</f>
        <v>BPS Kabupaten Dairi</v>
      </c>
      <c r="H19" s="1" t="str">
        <f t="shared" si="1"/>
        <v>12</v>
      </c>
      <c r="I19" s="1" t="str">
        <f>VLOOKUP(C19,'Olah Data'!D$2:AG$548,24,FALSE)</f>
        <v>1210</v>
      </c>
    </row>
    <row r="20" spans="1:9" ht="12.75">
      <c r="A20" s="81">
        <f t="shared" si="2"/>
        <v>16</v>
      </c>
      <c r="B20" s="81" t="str">
        <f>'Olah Data'!Z33</f>
        <v>Sumatera Utara</v>
      </c>
      <c r="C20" s="82" t="str">
        <f>'Olah Data'!D33</f>
        <v>212112283</v>
      </c>
      <c r="D20" s="81" t="e">
        <f>'Olah Data'!G33</f>
        <v>#N/A</v>
      </c>
      <c r="E20" s="80" t="str">
        <f>'Olah Data'!C33</f>
        <v>DIV ST</v>
      </c>
      <c r="F20" s="81" t="str">
        <f>'Olah Data'!T33</f>
        <v>Jl. Jamin Ginting No.502, Padang Bulan, Kec. Medan Baru, Kota Medan, Sumatera Utara 20157</v>
      </c>
      <c r="G20" s="81" t="str">
        <f>'Olah Data'!AB33</f>
        <v>BPS Kabupaten Dairi</v>
      </c>
      <c r="H20" s="1" t="str">
        <f t="shared" si="1"/>
        <v>12</v>
      </c>
      <c r="I20" s="1" t="str">
        <f>VLOOKUP(C20,'Olah Data'!D$2:AG$548,24,FALSE)</f>
        <v>1210</v>
      </c>
    </row>
    <row r="21" spans="1:9" ht="12.75">
      <c r="A21" s="81">
        <f t="shared" si="2"/>
        <v>17</v>
      </c>
      <c r="B21" s="81" t="str">
        <f>'Olah Data'!Z36</f>
        <v>Sumatera Utara</v>
      </c>
      <c r="C21" s="82" t="str">
        <f>'Olah Data'!D36</f>
        <v>222111924</v>
      </c>
      <c r="D21" s="81" t="e">
        <f>'Olah Data'!G36</f>
        <v>#N/A</v>
      </c>
      <c r="E21" s="80" t="str">
        <f>'Olah Data'!C36</f>
        <v>DIV KS</v>
      </c>
      <c r="F21" s="81" t="str">
        <f>'Olah Data'!T36</f>
        <v>Gq2H+Q4J, Rorinata Residence, Tj. Morawa, Bandar Labuhan, Kec. Tj. Morawa, Kabupaten Deli Serdang, Sumatera Utara 20362</v>
      </c>
      <c r="G21" s="81" t="str">
        <f>'Olah Data'!AB36</f>
        <v>BPS Kabupaten Deli Serdang</v>
      </c>
      <c r="H21" s="1" t="str">
        <f t="shared" si="1"/>
        <v>12</v>
      </c>
      <c r="I21" s="1" t="str">
        <f>VLOOKUP(C21,'Olah Data'!D$2:AG$548,24,FALSE)</f>
        <v>1212</v>
      </c>
    </row>
    <row r="22" spans="1:9" ht="12.75">
      <c r="A22" s="81">
        <f t="shared" si="2"/>
        <v>18</v>
      </c>
      <c r="B22" s="81" t="str">
        <f>'Olah Data'!Z206</f>
        <v>Sumatera Utara</v>
      </c>
      <c r="C22" s="82" t="str">
        <f>'Olah Data'!D206</f>
        <v>222111925</v>
      </c>
      <c r="D22" s="81" t="e">
        <f>'Olah Data'!G206</f>
        <v>#N/A</v>
      </c>
      <c r="E22" s="80" t="str">
        <f>'Olah Data'!C206</f>
        <v>DIV KS</v>
      </c>
      <c r="F22" s="81" t="str">
        <f>'Olah Data'!T206</f>
        <v>Jln Pembangunan I No.224 Desa Sekip, Kecamatan Lubuk Pakam, Kabupaten Deli Serdang, Provinsi Sumatera Utara</v>
      </c>
      <c r="G22" s="81" t="str">
        <f>'Olah Data'!AB206</f>
        <v>BPS Kabupaten Deli Serdang</v>
      </c>
      <c r="H22" s="1" t="str">
        <f t="shared" si="1"/>
        <v>12</v>
      </c>
      <c r="I22" s="1" t="str">
        <f>VLOOKUP(C22,'Olah Data'!D$2:AG$548,24,FALSE)</f>
        <v>1212</v>
      </c>
    </row>
    <row r="23" spans="1:9" ht="12.75">
      <c r="A23" s="81">
        <f t="shared" si="2"/>
        <v>19</v>
      </c>
      <c r="B23" s="81" t="str">
        <f>'Olah Data'!Z285</f>
        <v>Sumatera Utara</v>
      </c>
      <c r="C23" s="82" t="str">
        <f>'Olah Data'!D285</f>
        <v>222112142</v>
      </c>
      <c r="D23" s="81" t="e">
        <f>'Olah Data'!G285</f>
        <v>#N/A</v>
      </c>
      <c r="E23" s="80" t="str">
        <f>'Olah Data'!C285</f>
        <v>DIV KS</v>
      </c>
      <c r="F23" s="81" t="str">
        <f>'Olah Data'!T285</f>
        <v xml:space="preserve">Jln. Limau Mungkur, Gg. Saijo No.621, Desa Bangun Rejo, Kec. Tanjung Morawa </v>
      </c>
      <c r="G23" s="81" t="str">
        <f>'Olah Data'!AB285</f>
        <v>BPS Kabupaten Deli Serdang</v>
      </c>
      <c r="H23" s="1" t="str">
        <f t="shared" si="1"/>
        <v>12</v>
      </c>
      <c r="I23" s="1" t="str">
        <f>VLOOKUP(C23,'Olah Data'!D$2:AG$548,24,FALSE)</f>
        <v>1212</v>
      </c>
    </row>
    <row r="24" spans="1:9" ht="12.75">
      <c r="A24" s="81">
        <f t="shared" si="2"/>
        <v>20</v>
      </c>
      <c r="B24" s="81" t="str">
        <f>'Olah Data'!Z260</f>
        <v>Sumatera Utara</v>
      </c>
      <c r="C24" s="82" t="str">
        <f>'Olah Data'!D260</f>
        <v>222112286</v>
      </c>
      <c r="D24" s="81" t="e">
        <f>'Olah Data'!G260</f>
        <v>#N/A</v>
      </c>
      <c r="E24" s="80" t="str">
        <f>'Olah Data'!C260</f>
        <v>DIV KS</v>
      </c>
      <c r="F24" s="81" t="str">
        <f>'Olah Data'!T260</f>
        <v>Jl. Pelak, Gg. Barokah No. 28, Desa Sekip, Kec. Lubuk Pakam</v>
      </c>
      <c r="G24" s="81" t="str">
        <f>'Olah Data'!AB260</f>
        <v>BPS Kabupaten Deli Serdang</v>
      </c>
      <c r="H24" s="1" t="str">
        <f t="shared" si="1"/>
        <v>12</v>
      </c>
      <c r="I24" s="1" t="str">
        <f>VLOOKUP(C24,'Olah Data'!D$2:AG$548,24,FALSE)</f>
        <v>1212</v>
      </c>
    </row>
    <row r="25" spans="1:9" ht="12.75">
      <c r="A25" s="81">
        <f t="shared" si="2"/>
        <v>21</v>
      </c>
      <c r="B25" s="81" t="str">
        <f>'Olah Data'!Z322</f>
        <v>Sumatera Utara</v>
      </c>
      <c r="C25" s="82" t="str">
        <f>'Olah Data'!D322</f>
        <v>212011431</v>
      </c>
      <c r="D25" s="81" t="str">
        <f>'Olah Data'!G322</f>
        <v>Mita Febrianti</v>
      </c>
      <c r="E25" s="80" t="str">
        <f>'Olah Data'!C322</f>
        <v>DIV ST</v>
      </c>
      <c r="F25" s="81" t="str">
        <f>'Olah Data'!T322</f>
        <v>Jalan Cempaka No 034, Bakaran Batu, Lubuk Pakam, Deli Serdang, Sumatera Utara. 20512</v>
      </c>
      <c r="G25" s="81" t="str">
        <f>'Olah Data'!AB322</f>
        <v>BPS Kabupaten Deli Serdang</v>
      </c>
      <c r="H25" s="1" t="str">
        <f t="shared" si="1"/>
        <v>12</v>
      </c>
      <c r="I25" s="1" t="str">
        <f>VLOOKUP(C25,'Olah Data'!D$2:AG$548,24,FALSE)</f>
        <v>1212</v>
      </c>
    </row>
    <row r="26" spans="1:9" ht="12.75">
      <c r="A26" s="81">
        <f t="shared" si="2"/>
        <v>22</v>
      </c>
      <c r="B26" s="81" t="str">
        <f>'Olah Data'!Z106</f>
        <v>Sumatera Utara</v>
      </c>
      <c r="C26" s="82" t="str">
        <f>'Olah Data'!D106</f>
        <v>222112372</v>
      </c>
      <c r="D26" s="81" t="e">
        <f>'Olah Data'!G106</f>
        <v>#N/A</v>
      </c>
      <c r="E26" s="80" t="str">
        <f>'Olah Data'!C106</f>
        <v>DIV KS</v>
      </c>
      <c r="F26" s="81" t="str">
        <f>'Olah Data'!T106</f>
        <v xml:space="preserve">Jln Veteran Ujung Komplek Tanah Lapang, Pasaribu Kecamatan Dolok Sanggul </v>
      </c>
      <c r="G26" s="81" t="str">
        <f>'Olah Data'!AB106</f>
        <v>BPS Kabupaten Humbang Hasundutan</v>
      </c>
      <c r="H26" s="1" t="str">
        <f t="shared" si="1"/>
        <v>12</v>
      </c>
      <c r="I26" s="1" t="str">
        <f>VLOOKUP(C26,'Olah Data'!D$2:AG$548,24,FALSE)</f>
        <v>1215</v>
      </c>
    </row>
    <row r="27" spans="1:9" ht="12.75">
      <c r="A27" s="81">
        <f t="shared" si="2"/>
        <v>23</v>
      </c>
      <c r="B27" s="81" t="str">
        <f>'Olah Data'!Z428</f>
        <v>Sumatera Utara</v>
      </c>
      <c r="C27" s="82" t="str">
        <f>'Olah Data'!D428</f>
        <v>222111878</v>
      </c>
      <c r="D27" s="81" t="e">
        <f>'Olah Data'!G428</f>
        <v>#N/A</v>
      </c>
      <c r="E27" s="80" t="str">
        <f>'Olah Data'!C428</f>
        <v>DIV KS</v>
      </c>
      <c r="F27" s="81" t="str">
        <f>'Olah Data'!T428</f>
        <v>Rt 2/Rw 1, No. 47, Jl. Arah Tuhemberua Km 21, Desa Hilimbosi, Kecamatan Sitolu Ori</v>
      </c>
      <c r="G27" s="81" t="str">
        <f>'Olah Data'!AB428</f>
        <v>BPS Kabupaten Nias Utara</v>
      </c>
      <c r="H27" s="1" t="str">
        <f t="shared" si="1"/>
        <v>12</v>
      </c>
      <c r="I27" s="1" t="str">
        <f>VLOOKUP(C27,'Olah Data'!D$2:AG$548,24,FALSE)</f>
        <v>1224</v>
      </c>
    </row>
    <row r="28" spans="1:9" ht="12.75">
      <c r="A28" s="81">
        <f t="shared" si="2"/>
        <v>24</v>
      </c>
      <c r="B28" s="81" t="str">
        <f>'Olah Data'!Z486</f>
        <v>Sumatera Utara</v>
      </c>
      <c r="C28" s="82" t="str">
        <f>'Olah Data'!D486</f>
        <v>212112033</v>
      </c>
      <c r="D28" s="81" t="e">
        <f>'Olah Data'!G486</f>
        <v>#N/A</v>
      </c>
      <c r="E28" s="80" t="str">
        <f>'Olah Data'!C486</f>
        <v>DIV ST</v>
      </c>
      <c r="F28" s="81" t="str">
        <f>'Olah Data'!T486</f>
        <v>Jl. Sibolga-Barus Km. 5, Desa Tapian Nauli I, Kec. Tapian Nauli</v>
      </c>
      <c r="G28" s="81" t="str">
        <f>'Olah Data'!AB486</f>
        <v>BPS Kota Sibolga</v>
      </c>
      <c r="H28" s="1" t="str">
        <f t="shared" si="1"/>
        <v>12</v>
      </c>
      <c r="I28" s="1" t="str">
        <f>VLOOKUP(C28,'Olah Data'!D$2:AG$548,24,FALSE)</f>
        <v>1271</v>
      </c>
    </row>
    <row r="29" spans="1:9" ht="12.75">
      <c r="A29" s="81">
        <f t="shared" si="2"/>
        <v>25</v>
      </c>
      <c r="B29" s="81" t="str">
        <f>'Olah Data'!Z254</f>
        <v>Sumatera Utara</v>
      </c>
      <c r="C29" s="82" t="str">
        <f>'Olah Data'!D254</f>
        <v>222111966</v>
      </c>
      <c r="D29" s="81" t="e">
        <f>'Olah Data'!G254</f>
        <v>#N/A</v>
      </c>
      <c r="E29" s="80" t="str">
        <f>'Olah Data'!C254</f>
        <v>DIV KS</v>
      </c>
      <c r="F29" s="81" t="str">
        <f>'Olah Data'!T254</f>
        <v>Jl. Alpokat, Lk. Ii, Kel. Pantai Johor, Kec. Datuk Bandar</v>
      </c>
      <c r="G29" s="81" t="str">
        <f>'Olah Data'!AB254</f>
        <v>BPS Kota Tanjung Balai</v>
      </c>
      <c r="H29" s="1" t="str">
        <f t="shared" si="1"/>
        <v>12</v>
      </c>
      <c r="I29" s="1" t="str">
        <f>VLOOKUP(C29,'Olah Data'!D$2:AG$548,24,FALSE)</f>
        <v>1272</v>
      </c>
    </row>
    <row r="30" spans="1:9" ht="12.75">
      <c r="A30" s="81">
        <f t="shared" si="2"/>
        <v>26</v>
      </c>
      <c r="B30" s="81" t="str">
        <f>'Olah Data'!Z382</f>
        <v>Sumatera Utara</v>
      </c>
      <c r="C30" s="82" t="str">
        <f>'Olah Data'!D382</f>
        <v>222112167</v>
      </c>
      <c r="D30" s="81" t="e">
        <f>'Olah Data'!G382</f>
        <v>#N/A</v>
      </c>
      <c r="E30" s="80" t="str">
        <f>'Olah Data'!C382</f>
        <v>DIV KS</v>
      </c>
      <c r="F30" s="81" t="str">
        <f>'Olah Data'!T382</f>
        <v>Jl. Jumpul Lk. Vi Kelurahan Kapias Pulau Buaya, Kecamatan Teluk Nibung</v>
      </c>
      <c r="G30" s="81" t="str">
        <f>'Olah Data'!AB382</f>
        <v>BPS Kota Tanjung Balai</v>
      </c>
      <c r="H30" s="1" t="str">
        <f t="shared" si="1"/>
        <v>12</v>
      </c>
      <c r="I30" s="1" t="str">
        <f>VLOOKUP(C30,'Olah Data'!D$2:AG$548,24,FALSE)</f>
        <v>1272</v>
      </c>
    </row>
    <row r="31" spans="1:9" ht="12.75">
      <c r="A31" s="81">
        <f t="shared" si="2"/>
        <v>27</v>
      </c>
      <c r="B31" s="81" t="str">
        <f>'Olah Data'!Z396</f>
        <v>Sumatera Utara</v>
      </c>
      <c r="C31" s="82" t="str">
        <f>'Olah Data'!D396</f>
        <v>112212908</v>
      </c>
      <c r="D31" s="81" t="e">
        <f>'Olah Data'!G396</f>
        <v>#N/A</v>
      </c>
      <c r="E31" s="80" t="str">
        <f>'Olah Data'!C396</f>
        <v>DIII ST</v>
      </c>
      <c r="F31" s="81" t="str">
        <f>'Olah Data'!T396</f>
        <v>Jalan Jati Iii, Gg. Ampera Ii, No.8A, Kel.Teladan Timur, Kec. Medan Kota</v>
      </c>
      <c r="G31" s="81" t="str">
        <f>'Olah Data'!AB396</f>
        <v>BPS Kota Medan</v>
      </c>
      <c r="H31" s="1" t="str">
        <f t="shared" si="1"/>
        <v>12</v>
      </c>
      <c r="I31" s="1" t="str">
        <f>VLOOKUP(C31,'Olah Data'!D$2:AG$548,24,FALSE)</f>
        <v>1275</v>
      </c>
    </row>
    <row r="32" spans="1:9" ht="12.75">
      <c r="A32" s="81">
        <f t="shared" si="2"/>
        <v>28</v>
      </c>
      <c r="B32" s="81" t="str">
        <f>'Olah Data'!Z29</f>
        <v>Sumatera Utara</v>
      </c>
      <c r="C32" s="82" t="str">
        <f>'Olah Data'!D29</f>
        <v>222111919</v>
      </c>
      <c r="D32" s="81" t="e">
        <f>'Olah Data'!G29</f>
        <v>#N/A</v>
      </c>
      <c r="E32" s="80" t="str">
        <f>'Olah Data'!C29</f>
        <v>DIV KS</v>
      </c>
      <c r="F32" s="81" t="str">
        <f>'Olah Data'!T29</f>
        <v>Jalan Jala Raya No.P-15 Blok 8 Griya Martubung 1, Rt/Rw 000/000, Kelurahan Besar, Kecamatan Medan Labuhan</v>
      </c>
      <c r="G32" s="81" t="str">
        <f>'Olah Data'!AB29</f>
        <v>BPS Kota Medan</v>
      </c>
      <c r="H32" s="1" t="str">
        <f t="shared" si="1"/>
        <v>12</v>
      </c>
      <c r="I32" s="1" t="str">
        <f>VLOOKUP(C32,'Olah Data'!D$2:AG$548,24,FALSE)</f>
        <v>1275</v>
      </c>
    </row>
    <row r="33" spans="1:9" ht="12.75">
      <c r="A33" s="81">
        <f t="shared" si="2"/>
        <v>29</v>
      </c>
      <c r="B33" s="81" t="str">
        <f>'Olah Data'!Z88</f>
        <v>Sumatera Utara</v>
      </c>
      <c r="C33" s="82" t="str">
        <f>'Olah Data'!D88</f>
        <v>222112010</v>
      </c>
      <c r="D33" s="81" t="e">
        <f>'Olah Data'!G88</f>
        <v>#N/A</v>
      </c>
      <c r="E33" s="80" t="str">
        <f>'Olah Data'!C88</f>
        <v>DIV KS</v>
      </c>
      <c r="F33" s="81" t="str">
        <f>'Olah Data'!T88</f>
        <v>Jalan Bunga Cempaka No. 29G, Padang Bulan Selayang Ii, Kec. Medan Selayang, Kota Medan, Sumatera Utara 20156</v>
      </c>
      <c r="G33" s="81" t="str">
        <f>'Olah Data'!AB88</f>
        <v>BPS Kota Medan</v>
      </c>
      <c r="H33" s="1" t="str">
        <f t="shared" si="1"/>
        <v>12</v>
      </c>
      <c r="I33" s="1" t="str">
        <f>VLOOKUP(C33,'Olah Data'!D$2:AG$548,24,FALSE)</f>
        <v>1275</v>
      </c>
    </row>
    <row r="34" spans="1:9" ht="12.75">
      <c r="A34" s="81">
        <f t="shared" si="2"/>
        <v>30</v>
      </c>
      <c r="B34" s="81" t="str">
        <f>'Olah Data'!Z188</f>
        <v>Sumatera Utara</v>
      </c>
      <c r="C34" s="82" t="str">
        <f>'Olah Data'!D188</f>
        <v>222112082</v>
      </c>
      <c r="D34" s="81" t="e">
        <f>'Olah Data'!G188</f>
        <v>#N/A</v>
      </c>
      <c r="E34" s="80" t="str">
        <f>'Olah Data'!C188</f>
        <v>DIV KS</v>
      </c>
      <c r="F34" s="81" t="str">
        <f>'Olah Data'!T188</f>
        <v xml:space="preserve">Perumahan Tasbi I Blok F44, Tanjung Sari, Medan Selayang </v>
      </c>
      <c r="G34" s="81" t="str">
        <f>'Olah Data'!AB188</f>
        <v>BPS Kota Medan</v>
      </c>
      <c r="H34" s="1" t="str">
        <f t="shared" si="1"/>
        <v>12</v>
      </c>
      <c r="I34" s="1" t="str">
        <f>VLOOKUP(C34,'Olah Data'!D$2:AG$548,24,FALSE)</f>
        <v>1275</v>
      </c>
    </row>
    <row r="35" spans="1:9" ht="12.75">
      <c r="A35" s="81">
        <f t="shared" si="2"/>
        <v>31</v>
      </c>
      <c r="B35" s="81" t="str">
        <f>'Olah Data'!Z25</f>
        <v>Sumatera Utara</v>
      </c>
      <c r="C35" s="82" t="str">
        <f>'Olah Data'!D25</f>
        <v>222112377</v>
      </c>
      <c r="D35" s="81" t="e">
        <f>'Olah Data'!G25</f>
        <v>#N/A</v>
      </c>
      <c r="E35" s="80" t="str">
        <f>'Olah Data'!C25</f>
        <v>DIV KS</v>
      </c>
      <c r="F35" s="81" t="str">
        <f>'Olah Data'!T25</f>
        <v>Jalan Pertahanan Patumbak Gang Jore, Marindal Ii, Medan</v>
      </c>
      <c r="G35" s="81" t="str">
        <f>'Olah Data'!AB25</f>
        <v>BPS Kota Medan</v>
      </c>
      <c r="H35" s="1" t="str">
        <f t="shared" si="1"/>
        <v>12</v>
      </c>
      <c r="I35" s="1" t="str">
        <f>VLOOKUP(C35,'Olah Data'!D$2:AG$548,24,FALSE)</f>
        <v>1275</v>
      </c>
    </row>
    <row r="36" spans="1:9" ht="12.75">
      <c r="A36" s="81">
        <f t="shared" si="2"/>
        <v>32</v>
      </c>
      <c r="B36" s="81" t="str">
        <f>'Olah Data'!Z518</f>
        <v>Sumatera Utara</v>
      </c>
      <c r="C36" s="82" t="str">
        <f>'Olah Data'!D518</f>
        <v>212111868</v>
      </c>
      <c r="D36" s="81" t="e">
        <f>'Olah Data'!G518</f>
        <v>#N/A</v>
      </c>
      <c r="E36" s="80" t="str">
        <f>'Olah Data'!C518</f>
        <v>DIV ST</v>
      </c>
      <c r="F36" s="81" t="str">
        <f>'Olah Data'!T518</f>
        <v>Jl. Baja, Kel. Tebing Tinggi, Kec. Padang Hilir Kota Tebing Tinggi</v>
      </c>
      <c r="G36" s="81" t="str">
        <f>'Olah Data'!AB518</f>
        <v>BPS Kota Medan</v>
      </c>
      <c r="H36" s="1" t="str">
        <f t="shared" si="1"/>
        <v>12</v>
      </c>
      <c r="I36" s="1" t="str">
        <f>VLOOKUP(C36,'Olah Data'!D$2:AG$548,24,FALSE)</f>
        <v>1275</v>
      </c>
    </row>
    <row r="37" spans="1:9" ht="12.75">
      <c r="A37" s="81">
        <f t="shared" si="2"/>
        <v>33</v>
      </c>
      <c r="B37" s="81" t="str">
        <f>'Olah Data'!Z467</f>
        <v>Sumatera Utara</v>
      </c>
      <c r="C37" s="82" t="str">
        <f>'Olah Data'!D467</f>
        <v>212112186</v>
      </c>
      <c r="D37" s="81" t="e">
        <f>'Olah Data'!G467</f>
        <v>#N/A</v>
      </c>
      <c r="E37" s="80" t="str">
        <f>'Olah Data'!C467</f>
        <v>DIV ST</v>
      </c>
      <c r="F37" s="81" t="str">
        <f>'Olah Data'!T467</f>
        <v>Rt 01 Rw 01 Desa Tulumbaho Kecamatan Sogaeadu</v>
      </c>
      <c r="G37" s="81" t="str">
        <f>'Olah Data'!AB467</f>
        <v>BPS Kota Gunungsitoli</v>
      </c>
      <c r="H37" s="1" t="str">
        <f t="shared" si="1"/>
        <v>12</v>
      </c>
      <c r="I37" s="1" t="str">
        <f>VLOOKUP(C37,'Olah Data'!D$2:AG$548,24,FALSE)</f>
        <v>1278</v>
      </c>
    </row>
    <row r="38" spans="1:9" ht="12.75">
      <c r="A38" s="81">
        <f t="shared" si="2"/>
        <v>1</v>
      </c>
      <c r="B38" s="81" t="s">
        <v>93</v>
      </c>
      <c r="C38" s="91">
        <v>222011294</v>
      </c>
      <c r="D38" s="96" t="s">
        <v>100</v>
      </c>
      <c r="E38" s="80" t="s">
        <v>12</v>
      </c>
      <c r="F38" s="96" t="s">
        <v>5610</v>
      </c>
      <c r="G38" s="96" t="s">
        <v>102</v>
      </c>
      <c r="H38" s="1" t="e">
        <f t="shared" si="1"/>
        <v>#N/A</v>
      </c>
      <c r="I38" s="1" t="e">
        <f>VLOOKUP(C38,'Olah Data'!D$2:AG$548,24,FALSE)</f>
        <v>#N/A</v>
      </c>
    </row>
    <row r="39" spans="1:9" ht="12.75">
      <c r="A39" s="81">
        <f t="shared" si="2"/>
        <v>2</v>
      </c>
      <c r="B39" s="81" t="str">
        <f>'Olah Data'!Z516</f>
        <v>Sumatera Barat</v>
      </c>
      <c r="C39" s="82" t="str">
        <f>'Olah Data'!D516</f>
        <v>222112222</v>
      </c>
      <c r="D39" s="81" t="e">
        <f>'Olah Data'!G516</f>
        <v>#N/A</v>
      </c>
      <c r="E39" s="80" t="str">
        <f>'Olah Data'!C516</f>
        <v>DIV KS</v>
      </c>
      <c r="F39" s="81" t="str">
        <f>'Olah Data'!T516</f>
        <v>Jalan Siti Manggopoh No.21, Jorong Balai Satu, Nagari Manggopoh, Kecamatan Lubuk Basung</v>
      </c>
      <c r="G39" s="81" t="str">
        <f>'Olah Data'!AB516</f>
        <v>BPS Provinsi Sumatera Barat</v>
      </c>
      <c r="H39" s="1" t="str">
        <f t="shared" si="1"/>
        <v>13</v>
      </c>
      <c r="I39" s="1" t="str">
        <f>VLOOKUP(C39,'Olah Data'!D$2:AG$548,24,FALSE)</f>
        <v>1300</v>
      </c>
    </row>
    <row r="40" spans="1:9" ht="12.75">
      <c r="A40" s="81">
        <f t="shared" si="2"/>
        <v>3</v>
      </c>
      <c r="B40" s="81" t="str">
        <f>'Olah Data'!Z227</f>
        <v>Sumatera Barat</v>
      </c>
      <c r="C40" s="82" t="str">
        <f>'Olah Data'!D227</f>
        <v>212112073</v>
      </c>
      <c r="D40" s="81" t="e">
        <f>'Olah Data'!G227</f>
        <v>#N/A</v>
      </c>
      <c r="E40" s="80" t="str">
        <f>'Olah Data'!C227</f>
        <v>DIV ST</v>
      </c>
      <c r="F40" s="81" t="str">
        <f>'Olah Data'!T227</f>
        <v>Jl.Bariang Indah Ii No.67 Rt 02/Rw 01 Kelurahan Anduring Kecamatan Kuranji, Kota Padang, Sumatera Barat</v>
      </c>
      <c r="G40" s="81" t="str">
        <f>'Olah Data'!AB227</f>
        <v>BPS Provinsi Sumatera Barat</v>
      </c>
      <c r="H40" s="1" t="str">
        <f t="shared" si="1"/>
        <v>13</v>
      </c>
      <c r="I40" s="1" t="str">
        <f>VLOOKUP(C40,'Olah Data'!D$2:AG$548,24,FALSE)</f>
        <v>1300</v>
      </c>
    </row>
    <row r="41" spans="1:9" ht="12.75">
      <c r="A41" s="81">
        <f t="shared" si="2"/>
        <v>4</v>
      </c>
      <c r="B41" s="81" t="str">
        <f>'Olah Data'!Z465</f>
        <v>Sumatera Barat</v>
      </c>
      <c r="C41" s="82" t="str">
        <f>'Olah Data'!D465</f>
        <v>222112043</v>
      </c>
      <c r="D41" s="81" t="e">
        <f>'Olah Data'!G465</f>
        <v>#N/A</v>
      </c>
      <c r="E41" s="80" t="str">
        <f>'Olah Data'!C465</f>
        <v>DIV KS</v>
      </c>
      <c r="F41" s="81" t="str">
        <f>'Olah Data'!T465</f>
        <v xml:space="preserve">Rawang, Painan, Kabupaten Pesisir Selatan, Sumatera Barat </v>
      </c>
      <c r="G41" s="81" t="str">
        <f>'Olah Data'!AB465</f>
        <v>BPS Kabupaten Pesisir Selatan</v>
      </c>
      <c r="H41" s="1" t="str">
        <f t="shared" si="1"/>
        <v>13</v>
      </c>
      <c r="I41" s="1" t="str">
        <f>VLOOKUP(C41,'Olah Data'!D$2:AG$548,24,FALSE)</f>
        <v>1302</v>
      </c>
    </row>
    <row r="42" spans="1:9" ht="12.75">
      <c r="A42" s="81">
        <f t="shared" si="2"/>
        <v>5</v>
      </c>
      <c r="B42" s="81" t="str">
        <f>'Olah Data'!Z259</f>
        <v>Sumatera Barat</v>
      </c>
      <c r="C42" s="82" t="str">
        <f>'Olah Data'!D259</f>
        <v>222111912</v>
      </c>
      <c r="D42" s="81" t="e">
        <f>'Olah Data'!G259</f>
        <v>#N/A</v>
      </c>
      <c r="E42" s="80" t="str">
        <f>'Olah Data'!C259</f>
        <v>DIV KS</v>
      </c>
      <c r="F42" s="81" t="str">
        <f>'Olah Data'!T259</f>
        <v>Perumnas Karya Dharma Blok E No. 12, Muaro, Kec. Sijunjung</v>
      </c>
      <c r="G42" s="81" t="str">
        <f>'Olah Data'!AB259</f>
        <v>BPS Kabupaten Sijunjung</v>
      </c>
      <c r="H42" s="1" t="str">
        <f t="shared" si="1"/>
        <v>13</v>
      </c>
      <c r="I42" s="1" t="str">
        <f>VLOOKUP(C42,'Olah Data'!D$2:AG$548,24,FALSE)</f>
        <v>1304</v>
      </c>
    </row>
    <row r="43" spans="1:9" ht="12.75">
      <c r="A43" s="81">
        <f t="shared" si="2"/>
        <v>6</v>
      </c>
      <c r="B43" s="81" t="str">
        <f>'Olah Data'!Z355</f>
        <v>Sumatera Barat</v>
      </c>
      <c r="C43" s="82" t="str">
        <f>'Olah Data'!D355</f>
        <v>222112219</v>
      </c>
      <c r="D43" s="81" t="e">
        <f>'Olah Data'!G355</f>
        <v>#N/A</v>
      </c>
      <c r="E43" s="80" t="str">
        <f>'Olah Data'!C355</f>
        <v>DIV KS</v>
      </c>
      <c r="F43" s="81" t="str">
        <f>'Olah Data'!T355</f>
        <v>Perumnas Salasa Indah Blok T/1, Jorong Batang Salosah, Nagari Muaro,  Kec. Sijunjung, Kab. Sijunjung, Prov. Sumatera Barat</v>
      </c>
      <c r="G43" s="81" t="str">
        <f>'Olah Data'!AB355</f>
        <v>BPS Kabupaten Sijunjung</v>
      </c>
      <c r="H43" s="1" t="str">
        <f t="shared" si="1"/>
        <v>13</v>
      </c>
      <c r="I43" s="1" t="str">
        <f>VLOOKUP(C43,'Olah Data'!D$2:AG$548,24,FALSE)</f>
        <v>1304</v>
      </c>
    </row>
    <row r="44" spans="1:9" ht="12.75">
      <c r="A44" s="81">
        <f t="shared" si="2"/>
        <v>7</v>
      </c>
      <c r="B44" s="81" t="str">
        <f>'Olah Data'!Z422</f>
        <v>Sumatera Barat</v>
      </c>
      <c r="C44" s="82" t="str">
        <f>'Olah Data'!D422</f>
        <v>212112029</v>
      </c>
      <c r="D44" s="81" t="str">
        <f>'Olah Data'!G422</f>
        <v>Fachrol A. Mochti Tanjung</v>
      </c>
      <c r="E44" s="80" t="str">
        <f>'Olah Data'!C422</f>
        <v>DIV ST</v>
      </c>
      <c r="F44" s="81" t="str">
        <f>'Olah Data'!T422</f>
        <v>Jorong Dusun Tuo, Nagari Muaro Bodi, Kecamatan Iv Nagari</v>
      </c>
      <c r="G44" s="81" t="str">
        <f>'Olah Data'!AB422</f>
        <v>BPS Kabupaten Sijunjung</v>
      </c>
      <c r="H44" s="1" t="str">
        <f t="shared" si="1"/>
        <v>13</v>
      </c>
      <c r="I44" s="1" t="str">
        <f>VLOOKUP(C44,'Olah Data'!D$2:AG$548,24,FALSE)</f>
        <v>1304</v>
      </c>
    </row>
    <row r="45" spans="1:9" ht="12.75">
      <c r="A45" s="81">
        <f t="shared" si="2"/>
        <v>8</v>
      </c>
      <c r="B45" s="81" t="str">
        <f>'Olah Data'!Z425</f>
        <v>Sumatera Barat</v>
      </c>
      <c r="C45" s="82" t="str">
        <f>'Olah Data'!D425</f>
        <v>112212454</v>
      </c>
      <c r="D45" s="81" t="e">
        <f>'Olah Data'!G425</f>
        <v>#N/A</v>
      </c>
      <c r="E45" s="80" t="str">
        <f>'Olah Data'!C425</f>
        <v>DIII ST</v>
      </c>
      <c r="F45" s="81" t="str">
        <f>'Olah Data'!T425</f>
        <v>0/0/065/Jalan Raya Lubuk Alung/Toboh Sawah Mandi/Toboh Gadang Timur/Sintuk Toboh Gadang</v>
      </c>
      <c r="G45" s="81" t="str">
        <f>'Olah Data'!AB425</f>
        <v>BPS Kabupaten Padang Pariaman</v>
      </c>
      <c r="H45" s="1" t="str">
        <f t="shared" si="1"/>
        <v>13</v>
      </c>
      <c r="I45" s="1" t="str">
        <f>VLOOKUP(C45,'Olah Data'!D$2:AG$548,24,FALSE)</f>
        <v>1306</v>
      </c>
    </row>
    <row r="46" spans="1:9" ht="12.75">
      <c r="A46" s="81">
        <f t="shared" si="2"/>
        <v>9</v>
      </c>
      <c r="B46" s="81" t="str">
        <f>'Olah Data'!Z288</f>
        <v>Sumatera Barat</v>
      </c>
      <c r="C46" s="82" t="str">
        <f>'Olah Data'!D288</f>
        <v>112212842</v>
      </c>
      <c r="D46" s="81" t="e">
        <f>'Olah Data'!G288</f>
        <v>#N/A</v>
      </c>
      <c r="E46" s="80" t="str">
        <f>'Olah Data'!C288</f>
        <v>DIII ST</v>
      </c>
      <c r="F46" s="81" t="str">
        <f>'Olah Data'!T288</f>
        <v>No 195, Desa Pasa Balai, Nagari Parit Malintang,  Kecamatan Enam Lingkung</v>
      </c>
      <c r="G46" s="81" t="str">
        <f>'Olah Data'!AB288</f>
        <v>BPS Kabupaten Padang Pariaman</v>
      </c>
      <c r="H46" s="1" t="str">
        <f t="shared" si="1"/>
        <v>13</v>
      </c>
      <c r="I46" s="1" t="str">
        <f>VLOOKUP(C46,'Olah Data'!D$2:AG$548,24,FALSE)</f>
        <v>1306</v>
      </c>
    </row>
    <row r="47" spans="1:9" ht="12.75">
      <c r="A47" s="81">
        <f t="shared" si="2"/>
        <v>10</v>
      </c>
      <c r="B47" s="81" t="str">
        <f>'Olah Data'!Z289</f>
        <v>Sumatera Barat</v>
      </c>
      <c r="C47" s="82" t="str">
        <f>'Olah Data'!D289</f>
        <v>222111987</v>
      </c>
      <c r="D47" s="81" t="e">
        <f>'Olah Data'!G289</f>
        <v>#N/A</v>
      </c>
      <c r="E47" s="80" t="str">
        <f>'Olah Data'!C289</f>
        <v>DIV KS</v>
      </c>
      <c r="F47" s="81" t="str">
        <f>'Olah Data'!T289</f>
        <v>Jalur V Barat Gang Tulip 5, Jorong Jambak, Nagari Koto Baru, Luhak Nan Duo, Pasaman Barat, Sumatera Barat</v>
      </c>
      <c r="G47" s="81" t="str">
        <f>'Olah Data'!AB289</f>
        <v>BPS Kabupaten Pasaman Barat</v>
      </c>
      <c r="H47" s="1" t="str">
        <f t="shared" si="1"/>
        <v>13</v>
      </c>
      <c r="I47" s="1" t="str">
        <f>VLOOKUP(C47,'Olah Data'!D$2:AG$548,24,FALSE)</f>
        <v>1312</v>
      </c>
    </row>
    <row r="48" spans="1:9" ht="12.75">
      <c r="A48" s="81">
        <f t="shared" si="2"/>
        <v>11</v>
      </c>
      <c r="B48" s="81" t="str">
        <f>'Olah Data'!Z474</f>
        <v>Sumatera Barat</v>
      </c>
      <c r="C48" s="82" t="str">
        <f>'Olah Data'!D474</f>
        <v>222112322</v>
      </c>
      <c r="D48" s="81" t="e">
        <f>'Olah Data'!G474</f>
        <v>#N/A</v>
      </c>
      <c r="E48" s="80" t="str">
        <f>'Olah Data'!C474</f>
        <v>DIV KS</v>
      </c>
      <c r="F48" s="81" t="str">
        <f>'Olah Data'!T474</f>
        <v>Komplek Perumahan Lembah Nan Indah, No. 29, Rt/Rw 002/005 Gang Upin Ipin, Kelurahan Tanah Garam, Kecamatan Lubuk Sikarah</v>
      </c>
      <c r="G48" s="81" t="str">
        <f>'Olah Data'!AB474</f>
        <v>BPS Kota Solok</v>
      </c>
      <c r="H48" s="1" t="str">
        <f t="shared" si="1"/>
        <v>13</v>
      </c>
      <c r="I48" s="1" t="str">
        <f>VLOOKUP(C48,'Olah Data'!D$2:AG$548,24,FALSE)</f>
        <v>1372</v>
      </c>
    </row>
    <row r="49" spans="1:9" ht="12.75">
      <c r="A49" s="81">
        <f t="shared" si="2"/>
        <v>12</v>
      </c>
      <c r="B49" s="81" t="str">
        <f>'Olah Data'!Z380</f>
        <v>Sumatera Barat</v>
      </c>
      <c r="C49" s="82" t="str">
        <f>'Olah Data'!D380</f>
        <v>112212699</v>
      </c>
      <c r="D49" s="81" t="e">
        <f>'Olah Data'!G380</f>
        <v>#N/A</v>
      </c>
      <c r="E49" s="80" t="str">
        <f>'Olah Data'!C380</f>
        <v>DIII ST</v>
      </c>
      <c r="F49" s="81" t="str">
        <f>'Olah Data'!T380</f>
        <v>Air Dingin,Dusun Sawah Tambang,Desa Muaro Kalaban,Kecamatan Silungkang,Kota Sawah Lunto,Provinsi Sumatera Barat</v>
      </c>
      <c r="G49" s="81" t="str">
        <f>'Olah Data'!AB380</f>
        <v>BPS Kota Sawah Lunto</v>
      </c>
      <c r="H49" s="1" t="str">
        <f t="shared" si="1"/>
        <v>13</v>
      </c>
      <c r="I49" s="1" t="str">
        <f>VLOOKUP(C49,'Olah Data'!D$2:AG$548,24,FALSE)</f>
        <v>1373</v>
      </c>
    </row>
    <row r="50" spans="1:9" ht="12.75">
      <c r="A50" s="81">
        <f t="shared" si="2"/>
        <v>13</v>
      </c>
      <c r="B50" s="81" t="str">
        <f>'Olah Data'!Z10</f>
        <v>Sumatera Barat</v>
      </c>
      <c r="C50" s="82" t="str">
        <f>'Olah Data'!D10</f>
        <v>112212731</v>
      </c>
      <c r="D50" s="81" t="e">
        <f>'Olah Data'!G10</f>
        <v>#N/A</v>
      </c>
      <c r="E50" s="80" t="str">
        <f>'Olah Data'!C10</f>
        <v>DIII ST</v>
      </c>
      <c r="F50" s="81" t="str">
        <f>'Olah Data'!T10</f>
        <v xml:space="preserve">Asrama Kodim 0304 Agam Bukittinggi Sumatrra Barat </v>
      </c>
      <c r="G50" s="81" t="str">
        <f>'Olah Data'!AB10</f>
        <v>BPS Kota Bukittinggi</v>
      </c>
      <c r="H50" s="1" t="str">
        <f t="shared" si="1"/>
        <v>13</v>
      </c>
      <c r="I50" s="1" t="str">
        <f>VLOOKUP(C50,'Olah Data'!D$2:AG$548,24,FALSE)</f>
        <v>1375</v>
      </c>
    </row>
    <row r="51" spans="1:9" ht="12.75">
      <c r="A51" s="81">
        <f t="shared" si="2"/>
        <v>14</v>
      </c>
      <c r="B51" s="81" t="str">
        <f>'Olah Data'!Z61</f>
        <v>Sumatera Barat</v>
      </c>
      <c r="C51" s="82" t="str">
        <f>'Olah Data'!D61</f>
        <v>112212931</v>
      </c>
      <c r="D51" s="81" t="e">
        <f>'Olah Data'!G61</f>
        <v>#N/A</v>
      </c>
      <c r="E51" s="80" t="str">
        <f>'Olah Data'!C61</f>
        <v>DIII ST</v>
      </c>
      <c r="F51" s="81" t="str">
        <f>'Olah Data'!T61</f>
        <v>Perumahan Pinang Agam Permai Blok G3, Kampung Pinang, Kecamatan Lubuk Basung, Kab. Agam, Sumatera Barat 26451</v>
      </c>
      <c r="G51" s="81" t="str">
        <f>'Olah Data'!AB61</f>
        <v>BPS Kota Bukittinggi</v>
      </c>
      <c r="H51" s="1" t="str">
        <f t="shared" si="1"/>
        <v>13</v>
      </c>
      <c r="I51" s="1" t="str">
        <f>VLOOKUP(C51,'Olah Data'!D$2:AG$548,24,FALSE)</f>
        <v>1375</v>
      </c>
    </row>
    <row r="52" spans="1:9" ht="12.75">
      <c r="A52" s="81">
        <f t="shared" si="2"/>
        <v>15</v>
      </c>
      <c r="B52" s="81" t="str">
        <f>'Olah Data'!Z281</f>
        <v>Sumatera Barat</v>
      </c>
      <c r="C52" s="82" t="str">
        <f>'Olah Data'!D281</f>
        <v>222111910</v>
      </c>
      <c r="D52" s="81" t="e">
        <f>'Olah Data'!G281</f>
        <v>#N/A</v>
      </c>
      <c r="E52" s="80" t="str">
        <f>'Olah Data'!C281</f>
        <v>DIV KS</v>
      </c>
      <c r="F52" s="81" t="str">
        <f>'Olah Data'!T281</f>
        <v>Ranah Jorong Batang Buo, Biaro Gadang, Ampek Angkek</v>
      </c>
      <c r="G52" s="81" t="str">
        <f>'Olah Data'!AB281</f>
        <v>BPS Kota Bukittinggi</v>
      </c>
      <c r="H52" s="1" t="str">
        <f t="shared" si="1"/>
        <v>13</v>
      </c>
      <c r="I52" s="1" t="str">
        <f>VLOOKUP(C52,'Olah Data'!D$2:AG$548,24,FALSE)</f>
        <v>1375</v>
      </c>
    </row>
    <row r="53" spans="1:9" ht="12.75">
      <c r="A53" s="81">
        <f t="shared" si="2"/>
        <v>16</v>
      </c>
      <c r="B53" s="81" t="str">
        <f>'Olah Data'!Z204</f>
        <v>Sumatera Barat</v>
      </c>
      <c r="C53" s="82" t="str">
        <f>'Olah Data'!D204</f>
        <v>222112143</v>
      </c>
      <c r="D53" s="81" t="e">
        <f>'Olah Data'!G204</f>
        <v>#N/A</v>
      </c>
      <c r="E53" s="80" t="str">
        <f>'Olah Data'!C204</f>
        <v>DIV KS</v>
      </c>
      <c r="F53" s="81" t="str">
        <f>'Olah Data'!T204</f>
        <v>Lundang, Kenagarian Panampuang, Kecamatan Ampek Angkek</v>
      </c>
      <c r="G53" s="81" t="str">
        <f>'Olah Data'!AB204</f>
        <v>BPS Kota Bukittinggi</v>
      </c>
      <c r="H53" s="1" t="str">
        <f t="shared" si="1"/>
        <v>13</v>
      </c>
      <c r="I53" s="1" t="str">
        <f>VLOOKUP(C53,'Olah Data'!D$2:AG$548,24,FALSE)</f>
        <v>1375</v>
      </c>
    </row>
    <row r="54" spans="1:9" ht="12.75">
      <c r="A54" s="81">
        <f t="shared" si="2"/>
        <v>17</v>
      </c>
      <c r="B54" s="81" t="str">
        <f>'Olah Data'!Z351</f>
        <v>Sumatera Barat</v>
      </c>
      <c r="C54" s="82" t="str">
        <f>'Olah Data'!D351</f>
        <v>222112290</v>
      </c>
      <c r="D54" s="81" t="e">
        <f>'Olah Data'!G351</f>
        <v>#N/A</v>
      </c>
      <c r="E54" s="80" t="str">
        <f>'Olah Data'!C351</f>
        <v>DIV KS</v>
      </c>
      <c r="F54" s="81" t="str">
        <f>'Olah Data'!T351</f>
        <v>Jln Bypass Loweh Kecamatan Mandiangin Koto Selayan 04/02, Kota Bukittinggi, Mandiangin Koto Selayan, Sumatera Barat</v>
      </c>
      <c r="G54" s="81" t="str">
        <f>'Olah Data'!AB351</f>
        <v>BPS Kota Bukittinggi</v>
      </c>
      <c r="H54" s="1" t="str">
        <f t="shared" si="1"/>
        <v>13</v>
      </c>
      <c r="I54" s="1" t="str">
        <f>VLOOKUP(C54,'Olah Data'!D$2:AG$548,24,FALSE)</f>
        <v>1375</v>
      </c>
    </row>
    <row r="55" spans="1:9" ht="12.75">
      <c r="A55" s="81">
        <f t="shared" si="2"/>
        <v>18</v>
      </c>
      <c r="B55" s="81" t="str">
        <f>'Olah Data'!Z203</f>
        <v>Sumatera Barat</v>
      </c>
      <c r="C55" s="82" t="str">
        <f>'Olah Data'!D203</f>
        <v>212112235</v>
      </c>
      <c r="D55" s="81" t="e">
        <f>'Olah Data'!G203</f>
        <v>#N/A</v>
      </c>
      <c r="E55" s="80" t="str">
        <f>'Olah Data'!C203</f>
        <v>DIV ST</v>
      </c>
      <c r="F55" s="81" t="str">
        <f>'Olah Data'!T203</f>
        <v xml:space="preserve">Jalan Patanangan No. 144 Rt 001/Rw 002, Kelurahan Kubu Gulai Bancah, Kecamatan Mandiangin Koto Selayan </v>
      </c>
      <c r="G55" s="81" t="str">
        <f>'Olah Data'!AB203</f>
        <v>BPS Kota Bukittinggi</v>
      </c>
      <c r="H55" s="1" t="str">
        <f t="shared" si="1"/>
        <v>13</v>
      </c>
      <c r="I55" s="1" t="str">
        <f>VLOOKUP(C55,'Olah Data'!D$2:AG$548,24,FALSE)</f>
        <v>1375</v>
      </c>
    </row>
    <row r="56" spans="1:9" ht="12.75">
      <c r="A56" s="81">
        <f t="shared" si="2"/>
        <v>19</v>
      </c>
      <c r="B56" s="81" t="str">
        <f>'Olah Data'!Z403</f>
        <v>Sumatera Barat</v>
      </c>
      <c r="C56" s="82" t="str">
        <f>'Olah Data'!D403</f>
        <v>222112212</v>
      </c>
      <c r="D56" s="81" t="e">
        <f>'Olah Data'!G403</f>
        <v>#N/A</v>
      </c>
      <c r="E56" s="80" t="str">
        <f>'Olah Data'!C403</f>
        <v>DIV KS</v>
      </c>
      <c r="F56" s="81" t="str">
        <f>'Olah Data'!T403</f>
        <v>Samping Sd 01 Nagari Batuhampar, Kecamatan Akabiluru</v>
      </c>
      <c r="G56" s="81" t="str">
        <f>'Olah Data'!AB403</f>
        <v>BPS Kota Payakumbuh</v>
      </c>
      <c r="H56" s="1" t="str">
        <f t="shared" si="1"/>
        <v>13</v>
      </c>
      <c r="I56" s="1" t="str">
        <f>VLOOKUP(C56,'Olah Data'!D$2:AG$548,24,FALSE)</f>
        <v>1376</v>
      </c>
    </row>
    <row r="57" spans="1:9" ht="12.75">
      <c r="A57" s="81">
        <f t="shared" si="2"/>
        <v>1</v>
      </c>
      <c r="B57" s="81" t="str">
        <f>'Olah Data'!Z210</f>
        <v>Riau</v>
      </c>
      <c r="C57" s="82" t="str">
        <f>'Olah Data'!D210</f>
        <v>212112330</v>
      </c>
      <c r="D57" s="81" t="e">
        <f>'Olah Data'!G210</f>
        <v>#N/A</v>
      </c>
      <c r="E57" s="80" t="str">
        <f>'Olah Data'!C210</f>
        <v>DIV ST</v>
      </c>
      <c r="F57" s="81" t="str">
        <f>'Olah Data'!T210</f>
        <v>Komplek Perumahan Pt. Rapp F.250 Rt 007 Rw 009, Pangkalan Kerinci Timur</v>
      </c>
      <c r="G57" s="81" t="str">
        <f>'Olah Data'!AB210</f>
        <v>BPS Kabupaten Pelalawan</v>
      </c>
      <c r="H57" s="1" t="str">
        <f t="shared" si="1"/>
        <v>14</v>
      </c>
      <c r="I57" s="1" t="str">
        <f>VLOOKUP(C57,'Olah Data'!D$2:AG$548,24,FALSE)</f>
        <v>1404</v>
      </c>
    </row>
    <row r="58" spans="1:9" ht="12.75">
      <c r="A58" s="81">
        <f t="shared" si="2"/>
        <v>2</v>
      </c>
      <c r="B58" s="81" t="str">
        <f>'Olah Data'!Z248</f>
        <v>Riau</v>
      </c>
      <c r="C58" s="82" t="str">
        <f>'Olah Data'!D248</f>
        <v>222112047</v>
      </c>
      <c r="D58" s="81" t="e">
        <f>'Olah Data'!G248</f>
        <v>#N/A</v>
      </c>
      <c r="E58" s="80" t="str">
        <f>'Olah Data'!C248</f>
        <v>DIV KS</v>
      </c>
      <c r="F58" s="81" t="str">
        <f>'Olah Data'!T248</f>
        <v xml:space="preserve">Jalan Selais No. 52 Rt002/Rw002, Tangkerang Barat, Marpoyan Damai </v>
      </c>
      <c r="G58" s="81" t="str">
        <f>'Olah Data'!AB248</f>
        <v>BPS Kota Pekanbaru</v>
      </c>
      <c r="H58" s="1" t="str">
        <f t="shared" si="1"/>
        <v>14</v>
      </c>
      <c r="I58" s="1" t="str">
        <f>VLOOKUP(C58,'Olah Data'!D$2:AG$548,24,FALSE)</f>
        <v>1471</v>
      </c>
    </row>
    <row r="59" spans="1:9" ht="12.75">
      <c r="A59" s="81">
        <f t="shared" si="2"/>
        <v>3</v>
      </c>
      <c r="B59" s="81" t="str">
        <f>'Olah Data'!Z249</f>
        <v>Riau</v>
      </c>
      <c r="C59" s="82" t="str">
        <f>'Olah Data'!D249</f>
        <v>222112296</v>
      </c>
      <c r="D59" s="81" t="e">
        <f>'Olah Data'!G249</f>
        <v>#N/A</v>
      </c>
      <c r="E59" s="80" t="str">
        <f>'Olah Data'!C249</f>
        <v>DIV KS</v>
      </c>
      <c r="F59" s="81" t="str">
        <f>'Olah Data'!T249</f>
        <v>Jl. Karya Iii No.4, Rt.4/Rw.6, Kelurahan Air Dingin, Kecamatan Bukit Raya, Kota Pekanbaru, Provinsi Riau</v>
      </c>
      <c r="G59" s="81" t="str">
        <f>'Olah Data'!AB249</f>
        <v>BPS Kota Pekanbaru</v>
      </c>
      <c r="H59" s="1" t="str">
        <f t="shared" si="1"/>
        <v>14</v>
      </c>
      <c r="I59" s="1" t="str">
        <f>VLOOKUP(C59,'Olah Data'!D$2:AG$548,24,FALSE)</f>
        <v>1471</v>
      </c>
    </row>
    <row r="60" spans="1:9" ht="12.75">
      <c r="A60" s="81">
        <f t="shared" si="2"/>
        <v>4</v>
      </c>
      <c r="B60" s="81" t="str">
        <f>'Olah Data'!Z473</f>
        <v>Riau</v>
      </c>
      <c r="C60" s="82" t="str">
        <f>'Olah Data'!D473</f>
        <v>212112343</v>
      </c>
      <c r="D60" s="81" t="e">
        <f>'Olah Data'!G473</f>
        <v>#N/A</v>
      </c>
      <c r="E60" s="80" t="str">
        <f>'Olah Data'!C473</f>
        <v>DIV ST</v>
      </c>
      <c r="F60" s="81" t="str">
        <f>'Olah Data'!T473</f>
        <v>Jalan Villa Sari No.1, Umban Sari Atas, Rumbai, Pekanbaru</v>
      </c>
      <c r="G60" s="81" t="str">
        <f>'Olah Data'!AB473</f>
        <v>BPS Kota Pekanbaru</v>
      </c>
      <c r="H60" s="1" t="str">
        <f t="shared" si="1"/>
        <v>14</v>
      </c>
      <c r="I60" s="1" t="str">
        <f>VLOOKUP(C60,'Olah Data'!D$2:AG$548,24,FALSE)</f>
        <v>1471</v>
      </c>
    </row>
    <row r="61" spans="1:9" ht="12.75">
      <c r="A61" s="81">
        <f t="shared" si="2"/>
        <v>5</v>
      </c>
      <c r="B61" s="81" t="str">
        <f>'Olah Data'!Z250</f>
        <v>Riau</v>
      </c>
      <c r="C61" s="82" t="str">
        <f>'Olah Data'!D250</f>
        <v>212112407</v>
      </c>
      <c r="D61" s="81" t="e">
        <f>'Olah Data'!G250</f>
        <v>#N/A</v>
      </c>
      <c r="E61" s="80" t="str">
        <f>'Olah Data'!C250</f>
        <v>DIV ST</v>
      </c>
      <c r="F61" s="81" t="str">
        <f>'Olah Data'!T250</f>
        <v>Jl.Gelugur Gang Gelugur I Nomor 14 Rt 02/ Rw 03, Kelurahan Tangkerang Utara, Kecamatan Bukit Raya</v>
      </c>
      <c r="G61" s="81" t="str">
        <f>'Olah Data'!AB250</f>
        <v>BPS Kota Pekanbaru</v>
      </c>
      <c r="H61" s="1" t="str">
        <f t="shared" si="1"/>
        <v>14</v>
      </c>
      <c r="I61" s="1" t="str">
        <f>VLOOKUP(C61,'Olah Data'!D$2:AG$548,24,FALSE)</f>
        <v>1471</v>
      </c>
    </row>
    <row r="62" spans="1:9" ht="12.75">
      <c r="A62" s="81">
        <f t="shared" si="2"/>
        <v>6</v>
      </c>
      <c r="B62" s="81" t="str">
        <f>'Olah Data'!Z361</f>
        <v>Riau</v>
      </c>
      <c r="C62" s="82" t="str">
        <f>'Olah Data'!D361</f>
        <v>212112424</v>
      </c>
      <c r="D62" s="81" t="e">
        <f>'Olah Data'!G361</f>
        <v>#N/A</v>
      </c>
      <c r="E62" s="80" t="str">
        <f>'Olah Data'!C361</f>
        <v>DIV ST</v>
      </c>
      <c r="F62" s="81" t="str">
        <f>'Olah Data'!T361</f>
        <v>Jalan Ikan Mas, Rt004/Rw006, Kelurahan Tangkerang Barat, Kecamatan Marpoyan Damai, Pekanbaru, Riau</v>
      </c>
      <c r="G62" s="81" t="str">
        <f>'Olah Data'!AB361</f>
        <v>BPS Kota Pekanbaru</v>
      </c>
      <c r="H62" s="1" t="str">
        <f t="shared" si="1"/>
        <v>14</v>
      </c>
      <c r="I62" s="1" t="str">
        <f>VLOOKUP(C62,'Olah Data'!D$2:AG$548,24,FALSE)</f>
        <v>1471</v>
      </c>
    </row>
    <row r="63" spans="1:9" ht="12.75">
      <c r="A63" s="81">
        <f t="shared" si="2"/>
        <v>1</v>
      </c>
      <c r="B63" s="81" t="str">
        <f>'Olah Data'!Z479</f>
        <v>Jambi</v>
      </c>
      <c r="C63" s="82" t="str">
        <f>'Olah Data'!D479</f>
        <v>222111948</v>
      </c>
      <c r="D63" s="81" t="e">
        <f>'Olah Data'!G479</f>
        <v>#N/A</v>
      </c>
      <c r="E63" s="80" t="str">
        <f>'Olah Data'!C479</f>
        <v>DIV KS</v>
      </c>
      <c r="F63" s="81" t="str">
        <f>'Olah Data'!T479</f>
        <v>Jl. Lingkar Barat Ii Griya Idaman, Rt.008, Kelurahan Pinang Merah, Kecamatan Alam Barajo</v>
      </c>
      <c r="G63" s="81" t="str">
        <f>'Olah Data'!AB479</f>
        <v>BPS Provinsi Jambi</v>
      </c>
      <c r="H63" s="1" t="str">
        <f t="shared" si="1"/>
        <v>15</v>
      </c>
      <c r="I63" s="1" t="str">
        <f>VLOOKUP(C63,'Olah Data'!D$2:AG$548,24,FALSE)</f>
        <v>1500</v>
      </c>
    </row>
    <row r="64" spans="1:9" ht="12.75">
      <c r="A64" s="81">
        <f t="shared" si="2"/>
        <v>2</v>
      </c>
      <c r="B64" s="81" t="str">
        <f>'Olah Data'!Z343</f>
        <v>Jambi</v>
      </c>
      <c r="C64" s="82" t="str">
        <f>'Olah Data'!D343</f>
        <v>222112388</v>
      </c>
      <c r="D64" s="81" t="e">
        <f>'Olah Data'!G343</f>
        <v>#N/A</v>
      </c>
      <c r="E64" s="80" t="str">
        <f>'Olah Data'!C343</f>
        <v>DIV KS</v>
      </c>
      <c r="F64" s="81" t="str">
        <f>'Olah Data'!T343</f>
        <v>Lrg. Siolo, Jl. Marsda Suryadharma Rt.15, Kenali Asam Bawah, Kec. Kota Baru, Kota Jambi, Jambi</v>
      </c>
      <c r="G64" s="81" t="str">
        <f>'Olah Data'!AB343</f>
        <v>BPS Provinsi Jambi</v>
      </c>
      <c r="H64" s="1" t="str">
        <f t="shared" si="1"/>
        <v>15</v>
      </c>
      <c r="I64" s="1" t="str">
        <f>VLOOKUP(C64,'Olah Data'!D$2:AG$548,24,FALSE)</f>
        <v>1500</v>
      </c>
    </row>
    <row r="65" spans="1:9" ht="12.75">
      <c r="A65" s="81">
        <f t="shared" si="2"/>
        <v>3</v>
      </c>
      <c r="B65" s="81" t="str">
        <f>'Olah Data'!Z295</f>
        <v>Jambi</v>
      </c>
      <c r="C65" s="82" t="str">
        <f>'Olah Data'!D295</f>
        <v>212112159</v>
      </c>
      <c r="D65" s="81" t="e">
        <f>'Olah Data'!G295</f>
        <v>#N/A</v>
      </c>
      <c r="E65" s="80" t="str">
        <f>'Olah Data'!C295</f>
        <v>DIV ST</v>
      </c>
      <c r="F65" s="81" t="str">
        <f>'Olah Data'!T295</f>
        <v>Jln.Wali Songo, Lorong Semangka, Perum Aura Bimantara No.256, Rt.03, Kel.Aur Kenali, Kec.Telanaipura, Kota Jambi, Provinsi Jambi</v>
      </c>
      <c r="G65" s="81" t="str">
        <f>'Olah Data'!AB295</f>
        <v>BPS Provinsi Jambi</v>
      </c>
      <c r="H65" s="1" t="str">
        <f t="shared" si="1"/>
        <v>15</v>
      </c>
      <c r="I65" s="1" t="str">
        <f>VLOOKUP(C65,'Olah Data'!D$2:AG$548,24,FALSE)</f>
        <v>1500</v>
      </c>
    </row>
    <row r="66" spans="1:9" ht="12.75">
      <c r="A66" s="81">
        <f t="shared" si="2"/>
        <v>4</v>
      </c>
      <c r="B66" s="81" t="str">
        <f>'Olah Data'!Z381</f>
        <v>Jambi</v>
      </c>
      <c r="C66" s="82" t="str">
        <f>'Olah Data'!D381</f>
        <v>212112244</v>
      </c>
      <c r="D66" s="81" t="e">
        <f>'Olah Data'!G381</f>
        <v>#N/A</v>
      </c>
      <c r="E66" s="80" t="str">
        <f>'Olah Data'!C381</f>
        <v>DIV ST</v>
      </c>
      <c r="F66" s="81" t="str">
        <f>'Olah Data'!T381</f>
        <v>Rt 18/Rw -, No. 121, Jalan Jalak Raya, Kelurahan Andil Jaya, Kecamatan Jelutung</v>
      </c>
      <c r="G66" s="81" t="str">
        <f>'Olah Data'!AB381</f>
        <v>BPS Provinsi Jambi</v>
      </c>
      <c r="H66" s="1" t="str">
        <f t="shared" si="1"/>
        <v>15</v>
      </c>
      <c r="I66" s="1" t="str">
        <f>VLOOKUP(C66,'Olah Data'!D$2:AG$548,24,FALSE)</f>
        <v>1500</v>
      </c>
    </row>
    <row r="67" spans="1:9" ht="12.75">
      <c r="A67" s="81">
        <f t="shared" si="2"/>
        <v>5</v>
      </c>
      <c r="B67" s="81" t="str">
        <f>'Olah Data'!Z239</f>
        <v>Jambi</v>
      </c>
      <c r="C67" s="82" t="str">
        <f>'Olah Data'!D239</f>
        <v>112212661</v>
      </c>
      <c r="D67" s="81" t="e">
        <f>'Olah Data'!G239</f>
        <v>#N/A</v>
      </c>
      <c r="E67" s="80" t="str">
        <f>'Olah Data'!C239</f>
        <v>DIII ST</v>
      </c>
      <c r="F67" s="81" t="str">
        <f>'Olah Data'!T239</f>
        <v>Blok B2 No.16 Rt.34 Jalan Sultan Hasanuddin Perum Permata Asri Kelurahan Bakung Jaya Kecamatan Paal Merah.</v>
      </c>
      <c r="G67" s="81" t="str">
        <f>'Olah Data'!AB239</f>
        <v>BPS Kota Jambi</v>
      </c>
      <c r="H67" s="1" t="str">
        <f t="shared" si="1"/>
        <v>15</v>
      </c>
      <c r="I67" s="1" t="str">
        <f>VLOOKUP(C67,'Olah Data'!D$2:AG$548,24,FALSE)</f>
        <v>1571</v>
      </c>
    </row>
    <row r="68" spans="1:9" ht="12.75">
      <c r="A68" s="81">
        <f t="shared" si="2"/>
        <v>1</v>
      </c>
      <c r="B68" s="81" t="str">
        <f>'Olah Data'!Z75</f>
        <v>Sumatera Selatan</v>
      </c>
      <c r="C68" s="82" t="str">
        <f>'Olah Data'!D75</f>
        <v>112212441</v>
      </c>
      <c r="D68" s="81" t="e">
        <f>'Olah Data'!G75</f>
        <v>#N/A</v>
      </c>
      <c r="E68" s="80" t="str">
        <f>'Olah Data'!C75</f>
        <v>DIII ST</v>
      </c>
      <c r="F68" s="81" t="str">
        <f>'Olah Data'!T75</f>
        <v>Jalan Perindustrian 2 Komplek Victoria Park Blok B17 Rt 59, Rw 01, Kelurahan Kebun Bunga, Kecamatan Sukarami</v>
      </c>
      <c r="G68" s="81" t="str">
        <f>'Olah Data'!AB75</f>
        <v>BPS Provinsi Sumatera Selatan</v>
      </c>
      <c r="H68" s="1" t="str">
        <f t="shared" si="1"/>
        <v>16</v>
      </c>
      <c r="I68" s="1" t="str">
        <f>VLOOKUP(C68,'Olah Data'!D$2:AG$548,24,FALSE)</f>
        <v>1600</v>
      </c>
    </row>
    <row r="69" spans="1:9" ht="12.75">
      <c r="A69" s="81">
        <f t="shared" si="2"/>
        <v>2</v>
      </c>
      <c r="B69" s="81" t="str">
        <f>'Olah Data'!Z191</f>
        <v>Sumatera Selatan</v>
      </c>
      <c r="C69" s="82" t="str">
        <f>'Olah Data'!D191</f>
        <v>112212623</v>
      </c>
      <c r="D69" s="81" t="e">
        <f>'Olah Data'!G191</f>
        <v>#N/A</v>
      </c>
      <c r="E69" s="80" t="str">
        <f>'Olah Data'!C191</f>
        <v>DIII ST</v>
      </c>
      <c r="F69" s="81" t="str">
        <f>'Olah Data'!T191</f>
        <v>Jalan Agatis, Blok Eg No. 08, Komplek Kehutanan Ii, Rt/Rw 46/03, Kelurahan Talang Kelapa, Kecamatan Alang-Alang Lebar</v>
      </c>
      <c r="G69" s="81" t="str">
        <f>'Olah Data'!AB191</f>
        <v>BPS Provinsi Sumatera Selatan</v>
      </c>
      <c r="H69" s="1" t="str">
        <f t="shared" si="1"/>
        <v>16</v>
      </c>
      <c r="I69" s="1" t="str">
        <f>VLOOKUP(C69,'Olah Data'!D$2:AG$548,24,FALSE)</f>
        <v>1600</v>
      </c>
    </row>
    <row r="70" spans="1:9" ht="12.75">
      <c r="A70" s="81">
        <f t="shared" si="2"/>
        <v>3</v>
      </c>
      <c r="B70" s="81" t="str">
        <f>'Olah Data'!Z193</f>
        <v>Sumatera Selatan</v>
      </c>
      <c r="C70" s="82" t="str">
        <f>'Olah Data'!D193</f>
        <v>222112116</v>
      </c>
      <c r="D70" s="81" t="e">
        <f>'Olah Data'!G193</f>
        <v>#N/A</v>
      </c>
      <c r="E70" s="80" t="str">
        <f>'Olah Data'!C193</f>
        <v>DIV KS</v>
      </c>
      <c r="F70" s="81" t="str">
        <f>'Olah Data'!T193</f>
        <v>Jl. Putri Kembang Dadar, No.3860, Rt.52/Rw.16, Bukit Lama, Ilir Barat I</v>
      </c>
      <c r="G70" s="81" t="str">
        <f>'Olah Data'!AB193</f>
        <v>BPS Provinsi Sumatera Selatan</v>
      </c>
      <c r="H70" s="1" t="str">
        <f t="shared" si="1"/>
        <v>16</v>
      </c>
      <c r="I70" s="1" t="str">
        <f>VLOOKUP(C70,'Olah Data'!D$2:AG$548,24,FALSE)</f>
        <v>1600</v>
      </c>
    </row>
    <row r="71" spans="1:9" ht="12.75">
      <c r="A71" s="81">
        <f t="shared" si="2"/>
        <v>4</v>
      </c>
      <c r="B71" s="81" t="str">
        <f>'Olah Data'!Z178</f>
        <v>Sumatera Selatan</v>
      </c>
      <c r="C71" s="82" t="str">
        <f>'Olah Data'!D178</f>
        <v>212112214</v>
      </c>
      <c r="D71" s="81" t="e">
        <f>'Olah Data'!G178</f>
        <v>#N/A</v>
      </c>
      <c r="E71" s="80" t="str">
        <f>'Olah Data'!C178</f>
        <v>DIV ST</v>
      </c>
      <c r="F71" s="81" t="str">
        <f>'Olah Data'!T178</f>
        <v>Kompleks Perumdam Garuda Putra Iii, Blok S No.5 Rt 25 Rw 05 Kel. Sukajaya, Kec. Sukarami</v>
      </c>
      <c r="G71" s="81" t="str">
        <f>'Olah Data'!AB178</f>
        <v>BPS Provinsi Sumatera Selatan</v>
      </c>
      <c r="H71" s="1" t="str">
        <f t="shared" si="1"/>
        <v>16</v>
      </c>
      <c r="I71" s="1" t="str">
        <f>VLOOKUP(C71,'Olah Data'!D$2:AG$548,24,FALSE)</f>
        <v>1600</v>
      </c>
    </row>
    <row r="72" spans="1:9" ht="12.75">
      <c r="A72" s="81">
        <f t="shared" si="2"/>
        <v>5</v>
      </c>
      <c r="B72" s="81" t="str">
        <f>'Olah Data'!Z433</f>
        <v>Sumatera Selatan</v>
      </c>
      <c r="C72" s="82" t="str">
        <f>'Olah Data'!D433</f>
        <v>112212634</v>
      </c>
      <c r="D72" s="81" t="e">
        <f>'Olah Data'!G433</f>
        <v>#N/A</v>
      </c>
      <c r="E72" s="80" t="str">
        <f>'Olah Data'!C433</f>
        <v>DIII ST</v>
      </c>
      <c r="F72" s="81" t="str">
        <f>'Olah Data'!T433</f>
        <v>Dusun 3 Desa Ujanmas Baru Kecamatan Ujanmas</v>
      </c>
      <c r="G72" s="81" t="str">
        <f>'Olah Data'!AB433</f>
        <v>BPS Kabupaten Muara Enim</v>
      </c>
      <c r="H72" s="1" t="str">
        <f t="shared" si="1"/>
        <v>16</v>
      </c>
      <c r="I72" s="1" t="str">
        <f>VLOOKUP(C72,'Olah Data'!D$2:AG$548,24,FALSE)</f>
        <v>1603</v>
      </c>
    </row>
    <row r="73" spans="1:9" ht="12.75">
      <c r="A73" s="81">
        <f t="shared" si="2"/>
        <v>6</v>
      </c>
      <c r="B73" s="81" t="str">
        <f>'Olah Data'!Z498</f>
        <v>Sumatera Selatan</v>
      </c>
      <c r="C73" s="82" t="str">
        <f>'Olah Data'!D498</f>
        <v>222112353</v>
      </c>
      <c r="D73" s="81" t="e">
        <f>'Olah Data'!G498</f>
        <v>#N/A</v>
      </c>
      <c r="E73" s="80" t="str">
        <f>'Olah Data'!C498</f>
        <v>DIV KS</v>
      </c>
      <c r="F73" s="81" t="str">
        <f>'Olah Data'!T498</f>
        <v>Jl Asrama Polisi No 45 Rt 15 Rw 04 Gunung Gajah</v>
      </c>
      <c r="G73" s="81" t="str">
        <f>'Olah Data'!AB498</f>
        <v>BPS Kabupaten Lahat</v>
      </c>
      <c r="H73" s="1" t="str">
        <f t="shared" si="1"/>
        <v>16</v>
      </c>
      <c r="I73" s="1" t="str">
        <f>VLOOKUP(C73,'Olah Data'!D$2:AG$548,24,FALSE)</f>
        <v>1604</v>
      </c>
    </row>
    <row r="74" spans="1:9" ht="12.75">
      <c r="A74" s="81">
        <f t="shared" si="2"/>
        <v>7</v>
      </c>
      <c r="B74" s="81" t="str">
        <f>'Olah Data'!Z508</f>
        <v>Sumatera Selatan</v>
      </c>
      <c r="C74" s="82" t="str">
        <f>'Olah Data'!D508</f>
        <v>212111897</v>
      </c>
      <c r="D74" s="81" t="e">
        <f>'Olah Data'!G508</f>
        <v>#N/A</v>
      </c>
      <c r="E74" s="80" t="str">
        <f>'Olah Data'!C508</f>
        <v>DIV ST</v>
      </c>
      <c r="F74" s="81" t="str">
        <f>'Olah Data'!T508</f>
        <v>Jalan Aswari Rt 007/Rw 003, Kota Negara, Kecamatan Lahat</v>
      </c>
      <c r="G74" s="81" t="str">
        <f>'Olah Data'!AB508</f>
        <v>BPS Kabupaten Lahat</v>
      </c>
      <c r="H74" s="1" t="str">
        <f t="shared" si="1"/>
        <v>16</v>
      </c>
      <c r="I74" s="1" t="str">
        <f>VLOOKUP(C74,'Olah Data'!D$2:AG$548,24,FALSE)</f>
        <v>1604</v>
      </c>
    </row>
    <row r="75" spans="1:9" ht="12.75">
      <c r="A75" s="81">
        <f t="shared" si="2"/>
        <v>8</v>
      </c>
      <c r="B75" s="81" t="str">
        <f>'Olah Data'!Z97</f>
        <v>Sumatera Selatan</v>
      </c>
      <c r="C75" s="82" t="str">
        <f>'Olah Data'!D97</f>
        <v>212112168</v>
      </c>
      <c r="D75" s="81" t="e">
        <f>'Olah Data'!G97</f>
        <v>#N/A</v>
      </c>
      <c r="E75" s="80" t="str">
        <f>'Olah Data'!C97</f>
        <v>DIV ST</v>
      </c>
      <c r="F75" s="81" t="str">
        <f>'Olah Data'!T97</f>
        <v xml:space="preserve">Jl.H.Taslim Ibrahim, Jalan H.Taslim Ibrahim Blok C No.12A, Rt.1/Rw.1, Bandar Jaya, Lahat (Toko Src Santoso) </v>
      </c>
      <c r="G75" s="81" t="str">
        <f>'Olah Data'!AB97</f>
        <v>BPS Kabupaten Lahat</v>
      </c>
      <c r="H75" s="1" t="str">
        <f t="shared" si="1"/>
        <v>16</v>
      </c>
      <c r="I75" s="1" t="str">
        <f>VLOOKUP(C75,'Olah Data'!D$2:AG$548,24,FALSE)</f>
        <v>1604</v>
      </c>
    </row>
    <row r="76" spans="1:9" ht="12.75">
      <c r="A76" s="81">
        <f t="shared" si="2"/>
        <v>9</v>
      </c>
      <c r="B76" s="81" t="str">
        <f>'Olah Data'!Z379</f>
        <v>Sumatera Selatan</v>
      </c>
      <c r="C76" s="82" t="str">
        <f>'Olah Data'!D379</f>
        <v>222112266</v>
      </c>
      <c r="D76" s="81" t="e">
        <f>'Olah Data'!G379</f>
        <v>#N/A</v>
      </c>
      <c r="E76" s="80" t="str">
        <f>'Olah Data'!C379</f>
        <v>DIV KS</v>
      </c>
      <c r="F76" s="81" t="str">
        <f>'Olah Data'!T379</f>
        <v>Griya Bangun Sejahtera, Jalan Mangga, Rt 001/Rw 005, Keluaharan Bangun Rejo, Kecamatan Pagar Alam Utara</v>
      </c>
      <c r="G76" s="81" t="str">
        <f>'Olah Data'!AB379</f>
        <v>BPS Kota Pagar Alam</v>
      </c>
      <c r="H76" s="1" t="str">
        <f t="shared" si="1"/>
        <v>16</v>
      </c>
      <c r="I76" s="1" t="str">
        <f>VLOOKUP(C76,'Olah Data'!D$2:AG$548,24,FALSE)</f>
        <v>1673</v>
      </c>
    </row>
    <row r="77" spans="1:9" ht="12.75">
      <c r="A77" s="81">
        <f t="shared" si="2"/>
        <v>1</v>
      </c>
      <c r="B77" s="81" t="str">
        <f>'Olah Data'!Z308</f>
        <v>Bengkulu</v>
      </c>
      <c r="C77" s="82" t="str">
        <f>'Olah Data'!D308</f>
        <v>222112321</v>
      </c>
      <c r="D77" s="81" t="e">
        <f>'Olah Data'!G308</f>
        <v>#N/A</v>
      </c>
      <c r="E77" s="80" t="str">
        <f>'Olah Data'!C308</f>
        <v>DIV KS</v>
      </c>
      <c r="F77" s="81" t="str">
        <f>'Olah Data'!T308</f>
        <v>Jl. Adam Malik No.12, Rt.2/Rw.1, Kelurahan Pagar Dewa, Kecamatan Selebar</v>
      </c>
      <c r="G77" s="81" t="str">
        <f>'Olah Data'!AB308</f>
        <v>BPS Kota Bengkulu</v>
      </c>
      <c r="H77" s="1" t="str">
        <f t="shared" si="1"/>
        <v>17</v>
      </c>
      <c r="I77" s="1" t="str">
        <f>VLOOKUP(C77,'Olah Data'!D$2:AG$548,24,FALSE)</f>
        <v>1771</v>
      </c>
    </row>
    <row r="78" spans="1:9" ht="12.75">
      <c r="A78" s="81">
        <f t="shared" si="2"/>
        <v>2</v>
      </c>
      <c r="B78" s="81" t="str">
        <f>'Olah Data'!Z38</f>
        <v>Bengkulu</v>
      </c>
      <c r="C78" s="82" t="str">
        <f>'Olah Data'!D38</f>
        <v>222112332</v>
      </c>
      <c r="D78" s="81" t="e">
        <f>'Olah Data'!G38</f>
        <v>#N/A</v>
      </c>
      <c r="E78" s="80" t="str">
        <f>'Olah Data'!C38</f>
        <v>DIV KS</v>
      </c>
      <c r="F78" s="81" t="str">
        <f>'Olah Data'!T38</f>
        <v>Gang Mandiri, Jalan Hibrida 15, Rt 10,Rw 04, Kelurahan Sidomulyo, Kecamatan Gading Cempaka, Kota Bengkulu, Provinsi Bengkulu, 38229</v>
      </c>
      <c r="G78" s="81" t="str">
        <f>'Olah Data'!AB38</f>
        <v>BPS Kota Bengkulu</v>
      </c>
      <c r="H78" s="1" t="str">
        <f t="shared" si="1"/>
        <v>17</v>
      </c>
      <c r="I78" s="1" t="str">
        <f>VLOOKUP(C78,'Olah Data'!D$2:AG$548,24,FALSE)</f>
        <v>1771</v>
      </c>
    </row>
    <row r="79" spans="1:9" ht="12.75">
      <c r="A79" s="81">
        <f t="shared" si="2"/>
        <v>1</v>
      </c>
      <c r="B79" s="81" t="str">
        <f>'Olah Data'!Z291</f>
        <v>Lampung</v>
      </c>
      <c r="C79" s="82" t="str">
        <f>'Olah Data'!D291</f>
        <v>112212883</v>
      </c>
      <c r="D79" s="81" t="e">
        <f>'Olah Data'!G291</f>
        <v>#N/A</v>
      </c>
      <c r="E79" s="80" t="str">
        <f>'Olah Data'!C291</f>
        <v>DIII ST</v>
      </c>
      <c r="F79" s="81" t="str">
        <f>'Olah Data'!T291</f>
        <v>Jalan Marga Nomor 006 (Baru) / 12 (Lama), Rt 04, Rw 00 Sinarbanten Kelurahan Sumberejo Kecamatan Kemiling, Kota Bandar Lampung 35153</v>
      </c>
      <c r="G79" s="81" t="str">
        <f>'Olah Data'!AB291</f>
        <v>BPS Provinsi Lampung</v>
      </c>
      <c r="H79" s="1" t="str">
        <f t="shared" si="1"/>
        <v>18</v>
      </c>
      <c r="I79" s="1" t="str">
        <f>VLOOKUP(C79,'Olah Data'!D$2:AG$548,24,FALSE)</f>
        <v>1800</v>
      </c>
    </row>
    <row r="80" spans="1:9" ht="12.75">
      <c r="A80" s="81">
        <f t="shared" si="2"/>
        <v>2</v>
      </c>
      <c r="B80" s="81" t="str">
        <f>'Olah Data'!Z72</f>
        <v>Lampung</v>
      </c>
      <c r="C80" s="82" t="str">
        <f>'Olah Data'!D72</f>
        <v>222112224</v>
      </c>
      <c r="D80" s="81" t="e">
        <f>'Olah Data'!G72</f>
        <v>#N/A</v>
      </c>
      <c r="E80" s="80" t="str">
        <f>'Olah Data'!C72</f>
        <v>DIV KS</v>
      </c>
      <c r="F80" s="81" t="str">
        <f>'Olah Data'!T72</f>
        <v>Rt07/Rw02, No. 80, Jl. Mawar Gg. Masjid, Kel. Hajimena, Kec. Natar</v>
      </c>
      <c r="G80" s="81" t="str">
        <f>'Olah Data'!AB72</f>
        <v>BPS Provinsi Lampung</v>
      </c>
      <c r="H80" s="1" t="str">
        <f t="shared" si="1"/>
        <v>18</v>
      </c>
      <c r="I80" s="1" t="str">
        <f>VLOOKUP(C80,'Olah Data'!D$2:AG$548,24,FALSE)</f>
        <v>1800</v>
      </c>
    </row>
    <row r="81" spans="1:9" ht="12.75">
      <c r="A81" s="81">
        <f t="shared" si="2"/>
        <v>3</v>
      </c>
      <c r="B81" s="81" t="str">
        <f>'Olah Data'!Z156</f>
        <v>Lampung</v>
      </c>
      <c r="C81" s="82" t="str">
        <f>'Olah Data'!D156</f>
        <v>222112246</v>
      </c>
      <c r="D81" s="81" t="e">
        <f>'Olah Data'!G156</f>
        <v>#N/A</v>
      </c>
      <c r="E81" s="80" t="str">
        <f>'Olah Data'!C156</f>
        <v>DIV KS</v>
      </c>
      <c r="F81" s="81" t="str">
        <f>'Olah Data'!T156</f>
        <v>Jalan Sultan Haji No.13 Rt006/Rw000 Kelurahan Kota Sepang, Kecamatan Labuhan Ratu Kode Pos : 35148</v>
      </c>
      <c r="G81" s="81" t="str">
        <f>'Olah Data'!AB156</f>
        <v>BPS Provinsi Lampung</v>
      </c>
      <c r="H81" s="1" t="str">
        <f t="shared" si="1"/>
        <v>18</v>
      </c>
      <c r="I81" s="1" t="str">
        <f>VLOOKUP(C81,'Olah Data'!D$2:AG$548,24,FALSE)</f>
        <v>1800</v>
      </c>
    </row>
    <row r="82" spans="1:9" ht="12.75">
      <c r="A82" s="81">
        <f t="shared" si="2"/>
        <v>4</v>
      </c>
      <c r="B82" s="81" t="str">
        <f>'Olah Data'!Z55</f>
        <v>Lampung</v>
      </c>
      <c r="C82" s="82" t="str">
        <f>'Olah Data'!D55</f>
        <v>212111946</v>
      </c>
      <c r="D82" s="81" t="e">
        <f>'Olah Data'!G55</f>
        <v>#N/A</v>
      </c>
      <c r="E82" s="80" t="str">
        <f>'Olah Data'!C55</f>
        <v>DIV ST</v>
      </c>
      <c r="F82" s="81" t="str">
        <f>'Olah Data'!T55</f>
        <v>Perumahan Nusantara Permai Blok B6 Nomor 24 Rt 002 Rw 00, Nusantara Permai, Sukabumi</v>
      </c>
      <c r="G82" s="81" t="str">
        <f>'Olah Data'!AB55</f>
        <v>BPS Provinsi Lampung</v>
      </c>
      <c r="H82" s="1" t="str">
        <f t="shared" si="1"/>
        <v>18</v>
      </c>
      <c r="I82" s="1" t="str">
        <f>VLOOKUP(C82,'Olah Data'!D$2:AG$548,24,FALSE)</f>
        <v>1800</v>
      </c>
    </row>
    <row r="83" spans="1:9" ht="12.75">
      <c r="A83" s="81">
        <f t="shared" si="2"/>
        <v>5</v>
      </c>
      <c r="B83" s="81" t="str">
        <f>'Olah Data'!Z408</f>
        <v>Lampung</v>
      </c>
      <c r="C83" s="82" t="str">
        <f>'Olah Data'!D408</f>
        <v>212112425</v>
      </c>
      <c r="D83" s="81" t="e">
        <f>'Olah Data'!G408</f>
        <v>#N/A</v>
      </c>
      <c r="E83" s="80" t="str">
        <f>'Olah Data'!C408</f>
        <v>DIV ST</v>
      </c>
      <c r="F83" s="81" t="str">
        <f>'Olah Data'!T408</f>
        <v>Jalan Basuki Rahmat No 91, Pengajaran, Teluk Betung Utara, Bandar Lampung, Lampung</v>
      </c>
      <c r="G83" s="81" t="str">
        <f>'Olah Data'!AB408</f>
        <v>BPS Provinsi Lampung</v>
      </c>
      <c r="H83" s="1" t="str">
        <f t="shared" si="1"/>
        <v>18</v>
      </c>
      <c r="I83" s="1" t="str">
        <f>VLOOKUP(C83,'Olah Data'!D$2:AG$548,24,FALSE)</f>
        <v>1800</v>
      </c>
    </row>
    <row r="84" spans="1:9" ht="12.75">
      <c r="A84" s="81">
        <f t="shared" si="2"/>
        <v>6</v>
      </c>
      <c r="B84" s="81" t="str">
        <f>'Olah Data'!Z461</f>
        <v>Lampung</v>
      </c>
      <c r="C84" s="82" t="str">
        <f>'Olah Data'!D461</f>
        <v>222112070</v>
      </c>
      <c r="D84" s="81" t="e">
        <f>'Olah Data'!G461</f>
        <v>#N/A</v>
      </c>
      <c r="E84" s="80" t="str">
        <f>'Olah Data'!C461</f>
        <v>DIV KS</v>
      </c>
      <c r="F84" s="81" t="str">
        <f>'Olah Data'!T461</f>
        <v>005/005, No. 253, Jl. Kapten Mustofa Gg Merak 8, Kelurahan Tanjung Harapan, Kecamatan Kotabumi Selatan, Kabupaten Lampung Utara</v>
      </c>
      <c r="G84" s="81" t="str">
        <f>'Olah Data'!AB461</f>
        <v>BPS Kabupaten Lampung Utara</v>
      </c>
      <c r="H84" s="1" t="str">
        <f t="shared" si="1"/>
        <v>18</v>
      </c>
      <c r="I84" s="1" t="str">
        <f>VLOOKUP(C84,'Olah Data'!D$2:AG$548,24,FALSE)</f>
        <v>1806</v>
      </c>
    </row>
    <row r="85" spans="1:9" ht="12.75">
      <c r="A85" s="81">
        <f t="shared" si="2"/>
        <v>7</v>
      </c>
      <c r="B85" s="81" t="str">
        <f>'Olah Data'!Z391</f>
        <v>Lampung</v>
      </c>
      <c r="C85" s="82" t="str">
        <f>'Olah Data'!D391</f>
        <v>112212875</v>
      </c>
      <c r="D85" s="81" t="e">
        <f>'Olah Data'!G391</f>
        <v>#N/A</v>
      </c>
      <c r="E85" s="80" t="str">
        <f>'Olah Data'!C391</f>
        <v>DIII ST</v>
      </c>
      <c r="F85" s="81" t="str">
        <f>'Olah Data'!T391</f>
        <v>Jalan Jendral Sudirman Km. 2 Rt.002 /Rw.009, Kelurahan Blambangan Umpu, Blambangan Umpu, Way Kanan, Lampung</v>
      </c>
      <c r="G85" s="81" t="str">
        <f>'Olah Data'!AB391</f>
        <v>BPS Kabupaten Way Kanan</v>
      </c>
      <c r="H85" s="1" t="str">
        <f t="shared" si="1"/>
        <v>18</v>
      </c>
      <c r="I85" s="1" t="str">
        <f>VLOOKUP(C85,'Olah Data'!D$2:AG$548,24,FALSE)</f>
        <v>1807</v>
      </c>
    </row>
    <row r="86" spans="1:9" ht="12.75">
      <c r="A86" s="81">
        <f t="shared" si="2"/>
        <v>8</v>
      </c>
      <c r="B86" s="81" t="str">
        <f>'Olah Data'!Z450</f>
        <v>Lampung</v>
      </c>
      <c r="C86" s="82" t="str">
        <f>'Olah Data'!D450</f>
        <v>212112308</v>
      </c>
      <c r="D86" s="81" t="e">
        <f>'Olah Data'!G450</f>
        <v>#N/A</v>
      </c>
      <c r="E86" s="80" t="str">
        <f>'Olah Data'!C450</f>
        <v>DIV ST</v>
      </c>
      <c r="F86" s="81" t="str">
        <f>'Olah Data'!T450</f>
        <v>Jalan Ki. Hajar. Dewantara No.25 Rt.4/Rw.4 Kel. Pringsewu Selatan, Kec.Pringsewu</v>
      </c>
      <c r="G86" s="81" t="str">
        <f>'Olah Data'!AB450</f>
        <v>BPS Kabupaten Pringsewu</v>
      </c>
      <c r="H86" s="1" t="str">
        <f t="shared" si="1"/>
        <v>18</v>
      </c>
      <c r="I86" s="1" t="str">
        <f>VLOOKUP(C86,'Olah Data'!D$2:AG$548,24,FALSE)</f>
        <v>1810</v>
      </c>
    </row>
    <row r="87" spans="1:9" ht="12.75">
      <c r="A87" s="81">
        <f t="shared" si="2"/>
        <v>9</v>
      </c>
      <c r="B87" s="81" t="str">
        <f>'Olah Data'!Z64</f>
        <v>Lampung</v>
      </c>
      <c r="C87" s="82" t="str">
        <f>'Olah Data'!D64</f>
        <v>222111956</v>
      </c>
      <c r="D87" s="81" t="e">
        <f>'Olah Data'!G64</f>
        <v>#N/A</v>
      </c>
      <c r="E87" s="80" t="str">
        <f>'Olah Data'!C64</f>
        <v>DIV KS</v>
      </c>
      <c r="F87" s="81" t="str">
        <f>'Olah Data'!T64</f>
        <v>Perumahan Palmsville Residence, Blok H2, Jl. Pulau Buton No.Dalam, Jagabaya Ii, Kec. Way Halim, Kota Bandar Lampung, Lampung 35122</v>
      </c>
      <c r="G87" s="81" t="str">
        <f>'Olah Data'!AB64</f>
        <v>BPS Kota Bandar Lampung</v>
      </c>
      <c r="H87" s="1" t="str">
        <f t="shared" si="1"/>
        <v>18</v>
      </c>
      <c r="I87" s="1" t="str">
        <f>VLOOKUP(C87,'Olah Data'!D$2:AG$548,24,FALSE)</f>
        <v>1871</v>
      </c>
    </row>
    <row r="88" spans="1:9" ht="12.75">
      <c r="A88" s="81">
        <f t="shared" si="2"/>
        <v>10</v>
      </c>
      <c r="B88" s="81" t="str">
        <f>'Olah Data'!Z143</f>
        <v>Lampung</v>
      </c>
      <c r="C88" s="82" t="str">
        <f>'Olah Data'!D143</f>
        <v>222112114</v>
      </c>
      <c r="D88" s="81" t="e">
        <f>'Olah Data'!G143</f>
        <v>#N/A</v>
      </c>
      <c r="E88" s="80" t="str">
        <f>'Olah Data'!C143</f>
        <v>DIV KS</v>
      </c>
      <c r="F88" s="81" t="str">
        <f>'Olah Data'!T143</f>
        <v>Jl. Untung Suropati No 16, Beringin Jaya, Kemiling, Bandar Lampung</v>
      </c>
      <c r="G88" s="81" t="str">
        <f>'Olah Data'!AB143</f>
        <v>BPS Kota Bandar Lampung</v>
      </c>
      <c r="H88" s="1" t="str">
        <f t="shared" si="1"/>
        <v>18</v>
      </c>
      <c r="I88" s="1" t="str">
        <f>VLOOKUP(C88,'Olah Data'!D$2:AG$548,24,FALSE)</f>
        <v>1871</v>
      </c>
    </row>
    <row r="89" spans="1:9" ht="12.75">
      <c r="A89" s="81">
        <f t="shared" si="2"/>
        <v>11</v>
      </c>
      <c r="B89" s="81" t="str">
        <f>'Olah Data'!Z166</f>
        <v>Lampung</v>
      </c>
      <c r="C89" s="82" t="str">
        <f>'Olah Data'!D166</f>
        <v>222112384</v>
      </c>
      <c r="D89" s="81" t="e">
        <f>'Olah Data'!G166</f>
        <v>#N/A</v>
      </c>
      <c r="E89" s="80" t="str">
        <f>'Olah Data'!C166</f>
        <v>DIV KS</v>
      </c>
      <c r="F89" s="81" t="str">
        <f>'Olah Data'!T166</f>
        <v>Jl. Purnawirawan Gg. Swadaya Vi Lk 2, Gunung Terang, Langkapura, Kota Bandar Lampung, Provinsi Lampung</v>
      </c>
      <c r="G89" s="81" t="str">
        <f>'Olah Data'!AB166</f>
        <v>BPS Kota Bandar Lampung</v>
      </c>
      <c r="H89" s="1" t="str">
        <f t="shared" si="1"/>
        <v>18</v>
      </c>
      <c r="I89" s="1" t="str">
        <f>VLOOKUP(C89,'Olah Data'!D$2:AG$548,24,FALSE)</f>
        <v>1871</v>
      </c>
    </row>
    <row r="90" spans="1:9" ht="12.75">
      <c r="A90" s="81">
        <f t="shared" si="2"/>
        <v>12</v>
      </c>
      <c r="B90" s="81" t="str">
        <f>'Olah Data'!Z370</f>
        <v>Lampung</v>
      </c>
      <c r="C90" s="82" t="str">
        <f>'Olah Data'!D370</f>
        <v>222112299</v>
      </c>
      <c r="D90" s="81" t="e">
        <f>'Olah Data'!G370</f>
        <v>#N/A</v>
      </c>
      <c r="E90" s="80" t="str">
        <f>'Olah Data'!C370</f>
        <v>DIV KS</v>
      </c>
      <c r="F90" s="81" t="str">
        <f>'Olah Data'!T370</f>
        <v>Jl A Yani No 32 Rt/Rw 002/001 Kelurahan Iringmulyo Kecamatan Metro Timur Kota Metro Lampung</v>
      </c>
      <c r="G90" s="81" t="str">
        <f>'Olah Data'!AB370</f>
        <v>BPS Kota Metro</v>
      </c>
      <c r="H90" s="1" t="str">
        <f t="shared" si="1"/>
        <v>18</v>
      </c>
      <c r="I90" s="1" t="str">
        <f>VLOOKUP(C90,'Olah Data'!D$2:AG$548,24,FALSE)</f>
        <v>1872</v>
      </c>
    </row>
    <row r="91" spans="1:9" ht="12.75">
      <c r="A91" s="81">
        <f t="shared" si="2"/>
        <v>1</v>
      </c>
      <c r="B91" s="81" t="str">
        <f>'Olah Data'!Z392</f>
        <v>Kep. Bangka Belitung</v>
      </c>
      <c r="C91" s="82" t="str">
        <f>'Olah Data'!D392</f>
        <v>222112355</v>
      </c>
      <c r="D91" s="81" t="e">
        <f>'Olah Data'!G392</f>
        <v>#N/A</v>
      </c>
      <c r="E91" s="80" t="str">
        <f>'Olah Data'!C392</f>
        <v>DIV KS</v>
      </c>
      <c r="F91" s="81" t="str">
        <f>'Olah Data'!T392</f>
        <v>Jl. Sijuk Rt 26 Rw 10 Paal Satu, Kecamatan Tanjung Pandan, Kabupaten Belitung</v>
      </c>
      <c r="G91" s="81" t="str">
        <f>'Olah Data'!AB392</f>
        <v>BPS Kabupaten Belitung</v>
      </c>
      <c r="H91" s="1" t="str">
        <f t="shared" si="1"/>
        <v>19</v>
      </c>
      <c r="I91" s="1" t="str">
        <f>VLOOKUP(C91,'Olah Data'!D$2:AG$548,24,FALSE)</f>
        <v>1902</v>
      </c>
    </row>
    <row r="92" spans="1:9" ht="12.75">
      <c r="A92" s="81">
        <f t="shared" si="2"/>
        <v>1</v>
      </c>
      <c r="B92" s="81" t="str">
        <f>'Olah Data'!Z371</f>
        <v>Kep. Riau</v>
      </c>
      <c r="C92" s="82" t="str">
        <f>'Olah Data'!D371</f>
        <v>112212643</v>
      </c>
      <c r="D92" s="81" t="e">
        <f>'Olah Data'!G371</f>
        <v>#N/A</v>
      </c>
      <c r="E92" s="80" t="str">
        <f>'Olah Data'!C371</f>
        <v>DIII ST</v>
      </c>
      <c r="F92" s="81" t="str">
        <f>'Olah Data'!T371</f>
        <v>Rt 004/Rw 001, Jln. Nusantara Km 16 Kijang No.23, Gunung Lengkuas, Bintan Timur</v>
      </c>
      <c r="G92" s="81" t="str">
        <f>'Olah Data'!AB371</f>
        <v>BPS Kota Tanjung Pinang</v>
      </c>
      <c r="H92" s="1" t="str">
        <f t="shared" si="1"/>
        <v>21</v>
      </c>
      <c r="I92" s="1" t="str">
        <f>VLOOKUP(C92,'Olah Data'!D$2:AG$548,24,FALSE)</f>
        <v>2172</v>
      </c>
    </row>
    <row r="93" spans="1:9" ht="12.75">
      <c r="A93" s="81">
        <f t="shared" si="2"/>
        <v>1</v>
      </c>
      <c r="B93" s="81" t="str">
        <f>'Olah Data'!Z208</f>
        <v>DKI Jakarta</v>
      </c>
      <c r="C93" s="82" t="str">
        <f>'Olah Data'!D208</f>
        <v>112212437</v>
      </c>
      <c r="D93" s="81" t="e">
        <f>'Olah Data'!G208</f>
        <v>#N/A</v>
      </c>
      <c r="E93" s="80" t="str">
        <f>'Olah Data'!C208</f>
        <v>DIII ST</v>
      </c>
      <c r="F93" s="81" t="str">
        <f>'Olah Data'!T208</f>
        <v>Kost Bu Ida Yanti Jln.Otista 78 No.21 Rt003 Rw 05, Sebrang Mcd Otista Ada Mesjid Hidayatullah, Rumahnya Pagar Beton Hitam</v>
      </c>
      <c r="G93" s="81" t="str">
        <f>'Olah Data'!AB208</f>
        <v>BPS Provinsi DKI Jakarta</v>
      </c>
      <c r="H93" s="1" t="str">
        <f t="shared" si="1"/>
        <v>31</v>
      </c>
      <c r="I93" s="1" t="str">
        <f>VLOOKUP(C93,'Olah Data'!D$2:AG$548,24,FALSE)</f>
        <v>3100</v>
      </c>
    </row>
    <row r="94" spans="1:9" ht="12.75">
      <c r="A94" s="81">
        <f t="shared" si="2"/>
        <v>2</v>
      </c>
      <c r="B94" s="81" t="str">
        <f>'Olah Data'!Z362</f>
        <v>DKI Jakarta</v>
      </c>
      <c r="C94" s="82" t="str">
        <f>'Olah Data'!D362</f>
        <v>112212443</v>
      </c>
      <c r="D94" s="81" t="e">
        <f>'Olah Data'!G362</f>
        <v>#N/A</v>
      </c>
      <c r="E94" s="80" t="str">
        <f>'Olah Data'!C362</f>
        <v>DIII ST</v>
      </c>
      <c r="F94" s="81" t="str">
        <f>'Olah Data'!T362</f>
        <v>Rt.2/Rw.4, No. 9A,Jalan Sensus Ii, Bidaracina, Jatinegara</v>
      </c>
      <c r="G94" s="81" t="str">
        <f>'Olah Data'!AB362</f>
        <v>BPS Provinsi DKI Jakarta</v>
      </c>
      <c r="H94" s="1" t="str">
        <f t="shared" si="1"/>
        <v>31</v>
      </c>
      <c r="I94" s="1" t="str">
        <f>VLOOKUP(C94,'Olah Data'!D$2:AG$548,24,FALSE)</f>
        <v>3100</v>
      </c>
    </row>
    <row r="95" spans="1:9" ht="12.75">
      <c r="A95" s="81">
        <f t="shared" si="2"/>
        <v>3</v>
      </c>
      <c r="B95" s="81" t="str">
        <f>'Olah Data'!Z282</f>
        <v>DKI Jakarta</v>
      </c>
      <c r="C95" s="82" t="str">
        <f>'Olah Data'!D282</f>
        <v>112212607</v>
      </c>
      <c r="D95" s="81" t="e">
        <f>'Olah Data'!G282</f>
        <v>#N/A</v>
      </c>
      <c r="E95" s="80" t="str">
        <f>'Olah Data'!C282</f>
        <v>DIII ST</v>
      </c>
      <c r="F95" s="81" t="str">
        <f>'Olah Data'!T282</f>
        <v>Jl.Asem,Gang Mangga No.11,Rt.3/Rw.3, Kel.Bidara Cina,Kec.Jatinegara, Kota Jakarta Timur,Dki Jakarta,13320</v>
      </c>
      <c r="G95" s="81" t="str">
        <f>'Olah Data'!AB282</f>
        <v>BPS Provinsi DKI Jakarta</v>
      </c>
      <c r="H95" s="1" t="str">
        <f t="shared" si="1"/>
        <v>31</v>
      </c>
      <c r="I95" s="1" t="str">
        <f>VLOOKUP(C95,'Olah Data'!D$2:AG$548,24,FALSE)</f>
        <v>3100</v>
      </c>
    </row>
    <row r="96" spans="1:9" ht="12.75">
      <c r="A96" s="81">
        <f t="shared" si="2"/>
        <v>4</v>
      </c>
      <c r="B96" s="81" t="str">
        <f>'Olah Data'!Z251</f>
        <v>DKI Jakarta</v>
      </c>
      <c r="C96" s="82" t="str">
        <f>'Olah Data'!D251</f>
        <v>112212725</v>
      </c>
      <c r="D96" s="81" t="e">
        <f>'Olah Data'!G251</f>
        <v>#N/A</v>
      </c>
      <c r="E96" s="80" t="str">
        <f>'Olah Data'!C251</f>
        <v>DIII ST</v>
      </c>
      <c r="F96" s="81" t="str">
        <f>'Olah Data'!T251</f>
        <v>Rt 1/Rw 14, No 16,Jalan Sensus Ivd , Kelurahan Bidaracina, Kecamatan Jatinegara</v>
      </c>
      <c r="G96" s="81" t="str">
        <f>'Olah Data'!AB251</f>
        <v>BPS Provinsi DKI Jakarta</v>
      </c>
      <c r="H96" s="1" t="str">
        <f t="shared" si="1"/>
        <v>31</v>
      </c>
      <c r="I96" s="1" t="str">
        <f>VLOOKUP(C96,'Olah Data'!D$2:AG$548,24,FALSE)</f>
        <v>3100</v>
      </c>
    </row>
    <row r="97" spans="1:9" ht="12.75">
      <c r="A97" s="81">
        <f t="shared" si="2"/>
        <v>5</v>
      </c>
      <c r="B97" s="81" t="str">
        <f>'Olah Data'!Z220</f>
        <v>DKI Jakarta</v>
      </c>
      <c r="C97" s="82" t="str">
        <f>'Olah Data'!D220</f>
        <v>112212882</v>
      </c>
      <c r="D97" s="81" t="e">
        <f>'Olah Data'!G220</f>
        <v>#N/A</v>
      </c>
      <c r="E97" s="80" t="str">
        <f>'Olah Data'!C220</f>
        <v>DIII ST</v>
      </c>
      <c r="F97" s="81" t="str">
        <f>'Olah Data'!T220</f>
        <v>Jl Sensus 3 No. 10B Rt 006 Rw 04  Kel Bidara Cina, Jati Negara, Jakarta Timur</v>
      </c>
      <c r="G97" s="81" t="str">
        <f>'Olah Data'!AB220</f>
        <v>BPS Provinsi DKI Jakarta</v>
      </c>
      <c r="H97" s="1" t="str">
        <f t="shared" si="1"/>
        <v>31</v>
      </c>
      <c r="I97" s="1" t="str">
        <f>VLOOKUP(C97,'Olah Data'!D$2:AG$548,24,FALSE)</f>
        <v>3100</v>
      </c>
    </row>
    <row r="98" spans="1:9" ht="12.75">
      <c r="A98" s="81">
        <f t="shared" si="2"/>
        <v>6</v>
      </c>
      <c r="B98" s="81" t="str">
        <f>'Olah Data'!Z122</f>
        <v>DKI Jakarta</v>
      </c>
      <c r="C98" s="82" t="str">
        <f>'Olah Data'!D122</f>
        <v>222111988</v>
      </c>
      <c r="D98" s="81" t="e">
        <f>'Olah Data'!G122</f>
        <v>#N/A</v>
      </c>
      <c r="E98" s="80" t="str">
        <f>'Olah Data'!C122</f>
        <v>DIV KS</v>
      </c>
      <c r="F98" s="81" t="str">
        <f>'Olah Data'!T122</f>
        <v>Jl. H. Yahya No.45, Rt.1/Rw.10, Kp. Melayu, Kecamatan Jatinegara, Kota Jakarta Timur, Daerah Khusus Ibukota Jakarta 13330</v>
      </c>
      <c r="G98" s="81" t="str">
        <f>'Olah Data'!AB122</f>
        <v>BPS Provinsi DKI Jakarta</v>
      </c>
      <c r="H98" s="1" t="str">
        <f t="shared" si="1"/>
        <v>31</v>
      </c>
      <c r="I98" s="1" t="str">
        <f>VLOOKUP(C98,'Olah Data'!D$2:AG$548,24,FALSE)</f>
        <v>3100</v>
      </c>
    </row>
    <row r="99" spans="1:9" ht="12.75">
      <c r="A99" s="81">
        <f t="shared" si="2"/>
        <v>7</v>
      </c>
      <c r="B99" s="81" t="str">
        <f>'Olah Data'!Z100</f>
        <v>DKI Jakarta</v>
      </c>
      <c r="C99" s="82" t="str">
        <f>'Olah Data'!D100</f>
        <v>222112028</v>
      </c>
      <c r="D99" s="81" t="e">
        <f>'Olah Data'!G100</f>
        <v>#N/A</v>
      </c>
      <c r="E99" s="80" t="str">
        <f>'Olah Data'!C100</f>
        <v>DIV KS</v>
      </c>
      <c r="F99" s="81" t="str">
        <f>'Olah Data'!T100</f>
        <v>Jalan Kemanggisan Ilir Iii No. 41, Rt 07/Rw 07, Kelurahan Kemanggisan, Kecamatan Palmerah</v>
      </c>
      <c r="G99" s="81" t="str">
        <f>'Olah Data'!AB100</f>
        <v>BPS Provinsi DKI Jakarta</v>
      </c>
      <c r="H99" s="1" t="str">
        <f t="shared" si="1"/>
        <v>31</v>
      </c>
      <c r="I99" s="1" t="str">
        <f>VLOOKUP(C99,'Olah Data'!D$2:AG$548,24,FALSE)</f>
        <v>3100</v>
      </c>
    </row>
    <row r="100" spans="1:9" ht="12.75">
      <c r="A100" s="81">
        <f t="shared" si="2"/>
        <v>8</v>
      </c>
      <c r="B100" s="81" t="str">
        <f>'Olah Data'!Z286</f>
        <v>DKI Jakarta</v>
      </c>
      <c r="C100" s="82" t="str">
        <f>'Olah Data'!D286</f>
        <v>222112085</v>
      </c>
      <c r="D100" s="81" t="e">
        <f>'Olah Data'!G286</f>
        <v>#N/A</v>
      </c>
      <c r="E100" s="80" t="str">
        <f>'Olah Data'!C286</f>
        <v>DIV KS</v>
      </c>
      <c r="F100" s="81" t="str">
        <f>'Olah Data'!T286</f>
        <v>Jalan Kebon Nanas Selatan, No 39, Rt 008/ Rw 005, Cipinang Cempedak, Jatinegara</v>
      </c>
      <c r="G100" s="81" t="str">
        <f>'Olah Data'!AB286</f>
        <v>BPS Provinsi DKI Jakarta</v>
      </c>
      <c r="H100" s="1" t="str">
        <f t="shared" si="1"/>
        <v>31</v>
      </c>
      <c r="I100" s="1" t="str">
        <f>VLOOKUP(C100,'Olah Data'!D$2:AG$548,24,FALSE)</f>
        <v>3100</v>
      </c>
    </row>
    <row r="101" spans="1:9" ht="12.75">
      <c r="A101" s="81">
        <f t="shared" si="2"/>
        <v>9</v>
      </c>
      <c r="B101" s="81" t="str">
        <f>'Olah Data'!Z234</f>
        <v>DKI Jakarta</v>
      </c>
      <c r="C101" s="82" t="str">
        <f>'Olah Data'!D234</f>
        <v>222112111</v>
      </c>
      <c r="D101" s="81" t="e">
        <f>'Olah Data'!G234</f>
        <v>#N/A</v>
      </c>
      <c r="E101" s="80" t="str">
        <f>'Olah Data'!C234</f>
        <v>DIV KS</v>
      </c>
      <c r="F101" s="81" t="str">
        <f>'Olah Data'!T234</f>
        <v>Jl. Permata Iv Blok I/13, Rt.002/Rw.016, Kel. Tugu Utara, Kec. Koja</v>
      </c>
      <c r="G101" s="81" t="str">
        <f>'Olah Data'!AB234</f>
        <v>BPS Provinsi DKI Jakarta</v>
      </c>
      <c r="H101" s="1" t="str">
        <f t="shared" si="1"/>
        <v>31</v>
      </c>
      <c r="I101" s="1" t="str">
        <f>VLOOKUP(C101,'Olah Data'!D$2:AG$548,24,FALSE)</f>
        <v>3100</v>
      </c>
    </row>
    <row r="102" spans="1:9" ht="12.75">
      <c r="A102" s="81" t="e">
        <f t="shared" si="2"/>
        <v>#REF!</v>
      </c>
      <c r="B102" s="81" t="e">
        <f t="shared" ref="B102:G102" si="3">#REF!</f>
        <v>#REF!</v>
      </c>
      <c r="C102" s="81" t="e">
        <f t="shared" si="3"/>
        <v>#REF!</v>
      </c>
      <c r="D102" s="81" t="e">
        <f t="shared" si="3"/>
        <v>#REF!</v>
      </c>
      <c r="E102" s="81" t="e">
        <f t="shared" si="3"/>
        <v>#REF!</v>
      </c>
      <c r="F102" s="81" t="e">
        <f t="shared" si="3"/>
        <v>#REF!</v>
      </c>
      <c r="G102" s="81" t="e">
        <f t="shared" si="3"/>
        <v>#REF!</v>
      </c>
      <c r="H102" s="1" t="e">
        <f t="shared" si="1"/>
        <v>#REF!</v>
      </c>
      <c r="I102" s="1" t="e">
        <f>VLOOKUP(C102,'Olah Data'!D$2:AG$548,24,FALSE)</f>
        <v>#REF!</v>
      </c>
    </row>
    <row r="103" spans="1:9" ht="12.75">
      <c r="A103" s="81" t="e">
        <f t="shared" si="2"/>
        <v>#REF!</v>
      </c>
      <c r="B103" s="81" t="str">
        <f>'Olah Data'!Z137</f>
        <v>DKI Jakarta</v>
      </c>
      <c r="C103" s="82" t="str">
        <f>'Olah Data'!D137</f>
        <v>222112137</v>
      </c>
      <c r="D103" s="81" t="e">
        <f>'Olah Data'!G137</f>
        <v>#N/A</v>
      </c>
      <c r="E103" s="80" t="str">
        <f>'Olah Data'!C137</f>
        <v>DIV KS</v>
      </c>
      <c r="F103" s="81" t="str">
        <f>'Olah Data'!T137</f>
        <v>Jl. Palem No. 13, Rt 13/10, Kel. Tugu Utara, Kec. Koja</v>
      </c>
      <c r="G103" s="81" t="str">
        <f>'Olah Data'!AB137</f>
        <v>BPS Provinsi DKI Jakarta</v>
      </c>
      <c r="H103" s="1" t="str">
        <f t="shared" si="1"/>
        <v>31</v>
      </c>
      <c r="I103" s="1" t="str">
        <f>VLOOKUP(C103,'Olah Data'!D$2:AG$548,24,FALSE)</f>
        <v>3100</v>
      </c>
    </row>
    <row r="104" spans="1:9" ht="12.75">
      <c r="A104" s="81" t="e">
        <f t="shared" si="2"/>
        <v>#REF!</v>
      </c>
      <c r="B104" s="81" t="str">
        <f>'Olah Data'!Z283</f>
        <v>DKI Jakarta</v>
      </c>
      <c r="C104" s="82" t="str">
        <f>'Olah Data'!D283</f>
        <v>222112141</v>
      </c>
      <c r="D104" s="81" t="e">
        <f>'Olah Data'!G283</f>
        <v>#N/A</v>
      </c>
      <c r="E104" s="80" t="str">
        <f>'Olah Data'!C283</f>
        <v>DIV KS</v>
      </c>
      <c r="F104" s="81" t="str">
        <f>'Olah Data'!T283</f>
        <v>Jalan Sensus I No. 26, Rt.3/Rw.15, Kelurahan Bidara Cina, Kota Jakarta Timur, Jatinegara, Dki Jakarta, Id, 13330</v>
      </c>
      <c r="G104" s="81" t="str">
        <f>'Olah Data'!AB283</f>
        <v>BPS Provinsi DKI Jakarta</v>
      </c>
      <c r="H104" s="1" t="str">
        <f t="shared" si="1"/>
        <v>31</v>
      </c>
      <c r="I104" s="1" t="str">
        <f>VLOOKUP(C104,'Olah Data'!D$2:AG$548,24,FALSE)</f>
        <v>3100</v>
      </c>
    </row>
    <row r="105" spans="1:9" ht="12.75">
      <c r="A105" s="81" t="e">
        <f t="shared" si="2"/>
        <v>#REF!</v>
      </c>
      <c r="B105" s="81" t="str">
        <f>'Olah Data'!Z502</f>
        <v>DKI Jakarta</v>
      </c>
      <c r="C105" s="82" t="str">
        <f>'Olah Data'!D502</f>
        <v>222112195</v>
      </c>
      <c r="D105" s="81" t="e">
        <f>'Olah Data'!G502</f>
        <v>#N/A</v>
      </c>
      <c r="E105" s="80" t="str">
        <f>'Olah Data'!C502</f>
        <v>DIV KS</v>
      </c>
      <c r="F105" s="81" t="str">
        <f>'Olah Data'!T502</f>
        <v>Rt.10/Rw.10, No.13, Jalan Penghulu, Kelurahan Bidara Cina, Kecamatan Jatinegara</v>
      </c>
      <c r="G105" s="81" t="str">
        <f>'Olah Data'!AB502</f>
        <v>BPS Provinsi DKI Jakarta</v>
      </c>
      <c r="H105" s="1" t="str">
        <f t="shared" si="1"/>
        <v>31</v>
      </c>
      <c r="I105" s="1" t="str">
        <f>VLOOKUP(C105,'Olah Data'!D$2:AG$548,24,FALSE)</f>
        <v>3100</v>
      </c>
    </row>
    <row r="106" spans="1:9" ht="12.75">
      <c r="A106" s="81" t="e">
        <f t="shared" si="2"/>
        <v>#REF!</v>
      </c>
      <c r="B106" s="81" t="str">
        <f>'Olah Data'!Z3</f>
        <v>DKI Jakarta</v>
      </c>
      <c r="C106" s="82" t="str">
        <f>'Olah Data'!D3</f>
        <v>222112236</v>
      </c>
      <c r="D106" s="81" t="e">
        <f>'Olah Data'!G3</f>
        <v>#N/A</v>
      </c>
      <c r="E106" s="80" t="str">
        <f>'Olah Data'!C3</f>
        <v>DIV KS</v>
      </c>
      <c r="F106" s="81" t="str">
        <f>'Olah Data'!T3</f>
        <v>Sentra Timur Residence No.K0721D, Pulo Gebang, Cakung, Jakarta Timur</v>
      </c>
      <c r="G106" s="81" t="str">
        <f>'Olah Data'!AB3</f>
        <v>BPS Provinsi DKI Jakarta</v>
      </c>
      <c r="H106" s="1" t="str">
        <f t="shared" si="1"/>
        <v>31</v>
      </c>
      <c r="I106" s="1" t="str">
        <f>VLOOKUP(C106,'Olah Data'!D$2:AG$548,24,FALSE)</f>
        <v>3100</v>
      </c>
    </row>
    <row r="107" spans="1:9" ht="12.75">
      <c r="A107" s="81" t="e">
        <f t="shared" si="2"/>
        <v>#REF!</v>
      </c>
      <c r="B107" s="81" t="str">
        <f>'Olah Data'!Z99</f>
        <v>DKI Jakarta</v>
      </c>
      <c r="C107" s="82" t="str">
        <f>'Olah Data'!D99</f>
        <v>222112241</v>
      </c>
      <c r="D107" s="81" t="e">
        <f>'Olah Data'!G99</f>
        <v>#N/A</v>
      </c>
      <c r="E107" s="80" t="str">
        <f>'Olah Data'!C99</f>
        <v>DIV KS</v>
      </c>
      <c r="F107" s="81" t="str">
        <f>'Olah Data'!T99</f>
        <v>Jl. Pegangsaan Dua No.13 Rt 001/ Rw 004, Pegangsaan Dua, Kelapa Gading, Jakarta Utara 14250</v>
      </c>
      <c r="G107" s="81" t="str">
        <f>'Olah Data'!AB99</f>
        <v>BPS Provinsi DKI Jakarta</v>
      </c>
      <c r="H107" s="1" t="str">
        <f t="shared" si="1"/>
        <v>31</v>
      </c>
      <c r="I107" s="1" t="str">
        <f>VLOOKUP(C107,'Olah Data'!D$2:AG$548,24,FALSE)</f>
        <v>3100</v>
      </c>
    </row>
    <row r="108" spans="1:9" ht="12.75">
      <c r="A108" s="81" t="e">
        <f t="shared" si="2"/>
        <v>#REF!</v>
      </c>
      <c r="B108" s="81" t="str">
        <f>'Olah Data'!Z28</f>
        <v>DKI Jakarta</v>
      </c>
      <c r="C108" s="82" t="str">
        <f>'Olah Data'!D28</f>
        <v>222112294</v>
      </c>
      <c r="D108" s="81" t="e">
        <f>'Olah Data'!G28</f>
        <v>#N/A</v>
      </c>
      <c r="E108" s="80" t="str">
        <f>'Olah Data'!C28</f>
        <v>DIV KS</v>
      </c>
      <c r="F108" s="81" t="str">
        <f>'Olah Data'!T28</f>
        <v xml:space="preserve">Jalan Otista 3 Kav A1 Cipinang Cempedak </v>
      </c>
      <c r="G108" s="81" t="str">
        <f>'Olah Data'!AB28</f>
        <v>BPS Provinsi DKI Jakarta</v>
      </c>
      <c r="H108" s="1" t="str">
        <f t="shared" si="1"/>
        <v>31</v>
      </c>
      <c r="I108" s="1" t="str">
        <f>VLOOKUP(C108,'Olah Data'!D$2:AG$548,24,FALSE)</f>
        <v>3100</v>
      </c>
    </row>
    <row r="109" spans="1:9" ht="12.75">
      <c r="A109" s="81" t="e">
        <f t="shared" si="2"/>
        <v>#REF!</v>
      </c>
      <c r="B109" s="81" t="str">
        <f>'Olah Data'!Z294</f>
        <v>DKI Jakarta</v>
      </c>
      <c r="C109" s="82" t="str">
        <f>'Olah Data'!D294</f>
        <v>222112350</v>
      </c>
      <c r="D109" s="81" t="e">
        <f>'Olah Data'!G294</f>
        <v>#N/A</v>
      </c>
      <c r="E109" s="80" t="str">
        <f>'Olah Data'!C294</f>
        <v>DIV KS</v>
      </c>
      <c r="F109" s="81" t="str">
        <f>'Olah Data'!T294</f>
        <v>Jalan Tanjung Sanyang No. 9 Rt 007 Rw 08, Kelurahan Cawang, Kecamatan Kramat Jati</v>
      </c>
      <c r="G109" s="81" t="str">
        <f>'Olah Data'!AB294</f>
        <v>BPS Provinsi DKI Jakarta</v>
      </c>
      <c r="H109" s="1" t="str">
        <f t="shared" si="1"/>
        <v>31</v>
      </c>
      <c r="I109" s="1" t="str">
        <f>VLOOKUP(C109,'Olah Data'!D$2:AG$548,24,FALSE)</f>
        <v>3100</v>
      </c>
    </row>
    <row r="110" spans="1:9" ht="12.75">
      <c r="A110" s="81" t="e">
        <f t="shared" si="2"/>
        <v>#REF!</v>
      </c>
      <c r="B110" s="81" t="str">
        <f>'Olah Data'!Z129</f>
        <v>DKI Jakarta</v>
      </c>
      <c r="C110" s="82" t="str">
        <f>'Olah Data'!D129</f>
        <v>222112366</v>
      </c>
      <c r="D110" s="81" t="e">
        <f>'Olah Data'!G129</f>
        <v>#N/A</v>
      </c>
      <c r="E110" s="80" t="str">
        <f>'Olah Data'!C129</f>
        <v>DIV KS</v>
      </c>
      <c r="F110" s="81" t="str">
        <f>'Olah Data'!T129</f>
        <v>Jl. Asem No.14 14, Rt.14/Rw.2, Bidara Cina, Kecamatan Jatinegara, Kota Jakarta Timur, Daerah Khusus Ibukota Jakarta 13330</v>
      </c>
      <c r="G110" s="81" t="str">
        <f>'Olah Data'!AB129</f>
        <v>BPS Provinsi DKI Jakarta</v>
      </c>
      <c r="H110" s="1" t="str">
        <f t="shared" si="1"/>
        <v>31</v>
      </c>
      <c r="I110" s="1" t="str">
        <f>VLOOKUP(C110,'Olah Data'!D$2:AG$548,24,FALSE)</f>
        <v>3100</v>
      </c>
    </row>
    <row r="111" spans="1:9" ht="12.75">
      <c r="A111" s="81" t="e">
        <f t="shared" si="2"/>
        <v>#REF!</v>
      </c>
      <c r="B111" s="81" t="str">
        <f>'Olah Data'!Z121</f>
        <v>DKI Jakarta</v>
      </c>
      <c r="C111" s="82" t="str">
        <f>'Olah Data'!D121</f>
        <v>212111906</v>
      </c>
      <c r="D111" s="81" t="e">
        <f>'Olah Data'!G121</f>
        <v>#N/A</v>
      </c>
      <c r="E111" s="80" t="str">
        <f>'Olah Data'!C121</f>
        <v>DIV ST</v>
      </c>
      <c r="F111" s="81" t="str">
        <f>'Olah Data'!T121</f>
        <v>Kost Bu Santi, Jalan Sensus I No. 2C, Rt.1/Rw.4, Bidaracina, Jatinegara (Lantai 2, Kos Merah), Kota Jakarta Timur, Jatinegara, Dki Jakarta</v>
      </c>
      <c r="G111" s="81" t="str">
        <f>'Olah Data'!AB121</f>
        <v>BPS Provinsi DKI Jakarta</v>
      </c>
      <c r="H111" s="1" t="str">
        <f t="shared" si="1"/>
        <v>31</v>
      </c>
      <c r="I111" s="1" t="str">
        <f>VLOOKUP(C111,'Olah Data'!D$2:AG$548,24,FALSE)</f>
        <v>3100</v>
      </c>
    </row>
    <row r="112" spans="1:9" ht="12.75">
      <c r="A112" s="81" t="e">
        <f t="shared" si="2"/>
        <v>#REF!</v>
      </c>
      <c r="B112" s="81" t="str">
        <f>'Olah Data'!Z352</f>
        <v>DKI Jakarta</v>
      </c>
      <c r="C112" s="82" t="str">
        <f>'Olah Data'!D352</f>
        <v>212111920</v>
      </c>
      <c r="D112" s="81" t="e">
        <f>'Olah Data'!G352</f>
        <v>#N/A</v>
      </c>
      <c r="E112" s="80" t="str">
        <f>'Olah Data'!C352</f>
        <v>DIV ST</v>
      </c>
      <c r="F112" s="81" t="str">
        <f>'Olah Data'!T352</f>
        <v>Jalan Pangkalan Jati 1 No.11 Rt.05/ Rw.13 Kecamatan Makasar Kelurahan Cipinang Melayu</v>
      </c>
      <c r="G112" s="81" t="str">
        <f>'Olah Data'!AB352</f>
        <v>BPS Provinsi DKI Jakarta</v>
      </c>
      <c r="H112" s="1" t="str">
        <f t="shared" si="1"/>
        <v>31</v>
      </c>
      <c r="I112" s="1" t="str">
        <f>VLOOKUP(C112,'Olah Data'!D$2:AG$548,24,FALSE)</f>
        <v>3100</v>
      </c>
    </row>
    <row r="113" spans="1:9" ht="12.75">
      <c r="A113" s="81" t="e">
        <f t="shared" si="2"/>
        <v>#REF!</v>
      </c>
      <c r="B113" s="81" t="str">
        <f>'Olah Data'!Z452</f>
        <v>DKI Jakarta</v>
      </c>
      <c r="C113" s="82" t="str">
        <f>'Olah Data'!D452</f>
        <v>212111974</v>
      </c>
      <c r="D113" s="81" t="e">
        <f>'Olah Data'!G452</f>
        <v>#N/A</v>
      </c>
      <c r="E113" s="80" t="str">
        <f>'Olah Data'!C452</f>
        <v>DIV ST</v>
      </c>
      <c r="F113" s="81" t="str">
        <f>'Olah Data'!T452</f>
        <v>Jalan Otista Iii No 23, Rt 8/Rw 9, Bidara Cina, Jatinegara</v>
      </c>
      <c r="G113" s="81" t="str">
        <f>'Olah Data'!AB452</f>
        <v>BPS Provinsi DKI Jakarta</v>
      </c>
      <c r="H113" s="1" t="str">
        <f t="shared" si="1"/>
        <v>31</v>
      </c>
      <c r="I113" s="1" t="str">
        <f>VLOOKUP(C113,'Olah Data'!D$2:AG$548,24,FALSE)</f>
        <v>3100</v>
      </c>
    </row>
    <row r="114" spans="1:9" ht="12.75">
      <c r="A114" s="81" t="e">
        <f t="shared" si="2"/>
        <v>#REF!</v>
      </c>
      <c r="B114" s="81" t="str">
        <f>'Olah Data'!Z183</f>
        <v>DKI Jakarta</v>
      </c>
      <c r="C114" s="82" t="str">
        <f>'Olah Data'!D183</f>
        <v>212112024</v>
      </c>
      <c r="D114" s="81" t="e">
        <f>'Olah Data'!G183</f>
        <v>#N/A</v>
      </c>
      <c r="E114" s="80" t="str">
        <f>'Olah Data'!C183</f>
        <v>DIV ST</v>
      </c>
      <c r="F114" s="81" t="str">
        <f>'Olah Data'!T183</f>
        <v>Jl. Otista 2 No.14, Rt.7/Rw.9, Bidara Cina, Kecamatan Jatinegara, Kota Jakarta Timur, Daerah Khusus Ibukota Jakarta 13330</v>
      </c>
      <c r="G114" s="81" t="str">
        <f>'Olah Data'!AB183</f>
        <v>BPS Provinsi DKI Jakarta</v>
      </c>
      <c r="H114" s="1" t="str">
        <f t="shared" si="1"/>
        <v>31</v>
      </c>
      <c r="I114" s="1" t="str">
        <f>VLOOKUP(C114,'Olah Data'!D$2:AG$548,24,FALSE)</f>
        <v>3100</v>
      </c>
    </row>
    <row r="115" spans="1:9" ht="12.75">
      <c r="A115" s="81" t="e">
        <f t="shared" si="2"/>
        <v>#REF!</v>
      </c>
      <c r="B115" s="81" t="str">
        <f>'Olah Data'!Z231</f>
        <v>DKI Jakarta</v>
      </c>
      <c r="C115" s="82" t="str">
        <f>'Olah Data'!D231</f>
        <v>212112062</v>
      </c>
      <c r="D115" s="81" t="e">
        <f>'Olah Data'!G231</f>
        <v>#N/A</v>
      </c>
      <c r="E115" s="80" t="str">
        <f>'Olah Data'!C231</f>
        <v>DIV ST</v>
      </c>
      <c r="F115" s="81" t="str">
        <f>'Olah Data'!T231</f>
        <v>Otto Iskandardinata Ii No. 14, Bidara Cina, Kecamatan Jatinegara, Kota Jakarta Timur, Dki Jakarta</v>
      </c>
      <c r="G115" s="81" t="str">
        <f>'Olah Data'!AB231</f>
        <v>BPS Provinsi DKI Jakarta</v>
      </c>
      <c r="H115" s="1" t="str">
        <f t="shared" si="1"/>
        <v>31</v>
      </c>
      <c r="I115" s="1" t="str">
        <f>VLOOKUP(C115,'Olah Data'!D$2:AG$548,24,FALSE)</f>
        <v>3100</v>
      </c>
    </row>
    <row r="116" spans="1:9" ht="12.75">
      <c r="A116" s="81" t="e">
        <f t="shared" si="2"/>
        <v>#REF!</v>
      </c>
      <c r="B116" s="81" t="str">
        <f>'Olah Data'!Z495</f>
        <v>DKI Jakarta</v>
      </c>
      <c r="C116" s="82" t="str">
        <f>'Olah Data'!D495</f>
        <v>212112132</v>
      </c>
      <c r="D116" s="81" t="e">
        <f>'Olah Data'!G495</f>
        <v>#N/A</v>
      </c>
      <c r="E116" s="80" t="str">
        <f>'Olah Data'!C495</f>
        <v>DIV ST</v>
      </c>
      <c r="F116" s="81" t="str">
        <f>'Olah Data'!T495</f>
        <v>Jl. Asem No.9A, Rt.13/Rw.2, Bidara Cina, Kecamatan Jatinegara, Kota Jakarta Timur, Daerah Khusus Ibukota Jakarta 13330</v>
      </c>
      <c r="G116" s="81" t="str">
        <f>'Olah Data'!AB495</f>
        <v>BPS Provinsi DKI Jakarta</v>
      </c>
      <c r="H116" s="1" t="str">
        <f t="shared" si="1"/>
        <v>31</v>
      </c>
      <c r="I116" s="1" t="str">
        <f>VLOOKUP(C116,'Olah Data'!D$2:AG$548,24,FALSE)</f>
        <v>3100</v>
      </c>
    </row>
    <row r="117" spans="1:9" ht="12.75">
      <c r="A117" s="81" t="e">
        <f t="shared" si="2"/>
        <v>#REF!</v>
      </c>
      <c r="B117" s="81" t="str">
        <f>'Olah Data'!Z424</f>
        <v>DKI Jakarta</v>
      </c>
      <c r="C117" s="82" t="str">
        <f>'Olah Data'!D424</f>
        <v>212112160</v>
      </c>
      <c r="D117" s="81" t="e">
        <f>'Olah Data'!G424</f>
        <v>#N/A</v>
      </c>
      <c r="E117" s="80" t="str">
        <f>'Olah Data'!C424</f>
        <v>DIV ST</v>
      </c>
      <c r="F117" s="81" t="str">
        <f>'Olah Data'!T424</f>
        <v xml:space="preserve">Gg Sensus Ivd Rt 001 Rw 014 No 20 Kelurahan Bidara Cina Kecamatan Jatinegara </v>
      </c>
      <c r="G117" s="81" t="str">
        <f>'Olah Data'!AB424</f>
        <v>BPS Provinsi DKI Jakarta</v>
      </c>
      <c r="H117" s="1" t="str">
        <f t="shared" si="1"/>
        <v>31</v>
      </c>
      <c r="I117" s="1" t="str">
        <f>VLOOKUP(C117,'Olah Data'!D$2:AG$548,24,FALSE)</f>
        <v>3100</v>
      </c>
    </row>
    <row r="118" spans="1:9" ht="12.75">
      <c r="A118" s="81" t="e">
        <f t="shared" si="2"/>
        <v>#REF!</v>
      </c>
      <c r="B118" s="81" t="str">
        <f>'Olah Data'!Z494</f>
        <v>DKI Jakarta</v>
      </c>
      <c r="C118" s="82" t="str">
        <f>'Olah Data'!D494</f>
        <v>212112200</v>
      </c>
      <c r="D118" s="81" t="e">
        <f>'Olah Data'!G494</f>
        <v>#N/A</v>
      </c>
      <c r="E118" s="80" t="str">
        <f>'Olah Data'!C494</f>
        <v>DIV ST</v>
      </c>
      <c r="F118" s="81" t="str">
        <f>'Olah Data'!T494</f>
        <v>Kos Kartini 3B, Otista 64A, Gg. Sensus 1 No.3 Rt004/Rw015, Kelurahan Bidara Cina, Kecamatan Jatinegara, Jakarta Timur 13330 (Sebelah Bolonk Oblonk)</v>
      </c>
      <c r="G118" s="81" t="str">
        <f>'Olah Data'!AB494</f>
        <v>BPS Provinsi DKI Jakarta</v>
      </c>
      <c r="H118" s="1" t="str">
        <f t="shared" si="1"/>
        <v>31</v>
      </c>
      <c r="I118" s="1" t="str">
        <f>VLOOKUP(C118,'Olah Data'!D$2:AG$548,24,FALSE)</f>
        <v>3100</v>
      </c>
    </row>
    <row r="119" spans="1:9" ht="12.75">
      <c r="A119" s="81" t="e">
        <f t="shared" si="2"/>
        <v>#REF!</v>
      </c>
      <c r="B119" s="81" t="str">
        <f>'Olah Data'!Z53</f>
        <v>DKI Jakarta</v>
      </c>
      <c r="C119" s="82" t="str">
        <f>'Olah Data'!D53</f>
        <v>212112202</v>
      </c>
      <c r="D119" s="81" t="e">
        <f>'Olah Data'!G53</f>
        <v>#N/A</v>
      </c>
      <c r="E119" s="80" t="str">
        <f>'Olah Data'!C53</f>
        <v>DIV ST</v>
      </c>
      <c r="F119" s="81" t="str">
        <f>'Olah Data'!T53</f>
        <v>Jl. Kebon Nanas Selatan I No.6, Rt.6/Rw.8, Cipinang Cempedak (No.2 Samping Laundry), Kota Jakarta Timur, Jatinegara, Dki Jakarta, Id, 13340</v>
      </c>
      <c r="G119" s="81" t="str">
        <f>'Olah Data'!AB53</f>
        <v>BPS Provinsi DKI Jakarta</v>
      </c>
      <c r="H119" s="1" t="str">
        <f t="shared" si="1"/>
        <v>31</v>
      </c>
      <c r="I119" s="1" t="str">
        <f>VLOOKUP(C119,'Olah Data'!D$2:AG$548,24,FALSE)</f>
        <v>3100</v>
      </c>
    </row>
    <row r="120" spans="1:9" ht="12.75">
      <c r="A120" s="81" t="e">
        <f t="shared" si="2"/>
        <v>#REF!</v>
      </c>
      <c r="B120" s="81" t="str">
        <f>'Olah Data'!Z364</f>
        <v>DKI Jakarta</v>
      </c>
      <c r="C120" s="82" t="str">
        <f>'Olah Data'!D364</f>
        <v>212112211</v>
      </c>
      <c r="D120" s="81" t="e">
        <f>'Olah Data'!G364</f>
        <v>#N/A</v>
      </c>
      <c r="E120" s="80" t="str">
        <f>'Olah Data'!C364</f>
        <v>DIV ST</v>
      </c>
      <c r="F120" s="81" t="str">
        <f>'Olah Data'!T364</f>
        <v xml:space="preserve">Jl. Teratai Putih I, Gang 5 No. 36 Block 19, Rt 002 Rw 004, Kel. Malaka Sari, Kec. Duren Sawit Prumnas Kelender, Jakarta Timur. </v>
      </c>
      <c r="G120" s="81" t="str">
        <f>'Olah Data'!AB364</f>
        <v>BPS Provinsi DKI Jakarta</v>
      </c>
      <c r="H120" s="1" t="str">
        <f t="shared" si="1"/>
        <v>31</v>
      </c>
      <c r="I120" s="1" t="str">
        <f>VLOOKUP(C120,'Olah Data'!D$2:AG$548,24,FALSE)</f>
        <v>3100</v>
      </c>
    </row>
    <row r="121" spans="1:9" ht="12.75">
      <c r="A121" s="81" t="e">
        <f t="shared" si="2"/>
        <v>#REF!</v>
      </c>
      <c r="B121" s="81" t="str">
        <f>'Olah Data'!Z149</f>
        <v>DKI Jakarta</v>
      </c>
      <c r="C121" s="82" t="str">
        <f>'Olah Data'!D149</f>
        <v>212112257</v>
      </c>
      <c r="D121" s="81" t="e">
        <f>'Olah Data'!G149</f>
        <v>#N/A</v>
      </c>
      <c r="E121" s="80" t="str">
        <f>'Olah Data'!C149</f>
        <v>DIV ST</v>
      </c>
      <c r="F121" s="81" t="str">
        <f>'Olah Data'!T149</f>
        <v>Jl. Otista 3 No. 23, Bidara Cina, Jatinegara, Jakarta Timur</v>
      </c>
      <c r="G121" s="81" t="str">
        <f>'Olah Data'!AB149</f>
        <v>BPS Provinsi DKI Jakarta</v>
      </c>
      <c r="H121" s="1" t="str">
        <f t="shared" si="1"/>
        <v>31</v>
      </c>
      <c r="I121" s="1" t="str">
        <f>VLOOKUP(C121,'Olah Data'!D$2:AG$548,24,FALSE)</f>
        <v>3100</v>
      </c>
    </row>
    <row r="122" spans="1:9" ht="12.75">
      <c r="A122" s="81" t="e">
        <f t="shared" si="2"/>
        <v>#REF!</v>
      </c>
      <c r="B122" s="81" t="str">
        <f>'Olah Data'!Z246</f>
        <v>DKI Jakarta</v>
      </c>
      <c r="C122" s="82" t="str">
        <f>'Olah Data'!D246</f>
        <v>212112284</v>
      </c>
      <c r="D122" s="81" t="e">
        <f>'Olah Data'!G246</f>
        <v>#N/A</v>
      </c>
      <c r="E122" s="80" t="str">
        <f>'Olah Data'!C246</f>
        <v>DIV ST</v>
      </c>
      <c r="F122" s="81" t="str">
        <f>'Olah Data'!T246</f>
        <v>Jl. Otista 64 A Gg. Sensus I Rt.001/ 004 No. 13, Kota Jakarta Timur, Jatinegara, Dki Jakarta, Id, 13330</v>
      </c>
      <c r="G122" s="81" t="str">
        <f>'Olah Data'!AB246</f>
        <v>BPS Provinsi DKI Jakarta</v>
      </c>
      <c r="H122" s="1" t="str">
        <f t="shared" si="1"/>
        <v>31</v>
      </c>
      <c r="I122" s="1" t="str">
        <f>VLOOKUP(C122,'Olah Data'!D$2:AG$548,24,FALSE)</f>
        <v>3100</v>
      </c>
    </row>
    <row r="123" spans="1:9" ht="12.75">
      <c r="A123" s="81" t="e">
        <f t="shared" si="2"/>
        <v>#REF!</v>
      </c>
      <c r="B123" s="81" t="str">
        <f>'Olah Data'!Z17</f>
        <v>DKI Jakarta</v>
      </c>
      <c r="C123" s="82" t="str">
        <f>'Olah Data'!D17</f>
        <v>212112316</v>
      </c>
      <c r="D123" s="81" t="e">
        <f>'Olah Data'!G17</f>
        <v>#N/A</v>
      </c>
      <c r="E123" s="80" t="str">
        <f>'Olah Data'!C17</f>
        <v>DIV ST</v>
      </c>
      <c r="F123" s="81" t="str">
        <f>'Olah Data'!T17</f>
        <v>Jl. Kebon Nanas Selatan I No.17, Rt.7/Rw.8, Cipinang Cempedak, Kecamatan Jatinegara, Kota Jakarta Timur, Daerah Khusus Ibukota Jakarta 13340</v>
      </c>
      <c r="G123" s="81" t="str">
        <f>'Olah Data'!AB17</f>
        <v>BPS Provinsi DKI Jakarta</v>
      </c>
      <c r="H123" s="1" t="str">
        <f t="shared" si="1"/>
        <v>31</v>
      </c>
      <c r="I123" s="1" t="str">
        <f>VLOOKUP(C123,'Olah Data'!D$2:AG$548,24,FALSE)</f>
        <v>3100</v>
      </c>
    </row>
    <row r="124" spans="1:9" ht="12.75">
      <c r="A124" s="81" t="e">
        <f t="shared" si="2"/>
        <v>#REF!</v>
      </c>
      <c r="B124" s="81" t="str">
        <f>'Olah Data'!Z533</f>
        <v>DKI Jakarta</v>
      </c>
      <c r="C124" s="82" t="str">
        <f>'Olah Data'!D533</f>
        <v>212112412</v>
      </c>
      <c r="D124" s="81" t="e">
        <f>'Olah Data'!G533</f>
        <v>#N/A</v>
      </c>
      <c r="E124" s="80" t="str">
        <f>'Olah Data'!C533</f>
        <v>DIV ST</v>
      </c>
      <c r="F124" s="81" t="str">
        <f>'Olah Data'!T533</f>
        <v>Kost Pasaribu, Jalan Kebon Nanas Selatan I No.18A, Rt.6, Cipinang Cempedak, Jatinegara, Kota Jakarta Timur, Dki Jakarta, 13420</v>
      </c>
      <c r="G124" s="81" t="str">
        <f>'Olah Data'!AB533</f>
        <v>BPS Provinsi DKI Jakarta</v>
      </c>
      <c r="H124" s="1" t="str">
        <f t="shared" si="1"/>
        <v>31</v>
      </c>
      <c r="I124" s="1" t="str">
        <f>VLOOKUP(C124,'Olah Data'!D$2:AG$548,24,FALSE)</f>
        <v>3100</v>
      </c>
    </row>
    <row r="125" spans="1:9" ht="12.75">
      <c r="A125" s="81" t="e">
        <f t="shared" si="2"/>
        <v>#REF!</v>
      </c>
      <c r="B125" s="81" t="s">
        <v>224</v>
      </c>
      <c r="C125" s="91">
        <v>222011407</v>
      </c>
      <c r="D125" s="96" t="s">
        <v>261</v>
      </c>
      <c r="E125" s="80" t="s">
        <v>12</v>
      </c>
      <c r="F125" s="96" t="s">
        <v>5599</v>
      </c>
      <c r="G125" s="96" t="s">
        <v>8144</v>
      </c>
      <c r="H125" s="1" t="e">
        <f t="shared" si="1"/>
        <v>#N/A</v>
      </c>
      <c r="I125" s="1" t="e">
        <f>VLOOKUP(C125,'Olah Data'!D$2:AG$548,24,FALSE)</f>
        <v>#N/A</v>
      </c>
    </row>
    <row r="126" spans="1:9" ht="12.75">
      <c r="A126" s="81" t="e">
        <f t="shared" si="2"/>
        <v>#REF!</v>
      </c>
      <c r="B126" s="81" t="str">
        <f>'Olah Data'!Z481</f>
        <v>DKI Jakarta</v>
      </c>
      <c r="C126" s="82" t="str">
        <f>'Olah Data'!D481</f>
        <v>222111930</v>
      </c>
      <c r="D126" s="81" t="e">
        <f>'Olah Data'!G481</f>
        <v>#N/A</v>
      </c>
      <c r="E126" s="80" t="str">
        <f>'Olah Data'!C481</f>
        <v>DIV KS</v>
      </c>
      <c r="F126" s="81" t="str">
        <f>'Olah Data'!T481</f>
        <v>Kav Dprd Dki Blok A-2 Rt. 06 Rw. 05 Pulojahe Kel. Jatinegara, Cakung Jakarta Timur Kode Pos. 13930</v>
      </c>
      <c r="G126" s="81" t="str">
        <f>'Olah Data'!AB481</f>
        <v>BPS Kabupaten Kepulauan Seribu</v>
      </c>
      <c r="H126" s="1" t="str">
        <f t="shared" si="1"/>
        <v>31</v>
      </c>
      <c r="I126" s="1" t="str">
        <f>VLOOKUP(C126,'Olah Data'!D$2:AG$548,24,FALSE)</f>
        <v>3101</v>
      </c>
    </row>
    <row r="127" spans="1:9" ht="12.75">
      <c r="A127" s="81" t="e">
        <f t="shared" si="2"/>
        <v>#REF!</v>
      </c>
      <c r="B127" s="81" t="str">
        <f>'Olah Data'!Z238</f>
        <v>DKI Jakarta</v>
      </c>
      <c r="C127" s="82" t="str">
        <f>'Olah Data'!D238</f>
        <v>222112127</v>
      </c>
      <c r="D127" s="81" t="e">
        <f>'Olah Data'!G238</f>
        <v>#N/A</v>
      </c>
      <c r="E127" s="80" t="str">
        <f>'Olah Data'!C238</f>
        <v>DIV KS</v>
      </c>
      <c r="F127" s="81" t="str">
        <f>'Olah Data'!T238</f>
        <v>Jl. Sensus Iii No 10B Rt 06 Rw 04, Bidaracina, Jatinegara, Jakarta Timur 13330</v>
      </c>
      <c r="G127" s="81" t="str">
        <f>'Olah Data'!AB238</f>
        <v>BPS Kabupaten Kepulauan Seribu</v>
      </c>
      <c r="H127" s="1" t="str">
        <f t="shared" si="1"/>
        <v>31</v>
      </c>
      <c r="I127" s="1" t="str">
        <f>VLOOKUP(C127,'Olah Data'!D$2:AG$548,24,FALSE)</f>
        <v>3101</v>
      </c>
    </row>
    <row r="128" spans="1:9" ht="12.75">
      <c r="A128" s="81" t="e">
        <f t="shared" si="2"/>
        <v>#REF!</v>
      </c>
      <c r="B128" s="81" t="str">
        <f>'Olah Data'!Z363</f>
        <v>DKI Jakarta</v>
      </c>
      <c r="C128" s="82" t="str">
        <f>'Olah Data'!D363</f>
        <v>212111847</v>
      </c>
      <c r="D128" s="81" t="e">
        <f>'Olah Data'!G363</f>
        <v>#N/A</v>
      </c>
      <c r="E128" s="80" t="str">
        <f>'Olah Data'!C363</f>
        <v>DIV ST</v>
      </c>
      <c r="F128" s="81" t="str">
        <f>'Olah Data'!T363</f>
        <v>Jalan Kebon Nanas Selatan I No.31, Rt.8/Rw.8, Kel. Cipinang Cempedak, Jatinegara</v>
      </c>
      <c r="G128" s="81" t="str">
        <f>'Olah Data'!AB363</f>
        <v>BPS Kabupaten Kepulauan Seribu</v>
      </c>
      <c r="H128" s="1" t="str">
        <f t="shared" si="1"/>
        <v>31</v>
      </c>
      <c r="I128" s="1" t="str">
        <f>VLOOKUP(C128,'Olah Data'!D$2:AG$548,24,FALSE)</f>
        <v>3101</v>
      </c>
    </row>
    <row r="129" spans="1:9" ht="12.75">
      <c r="A129" s="81" t="e">
        <f t="shared" si="2"/>
        <v>#REF!</v>
      </c>
      <c r="B129" s="81" t="str">
        <f>'Olah Data'!Z209</f>
        <v>DKI Jakarta</v>
      </c>
      <c r="C129" s="82" t="str">
        <f>'Olah Data'!D209</f>
        <v>212112298</v>
      </c>
      <c r="D129" s="81" t="e">
        <f>'Olah Data'!G209</f>
        <v>#N/A</v>
      </c>
      <c r="E129" s="80" t="str">
        <f>'Olah Data'!C209</f>
        <v>DIV ST</v>
      </c>
      <c r="F129" s="81" t="str">
        <f>'Olah Data'!T209</f>
        <v>Jalan Dawel Nomor 15, Rt 005/Rw 009, Kelurahan Bidaracina, Kecamatan Jatinegara</v>
      </c>
      <c r="G129" s="81" t="str">
        <f>'Olah Data'!AB209</f>
        <v>BPS Kabupaten Kepulauan Seribu</v>
      </c>
      <c r="H129" s="1" t="str">
        <f t="shared" si="1"/>
        <v>31</v>
      </c>
      <c r="I129" s="1" t="str">
        <f>VLOOKUP(C129,'Olah Data'!D$2:AG$548,24,FALSE)</f>
        <v>3101</v>
      </c>
    </row>
    <row r="130" spans="1:9" ht="12.75">
      <c r="A130" s="81" t="e">
        <f t="shared" si="2"/>
        <v>#REF!</v>
      </c>
      <c r="B130" s="81" t="str">
        <f>'Olah Data'!Z449</f>
        <v>DKI Jakarta</v>
      </c>
      <c r="C130" s="82" t="str">
        <f>'Olah Data'!D449</f>
        <v>212112416</v>
      </c>
      <c r="D130" s="81" t="e">
        <f>'Olah Data'!G449</f>
        <v>#N/A</v>
      </c>
      <c r="E130" s="80" t="str">
        <f>'Olah Data'!C449</f>
        <v>DIV ST</v>
      </c>
      <c r="F130" s="81" t="str">
        <f>'Olah Data'!T449</f>
        <v>Wisma Kost Saabun, Jalan Otista Raya No.5A, Rt.10/Rw.2, Kelurahan Bidara Cina, Kecamatan Jatinegara</v>
      </c>
      <c r="G130" s="81" t="str">
        <f>'Olah Data'!AB449</f>
        <v>BPS Kabupaten Kepulauan Seribu</v>
      </c>
      <c r="H130" s="1" t="str">
        <f t="shared" si="1"/>
        <v>31</v>
      </c>
      <c r="I130" s="1" t="str">
        <f>VLOOKUP(C130,'Olah Data'!D$2:AG$548,24,FALSE)</f>
        <v>3101</v>
      </c>
    </row>
    <row r="131" spans="1:9" ht="12.75">
      <c r="A131" s="81" t="e">
        <f t="shared" si="2"/>
        <v>#REF!</v>
      </c>
      <c r="B131" s="81" t="str">
        <f>'Olah Data'!Z144</f>
        <v>DKI Jakarta</v>
      </c>
      <c r="C131" s="82" t="str">
        <f>'Olah Data'!D144</f>
        <v>112212630</v>
      </c>
      <c r="D131" s="81" t="e">
        <f>'Olah Data'!G144</f>
        <v>#N/A</v>
      </c>
      <c r="E131" s="80" t="str">
        <f>'Olah Data'!C144</f>
        <v>DIII ST</v>
      </c>
      <c r="F131" s="81" t="str">
        <f>'Olah Data'!T144</f>
        <v>Apartemen Kalibata City Tower Ebony Lt. 5  No. E5/Cv Jalan Raya Kalibata Kel. Rawajati Kec. Pancoran Jakarta Selatan - Jakarta</v>
      </c>
      <c r="G131" s="81" t="str">
        <f>'Olah Data'!AB144</f>
        <v>BPS Kota Jakarta Selatan</v>
      </c>
      <c r="H131" s="1" t="str">
        <f t="shared" si="1"/>
        <v>31</v>
      </c>
      <c r="I131" s="1" t="str">
        <f>VLOOKUP(C131,'Olah Data'!D$2:AG$548,24,FALSE)</f>
        <v>3171</v>
      </c>
    </row>
    <row r="132" spans="1:9" ht="12.75">
      <c r="A132" s="81" t="e">
        <f t="shared" si="2"/>
        <v>#REF!</v>
      </c>
      <c r="B132" s="81" t="str">
        <f>'Olah Data'!Z80</f>
        <v>DKI Jakarta</v>
      </c>
      <c r="C132" s="82" t="str">
        <f>'Olah Data'!D80</f>
        <v>112212790</v>
      </c>
      <c r="D132" s="81" t="e">
        <f>'Olah Data'!G80</f>
        <v>#N/A</v>
      </c>
      <c r="E132" s="80" t="str">
        <f>'Olah Data'!C80</f>
        <v>DIII ST</v>
      </c>
      <c r="F132" s="81" t="str">
        <f>'Olah Data'!T80</f>
        <v>Jl. Kebon Nanas Selatan Ii No.03, Rt.03/Rw.08, Cipinang Cempedak, Jatinegara</v>
      </c>
      <c r="G132" s="81" t="str">
        <f>'Olah Data'!AB80</f>
        <v>BPS Kota Jakarta Selatan</v>
      </c>
      <c r="H132" s="1" t="str">
        <f t="shared" si="1"/>
        <v>31</v>
      </c>
      <c r="I132" s="1" t="str">
        <f>VLOOKUP(C132,'Olah Data'!D$2:AG$548,24,FALSE)</f>
        <v>3171</v>
      </c>
    </row>
    <row r="133" spans="1:9" ht="12.75">
      <c r="A133" s="81" t="e">
        <f t="shared" si="2"/>
        <v>#REF!</v>
      </c>
      <c r="B133" s="81" t="str">
        <f>'Olah Data'!Z177</f>
        <v>DKI Jakarta</v>
      </c>
      <c r="C133" s="82" t="str">
        <f>'Olah Data'!D177</f>
        <v>112212886</v>
      </c>
      <c r="D133" s="81" t="e">
        <f>'Olah Data'!G177</f>
        <v>#N/A</v>
      </c>
      <c r="E133" s="80" t="str">
        <f>'Olah Data'!C177</f>
        <v>DIII ST</v>
      </c>
      <c r="F133" s="81" t="str">
        <f>'Olah Data'!T177</f>
        <v>Rt 004/Rw 003, No. 31, Gang Mangga, Bidaracina, Jatinegara</v>
      </c>
      <c r="G133" s="81" t="str">
        <f>'Olah Data'!AB177</f>
        <v>BPS Kota Jakarta Selatan</v>
      </c>
      <c r="H133" s="1" t="str">
        <f t="shared" si="1"/>
        <v>31</v>
      </c>
      <c r="I133" s="1" t="str">
        <f>VLOOKUP(C133,'Olah Data'!D$2:AG$548,24,FALSE)</f>
        <v>3171</v>
      </c>
    </row>
    <row r="134" spans="1:9" ht="12.75">
      <c r="A134" s="81" t="e">
        <f t="shared" si="2"/>
        <v>#REF!</v>
      </c>
      <c r="B134" s="81" t="str">
        <f>'Olah Data'!Z299</f>
        <v>DKI Jakarta</v>
      </c>
      <c r="C134" s="82" t="str">
        <f>'Olah Data'!D299</f>
        <v>222111967</v>
      </c>
      <c r="D134" s="81" t="e">
        <f>'Olah Data'!G299</f>
        <v>#N/A</v>
      </c>
      <c r="E134" s="80" t="str">
        <f>'Olah Data'!C299</f>
        <v>DIV KS</v>
      </c>
      <c r="F134" s="81" t="str">
        <f>'Olah Data'!T299</f>
        <v>Jalan Jengki, Gang Delima No. 24 Rt05/Rw12, Kebon Pala, Makasar</v>
      </c>
      <c r="G134" s="81" t="str">
        <f>'Olah Data'!AB299</f>
        <v>BPS Kota Jakarta Selatan</v>
      </c>
      <c r="H134" s="1" t="str">
        <f t="shared" si="1"/>
        <v>31</v>
      </c>
      <c r="I134" s="1" t="str">
        <f>VLOOKUP(C134,'Olah Data'!D$2:AG$548,24,FALSE)</f>
        <v>3171</v>
      </c>
    </row>
    <row r="135" spans="1:9" ht="12.75">
      <c r="A135" s="81" t="e">
        <f t="shared" si="2"/>
        <v>#REF!</v>
      </c>
      <c r="B135" s="81" t="str">
        <f>'Olah Data'!Z519</f>
        <v>DKI Jakarta</v>
      </c>
      <c r="C135" s="82" t="str">
        <f>'Olah Data'!D519</f>
        <v>222112359</v>
      </c>
      <c r="D135" s="81" t="e">
        <f>'Olah Data'!G519</f>
        <v>#N/A</v>
      </c>
      <c r="E135" s="80" t="str">
        <f>'Olah Data'!C519</f>
        <v>DIV KS</v>
      </c>
      <c r="F135" s="81" t="str">
        <f>'Olah Data'!T519</f>
        <v>Jalan H. Taiman Rt.004 Rw.02 No.09, Kelurahan Gedong, Kecamatan Pasar Rebo, Kota Administrasi Jakarta Timur, Provinsi Dki Jakarta 13760</v>
      </c>
      <c r="G135" s="81" t="str">
        <f>'Olah Data'!AB519</f>
        <v>BPS Kota Jakarta Selatan</v>
      </c>
      <c r="H135" s="1" t="str">
        <f t="shared" si="1"/>
        <v>31</v>
      </c>
      <c r="I135" s="1" t="str">
        <f>VLOOKUP(C135,'Olah Data'!D$2:AG$548,24,FALSE)</f>
        <v>3171</v>
      </c>
    </row>
    <row r="136" spans="1:9" ht="12.75">
      <c r="A136" s="81" t="e">
        <f t="shared" si="2"/>
        <v>#REF!</v>
      </c>
      <c r="B136" s="81" t="str">
        <f>'Olah Data'!Z170</f>
        <v>DKI Jakarta</v>
      </c>
      <c r="C136" s="82" t="str">
        <f>'Olah Data'!D170</f>
        <v>212112151</v>
      </c>
      <c r="D136" s="81" t="e">
        <f>'Olah Data'!G170</f>
        <v>#N/A</v>
      </c>
      <c r="E136" s="80" t="str">
        <f>'Olah Data'!C170</f>
        <v>DIV ST</v>
      </c>
      <c r="F136" s="81" t="str">
        <f>'Olah Data'!T170</f>
        <v xml:space="preserve">Jln.Chandraqa 11 No.4, Komplek Kopassus, Cijantung, Jakarta Timur </v>
      </c>
      <c r="G136" s="81" t="str">
        <f>'Olah Data'!AB170</f>
        <v>BPS Kota Jakarta Selatan</v>
      </c>
      <c r="H136" s="1" t="str">
        <f t="shared" si="1"/>
        <v>31</v>
      </c>
      <c r="I136" s="1" t="str">
        <f>VLOOKUP(C136,'Olah Data'!D$2:AG$548,24,FALSE)</f>
        <v>3171</v>
      </c>
    </row>
    <row r="137" spans="1:9" ht="12.75">
      <c r="A137" s="81" t="e">
        <f t="shared" si="2"/>
        <v>#REF!</v>
      </c>
      <c r="B137" s="81" t="str">
        <f>'Olah Data'!Z194</f>
        <v>DKI Jakarta</v>
      </c>
      <c r="C137" s="82" t="str">
        <f>'Olah Data'!D194</f>
        <v>212112340</v>
      </c>
      <c r="D137" s="81" t="e">
        <f>'Olah Data'!G194</f>
        <v>#N/A</v>
      </c>
      <c r="E137" s="80" t="str">
        <f>'Olah Data'!C194</f>
        <v>DIV ST</v>
      </c>
      <c r="F137" s="81" t="str">
        <f>'Olah Data'!T194</f>
        <v>Kos Pondok Sunda Bu Icah, Jalan Mulia No.20, Rt.8/Rw.8, Kelurahan Bidaracina, Jatinegara, Kota Jakarta Timur, Jatinegara, Dki Jakarta, Id, 13330</v>
      </c>
      <c r="G137" s="81" t="str">
        <f>'Olah Data'!AB194</f>
        <v>BPS Kota Jakarta Selatan</v>
      </c>
      <c r="H137" s="1" t="str">
        <f t="shared" si="1"/>
        <v>31</v>
      </c>
      <c r="I137" s="1" t="str">
        <f>VLOOKUP(C137,'Olah Data'!D$2:AG$548,24,FALSE)</f>
        <v>3171</v>
      </c>
    </row>
    <row r="138" spans="1:9" ht="12.75">
      <c r="A138" s="81" t="e">
        <f t="shared" si="2"/>
        <v>#REF!</v>
      </c>
      <c r="B138" s="81" t="str">
        <f>'Olah Data'!Z225</f>
        <v>DKI Jakarta</v>
      </c>
      <c r="C138" s="82" t="str">
        <f>'Olah Data'!D225</f>
        <v>212112391</v>
      </c>
      <c r="D138" s="81" t="e">
        <f>'Olah Data'!G225</f>
        <v>#N/A</v>
      </c>
      <c r="E138" s="80" t="str">
        <f>'Olah Data'!C225</f>
        <v>DIV ST</v>
      </c>
      <c r="F138" s="81" t="str">
        <f>'Olah Data'!T225</f>
        <v>Jl. Asem No.9A, Rt.13/Rw.2, Bidara Cina, Kecamatan Jatinegara, Kota Jakarta Timur, Daerah Khusus Ibukota Jakarta 13330</v>
      </c>
      <c r="G138" s="81" t="str">
        <f>'Olah Data'!AB225</f>
        <v>BPS Kota Jakarta Selatan</v>
      </c>
      <c r="H138" s="1" t="str">
        <f t="shared" si="1"/>
        <v>31</v>
      </c>
      <c r="I138" s="1" t="str">
        <f>VLOOKUP(C138,'Olah Data'!D$2:AG$548,24,FALSE)</f>
        <v>3171</v>
      </c>
    </row>
    <row r="139" spans="1:9" ht="12.75">
      <c r="A139" s="81" t="e">
        <f t="shared" si="2"/>
        <v>#REF!</v>
      </c>
      <c r="B139" s="81" t="str">
        <f>'Olah Data'!Z20</f>
        <v>DKI Jakarta</v>
      </c>
      <c r="C139" s="82" t="str">
        <f>'Olah Data'!D20</f>
        <v>112212478</v>
      </c>
      <c r="D139" s="81" t="e">
        <f>'Olah Data'!G20</f>
        <v>#N/A</v>
      </c>
      <c r="E139" s="80" t="str">
        <f>'Olah Data'!C20</f>
        <v>DIII ST</v>
      </c>
      <c r="F139" s="81" t="str">
        <f>'Olah Data'!T20</f>
        <v>Jl. Hasbi 1 No. 16 Rt 10/Rw 09, Kelurahan Bidaracina, Kecamatan Jatinegara, 13330</v>
      </c>
      <c r="G139" s="81" t="str">
        <f>'Olah Data'!AB20</f>
        <v>BPS Kota Jakarta Timur</v>
      </c>
      <c r="H139" s="1" t="str">
        <f t="shared" si="1"/>
        <v>31</v>
      </c>
      <c r="I139" s="1" t="str">
        <f>VLOOKUP(C139,'Olah Data'!D$2:AG$548,24,FALSE)</f>
        <v>3172</v>
      </c>
    </row>
    <row r="140" spans="1:9" ht="12.75">
      <c r="A140" s="81" t="e">
        <f t="shared" si="2"/>
        <v>#REF!</v>
      </c>
      <c r="B140" s="81" t="str">
        <f>'Olah Data'!Z96</f>
        <v>DKI Jakarta</v>
      </c>
      <c r="C140" s="82" t="str">
        <f>'Olah Data'!D96</f>
        <v>112212688</v>
      </c>
      <c r="D140" s="81" t="e">
        <f>'Olah Data'!G96</f>
        <v>#N/A</v>
      </c>
      <c r="E140" s="80" t="str">
        <f>'Olah Data'!C96</f>
        <v>DIII ST</v>
      </c>
      <c r="F140" s="81" t="str">
        <f>'Olah Data'!T96</f>
        <v xml:space="preserve">Griya Firamita, Jalan H. Yahya No 6, Rt 01 Rw 09, Kecamatan Jatinegara, Kelurahan Bidara Cina. </v>
      </c>
      <c r="G140" s="81" t="str">
        <f>'Olah Data'!AB96</f>
        <v>BPS Kota Jakarta Timur</v>
      </c>
      <c r="H140" s="1" t="str">
        <f t="shared" si="1"/>
        <v>31</v>
      </c>
      <c r="I140" s="1" t="str">
        <f>VLOOKUP(C140,'Olah Data'!D$2:AG$548,24,FALSE)</f>
        <v>3172</v>
      </c>
    </row>
    <row r="141" spans="1:9" ht="12.75">
      <c r="A141" s="81" t="e">
        <f t="shared" si="2"/>
        <v>#REF!</v>
      </c>
      <c r="B141" s="81" t="str">
        <f>'Olah Data'!Z296</f>
        <v>DKI Jakarta</v>
      </c>
      <c r="C141" s="82" t="str">
        <f>'Olah Data'!D296</f>
        <v>112212727</v>
      </c>
      <c r="D141" s="81" t="e">
        <f>'Olah Data'!G296</f>
        <v>#N/A</v>
      </c>
      <c r="E141" s="80" t="str">
        <f>'Olah Data'!C296</f>
        <v>DIII ST</v>
      </c>
      <c r="F141" s="81" t="str">
        <f>'Olah Data'!T296</f>
        <v>Jalan Sensus 4 No. 45 Rt 006 Rw 04, Jatinegara, Jakarta Timur, Dki Jakarta 13330</v>
      </c>
      <c r="G141" s="81" t="str">
        <f>'Olah Data'!AB296</f>
        <v>BPS Kota Jakarta Timur</v>
      </c>
      <c r="H141" s="1" t="str">
        <f t="shared" si="1"/>
        <v>31</v>
      </c>
      <c r="I141" s="1" t="str">
        <f>VLOOKUP(C141,'Olah Data'!D$2:AG$548,24,FALSE)</f>
        <v>3172</v>
      </c>
    </row>
    <row r="142" spans="1:9" ht="12.75">
      <c r="A142" s="81" t="e">
        <f t="shared" si="2"/>
        <v>#REF!</v>
      </c>
      <c r="B142" s="81" t="str">
        <f>'Olah Data'!Z31</f>
        <v>DKI Jakarta</v>
      </c>
      <c r="C142" s="82" t="str">
        <f>'Olah Data'!D31</f>
        <v>112212732</v>
      </c>
      <c r="D142" s="81" t="e">
        <f>'Olah Data'!G31</f>
        <v>#N/A</v>
      </c>
      <c r="E142" s="80" t="str">
        <f>'Olah Data'!C31</f>
        <v>DIII ST</v>
      </c>
      <c r="F142" s="81" t="str">
        <f>'Olah Data'!T31</f>
        <v>Tifa House Syariah, Jalan Otista Ii No.14, Rt.7/Rw.9, Kel.Bidaracina, Jatinegara</v>
      </c>
      <c r="G142" s="81" t="str">
        <f>'Olah Data'!AB31</f>
        <v>BPS Kota Jakarta Timur</v>
      </c>
      <c r="H142" s="1" t="str">
        <f t="shared" si="1"/>
        <v>31</v>
      </c>
      <c r="I142" s="1" t="str">
        <f>VLOOKUP(C142,'Olah Data'!D$2:AG$548,24,FALSE)</f>
        <v>3172</v>
      </c>
    </row>
    <row r="143" spans="1:9" ht="12.75">
      <c r="A143" s="81" t="e">
        <f t="shared" si="2"/>
        <v>#REF!</v>
      </c>
      <c r="B143" s="81" t="str">
        <f>'Olah Data'!Z318</f>
        <v>DKI Jakarta</v>
      </c>
      <c r="C143" s="82" t="str">
        <f>'Olah Data'!D318</f>
        <v>212112027</v>
      </c>
      <c r="D143" s="81" t="e">
        <f>'Olah Data'!G318</f>
        <v>#N/A</v>
      </c>
      <c r="E143" s="80" t="str">
        <f>'Olah Data'!C318</f>
        <v>DIV ST</v>
      </c>
      <c r="F143" s="81" t="str">
        <f>'Olah Data'!T318</f>
        <v>Rt.7/Rw.1, No.27A 7, Jl. Wedana, Balimester, Jatinegara</v>
      </c>
      <c r="G143" s="81" t="str">
        <f>'Olah Data'!AB318</f>
        <v>BPS Kota Jakarta Timur</v>
      </c>
      <c r="H143" s="1" t="str">
        <f t="shared" si="1"/>
        <v>31</v>
      </c>
      <c r="I143" s="1" t="str">
        <f>VLOOKUP(C143,'Olah Data'!D$2:AG$548,24,FALSE)</f>
        <v>3172</v>
      </c>
    </row>
    <row r="144" spans="1:9" ht="12.75">
      <c r="A144" s="81" t="e">
        <f t="shared" si="2"/>
        <v>#REF!</v>
      </c>
      <c r="B144" s="81" t="str">
        <f>'Olah Data'!Z528</f>
        <v>DKI Jakarta</v>
      </c>
      <c r="C144" s="82" t="str">
        <f>'Olah Data'!D528</f>
        <v>212112192</v>
      </c>
      <c r="D144" s="81" t="e">
        <f>'Olah Data'!G528</f>
        <v>#N/A</v>
      </c>
      <c r="E144" s="80" t="str">
        <f>'Olah Data'!C528</f>
        <v>DIV ST</v>
      </c>
      <c r="F144" s="81" t="str">
        <f>'Olah Data'!T528</f>
        <v>Kost Perjuangan, Jalan Kebon Nanas Utara I No.31, Rt.3, Rw.7, Cipinang Cempedak, Bidara Cina</v>
      </c>
      <c r="G144" s="81" t="str">
        <f>'Olah Data'!AB528</f>
        <v>BPS Kota Jakarta Timur</v>
      </c>
      <c r="H144" s="1" t="str">
        <f t="shared" si="1"/>
        <v>31</v>
      </c>
      <c r="I144" s="1" t="str">
        <f>VLOOKUP(C144,'Olah Data'!D$2:AG$548,24,FALSE)</f>
        <v>3172</v>
      </c>
    </row>
    <row r="145" spans="1:9" ht="12.75">
      <c r="A145" s="81" t="e">
        <f t="shared" si="2"/>
        <v>#REF!</v>
      </c>
      <c r="B145" s="81" t="str">
        <f>'Olah Data'!Z187</f>
        <v>DKI Jakarta</v>
      </c>
      <c r="C145" s="82" t="str">
        <f>'Olah Data'!D187</f>
        <v>212112331</v>
      </c>
      <c r="D145" s="81" t="e">
        <f>'Olah Data'!G187</f>
        <v>#N/A</v>
      </c>
      <c r="E145" s="80" t="str">
        <f>'Olah Data'!C187</f>
        <v>DIV ST</v>
      </c>
      <c r="F145" s="81" t="str">
        <f>'Olah Data'!T187</f>
        <v>Gang Haji Sayuti 1 Nomor 9 14/08, Jatinegara, Cakung, Jakarta Timur, Dki Jakarta 13930</v>
      </c>
      <c r="G145" s="81" t="str">
        <f>'Olah Data'!AB187</f>
        <v>BPS Kota Jakarta Timur</v>
      </c>
      <c r="H145" s="1" t="str">
        <f t="shared" si="1"/>
        <v>31</v>
      </c>
      <c r="I145" s="1" t="str">
        <f>VLOOKUP(C145,'Olah Data'!D$2:AG$548,24,FALSE)</f>
        <v>3172</v>
      </c>
    </row>
    <row r="146" spans="1:9" ht="12.75">
      <c r="A146" s="81" t="e">
        <f t="shared" si="2"/>
        <v>#REF!</v>
      </c>
      <c r="B146" s="81" t="str">
        <f>'Olah Data'!Z301</f>
        <v>DKI Jakarta</v>
      </c>
      <c r="C146" s="82" t="str">
        <f>'Olah Data'!D301</f>
        <v>112212519</v>
      </c>
      <c r="D146" s="81" t="e">
        <f>'Olah Data'!G301</f>
        <v>#N/A</v>
      </c>
      <c r="E146" s="80" t="str">
        <f>'Olah Data'!C301</f>
        <v>DIII ST</v>
      </c>
      <c r="F146" s="81" t="str">
        <f>'Olah Data'!T301</f>
        <v>Jl. Kb. Nanas Utara Ii No.25, Rt.5/Rw.7, Kelurahan Cipinang Cempedak, Kecamatan Jatinegara, Kota Jakarta Timur, Daerah Khusus Ibukota Jakarta 13340</v>
      </c>
      <c r="G146" s="81" t="str">
        <f>'Olah Data'!AB301</f>
        <v>BPS Kota Jakarta Pusat</v>
      </c>
      <c r="H146" s="1" t="str">
        <f t="shared" si="1"/>
        <v>31</v>
      </c>
      <c r="I146" s="1" t="str">
        <f>VLOOKUP(C146,'Olah Data'!D$2:AG$548,24,FALSE)</f>
        <v>3173</v>
      </c>
    </row>
    <row r="147" spans="1:9" ht="12.75">
      <c r="A147" s="81" t="e">
        <f t="shared" si="2"/>
        <v>#REF!</v>
      </c>
      <c r="B147" s="81" t="s">
        <v>224</v>
      </c>
      <c r="C147" s="91">
        <v>222011732</v>
      </c>
      <c r="D147" s="96" t="s">
        <v>291</v>
      </c>
      <c r="E147" s="80" t="s">
        <v>12</v>
      </c>
      <c r="F147" s="96" t="s">
        <v>5605</v>
      </c>
      <c r="G147" s="96" t="s">
        <v>286</v>
      </c>
      <c r="H147" s="1" t="e">
        <f t="shared" si="1"/>
        <v>#N/A</v>
      </c>
      <c r="I147" s="1" t="e">
        <f>VLOOKUP(C147,'Olah Data'!D$2:AG$548,24,FALSE)</f>
        <v>#N/A</v>
      </c>
    </row>
    <row r="148" spans="1:9" ht="12.75">
      <c r="A148" s="81" t="e">
        <f t="shared" si="2"/>
        <v>#REF!</v>
      </c>
      <c r="B148" s="81" t="str">
        <f>'Olah Data'!Z463</f>
        <v>DKI Jakarta</v>
      </c>
      <c r="C148" s="82" t="str">
        <f>'Olah Data'!D463</f>
        <v>222111900</v>
      </c>
      <c r="D148" s="81" t="e">
        <f>'Olah Data'!G463</f>
        <v>#N/A</v>
      </c>
      <c r="E148" s="80" t="str">
        <f>'Olah Data'!C463</f>
        <v>DIV KS</v>
      </c>
      <c r="F148" s="81" t="str">
        <f>'Olah Data'!T463</f>
        <v>Gang Mangga, Rt 01/Rw 03 No.54 B, Kelurahan Bidara Cina, Kecamatan Jatinegara, Jaktim.
Pos 13330</v>
      </c>
      <c r="G148" s="81" t="str">
        <f>'Olah Data'!AB463</f>
        <v>BPS Kota Jakarta Pusat</v>
      </c>
      <c r="H148" s="1" t="str">
        <f t="shared" si="1"/>
        <v>31</v>
      </c>
      <c r="I148" s="1" t="str">
        <f>VLOOKUP(C148,'Olah Data'!D$2:AG$548,24,FALSE)</f>
        <v>3173</v>
      </c>
    </row>
    <row r="149" spans="1:9" ht="12.75">
      <c r="A149" s="81" t="e">
        <f t="shared" si="2"/>
        <v>#REF!</v>
      </c>
      <c r="B149" s="81" t="str">
        <f>'Olah Data'!Z457</f>
        <v>DKI Jakarta</v>
      </c>
      <c r="C149" s="82" t="str">
        <f>'Olah Data'!D457</f>
        <v>222111955</v>
      </c>
      <c r="D149" s="81" t="e">
        <f>'Olah Data'!G457</f>
        <v>#N/A</v>
      </c>
      <c r="E149" s="80" t="str">
        <f>'Olah Data'!C457</f>
        <v>DIV KS</v>
      </c>
      <c r="F149" s="81" t="str">
        <f>'Olah Data'!T457</f>
        <v>Jl. Kebon Nanas Selatan Ii No.10, Rt.5/Rw.5, Cipinang Cempedak, Kecamatan Jatinegara, Kota Jakarta Timur, Daerah Khusus Ibukota Jakarta 13340</v>
      </c>
      <c r="G149" s="81" t="str">
        <f>'Olah Data'!AB457</f>
        <v>BPS Kota Jakarta Pusat</v>
      </c>
      <c r="H149" s="1" t="str">
        <f t="shared" si="1"/>
        <v>31</v>
      </c>
      <c r="I149" s="1" t="str">
        <f>VLOOKUP(C149,'Olah Data'!D$2:AG$548,24,FALSE)</f>
        <v>3173</v>
      </c>
    </row>
    <row r="150" spans="1:9" ht="12.75">
      <c r="A150" s="81" t="e">
        <f t="shared" si="2"/>
        <v>#REF!</v>
      </c>
      <c r="B150" s="81" t="str">
        <f>'Olah Data'!Z329</f>
        <v>DKI Jakarta</v>
      </c>
      <c r="C150" s="82" t="str">
        <f>'Olah Data'!D329</f>
        <v>222112217</v>
      </c>
      <c r="D150" s="81" t="e">
        <f>'Olah Data'!G329</f>
        <v>#N/A</v>
      </c>
      <c r="E150" s="80" t="str">
        <f>'Olah Data'!C329</f>
        <v>DIV KS</v>
      </c>
      <c r="F150" s="81" t="str">
        <f>'Olah Data'!T329</f>
        <v>Jalan Otista 2 No. 20A Rt. 4 Rw. 9 Bidara Cina, Jatinegara</v>
      </c>
      <c r="G150" s="81" t="str">
        <f>'Olah Data'!AB329</f>
        <v>BPS Kota Jakarta Pusat</v>
      </c>
      <c r="H150" s="1" t="str">
        <f t="shared" si="1"/>
        <v>31</v>
      </c>
      <c r="I150" s="1" t="str">
        <f>VLOOKUP(C150,'Olah Data'!D$2:AG$548,24,FALSE)</f>
        <v>3173</v>
      </c>
    </row>
    <row r="151" spans="1:9" ht="12.75">
      <c r="A151" s="81" t="e">
        <f t="shared" si="2"/>
        <v>#REF!</v>
      </c>
      <c r="B151" s="81" t="str">
        <f>'Olah Data'!Z303</f>
        <v>DKI Jakarta</v>
      </c>
      <c r="C151" s="82" t="str">
        <f>'Olah Data'!D303</f>
        <v>212111962</v>
      </c>
      <c r="D151" s="81" t="e">
        <f>'Olah Data'!G303</f>
        <v>#N/A</v>
      </c>
      <c r="E151" s="80" t="str">
        <f>'Olah Data'!C303</f>
        <v>DIV ST</v>
      </c>
      <c r="F151" s="81" t="str">
        <f>'Olah Data'!T303</f>
        <v>Jalan Kebon Nanas Selatan I No. 2, Rt. 13/ Rw. 8, Cipinang Cempedak, Jatinegara</v>
      </c>
      <c r="G151" s="81" t="str">
        <f>'Olah Data'!AB303</f>
        <v>BPS Kota Jakarta Pusat</v>
      </c>
      <c r="H151" s="1" t="str">
        <f t="shared" si="1"/>
        <v>31</v>
      </c>
      <c r="I151" s="1" t="str">
        <f>VLOOKUP(C151,'Olah Data'!D$2:AG$548,24,FALSE)</f>
        <v>3173</v>
      </c>
    </row>
    <row r="152" spans="1:9" ht="12.75">
      <c r="A152" s="81" t="e">
        <f t="shared" si="2"/>
        <v>#REF!</v>
      </c>
      <c r="B152" s="81" t="str">
        <f>'Olah Data'!Z520</f>
        <v>DKI Jakarta</v>
      </c>
      <c r="C152" s="82" t="str">
        <f>'Olah Data'!D520</f>
        <v>212112109</v>
      </c>
      <c r="D152" s="81" t="e">
        <f>'Olah Data'!G520</f>
        <v>#N/A</v>
      </c>
      <c r="E152" s="80" t="str">
        <f>'Olah Data'!C520</f>
        <v>DIV ST</v>
      </c>
      <c r="F152" s="81" t="str">
        <f>'Olah Data'!T520</f>
        <v xml:space="preserve">Sirup Sarangsari, Jl. Penghulu, Rt.9, Rw.10, Bidara Cina, Jatinegara, Jakarta Timur, Dki Jakarta. </v>
      </c>
      <c r="G152" s="81" t="str">
        <f>'Olah Data'!AB520</f>
        <v>BPS Kota Jakarta Pusat</v>
      </c>
      <c r="H152" s="1" t="str">
        <f t="shared" si="1"/>
        <v>31</v>
      </c>
      <c r="I152" s="1" t="str">
        <f>VLOOKUP(C152,'Olah Data'!D$2:AG$548,24,FALSE)</f>
        <v>3173</v>
      </c>
    </row>
    <row r="153" spans="1:9" ht="12.75">
      <c r="A153" s="81" t="e">
        <f t="shared" si="2"/>
        <v>#REF!</v>
      </c>
      <c r="B153" s="81" t="str">
        <f>'Olah Data'!Z441</f>
        <v>DKI Jakarta</v>
      </c>
      <c r="C153" s="82" t="str">
        <f>'Olah Data'!D441</f>
        <v>212112134</v>
      </c>
      <c r="D153" s="81" t="e">
        <f>'Olah Data'!G441</f>
        <v>#N/A</v>
      </c>
      <c r="E153" s="80" t="str">
        <f>'Olah Data'!C441</f>
        <v>DIV ST</v>
      </c>
      <c r="F153" s="81" t="str">
        <f>'Olah Data'!T441</f>
        <v>Jl. Setia No.36, Rt.6/Rw.2, Bidara Cina, Kecamatan Jatinegara, Kota Jakarta Timur, Daerah Khusus Ibukota Jakarta 13330</v>
      </c>
      <c r="G153" s="81" t="str">
        <f>'Olah Data'!AB441</f>
        <v>BPS Kota Jakarta Pusat</v>
      </c>
      <c r="H153" s="1" t="str">
        <f t="shared" si="1"/>
        <v>31</v>
      </c>
      <c r="I153" s="1" t="str">
        <f>VLOOKUP(C153,'Olah Data'!D$2:AG$548,24,FALSE)</f>
        <v>3173</v>
      </c>
    </row>
    <row r="154" spans="1:9" ht="12.75">
      <c r="A154" s="81" t="e">
        <f t="shared" si="2"/>
        <v>#REF!</v>
      </c>
      <c r="B154" s="81" t="str">
        <f>'Olah Data'!Z505</f>
        <v>DKI Jakarta</v>
      </c>
      <c r="C154" s="82" t="str">
        <f>'Olah Data'!D505</f>
        <v>212112191</v>
      </c>
      <c r="D154" s="81" t="e">
        <f>'Olah Data'!G505</f>
        <v>#N/A</v>
      </c>
      <c r="E154" s="80" t="str">
        <f>'Olah Data'!C505</f>
        <v>DIV ST</v>
      </c>
      <c r="F154" s="81" t="str">
        <f>'Olah Data'!T505</f>
        <v>Jl. Kb. Nanas Utara I No.31, Rt.3/Rw.7, Cipinang Cempedak, Kecamatan Jatinegara, Kota Jakarta Timur, Daerah Khusus Ibukota Jakarta</v>
      </c>
      <c r="G154" s="81" t="str">
        <f>'Olah Data'!AB505</f>
        <v>BPS Kota Jakarta Pusat</v>
      </c>
      <c r="H154" s="1" t="str">
        <f t="shared" si="1"/>
        <v>31</v>
      </c>
      <c r="I154" s="1" t="str">
        <f>VLOOKUP(C154,'Olah Data'!D$2:AG$548,24,FALSE)</f>
        <v>3173</v>
      </c>
    </row>
    <row r="155" spans="1:9" ht="12.75">
      <c r="A155" s="81" t="e">
        <f t="shared" si="2"/>
        <v>#REF!</v>
      </c>
      <c r="B155" s="81" t="str">
        <f>'Olah Data'!Z346</f>
        <v>DKI Jakarta</v>
      </c>
      <c r="C155" s="82" t="str">
        <f>'Olah Data'!D346</f>
        <v>112212648</v>
      </c>
      <c r="D155" s="81" t="e">
        <f>'Olah Data'!G346</f>
        <v>#N/A</v>
      </c>
      <c r="E155" s="80" t="str">
        <f>'Olah Data'!C346</f>
        <v>DIII ST</v>
      </c>
      <c r="F155" s="81" t="str">
        <f>'Olah Data'!T346</f>
        <v>Villa Tomang Mas Baru No. 32 Rt03/08, Duri Kepa, Kebon Jeruk</v>
      </c>
      <c r="G155" s="81" t="str">
        <f>'Olah Data'!AB346</f>
        <v>BPS Kota Jakarta Barat</v>
      </c>
      <c r="H155" s="1" t="str">
        <f t="shared" si="1"/>
        <v>31</v>
      </c>
      <c r="I155" s="1" t="str">
        <f>VLOOKUP(C155,'Olah Data'!D$2:AG$548,24,FALSE)</f>
        <v>3174</v>
      </c>
    </row>
    <row r="156" spans="1:9" ht="12.75">
      <c r="A156" s="81" t="e">
        <f t="shared" si="2"/>
        <v>#REF!</v>
      </c>
      <c r="B156" s="81" t="str">
        <f>'Olah Data'!Z476</f>
        <v>DKI Jakarta</v>
      </c>
      <c r="C156" s="82" t="str">
        <f>'Olah Data'!D476</f>
        <v>112212740</v>
      </c>
      <c r="D156" s="81" t="e">
        <f>'Olah Data'!G476</f>
        <v>#N/A</v>
      </c>
      <c r="E156" s="80" t="str">
        <f>'Olah Data'!C476</f>
        <v>DIII ST</v>
      </c>
      <c r="F156" s="81" t="str">
        <f>'Olah Data'!T476</f>
        <v>Rt 12/ Rw 02, No. 17, Gang Saabun, Kelurahan Bidara Cina, Kecamatan Jatinegara</v>
      </c>
      <c r="G156" s="81" t="str">
        <f>'Olah Data'!AB476</f>
        <v>BPS Kota Jakarta Barat</v>
      </c>
      <c r="H156" s="1" t="str">
        <f t="shared" si="1"/>
        <v>31</v>
      </c>
      <c r="I156" s="1" t="str">
        <f>VLOOKUP(C156,'Olah Data'!D$2:AG$548,24,FALSE)</f>
        <v>3174</v>
      </c>
    </row>
    <row r="157" spans="1:9" ht="12.75">
      <c r="A157" s="81" t="e">
        <f t="shared" si="2"/>
        <v>#REF!</v>
      </c>
      <c r="B157" s="81" t="str">
        <f>'Olah Data'!Z385</f>
        <v>DKI Jakarta</v>
      </c>
      <c r="C157" s="82" t="str">
        <f>'Olah Data'!D385</f>
        <v>112212835</v>
      </c>
      <c r="D157" s="81" t="e">
        <f>'Olah Data'!G385</f>
        <v>#N/A</v>
      </c>
      <c r="E157" s="80" t="str">
        <f>'Olah Data'!C385</f>
        <v>DIII ST</v>
      </c>
      <c r="F157" s="81" t="str">
        <f>'Olah Data'!T385</f>
        <v>Rt.1/Rw.3, No.15, Jalan Mangga, Kelurahan Bidara Cina, Kecamatan Kampung Melayu</v>
      </c>
      <c r="G157" s="81" t="str">
        <f>'Olah Data'!AB385</f>
        <v>BPS Kota Jakarta Barat</v>
      </c>
      <c r="H157" s="1" t="str">
        <f t="shared" si="1"/>
        <v>31</v>
      </c>
      <c r="I157" s="1" t="str">
        <f>VLOOKUP(C157,'Olah Data'!D$2:AG$548,24,FALSE)</f>
        <v>3174</v>
      </c>
    </row>
    <row r="158" spans="1:9" ht="12.75">
      <c r="A158" s="81" t="e">
        <f t="shared" si="2"/>
        <v>#REF!</v>
      </c>
      <c r="B158" s="81" t="str">
        <f>'Olah Data'!Z297</f>
        <v>DKI Jakarta</v>
      </c>
      <c r="C158" s="82" t="str">
        <f>'Olah Data'!D297</f>
        <v>222111844</v>
      </c>
      <c r="D158" s="81" t="e">
        <f>'Olah Data'!G297</f>
        <v>#N/A</v>
      </c>
      <c r="E158" s="80" t="str">
        <f>'Olah Data'!C297</f>
        <v>DIV KS</v>
      </c>
      <c r="F158" s="81" t="str">
        <f>'Olah Data'!T297</f>
        <v>Jalan Sederhana Vi No.98, Rt 5, Rw 6, Kelurahan Gedong, Kecamatan Pasar Rebo</v>
      </c>
      <c r="G158" s="81" t="str">
        <f>'Olah Data'!AB297</f>
        <v>BPS Kota Jakarta Barat</v>
      </c>
      <c r="H158" s="1" t="str">
        <f t="shared" si="1"/>
        <v>31</v>
      </c>
      <c r="I158" s="1" t="str">
        <f>VLOOKUP(C158,'Olah Data'!D$2:AG$548,24,FALSE)</f>
        <v>3174</v>
      </c>
    </row>
    <row r="159" spans="1:9" ht="12.75">
      <c r="A159" s="81" t="e">
        <f t="shared" si="2"/>
        <v>#REF!</v>
      </c>
      <c r="B159" s="81" t="str">
        <f>'Olah Data'!Z134</f>
        <v>DKI Jakarta</v>
      </c>
      <c r="C159" s="82" t="str">
        <f>'Olah Data'!D134</f>
        <v>222112089</v>
      </c>
      <c r="D159" s="81" t="e">
        <f>'Olah Data'!G134</f>
        <v>#N/A</v>
      </c>
      <c r="E159" s="80" t="str">
        <f>'Olah Data'!C134</f>
        <v>DIV KS</v>
      </c>
      <c r="F159" s="81" t="str">
        <f>'Olah Data'!T134</f>
        <v>Rusun Klender Blok 63/3 No 15, Rt/Rw 07/01, Kel. Duren Sawit, Kec. Malaka Sari</v>
      </c>
      <c r="G159" s="81" t="str">
        <f>'Olah Data'!AB134</f>
        <v>BPS Kota Jakarta Barat</v>
      </c>
      <c r="H159" s="1" t="str">
        <f t="shared" si="1"/>
        <v>31</v>
      </c>
      <c r="I159" s="1" t="str">
        <f>VLOOKUP(C159,'Olah Data'!D$2:AG$548,24,FALSE)</f>
        <v>3174</v>
      </c>
    </row>
    <row r="160" spans="1:9" ht="12.75">
      <c r="A160" s="81" t="e">
        <f t="shared" si="2"/>
        <v>#REF!</v>
      </c>
      <c r="B160" s="81" t="str">
        <f>'Olah Data'!Z332</f>
        <v>DKI Jakarta</v>
      </c>
      <c r="C160" s="82" t="str">
        <f>'Olah Data'!D332</f>
        <v>222112118</v>
      </c>
      <c r="D160" s="81" t="e">
        <f>'Olah Data'!G332</f>
        <v>#N/A</v>
      </c>
      <c r="E160" s="80" t="str">
        <f>'Olah Data'!C332</f>
        <v>DIV KS</v>
      </c>
      <c r="F160" s="81" t="str">
        <f>'Olah Data'!T332</f>
        <v>Perumahan Kompleks Meruya Indah Blok E Nomor 3, Rt 002 Rw 007, Meruya Selatan, Kembangan, Jakarta Barat, Dki Jakarta</v>
      </c>
      <c r="G160" s="81" t="str">
        <f>'Olah Data'!AB332</f>
        <v>BPS Kota Jakarta Barat</v>
      </c>
      <c r="H160" s="1" t="str">
        <f t="shared" si="1"/>
        <v>31</v>
      </c>
      <c r="I160" s="1" t="str">
        <f>VLOOKUP(C160,'Olah Data'!D$2:AG$548,24,FALSE)</f>
        <v>3174</v>
      </c>
    </row>
    <row r="161" spans="1:9" ht="12.75">
      <c r="A161" s="81" t="e">
        <f t="shared" si="2"/>
        <v>#REF!</v>
      </c>
      <c r="B161" s="81" t="str">
        <f>'Olah Data'!Z532</f>
        <v>DKI Jakarta</v>
      </c>
      <c r="C161" s="82" t="str">
        <f>'Olah Data'!D532</f>
        <v>212011264</v>
      </c>
      <c r="D161" s="81" t="str">
        <f>'Olah Data'!G532</f>
        <v>Muhammad Yusuf</v>
      </c>
      <c r="E161" s="80" t="str">
        <f>'Olah Data'!C532</f>
        <v>DIV ST</v>
      </c>
      <c r="F161" s="81" t="str">
        <f>'Olah Data'!T532</f>
        <v>Rt 4/Rw 1, No 85, Jalan A Duri Tol Raya Gang Kecapi, Duri Kepa, Kebon Jeruk</v>
      </c>
      <c r="G161" s="81" t="str">
        <f>'Olah Data'!AB532</f>
        <v>BPS Kota Jakarta Barat</v>
      </c>
      <c r="H161" s="1" t="str">
        <f t="shared" si="1"/>
        <v>31</v>
      </c>
      <c r="I161" s="1" t="str">
        <f>VLOOKUP(C161,'Olah Data'!D$2:AG$548,24,FALSE)</f>
        <v>3174</v>
      </c>
    </row>
    <row r="162" spans="1:9" ht="12.75">
      <c r="A162" s="81" t="e">
        <f t="shared" si="2"/>
        <v>#REF!</v>
      </c>
      <c r="B162" s="81" t="str">
        <f>'Olah Data'!Z212</f>
        <v>DKI Jakarta</v>
      </c>
      <c r="C162" s="82" t="str">
        <f>'Olah Data'!D212</f>
        <v>212112208</v>
      </c>
      <c r="D162" s="81" t="e">
        <f>'Olah Data'!G212</f>
        <v>#N/A</v>
      </c>
      <c r="E162" s="80" t="str">
        <f>'Olah Data'!C212</f>
        <v>DIV ST</v>
      </c>
      <c r="F162" s="81" t="str">
        <f>'Olah Data'!T212</f>
        <v>Jl Raya Bekasi Timur Rt10/08, No.195B, Kelurahan Cipinang, Kecamatan Pulogadung</v>
      </c>
      <c r="G162" s="81" t="str">
        <f>'Olah Data'!AB212</f>
        <v>BPS Kota Jakarta Barat</v>
      </c>
      <c r="H162" s="1" t="str">
        <f t="shared" si="1"/>
        <v>31</v>
      </c>
      <c r="I162" s="1" t="str">
        <f>VLOOKUP(C162,'Olah Data'!D$2:AG$548,24,FALSE)</f>
        <v>3174</v>
      </c>
    </row>
    <row r="163" spans="1:9" ht="12.75">
      <c r="A163" s="81" t="e">
        <f t="shared" si="2"/>
        <v>#REF!</v>
      </c>
      <c r="B163" s="81" t="str">
        <f>'Olah Data'!Z378</f>
        <v>DKI Jakarta</v>
      </c>
      <c r="C163" s="82" t="str">
        <f>'Olah Data'!D378</f>
        <v>212112239</v>
      </c>
      <c r="D163" s="81" t="e">
        <f>'Olah Data'!G378</f>
        <v>#N/A</v>
      </c>
      <c r="E163" s="80" t="str">
        <f>'Olah Data'!C378</f>
        <v>DIV ST</v>
      </c>
      <c r="F163" s="81" t="str">
        <f>'Olah Data'!T378</f>
        <v>Jl. Depsos Xi No. 47 Rt 005/Rw 002, Kelurahan Bintaro, Kecamatan Pesanggrahan</v>
      </c>
      <c r="G163" s="81" t="str">
        <f>'Olah Data'!AB378</f>
        <v>BPS Kota Jakarta Barat</v>
      </c>
      <c r="H163" s="1" t="str">
        <f t="shared" si="1"/>
        <v>31</v>
      </c>
      <c r="I163" s="1" t="str">
        <f>VLOOKUP(C163,'Olah Data'!D$2:AG$548,24,FALSE)</f>
        <v>3174</v>
      </c>
    </row>
    <row r="164" spans="1:9" ht="12.75">
      <c r="A164" s="81" t="e">
        <f t="shared" si="2"/>
        <v>#REF!</v>
      </c>
      <c r="B164" s="81" t="str">
        <f>'Olah Data'!Z202</f>
        <v>DKI Jakarta</v>
      </c>
      <c r="C164" s="82" t="str">
        <f>'Olah Data'!D202</f>
        <v>112212456</v>
      </c>
      <c r="D164" s="81" t="e">
        <f>'Olah Data'!G202</f>
        <v>#N/A</v>
      </c>
      <c r="E164" s="80" t="str">
        <f>'Olah Data'!C202</f>
        <v>DIII ST</v>
      </c>
      <c r="F164" s="81" t="str">
        <f>'Olah Data'!T202</f>
        <v>Gang Kebon Sayur I, No.22, Rt.4/Rw.15, Kelurahan Bidara Cina, Jatinegara</v>
      </c>
      <c r="G164" s="81" t="str">
        <f>'Olah Data'!AB202</f>
        <v>BPS Kota Jakarta Utara</v>
      </c>
      <c r="H164" s="1" t="str">
        <f t="shared" si="1"/>
        <v>31</v>
      </c>
      <c r="I164" s="1" t="str">
        <f>VLOOKUP(C164,'Olah Data'!D$2:AG$548,24,FALSE)</f>
        <v>3175</v>
      </c>
    </row>
    <row r="165" spans="1:9" ht="12.75">
      <c r="A165" s="81" t="e">
        <f t="shared" si="2"/>
        <v>#REF!</v>
      </c>
      <c r="B165" s="81" t="str">
        <f>'Olah Data'!Z377</f>
        <v>DKI Jakarta</v>
      </c>
      <c r="C165" s="82" t="str">
        <f>'Olah Data'!D377</f>
        <v>112212504</v>
      </c>
      <c r="D165" s="81" t="e">
        <f>'Olah Data'!G377</f>
        <v>#N/A</v>
      </c>
      <c r="E165" s="80" t="str">
        <f>'Olah Data'!C377</f>
        <v>DIII ST</v>
      </c>
      <c r="F165" s="81" t="str">
        <f>'Olah Data'!T377</f>
        <v>Kav. A 1, Jl. Otista 3, Rt.1/Rw.4, Cipinang Cempedak, Kecamatan Jatinegara, Kota Jakarta Timur, Daerah Khusus Ibukota Jakarta 13330</v>
      </c>
      <c r="G165" s="81" t="str">
        <f>'Olah Data'!AB377</f>
        <v>BPS Kota Jakarta Utara</v>
      </c>
      <c r="H165" s="1" t="str">
        <f t="shared" si="1"/>
        <v>31</v>
      </c>
      <c r="I165" s="1" t="str">
        <f>VLOOKUP(C165,'Olah Data'!D$2:AG$548,24,FALSE)</f>
        <v>3175</v>
      </c>
    </row>
    <row r="166" spans="1:9" ht="12.75">
      <c r="A166" s="81" t="e">
        <f t="shared" si="2"/>
        <v>#REF!</v>
      </c>
      <c r="B166" s="81" t="str">
        <f>'Olah Data'!Z213</f>
        <v>DKI Jakarta</v>
      </c>
      <c r="C166" s="82" t="str">
        <f>'Olah Data'!D213</f>
        <v>112212928</v>
      </c>
      <c r="D166" s="81" t="e">
        <f>'Olah Data'!G213</f>
        <v>#N/A</v>
      </c>
      <c r="E166" s="80" t="str">
        <f>'Olah Data'!C213</f>
        <v>DIII ST</v>
      </c>
      <c r="F166" s="81" t="str">
        <f>'Olah Data'!T213</f>
        <v>Jalan Mulia No.21, Rt.9/Rw.8, Kel. Bidara Cina, Jatinegara</v>
      </c>
      <c r="G166" s="81" t="str">
        <f>'Olah Data'!AB213</f>
        <v>BPS Kota Jakarta Utara</v>
      </c>
      <c r="H166" s="1" t="str">
        <f t="shared" si="1"/>
        <v>31</v>
      </c>
      <c r="I166" s="1" t="str">
        <f>VLOOKUP(C166,'Olah Data'!D$2:AG$548,24,FALSE)</f>
        <v>3175</v>
      </c>
    </row>
    <row r="167" spans="1:9" ht="12.75">
      <c r="A167" s="81" t="e">
        <f t="shared" si="2"/>
        <v>#REF!</v>
      </c>
      <c r="B167" s="81" t="str">
        <f>'Olah Data'!Z230</f>
        <v>DKI Jakarta</v>
      </c>
      <c r="C167" s="82" t="str">
        <f>'Olah Data'!D230</f>
        <v>222112162</v>
      </c>
      <c r="D167" s="81" t="e">
        <f>'Olah Data'!G230</f>
        <v>#N/A</v>
      </c>
      <c r="E167" s="80" t="str">
        <f>'Olah Data'!C230</f>
        <v>DIV KS</v>
      </c>
      <c r="F167" s="81" t="str">
        <f>'Olah Data'!T230</f>
        <v>Silver Kost, 5, Jl. Saabun No.24, Rt.5/Rw.2, Bidara Cina, Kecamatan Jatinegara</v>
      </c>
      <c r="G167" s="81" t="str">
        <f>'Olah Data'!AB230</f>
        <v>BPS Kota Jakarta Utara</v>
      </c>
      <c r="H167" s="1" t="str">
        <f t="shared" si="1"/>
        <v>31</v>
      </c>
      <c r="I167" s="1" t="str">
        <f>VLOOKUP(C167,'Olah Data'!D$2:AG$548,24,FALSE)</f>
        <v>3175</v>
      </c>
    </row>
    <row r="168" spans="1:9" ht="12.75">
      <c r="A168" s="81" t="e">
        <f t="shared" si="2"/>
        <v>#REF!</v>
      </c>
      <c r="B168" s="81" t="str">
        <f>'Olah Data'!Z358</f>
        <v>DKI Jakarta</v>
      </c>
      <c r="C168" s="82" t="str">
        <f>'Olah Data'!D358</f>
        <v>222112179</v>
      </c>
      <c r="D168" s="81" t="e">
        <f>'Olah Data'!G358</f>
        <v>#N/A</v>
      </c>
      <c r="E168" s="80" t="str">
        <f>'Olah Data'!C358</f>
        <v>DIV KS</v>
      </c>
      <c r="F168" s="81" t="str">
        <f>'Olah Data'!T358</f>
        <v>Komp. Dewa Kembar Jl. Wijayandanu No.A28 Rt 001/001 Kec. Cilincing, Kel. Semper Timur, Jakarta Utara 14130</v>
      </c>
      <c r="G168" s="81" t="str">
        <f>'Olah Data'!AB358</f>
        <v>BPS Kota Jakarta Utara</v>
      </c>
      <c r="H168" s="1" t="str">
        <f t="shared" si="1"/>
        <v>31</v>
      </c>
      <c r="I168" s="1" t="str">
        <f>VLOOKUP(C168,'Olah Data'!D$2:AG$548,24,FALSE)</f>
        <v>3175</v>
      </c>
    </row>
    <row r="169" spans="1:9" ht="12.75">
      <c r="A169" s="81" t="e">
        <f t="shared" si="2"/>
        <v>#REF!</v>
      </c>
      <c r="B169" s="81" t="str">
        <f>'Olah Data'!Z524</f>
        <v>DKI Jakarta</v>
      </c>
      <c r="C169" s="82" t="str">
        <f>'Olah Data'!D524</f>
        <v>212111903</v>
      </c>
      <c r="D169" s="81" t="e">
        <f>'Olah Data'!G524</f>
        <v>#N/A</v>
      </c>
      <c r="E169" s="80" t="str">
        <f>'Olah Data'!C524</f>
        <v>DIV ST</v>
      </c>
      <c r="F169" s="81" t="str">
        <f>'Olah Data'!T524</f>
        <v xml:space="preserve"> Rt 3/Rw 7, No.15B, Jalan Kebon Nanas Utara I, Cipinang Cempedak, Jatinegara</v>
      </c>
      <c r="G169" s="81" t="str">
        <f>'Olah Data'!AB524</f>
        <v>BPS Kota Jakarta Utara</v>
      </c>
      <c r="H169" s="1" t="str">
        <f t="shared" si="1"/>
        <v>31</v>
      </c>
      <c r="I169" s="1" t="str">
        <f>VLOOKUP(C169,'Olah Data'!D$2:AG$548,24,FALSE)</f>
        <v>3175</v>
      </c>
    </row>
    <row r="170" spans="1:9" ht="12.75">
      <c r="A170" s="81" t="e">
        <f t="shared" si="2"/>
        <v>#REF!</v>
      </c>
      <c r="B170" s="81" t="str">
        <f>'Olah Data'!Z501</f>
        <v>DKI Jakarta</v>
      </c>
      <c r="C170" s="82" t="str">
        <f>'Olah Data'!D501</f>
        <v>212111996</v>
      </c>
      <c r="D170" s="81" t="e">
        <f>'Olah Data'!G501</f>
        <v>#N/A</v>
      </c>
      <c r="E170" s="80" t="str">
        <f>'Olah Data'!C501</f>
        <v>DIV ST</v>
      </c>
      <c r="F170" s="81" t="str">
        <f>'Olah Data'!T501</f>
        <v>Jalan Samudera Oxfor Ii No. 54 Rt/Rw 004/006 Kelurahan Rawa Badak Selatan Kecamatan Koja Jakarta Utara 14230</v>
      </c>
      <c r="G170" s="81" t="str">
        <f>'Olah Data'!AB501</f>
        <v>BPS Kota Jakarta Utara</v>
      </c>
      <c r="H170" s="1" t="str">
        <f t="shared" si="1"/>
        <v>31</v>
      </c>
      <c r="I170" s="1" t="str">
        <f>VLOOKUP(C170,'Olah Data'!D$2:AG$548,24,FALSE)</f>
        <v>3175</v>
      </c>
    </row>
    <row r="171" spans="1:9" ht="12.75">
      <c r="A171" s="81" t="e">
        <f t="shared" si="2"/>
        <v>#REF!</v>
      </c>
      <c r="B171" s="81" t="str">
        <f>'Olah Data'!Z186</f>
        <v>DKI Jakarta</v>
      </c>
      <c r="C171" s="82" t="str">
        <f>'Olah Data'!D186</f>
        <v>212112352</v>
      </c>
      <c r="D171" s="81" t="e">
        <f>'Olah Data'!G186</f>
        <v>#N/A</v>
      </c>
      <c r="E171" s="80" t="str">
        <f>'Olah Data'!C186</f>
        <v>DIV ST</v>
      </c>
      <c r="F171" s="81" t="str">
        <f>'Olah Data'!T186</f>
        <v>Jalan Sensus Ii No 13 Rt7/Rw4, Bidara Cina, Jatinegara</v>
      </c>
      <c r="G171" s="81" t="str">
        <f>'Olah Data'!AB186</f>
        <v>BPS Kota Jakarta Utara</v>
      </c>
      <c r="H171" s="1" t="str">
        <f t="shared" si="1"/>
        <v>31</v>
      </c>
      <c r="I171" s="1" t="str">
        <f>VLOOKUP(C171,'Olah Data'!D$2:AG$548,24,FALSE)</f>
        <v>3175</v>
      </c>
    </row>
    <row r="172" spans="1:9" ht="12.75">
      <c r="A172" s="81">
        <f t="shared" si="2"/>
        <v>1</v>
      </c>
      <c r="B172" s="81" t="str">
        <f>'Olah Data'!Z179</f>
        <v>Jawa Barat</v>
      </c>
      <c r="C172" s="82" t="str">
        <f>'Olah Data'!D179</f>
        <v>222112225</v>
      </c>
      <c r="D172" s="81" t="e">
        <f>'Olah Data'!G179</f>
        <v>#N/A</v>
      </c>
      <c r="E172" s="80" t="str">
        <f>'Olah Data'!C179</f>
        <v>DIV KS</v>
      </c>
      <c r="F172" s="81" t="str">
        <f>'Olah Data'!T179</f>
        <v>Perum Puri Indah Cihampelas Blok E6 No. 2 Rt 001/Rw 005 Kp. Cinta Karya, Desa Citapen, Kec. Cihampelas, Kab. Bandung Barat, Jawa Barat 40562</v>
      </c>
      <c r="G172" s="81" t="str">
        <f>'Olah Data'!AB179</f>
        <v>BPS Provinsi Jawa Barat</v>
      </c>
      <c r="H172" s="1" t="str">
        <f t="shared" si="1"/>
        <v>32</v>
      </c>
      <c r="I172" s="1" t="str">
        <f>VLOOKUP(C172,'Olah Data'!D$2:AG$548,24,FALSE)</f>
        <v>3200</v>
      </c>
    </row>
    <row r="173" spans="1:9" ht="12.75">
      <c r="A173" s="81">
        <f t="shared" si="2"/>
        <v>2</v>
      </c>
      <c r="B173" s="81" t="str">
        <f>'Olah Data'!Z163</f>
        <v>Jawa Barat</v>
      </c>
      <c r="C173" s="82" t="str">
        <f>'Olah Data'!D163</f>
        <v>222112261</v>
      </c>
      <c r="D173" s="81" t="e">
        <f>'Olah Data'!G163</f>
        <v>#N/A</v>
      </c>
      <c r="E173" s="80" t="str">
        <f>'Olah Data'!C163</f>
        <v>DIV KS</v>
      </c>
      <c r="F173" s="81" t="str">
        <f>'Olah Data'!T163</f>
        <v>Kp.Cikupa Rt.004 Rw.008, No.125, Desa Bojongmanggu, Kecamatan Pameungpeuk, Kabupaten Bandung, Provinsi Jawa Barat, Kode Pos 40376</v>
      </c>
      <c r="G173" s="81" t="str">
        <f>'Olah Data'!AB163</f>
        <v>BPS Provinsi Jawa Barat</v>
      </c>
      <c r="H173" s="1" t="str">
        <f t="shared" si="1"/>
        <v>32</v>
      </c>
      <c r="I173" s="1" t="str">
        <f>VLOOKUP(C173,'Olah Data'!D$2:AG$548,24,FALSE)</f>
        <v>3200</v>
      </c>
    </row>
    <row r="174" spans="1:9" ht="12.75">
      <c r="A174" s="81">
        <f t="shared" si="2"/>
        <v>3</v>
      </c>
      <c r="B174" s="81" t="str">
        <f>'Olah Data'!Z245</f>
        <v>Jawa Barat</v>
      </c>
      <c r="C174" s="82" t="str">
        <f>'Olah Data'!D245</f>
        <v>222112386</v>
      </c>
      <c r="D174" s="81" t="e">
        <f>'Olah Data'!G245</f>
        <v>#N/A</v>
      </c>
      <c r="E174" s="80" t="str">
        <f>'Olah Data'!C245</f>
        <v>DIV KS</v>
      </c>
      <c r="F174" s="81" t="str">
        <f>'Olah Data'!T245</f>
        <v xml:space="preserve">Jalan Gempol Sari Rt03/Rw01 Kelurahan Gempol Sari, Kecamatan Bandung Kulon, Kota Bandung, Jawa Barat (Warung Abang Torang) </v>
      </c>
      <c r="G174" s="81" t="str">
        <f>'Olah Data'!AB245</f>
        <v>BPS Provinsi Jawa Barat</v>
      </c>
      <c r="H174" s="1" t="str">
        <f t="shared" si="1"/>
        <v>32</v>
      </c>
      <c r="I174" s="1" t="str">
        <f>VLOOKUP(C174,'Olah Data'!D$2:AG$548,24,FALSE)</f>
        <v>3200</v>
      </c>
    </row>
    <row r="175" spans="1:9" ht="12.75">
      <c r="A175" s="81">
        <f t="shared" si="2"/>
        <v>4</v>
      </c>
      <c r="B175" s="81" t="str">
        <f>'Olah Data'!Z199</f>
        <v>Jawa Barat</v>
      </c>
      <c r="C175" s="82" t="str">
        <f>'Olah Data'!D199</f>
        <v>212112409</v>
      </c>
      <c r="D175" s="81" t="e">
        <f>'Olah Data'!G199</f>
        <v>#N/A</v>
      </c>
      <c r="E175" s="80" t="str">
        <f>'Olah Data'!C199</f>
        <v>DIV ST</v>
      </c>
      <c r="F175" s="81" t="str">
        <f>'Olah Data'!T199</f>
        <v>Jl. Balikpapan No. 36 Rt.01/Rw.10, Kelurahan Antapani Kidul, Kecamatan Antapani</v>
      </c>
      <c r="G175" s="81" t="str">
        <f>'Olah Data'!AB199</f>
        <v>BPS Provinsi Jawa Barat</v>
      </c>
      <c r="H175" s="1" t="str">
        <f t="shared" si="1"/>
        <v>32</v>
      </c>
      <c r="I175" s="1" t="str">
        <f>VLOOKUP(C175,'Olah Data'!D$2:AG$548,24,FALSE)</f>
        <v>3200</v>
      </c>
    </row>
    <row r="176" spans="1:9" ht="12.75">
      <c r="A176" s="81">
        <f t="shared" si="2"/>
        <v>5</v>
      </c>
      <c r="B176" s="81" t="str">
        <f>'Olah Data'!Z414</f>
        <v>Jawa Barat</v>
      </c>
      <c r="C176" s="82" t="str">
        <f>'Olah Data'!D414</f>
        <v>222111849</v>
      </c>
      <c r="D176" s="81" t="e">
        <f>'Olah Data'!G414</f>
        <v>#N/A</v>
      </c>
      <c r="E176" s="80" t="str">
        <f>'Olah Data'!C414</f>
        <v>DIV KS</v>
      </c>
      <c r="F176" s="81" t="str">
        <f>'Olah Data'!T414</f>
        <v>Jalan Pulo Sirih Utara Dalam 5 Dd No 190, Rt 05 Rw 14 Perumahan Galaxy, Pekayon Jaya , Bekasi Selatan.</v>
      </c>
      <c r="G176" s="81" t="str">
        <f>'Olah Data'!AB414</f>
        <v>BPS Kabupaten Bogor</v>
      </c>
      <c r="H176" s="1" t="str">
        <f t="shared" si="1"/>
        <v>32</v>
      </c>
      <c r="I176" s="1" t="str">
        <f>VLOOKUP(C176,'Olah Data'!D$2:AG$548,24,FALSE)</f>
        <v>3201</v>
      </c>
    </row>
    <row r="177" spans="1:9" ht="12.75">
      <c r="A177" s="81">
        <f t="shared" si="2"/>
        <v>6</v>
      </c>
      <c r="B177" s="81" t="str">
        <f>'Olah Data'!Z344</f>
        <v>Jawa Barat</v>
      </c>
      <c r="C177" s="82" t="str">
        <f>'Olah Data'!D344</f>
        <v>222111995</v>
      </c>
      <c r="D177" s="81" t="e">
        <f>'Olah Data'!G344</f>
        <v>#N/A</v>
      </c>
      <c r="E177" s="80" t="str">
        <f>'Olah Data'!C344</f>
        <v>DIV KS</v>
      </c>
      <c r="F177" s="81" t="str">
        <f>'Olah Data'!T344</f>
        <v>Jalan Puri Alam Kencana 1 Blok C No 1 Rt 03 Rw 07 Keluarahan Nanggewer Mekar Kecamatan Cibinong</v>
      </c>
      <c r="G177" s="81" t="str">
        <f>'Olah Data'!AB344</f>
        <v>BPS Kabupaten Bogor</v>
      </c>
      <c r="H177" s="1" t="str">
        <f t="shared" si="1"/>
        <v>32</v>
      </c>
      <c r="I177" s="1" t="str">
        <f>VLOOKUP(C177,'Olah Data'!D$2:AG$548,24,FALSE)</f>
        <v>3201</v>
      </c>
    </row>
    <row r="178" spans="1:9" ht="12.75">
      <c r="A178" s="81">
        <f t="shared" si="2"/>
        <v>7</v>
      </c>
      <c r="B178" s="81" t="str">
        <f>'Olah Data'!Z46</f>
        <v>Jawa Barat</v>
      </c>
      <c r="C178" s="82" t="str">
        <f>'Olah Data'!D46</f>
        <v>222112076</v>
      </c>
      <c r="D178" s="81" t="e">
        <f>'Olah Data'!G46</f>
        <v>#N/A</v>
      </c>
      <c r="E178" s="80" t="str">
        <f>'Olah Data'!C46</f>
        <v>DIV KS</v>
      </c>
      <c r="F178" s="81" t="str">
        <f>'Olah Data'!T46</f>
        <v>Jl. Nurul Yaqin No.73, Rt.03/Rw02/Rw.02, Tengah, Kec. Cibinong, Kabupaten Bogor, Jawa Barat 16914</v>
      </c>
      <c r="G178" s="81" t="str">
        <f>'Olah Data'!AB46</f>
        <v>BPS Kabupaten Bogor</v>
      </c>
      <c r="H178" s="1" t="str">
        <f t="shared" si="1"/>
        <v>32</v>
      </c>
      <c r="I178" s="1" t="str">
        <f>VLOOKUP(C178,'Olah Data'!D$2:AG$548,24,FALSE)</f>
        <v>3201</v>
      </c>
    </row>
    <row r="179" spans="1:9" ht="12.75">
      <c r="A179" s="81">
        <f t="shared" si="2"/>
        <v>8</v>
      </c>
      <c r="B179" s="81" t="str">
        <f>'Olah Data'!Z198</f>
        <v>Jawa Barat</v>
      </c>
      <c r="C179" s="82" t="str">
        <f>'Olah Data'!D198</f>
        <v>222112402</v>
      </c>
      <c r="D179" s="81" t="e">
        <f>'Olah Data'!G198</f>
        <v>#N/A</v>
      </c>
      <c r="E179" s="80" t="str">
        <f>'Olah Data'!C198</f>
        <v>DIV KS</v>
      </c>
      <c r="F179" s="81" t="str">
        <f>'Olah Data'!T198</f>
        <v>Jl. Marga Mulya No. 42, Rt 007/Rw 05,  Kel. Halim Pk, Kec. Makasar, Jakarta Timur</v>
      </c>
      <c r="G179" s="81" t="str">
        <f>'Olah Data'!AB198</f>
        <v>BPS Kabupaten Bogor</v>
      </c>
      <c r="H179" s="1" t="str">
        <f t="shared" si="1"/>
        <v>32</v>
      </c>
      <c r="I179" s="1" t="str">
        <f>VLOOKUP(C179,'Olah Data'!D$2:AG$548,24,FALSE)</f>
        <v>3201</v>
      </c>
    </row>
    <row r="180" spans="1:9" ht="12.75">
      <c r="A180" s="81">
        <f t="shared" si="2"/>
        <v>9</v>
      </c>
      <c r="B180" s="81" t="str">
        <f>'Olah Data'!Z148</f>
        <v>Jawa Barat</v>
      </c>
      <c r="C180" s="82" t="str">
        <f>'Olah Data'!D148</f>
        <v>212111981</v>
      </c>
      <c r="D180" s="81" t="e">
        <f>'Olah Data'!G148</f>
        <v>#N/A</v>
      </c>
      <c r="E180" s="80" t="str">
        <f>'Olah Data'!C148</f>
        <v>DIV ST</v>
      </c>
      <c r="F180" s="81" t="str">
        <f>'Olah Data'!T148</f>
        <v>Perum. Grand Kahuripan Cluster Semeru Blok Hc 17,  Rt. 11/Rw. 10, Kecamatan Klapanunggal, Kab. Bogor</v>
      </c>
      <c r="G180" s="81" t="str">
        <f>'Olah Data'!AB148</f>
        <v>BPS Kabupaten Bogor</v>
      </c>
      <c r="H180" s="1" t="str">
        <f t="shared" si="1"/>
        <v>32</v>
      </c>
      <c r="I180" s="1" t="str">
        <f>VLOOKUP(C180,'Olah Data'!D$2:AG$548,24,FALSE)</f>
        <v>3201</v>
      </c>
    </row>
    <row r="181" spans="1:9" ht="12.75">
      <c r="A181" s="81">
        <f t="shared" si="2"/>
        <v>10</v>
      </c>
      <c r="B181" s="81" t="str">
        <f>'Olah Data'!Z437</f>
        <v>Jawa Barat</v>
      </c>
      <c r="C181" s="82" t="str">
        <f>'Olah Data'!D437</f>
        <v>222112419</v>
      </c>
      <c r="D181" s="81" t="e">
        <f>'Olah Data'!G437</f>
        <v>#N/A</v>
      </c>
      <c r="E181" s="80" t="str">
        <f>'Olah Data'!C437</f>
        <v>DIV KS</v>
      </c>
      <c r="F181" s="81" t="str">
        <f>'Olah Data'!T437</f>
        <v>Kp. Lembur Kaler, Rt 04 Rw 05 Desa Kademangan Kec Mande Kab Cianjur</v>
      </c>
      <c r="G181" s="81" t="str">
        <f>'Olah Data'!AB437</f>
        <v>BPS Kabupaten Cianjur</v>
      </c>
      <c r="H181" s="1" t="str">
        <f t="shared" si="1"/>
        <v>32</v>
      </c>
      <c r="I181" s="1" t="str">
        <f>VLOOKUP(C181,'Olah Data'!D$2:AG$548,24,FALSE)</f>
        <v>3203</v>
      </c>
    </row>
    <row r="182" spans="1:9" ht="12.75">
      <c r="A182" s="81">
        <f t="shared" si="2"/>
        <v>11</v>
      </c>
      <c r="B182" s="81" t="str">
        <f>'Olah Data'!Z387</f>
        <v>Jawa Barat</v>
      </c>
      <c r="C182" s="82" t="str">
        <f>'Olah Data'!D387</f>
        <v>222011335</v>
      </c>
      <c r="D182" s="81" t="e">
        <f>'Olah Data'!G387</f>
        <v>#N/A</v>
      </c>
      <c r="E182" s="80" t="str">
        <f>'Olah Data'!C387</f>
        <v>DIV KS</v>
      </c>
      <c r="F182" s="81" t="str">
        <f>'Olah Data'!T387</f>
        <v>Jl. Raya Soreang - Banjaran No.163, Cangkuang, Rt002/Rw012, Desa Cangkuang , Kecamatan Cangkuang</v>
      </c>
      <c r="G182" s="81" t="str">
        <f>'Olah Data'!AB387</f>
        <v>BPS Kabupaten Bandung</v>
      </c>
      <c r="H182" s="1" t="str">
        <f t="shared" si="1"/>
        <v>32</v>
      </c>
      <c r="I182" s="1" t="str">
        <f>VLOOKUP(C182,'Olah Data'!D$2:AG$548,24,FALSE)</f>
        <v>3204</v>
      </c>
    </row>
    <row r="183" spans="1:9" ht="12.75">
      <c r="A183" s="81">
        <f t="shared" si="2"/>
        <v>12</v>
      </c>
      <c r="B183" s="81" t="str">
        <f>'Olah Data'!Z180</f>
        <v>Jawa Barat</v>
      </c>
      <c r="C183" s="82" t="str">
        <f>'Olah Data'!D180</f>
        <v>112212492</v>
      </c>
      <c r="D183" s="81" t="e">
        <f>'Olah Data'!G180</f>
        <v>#N/A</v>
      </c>
      <c r="E183" s="80" t="str">
        <f>'Olah Data'!C180</f>
        <v>DIII ST</v>
      </c>
      <c r="F183" s="81" t="str">
        <f>'Olah Data'!T180</f>
        <v>Perum Regency 2 Blok I 11 No.40, Rt.001/Rw.019, Cikampek Utara, Kotabaru</v>
      </c>
      <c r="G183" s="81" t="str">
        <f>'Olah Data'!AB180</f>
        <v>BPS Kabupaten Karawang</v>
      </c>
      <c r="H183" s="1" t="str">
        <f t="shared" si="1"/>
        <v>32</v>
      </c>
      <c r="I183" s="1" t="str">
        <f>VLOOKUP(C183,'Olah Data'!D$2:AG$548,24,FALSE)</f>
        <v>3215</v>
      </c>
    </row>
    <row r="184" spans="1:9" ht="12.75">
      <c r="A184" s="81">
        <f t="shared" si="2"/>
        <v>13</v>
      </c>
      <c r="B184" s="81" t="str">
        <f>'Olah Data'!Z475</f>
        <v>Jawa Barat</v>
      </c>
      <c r="C184" s="82" t="str">
        <f>'Olah Data'!D475</f>
        <v>222112122</v>
      </c>
      <c r="D184" s="81" t="e">
        <f>'Olah Data'!G475</f>
        <v>#N/A</v>
      </c>
      <c r="E184" s="80" t="str">
        <f>'Olah Data'!C475</f>
        <v>DIV KS</v>
      </c>
      <c r="F184" s="81" t="str">
        <f>'Olah Data'!T475</f>
        <v>Jalan Mahoni Tengah I Blok F.33 Griya Sunyaragi Permai Rt 04 Rw 12 Kelurahan Karyamulya Kecamatan Kesambi Kota Cirebon 45131</v>
      </c>
      <c r="G184" s="81" t="str">
        <f>'Olah Data'!AB475</f>
        <v>BPS Kota Cirebon</v>
      </c>
      <c r="H184" s="1" t="str">
        <f t="shared" si="1"/>
        <v>32</v>
      </c>
      <c r="I184" s="1" t="str">
        <f>VLOOKUP(C184,'Olah Data'!D$2:AG$548,24,FALSE)</f>
        <v>3274</v>
      </c>
    </row>
    <row r="185" spans="1:9" ht="12.75">
      <c r="A185" s="81">
        <f t="shared" si="2"/>
        <v>14</v>
      </c>
      <c r="B185" s="81" t="str">
        <f>'Olah Data'!Z116</f>
        <v>Jawa Barat</v>
      </c>
      <c r="C185" s="82" t="str">
        <f>'Olah Data'!D116</f>
        <v>222112272</v>
      </c>
      <c r="D185" s="81" t="e">
        <f>'Olah Data'!G116</f>
        <v>#N/A</v>
      </c>
      <c r="E185" s="80" t="str">
        <f>'Olah Data'!C116</f>
        <v>DIV KS</v>
      </c>
      <c r="F185" s="81" t="str">
        <f>'Olah Data'!T116</f>
        <v>Jl Pelda Sadewi Blok Irigasi Rt 006 Rw 001 Desa Kedungdawa Kecamatan Kedawung Kabupaten Cirebon Jawa Barat</v>
      </c>
      <c r="G185" s="81" t="str">
        <f>'Olah Data'!AB116</f>
        <v>BPS Kota Cirebon</v>
      </c>
      <c r="H185" s="1" t="str">
        <f t="shared" si="1"/>
        <v>32</v>
      </c>
      <c r="I185" s="1" t="str">
        <f>VLOOKUP(C185,'Olah Data'!D$2:AG$548,24,FALSE)</f>
        <v>3274</v>
      </c>
    </row>
    <row r="186" spans="1:9" ht="12.75">
      <c r="A186" s="81">
        <f t="shared" si="2"/>
        <v>15</v>
      </c>
      <c r="B186" s="81" t="str">
        <f>'Olah Data'!Z348</f>
        <v>Jawa Barat</v>
      </c>
      <c r="C186" s="82" t="str">
        <f>'Olah Data'!D348</f>
        <v>222112434</v>
      </c>
      <c r="D186" s="81" t="e">
        <f>'Olah Data'!G348</f>
        <v>#N/A</v>
      </c>
      <c r="E186" s="80" t="str">
        <f>'Olah Data'!C348</f>
        <v>DIV KS</v>
      </c>
      <c r="F186" s="81" t="str">
        <f>'Olah Data'!T348</f>
        <v>Dusun Karang Kancana Rt 03/ Rw 02 Desa Cimara Kecamatan Pasawahan</v>
      </c>
      <c r="G186" s="81" t="str">
        <f>'Olah Data'!AB348</f>
        <v>BPS Kota Cirebon</v>
      </c>
      <c r="H186" s="1" t="str">
        <f t="shared" si="1"/>
        <v>32</v>
      </c>
      <c r="I186" s="1" t="str">
        <f>VLOOKUP(C186,'Olah Data'!D$2:AG$548,24,FALSE)</f>
        <v>3274</v>
      </c>
    </row>
    <row r="187" spans="1:9" ht="12.75">
      <c r="A187" s="81">
        <f t="shared" si="2"/>
        <v>16</v>
      </c>
      <c r="B187" s="81" t="str">
        <f>'Olah Data'!Z173</f>
        <v>Jawa Barat</v>
      </c>
      <c r="C187" s="82" t="str">
        <f>'Olah Data'!D173</f>
        <v>112212471</v>
      </c>
      <c r="D187" s="81" t="e">
        <f>'Olah Data'!G173</f>
        <v>#N/A</v>
      </c>
      <c r="E187" s="80" t="str">
        <f>'Olah Data'!C173</f>
        <v>DIII ST</v>
      </c>
      <c r="F187" s="81" t="str">
        <f>'Olah Data'!T173</f>
        <v>Jl. Raya Desa Jurung, Rt.02, No.Rumah 167, Kec. Merawang, Kab. Bangka, Prov. Kep. Bangka Belitung</v>
      </c>
      <c r="G187" s="81" t="str">
        <f>'Olah Data'!AB173</f>
        <v>BPS Kota Bekasi</v>
      </c>
      <c r="H187" s="1" t="str">
        <f t="shared" si="1"/>
        <v>32</v>
      </c>
      <c r="I187" s="1" t="str">
        <f>VLOOKUP(C187,'Olah Data'!D$2:AG$548,24,FALSE)</f>
        <v>3275</v>
      </c>
    </row>
    <row r="188" spans="1:9" ht="12.75">
      <c r="A188" s="81">
        <f t="shared" si="2"/>
        <v>17</v>
      </c>
      <c r="B188" s="81" t="str">
        <f>'Olah Data'!Z103</f>
        <v>Jawa Barat</v>
      </c>
      <c r="C188" s="82" t="str">
        <f>'Olah Data'!D103</f>
        <v>112212804</v>
      </c>
      <c r="D188" s="81" t="e">
        <f>'Olah Data'!G103</f>
        <v>#N/A</v>
      </c>
      <c r="E188" s="80" t="str">
        <f>'Olah Data'!C103</f>
        <v>DIII ST</v>
      </c>
      <c r="F188" s="81" t="str">
        <f>'Olah Data'!T103</f>
        <v>Rt. 12, No. 59, Jalan Raudah 3, Kelurahan Teluk Lerong Ilir, Kecamatan Samarinda Ulu</v>
      </c>
      <c r="G188" s="81" t="str">
        <f>'Olah Data'!AB103</f>
        <v>BPS Kota Bekasi</v>
      </c>
      <c r="H188" s="1" t="str">
        <f t="shared" si="1"/>
        <v>32</v>
      </c>
      <c r="I188" s="1" t="str">
        <f>VLOOKUP(C188,'Olah Data'!D$2:AG$548,24,FALSE)</f>
        <v>3275</v>
      </c>
    </row>
    <row r="189" spans="1:9" ht="12.75">
      <c r="A189" s="81">
        <f t="shared" si="2"/>
        <v>18</v>
      </c>
      <c r="B189" s="81" t="str">
        <f>'Olah Data'!Z174</f>
        <v>Jawa Barat</v>
      </c>
      <c r="C189" s="82" t="str">
        <f>'Olah Data'!D174</f>
        <v>112212837</v>
      </c>
      <c r="D189" s="81" t="e">
        <f>'Olah Data'!G174</f>
        <v>#N/A</v>
      </c>
      <c r="E189" s="80" t="str">
        <f>'Olah Data'!C174</f>
        <v>DIII ST</v>
      </c>
      <c r="F189" s="81" t="str">
        <f>'Olah Data'!T174</f>
        <v xml:space="preserve"> Rt04/Rw 05, Jalan Setia Al-Amin, Kelurahan Klamalu, Distrik Mariat, Kab. Sorong</v>
      </c>
      <c r="G189" s="81" t="str">
        <f>'Olah Data'!AB174</f>
        <v>BPS Kota Bekasi</v>
      </c>
      <c r="H189" s="1" t="str">
        <f t="shared" si="1"/>
        <v>32</v>
      </c>
      <c r="I189" s="1" t="str">
        <f>VLOOKUP(C189,'Olah Data'!D$2:AG$548,24,FALSE)</f>
        <v>3275</v>
      </c>
    </row>
    <row r="190" spans="1:9" ht="12.75">
      <c r="A190" s="81">
        <f t="shared" si="2"/>
        <v>19</v>
      </c>
      <c r="B190" s="81" t="str">
        <f>'Olah Data'!Z104</f>
        <v>Jawa Barat</v>
      </c>
      <c r="C190" s="82" t="str">
        <f>'Olah Data'!D104</f>
        <v>112212866</v>
      </c>
      <c r="D190" s="81" t="e">
        <f>'Olah Data'!G104</f>
        <v>#N/A</v>
      </c>
      <c r="E190" s="80" t="str">
        <f>'Olah Data'!C104</f>
        <v>DIII ST</v>
      </c>
      <c r="F190" s="81" t="str">
        <f>'Olah Data'!T104</f>
        <v>Perumahan Winanda 11, Jl. Dr. Murjani Iii Gg. Arrazak Blok D4, Gayam, Kec. Tj. Redeb, Kabupaten Berau, Kalimantan Timur 77315</v>
      </c>
      <c r="G190" s="81" t="str">
        <f>'Olah Data'!AB104</f>
        <v>BPS Kota Bekasi</v>
      </c>
      <c r="H190" s="1" t="str">
        <f t="shared" si="1"/>
        <v>32</v>
      </c>
      <c r="I190" s="1" t="str">
        <f>VLOOKUP(C190,'Olah Data'!D$2:AG$548,24,FALSE)</f>
        <v>3275</v>
      </c>
    </row>
    <row r="191" spans="1:9" ht="12.75">
      <c r="A191" s="81">
        <f t="shared" si="2"/>
        <v>20</v>
      </c>
      <c r="B191" s="81" t="str">
        <f>'Olah Data'!Z240</f>
        <v>Jawa Barat</v>
      </c>
      <c r="C191" s="82" t="str">
        <f>'Olah Data'!D240</f>
        <v>222111845</v>
      </c>
      <c r="D191" s="81" t="e">
        <f>'Olah Data'!G240</f>
        <v>#N/A</v>
      </c>
      <c r="E191" s="80" t="str">
        <f>'Olah Data'!C240</f>
        <v>DIV KS</v>
      </c>
      <c r="F191" s="81" t="str">
        <f>'Olah Data'!T240</f>
        <v>Perum. Mekarsari Permai Blok B8/38 Rt 03 Rw 09, Tambun Selatan, Kab. Bekasi, Jawa Barat, 17510</v>
      </c>
      <c r="G191" s="81" t="str">
        <f>'Olah Data'!AB240</f>
        <v>BPS Kota Bekasi</v>
      </c>
      <c r="H191" s="1" t="str">
        <f t="shared" si="1"/>
        <v>32</v>
      </c>
      <c r="I191" s="1" t="str">
        <f>VLOOKUP(C191,'Olah Data'!D$2:AG$548,24,FALSE)</f>
        <v>3275</v>
      </c>
    </row>
    <row r="192" spans="1:9" ht="12.75">
      <c r="A192" s="81">
        <f t="shared" si="2"/>
        <v>21</v>
      </c>
      <c r="B192" s="81" t="str">
        <f>'Olah Data'!Z306</f>
        <v>Jawa Barat</v>
      </c>
      <c r="C192" s="82" t="str">
        <f>'Olah Data'!D306</f>
        <v>222111964</v>
      </c>
      <c r="D192" s="81" t="e">
        <f>'Olah Data'!G306</f>
        <v>#N/A</v>
      </c>
      <c r="E192" s="80" t="str">
        <f>'Olah Data'!C306</f>
        <v>DIV KS</v>
      </c>
      <c r="F192" s="81" t="str">
        <f>'Olah Data'!T306</f>
        <v>Jl. Telaga Sarangan G, No.162, Rt/Rw 05/008, Kel. Pengasinan, Kec. Rawalumbu</v>
      </c>
      <c r="G192" s="81" t="str">
        <f>'Olah Data'!AB306</f>
        <v>BPS Kota Bekasi</v>
      </c>
      <c r="H192" s="1" t="str">
        <f t="shared" si="1"/>
        <v>32</v>
      </c>
      <c r="I192" s="1" t="str">
        <f>VLOOKUP(C192,'Olah Data'!D$2:AG$548,24,FALSE)</f>
        <v>3275</v>
      </c>
    </row>
    <row r="193" spans="1:9" ht="12.75">
      <c r="A193" s="81">
        <f t="shared" si="2"/>
        <v>22</v>
      </c>
      <c r="B193" s="81" t="str">
        <f>'Olah Data'!Z215</f>
        <v>Jawa Barat</v>
      </c>
      <c r="C193" s="82" t="str">
        <f>'Olah Data'!D215</f>
        <v>222112071</v>
      </c>
      <c r="D193" s="81" t="e">
        <f>'Olah Data'!G215</f>
        <v>#N/A</v>
      </c>
      <c r="E193" s="80" t="str">
        <f>'Olah Data'!C215</f>
        <v>DIV KS</v>
      </c>
      <c r="F193" s="81" t="str">
        <f>'Olah Data'!T215</f>
        <v>Jalan Maskoki No 85A, Perumnas 2, Kecamatan Kayuringin, Kota Bekasi, Jawa Barat</v>
      </c>
      <c r="G193" s="81" t="str">
        <f>'Olah Data'!AB215</f>
        <v>BPS Kota Bekasi</v>
      </c>
      <c r="H193" s="1" t="str">
        <f t="shared" si="1"/>
        <v>32</v>
      </c>
      <c r="I193" s="1" t="str">
        <f>VLOOKUP(C193,'Olah Data'!D$2:AG$548,24,FALSE)</f>
        <v>3275</v>
      </c>
    </row>
    <row r="194" spans="1:9" ht="12.75">
      <c r="A194" s="81">
        <f t="shared" si="2"/>
        <v>23</v>
      </c>
      <c r="B194" s="81" t="str">
        <f>'Olah Data'!Z304</f>
        <v>Jawa Barat</v>
      </c>
      <c r="C194" s="82" t="str">
        <f>'Olah Data'!D304</f>
        <v>222112265</v>
      </c>
      <c r="D194" s="81" t="e">
        <f>'Olah Data'!G304</f>
        <v>#N/A</v>
      </c>
      <c r="E194" s="80" t="str">
        <f>'Olah Data'!C304</f>
        <v>DIV KS</v>
      </c>
      <c r="F194" s="81" t="str">
        <f>'Olah Data'!T304</f>
        <v>Jl. Lumbu Tengah 1F No.74, Rt 02/Rw 27, Kel.Bojong Rawalumbu, Kec.Rawalumbu, Kota Bekasi</v>
      </c>
      <c r="G194" s="81" t="str">
        <f>'Olah Data'!AB304</f>
        <v>BPS Kota Bekasi</v>
      </c>
      <c r="H194" s="1" t="str">
        <f t="shared" si="1"/>
        <v>32</v>
      </c>
      <c r="I194" s="1" t="str">
        <f>VLOOKUP(C194,'Olah Data'!D$2:AG$548,24,FALSE)</f>
        <v>3275</v>
      </c>
    </row>
    <row r="195" spans="1:9" ht="12.75">
      <c r="A195" s="81">
        <f t="shared" si="2"/>
        <v>24</v>
      </c>
      <c r="B195" s="81" t="str">
        <f>'Olah Data'!Z145</f>
        <v>Jawa Barat</v>
      </c>
      <c r="C195" s="82" t="str">
        <f>'Olah Data'!D145</f>
        <v>112212482</v>
      </c>
      <c r="D195" s="81" t="e">
        <f>'Olah Data'!G145</f>
        <v>#N/A</v>
      </c>
      <c r="E195" s="80" t="str">
        <f>'Olah Data'!C145</f>
        <v>DIII ST</v>
      </c>
      <c r="F195" s="81" t="str">
        <f>'Olah Data'!T145</f>
        <v>Perumahan Permata Depok Regency Cluster Diamond 2 C11/16, Ratu Jaya, Cipayung</v>
      </c>
      <c r="G195" s="81" t="str">
        <f>'Olah Data'!AB145</f>
        <v>BPS Kota Depok</v>
      </c>
      <c r="H195" s="1" t="str">
        <f t="shared" si="1"/>
        <v>32</v>
      </c>
      <c r="I195" s="1" t="str">
        <f>VLOOKUP(C195,'Olah Data'!D$2:AG$548,24,FALSE)</f>
        <v>3276</v>
      </c>
    </row>
    <row r="196" spans="1:9" ht="12.75">
      <c r="A196" s="81">
        <f t="shared" si="2"/>
        <v>25</v>
      </c>
      <c r="B196" s="81" t="str">
        <f>'Olah Data'!Z438</f>
        <v>Jawa Barat</v>
      </c>
      <c r="C196" s="82" t="str">
        <f>'Olah Data'!D438</f>
        <v>222111862</v>
      </c>
      <c r="D196" s="81" t="e">
        <f>'Olah Data'!G438</f>
        <v>#N/A</v>
      </c>
      <c r="E196" s="80" t="str">
        <f>'Olah Data'!C438</f>
        <v>DIV KS</v>
      </c>
      <c r="F196" s="81" t="str">
        <f>'Olah Data'!T438</f>
        <v>Jl. Hj. Abdul Ghani 1 Rt. 4 Rw. 2 No. 162 Kel. Kalibaru Kec. Cilodong, Kota Depok 16473</v>
      </c>
      <c r="G196" s="81" t="str">
        <f>'Olah Data'!AB438</f>
        <v>BPS Kota Depok</v>
      </c>
      <c r="H196" s="1" t="str">
        <f t="shared" si="1"/>
        <v>32</v>
      </c>
      <c r="I196" s="1" t="str">
        <f>VLOOKUP(C196,'Olah Data'!D$2:AG$548,24,FALSE)</f>
        <v>3276</v>
      </c>
    </row>
    <row r="197" spans="1:9" ht="12.75">
      <c r="A197" s="81">
        <f t="shared" si="2"/>
        <v>26</v>
      </c>
      <c r="B197" s="81" t="str">
        <f>'Olah Data'!Z442</f>
        <v>Jawa Barat</v>
      </c>
      <c r="C197" s="82" t="str">
        <f>'Olah Data'!D442</f>
        <v>222112177</v>
      </c>
      <c r="D197" s="81" t="e">
        <f>'Olah Data'!G442</f>
        <v>#N/A</v>
      </c>
      <c r="E197" s="80" t="str">
        <f>'Olah Data'!C442</f>
        <v>DIV KS</v>
      </c>
      <c r="F197" s="81" t="str">
        <f>'Olah Data'!T442</f>
        <v xml:space="preserve">Perum Pakis Jalio Blok B26, Rt 02 Rw 03, Kel. Sumberrejo, Kec. Banyuwangi </v>
      </c>
      <c r="G197" s="81" t="str">
        <f>'Olah Data'!AB442</f>
        <v>BPS Kota Depok</v>
      </c>
      <c r="H197" s="1" t="str">
        <f t="shared" si="1"/>
        <v>32</v>
      </c>
      <c r="I197" s="1" t="str">
        <f>VLOOKUP(C197,'Olah Data'!D$2:AG$548,24,FALSE)</f>
        <v>3276</v>
      </c>
    </row>
    <row r="198" spans="1:9" ht="12.75">
      <c r="A198" s="81">
        <f t="shared" si="2"/>
        <v>27</v>
      </c>
      <c r="B198" s="81" t="str">
        <f>'Olah Data'!Z235</f>
        <v>Jawa Barat</v>
      </c>
      <c r="C198" s="82" t="str">
        <f>'Olah Data'!D235</f>
        <v>112212817</v>
      </c>
      <c r="D198" s="81" t="e">
        <f>'Olah Data'!G235</f>
        <v>#N/A</v>
      </c>
      <c r="E198" s="80" t="str">
        <f>'Olah Data'!C235</f>
        <v>DIII ST</v>
      </c>
      <c r="F198" s="81" t="str">
        <f>'Olah Data'!T235</f>
        <v>Jalan Siluman No. 36, Rt/Rw 003/008 Setiaratu, Cibeureum</v>
      </c>
      <c r="G198" s="81" t="str">
        <f>'Olah Data'!AB235</f>
        <v>BPS Kota Tasikmalaya</v>
      </c>
      <c r="H198" s="1" t="str">
        <f t="shared" si="1"/>
        <v>32</v>
      </c>
      <c r="I198" s="1" t="str">
        <f>VLOOKUP(C198,'Olah Data'!D$2:AG$548,24,FALSE)</f>
        <v>3278</v>
      </c>
    </row>
    <row r="199" spans="1:9" ht="12.75">
      <c r="A199" s="81">
        <f t="shared" si="2"/>
        <v>28</v>
      </c>
      <c r="B199" s="81" t="str">
        <f>'Olah Data'!Z342</f>
        <v>Jawa Barat</v>
      </c>
      <c r="C199" s="82" t="str">
        <f>'Olah Data'!D342</f>
        <v>222112251</v>
      </c>
      <c r="D199" s="81" t="e">
        <f>'Olah Data'!G342</f>
        <v>#N/A</v>
      </c>
      <c r="E199" s="80" t="str">
        <f>'Olah Data'!C342</f>
        <v>DIV KS</v>
      </c>
      <c r="F199" s="81" t="str">
        <f>'Olah Data'!T342</f>
        <v>Perum Pondok Tandala Jl. Kemuning 3 No 286 Rt/Rw 01/07 Kelurahan Gunung Tandala, Kecamatan Kawalu, Kota Tasikmalaya</v>
      </c>
      <c r="G199" s="81" t="str">
        <f>'Olah Data'!AB342</f>
        <v>BPS Kota Tasikmalaya</v>
      </c>
      <c r="H199" s="1" t="str">
        <f t="shared" si="1"/>
        <v>32</v>
      </c>
      <c r="I199" s="1" t="str">
        <f>VLOOKUP(C199,'Olah Data'!D$2:AG$548,24,FALSE)</f>
        <v>3278</v>
      </c>
    </row>
    <row r="200" spans="1:9" ht="12.75">
      <c r="A200" s="81">
        <f t="shared" si="2"/>
        <v>29</v>
      </c>
      <c r="B200" s="81" t="str">
        <f>'Olah Data'!Z493</f>
        <v>Jawa Barat</v>
      </c>
      <c r="C200" s="82" t="str">
        <f>'Olah Data'!D493</f>
        <v>222112351</v>
      </c>
      <c r="D200" s="81" t="e">
        <f>'Olah Data'!G493</f>
        <v>#N/A</v>
      </c>
      <c r="E200" s="80" t="str">
        <f>'Olah Data'!C493</f>
        <v>DIV KS</v>
      </c>
      <c r="F200" s="81" t="str">
        <f>'Olah Data'!T493</f>
        <v>Rt03/Rw14, Cihandiwung, Kelurahan Sukamaju Kaler, Kecamatan Indihiang, Kota Tasikmalaya</v>
      </c>
      <c r="G200" s="81" t="str">
        <f>'Olah Data'!AB493</f>
        <v>BPS Kota Tasikmalaya</v>
      </c>
      <c r="H200" s="1" t="str">
        <f t="shared" si="1"/>
        <v>32</v>
      </c>
      <c r="I200" s="1" t="str">
        <f>VLOOKUP(C200,'Olah Data'!D$2:AG$548,24,FALSE)</f>
        <v>3278</v>
      </c>
    </row>
    <row r="201" spans="1:9" ht="12.75">
      <c r="A201" s="81">
        <f t="shared" si="2"/>
        <v>1</v>
      </c>
      <c r="B201" s="81" t="str">
        <f>'Olah Data'!Z125</f>
        <v>Jawa Tengah</v>
      </c>
      <c r="C201" s="82" t="str">
        <f>'Olah Data'!D125</f>
        <v>112212657</v>
      </c>
      <c r="D201" s="81" t="e">
        <f>'Olah Data'!G125</f>
        <v>#N/A</v>
      </c>
      <c r="E201" s="80" t="str">
        <f>'Olah Data'!C125</f>
        <v>DIII ST</v>
      </c>
      <c r="F201" s="81" t="str">
        <f>'Olah Data'!T125</f>
        <v>Jl. Koveri Mega Permai Vi / No. 140 ; Rt: 02 ; Rw: 12, Bringin , Ngaliyan</v>
      </c>
      <c r="G201" s="81" t="str">
        <f>'Olah Data'!AB125</f>
        <v>BPS Provinsi Jawa Tengah</v>
      </c>
      <c r="H201" s="1" t="str">
        <f t="shared" si="1"/>
        <v>33</v>
      </c>
      <c r="I201" s="1" t="str">
        <f>VLOOKUP(C201,'Olah Data'!D$2:AG$548,24,FALSE)</f>
        <v>3300</v>
      </c>
    </row>
    <row r="202" spans="1:9" ht="12.75">
      <c r="A202" s="81">
        <f t="shared" si="2"/>
        <v>2</v>
      </c>
      <c r="B202" s="81" t="str">
        <f>'Olah Data'!Z167</f>
        <v>Jawa Tengah</v>
      </c>
      <c r="C202" s="82" t="str">
        <f>'Olah Data'!D167</f>
        <v>112212860</v>
      </c>
      <c r="D202" s="81" t="e">
        <f>'Olah Data'!G167</f>
        <v>#N/A</v>
      </c>
      <c r="E202" s="80" t="str">
        <f>'Olah Data'!C167</f>
        <v>DIII ST</v>
      </c>
      <c r="F202" s="81" t="str">
        <f>'Olah Data'!T167</f>
        <v>Rt 01/Rw 03, 508 I, Jalan Siliwangi, Kembangarum, Semarang Barat</v>
      </c>
      <c r="G202" s="81" t="str">
        <f>'Olah Data'!AB167</f>
        <v>BPS Provinsi Jawa Tengah</v>
      </c>
      <c r="H202" s="1" t="str">
        <f t="shared" si="1"/>
        <v>33</v>
      </c>
      <c r="I202" s="1" t="str">
        <f>VLOOKUP(C202,'Olah Data'!D$2:AG$548,24,FALSE)</f>
        <v>3300</v>
      </c>
    </row>
    <row r="203" spans="1:9" ht="12.75">
      <c r="A203" s="81">
        <f t="shared" si="2"/>
        <v>3</v>
      </c>
      <c r="B203" s="81" t="str">
        <f>'Olah Data'!Z117</f>
        <v>Jawa Tengah</v>
      </c>
      <c r="C203" s="82" t="str">
        <f>'Olah Data'!D117</f>
        <v>222111940</v>
      </c>
      <c r="D203" s="81" t="e">
        <f>'Olah Data'!G117</f>
        <v>#N/A</v>
      </c>
      <c r="E203" s="80" t="str">
        <f>'Olah Data'!C117</f>
        <v>DIV KS</v>
      </c>
      <c r="F203" s="81" t="str">
        <f>'Olah Data'!T117</f>
        <v>Jl Kepodang Barat Vi Rt 1 Rw 10 Blok C/122, Pudakpayung, Banyumanik</v>
      </c>
      <c r="G203" s="81" t="str">
        <f>'Olah Data'!AB117</f>
        <v>BPS Provinsi Jawa Tengah</v>
      </c>
      <c r="H203" s="1" t="str">
        <f t="shared" si="1"/>
        <v>33</v>
      </c>
      <c r="I203" s="1" t="str">
        <f>VLOOKUP(C203,'Olah Data'!D$2:AG$548,24,FALSE)</f>
        <v>3300</v>
      </c>
    </row>
    <row r="204" spans="1:9" ht="12.75">
      <c r="A204" s="81">
        <f t="shared" si="2"/>
        <v>4</v>
      </c>
      <c r="B204" s="81" t="str">
        <f>'Olah Data'!Z164</f>
        <v>Jawa Tengah</v>
      </c>
      <c r="C204" s="82" t="str">
        <f>'Olah Data'!D164</f>
        <v>222111997</v>
      </c>
      <c r="D204" s="81" t="e">
        <f>'Olah Data'!G164</f>
        <v>#N/A</v>
      </c>
      <c r="E204" s="80" t="str">
        <f>'Olah Data'!C164</f>
        <v>DIV KS</v>
      </c>
      <c r="F204" s="81" t="str">
        <f>'Olah Data'!T164</f>
        <v>Jalan Damar Timur Dalam Iii No. 333, Rt03/Rw11, Padangsari, Banyumanik, Semarang, Jawa Tengah, 50267</v>
      </c>
      <c r="G204" s="81" t="str">
        <f>'Olah Data'!AB164</f>
        <v>BPS Provinsi Jawa Tengah</v>
      </c>
      <c r="H204" s="1" t="str">
        <f t="shared" si="1"/>
        <v>33</v>
      </c>
      <c r="I204" s="1" t="str">
        <f>VLOOKUP(C204,'Olah Data'!D$2:AG$548,24,FALSE)</f>
        <v>3300</v>
      </c>
    </row>
    <row r="205" spans="1:9" ht="12.75">
      <c r="A205" s="81">
        <f t="shared" si="2"/>
        <v>5</v>
      </c>
      <c r="B205" s="81" t="str">
        <f>'Olah Data'!Z320</f>
        <v>Jawa Tengah</v>
      </c>
      <c r="C205" s="82" t="str">
        <f>'Olah Data'!D320</f>
        <v>222112385</v>
      </c>
      <c r="D205" s="81" t="e">
        <f>'Olah Data'!G320</f>
        <v>#N/A</v>
      </c>
      <c r="E205" s="80" t="str">
        <f>'Olah Data'!C320</f>
        <v>DIV KS</v>
      </c>
      <c r="F205" s="81" t="str">
        <f>'Olah Data'!T320</f>
        <v>Rt 04/Rw 02 Dusun Jatimas, Desa Manggarmas, Kecamatan Godong</v>
      </c>
      <c r="G205" s="81" t="str">
        <f>'Olah Data'!AB320</f>
        <v>BPS Provinsi Jawa Tengah</v>
      </c>
      <c r="H205" s="1" t="str">
        <f t="shared" si="1"/>
        <v>33</v>
      </c>
      <c r="I205" s="1" t="str">
        <f>VLOOKUP(C205,'Olah Data'!D$2:AG$548,24,FALSE)</f>
        <v>3300</v>
      </c>
    </row>
    <row r="206" spans="1:9" ht="12.75">
      <c r="A206" s="81">
        <f t="shared" si="2"/>
        <v>6</v>
      </c>
      <c r="B206" s="81" t="str">
        <f>'Olah Data'!Z22</f>
        <v>Jawa Tengah</v>
      </c>
      <c r="C206" s="82" t="str">
        <f>'Olah Data'!D22</f>
        <v>212111861</v>
      </c>
      <c r="D206" s="81" t="e">
        <f>'Olah Data'!G22</f>
        <v>#N/A</v>
      </c>
      <c r="E206" s="80" t="str">
        <f>'Olah Data'!C22</f>
        <v>DIV ST</v>
      </c>
      <c r="F206" s="81" t="str">
        <f>'Olah Data'!T22</f>
        <v>Jl. Syuhada Timur Raya No. 2 Rt 02 / Wr 02 Kelurahan Tlogosari Wetan, Kecamatan Pedurungan, Kota Semarang</v>
      </c>
      <c r="G206" s="81" t="str">
        <f>'Olah Data'!AB22</f>
        <v>BPS Provinsi Jawa Tengah</v>
      </c>
      <c r="H206" s="1" t="str">
        <f t="shared" si="1"/>
        <v>33</v>
      </c>
      <c r="I206" s="1" t="str">
        <f>VLOOKUP(C206,'Olah Data'!D$2:AG$548,24,FALSE)</f>
        <v>3300</v>
      </c>
    </row>
    <row r="207" spans="1:9" ht="12.75">
      <c r="A207" s="81">
        <f t="shared" si="2"/>
        <v>7</v>
      </c>
      <c r="B207" s="81" t="str">
        <f>'Olah Data'!Z118</f>
        <v>Jawa Tengah</v>
      </c>
      <c r="C207" s="82" t="str">
        <f>'Olah Data'!D118</f>
        <v>212112138</v>
      </c>
      <c r="D207" s="81" t="e">
        <f>'Olah Data'!G118</f>
        <v>#N/A</v>
      </c>
      <c r="E207" s="80" t="str">
        <f>'Olah Data'!C118</f>
        <v>DIV ST</v>
      </c>
      <c r="F207" s="81" t="str">
        <f>'Olah Data'!T118</f>
        <v>Jl Pancakarya Blok 53 No 325</v>
      </c>
      <c r="G207" s="81" t="str">
        <f>'Olah Data'!AB118</f>
        <v>BPS Provinsi Jawa Tengah</v>
      </c>
      <c r="H207" s="1" t="str">
        <f t="shared" si="1"/>
        <v>33</v>
      </c>
      <c r="I207" s="1" t="str">
        <f>VLOOKUP(C207,'Olah Data'!D$2:AG$548,24,FALSE)</f>
        <v>3300</v>
      </c>
    </row>
    <row r="208" spans="1:9" ht="12.75">
      <c r="A208" s="81">
        <f t="shared" si="2"/>
        <v>8</v>
      </c>
      <c r="B208" s="81" t="str">
        <f>'Olah Data'!Z222</f>
        <v>Jawa Tengah</v>
      </c>
      <c r="C208" s="82" t="str">
        <f>'Olah Data'!D222</f>
        <v>212112306</v>
      </c>
      <c r="D208" s="81" t="e">
        <f>'Olah Data'!G222</f>
        <v>#N/A</v>
      </c>
      <c r="E208" s="80" t="str">
        <f>'Olah Data'!C222</f>
        <v>DIV ST</v>
      </c>
      <c r="F208" s="81" t="str">
        <f>'Olah Data'!T222</f>
        <v xml:space="preserve">Jl. Kusumasari No 3B Rt 14 Rw 5, Kelurahan Rejomulyo, Kecamatan Kartoharjo, Kota Madiun </v>
      </c>
      <c r="G208" s="81" t="str">
        <f>'Olah Data'!AB222</f>
        <v>BPS Provinsi Jawa Tengah</v>
      </c>
      <c r="H208" s="1" t="str">
        <f t="shared" si="1"/>
        <v>33</v>
      </c>
      <c r="I208" s="1" t="str">
        <f>VLOOKUP(C208,'Olah Data'!D$2:AG$548,24,FALSE)</f>
        <v>3300</v>
      </c>
    </row>
    <row r="209" spans="1:9" ht="12.75">
      <c r="A209" s="81">
        <f t="shared" si="2"/>
        <v>9</v>
      </c>
      <c r="B209" s="81" t="str">
        <f>'Olah Data'!Z120</f>
        <v>Jawa Tengah</v>
      </c>
      <c r="C209" s="82" t="str">
        <f>'Olah Data'!D120</f>
        <v>212112383</v>
      </c>
      <c r="D209" s="81" t="e">
        <f>'Olah Data'!G120</f>
        <v>#N/A</v>
      </c>
      <c r="E209" s="80" t="str">
        <f>'Olah Data'!C120</f>
        <v>DIV ST</v>
      </c>
      <c r="F209" s="81" t="str">
        <f>'Olah Data'!T120</f>
        <v>Perumahan Gardenia E1/19, Rt 04/Rw 09, Kelurahan Plamongan Sari, Kecamatan Pedurungan</v>
      </c>
      <c r="G209" s="81" t="str">
        <f>'Olah Data'!AB120</f>
        <v>BPS Provinsi Jawa Tengah</v>
      </c>
      <c r="H209" s="1" t="str">
        <f t="shared" si="1"/>
        <v>33</v>
      </c>
      <c r="I209" s="1" t="str">
        <f>VLOOKUP(C209,'Olah Data'!D$2:AG$548,24,FALSE)</f>
        <v>3300</v>
      </c>
    </row>
    <row r="210" spans="1:9" ht="12.75">
      <c r="A210" s="81">
        <f t="shared" si="2"/>
        <v>10</v>
      </c>
      <c r="B210" s="81" t="str">
        <f>'Olah Data'!Z261</f>
        <v>Jawa Tengah</v>
      </c>
      <c r="C210" s="82" t="str">
        <f>'Olah Data'!D261</f>
        <v>222111873</v>
      </c>
      <c r="D210" s="81" t="e">
        <f>'Olah Data'!G261</f>
        <v>#N/A</v>
      </c>
      <c r="E210" s="80" t="str">
        <f>'Olah Data'!C261</f>
        <v>DIV KS</v>
      </c>
      <c r="F210" s="81" t="str">
        <f>'Olah Data'!T261</f>
        <v>Jalan Diponegoro, Rt 05, Rw 04, Desa Karangkandri, Kecamatan Kesugihan</v>
      </c>
      <c r="G210" s="81" t="str">
        <f>'Olah Data'!AB261</f>
        <v>BPS Kabupaten Cilacap</v>
      </c>
      <c r="H210" s="1" t="str">
        <f t="shared" si="1"/>
        <v>33</v>
      </c>
      <c r="I210" s="1" t="str">
        <f>VLOOKUP(C210,'Olah Data'!D$2:AG$548,24,FALSE)</f>
        <v>3301</v>
      </c>
    </row>
    <row r="211" spans="1:9" ht="12.75">
      <c r="A211" s="81">
        <f t="shared" si="2"/>
        <v>11</v>
      </c>
      <c r="B211" s="81" t="str">
        <f>'Olah Data'!Z128</f>
        <v>Jawa Tengah</v>
      </c>
      <c r="C211" s="82" t="str">
        <f>'Olah Data'!D128</f>
        <v>222111896</v>
      </c>
      <c r="D211" s="81" t="e">
        <f>'Olah Data'!G128</f>
        <v>#N/A</v>
      </c>
      <c r="E211" s="80" t="str">
        <f>'Olah Data'!C128</f>
        <v>DIV KS</v>
      </c>
      <c r="F211" s="81" t="str">
        <f>'Olah Data'!T128</f>
        <v>Jalan Madukara No 57, Rt 002/Rw 003, Tritih Wetan, Jeruklegi</v>
      </c>
      <c r="G211" s="81" t="str">
        <f>'Olah Data'!AB128</f>
        <v>BPS Kabupaten Cilacap</v>
      </c>
      <c r="H211" s="1" t="str">
        <f t="shared" si="1"/>
        <v>33</v>
      </c>
      <c r="I211" s="1" t="str">
        <f>VLOOKUP(C211,'Olah Data'!D$2:AG$548,24,FALSE)</f>
        <v>3301</v>
      </c>
    </row>
    <row r="212" spans="1:9" ht="12.75">
      <c r="A212" s="81">
        <f t="shared" si="2"/>
        <v>12</v>
      </c>
      <c r="B212" s="81" t="str">
        <f>'Olah Data'!Z23</f>
        <v>Jawa Tengah</v>
      </c>
      <c r="C212" s="82" t="str">
        <f>'Olah Data'!D23</f>
        <v>222111928</v>
      </c>
      <c r="D212" s="81" t="e">
        <f>'Olah Data'!G23</f>
        <v>#N/A</v>
      </c>
      <c r="E212" s="80" t="str">
        <f>'Olah Data'!C23</f>
        <v>DIV KS</v>
      </c>
      <c r="F212" s="81" t="str">
        <f>'Olah Data'!T23</f>
        <v>Jalan Gerilya No.110 Rt 02/04 Desa Sampang, Kecamatan Sampang</v>
      </c>
      <c r="G212" s="81" t="str">
        <f>'Olah Data'!AB23</f>
        <v>BPS Kabupaten Cilacap</v>
      </c>
      <c r="H212" s="1" t="str">
        <f t="shared" si="1"/>
        <v>33</v>
      </c>
      <c r="I212" s="1" t="str">
        <f>VLOOKUP(C212,'Olah Data'!D$2:AG$548,24,FALSE)</f>
        <v>3301</v>
      </c>
    </row>
    <row r="213" spans="1:9" ht="12.75">
      <c r="A213" s="81">
        <f t="shared" si="2"/>
        <v>13</v>
      </c>
      <c r="B213" s="81" t="str">
        <f>'Olah Data'!Z135</f>
        <v>Jawa Tengah</v>
      </c>
      <c r="C213" s="82" t="str">
        <f>'Olah Data'!D135</f>
        <v>212112395</v>
      </c>
      <c r="D213" s="81" t="e">
        <f>'Olah Data'!G135</f>
        <v>#N/A</v>
      </c>
      <c r="E213" s="80" t="str">
        <f>'Olah Data'!C135</f>
        <v>DIV ST</v>
      </c>
      <c r="F213" s="81" t="str">
        <f>'Olah Data'!T135</f>
        <v>Jl. Irian Rt 04 Rw 01 Wonokriyo, Gombong</v>
      </c>
      <c r="G213" s="81" t="str">
        <f>'Olah Data'!AB135</f>
        <v>BPS Kabupaten Cilacap</v>
      </c>
      <c r="H213" s="1" t="str">
        <f t="shared" si="1"/>
        <v>33</v>
      </c>
      <c r="I213" s="1" t="str">
        <f>VLOOKUP(C213,'Olah Data'!D$2:AG$548,24,FALSE)</f>
        <v>3301</v>
      </c>
    </row>
    <row r="214" spans="1:9" ht="12.75">
      <c r="A214" s="81">
        <f t="shared" si="2"/>
        <v>14</v>
      </c>
      <c r="B214" s="81" t="str">
        <f>'Olah Data'!Z316</f>
        <v>Jawa Tengah</v>
      </c>
      <c r="C214" s="82" t="str">
        <f>'Olah Data'!D316</f>
        <v>222112273</v>
      </c>
      <c r="D214" s="81" t="e">
        <f>'Olah Data'!G316</f>
        <v>#N/A</v>
      </c>
      <c r="E214" s="80" t="str">
        <f>'Olah Data'!C316</f>
        <v>DIV KS</v>
      </c>
      <c r="F214" s="81" t="str">
        <f>'Olah Data'!T316</f>
        <v>Rt07/Rw07, Nomor 22, Jalan Raya Tengger Selatan, Kelurahan Gajahmungkur, Kecamatan Gajahmungkur, Kota Semarang</v>
      </c>
      <c r="G214" s="81" t="str">
        <f>'Olah Data'!AB316</f>
        <v>BPS Kabupaten Banyumas</v>
      </c>
      <c r="H214" s="1" t="str">
        <f t="shared" si="1"/>
        <v>33</v>
      </c>
      <c r="I214" s="1" t="str">
        <f>VLOOKUP(C214,'Olah Data'!D$2:AG$548,24,FALSE)</f>
        <v>3302</v>
      </c>
    </row>
    <row r="215" spans="1:9" ht="12.75">
      <c r="A215" s="81">
        <f t="shared" si="2"/>
        <v>15</v>
      </c>
      <c r="B215" s="81" t="str">
        <f>'Olah Data'!Z84</f>
        <v>Jawa Tengah</v>
      </c>
      <c r="C215" s="82" t="str">
        <f>'Olah Data'!D84</f>
        <v>222112282</v>
      </c>
      <c r="D215" s="81" t="e">
        <f>'Olah Data'!G84</f>
        <v>#N/A</v>
      </c>
      <c r="E215" s="80" t="str">
        <f>'Olah Data'!C84</f>
        <v>DIV KS</v>
      </c>
      <c r="F215" s="81" t="str">
        <f>'Olah Data'!T84</f>
        <v>Rt.2/Rw.6, Kel Beji, Kedung Banteng (Mushola Wakafiyah) Kedung Banteng, Kab. Banyumas, Jawa Tengah, Id, 53152</v>
      </c>
      <c r="G215" s="81" t="str">
        <f>'Olah Data'!AB84</f>
        <v>BPS Kabupaten Banyumas</v>
      </c>
      <c r="H215" s="1" t="str">
        <f t="shared" si="1"/>
        <v>33</v>
      </c>
      <c r="I215" s="1" t="str">
        <f>VLOOKUP(C215,'Olah Data'!D$2:AG$548,24,FALSE)</f>
        <v>3302</v>
      </c>
    </row>
    <row r="216" spans="1:9" ht="12.75">
      <c r="A216" s="81">
        <f t="shared" si="2"/>
        <v>16</v>
      </c>
      <c r="B216" s="81" t="str">
        <f>'Olah Data'!Z328</f>
        <v>Jawa Tengah</v>
      </c>
      <c r="C216" s="82" t="str">
        <f>'Olah Data'!D328</f>
        <v>212112026</v>
      </c>
      <c r="D216" s="81" t="e">
        <f>'Olah Data'!G328</f>
        <v>#N/A</v>
      </c>
      <c r="E216" s="80" t="str">
        <f>'Olah Data'!C328</f>
        <v>DIV ST</v>
      </c>
      <c r="F216" s="81" t="str">
        <f>'Olah Data'!T328</f>
        <v>Jalan Pancurawis Gang Karanganyar 1 Rt.1/Rw.6, Purwokerto Kidul, Purwokerto Selatan, Banyumas, Jawa Tengah, Id 53147</v>
      </c>
      <c r="G216" s="81" t="str">
        <f>'Olah Data'!AB328</f>
        <v>BPS Kabupaten Banyumas</v>
      </c>
      <c r="H216" s="1" t="str">
        <f t="shared" si="1"/>
        <v>33</v>
      </c>
      <c r="I216" s="1" t="str">
        <f>VLOOKUP(C216,'Olah Data'!D$2:AG$548,24,FALSE)</f>
        <v>3302</v>
      </c>
    </row>
    <row r="217" spans="1:9" ht="12.75">
      <c r="A217" s="81">
        <f t="shared" si="2"/>
        <v>17</v>
      </c>
      <c r="B217" s="81" t="str">
        <f>'Olah Data'!Z214</f>
        <v>Jawa Tengah</v>
      </c>
      <c r="C217" s="82" t="str">
        <f>'Olah Data'!D214</f>
        <v>212112041</v>
      </c>
      <c r="D217" s="81" t="e">
        <f>'Olah Data'!G214</f>
        <v>#N/A</v>
      </c>
      <c r="E217" s="80" t="str">
        <f>'Olah Data'!C214</f>
        <v>DIV ST</v>
      </c>
      <c r="F217" s="81" t="str">
        <f>'Olah Data'!T214</f>
        <v>Rt 02 Rw 02, Jl. Sidamulya, Desa Kedungmalang, Kecamatan Sumbang</v>
      </c>
      <c r="G217" s="81" t="str">
        <f>'Olah Data'!AB214</f>
        <v>BPS Kabupaten Banyumas</v>
      </c>
      <c r="H217" s="1" t="str">
        <f t="shared" si="1"/>
        <v>33</v>
      </c>
      <c r="I217" s="1" t="str">
        <f>VLOOKUP(C217,'Olah Data'!D$2:AG$548,24,FALSE)</f>
        <v>3302</v>
      </c>
    </row>
    <row r="218" spans="1:9" ht="12.75">
      <c r="A218" s="81">
        <f t="shared" si="2"/>
        <v>18</v>
      </c>
      <c r="B218" s="81" t="str">
        <f>'Olah Data'!Z312</f>
        <v>Jawa Tengah</v>
      </c>
      <c r="C218" s="82" t="str">
        <f>'Olah Data'!D312</f>
        <v>212112092</v>
      </c>
      <c r="D218" s="81" t="e">
        <f>'Olah Data'!G312</f>
        <v>#N/A</v>
      </c>
      <c r="E218" s="80" t="str">
        <f>'Olah Data'!C312</f>
        <v>DIV ST</v>
      </c>
      <c r="F218" s="81" t="str">
        <f>'Olah Data'!T312</f>
        <v>Perum Griya Satria Bukit Permata Blok Q/12 Rt003 Rw009 Sidabowa, Patikraja</v>
      </c>
      <c r="G218" s="81" t="str">
        <f>'Olah Data'!AB312</f>
        <v>BPS Kabupaten Banyumas</v>
      </c>
      <c r="H218" s="1" t="str">
        <f t="shared" si="1"/>
        <v>33</v>
      </c>
      <c r="I218" s="1" t="str">
        <f>VLOOKUP(C218,'Olah Data'!D$2:AG$548,24,FALSE)</f>
        <v>3302</v>
      </c>
    </row>
    <row r="219" spans="1:9" ht="12.75">
      <c r="A219" s="81">
        <f t="shared" si="2"/>
        <v>19</v>
      </c>
      <c r="B219" s="81" t="str">
        <f>'Olah Data'!Z310</f>
        <v>Jawa Tengah</v>
      </c>
      <c r="C219" s="82" t="str">
        <f>'Olah Data'!D310</f>
        <v>212112204</v>
      </c>
      <c r="D219" s="81" t="e">
        <f>'Olah Data'!G310</f>
        <v>#N/A</v>
      </c>
      <c r="E219" s="80" t="str">
        <f>'Olah Data'!C310</f>
        <v>DIV ST</v>
      </c>
      <c r="F219" s="81" t="str">
        <f>'Olah Data'!T310</f>
        <v>Jalan Bahagia, Rt 06/Rw 06, Desa Kedungwringin, Kecamatan Patikraja</v>
      </c>
      <c r="G219" s="81" t="str">
        <f>'Olah Data'!AB310</f>
        <v>BPS Kabupaten Banyumas</v>
      </c>
      <c r="H219" s="1" t="str">
        <f t="shared" si="1"/>
        <v>33</v>
      </c>
      <c r="I219" s="1" t="str">
        <f>VLOOKUP(C219,'Olah Data'!D$2:AG$548,24,FALSE)</f>
        <v>3302</v>
      </c>
    </row>
    <row r="220" spans="1:9" ht="12.75">
      <c r="A220" s="81">
        <f t="shared" si="2"/>
        <v>20</v>
      </c>
      <c r="B220" s="81" t="str">
        <f>'Olah Data'!Z265</f>
        <v>Jawa Tengah</v>
      </c>
      <c r="C220" s="82" t="str">
        <f>'Olah Data'!D265</f>
        <v>222111978</v>
      </c>
      <c r="D220" s="81" t="e">
        <f>'Olah Data'!G265</f>
        <v>#N/A</v>
      </c>
      <c r="E220" s="80" t="str">
        <f>'Olah Data'!C265</f>
        <v>DIV KS</v>
      </c>
      <c r="F220" s="81" t="str">
        <f>'Olah Data'!T265</f>
        <v>Jalan Abdusyukur, Desa Penolih Rt 1 Rw 3, Kecamatan Kaligondang, Kabupaten Purbalingga</v>
      </c>
      <c r="G220" s="81" t="str">
        <f>'Olah Data'!AB265</f>
        <v>BPS Kabupaten Purbalingga</v>
      </c>
      <c r="H220" s="1" t="str">
        <f t="shared" si="1"/>
        <v>33</v>
      </c>
      <c r="I220" s="1" t="str">
        <f>VLOOKUP(C220,'Olah Data'!D$2:AG$548,24,FALSE)</f>
        <v>3303</v>
      </c>
    </row>
    <row r="221" spans="1:9" ht="12.75">
      <c r="A221" s="81">
        <f t="shared" si="2"/>
        <v>21</v>
      </c>
      <c r="B221" s="81" t="str">
        <f>'Olah Data'!Z184</f>
        <v>Jawa Tengah</v>
      </c>
      <c r="C221" s="82" t="str">
        <f>'Olah Data'!D184</f>
        <v>222112417</v>
      </c>
      <c r="D221" s="81" t="e">
        <f>'Olah Data'!G184</f>
        <v>#N/A</v>
      </c>
      <c r="E221" s="80" t="str">
        <f>'Olah Data'!C184</f>
        <v>DIV KS</v>
      </c>
      <c r="F221" s="81" t="str">
        <f>'Olah Data'!T184</f>
        <v>Karangbanjar Rt/Rw 17/07, Kec. Bojongsari</v>
      </c>
      <c r="G221" s="81" t="str">
        <f>'Olah Data'!AB184</f>
        <v>BPS Kabupaten Purbalingga</v>
      </c>
      <c r="H221" s="1" t="str">
        <f t="shared" si="1"/>
        <v>33</v>
      </c>
      <c r="I221" s="1" t="str">
        <f>VLOOKUP(C221,'Olah Data'!D$2:AG$548,24,FALSE)</f>
        <v>3303</v>
      </c>
    </row>
    <row r="222" spans="1:9" ht="12.75">
      <c r="A222" s="81">
        <f t="shared" si="2"/>
        <v>22</v>
      </c>
      <c r="B222" s="81" t="str">
        <f>'Olah Data'!Z126</f>
        <v>Jawa Tengah</v>
      </c>
      <c r="C222" s="82" t="str">
        <f>'Olah Data'!D126</f>
        <v>212111901</v>
      </c>
      <c r="D222" s="81" t="e">
        <f>'Olah Data'!G126</f>
        <v>#N/A</v>
      </c>
      <c r="E222" s="80" t="str">
        <f>'Olah Data'!C126</f>
        <v>DIV ST</v>
      </c>
      <c r="F222" s="81" t="str">
        <f>'Olah Data'!T126</f>
        <v>Jalan Ayani Gang 4 No.18, Rt3/7, Kedungwuluh, Purwokerto Barat</v>
      </c>
      <c r="G222" s="81" t="str">
        <f>'Olah Data'!AB126</f>
        <v>BPS Kabupaten Purbalingga</v>
      </c>
      <c r="H222" s="1" t="str">
        <f t="shared" si="1"/>
        <v>33</v>
      </c>
      <c r="I222" s="1" t="str">
        <f>VLOOKUP(C222,'Olah Data'!D$2:AG$548,24,FALSE)</f>
        <v>3303</v>
      </c>
    </row>
    <row r="223" spans="1:9" ht="12.75">
      <c r="A223" s="81">
        <f t="shared" si="2"/>
        <v>23</v>
      </c>
      <c r="B223" s="81" t="str">
        <f>'Olah Data'!Z309</f>
        <v>Jawa Tengah</v>
      </c>
      <c r="C223" s="82" t="str">
        <f>'Olah Data'!D309</f>
        <v>212112157</v>
      </c>
      <c r="D223" s="81" t="e">
        <f>'Olah Data'!G309</f>
        <v>#N/A</v>
      </c>
      <c r="E223" s="80" t="str">
        <f>'Olah Data'!C309</f>
        <v>DIV ST</v>
      </c>
      <c r="F223" s="81" t="str">
        <f>'Olah Data'!T309</f>
        <v>Karangtengah, Rt 1/Rw 1, Baturraden, Banyumas, Jawa Tengah</v>
      </c>
      <c r="G223" s="81" t="str">
        <f>'Olah Data'!AB309</f>
        <v>BPS Kabupaten Purbalingga</v>
      </c>
      <c r="H223" s="1" t="str">
        <f t="shared" si="1"/>
        <v>33</v>
      </c>
      <c r="I223" s="1" t="str">
        <f>VLOOKUP(C223,'Olah Data'!D$2:AG$548,24,FALSE)</f>
        <v>3303</v>
      </c>
    </row>
    <row r="224" spans="1:9" ht="12.75">
      <c r="A224" s="81">
        <f t="shared" si="2"/>
        <v>24</v>
      </c>
      <c r="B224" s="81" t="str">
        <f>'Olah Data'!Z35</f>
        <v>Jawa Tengah</v>
      </c>
      <c r="C224" s="82" t="str">
        <f>'Olah Data'!D35</f>
        <v>212112326</v>
      </c>
      <c r="D224" s="81" t="e">
        <f>'Olah Data'!G35</f>
        <v>#N/A</v>
      </c>
      <c r="E224" s="80" t="str">
        <f>'Olah Data'!C35</f>
        <v>DIV ST</v>
      </c>
      <c r="F224" s="81" t="str">
        <f>'Olah Data'!T35</f>
        <v>Rt 12/04, Desa Krenceng, Kecamatan Kejobong</v>
      </c>
      <c r="G224" s="81" t="str">
        <f>'Olah Data'!AB35</f>
        <v>BPS Kabupaten Purbalingga</v>
      </c>
      <c r="H224" s="1" t="str">
        <f t="shared" si="1"/>
        <v>33</v>
      </c>
      <c r="I224" s="1" t="str">
        <f>VLOOKUP(C224,'Olah Data'!D$2:AG$548,24,FALSE)</f>
        <v>3303</v>
      </c>
    </row>
    <row r="225" spans="1:9" ht="12.75">
      <c r="A225" s="81">
        <f t="shared" si="2"/>
        <v>25</v>
      </c>
      <c r="B225" s="81" t="str">
        <f>'Olah Data'!Z439</f>
        <v>Jawa Tengah</v>
      </c>
      <c r="C225" s="82" t="str">
        <f>'Olah Data'!D439</f>
        <v>222112305</v>
      </c>
      <c r="D225" s="81" t="e">
        <f>'Olah Data'!G439</f>
        <v>#N/A</v>
      </c>
      <c r="E225" s="80" t="str">
        <f>'Olah Data'!C439</f>
        <v>DIV KS</v>
      </c>
      <c r="F225" s="81" t="str">
        <f>'Olah Data'!T439</f>
        <v>Jalan Gagak, Rt 02/Rw 09, Parakancanggah, Banjarnegara</v>
      </c>
      <c r="G225" s="81" t="str">
        <f>'Olah Data'!AB439</f>
        <v>BPS Kabupaten Banjarnegara</v>
      </c>
      <c r="H225" s="1" t="str">
        <f t="shared" si="1"/>
        <v>33</v>
      </c>
      <c r="I225" s="1" t="str">
        <f>VLOOKUP(C225,'Olah Data'!D$2:AG$548,24,FALSE)</f>
        <v>3304</v>
      </c>
    </row>
    <row r="226" spans="1:9" ht="12.75">
      <c r="A226" s="81">
        <f t="shared" si="2"/>
        <v>26</v>
      </c>
      <c r="B226" s="81" t="str">
        <f>'Olah Data'!Z462</f>
        <v>Jawa Tengah</v>
      </c>
      <c r="C226" s="82" t="str">
        <f>'Olah Data'!D462</f>
        <v>212112105</v>
      </c>
      <c r="D226" s="81" t="e">
        <f>'Olah Data'!G462</f>
        <v>#N/A</v>
      </c>
      <c r="E226" s="80" t="str">
        <f>'Olah Data'!C462</f>
        <v>DIV ST</v>
      </c>
      <c r="F226" s="81" t="str">
        <f>'Olah Data'!T462</f>
        <v>Dusun 3 Rt. 004/Rw. 001, Desa Gumingsir, Kec. Wanadadi</v>
      </c>
      <c r="G226" s="81" t="str">
        <f>'Olah Data'!AB462</f>
        <v>BPS Kabupaten Banjarnegara</v>
      </c>
      <c r="H226" s="1" t="str">
        <f t="shared" si="1"/>
        <v>33</v>
      </c>
      <c r="I226" s="1" t="str">
        <f>VLOOKUP(C226,'Olah Data'!D$2:AG$548,24,FALSE)</f>
        <v>3304</v>
      </c>
    </row>
    <row r="227" spans="1:9" ht="12.75">
      <c r="A227" s="81">
        <f t="shared" si="2"/>
        <v>27</v>
      </c>
      <c r="B227" s="81" t="str">
        <f>'Olah Data'!Z488</f>
        <v>Jawa Tengah</v>
      </c>
      <c r="C227" s="82" t="str">
        <f>'Olah Data'!D488</f>
        <v>212112166</v>
      </c>
      <c r="D227" s="81" t="e">
        <f>'Olah Data'!G488</f>
        <v>#N/A</v>
      </c>
      <c r="E227" s="80" t="str">
        <f>'Olah Data'!C488</f>
        <v>DIV ST</v>
      </c>
      <c r="F227" s="81" t="str">
        <f>'Olah Data'!T488</f>
        <v xml:space="preserve">Jl. Desa Sawal, Rt 04/01, Sawal, Sigaluh, Banjarnegara </v>
      </c>
      <c r="G227" s="81" t="str">
        <f>'Olah Data'!AB488</f>
        <v>BPS Kabupaten Banjarnegara</v>
      </c>
      <c r="H227" s="1" t="str">
        <f t="shared" si="1"/>
        <v>33</v>
      </c>
      <c r="I227" s="1" t="str">
        <f>VLOOKUP(C227,'Olah Data'!D$2:AG$548,24,FALSE)</f>
        <v>3304</v>
      </c>
    </row>
    <row r="228" spans="1:9" ht="12.75">
      <c r="A228" s="81">
        <f t="shared" si="2"/>
        <v>28</v>
      </c>
      <c r="B228" s="81" t="str">
        <f>'Olah Data'!Z16</f>
        <v>Jawa Tengah</v>
      </c>
      <c r="C228" s="82" t="str">
        <f>'Olah Data'!D16</f>
        <v>112212475</v>
      </c>
      <c r="D228" s="81" t="e">
        <f>'Olah Data'!G16</f>
        <v>#N/A</v>
      </c>
      <c r="E228" s="80" t="str">
        <f>'Olah Data'!C16</f>
        <v>DIII ST</v>
      </c>
      <c r="F228" s="81" t="str">
        <f>'Olah Data'!T16</f>
        <v>Tambaksari Rt 02/04, Kuwarasan, Kebumen,</v>
      </c>
      <c r="G228" s="81" t="str">
        <f>'Olah Data'!AB16</f>
        <v>BPS Kabupaten Kebumen</v>
      </c>
      <c r="H228" s="1" t="str">
        <f t="shared" si="1"/>
        <v>33</v>
      </c>
      <c r="I228" s="1" t="str">
        <f>VLOOKUP(C228,'Olah Data'!D$2:AG$548,24,FALSE)</f>
        <v>3305</v>
      </c>
    </row>
    <row r="229" spans="1:9" ht="12.75">
      <c r="A229" s="81">
        <f t="shared" si="2"/>
        <v>29</v>
      </c>
      <c r="B229" s="81" t="str">
        <f>'Olah Data'!Z102</f>
        <v>Jawa Tengah</v>
      </c>
      <c r="C229" s="82" t="str">
        <f>'Olah Data'!D102</f>
        <v>222111855</v>
      </c>
      <c r="D229" s="81" t="e">
        <f>'Olah Data'!G102</f>
        <v>#N/A</v>
      </c>
      <c r="E229" s="80" t="str">
        <f>'Olah Data'!C102</f>
        <v>DIV KS</v>
      </c>
      <c r="F229" s="81" t="str">
        <f>'Olah Data'!T102</f>
        <v>Rt 2 Rw 1, Grujugan, Petanahan, Kebumen</v>
      </c>
      <c r="G229" s="81" t="str">
        <f>'Olah Data'!AB102</f>
        <v>BPS Kabupaten Kebumen</v>
      </c>
      <c r="H229" s="1" t="str">
        <f t="shared" si="1"/>
        <v>33</v>
      </c>
      <c r="I229" s="1" t="str">
        <f>VLOOKUP(C229,'Olah Data'!D$2:AG$548,24,FALSE)</f>
        <v>3305</v>
      </c>
    </row>
    <row r="230" spans="1:9" ht="12.75">
      <c r="A230" s="81">
        <f t="shared" si="2"/>
        <v>30</v>
      </c>
      <c r="B230" s="81" t="str">
        <f>'Olah Data'!Z165</f>
        <v>Jawa Tengah</v>
      </c>
      <c r="C230" s="82" t="str">
        <f>'Olah Data'!D165</f>
        <v>222112263</v>
      </c>
      <c r="D230" s="81" t="e">
        <f>'Olah Data'!G165</f>
        <v>#N/A</v>
      </c>
      <c r="E230" s="80" t="str">
        <f>'Olah Data'!C165</f>
        <v>DIV KS</v>
      </c>
      <c r="F230" s="81" t="str">
        <f>'Olah Data'!T165</f>
        <v>Rt 1/ Rw 2, Jalan Soka-Petanahan, Desa Klegenwonosari, Kecamatan Klirong</v>
      </c>
      <c r="G230" s="81" t="str">
        <f>'Olah Data'!AB165</f>
        <v>BPS Kabupaten Kebumen</v>
      </c>
      <c r="H230" s="1" t="str">
        <f t="shared" si="1"/>
        <v>33</v>
      </c>
      <c r="I230" s="1" t="str">
        <f>VLOOKUP(C230,'Olah Data'!D$2:AG$548,24,FALSE)</f>
        <v>3305</v>
      </c>
    </row>
    <row r="231" spans="1:9" ht="12.75">
      <c r="A231" s="81">
        <f t="shared" si="2"/>
        <v>31</v>
      </c>
      <c r="B231" s="81" t="str">
        <f>'Olah Data'!Z175</f>
        <v>Jawa Tengah</v>
      </c>
      <c r="C231" s="82" t="str">
        <f>'Olah Data'!D175</f>
        <v>222112319</v>
      </c>
      <c r="D231" s="81" t="e">
        <f>'Olah Data'!G175</f>
        <v>#N/A</v>
      </c>
      <c r="E231" s="80" t="str">
        <f>'Olah Data'!C175</f>
        <v>DIV KS</v>
      </c>
      <c r="F231" s="81" t="str">
        <f>'Olah Data'!T175</f>
        <v xml:space="preserve">Rt 1/Rw 4, Truntung, Desa Kedungsari, Kecamatan Klirong </v>
      </c>
      <c r="G231" s="81" t="str">
        <f>'Olah Data'!AB175</f>
        <v>BPS Kabupaten Kebumen</v>
      </c>
      <c r="H231" s="1" t="str">
        <f t="shared" si="1"/>
        <v>33</v>
      </c>
      <c r="I231" s="1" t="str">
        <f>VLOOKUP(C231,'Olah Data'!D$2:AG$548,24,FALSE)</f>
        <v>3305</v>
      </c>
    </row>
    <row r="232" spans="1:9" ht="12.75">
      <c r="A232" s="81">
        <f t="shared" si="2"/>
        <v>32</v>
      </c>
      <c r="B232" s="81" t="str">
        <f>'Olah Data'!Z207</f>
        <v>Jawa Tengah</v>
      </c>
      <c r="C232" s="82" t="str">
        <f>'Olah Data'!D207</f>
        <v>212111980</v>
      </c>
      <c r="D232" s="81" t="e">
        <f>'Olah Data'!G207</f>
        <v>#N/A</v>
      </c>
      <c r="E232" s="80" t="str">
        <f>'Olah Data'!C207</f>
        <v>DIV ST</v>
      </c>
      <c r="F232" s="81" t="str">
        <f>'Olah Data'!T207</f>
        <v>Jl Telasih Rt 01/2 Panjer, Kebumen</v>
      </c>
      <c r="G232" s="81" t="str">
        <f>'Olah Data'!AB207</f>
        <v>BPS Kabupaten Kebumen</v>
      </c>
      <c r="H232" s="1" t="str">
        <f t="shared" si="1"/>
        <v>33</v>
      </c>
      <c r="I232" s="1" t="str">
        <f>VLOOKUP(C232,'Olah Data'!D$2:AG$548,24,FALSE)</f>
        <v>3305</v>
      </c>
    </row>
    <row r="233" spans="1:9" ht="12.75">
      <c r="A233" s="81">
        <f t="shared" si="2"/>
        <v>33</v>
      </c>
      <c r="B233" s="81" t="str">
        <f>'Olah Data'!Z52</f>
        <v>Jawa Tengah</v>
      </c>
      <c r="C233" s="82" t="str">
        <f>'Olah Data'!D52</f>
        <v>212111985</v>
      </c>
      <c r="D233" s="81" t="e">
        <f>'Olah Data'!G52</f>
        <v>#N/A</v>
      </c>
      <c r="E233" s="80" t="str">
        <f>'Olah Data'!C52</f>
        <v>DIV ST</v>
      </c>
      <c r="F233" s="81" t="str">
        <f>'Olah Data'!T52</f>
        <v>Desa Kebulusan Rt 09 Rw 03, Kecamatan Pejagoan, Kabupaten Kebumen</v>
      </c>
      <c r="G233" s="81" t="str">
        <f>'Olah Data'!AB52</f>
        <v>BPS Kabupaten Kebumen</v>
      </c>
      <c r="H233" s="1" t="str">
        <f t="shared" si="1"/>
        <v>33</v>
      </c>
      <c r="I233" s="1" t="str">
        <f>VLOOKUP(C233,'Olah Data'!D$2:AG$548,24,FALSE)</f>
        <v>3305</v>
      </c>
    </row>
    <row r="234" spans="1:9" ht="12.75">
      <c r="A234" s="81">
        <f t="shared" si="2"/>
        <v>34</v>
      </c>
      <c r="B234" s="81" t="str">
        <f>'Olah Data'!Z14</f>
        <v>Jawa Tengah</v>
      </c>
      <c r="C234" s="82" t="str">
        <f>'Olah Data'!D14</f>
        <v>212112381</v>
      </c>
      <c r="D234" s="81" t="e">
        <f>'Olah Data'!G14</f>
        <v>#N/A</v>
      </c>
      <c r="E234" s="80" t="str">
        <f>'Olah Data'!C14</f>
        <v>DIV ST</v>
      </c>
      <c r="F234" s="81" t="str">
        <f>'Olah Data'!T14</f>
        <v>Rowopasar Rt 005/Rw 002, Rowo, Mirit, Kebumen, Jawa Tengah</v>
      </c>
      <c r="G234" s="81" t="str">
        <f>'Olah Data'!AB14</f>
        <v>BPS Kabupaten Kebumen</v>
      </c>
      <c r="H234" s="1" t="str">
        <f t="shared" si="1"/>
        <v>33</v>
      </c>
      <c r="I234" s="1" t="str">
        <f>VLOOKUP(C234,'Olah Data'!D$2:AG$548,24,FALSE)</f>
        <v>3305</v>
      </c>
    </row>
    <row r="235" spans="1:9" ht="12.75">
      <c r="A235" s="81">
        <f t="shared" si="2"/>
        <v>35</v>
      </c>
      <c r="B235" s="81" t="str">
        <f>'Olah Data'!Z49</f>
        <v>Jawa Tengah</v>
      </c>
      <c r="C235" s="82" t="str">
        <f>'Olah Data'!D49</f>
        <v>112212463</v>
      </c>
      <c r="D235" s="81" t="e">
        <f>'Olah Data'!G49</f>
        <v>#N/A</v>
      </c>
      <c r="E235" s="80" t="str">
        <f>'Olah Data'!C49</f>
        <v>DIII ST</v>
      </c>
      <c r="F235" s="81" t="str">
        <f>'Olah Data'!T49</f>
        <v>Desa Malang Rt 001/Rw 001, Kecamatan Ngombol, Kabupaten Purworejo</v>
      </c>
      <c r="G235" s="81" t="str">
        <f>'Olah Data'!AB49</f>
        <v>BPS Kabupaten Purworejo</v>
      </c>
      <c r="H235" s="1" t="str">
        <f t="shared" si="1"/>
        <v>33</v>
      </c>
      <c r="I235" s="1" t="str">
        <f>VLOOKUP(C235,'Olah Data'!D$2:AG$548,24,FALSE)</f>
        <v>3306</v>
      </c>
    </row>
    <row r="236" spans="1:9" ht="12.75">
      <c r="A236" s="81">
        <f t="shared" si="2"/>
        <v>36</v>
      </c>
      <c r="B236" s="81" t="str">
        <f>'Olah Data'!Z101</f>
        <v>Jawa Tengah</v>
      </c>
      <c r="C236" s="82" t="str">
        <f>'Olah Data'!D101</f>
        <v>112212552</v>
      </c>
      <c r="D236" s="81" t="e">
        <f>'Olah Data'!G101</f>
        <v>#N/A</v>
      </c>
      <c r="E236" s="80" t="str">
        <f>'Olah Data'!C101</f>
        <v>DIII ST</v>
      </c>
      <c r="F236" s="81" t="str">
        <f>'Olah Data'!T101</f>
        <v xml:space="preserve">Desa Sidorejo Rt 01 Rw 03 Kecamatan Purworejo Kabupaten Purworejo </v>
      </c>
      <c r="G236" s="81" t="str">
        <f>'Olah Data'!AB101</f>
        <v>BPS Kabupaten Purworejo</v>
      </c>
      <c r="H236" s="1" t="str">
        <f t="shared" si="1"/>
        <v>33</v>
      </c>
      <c r="I236" s="1" t="str">
        <f>VLOOKUP(C236,'Olah Data'!D$2:AG$548,24,FALSE)</f>
        <v>3306</v>
      </c>
    </row>
    <row r="237" spans="1:9" ht="12.75">
      <c r="A237" s="81">
        <f t="shared" si="2"/>
        <v>37</v>
      </c>
      <c r="B237" s="81" t="str">
        <f>'Olah Data'!Z83</f>
        <v>Jawa Tengah</v>
      </c>
      <c r="C237" s="82" t="str">
        <f>'Olah Data'!D83</f>
        <v>222112262</v>
      </c>
      <c r="D237" s="81" t="e">
        <f>'Olah Data'!G83</f>
        <v>#N/A</v>
      </c>
      <c r="E237" s="80" t="str">
        <f>'Olah Data'!C83</f>
        <v>DIV KS</v>
      </c>
      <c r="F237" s="81" t="str">
        <f>'Olah Data'!T83</f>
        <v>Doplang Rt 06/ Rw 03, No 21, Kelurahan Doplang, Kecamatan Purworejo, Kabupaten Purworejo, Jawa Tengah</v>
      </c>
      <c r="G237" s="81" t="str">
        <f>'Olah Data'!AB83</f>
        <v>BPS Kabupaten Purworejo</v>
      </c>
      <c r="H237" s="1" t="str">
        <f t="shared" si="1"/>
        <v>33</v>
      </c>
      <c r="I237" s="1" t="str">
        <f>VLOOKUP(C237,'Olah Data'!D$2:AG$548,24,FALSE)</f>
        <v>3306</v>
      </c>
    </row>
    <row r="238" spans="1:9" ht="12.75">
      <c r="A238" s="81">
        <f t="shared" si="2"/>
        <v>38</v>
      </c>
      <c r="B238" s="81" t="str">
        <f>'Olah Data'!Z529</f>
        <v>Jawa Tengah</v>
      </c>
      <c r="C238" s="82" t="str">
        <f>'Olah Data'!D529</f>
        <v>222112281</v>
      </c>
      <c r="D238" s="81" t="e">
        <f>'Olah Data'!G529</f>
        <v>#N/A</v>
      </c>
      <c r="E238" s="80" t="str">
        <f>'Olah Data'!C529</f>
        <v>DIV KS</v>
      </c>
      <c r="F238" s="81" t="str">
        <f>'Olah Data'!T529</f>
        <v>Dusun Sentaan I Rt 01/Rw 04, Desa Sumbersari, Kecamatan Banyu Urip, Kabupaten Purworejo, Provinsi Jawa Tengah</v>
      </c>
      <c r="G238" s="81" t="str">
        <f>'Olah Data'!AB529</f>
        <v>BPS Kabupaten Purworejo</v>
      </c>
      <c r="H238" s="1" t="str">
        <f t="shared" si="1"/>
        <v>33</v>
      </c>
      <c r="I238" s="1" t="str">
        <f>VLOOKUP(C238,'Olah Data'!D$2:AG$548,24,FALSE)</f>
        <v>3306</v>
      </c>
    </row>
    <row r="239" spans="1:9" ht="12.75">
      <c r="A239" s="81">
        <f t="shared" si="2"/>
        <v>39</v>
      </c>
      <c r="B239" s="81" t="str">
        <f>'Olah Data'!Z91</f>
        <v>Jawa Tengah</v>
      </c>
      <c r="C239" s="82" t="str">
        <f>'Olah Data'!D91</f>
        <v>222112380</v>
      </c>
      <c r="D239" s="81" t="e">
        <f>'Olah Data'!G91</f>
        <v>#N/A</v>
      </c>
      <c r="E239" s="80" t="str">
        <f>'Olah Data'!C91</f>
        <v>DIV KS</v>
      </c>
      <c r="F239" s="81" t="str">
        <f>'Olah Data'!T91</f>
        <v>Desa Ringgit, Rt 003/ Rw 001, Kecamatan Ngombol, Kabupaten Purworejo, Jawa Tengah</v>
      </c>
      <c r="G239" s="81" t="str">
        <f>'Olah Data'!AB91</f>
        <v>BPS Kabupaten Purworejo</v>
      </c>
      <c r="H239" s="1" t="str">
        <f t="shared" si="1"/>
        <v>33</v>
      </c>
      <c r="I239" s="1" t="str">
        <f>VLOOKUP(C239,'Olah Data'!D$2:AG$548,24,FALSE)</f>
        <v>3306</v>
      </c>
    </row>
    <row r="240" spans="1:9" ht="12.75">
      <c r="A240" s="81">
        <f t="shared" si="2"/>
        <v>40</v>
      </c>
      <c r="B240" s="81" t="str">
        <f>'Olah Data'!Z56</f>
        <v>Jawa Tengah</v>
      </c>
      <c r="C240" s="82" t="str">
        <f>'Olah Data'!D56</f>
        <v>212112088</v>
      </c>
      <c r="D240" s="81" t="e">
        <f>'Olah Data'!G56</f>
        <v>#N/A</v>
      </c>
      <c r="E240" s="80" t="str">
        <f>'Olah Data'!C56</f>
        <v>DIV ST</v>
      </c>
      <c r="F240" s="81" t="str">
        <f>'Olah Data'!T56</f>
        <v>Jalan Harjobinangun Rt02/Rw03 No.42, Desa Harjobinangun, Kecamatan Grabag, Kabupaten Purworejo</v>
      </c>
      <c r="G240" s="81" t="str">
        <f>'Olah Data'!AB56</f>
        <v>BPS Kabupaten Purworejo</v>
      </c>
      <c r="H240" s="1" t="str">
        <f t="shared" si="1"/>
        <v>33</v>
      </c>
      <c r="I240" s="1" t="str">
        <f>VLOOKUP(C240,'Olah Data'!D$2:AG$548,24,FALSE)</f>
        <v>3306</v>
      </c>
    </row>
    <row r="241" spans="1:9" ht="12.75">
      <c r="A241" s="81">
        <f t="shared" si="2"/>
        <v>41</v>
      </c>
      <c r="B241" s="81" t="str">
        <f>'Olah Data'!Z112</f>
        <v>Jawa Tengah</v>
      </c>
      <c r="C241" s="82" t="str">
        <f>'Olah Data'!D112</f>
        <v>222112365</v>
      </c>
      <c r="D241" s="81" t="e">
        <f>'Olah Data'!G112</f>
        <v>#N/A</v>
      </c>
      <c r="E241" s="80" t="str">
        <f>'Olah Data'!C112</f>
        <v>DIV KS</v>
      </c>
      <c r="F241" s="81" t="str">
        <f>'Olah Data'!T112</f>
        <v>Dsn. Krotok Rt/Rw : 03/02, Ds. Pakuncen, Kec. Selomerto, Kab. Wonosobo, Jawa Tengah</v>
      </c>
      <c r="G241" s="81" t="str">
        <f>'Olah Data'!AB112</f>
        <v>BPS Kabupaten Wonosobo</v>
      </c>
      <c r="H241" s="1" t="str">
        <f t="shared" si="1"/>
        <v>33</v>
      </c>
      <c r="I241" s="1" t="str">
        <f>VLOOKUP(C241,'Olah Data'!D$2:AG$548,24,FALSE)</f>
        <v>3307</v>
      </c>
    </row>
    <row r="242" spans="1:9" ht="12.75">
      <c r="A242" s="81">
        <f t="shared" si="2"/>
        <v>42</v>
      </c>
      <c r="B242" s="81" t="str">
        <f>'Olah Data'!Z434</f>
        <v>Jawa Tengah</v>
      </c>
      <c r="C242" s="82" t="str">
        <f>'Olah Data'!D434</f>
        <v>212112237</v>
      </c>
      <c r="D242" s="81" t="e">
        <f>'Olah Data'!G434</f>
        <v>#N/A</v>
      </c>
      <c r="E242" s="80" t="str">
        <f>'Olah Data'!C434</f>
        <v>DIV ST</v>
      </c>
      <c r="F242" s="81" t="str">
        <f>'Olah Data'!T434</f>
        <v>Rt 4 Rw 5, Ngadisono, Kaliwiro, Wonosobo</v>
      </c>
      <c r="G242" s="81" t="str">
        <f>'Olah Data'!AB434</f>
        <v>BPS Kabupaten Wonosobo</v>
      </c>
      <c r="H242" s="1" t="str">
        <f t="shared" si="1"/>
        <v>33</v>
      </c>
      <c r="I242" s="1" t="str">
        <f>VLOOKUP(C242,'Olah Data'!D$2:AG$548,24,FALSE)</f>
        <v>3307</v>
      </c>
    </row>
    <row r="243" spans="1:9" ht="12.75">
      <c r="A243" s="81">
        <f t="shared" si="2"/>
        <v>43</v>
      </c>
      <c r="B243" s="81" t="str">
        <f>'Olah Data'!Z93</f>
        <v>Jawa Tengah</v>
      </c>
      <c r="C243" s="82" t="str">
        <f>'Olah Data'!D93</f>
        <v>222111852</v>
      </c>
      <c r="D243" s="81" t="e">
        <f>'Olah Data'!G93</f>
        <v>#N/A</v>
      </c>
      <c r="E243" s="80" t="str">
        <f>'Olah Data'!C93</f>
        <v>DIV KS</v>
      </c>
      <c r="F243" s="81" t="str">
        <f>'Olah Data'!T93</f>
        <v>Dusun Bungasari, Rt 02/Rw 01, Desa Adikarto, Kecamatan Muntilan, Kabupaten Magelang</v>
      </c>
      <c r="G243" s="81" t="str">
        <f>'Olah Data'!AB93</f>
        <v>BPS Kabupaten Magelang</v>
      </c>
      <c r="H243" s="1" t="str">
        <f t="shared" si="1"/>
        <v>33</v>
      </c>
      <c r="I243" s="1" t="str">
        <f>VLOOKUP(C243,'Olah Data'!D$2:AG$548,24,FALSE)</f>
        <v>3308</v>
      </c>
    </row>
    <row r="244" spans="1:9" ht="12.75">
      <c r="A244" s="81">
        <f t="shared" si="2"/>
        <v>44</v>
      </c>
      <c r="B244" s="81" t="str">
        <f>'Olah Data'!Z211</f>
        <v>Jawa Tengah</v>
      </c>
      <c r="C244" s="82" t="str">
        <f>'Olah Data'!D211</f>
        <v>222112243</v>
      </c>
      <c r="D244" s="81" t="e">
        <f>'Olah Data'!G211</f>
        <v>#N/A</v>
      </c>
      <c r="E244" s="80" t="str">
        <f>'Olah Data'!C211</f>
        <v>DIV KS</v>
      </c>
      <c r="F244" s="81" t="str">
        <f>'Olah Data'!T211</f>
        <v xml:space="preserve">Gupit Kadirojo Rt 06/Rw 01, Kel. Muntilan, Kec. Muntilan </v>
      </c>
      <c r="G244" s="81" t="str">
        <f>'Olah Data'!AB211</f>
        <v>BPS Kabupaten Magelang</v>
      </c>
      <c r="H244" s="1" t="str">
        <f t="shared" si="1"/>
        <v>33</v>
      </c>
      <c r="I244" s="1" t="str">
        <f>VLOOKUP(C244,'Olah Data'!D$2:AG$548,24,FALSE)</f>
        <v>3308</v>
      </c>
    </row>
    <row r="245" spans="1:9" ht="12.75">
      <c r="A245" s="81">
        <f t="shared" si="2"/>
        <v>45</v>
      </c>
      <c r="B245" s="81" t="str">
        <f>'Olah Data'!Z200</f>
        <v>Jawa Tengah</v>
      </c>
      <c r="C245" s="82" t="str">
        <f>'Olah Data'!D200</f>
        <v>212112198</v>
      </c>
      <c r="D245" s="81" t="e">
        <f>'Olah Data'!G200</f>
        <v>#N/A</v>
      </c>
      <c r="E245" s="80" t="str">
        <f>'Olah Data'!C200</f>
        <v>DIV ST</v>
      </c>
      <c r="F245" s="81" t="str">
        <f>'Olah Data'!T200</f>
        <v>Congkrang, Rt.7/Rw.4, Congkrang, Muntilan, Kabupaten Magelang, Jawa Tengah</v>
      </c>
      <c r="G245" s="81" t="str">
        <f>'Olah Data'!AB200</f>
        <v>BPS Kabupaten Magelang</v>
      </c>
      <c r="H245" s="1" t="str">
        <f t="shared" si="1"/>
        <v>33</v>
      </c>
      <c r="I245" s="1" t="str">
        <f>VLOOKUP(C245,'Olah Data'!D$2:AG$548,24,FALSE)</f>
        <v>3308</v>
      </c>
    </row>
    <row r="246" spans="1:9" ht="12.75">
      <c r="A246" s="81">
        <f t="shared" si="2"/>
        <v>46</v>
      </c>
      <c r="B246" s="81" t="str">
        <f>'Olah Data'!Z51</f>
        <v>Jawa Tengah</v>
      </c>
      <c r="C246" s="82" t="str">
        <f>'Olah Data'!D51</f>
        <v>212112240</v>
      </c>
      <c r="D246" s="81" t="e">
        <f>'Olah Data'!G51</f>
        <v>#N/A</v>
      </c>
      <c r="E246" s="80" t="str">
        <f>'Olah Data'!C51</f>
        <v>DIV ST</v>
      </c>
      <c r="F246" s="81" t="str">
        <f>'Olah Data'!T51</f>
        <v>Japun I, Rt. 04/Rw. 10, Desa Paremono, Kecamatan Mungkid</v>
      </c>
      <c r="G246" s="81" t="str">
        <f>'Olah Data'!AB51</f>
        <v>BPS Kabupaten Magelang</v>
      </c>
      <c r="H246" s="1" t="str">
        <f t="shared" si="1"/>
        <v>33</v>
      </c>
      <c r="I246" s="1" t="str">
        <f>VLOOKUP(C246,'Olah Data'!D$2:AG$548,24,FALSE)</f>
        <v>3308</v>
      </c>
    </row>
    <row r="247" spans="1:9" ht="12.75">
      <c r="A247" s="81">
        <f t="shared" si="2"/>
        <v>47</v>
      </c>
      <c r="B247" s="81" t="str">
        <f>'Olah Data'!Z30</f>
        <v>Jawa Tengah</v>
      </c>
      <c r="C247" s="82" t="str">
        <f>'Olah Data'!D30</f>
        <v>112212496</v>
      </c>
      <c r="D247" s="81" t="e">
        <f>'Olah Data'!G30</f>
        <v>#N/A</v>
      </c>
      <c r="E247" s="80" t="str">
        <f>'Olah Data'!C30</f>
        <v>DIII ST</v>
      </c>
      <c r="F247" s="81" t="str">
        <f>'Olah Data'!T30</f>
        <v>Sempol Bimo, Kiringan Rt2/Rw2, Tulung</v>
      </c>
      <c r="G247" s="81" t="str">
        <f>'Olah Data'!AB30</f>
        <v>BPS Kabupaten Boyolali</v>
      </c>
      <c r="H247" s="1" t="str">
        <f t="shared" si="1"/>
        <v>33</v>
      </c>
      <c r="I247" s="1" t="str">
        <f>VLOOKUP(C247,'Olah Data'!D$2:AG$548,24,FALSE)</f>
        <v>3309</v>
      </c>
    </row>
    <row r="248" spans="1:9" ht="12.75">
      <c r="A248" s="81">
        <f t="shared" si="2"/>
        <v>48</v>
      </c>
      <c r="B248" s="81" t="str">
        <f>'Olah Data'!Z6</f>
        <v>Jawa Tengah</v>
      </c>
      <c r="C248" s="82" t="str">
        <f>'Olah Data'!D6</f>
        <v>112212891</v>
      </c>
      <c r="D248" s="81" t="e">
        <f>'Olah Data'!G6</f>
        <v>#N/A</v>
      </c>
      <c r="E248" s="80" t="str">
        <f>'Olah Data'!C6</f>
        <v>DIII ST</v>
      </c>
      <c r="F248" s="81" t="str">
        <f>'Olah Data'!T6</f>
        <v>Glagah Rt:10,Rw:05,Birit,Wedi,Klaten</v>
      </c>
      <c r="G248" s="81" t="str">
        <f>'Olah Data'!AB6</f>
        <v>BPS Kabupaten Boyolali</v>
      </c>
      <c r="H248" s="1" t="str">
        <f t="shared" si="1"/>
        <v>33</v>
      </c>
      <c r="I248" s="1" t="str">
        <f>VLOOKUP(C248,'Olah Data'!D$2:AG$548,24,FALSE)</f>
        <v>3309</v>
      </c>
    </row>
    <row r="249" spans="1:9" ht="12.75">
      <c r="A249" s="81">
        <f t="shared" si="2"/>
        <v>49</v>
      </c>
      <c r="B249" s="81" t="str">
        <f>'Olah Data'!Z92</f>
        <v>Jawa Tengah</v>
      </c>
      <c r="C249" s="82" t="str">
        <f>'Olah Data'!D92</f>
        <v>222111840</v>
      </c>
      <c r="D249" s="81" t="e">
        <f>'Olah Data'!G92</f>
        <v>#N/A</v>
      </c>
      <c r="E249" s="80" t="str">
        <f>'Olah Data'!C92</f>
        <v>DIV KS</v>
      </c>
      <c r="F249" s="81" t="str">
        <f>'Olah Data'!T92</f>
        <v>Rt1/Rw9, Buntalan, Buntalan, Klaten Tengah, Klaten</v>
      </c>
      <c r="G249" s="81" t="str">
        <f>'Olah Data'!AB92</f>
        <v>BPS Kabupaten Boyolali</v>
      </c>
      <c r="H249" s="1" t="str">
        <f t="shared" si="1"/>
        <v>33</v>
      </c>
      <c r="I249" s="1" t="str">
        <f>VLOOKUP(C249,'Olah Data'!D$2:AG$548,24,FALSE)</f>
        <v>3309</v>
      </c>
    </row>
    <row r="250" spans="1:9" ht="12.75">
      <c r="A250" s="81">
        <f t="shared" si="2"/>
        <v>50</v>
      </c>
      <c r="B250" s="81" t="str">
        <f>'Olah Data'!Z243</f>
        <v>Jawa Tengah</v>
      </c>
      <c r="C250" s="82" t="str">
        <f>'Olah Data'!D243</f>
        <v>222112094</v>
      </c>
      <c r="D250" s="81" t="e">
        <f>'Olah Data'!G243</f>
        <v>#N/A</v>
      </c>
      <c r="E250" s="80" t="str">
        <f>'Olah Data'!C243</f>
        <v>DIV KS</v>
      </c>
      <c r="F250" s="81" t="str">
        <f>'Olah Data'!T243</f>
        <v>No Rumah 106, Damaran, Rt.1/Rw.3, Gayamprit, Klaten Selatan</v>
      </c>
      <c r="G250" s="81" t="str">
        <f>'Olah Data'!AB243</f>
        <v>BPS Kabupaten Boyolali</v>
      </c>
      <c r="H250" s="1" t="str">
        <f t="shared" si="1"/>
        <v>33</v>
      </c>
      <c r="I250" s="1" t="str">
        <f>VLOOKUP(C250,'Olah Data'!D$2:AG$548,24,FALSE)</f>
        <v>3309</v>
      </c>
    </row>
    <row r="251" spans="1:9" ht="12.75">
      <c r="A251" s="81">
        <f t="shared" si="2"/>
        <v>51</v>
      </c>
      <c r="B251" s="81" t="str">
        <f>'Olah Data'!Z347</f>
        <v>Jawa Tengah</v>
      </c>
      <c r="C251" s="82" t="str">
        <f>'Olah Data'!D347</f>
        <v>222112154</v>
      </c>
      <c r="D251" s="81" t="e">
        <f>'Olah Data'!G347</f>
        <v>#N/A</v>
      </c>
      <c r="E251" s="80" t="str">
        <f>'Olah Data'!C347</f>
        <v>DIV KS</v>
      </c>
      <c r="F251" s="81" t="str">
        <f>'Olah Data'!T347</f>
        <v>Randusari, Rt 3/ Rw 1, Keposong, Tamansari</v>
      </c>
      <c r="G251" s="81" t="str">
        <f>'Olah Data'!AB347</f>
        <v>BPS Kabupaten Boyolali</v>
      </c>
      <c r="H251" s="1" t="str">
        <f t="shared" si="1"/>
        <v>33</v>
      </c>
      <c r="I251" s="1" t="str">
        <f>VLOOKUP(C251,'Olah Data'!D$2:AG$548,24,FALSE)</f>
        <v>3309</v>
      </c>
    </row>
    <row r="252" spans="1:9" ht="12.75">
      <c r="A252" s="81">
        <f t="shared" si="2"/>
        <v>52</v>
      </c>
      <c r="B252" s="81" t="str">
        <f>'Olah Data'!Z159</f>
        <v>Jawa Tengah</v>
      </c>
      <c r="C252" s="82" t="str">
        <f>'Olah Data'!D159</f>
        <v>222112358</v>
      </c>
      <c r="D252" s="81" t="e">
        <f>'Olah Data'!G159</f>
        <v>#N/A</v>
      </c>
      <c r="E252" s="80" t="str">
        <f>'Olah Data'!C159</f>
        <v>DIV KS</v>
      </c>
      <c r="F252" s="81" t="str">
        <f>'Olah Data'!T159</f>
        <v>Jl. Dusun Jayan No.A1, Puspan, Blulukan, Kec. Colomadu, Kabupaten Karanganyar, Jawa Tengah 57174</v>
      </c>
      <c r="G252" s="81" t="str">
        <f>'Olah Data'!AB159</f>
        <v>BPS Kabupaten Boyolali</v>
      </c>
      <c r="H252" s="1" t="str">
        <f t="shared" si="1"/>
        <v>33</v>
      </c>
      <c r="I252" s="1" t="str">
        <f>VLOOKUP(C252,'Olah Data'!D$2:AG$548,24,FALSE)</f>
        <v>3309</v>
      </c>
    </row>
    <row r="253" spans="1:9" ht="12.75">
      <c r="A253" s="81">
        <f t="shared" si="2"/>
        <v>53</v>
      </c>
      <c r="B253" s="81" t="str">
        <f>'Olah Data'!Z85</f>
        <v>Jawa Tengah</v>
      </c>
      <c r="C253" s="82" t="str">
        <f>'Olah Data'!D85</f>
        <v>222111874</v>
      </c>
      <c r="D253" s="81" t="e">
        <f>'Olah Data'!G85</f>
        <v>#N/A</v>
      </c>
      <c r="E253" s="80" t="str">
        <f>'Olah Data'!C85</f>
        <v>DIV KS</v>
      </c>
      <c r="F253" s="81" t="str">
        <f>'Olah Data'!T85</f>
        <v>Jl. Werkudoro, Kebondalem Rt.03/Rw.05, Kebondalem.Kidul, Prambanan</v>
      </c>
      <c r="G253" s="81" t="str">
        <f>'Olah Data'!AB85</f>
        <v>BPS Kabupaten Klaten</v>
      </c>
      <c r="H253" s="1" t="str">
        <f t="shared" si="1"/>
        <v>33</v>
      </c>
      <c r="I253" s="1" t="str">
        <f>VLOOKUP(C253,'Olah Data'!D$2:AG$548,24,FALSE)</f>
        <v>3310</v>
      </c>
    </row>
    <row r="254" spans="1:9" ht="12.75">
      <c r="A254" s="81">
        <f t="shared" si="2"/>
        <v>54</v>
      </c>
      <c r="B254" s="81" t="str">
        <f>'Olah Data'!Z319</f>
        <v>Jawa Tengah</v>
      </c>
      <c r="C254" s="82" t="str">
        <f>'Olah Data'!D319</f>
        <v>222111929</v>
      </c>
      <c r="D254" s="81" t="e">
        <f>'Olah Data'!G319</f>
        <v>#N/A</v>
      </c>
      <c r="E254" s="80" t="str">
        <f>'Olah Data'!C319</f>
        <v>DIV KS</v>
      </c>
      <c r="F254" s="81" t="str">
        <f>'Olah Data'!T319</f>
        <v>Damaran Rt 02/Rw 02, Gayamprit, Klaten Selatan, Kabupaten Klaten, Jawa Tengah 57423</v>
      </c>
      <c r="G254" s="81" t="str">
        <f>'Olah Data'!AB319</f>
        <v>BPS Kabupaten Klaten</v>
      </c>
      <c r="H254" s="1" t="str">
        <f t="shared" si="1"/>
        <v>33</v>
      </c>
      <c r="I254" s="1" t="str">
        <f>VLOOKUP(C254,'Olah Data'!D$2:AG$548,24,FALSE)</f>
        <v>3310</v>
      </c>
    </row>
    <row r="255" spans="1:9" ht="12.75">
      <c r="A255" s="81">
        <f t="shared" si="2"/>
        <v>55</v>
      </c>
      <c r="B255" s="81" t="str">
        <f>'Olah Data'!Z247</f>
        <v>Jawa Tengah</v>
      </c>
      <c r="C255" s="82" t="str">
        <f>'Olah Data'!D247</f>
        <v>222111969</v>
      </c>
      <c r="D255" s="81" t="e">
        <f>'Olah Data'!G247</f>
        <v>#N/A</v>
      </c>
      <c r="E255" s="80" t="str">
        <f>'Olah Data'!C247</f>
        <v>DIV KS</v>
      </c>
      <c r="F255" s="81" t="str">
        <f>'Olah Data'!T247</f>
        <v>Perum Puri Hutama Blok M20, Rt02/Rw14, Danguran, Kec. Klaten Selatan</v>
      </c>
      <c r="G255" s="81" t="str">
        <f>'Olah Data'!AB247</f>
        <v>BPS Kabupaten Klaten</v>
      </c>
      <c r="H255" s="1" t="str">
        <f t="shared" si="1"/>
        <v>33</v>
      </c>
      <c r="I255" s="1" t="str">
        <f>VLOOKUP(C255,'Olah Data'!D$2:AG$548,24,FALSE)</f>
        <v>3310</v>
      </c>
    </row>
    <row r="256" spans="1:9" ht="12.75">
      <c r="A256" s="81">
        <f t="shared" si="2"/>
        <v>56</v>
      </c>
      <c r="B256" s="81" t="str">
        <f>'Olah Data'!Z411</f>
        <v>Jawa Tengah</v>
      </c>
      <c r="C256" s="82" t="str">
        <f>'Olah Data'!D411</f>
        <v>222112063</v>
      </c>
      <c r="D256" s="81" t="e">
        <f>'Olah Data'!G411</f>
        <v>#N/A</v>
      </c>
      <c r="E256" s="80" t="str">
        <f>'Olah Data'!C411</f>
        <v>DIV KS</v>
      </c>
      <c r="F256" s="81" t="str">
        <f>'Olah Data'!T411</f>
        <v>Gading Tulung, Rt 002/Rw 008, Belang Wetan, Klaten Utara, Klaten</v>
      </c>
      <c r="G256" s="81" t="str">
        <f>'Olah Data'!AB411</f>
        <v>BPS Kabupaten Klaten</v>
      </c>
      <c r="H256" s="1" t="str">
        <f t="shared" si="1"/>
        <v>33</v>
      </c>
      <c r="I256" s="1" t="str">
        <f>VLOOKUP(C256,'Olah Data'!D$2:AG$548,24,FALSE)</f>
        <v>3310</v>
      </c>
    </row>
    <row r="257" spans="1:9" ht="12.75">
      <c r="A257" s="81">
        <f t="shared" si="2"/>
        <v>57</v>
      </c>
      <c r="B257" s="81" t="str">
        <f>'Olah Data'!Z325</f>
        <v>Jawa Tengah</v>
      </c>
      <c r="C257" s="82" t="str">
        <f>'Olah Data'!D325</f>
        <v>222112112</v>
      </c>
      <c r="D257" s="81" t="e">
        <f>'Olah Data'!G325</f>
        <v>#N/A</v>
      </c>
      <c r="E257" s="80" t="str">
        <f>'Olah Data'!C325</f>
        <v>DIV KS</v>
      </c>
      <c r="F257" s="81" t="str">
        <f>'Olah Data'!T325</f>
        <v>Sobrah Gede,Rt01 Rw11, Buntalan, Kec. Klaten Tengah, Kabupaten Klaten</v>
      </c>
      <c r="G257" s="81" t="str">
        <f>'Olah Data'!AB325</f>
        <v>BPS Kabupaten Klaten</v>
      </c>
      <c r="H257" s="1" t="str">
        <f t="shared" ref="H257:H511" si="4">LEFT(I257,2)</f>
        <v>33</v>
      </c>
      <c r="I257" s="1" t="str">
        <f>VLOOKUP(C257,'Olah Data'!D$2:AG$548,24,FALSE)</f>
        <v>3310</v>
      </c>
    </row>
    <row r="258" spans="1:9" ht="12.75">
      <c r="A258" s="81">
        <f t="shared" si="2"/>
        <v>58</v>
      </c>
      <c r="B258" s="81" t="str">
        <f>'Olah Data'!Z105</f>
        <v>Jawa Tengah</v>
      </c>
      <c r="C258" s="82" t="str">
        <f>'Olah Data'!D105</f>
        <v>212111936</v>
      </c>
      <c r="D258" s="81" t="e">
        <f>'Olah Data'!G105</f>
        <v>#N/A</v>
      </c>
      <c r="E258" s="80" t="str">
        <f>'Olah Data'!C105</f>
        <v>DIV ST</v>
      </c>
      <c r="F258" s="81" t="str">
        <f>'Olah Data'!T105</f>
        <v>Kwaon Rt06 Rw03, Jemawan, Jatinom, Klaten, Jawa Tengah</v>
      </c>
      <c r="G258" s="81" t="str">
        <f>'Olah Data'!AB105</f>
        <v>BPS Kabupaten Klaten</v>
      </c>
      <c r="H258" s="1" t="str">
        <f t="shared" si="4"/>
        <v>33</v>
      </c>
      <c r="I258" s="1" t="str">
        <f>VLOOKUP(C258,'Olah Data'!D$2:AG$548,24,FALSE)</f>
        <v>3310</v>
      </c>
    </row>
    <row r="259" spans="1:9" ht="12.75">
      <c r="A259" s="81">
        <f t="shared" si="2"/>
        <v>59</v>
      </c>
      <c r="B259" s="81" t="str">
        <f>'Olah Data'!Z66</f>
        <v>Jawa Tengah</v>
      </c>
      <c r="C259" s="82" t="str">
        <f>'Olah Data'!D66</f>
        <v>212112136</v>
      </c>
      <c r="D259" s="81" t="e">
        <f>'Olah Data'!G66</f>
        <v>#N/A</v>
      </c>
      <c r="E259" s="80" t="str">
        <f>'Olah Data'!C66</f>
        <v>DIV ST</v>
      </c>
      <c r="F259" s="81" t="str">
        <f>'Olah Data'!T66</f>
        <v>Kanjengan Rt 01/Rw 02, Bareng, Klaten Tengah</v>
      </c>
      <c r="G259" s="81" t="str">
        <f>'Olah Data'!AB66</f>
        <v>BPS Kabupaten Klaten</v>
      </c>
      <c r="H259" s="1" t="str">
        <f t="shared" si="4"/>
        <v>33</v>
      </c>
      <c r="I259" s="1" t="str">
        <f>VLOOKUP(C259,'Olah Data'!D$2:AG$548,24,FALSE)</f>
        <v>3310</v>
      </c>
    </row>
    <row r="260" spans="1:9" ht="12.75">
      <c r="A260" s="81">
        <f t="shared" ref="A260:A514" si="5">IF(B260=B259,A259+1,1)</f>
        <v>60</v>
      </c>
      <c r="B260" s="81" t="str">
        <f>'Olah Data'!Z353</f>
        <v>Jawa Tengah</v>
      </c>
      <c r="C260" s="82" t="str">
        <f>'Olah Data'!D353</f>
        <v>222112210</v>
      </c>
      <c r="D260" s="81" t="e">
        <f>'Olah Data'!G353</f>
        <v>#N/A</v>
      </c>
      <c r="E260" s="80" t="str">
        <f>'Olah Data'!C353</f>
        <v>DIV KS</v>
      </c>
      <c r="F260" s="81" t="str">
        <f>'Olah Data'!T353</f>
        <v>Jengglong Rt 01/Rw 05, Jatisobo, Polokarto, Sukoharjo, Jawa Tengah</v>
      </c>
      <c r="G260" s="81" t="str">
        <f>'Olah Data'!AB353</f>
        <v>BPS Kabupaten Sukoharjo</v>
      </c>
      <c r="H260" s="1" t="str">
        <f t="shared" si="4"/>
        <v>33</v>
      </c>
      <c r="I260" s="1" t="str">
        <f>VLOOKUP(C260,'Olah Data'!D$2:AG$548,24,FALSE)</f>
        <v>3311</v>
      </c>
    </row>
    <row r="261" spans="1:9" ht="12.75">
      <c r="A261" s="81">
        <f t="shared" si="5"/>
        <v>61</v>
      </c>
      <c r="B261" s="81" t="str">
        <f>'Olah Data'!Z147</f>
        <v>Jawa Tengah</v>
      </c>
      <c r="C261" s="82" t="str">
        <f>'Olah Data'!D147</f>
        <v>212111839</v>
      </c>
      <c r="D261" s="81" t="e">
        <f>'Olah Data'!G147</f>
        <v>#N/A</v>
      </c>
      <c r="E261" s="80" t="str">
        <f>'Olah Data'!C147</f>
        <v>DIV ST</v>
      </c>
      <c r="F261" s="81" t="str">
        <f>'Olah Data'!T147</f>
        <v>Rt 01/Rw 01, Jalan Sutawijaya, Majasto, Tawangsari</v>
      </c>
      <c r="G261" s="81" t="str">
        <f>'Olah Data'!AB147</f>
        <v>BPS Kabupaten Sukoharjo</v>
      </c>
      <c r="H261" s="1" t="str">
        <f t="shared" si="4"/>
        <v>33</v>
      </c>
      <c r="I261" s="1" t="str">
        <f>VLOOKUP(C261,'Olah Data'!D$2:AG$548,24,FALSE)</f>
        <v>3311</v>
      </c>
    </row>
    <row r="262" spans="1:9" ht="12.75">
      <c r="A262" s="81">
        <f t="shared" si="5"/>
        <v>62</v>
      </c>
      <c r="B262" s="81" t="str">
        <f>'Olah Data'!Z253</f>
        <v>Jawa Tengah</v>
      </c>
      <c r="C262" s="82" t="str">
        <f>'Olah Data'!D253</f>
        <v>212112013</v>
      </c>
      <c r="D262" s="81" t="e">
        <f>'Olah Data'!G253</f>
        <v>#N/A</v>
      </c>
      <c r="E262" s="80" t="str">
        <f>'Olah Data'!C253</f>
        <v>DIV ST</v>
      </c>
      <c r="F262" s="81" t="str">
        <f>'Olah Data'!T253</f>
        <v>Tambakan, Rt.1/Rw.8, Kelurahan Jetis, Kecamatan Baki, Kabupaten Sukoharjo, Jawa Tengah</v>
      </c>
      <c r="G262" s="81" t="str">
        <f>'Olah Data'!AB253</f>
        <v>BPS Kabupaten Sukoharjo</v>
      </c>
      <c r="H262" s="1" t="str">
        <f t="shared" si="4"/>
        <v>33</v>
      </c>
      <c r="I262" s="1" t="str">
        <f>VLOOKUP(C262,'Olah Data'!D$2:AG$548,24,FALSE)</f>
        <v>3311</v>
      </c>
    </row>
    <row r="263" spans="1:9" ht="12.75">
      <c r="A263" s="81">
        <f t="shared" si="5"/>
        <v>63</v>
      </c>
      <c r="B263" s="81" t="str">
        <f>'Olah Data'!Z123</f>
        <v>Jawa Tengah</v>
      </c>
      <c r="C263" s="82" t="str">
        <f>'Olah Data'!D123</f>
        <v>212112053</v>
      </c>
      <c r="D263" s="81" t="e">
        <f>'Olah Data'!G123</f>
        <v>#N/A</v>
      </c>
      <c r="E263" s="80" t="str">
        <f>'Olah Data'!C123</f>
        <v>DIV ST</v>
      </c>
      <c r="F263" s="81" t="str">
        <f>'Olah Data'!T123</f>
        <v>Manang, Rt 01 Rw 03, Kelurahan Manang, Kecamatan Grogol</v>
      </c>
      <c r="G263" s="81" t="str">
        <f>'Olah Data'!AB123</f>
        <v>BPS Kabupaten Sukoharjo</v>
      </c>
      <c r="H263" s="1" t="str">
        <f t="shared" si="4"/>
        <v>33</v>
      </c>
      <c r="I263" s="1" t="str">
        <f>VLOOKUP(C263,'Olah Data'!D$2:AG$548,24,FALSE)</f>
        <v>3311</v>
      </c>
    </row>
    <row r="264" spans="1:9" ht="12.75">
      <c r="A264" s="81">
        <f t="shared" si="5"/>
        <v>64</v>
      </c>
      <c r="B264" s="81" t="str">
        <f>'Olah Data'!Z323</f>
        <v>Jawa Tengah</v>
      </c>
      <c r="C264" s="82" t="str">
        <f>'Olah Data'!D323</f>
        <v>212112158</v>
      </c>
      <c r="D264" s="81" t="e">
        <f>'Olah Data'!G323</f>
        <v>#N/A</v>
      </c>
      <c r="E264" s="80" t="str">
        <f>'Olah Data'!C323</f>
        <v>DIV ST</v>
      </c>
      <c r="F264" s="81" t="str">
        <f>'Olah Data'!T323</f>
        <v>Kepoh Rt 1/ Rw 5, Cangkol, Kec. Mojolaban</v>
      </c>
      <c r="G264" s="81" t="str">
        <f>'Olah Data'!AB323</f>
        <v>BPS Kabupaten Sukoharjo</v>
      </c>
      <c r="H264" s="1" t="str">
        <f t="shared" si="4"/>
        <v>33</v>
      </c>
      <c r="I264" s="1" t="str">
        <f>VLOOKUP(C264,'Olah Data'!D$2:AG$548,24,FALSE)</f>
        <v>3311</v>
      </c>
    </row>
    <row r="265" spans="1:9" ht="12.75">
      <c r="A265" s="81">
        <f t="shared" si="5"/>
        <v>65</v>
      </c>
      <c r="B265" s="81" t="str">
        <f>'Olah Data'!Z416</f>
        <v>Jawa Tengah</v>
      </c>
      <c r="C265" s="82" t="str">
        <f>'Olah Data'!D416</f>
        <v>212112215</v>
      </c>
      <c r="D265" s="81" t="e">
        <f>'Olah Data'!G416</f>
        <v>#N/A</v>
      </c>
      <c r="E265" s="80" t="str">
        <f>'Olah Data'!C416</f>
        <v>DIV ST</v>
      </c>
      <c r="F265" s="81" t="str">
        <f>'Olah Data'!T416</f>
        <v>Bulusari Rt4 Rw6, Gayam, Sukoharjo</v>
      </c>
      <c r="G265" s="81" t="str">
        <f>'Olah Data'!AB416</f>
        <v>BPS Kabupaten Sukoharjo</v>
      </c>
      <c r="H265" s="1" t="str">
        <f t="shared" si="4"/>
        <v>33</v>
      </c>
      <c r="I265" s="1" t="str">
        <f>VLOOKUP(C265,'Olah Data'!D$2:AG$548,24,FALSE)</f>
        <v>3311</v>
      </c>
    </row>
    <row r="266" spans="1:9" ht="12.75">
      <c r="A266" s="81">
        <f t="shared" si="5"/>
        <v>66</v>
      </c>
      <c r="B266" s="81" t="str">
        <f>'Olah Data'!Z19</f>
        <v>Jawa Tengah</v>
      </c>
      <c r="C266" s="82" t="str">
        <f>'Olah Data'!D19</f>
        <v>212112432</v>
      </c>
      <c r="D266" s="81" t="e">
        <f>'Olah Data'!G19</f>
        <v>#N/A</v>
      </c>
      <c r="E266" s="80" t="str">
        <f>'Olah Data'!C19</f>
        <v>DIV ST</v>
      </c>
      <c r="F266" s="81" t="str">
        <f>'Olah Data'!T19</f>
        <v>Jalan Dr. Setiabudi No.119, Morangan, Rt 04/Rw 02, Karanganom, Klaten Utara</v>
      </c>
      <c r="G266" s="81" t="str">
        <f>'Olah Data'!AB19</f>
        <v>BPS Kabupaten Sukoharjo</v>
      </c>
      <c r="H266" s="1" t="str">
        <f t="shared" si="4"/>
        <v>33</v>
      </c>
      <c r="I266" s="1" t="str">
        <f>VLOOKUP(C266,'Olah Data'!D$2:AG$548,24,FALSE)</f>
        <v>3311</v>
      </c>
    </row>
    <row r="267" spans="1:9" ht="12.75">
      <c r="A267" s="81">
        <f t="shared" si="5"/>
        <v>67</v>
      </c>
      <c r="B267" s="81" t="str">
        <f>'Olah Data'!Z504</f>
        <v>Jawa Tengah</v>
      </c>
      <c r="C267" s="82" t="str">
        <f>'Olah Data'!D504</f>
        <v>222112393</v>
      </c>
      <c r="D267" s="81" t="e">
        <f>'Olah Data'!G504</f>
        <v>#N/A</v>
      </c>
      <c r="E267" s="80" t="str">
        <f>'Olah Data'!C504</f>
        <v>DIV KS</v>
      </c>
      <c r="F267" s="81" t="str">
        <f>'Olah Data'!T504</f>
        <v>Nangger, Rt 05, Rw 05, Nambangan, Selogiri, Wonogiri</v>
      </c>
      <c r="G267" s="81" t="str">
        <f>'Olah Data'!AB504</f>
        <v>BPS Kabupaten Wonogiri</v>
      </c>
      <c r="H267" s="1" t="str">
        <f t="shared" si="4"/>
        <v>33</v>
      </c>
      <c r="I267" s="1" t="str">
        <f>VLOOKUP(C267,'Olah Data'!D$2:AG$548,24,FALSE)</f>
        <v>3312</v>
      </c>
    </row>
    <row r="268" spans="1:9" ht="12.75">
      <c r="A268" s="81">
        <f t="shared" si="5"/>
        <v>68</v>
      </c>
      <c r="B268" s="81" t="str">
        <f>'Olah Data'!Z376</f>
        <v>Jawa Tengah</v>
      </c>
      <c r="C268" s="82" t="str">
        <f>'Olah Data'!D376</f>
        <v>212111882</v>
      </c>
      <c r="D268" s="81" t="e">
        <f>'Olah Data'!G376</f>
        <v>#N/A</v>
      </c>
      <c r="E268" s="80" t="str">
        <f>'Olah Data'!C376</f>
        <v>DIV ST</v>
      </c>
      <c r="F268" s="81" t="str">
        <f>'Olah Data'!T376</f>
        <v>Pule Rt 02/Rw 04, Selogiri, Wonogiri</v>
      </c>
      <c r="G268" s="81" t="str">
        <f>'Olah Data'!AB376</f>
        <v>BPS Kabupaten Wonogiri</v>
      </c>
      <c r="H268" s="1" t="str">
        <f t="shared" si="4"/>
        <v>33</v>
      </c>
      <c r="I268" s="1" t="str">
        <f>VLOOKUP(C268,'Olah Data'!D$2:AG$548,24,FALSE)</f>
        <v>3312</v>
      </c>
    </row>
    <row r="269" spans="1:9" ht="12.75">
      <c r="A269" s="81">
        <f t="shared" si="5"/>
        <v>69</v>
      </c>
      <c r="B269" s="81" t="str">
        <f>'Olah Data'!Z512</f>
        <v>Jawa Tengah</v>
      </c>
      <c r="C269" s="82" t="str">
        <f>'Olah Data'!D512</f>
        <v>212111958</v>
      </c>
      <c r="D269" s="81" t="e">
        <f>'Olah Data'!G512</f>
        <v>#N/A</v>
      </c>
      <c r="E269" s="80" t="str">
        <f>'Olah Data'!C512</f>
        <v>DIV ST</v>
      </c>
      <c r="F269" s="81" t="str">
        <f>'Olah Data'!T512</f>
        <v>Perum Emerald Regency 3 Blok B1, Rt 3/Rw 1, Purworejo, Wonogiri</v>
      </c>
      <c r="G269" s="81" t="str">
        <f>'Olah Data'!AB512</f>
        <v>BPS Kabupaten Wonogiri</v>
      </c>
      <c r="H269" s="1" t="str">
        <f t="shared" si="4"/>
        <v>33</v>
      </c>
      <c r="I269" s="1" t="str">
        <f>VLOOKUP(C269,'Olah Data'!D$2:AG$548,24,FALSE)</f>
        <v>3312</v>
      </c>
    </row>
    <row r="270" spans="1:9" ht="12.75">
      <c r="A270" s="81">
        <f t="shared" si="5"/>
        <v>70</v>
      </c>
      <c r="B270" s="81" t="str">
        <f>'Olah Data'!Z77</f>
        <v>Jawa Tengah</v>
      </c>
      <c r="C270" s="82" t="str">
        <f>'Olah Data'!D77</f>
        <v>212111976</v>
      </c>
      <c r="D270" s="81" t="e">
        <f>'Olah Data'!G77</f>
        <v>#N/A</v>
      </c>
      <c r="E270" s="80" t="str">
        <f>'Olah Data'!C77</f>
        <v>DIV ST</v>
      </c>
      <c r="F270" s="81" t="str">
        <f>'Olah Data'!T77</f>
        <v>Rt 4/Rw 5, Lingkungan Pudak, Wuryantoro, Wuryantoro</v>
      </c>
      <c r="G270" s="81" t="str">
        <f>'Olah Data'!AB77</f>
        <v>BPS Kabupaten Wonogiri</v>
      </c>
      <c r="H270" s="1" t="str">
        <f t="shared" si="4"/>
        <v>33</v>
      </c>
      <c r="I270" s="1" t="str">
        <f>VLOOKUP(C270,'Olah Data'!D$2:AG$548,24,FALSE)</f>
        <v>3312</v>
      </c>
    </row>
    <row r="271" spans="1:9" ht="12.75">
      <c r="A271" s="81">
        <f t="shared" si="5"/>
        <v>71</v>
      </c>
      <c r="B271" s="81" t="str">
        <f>'Olah Data'!Z435</f>
        <v>Jawa Tengah</v>
      </c>
      <c r="C271" s="82" t="str">
        <f>'Olah Data'!D435</f>
        <v>212112077</v>
      </c>
      <c r="D271" s="81" t="e">
        <f>'Olah Data'!G435</f>
        <v>#N/A</v>
      </c>
      <c r="E271" s="80" t="str">
        <f>'Olah Data'!C435</f>
        <v>DIV ST</v>
      </c>
      <c r="F271" s="81" t="str">
        <f>'Olah Data'!T435</f>
        <v>Lingkungan Pandan, Rt 02/Rw 08, Beji, Nguntoronadi, 57671</v>
      </c>
      <c r="G271" s="81" t="str">
        <f>'Olah Data'!AB435</f>
        <v>BPS Kabupaten Wonogiri</v>
      </c>
      <c r="H271" s="1" t="str">
        <f t="shared" si="4"/>
        <v>33</v>
      </c>
      <c r="I271" s="1" t="str">
        <f>VLOOKUP(C271,'Olah Data'!D$2:AG$548,24,FALSE)</f>
        <v>3312</v>
      </c>
    </row>
    <row r="272" spans="1:9" ht="12.75">
      <c r="A272" s="81">
        <f t="shared" si="5"/>
        <v>72</v>
      </c>
      <c r="B272" s="81" t="str">
        <f>'Olah Data'!Z189</f>
        <v>Jawa Tengah</v>
      </c>
      <c r="C272" s="82" t="str">
        <f>'Olah Data'!D189</f>
        <v>222112048</v>
      </c>
      <c r="D272" s="81" t="str">
        <f>'Olah Data'!G189</f>
        <v>Fathul Mubin Gufron</v>
      </c>
      <c r="E272" s="80" t="str">
        <f>'Olah Data'!C189</f>
        <v>DIV KS</v>
      </c>
      <c r="F272" s="81" t="str">
        <f>'Olah Data'!T189</f>
        <v xml:space="preserve">Kalongan Kulon Rt 03/15 Papahan Tasikmadu Karanganyar </v>
      </c>
      <c r="G272" s="81" t="str">
        <f>'Olah Data'!AB189</f>
        <v>BPS Kabupaten Karanganyar</v>
      </c>
      <c r="H272" s="1" t="str">
        <f t="shared" si="4"/>
        <v>33</v>
      </c>
      <c r="I272" s="1" t="str">
        <f>VLOOKUP(C272,'Olah Data'!D$2:AG$548,24,FALSE)</f>
        <v>3313</v>
      </c>
    </row>
    <row r="273" spans="1:9" ht="12.75">
      <c r="A273" s="81">
        <f t="shared" si="5"/>
        <v>73</v>
      </c>
      <c r="B273" s="81" t="str">
        <f>'Olah Data'!Z201</f>
        <v>Jawa Tengah</v>
      </c>
      <c r="C273" s="82" t="str">
        <f>'Olah Data'!D201</f>
        <v>222112156</v>
      </c>
      <c r="D273" s="81" t="e">
        <f>'Olah Data'!G201</f>
        <v>#N/A</v>
      </c>
      <c r="E273" s="80" t="str">
        <f>'Olah Data'!C201</f>
        <v>DIV KS</v>
      </c>
      <c r="F273" s="81" t="str">
        <f>'Olah Data'!T201</f>
        <v>Pasekan Rt 006 Rw 006, Kelurahan Gantiwarno, Kecamatan Matesih</v>
      </c>
      <c r="G273" s="81" t="str">
        <f>'Olah Data'!AB201</f>
        <v>BPS Kabupaten Karanganyar</v>
      </c>
      <c r="H273" s="1" t="str">
        <f t="shared" si="4"/>
        <v>33</v>
      </c>
      <c r="I273" s="1" t="str">
        <f>VLOOKUP(C273,'Olah Data'!D$2:AG$548,24,FALSE)</f>
        <v>3313</v>
      </c>
    </row>
    <row r="274" spans="1:9" ht="12.75">
      <c r="A274" s="81">
        <f t="shared" si="5"/>
        <v>74</v>
      </c>
      <c r="B274" s="81" t="str">
        <f>'Olah Data'!Z431</f>
        <v>Jawa Tengah</v>
      </c>
      <c r="C274" s="82" t="str">
        <f>'Olah Data'!D431</f>
        <v>222112184</v>
      </c>
      <c r="D274" s="81" t="e">
        <f>'Olah Data'!G431</f>
        <v>#N/A</v>
      </c>
      <c r="E274" s="80" t="str">
        <f>'Olah Data'!C431</f>
        <v>DIV KS</v>
      </c>
      <c r="F274" s="81" t="str">
        <f>'Olah Data'!T431</f>
        <v>Mojoroto Rt 01/Rw 01, Mojoroto, Mojogedang, Karanganyar</v>
      </c>
      <c r="G274" s="81" t="str">
        <f>'Olah Data'!AB431</f>
        <v>BPS Kabupaten Karanganyar</v>
      </c>
      <c r="H274" s="1" t="str">
        <f t="shared" si="4"/>
        <v>33</v>
      </c>
      <c r="I274" s="1" t="str">
        <f>VLOOKUP(C274,'Olah Data'!D$2:AG$548,24,FALSE)</f>
        <v>3313</v>
      </c>
    </row>
    <row r="275" spans="1:9" ht="12.75">
      <c r="A275" s="81">
        <f t="shared" si="5"/>
        <v>75</v>
      </c>
      <c r="B275" s="81" t="str">
        <f>'Olah Data'!Z63</f>
        <v>Jawa Tengah</v>
      </c>
      <c r="C275" s="82" t="str">
        <f>'Olah Data'!D63</f>
        <v>222112311</v>
      </c>
      <c r="D275" s="81" t="e">
        <f>'Olah Data'!G63</f>
        <v>#N/A</v>
      </c>
      <c r="E275" s="80" t="str">
        <f>'Olah Data'!C63</f>
        <v>DIV KS</v>
      </c>
      <c r="F275" s="81" t="str">
        <f>'Olah Data'!T63</f>
        <v>Blorong Rt 3 Rw 1 Ngunut, Jumantono, Karanganyar, Jawa Tengah</v>
      </c>
      <c r="G275" s="81" t="str">
        <f>'Olah Data'!AB63</f>
        <v>BPS Kabupaten Karanganyar</v>
      </c>
      <c r="H275" s="1" t="str">
        <f t="shared" si="4"/>
        <v>33</v>
      </c>
      <c r="I275" s="1" t="str">
        <f>VLOOKUP(C275,'Olah Data'!D$2:AG$548,24,FALSE)</f>
        <v>3313</v>
      </c>
    </row>
    <row r="276" spans="1:9" ht="12.75">
      <c r="A276" s="81">
        <f t="shared" si="5"/>
        <v>76</v>
      </c>
      <c r="B276" s="81" t="str">
        <f>'Olah Data'!Z336</f>
        <v>Jawa Tengah</v>
      </c>
      <c r="C276" s="82" t="str">
        <f>'Olah Data'!D336</f>
        <v>222112404</v>
      </c>
      <c r="D276" s="81" t="e">
        <f>'Olah Data'!G336</f>
        <v>#N/A</v>
      </c>
      <c r="E276" s="80" t="str">
        <f>'Olah Data'!C336</f>
        <v>DIV KS</v>
      </c>
      <c r="F276" s="81" t="str">
        <f>'Olah Data'!T336</f>
        <v>Jalan Gedangan Bulu Rt 01 Rw 01, Salam, Karangpandan, Karanganyar, Jawa Tengah 57791</v>
      </c>
      <c r="G276" s="81" t="str">
        <f>'Olah Data'!AB336</f>
        <v>BPS Kabupaten Karanganyar</v>
      </c>
      <c r="H276" s="1" t="str">
        <f t="shared" si="4"/>
        <v>33</v>
      </c>
      <c r="I276" s="1" t="str">
        <f>VLOOKUP(C276,'Olah Data'!D$2:AG$548,24,FALSE)</f>
        <v>3313</v>
      </c>
    </row>
    <row r="277" spans="1:9" ht="12.75">
      <c r="A277" s="81">
        <f t="shared" si="5"/>
        <v>77</v>
      </c>
      <c r="B277" s="81" t="str">
        <f>'Olah Data'!Z444</f>
        <v>Jawa Tengah</v>
      </c>
      <c r="C277" s="82" t="str">
        <f>'Olah Data'!D444</f>
        <v>212111876</v>
      </c>
      <c r="D277" s="81" t="e">
        <f>'Olah Data'!G444</f>
        <v>#N/A</v>
      </c>
      <c r="E277" s="80" t="str">
        <f>'Olah Data'!C444</f>
        <v>DIV ST</v>
      </c>
      <c r="F277" s="81" t="str">
        <f>'Olah Data'!T444</f>
        <v>Jalan Kanthil Rt 12 Rw 06, Desa Ngijo Kecamatan Tasikmadu, Kabupaten Karanganyar</v>
      </c>
      <c r="G277" s="81" t="str">
        <f>'Olah Data'!AB444</f>
        <v>BPS Kabupaten Karanganyar</v>
      </c>
      <c r="H277" s="1" t="str">
        <f t="shared" si="4"/>
        <v>33</v>
      </c>
      <c r="I277" s="1" t="str">
        <f>VLOOKUP(C277,'Olah Data'!D$2:AG$548,24,FALSE)</f>
        <v>3313</v>
      </c>
    </row>
    <row r="278" spans="1:9" ht="12.75">
      <c r="A278" s="81">
        <f t="shared" si="5"/>
        <v>78</v>
      </c>
      <c r="B278" s="81" t="str">
        <f>'Olah Data'!Z421</f>
        <v>Jawa Tengah</v>
      </c>
      <c r="C278" s="82" t="str">
        <f>'Olah Data'!D421</f>
        <v>212112046</v>
      </c>
      <c r="D278" s="81" t="e">
        <f>'Olah Data'!G421</f>
        <v>#N/A</v>
      </c>
      <c r="E278" s="80" t="str">
        <f>'Olah Data'!C421</f>
        <v>DIV ST</v>
      </c>
      <c r="F278" s="81" t="str">
        <f>'Olah Data'!T421</f>
        <v>Pandes Rt 07/Rw 13, Papahan, Tasikmadu, Karanganyar</v>
      </c>
      <c r="G278" s="81" t="str">
        <f>'Olah Data'!AB421</f>
        <v>BPS Kabupaten Karanganyar</v>
      </c>
      <c r="H278" s="1" t="str">
        <f t="shared" si="4"/>
        <v>33</v>
      </c>
      <c r="I278" s="1" t="str">
        <f>VLOOKUP(C278,'Olah Data'!D$2:AG$548,24,FALSE)</f>
        <v>3313</v>
      </c>
    </row>
    <row r="279" spans="1:9" ht="12.75">
      <c r="A279" s="81">
        <f t="shared" si="5"/>
        <v>79</v>
      </c>
      <c r="B279" s="81" t="str">
        <f>'Olah Data'!Z42</f>
        <v>Jawa Tengah</v>
      </c>
      <c r="C279" s="82" t="str">
        <f>'Olah Data'!D42</f>
        <v>212112264</v>
      </c>
      <c r="D279" s="81" t="e">
        <f>'Olah Data'!G42</f>
        <v>#N/A</v>
      </c>
      <c r="E279" s="80" t="str">
        <f>'Olah Data'!C42</f>
        <v>DIV ST</v>
      </c>
      <c r="F279" s="81" t="str">
        <f>'Olah Data'!T42</f>
        <v>Rt 08/Rw 01, No B7, Puri Taman Sari 2, Jati, Jaten</v>
      </c>
      <c r="G279" s="81" t="str">
        <f>'Olah Data'!AB42</f>
        <v>BPS Kabupaten Karanganyar</v>
      </c>
      <c r="H279" s="1" t="str">
        <f t="shared" si="4"/>
        <v>33</v>
      </c>
      <c r="I279" s="1" t="str">
        <f>VLOOKUP(C279,'Olah Data'!D$2:AG$548,24,FALSE)</f>
        <v>3313</v>
      </c>
    </row>
    <row r="280" spans="1:9" ht="12.75">
      <c r="A280" s="81">
        <f t="shared" si="5"/>
        <v>80</v>
      </c>
      <c r="B280" s="81" t="str">
        <f>'Olah Data'!Z192</f>
        <v>Jawa Tengah</v>
      </c>
      <c r="C280" s="82" t="str">
        <f>'Olah Data'!D192</f>
        <v>222112430</v>
      </c>
      <c r="D280" s="81" t="e">
        <f>'Olah Data'!G192</f>
        <v>#N/A</v>
      </c>
      <c r="E280" s="80" t="str">
        <f>'Olah Data'!C192</f>
        <v>DIV KS</v>
      </c>
      <c r="F280" s="81" t="str">
        <f>'Olah Data'!T192</f>
        <v>Sidomulyo, Rt24 Rw05, Kelurahan Krikilan, Kecamatan Masaran</v>
      </c>
      <c r="G280" s="81" t="str">
        <f>'Olah Data'!AB192</f>
        <v>BPS Kabupaten Sragen</v>
      </c>
      <c r="H280" s="1" t="str">
        <f t="shared" si="4"/>
        <v>33</v>
      </c>
      <c r="I280" s="1" t="str">
        <f>VLOOKUP(C280,'Olah Data'!D$2:AG$548,24,FALSE)</f>
        <v>3314</v>
      </c>
    </row>
    <row r="281" spans="1:9" ht="12.75">
      <c r="A281" s="81">
        <f t="shared" si="5"/>
        <v>81</v>
      </c>
      <c r="B281" s="81" t="str">
        <f>'Olah Data'!Z279</f>
        <v>Jawa Tengah</v>
      </c>
      <c r="C281" s="82" t="str">
        <f>'Olah Data'!D279</f>
        <v>212112003</v>
      </c>
      <c r="D281" s="81" t="e">
        <f>'Olah Data'!G279</f>
        <v>#N/A</v>
      </c>
      <c r="E281" s="80" t="str">
        <f>'Olah Data'!C279</f>
        <v>DIV ST</v>
      </c>
      <c r="F281" s="81" t="str">
        <f>'Olah Data'!T279</f>
        <v>Plumbungan Rt10/Rw04, Plumbungan, Karangmalang</v>
      </c>
      <c r="G281" s="81" t="str">
        <f>'Olah Data'!AB279</f>
        <v>BPS Kabupaten Sragen</v>
      </c>
      <c r="H281" s="1" t="str">
        <f t="shared" si="4"/>
        <v>33</v>
      </c>
      <c r="I281" s="1" t="str">
        <f>VLOOKUP(C281,'Olah Data'!D$2:AG$548,24,FALSE)</f>
        <v>3314</v>
      </c>
    </row>
    <row r="282" spans="1:9" ht="12.75">
      <c r="A282" s="81">
        <f t="shared" si="5"/>
        <v>82</v>
      </c>
      <c r="B282" s="81" t="str">
        <f>'Olah Data'!Z266</f>
        <v>Jawa Tengah</v>
      </c>
      <c r="C282" s="82" t="str">
        <f>'Olah Data'!D266</f>
        <v>212112054</v>
      </c>
      <c r="D282" s="81" t="e">
        <f>'Olah Data'!G266</f>
        <v>#N/A</v>
      </c>
      <c r="E282" s="80" t="str">
        <f>'Olah Data'!C266</f>
        <v>DIV ST</v>
      </c>
      <c r="F282" s="81" t="str">
        <f>'Olah Data'!T266</f>
        <v>Tempel Rt 01, Jetiskarangpung, Kalijambe, Sragen</v>
      </c>
      <c r="G282" s="81" t="str">
        <f>'Olah Data'!AB266</f>
        <v>BPS Kabupaten Sragen</v>
      </c>
      <c r="H282" s="1" t="str">
        <f t="shared" si="4"/>
        <v>33</v>
      </c>
      <c r="I282" s="1" t="str">
        <f>VLOOKUP(C282,'Olah Data'!D$2:AG$548,24,FALSE)</f>
        <v>3314</v>
      </c>
    </row>
    <row r="283" spans="1:9" ht="12.75">
      <c r="A283" s="81">
        <f t="shared" si="5"/>
        <v>83</v>
      </c>
      <c r="B283" s="81" t="str">
        <f>'Olah Data'!Z339</f>
        <v>Jawa Tengah</v>
      </c>
      <c r="C283" s="82" t="str">
        <f>'Olah Data'!D339</f>
        <v>212112084</v>
      </c>
      <c r="D283" s="81" t="e">
        <f>'Olah Data'!G339</f>
        <v>#N/A</v>
      </c>
      <c r="E283" s="80" t="str">
        <f>'Olah Data'!C339</f>
        <v>DIV ST</v>
      </c>
      <c r="F283" s="81" t="str">
        <f>'Olah Data'!T339</f>
        <v>Krikilan Rt09/Rw 02, Krikilan, Masaran, Sragen</v>
      </c>
      <c r="G283" s="81" t="str">
        <f>'Olah Data'!AB339</f>
        <v>BPS Kabupaten Sragen</v>
      </c>
      <c r="H283" s="1" t="str">
        <f t="shared" si="4"/>
        <v>33</v>
      </c>
      <c r="I283" s="1" t="str">
        <f>VLOOKUP(C283,'Olah Data'!D$2:AG$548,24,FALSE)</f>
        <v>3314</v>
      </c>
    </row>
    <row r="284" spans="1:9" ht="12.75">
      <c r="A284" s="81">
        <f t="shared" si="5"/>
        <v>84</v>
      </c>
      <c r="B284" s="81" t="str">
        <f>'Olah Data'!Z480</f>
        <v>Jawa Tengah</v>
      </c>
      <c r="C284" s="82" t="str">
        <f>'Olah Data'!D480</f>
        <v>212112203</v>
      </c>
      <c r="D284" s="81" t="e">
        <f>'Olah Data'!G480</f>
        <v>#N/A</v>
      </c>
      <c r="E284" s="80" t="str">
        <f>'Olah Data'!C480</f>
        <v>DIV ST</v>
      </c>
      <c r="F284" s="81" t="str">
        <f>'Olah Data'!T480</f>
        <v>Nglaban Rt 6, Mojokerto, Kedawung, Sragen</v>
      </c>
      <c r="G284" s="81" t="str">
        <f>'Olah Data'!AB480</f>
        <v>BPS Kabupaten Sragen</v>
      </c>
      <c r="H284" s="1" t="str">
        <f t="shared" si="4"/>
        <v>33</v>
      </c>
      <c r="I284" s="1" t="str">
        <f>VLOOKUP(C284,'Olah Data'!D$2:AG$548,24,FALSE)</f>
        <v>3314</v>
      </c>
    </row>
    <row r="285" spans="1:9" ht="12.75">
      <c r="A285" s="81">
        <f t="shared" si="5"/>
        <v>85</v>
      </c>
      <c r="B285" s="81" t="str">
        <f>'Olah Data'!Z340</f>
        <v>Jawa Tengah</v>
      </c>
      <c r="C285" s="82" t="str">
        <f>'Olah Data'!D340</f>
        <v>212112247</v>
      </c>
      <c r="D285" s="81" t="e">
        <f>'Olah Data'!G340</f>
        <v>#N/A</v>
      </c>
      <c r="E285" s="80" t="str">
        <f>'Olah Data'!C340</f>
        <v>DIV ST</v>
      </c>
      <c r="F285" s="81" t="str">
        <f>'Olah Data'!T340</f>
        <v>Bugan Rt 12, Rw 3 , Slogo, Tanon, Sragen</v>
      </c>
      <c r="G285" s="81" t="str">
        <f>'Olah Data'!AB340</f>
        <v>BPS Kabupaten Sragen</v>
      </c>
      <c r="H285" s="1" t="str">
        <f t="shared" si="4"/>
        <v>33</v>
      </c>
      <c r="I285" s="1" t="str">
        <f>VLOOKUP(C285,'Olah Data'!D$2:AG$548,24,FALSE)</f>
        <v>3314</v>
      </c>
    </row>
    <row r="286" spans="1:9" ht="12.75">
      <c r="A286" s="81">
        <f t="shared" si="5"/>
        <v>86</v>
      </c>
      <c r="B286" s="81" t="str">
        <f>'Olah Data'!Z276</f>
        <v>Jawa Tengah</v>
      </c>
      <c r="C286" s="82" t="str">
        <f>'Olah Data'!D276</f>
        <v>222112370</v>
      </c>
      <c r="D286" s="81" t="e">
        <f>'Olah Data'!G276</f>
        <v>#N/A</v>
      </c>
      <c r="E286" s="80" t="str">
        <f>'Olah Data'!C276</f>
        <v>DIV KS</v>
      </c>
      <c r="F286" s="81" t="str">
        <f>'Olah Data'!T276</f>
        <v>Jalan Jendral Sudirman Nomor 10, Rt.03/Rw.01, Kelurahan Bangkle, Kecamatan Blora, Kabupaten Blora, Jawa Tengah</v>
      </c>
      <c r="G286" s="81" t="str">
        <f>'Olah Data'!AB276</f>
        <v>BPS Kabupaten Blora</v>
      </c>
      <c r="H286" s="1" t="str">
        <f t="shared" si="4"/>
        <v>33</v>
      </c>
      <c r="I286" s="1" t="str">
        <f>VLOOKUP(C286,'Olah Data'!D$2:AG$548,24,FALSE)</f>
        <v>3316</v>
      </c>
    </row>
    <row r="287" spans="1:9" ht="12.75">
      <c r="A287" s="81">
        <f t="shared" si="5"/>
        <v>87</v>
      </c>
      <c r="B287" s="81" t="str">
        <f>'Olah Data'!Z497</f>
        <v>Jawa Tengah</v>
      </c>
      <c r="C287" s="82" t="str">
        <f>'Olah Data'!D497</f>
        <v>222111914</v>
      </c>
      <c r="D287" s="81" t="e">
        <f>'Olah Data'!G497</f>
        <v>#N/A</v>
      </c>
      <c r="E287" s="80" t="str">
        <f>'Olah Data'!C497</f>
        <v>DIV KS</v>
      </c>
      <c r="F287" s="81" t="str">
        <f>'Olah Data'!T497</f>
        <v>Jalan Kawis V Nomor 143, Rt 5 Rw 4, Perumahan Permata Hijau, Desa Ngotet, Kecamatan Rembang</v>
      </c>
      <c r="G287" s="81" t="str">
        <f>'Olah Data'!AB497</f>
        <v>BPS Kabupaten Rembang</v>
      </c>
      <c r="H287" s="1" t="str">
        <f t="shared" si="4"/>
        <v>33</v>
      </c>
      <c r="I287" s="1" t="str">
        <f>VLOOKUP(C287,'Olah Data'!D$2:AG$548,24,FALSE)</f>
        <v>3317</v>
      </c>
    </row>
    <row r="288" spans="1:9" ht="12.75">
      <c r="A288" s="81">
        <f t="shared" si="5"/>
        <v>88</v>
      </c>
      <c r="B288" s="81" t="str">
        <f>'Olah Data'!Z399</f>
        <v>Jawa Tengah</v>
      </c>
      <c r="C288" s="82" t="str">
        <f>'Olah Data'!D399</f>
        <v>212112405</v>
      </c>
      <c r="D288" s="81" t="e">
        <f>'Olah Data'!G399</f>
        <v>#N/A</v>
      </c>
      <c r="E288" s="80" t="str">
        <f>'Olah Data'!C399</f>
        <v>DIV ST</v>
      </c>
      <c r="F288" s="81" t="str">
        <f>'Olah Data'!T399</f>
        <v>Rt 08/Rw 03, Desa Kalitengah, Kecamatan Pancur, Kabupaten Rembang</v>
      </c>
      <c r="G288" s="81" t="str">
        <f>'Olah Data'!AB399</f>
        <v>BPS Kabupaten Rembang</v>
      </c>
      <c r="H288" s="1" t="str">
        <f t="shared" si="4"/>
        <v>33</v>
      </c>
      <c r="I288" s="1" t="str">
        <f>VLOOKUP(C288,'Olah Data'!D$2:AG$548,24,FALSE)</f>
        <v>3317</v>
      </c>
    </row>
    <row r="289" spans="1:9" ht="12.75">
      <c r="A289" s="81">
        <f t="shared" si="5"/>
        <v>89</v>
      </c>
      <c r="B289" s="81" t="str">
        <f>'Olah Data'!Z527</f>
        <v>Jawa Tengah</v>
      </c>
      <c r="C289" s="82" t="str">
        <f>'Olah Data'!D527</f>
        <v>212112431</v>
      </c>
      <c r="D289" s="81" t="e">
        <f>'Olah Data'!G527</f>
        <v>#N/A</v>
      </c>
      <c r="E289" s="80" t="str">
        <f>'Olah Data'!C527</f>
        <v>DIV ST</v>
      </c>
      <c r="F289" s="81" t="str">
        <f>'Olah Data'!T527</f>
        <v xml:space="preserve">Desa Soditan Rt 02 Rw 01 Kecamatan Lasem Kabupaten Rembang Provinsi Jawa Tengah </v>
      </c>
      <c r="G289" s="81" t="str">
        <f>'Olah Data'!AB527</f>
        <v>BPS Kabupaten Rembang</v>
      </c>
      <c r="H289" s="1" t="str">
        <f t="shared" si="4"/>
        <v>33</v>
      </c>
      <c r="I289" s="1" t="str">
        <f>VLOOKUP(C289,'Olah Data'!D$2:AG$548,24,FALSE)</f>
        <v>3317</v>
      </c>
    </row>
    <row r="290" spans="1:9" ht="12.75">
      <c r="A290" s="81">
        <f t="shared" si="5"/>
        <v>90</v>
      </c>
      <c r="B290" s="81" t="str">
        <f>'Olah Data'!Z298</f>
        <v>Jawa Tengah</v>
      </c>
      <c r="C290" s="82" t="str">
        <f>'Olah Data'!D298</f>
        <v>112212521</v>
      </c>
      <c r="D290" s="81" t="e">
        <f>'Olah Data'!G298</f>
        <v>#N/A</v>
      </c>
      <c r="E290" s="80" t="str">
        <f>'Olah Data'!C298</f>
        <v>DIII ST</v>
      </c>
      <c r="F290" s="81" t="str">
        <f>'Olah Data'!T298</f>
        <v>Perum Griya Pesona Mandiri Blok A No. 11, Rt.8/Rw.1, Rendole, Kel.Muktiharjo, Kec.Margorejo, Kab.Pati</v>
      </c>
      <c r="G290" s="81" t="str">
        <f>'Olah Data'!AB298</f>
        <v>BPS Kabupaten Pati</v>
      </c>
      <c r="H290" s="1" t="str">
        <f t="shared" si="4"/>
        <v>33</v>
      </c>
      <c r="I290" s="1" t="str">
        <f>VLOOKUP(C290,'Olah Data'!D$2:AG$548,24,FALSE)</f>
        <v>3318</v>
      </c>
    </row>
    <row r="291" spans="1:9" ht="12.75">
      <c r="A291" s="81">
        <f t="shared" si="5"/>
        <v>91</v>
      </c>
      <c r="B291" s="81" t="str">
        <f>'Olah Data'!Z237</f>
        <v>Jawa Tengah</v>
      </c>
      <c r="C291" s="82" t="str">
        <f>'Olah Data'!D237</f>
        <v>112212667</v>
      </c>
      <c r="D291" s="81" t="e">
        <f>'Olah Data'!G237</f>
        <v>#N/A</v>
      </c>
      <c r="E291" s="80" t="str">
        <f>'Olah Data'!C237</f>
        <v>DIII ST</v>
      </c>
      <c r="F291" s="81" t="str">
        <f>'Olah Data'!T237</f>
        <v>Gang H. Muhammad Siroj, Ds. Tanjungrejo Rt 01 Rw 05, Kec. Jekulo, Kab. Kudus</v>
      </c>
      <c r="G291" s="81" t="str">
        <f>'Olah Data'!AB237</f>
        <v>BPS Kabupaten Pati</v>
      </c>
      <c r="H291" s="1" t="str">
        <f t="shared" si="4"/>
        <v>33</v>
      </c>
      <c r="I291" s="1" t="str">
        <f>VLOOKUP(C291,'Olah Data'!D$2:AG$548,24,FALSE)</f>
        <v>3318</v>
      </c>
    </row>
    <row r="292" spans="1:9" ht="12.75">
      <c r="A292" s="81">
        <f t="shared" si="5"/>
        <v>92</v>
      </c>
      <c r="B292" s="81" t="str">
        <f>'Olah Data'!Z182</f>
        <v>Jawa Tengah</v>
      </c>
      <c r="C292" s="82" t="str">
        <f>'Olah Data'!D182</f>
        <v>222112066</v>
      </c>
      <c r="D292" s="81" t="e">
        <f>'Olah Data'!G182</f>
        <v>#N/A</v>
      </c>
      <c r="E292" s="80" t="str">
        <f>'Olah Data'!C182</f>
        <v>DIV KS</v>
      </c>
      <c r="F292" s="81" t="str">
        <f>'Olah Data'!T182</f>
        <v>Rt 4 / Rw2, Jalan Pati Gabus Km 1, Desa Tambahmulyo, Kecamatan Gabus</v>
      </c>
      <c r="G292" s="81" t="str">
        <f>'Olah Data'!AB182</f>
        <v>BPS Kabupaten Pati</v>
      </c>
      <c r="H292" s="1" t="str">
        <f t="shared" si="4"/>
        <v>33</v>
      </c>
      <c r="I292" s="1" t="str">
        <f>VLOOKUP(C292,'Olah Data'!D$2:AG$548,24,FALSE)</f>
        <v>3318</v>
      </c>
    </row>
    <row r="293" spans="1:9" ht="12.75">
      <c r="A293" s="81">
        <f t="shared" si="5"/>
        <v>93</v>
      </c>
      <c r="B293" s="81" t="str">
        <f>'Olah Data'!Z9</f>
        <v>Jawa Tengah</v>
      </c>
      <c r="C293" s="82" t="str">
        <f>'Olah Data'!D9</f>
        <v>222112155</v>
      </c>
      <c r="D293" s="81" t="e">
        <f>'Olah Data'!G9</f>
        <v>#N/A</v>
      </c>
      <c r="E293" s="80" t="str">
        <f>'Olah Data'!C9</f>
        <v>DIV KS</v>
      </c>
      <c r="F293" s="81" t="str">
        <f>'Olah Data'!T9</f>
        <v xml:space="preserve">Desa Randukuning Rt 5/Rw 3, No. 025, Jalan Jalak, Kelurahan Pati Lor, Kecamatan Pati </v>
      </c>
      <c r="G293" s="81" t="str">
        <f>'Olah Data'!AB9</f>
        <v>BPS Kabupaten Pati</v>
      </c>
      <c r="H293" s="1" t="str">
        <f t="shared" si="4"/>
        <v>33</v>
      </c>
      <c r="I293" s="1" t="str">
        <f>VLOOKUP(C293,'Olah Data'!D$2:AG$548,24,FALSE)</f>
        <v>3318</v>
      </c>
    </row>
    <row r="294" spans="1:9" ht="12.75">
      <c r="A294" s="81">
        <f t="shared" si="5"/>
        <v>94</v>
      </c>
      <c r="B294" s="81" t="str">
        <f>'Olah Data'!Z483</f>
        <v>Jawa Tengah</v>
      </c>
      <c r="C294" s="82" t="str">
        <f>'Olah Data'!D483</f>
        <v>212112017</v>
      </c>
      <c r="D294" s="81" t="e">
        <f>'Olah Data'!G483</f>
        <v>#N/A</v>
      </c>
      <c r="E294" s="80" t="str">
        <f>'Olah Data'!C483</f>
        <v>DIV ST</v>
      </c>
      <c r="F294" s="81" t="str">
        <f>'Olah Data'!T483</f>
        <v>Jl. Karonsih Timur Raya 2 Rt 2 Rw 5 Kelurahan Ngaliyan Kecamatan Ngaliyan Kota Semarang</v>
      </c>
      <c r="G294" s="81" t="str">
        <f>'Olah Data'!AB483</f>
        <v>BPS Kabupaten Pati</v>
      </c>
      <c r="H294" s="1" t="str">
        <f t="shared" si="4"/>
        <v>33</v>
      </c>
      <c r="I294" s="1" t="str">
        <f>VLOOKUP(C294,'Olah Data'!D$2:AG$548,24,FALSE)</f>
        <v>3318</v>
      </c>
    </row>
    <row r="295" spans="1:9" ht="12.75">
      <c r="A295" s="81">
        <f t="shared" si="5"/>
        <v>95</v>
      </c>
      <c r="B295" s="81" t="str">
        <f>'Olah Data'!Z374</f>
        <v>Jawa Tengah</v>
      </c>
      <c r="C295" s="82" t="str">
        <f>'Olah Data'!D374</f>
        <v>212112072</v>
      </c>
      <c r="D295" s="81" t="e">
        <f>'Olah Data'!G374</f>
        <v>#N/A</v>
      </c>
      <c r="E295" s="80" t="str">
        <f>'Olah Data'!C374</f>
        <v>DIV ST</v>
      </c>
      <c r="F295" s="81" t="str">
        <f>'Olah Data'!T374</f>
        <v>Ds. Tlogorejo Rt 07/Rw 01, Kec. Tlogowungu, Kab. Pati, Jawa Tengah</v>
      </c>
      <c r="G295" s="81" t="str">
        <f>'Olah Data'!AB374</f>
        <v>BPS Kabupaten Pati</v>
      </c>
      <c r="H295" s="1" t="str">
        <f t="shared" si="4"/>
        <v>33</v>
      </c>
      <c r="I295" s="1" t="str">
        <f>VLOOKUP(C295,'Olah Data'!D$2:AG$548,24,FALSE)</f>
        <v>3318</v>
      </c>
    </row>
    <row r="296" spans="1:9" ht="12.75">
      <c r="A296" s="81">
        <f t="shared" si="5"/>
        <v>96</v>
      </c>
      <c r="B296" s="81" t="str">
        <f>'Olah Data'!Z236</f>
        <v>Jawa Tengah</v>
      </c>
      <c r="C296" s="82" t="str">
        <f>'Olah Data'!D236</f>
        <v>112212672</v>
      </c>
      <c r="D296" s="81" t="e">
        <f>'Olah Data'!G236</f>
        <v>#N/A</v>
      </c>
      <c r="E296" s="80" t="str">
        <f>'Olah Data'!C236</f>
        <v>DIII ST</v>
      </c>
      <c r="F296" s="81" t="str">
        <f>'Olah Data'!T236</f>
        <v>Jalan Mangkudipuro, Rt.2/Rw.2, Desa Bakaran Wetan, Juwana</v>
      </c>
      <c r="G296" s="81" t="str">
        <f>'Olah Data'!AB236</f>
        <v>BPS Kabupaten Kudus</v>
      </c>
      <c r="H296" s="1" t="str">
        <f t="shared" si="4"/>
        <v>33</v>
      </c>
      <c r="I296" s="1" t="str">
        <f>VLOOKUP(C296,'Olah Data'!D$2:AG$548,24,FALSE)</f>
        <v>3319</v>
      </c>
    </row>
    <row r="297" spans="1:9" ht="12.75">
      <c r="A297" s="81">
        <f t="shared" si="5"/>
        <v>97</v>
      </c>
      <c r="B297" s="81" t="str">
        <f>'Olah Data'!Z107</f>
        <v>Jawa Tengah</v>
      </c>
      <c r="C297" s="82" t="str">
        <f>'Olah Data'!D107</f>
        <v>222112022</v>
      </c>
      <c r="D297" s="81" t="e">
        <f>'Olah Data'!G107</f>
        <v>#N/A</v>
      </c>
      <c r="E297" s="80" t="str">
        <f>'Olah Data'!C107</f>
        <v>DIV KS</v>
      </c>
      <c r="F297" s="81" t="str">
        <f>'Olah Data'!T107</f>
        <v>Jl. Durian Utara 3 Gang Kebun Anggrek No. 16, Arah Ke Sdn Pedalangan 3, Kelurahan Pedalangan, Kecamatan Banyumanik, Semarang</v>
      </c>
      <c r="G297" s="81" t="str">
        <f>'Olah Data'!AB107</f>
        <v>BPS Kabupaten Kudus</v>
      </c>
      <c r="H297" s="1" t="str">
        <f t="shared" si="4"/>
        <v>33</v>
      </c>
      <c r="I297" s="1" t="str">
        <f>VLOOKUP(C297,'Olah Data'!D$2:AG$548,24,FALSE)</f>
        <v>3319</v>
      </c>
    </row>
    <row r="298" spans="1:9" ht="12.75">
      <c r="A298" s="81">
        <f t="shared" si="5"/>
        <v>98</v>
      </c>
      <c r="B298" s="81" t="s">
        <v>369</v>
      </c>
      <c r="C298" s="91">
        <v>222011255</v>
      </c>
      <c r="D298" s="96" t="s">
        <v>5620</v>
      </c>
      <c r="E298" s="80" t="s">
        <v>12</v>
      </c>
      <c r="F298" s="81"/>
      <c r="G298" s="97" t="s">
        <v>521</v>
      </c>
      <c r="H298" s="1" t="e">
        <f t="shared" si="4"/>
        <v>#N/A</v>
      </c>
      <c r="I298" s="1" t="e">
        <f>VLOOKUP(C298,'Olah Data'!D$2:AG$548,24,FALSE)</f>
        <v>#N/A</v>
      </c>
    </row>
    <row r="299" spans="1:9" ht="12.75">
      <c r="A299" s="81">
        <f t="shared" si="5"/>
        <v>99</v>
      </c>
      <c r="B299" s="81" t="str">
        <f>'Olah Data'!Z484</f>
        <v>Jawa Tengah</v>
      </c>
      <c r="C299" s="82" t="str">
        <f>'Olah Data'!D484</f>
        <v>222112091</v>
      </c>
      <c r="D299" s="81" t="e">
        <f>'Olah Data'!G484</f>
        <v>#N/A</v>
      </c>
      <c r="E299" s="80" t="str">
        <f>'Olah Data'!C484</f>
        <v>DIV KS</v>
      </c>
      <c r="F299" s="81" t="str">
        <f>'Olah Data'!T484</f>
        <v>Jl. Bukit Leyangan Indah Ii No. 404, Rt 03/Rw 09, Perumnas Leyangan Damai, Kecamatan Ungaran Timur, Kabupaten Semarang</v>
      </c>
      <c r="G299" s="81" t="str">
        <f>'Olah Data'!AB484</f>
        <v>BPS Kabupaten Semarang</v>
      </c>
      <c r="H299" s="1" t="str">
        <f t="shared" si="4"/>
        <v>33</v>
      </c>
      <c r="I299" s="1" t="str">
        <f>VLOOKUP(C299,'Olah Data'!D$2:AG$548,24,FALSE)</f>
        <v>3322</v>
      </c>
    </row>
    <row r="300" spans="1:9" ht="12.75">
      <c r="A300" s="81">
        <f t="shared" si="5"/>
        <v>100</v>
      </c>
      <c r="B300" s="81" t="str">
        <f>'Olah Data'!Z436</f>
        <v>Jawa Tengah</v>
      </c>
      <c r="C300" s="82" t="str">
        <f>'Olah Data'!D436</f>
        <v>222112229</v>
      </c>
      <c r="D300" s="81" t="e">
        <f>'Olah Data'!G436</f>
        <v>#N/A</v>
      </c>
      <c r="E300" s="80" t="str">
        <f>'Olah Data'!C436</f>
        <v>DIV KS</v>
      </c>
      <c r="F300" s="81" t="str">
        <f>'Olah Data'!T436</f>
        <v>Wiratama I K-38 No. 51 Kel. Pudakpayung, Kec. Banyumanik, Kota Semarang</v>
      </c>
      <c r="G300" s="81" t="str">
        <f>'Olah Data'!AB436</f>
        <v>BPS Kabupaten Semarang</v>
      </c>
      <c r="H300" s="1" t="str">
        <f t="shared" si="4"/>
        <v>33</v>
      </c>
      <c r="I300" s="1" t="str">
        <f>VLOOKUP(C300,'Olah Data'!D$2:AG$548,24,FALSE)</f>
        <v>3322</v>
      </c>
    </row>
    <row r="301" spans="1:9" ht="12.75">
      <c r="A301" s="81">
        <f t="shared" si="5"/>
        <v>101</v>
      </c>
      <c r="B301" s="81" t="str">
        <f>'Olah Data'!Z232</f>
        <v>Jawa Tengah</v>
      </c>
      <c r="C301" s="82" t="str">
        <f>'Olah Data'!D232</f>
        <v>212111846</v>
      </c>
      <c r="D301" s="81" t="e">
        <f>'Olah Data'!G232</f>
        <v>#N/A</v>
      </c>
      <c r="E301" s="80" t="str">
        <f>'Olah Data'!C232</f>
        <v>DIV ST</v>
      </c>
      <c r="F301" s="81" t="str">
        <f>'Olah Data'!T232</f>
        <v>Rt 01/Rw 01, No. 5, Jalan Raya Plalangan, Kelurahan Plalangan, Kecamatan Gunung Pati</v>
      </c>
      <c r="G301" s="81" t="str">
        <f>'Olah Data'!AB232</f>
        <v>BPS Kabupaten Semarang</v>
      </c>
      <c r="H301" s="1" t="str">
        <f t="shared" si="4"/>
        <v>33</v>
      </c>
      <c r="I301" s="1" t="str">
        <f>VLOOKUP(C301,'Olah Data'!D$2:AG$548,24,FALSE)</f>
        <v>3322</v>
      </c>
    </row>
    <row r="302" spans="1:9" ht="12.75">
      <c r="A302" s="81">
        <f t="shared" si="5"/>
        <v>102</v>
      </c>
      <c r="B302" s="81" t="str">
        <f>'Olah Data'!Z154</f>
        <v>Jawa Tengah</v>
      </c>
      <c r="C302" s="82" t="str">
        <f>'Olah Data'!D154</f>
        <v>212112075</v>
      </c>
      <c r="D302" s="81" t="e">
        <f>'Olah Data'!G154</f>
        <v>#N/A</v>
      </c>
      <c r="E302" s="80" t="str">
        <f>'Olah Data'!C154</f>
        <v>DIV ST</v>
      </c>
      <c r="F302" s="81" t="str">
        <f>'Olah Data'!T154</f>
        <v>Perum Ungaran Baru, B.115, Rt.03/Rw.05, Leyangan</v>
      </c>
      <c r="G302" s="81" t="str">
        <f>'Olah Data'!AB154</f>
        <v>BPS Kabupaten Semarang</v>
      </c>
      <c r="H302" s="1" t="str">
        <f t="shared" si="4"/>
        <v>33</v>
      </c>
      <c r="I302" s="1" t="str">
        <f>VLOOKUP(C302,'Olah Data'!D$2:AG$548,24,FALSE)</f>
        <v>3322</v>
      </c>
    </row>
    <row r="303" spans="1:9" ht="12.75">
      <c r="A303" s="81">
        <f t="shared" si="5"/>
        <v>103</v>
      </c>
      <c r="B303" s="81" t="str">
        <f>'Olah Data'!Z526</f>
        <v>Jawa Tengah</v>
      </c>
      <c r="C303" s="82" t="str">
        <f>'Olah Data'!D526</f>
        <v>222112044</v>
      </c>
      <c r="D303" s="81" t="e">
        <f>'Olah Data'!G526</f>
        <v>#N/A</v>
      </c>
      <c r="E303" s="80" t="str">
        <f>'Olah Data'!C526</f>
        <v>DIV KS</v>
      </c>
      <c r="F303" s="81" t="str">
        <f>'Olah Data'!T526</f>
        <v>Rt 002/Rw 007 Sanggrahan, Mojotengah, Kedu, Temanggung, Jawa Tengah</v>
      </c>
      <c r="G303" s="81" t="str">
        <f>'Olah Data'!AB526</f>
        <v>BPS Kabupaten Temanggung</v>
      </c>
      <c r="H303" s="1" t="str">
        <f t="shared" si="4"/>
        <v>33</v>
      </c>
      <c r="I303" s="1" t="str">
        <f>VLOOKUP(C303,'Olah Data'!D$2:AG$548,24,FALSE)</f>
        <v>3323</v>
      </c>
    </row>
    <row r="304" spans="1:9" ht="12.75">
      <c r="A304" s="81">
        <f t="shared" si="5"/>
        <v>104</v>
      </c>
      <c r="B304" s="81" t="str">
        <f>'Olah Data'!Z324</f>
        <v>Jawa Tengah</v>
      </c>
      <c r="C304" s="82" t="str">
        <f>'Olah Data'!D324</f>
        <v>212111881</v>
      </c>
      <c r="D304" s="81" t="e">
        <f>'Olah Data'!G324</f>
        <v>#N/A</v>
      </c>
      <c r="E304" s="80" t="str">
        <f>'Olah Data'!C324</f>
        <v>DIV ST</v>
      </c>
      <c r="F304" s="81" t="str">
        <f>'Olah Data'!T324</f>
        <v xml:space="preserve">Rt 08/Rw 05 Demangan, Ngadirejo, Temanggung </v>
      </c>
      <c r="G304" s="81" t="str">
        <f>'Olah Data'!AB324</f>
        <v>BPS Kabupaten Temanggung</v>
      </c>
      <c r="H304" s="1" t="str">
        <f t="shared" si="4"/>
        <v>33</v>
      </c>
      <c r="I304" s="1" t="str">
        <f>VLOOKUP(C304,'Olah Data'!D$2:AG$548,24,FALSE)</f>
        <v>3323</v>
      </c>
    </row>
    <row r="305" spans="1:9" ht="12.75">
      <c r="A305" s="81">
        <f t="shared" si="5"/>
        <v>105</v>
      </c>
      <c r="B305" s="81" t="str">
        <f>'Olah Data'!Z427</f>
        <v>Jawa Tengah</v>
      </c>
      <c r="C305" s="82" t="str">
        <f>'Olah Data'!D427</f>
        <v>222112083</v>
      </c>
      <c r="D305" s="81" t="e">
        <f>'Olah Data'!G427</f>
        <v>#N/A</v>
      </c>
      <c r="E305" s="80" t="str">
        <f>'Olah Data'!C427</f>
        <v>DIV KS</v>
      </c>
      <c r="F305" s="81" t="str">
        <f>'Olah Data'!T427</f>
        <v>Kaliwareng Rt 03 Rw 02, Warungasem</v>
      </c>
      <c r="G305" s="81" t="str">
        <f>'Olah Data'!AB427</f>
        <v>BPS Kabupaten Batang</v>
      </c>
      <c r="H305" s="1" t="str">
        <f t="shared" si="4"/>
        <v>33</v>
      </c>
      <c r="I305" s="1" t="str">
        <f>VLOOKUP(C305,'Olah Data'!D$2:AG$548,24,FALSE)</f>
        <v>3325</v>
      </c>
    </row>
    <row r="306" spans="1:9" ht="12.75">
      <c r="A306" s="81">
        <f t="shared" si="5"/>
        <v>106</v>
      </c>
      <c r="B306" s="81" t="str">
        <f>'Olah Data'!Z412</f>
        <v>Jawa Tengah</v>
      </c>
      <c r="C306" s="82" t="str">
        <f>'Olah Data'!D412</f>
        <v>222112169</v>
      </c>
      <c r="D306" s="81" t="e">
        <f>'Olah Data'!G412</f>
        <v>#N/A</v>
      </c>
      <c r="E306" s="80" t="str">
        <f>'Olah Data'!C412</f>
        <v>DIV KS</v>
      </c>
      <c r="F306" s="81" t="str">
        <f>'Olah Data'!T412</f>
        <v>Dukuh Jemawu Timur Desa Sidore Kecamatan Warungasem Kab. Batang Kec. Warungasem Kab. Batang, Provinsi Jawa Tengah</v>
      </c>
      <c r="G306" s="81" t="str">
        <f>'Olah Data'!AB412</f>
        <v>BPS Kabupaten Batang</v>
      </c>
      <c r="H306" s="1" t="str">
        <f t="shared" si="4"/>
        <v>33</v>
      </c>
      <c r="I306" s="1" t="str">
        <f>VLOOKUP(C306,'Olah Data'!D$2:AG$548,24,FALSE)</f>
        <v>3325</v>
      </c>
    </row>
    <row r="307" spans="1:9" ht="12.75">
      <c r="A307" s="81">
        <f t="shared" si="5"/>
        <v>107</v>
      </c>
      <c r="B307" s="81" t="str">
        <f>'Olah Data'!Z490</f>
        <v>Jawa Tengah</v>
      </c>
      <c r="C307" s="82" t="str">
        <f>'Olah Data'!D490</f>
        <v>222112418</v>
      </c>
      <c r="D307" s="81" t="e">
        <f>'Olah Data'!G490</f>
        <v>#N/A</v>
      </c>
      <c r="E307" s="80" t="str">
        <f>'Olah Data'!C490</f>
        <v>DIV KS</v>
      </c>
      <c r="F307" s="81" t="str">
        <f>'Olah Data'!T490</f>
        <v>Jalan Re Martadinata No. 61, Rt 05, Rw 03, Kelurahan Proyonanggan Utara, Kecamatan Batang, Kabupaten Batang</v>
      </c>
      <c r="G307" s="81" t="str">
        <f>'Olah Data'!AB490</f>
        <v>BPS Kabupaten Batang</v>
      </c>
      <c r="H307" s="1" t="str">
        <f t="shared" si="4"/>
        <v>33</v>
      </c>
      <c r="I307" s="1" t="str">
        <f>VLOOKUP(C307,'Olah Data'!D$2:AG$548,24,FALSE)</f>
        <v>3325</v>
      </c>
    </row>
    <row r="308" spans="1:9" ht="12.75">
      <c r="A308" s="81">
        <f t="shared" si="5"/>
        <v>108</v>
      </c>
      <c r="B308" s="81" t="str">
        <f>'Olah Data'!Z509</f>
        <v>Jawa Tengah</v>
      </c>
      <c r="C308" s="82" t="str">
        <f>'Olah Data'!D509</f>
        <v>212111968</v>
      </c>
      <c r="D308" s="81" t="e">
        <f>'Olah Data'!G509</f>
        <v>#N/A</v>
      </c>
      <c r="E308" s="80" t="str">
        <f>'Olah Data'!C509</f>
        <v>DIV ST</v>
      </c>
      <c r="F308" s="81" t="str">
        <f>'Olah Data'!T509</f>
        <v>Jl. Setia Budi 201 B, Srondol Kulon, Kec.Banyumanik, Kota Semarang, Jawa Tengah 50263</v>
      </c>
      <c r="G308" s="81" t="str">
        <f>'Olah Data'!AB509</f>
        <v>BPS Kabupaten Batang</v>
      </c>
      <c r="H308" s="1" t="str">
        <f t="shared" si="4"/>
        <v>33</v>
      </c>
      <c r="I308" s="1" t="str">
        <f>VLOOKUP(C308,'Olah Data'!D$2:AG$548,24,FALSE)</f>
        <v>3325</v>
      </c>
    </row>
    <row r="309" spans="1:9" ht="12.75">
      <c r="A309" s="81">
        <f t="shared" si="5"/>
        <v>109</v>
      </c>
      <c r="B309" s="81" t="str">
        <f>'Olah Data'!Z375</f>
        <v>Jawa Tengah</v>
      </c>
      <c r="C309" s="82" t="str">
        <f>'Olah Data'!D375</f>
        <v>222112045</v>
      </c>
      <c r="D309" s="81" t="e">
        <f>'Olah Data'!G375</f>
        <v>#N/A</v>
      </c>
      <c r="E309" s="80" t="str">
        <f>'Olah Data'!C375</f>
        <v>DIV KS</v>
      </c>
      <c r="F309" s="81" t="str">
        <f>'Olah Data'!T375</f>
        <v>Dk. Krajan, Rt 004 / Rw 005, Jalan Moga-Karangsari, Desa Sima, Kecamatan Moga</v>
      </c>
      <c r="G309" s="81" t="str">
        <f>'Olah Data'!AB375</f>
        <v>BPS Kabupaten Pemalang</v>
      </c>
      <c r="H309" s="1" t="str">
        <f t="shared" si="4"/>
        <v>33</v>
      </c>
      <c r="I309" s="1" t="str">
        <f>VLOOKUP(C309,'Olah Data'!D$2:AG$548,24,FALSE)</f>
        <v>3327</v>
      </c>
    </row>
    <row r="310" spans="1:9" ht="12.75">
      <c r="A310" s="81">
        <f t="shared" si="5"/>
        <v>110</v>
      </c>
      <c r="B310" s="81" t="str">
        <f>'Olah Data'!Z263</f>
        <v>Jawa Tengah</v>
      </c>
      <c r="C310" s="82" t="str">
        <f>'Olah Data'!D263</f>
        <v>222112364</v>
      </c>
      <c r="D310" s="81" t="e">
        <f>'Olah Data'!G263</f>
        <v>#N/A</v>
      </c>
      <c r="E310" s="80" t="str">
        <f>'Olah Data'!C263</f>
        <v>DIV KS</v>
      </c>
      <c r="F310" s="81" t="str">
        <f>'Olah Data'!T263</f>
        <v>Gang Cempaka Rt 9 Rw 1 No.27 Pegiringan, Bantarbolang</v>
      </c>
      <c r="G310" s="81" t="str">
        <f>'Olah Data'!AB263</f>
        <v>BPS Kabupaten Pemalang</v>
      </c>
      <c r="H310" s="1" t="str">
        <f t="shared" si="4"/>
        <v>33</v>
      </c>
      <c r="I310" s="1" t="str">
        <f>VLOOKUP(C310,'Olah Data'!D$2:AG$548,24,FALSE)</f>
        <v>3327</v>
      </c>
    </row>
    <row r="311" spans="1:9" ht="12.75">
      <c r="A311" s="81">
        <f t="shared" si="5"/>
        <v>111</v>
      </c>
      <c r="B311" s="81" t="str">
        <f>'Olah Data'!Z472</f>
        <v>Jawa Tengah</v>
      </c>
      <c r="C311" s="82" t="str">
        <f>'Olah Data'!D472</f>
        <v>212112292</v>
      </c>
      <c r="D311" s="81" t="e">
        <f>'Olah Data'!G472</f>
        <v>#N/A</v>
      </c>
      <c r="E311" s="80" t="str">
        <f>'Olah Data'!C472</f>
        <v>DIV ST</v>
      </c>
      <c r="F311" s="81" t="str">
        <f>'Olah Data'!T472</f>
        <v>Jalan Raya Petarukan, Rt.003/Rw.016, Dusun Kebonsari, Kec. Petarukan, Kab. Pemalang, Jawa Tengah 52363</v>
      </c>
      <c r="G311" s="81" t="str">
        <f>'Olah Data'!AB472</f>
        <v>BPS Kabupaten Pemalang</v>
      </c>
      <c r="H311" s="1" t="str">
        <f t="shared" si="4"/>
        <v>33</v>
      </c>
      <c r="I311" s="1" t="str">
        <f>VLOOKUP(C311,'Olah Data'!D$2:AG$548,24,FALSE)</f>
        <v>3327</v>
      </c>
    </row>
    <row r="312" spans="1:9" ht="12.75">
      <c r="A312" s="81">
        <f t="shared" si="5"/>
        <v>112</v>
      </c>
      <c r="B312" s="81" t="str">
        <f>'Olah Data'!Z468</f>
        <v>Jawa Tengah</v>
      </c>
      <c r="C312" s="82" t="str">
        <f>'Olah Data'!D468</f>
        <v>212112403</v>
      </c>
      <c r="D312" s="81" t="e">
        <f>'Olah Data'!G468</f>
        <v>#N/A</v>
      </c>
      <c r="E312" s="80" t="str">
        <f>'Olah Data'!C468</f>
        <v>DIV ST</v>
      </c>
      <c r="F312" s="81" t="str">
        <f>'Olah Data'!T468</f>
        <v>Perumahan Taman Mandiri Blok F.16 Rt. 08/ Rw.03, Kab. Pemalang, Taman, Jawa Tengah</v>
      </c>
      <c r="G312" s="81" t="str">
        <f>'Olah Data'!AB468</f>
        <v>BPS Kabupaten Pemalang</v>
      </c>
      <c r="H312" s="1" t="str">
        <f t="shared" si="4"/>
        <v>33</v>
      </c>
      <c r="I312" s="1" t="str">
        <f>VLOOKUP(C312,'Olah Data'!D$2:AG$548,24,FALSE)</f>
        <v>3327</v>
      </c>
    </row>
    <row r="313" spans="1:9" ht="12.75">
      <c r="A313" s="81">
        <f t="shared" si="5"/>
        <v>113</v>
      </c>
      <c r="B313" s="81" t="str">
        <f>'Olah Data'!Z264</f>
        <v>Jawa Tengah</v>
      </c>
      <c r="C313" s="82" t="str">
        <f>'Olah Data'!D264</f>
        <v>112212801</v>
      </c>
      <c r="D313" s="81" t="e">
        <f>'Olah Data'!G264</f>
        <v>#N/A</v>
      </c>
      <c r="E313" s="80" t="str">
        <f>'Olah Data'!C264</f>
        <v>DIII ST</v>
      </c>
      <c r="F313" s="81" t="str">
        <f>'Olah Data'!T264</f>
        <v>Rt.005/Rw.001,Jalan Mawar,Dk. Bongkok Padamangu,Kecamatan Kramat</v>
      </c>
      <c r="G313" s="81" t="str">
        <f>'Olah Data'!AB264</f>
        <v>BPS Kabupaten Tegal</v>
      </c>
      <c r="H313" s="1" t="str">
        <f t="shared" si="4"/>
        <v>33</v>
      </c>
      <c r="I313" s="1" t="str">
        <f>VLOOKUP(C313,'Olah Data'!D$2:AG$548,24,FALSE)</f>
        <v>3328</v>
      </c>
    </row>
    <row r="314" spans="1:9" ht="12.75">
      <c r="A314" s="81">
        <f t="shared" si="5"/>
        <v>114</v>
      </c>
      <c r="B314" s="81" t="str">
        <f>'Olah Data'!Z11</f>
        <v>Jawa Tengah</v>
      </c>
      <c r="C314" s="82" t="str">
        <f>'Olah Data'!D11</f>
        <v>222112039</v>
      </c>
      <c r="D314" s="81" t="e">
        <f>'Olah Data'!G11</f>
        <v>#N/A</v>
      </c>
      <c r="E314" s="80" t="str">
        <f>'Olah Data'!C11</f>
        <v>DIV KS</v>
      </c>
      <c r="F314" s="81" t="str">
        <f>'Olah Data'!T11</f>
        <v>Jl. Raya Kedungbanteng, Rt.17 Rw.07, Desa Tonggara, Kec. Kedungbanteng, Kab. Tegal</v>
      </c>
      <c r="G314" s="81" t="str">
        <f>'Olah Data'!AB11</f>
        <v>BPS Kabupaten Tegal</v>
      </c>
      <c r="H314" s="1" t="str">
        <f t="shared" si="4"/>
        <v>33</v>
      </c>
      <c r="I314" s="1" t="str">
        <f>VLOOKUP(C314,'Olah Data'!D$2:AG$548,24,FALSE)</f>
        <v>3328</v>
      </c>
    </row>
    <row r="315" spans="1:9" ht="12.75">
      <c r="A315" s="81">
        <f t="shared" si="5"/>
        <v>115</v>
      </c>
      <c r="B315" s="81" t="str">
        <f>'Olah Data'!Z350</f>
        <v>Jawa Tengah</v>
      </c>
      <c r="C315" s="82" t="str">
        <f>'Olah Data'!D350</f>
        <v>222112058</v>
      </c>
      <c r="D315" s="81" t="e">
        <f>'Olah Data'!G350</f>
        <v>#N/A</v>
      </c>
      <c r="E315" s="80" t="str">
        <f>'Olah Data'!C350</f>
        <v>DIV KS</v>
      </c>
      <c r="F315" s="81" t="str">
        <f>'Olah Data'!T350</f>
        <v>Jalan Branjangan Gang Masjid No 12 Rt 03 Rw 06 Kelurahan Pekauman Kecamatan Tegal Barat</v>
      </c>
      <c r="G315" s="81" t="str">
        <f>'Olah Data'!AB350</f>
        <v>BPS Kabupaten Tegal</v>
      </c>
      <c r="H315" s="1" t="str">
        <f t="shared" si="4"/>
        <v>33</v>
      </c>
      <c r="I315" s="1" t="str">
        <f>VLOOKUP(C315,'Olah Data'!D$2:AG$548,24,FALSE)</f>
        <v>3328</v>
      </c>
    </row>
    <row r="316" spans="1:9" ht="12.75">
      <c r="A316" s="81">
        <f t="shared" si="5"/>
        <v>116</v>
      </c>
      <c r="B316" s="81" t="str">
        <f>'Olah Data'!Z142</f>
        <v>Jawa Tengah</v>
      </c>
      <c r="C316" s="82" t="str">
        <f>'Olah Data'!D142</f>
        <v>212112061</v>
      </c>
      <c r="D316" s="81" t="e">
        <f>'Olah Data'!G142</f>
        <v>#N/A</v>
      </c>
      <c r="E316" s="80" t="str">
        <f>'Olah Data'!C142</f>
        <v>DIV ST</v>
      </c>
      <c r="F316" s="81" t="str">
        <f>'Olah Data'!T142</f>
        <v>Ds. Talok 09/02 Pangkah Kab. Tegal Jawa Tengah</v>
      </c>
      <c r="G316" s="81" t="str">
        <f>'Olah Data'!AB142</f>
        <v>BPS Kabupaten Tegal</v>
      </c>
      <c r="H316" s="1" t="str">
        <f t="shared" si="4"/>
        <v>33</v>
      </c>
      <c r="I316" s="1" t="str">
        <f>VLOOKUP(C316,'Olah Data'!D$2:AG$548,24,FALSE)</f>
        <v>3328</v>
      </c>
    </row>
    <row r="317" spans="1:9" ht="12.75">
      <c r="A317" s="81">
        <f t="shared" si="5"/>
        <v>117</v>
      </c>
      <c r="B317" s="81" t="str">
        <f>'Olah Data'!Z130</f>
        <v>Jawa Tengah</v>
      </c>
      <c r="C317" s="82" t="str">
        <f>'Olah Data'!D130</f>
        <v>112212549</v>
      </c>
      <c r="D317" s="81" t="e">
        <f>'Olah Data'!G130</f>
        <v>#N/A</v>
      </c>
      <c r="E317" s="80" t="str">
        <f>'Olah Data'!C130</f>
        <v>DIII ST</v>
      </c>
      <c r="F317" s="81" t="str">
        <f>'Olah Data'!T130</f>
        <v>Rt. 1/ Rw. 11, No.18, Panca Arga I, Banyurojo, Mertoyudan</v>
      </c>
      <c r="G317" s="81" t="str">
        <f>'Olah Data'!AB130</f>
        <v>BPS Kota Magelang</v>
      </c>
      <c r="H317" s="1" t="str">
        <f t="shared" si="4"/>
        <v>33</v>
      </c>
      <c r="I317" s="1" t="str">
        <f>VLOOKUP(C317,'Olah Data'!D$2:AG$548,24,FALSE)</f>
        <v>3371</v>
      </c>
    </row>
    <row r="318" spans="1:9" ht="12.75">
      <c r="A318" s="81">
        <f t="shared" si="5"/>
        <v>118</v>
      </c>
      <c r="B318" s="81" t="str">
        <f>'Olah Data'!Z4</f>
        <v>Jawa Tengah</v>
      </c>
      <c r="C318" s="82" t="str">
        <f>'Olah Data'!D4</f>
        <v>222111939</v>
      </c>
      <c r="D318" s="81" t="e">
        <f>'Olah Data'!G4</f>
        <v>#N/A</v>
      </c>
      <c r="E318" s="80" t="str">
        <f>'Olah Data'!C4</f>
        <v>DIV KS</v>
      </c>
      <c r="F318" s="81" t="str">
        <f>'Olah Data'!T4</f>
        <v>Demesan Rt07 Rw03, Girirejo, Tempuran, Magelang</v>
      </c>
      <c r="G318" s="81" t="str">
        <f>'Olah Data'!AB4</f>
        <v>BPS Kota Magelang</v>
      </c>
      <c r="H318" s="1" t="str">
        <f t="shared" si="4"/>
        <v>33</v>
      </c>
      <c r="I318" s="1" t="str">
        <f>VLOOKUP(C318,'Olah Data'!D$2:AG$548,24,FALSE)</f>
        <v>3371</v>
      </c>
    </row>
    <row r="319" spans="1:9" ht="12.75">
      <c r="A319" s="81">
        <f t="shared" si="5"/>
        <v>119</v>
      </c>
      <c r="B319" s="81" t="str">
        <f>'Olah Data'!Z300</f>
        <v>Jawa Tengah</v>
      </c>
      <c r="C319" s="82" t="str">
        <f>'Olah Data'!D300</f>
        <v>222112086</v>
      </c>
      <c r="D319" s="81" t="e">
        <f>'Olah Data'!G300</f>
        <v>#N/A</v>
      </c>
      <c r="E319" s="80" t="str">
        <f>'Olah Data'!C300</f>
        <v>DIV KS</v>
      </c>
      <c r="F319" s="81" t="str">
        <f>'Olah Data'!T300</f>
        <v>Perum Griya Amarta No. B8, Rt.04/Rw.03, Jl. Iskandar, Sabrangan, Danurejo, Mertoyudan, Kab. Magelang, Jawa Tengah
56172</v>
      </c>
      <c r="G319" s="81" t="str">
        <f>'Olah Data'!AB300</f>
        <v>BPS Kota Magelang</v>
      </c>
      <c r="H319" s="1" t="str">
        <f t="shared" si="4"/>
        <v>33</v>
      </c>
      <c r="I319" s="1" t="str">
        <f>VLOOKUP(C319,'Olah Data'!D$2:AG$548,24,FALSE)</f>
        <v>3371</v>
      </c>
    </row>
    <row r="320" spans="1:9" ht="12.75">
      <c r="A320" s="81">
        <f t="shared" si="5"/>
        <v>120</v>
      </c>
      <c r="B320" s="81" t="str">
        <f>'Olah Data'!Z293</f>
        <v>Jawa Tengah</v>
      </c>
      <c r="C320" s="82" t="str">
        <f>'Olah Data'!D293</f>
        <v>222112090</v>
      </c>
      <c r="D320" s="81" t="e">
        <f>'Olah Data'!G293</f>
        <v>#N/A</v>
      </c>
      <c r="E320" s="80" t="str">
        <f>'Olah Data'!C293</f>
        <v>DIV KS</v>
      </c>
      <c r="F320" s="81" t="str">
        <f>'Olah Data'!T293</f>
        <v>Rt 03 Rw 01, Kijingsari Wetan, Jogomulyo, Tempuran, Magelang</v>
      </c>
      <c r="G320" s="81" t="str">
        <f>'Olah Data'!AB293</f>
        <v>BPS Kota Magelang</v>
      </c>
      <c r="H320" s="1" t="str">
        <f t="shared" si="4"/>
        <v>33</v>
      </c>
      <c r="I320" s="1" t="str">
        <f>VLOOKUP(C320,'Olah Data'!D$2:AG$548,24,FALSE)</f>
        <v>3371</v>
      </c>
    </row>
    <row r="321" spans="1:9" ht="12.75">
      <c r="A321" s="81">
        <f t="shared" si="5"/>
        <v>121</v>
      </c>
      <c r="B321" s="81" t="str">
        <f>'Olah Data'!Z420</f>
        <v>Jawa Tengah</v>
      </c>
      <c r="C321" s="82" t="str">
        <f>'Olah Data'!D420</f>
        <v>222112354</v>
      </c>
      <c r="D321" s="81" t="e">
        <f>'Olah Data'!G420</f>
        <v>#N/A</v>
      </c>
      <c r="E321" s="80" t="str">
        <f>'Olah Data'!C420</f>
        <v>DIV KS</v>
      </c>
      <c r="F321" s="81" t="str">
        <f>'Olah Data'!T420</f>
        <v>Jl. Mahakam Iii 874 Rt 002 / Rw 008 Kelurahan Kedungsari, Kecamatan Magelang Utara</v>
      </c>
      <c r="G321" s="81" t="str">
        <f>'Olah Data'!AB420</f>
        <v>BPS Kota Magelang</v>
      </c>
      <c r="H321" s="1" t="str">
        <f t="shared" si="4"/>
        <v>33</v>
      </c>
      <c r="I321" s="1" t="str">
        <f>VLOOKUP(C321,'Olah Data'!D$2:AG$548,24,FALSE)</f>
        <v>3371</v>
      </c>
    </row>
    <row r="322" spans="1:9" ht="12.75">
      <c r="A322" s="81">
        <f t="shared" si="5"/>
        <v>122</v>
      </c>
      <c r="B322" s="81" t="str">
        <f>'Olah Data'!Z499</f>
        <v>Jawa Tengah</v>
      </c>
      <c r="C322" s="82" t="str">
        <f>'Olah Data'!D499</f>
        <v>212111867</v>
      </c>
      <c r="D322" s="81" t="e">
        <f>'Olah Data'!G499</f>
        <v>#N/A</v>
      </c>
      <c r="E322" s="80" t="str">
        <f>'Olah Data'!C499</f>
        <v>DIV ST</v>
      </c>
      <c r="F322" s="81" t="str">
        <f>'Olah Data'!T499</f>
        <v>Bodongan, No 12, Rt 3, Rw 4, Jalan Nanas, Kel. Kramat Selatan, Kec. Magelang Utara, Kota Magelang, Jawa Tengah, 56115</v>
      </c>
      <c r="G322" s="81" t="str">
        <f>'Olah Data'!AB499</f>
        <v>BPS Kota Magelang</v>
      </c>
      <c r="H322" s="1" t="str">
        <f t="shared" si="4"/>
        <v>33</v>
      </c>
      <c r="I322" s="1" t="str">
        <f>VLOOKUP(C322,'Olah Data'!D$2:AG$548,24,FALSE)</f>
        <v>3371</v>
      </c>
    </row>
    <row r="323" spans="1:9" ht="12.75">
      <c r="A323" s="81">
        <f t="shared" si="5"/>
        <v>123</v>
      </c>
      <c r="B323" s="81" t="str">
        <f>'Olah Data'!Z273</f>
        <v>Jawa Tengah</v>
      </c>
      <c r="C323" s="82" t="str">
        <f>'Olah Data'!D273</f>
        <v>212112399</v>
      </c>
      <c r="D323" s="81" t="e">
        <f>'Olah Data'!G273</f>
        <v>#N/A</v>
      </c>
      <c r="E323" s="80" t="str">
        <f>'Olah Data'!C273</f>
        <v>DIV ST</v>
      </c>
      <c r="F323" s="81" t="str">
        <f>'Olah Data'!T273</f>
        <v>Botton I No 17 Rt 04/Rw 05 Kelurahan Magelang, Kecamatan Magelang Tengah</v>
      </c>
      <c r="G323" s="81" t="str">
        <f>'Olah Data'!AB273</f>
        <v>BPS Kota Magelang</v>
      </c>
      <c r="H323" s="1" t="str">
        <f t="shared" si="4"/>
        <v>33</v>
      </c>
      <c r="I323" s="1" t="str">
        <f>VLOOKUP(C323,'Olah Data'!D$2:AG$548,24,FALSE)</f>
        <v>3371</v>
      </c>
    </row>
    <row r="324" spans="1:9" ht="12.75">
      <c r="A324" s="81">
        <f t="shared" si="5"/>
        <v>124</v>
      </c>
      <c r="B324" s="81" t="str">
        <f>'Olah Data'!Z87</f>
        <v>Jawa Tengah</v>
      </c>
      <c r="C324" s="82" t="str">
        <f>'Olah Data'!D87</f>
        <v>112212491</v>
      </c>
      <c r="D324" s="81" t="e">
        <f>'Olah Data'!G87</f>
        <v>#N/A</v>
      </c>
      <c r="E324" s="80" t="str">
        <f>'Olah Data'!C87</f>
        <v>DIII ST</v>
      </c>
      <c r="F324" s="81" t="str">
        <f>'Olah Data'!T87</f>
        <v xml:space="preserve">Jalan Ledok 1 Rt 2/Rw 2 Sidorejo, Ngargorejo, Ngemplak, Boyolali, Jawa Tengah </v>
      </c>
      <c r="G324" s="81" t="str">
        <f>'Olah Data'!AB87</f>
        <v>BPS Kota Surakarta</v>
      </c>
      <c r="H324" s="1" t="str">
        <f t="shared" si="4"/>
        <v>33</v>
      </c>
      <c r="I324" s="1" t="str">
        <f>VLOOKUP(C324,'Olah Data'!D$2:AG$548,24,FALSE)</f>
        <v>3372</v>
      </c>
    </row>
    <row r="325" spans="1:9" ht="12.75">
      <c r="A325" s="81">
        <f t="shared" si="5"/>
        <v>125</v>
      </c>
      <c r="B325" s="81" t="str">
        <f>'Olah Data'!Z185</f>
        <v>Jawa Tengah</v>
      </c>
      <c r="C325" s="82" t="str">
        <f>'Olah Data'!D185</f>
        <v>212112140</v>
      </c>
      <c r="D325" s="81" t="e">
        <f>'Olah Data'!G185</f>
        <v>#N/A</v>
      </c>
      <c r="E325" s="80" t="str">
        <f>'Olah Data'!C185</f>
        <v>DIV ST</v>
      </c>
      <c r="F325" s="81" t="str">
        <f>'Olah Data'!T185</f>
        <v>Jalan Salak Raya Gang Salak 9 Ringinharjo Rt 05 Rw 01 Gumpang, Kecamatan Kartasura</v>
      </c>
      <c r="G325" s="81" t="str">
        <f>'Olah Data'!AB185</f>
        <v>BPS Kota Surakarta</v>
      </c>
      <c r="H325" s="1" t="str">
        <f t="shared" si="4"/>
        <v>33</v>
      </c>
      <c r="I325" s="1" t="str">
        <f>VLOOKUP(C325,'Olah Data'!D$2:AG$548,24,FALSE)</f>
        <v>3372</v>
      </c>
    </row>
    <row r="326" spans="1:9" ht="12.75">
      <c r="A326" s="81">
        <f t="shared" si="5"/>
        <v>126</v>
      </c>
      <c r="B326" s="81" t="str">
        <f>'Olah Data'!Z409</f>
        <v>Jawa Tengah</v>
      </c>
      <c r="C326" s="82" t="str">
        <f>'Olah Data'!D409</f>
        <v>212112181</v>
      </c>
      <c r="D326" s="81" t="e">
        <f>'Olah Data'!G409</f>
        <v>#N/A</v>
      </c>
      <c r="E326" s="80" t="str">
        <f>'Olah Data'!C409</f>
        <v>DIV ST</v>
      </c>
      <c r="F326" s="81" t="str">
        <f>'Olah Data'!T409</f>
        <v>Mijen Rt 001/Rw 008, Sudiroprajan, Jebres</v>
      </c>
      <c r="G326" s="81" t="str">
        <f>'Olah Data'!AB409</f>
        <v>BPS Kota Surakarta</v>
      </c>
      <c r="H326" s="1" t="str">
        <f t="shared" si="4"/>
        <v>33</v>
      </c>
      <c r="I326" s="1" t="str">
        <f>VLOOKUP(C326,'Olah Data'!D$2:AG$548,24,FALSE)</f>
        <v>3372</v>
      </c>
    </row>
    <row r="327" spans="1:9" ht="12.75">
      <c r="A327" s="81">
        <f t="shared" si="5"/>
        <v>127</v>
      </c>
      <c r="B327" s="81" t="str">
        <f>'Olah Data'!Z487</f>
        <v>Jawa Tengah</v>
      </c>
      <c r="C327" s="82" t="str">
        <f>'Olah Data'!D487</f>
        <v>212112295</v>
      </c>
      <c r="D327" s="81" t="e">
        <f>'Olah Data'!G487</f>
        <v>#N/A</v>
      </c>
      <c r="E327" s="80" t="str">
        <f>'Olah Data'!C487</f>
        <v>DIV ST</v>
      </c>
      <c r="F327" s="81" t="str">
        <f>'Olah Data'!T487</f>
        <v>Jl. Pajajaran Utara Iii No.24, Sumber, Kec. Banjarsari, Kota Surakarta, Jawa Tengah 57138</v>
      </c>
      <c r="G327" s="81" t="str">
        <f>'Olah Data'!AB487</f>
        <v>BPS Kota Surakarta</v>
      </c>
      <c r="H327" s="1" t="str">
        <f t="shared" si="4"/>
        <v>33</v>
      </c>
      <c r="I327" s="1" t="str">
        <f>VLOOKUP(C327,'Olah Data'!D$2:AG$548,24,FALSE)</f>
        <v>3372</v>
      </c>
    </row>
    <row r="328" spans="1:9" ht="12.75">
      <c r="A328" s="81">
        <f t="shared" si="5"/>
        <v>128</v>
      </c>
      <c r="B328" s="81" t="str">
        <f>'Olah Data'!Z50</f>
        <v>Jawa Tengah</v>
      </c>
      <c r="C328" s="82" t="str">
        <f>'Olah Data'!D50</f>
        <v>212112341</v>
      </c>
      <c r="D328" s="81" t="e">
        <f>'Olah Data'!G50</f>
        <v>#N/A</v>
      </c>
      <c r="E328" s="80" t="str">
        <f>'Olah Data'!C50</f>
        <v>DIV ST</v>
      </c>
      <c r="F328" s="81" t="str">
        <f>'Olah Data'!T50</f>
        <v>Bibis Baru Rt 05/Rw 24, Kelurahan Nusukan, Kecamatan Banjarsari, Kota Surakarta, 57135</v>
      </c>
      <c r="G328" s="81" t="str">
        <f>'Olah Data'!AB50</f>
        <v>BPS Kota Surakarta</v>
      </c>
      <c r="H328" s="1" t="str">
        <f t="shared" si="4"/>
        <v>33</v>
      </c>
      <c r="I328" s="1" t="str">
        <f>VLOOKUP(C328,'Olah Data'!D$2:AG$548,24,FALSE)</f>
        <v>3372</v>
      </c>
    </row>
    <row r="329" spans="1:9" ht="12.75">
      <c r="A329" s="81">
        <f t="shared" si="5"/>
        <v>129</v>
      </c>
      <c r="B329" s="81" t="str">
        <f>'Olah Data'!Z507</f>
        <v>Jawa Tengah</v>
      </c>
      <c r="C329" s="82" t="str">
        <f>'Olah Data'!D507</f>
        <v>212112414</v>
      </c>
      <c r="D329" s="81" t="e">
        <f>'Olah Data'!G507</f>
        <v>#N/A</v>
      </c>
      <c r="E329" s="80" t="str">
        <f>'Olah Data'!C507</f>
        <v>DIV ST</v>
      </c>
      <c r="F329" s="81" t="str">
        <f>'Olah Data'!T507</f>
        <v>Jalan Srinarendra 3 Rt 02 Rw 14 Tipes, Serengan, Surakarta, Jawa Tengah</v>
      </c>
      <c r="G329" s="81" t="str">
        <f>'Olah Data'!AB507</f>
        <v>BPS Kota Surakarta</v>
      </c>
      <c r="H329" s="1" t="str">
        <f t="shared" si="4"/>
        <v>33</v>
      </c>
      <c r="I329" s="1" t="str">
        <f>VLOOKUP(C329,'Olah Data'!D$2:AG$548,24,FALSE)</f>
        <v>3372</v>
      </c>
    </row>
    <row r="330" spans="1:9" ht="12.75">
      <c r="A330" s="81">
        <f t="shared" si="5"/>
        <v>130</v>
      </c>
      <c r="B330" s="81" t="str">
        <f>'Olah Data'!Z37</f>
        <v>Jawa Tengah</v>
      </c>
      <c r="C330" s="82" t="str">
        <f>'Olah Data'!D37</f>
        <v>112212903</v>
      </c>
      <c r="D330" s="81" t="e">
        <f>'Olah Data'!G37</f>
        <v>#N/A</v>
      </c>
      <c r="E330" s="80" t="str">
        <f>'Olah Data'!C37</f>
        <v>DIII ST</v>
      </c>
      <c r="F330" s="81" t="str">
        <f>'Olah Data'!T37</f>
        <v>Rt 003/Rw 002, No.2, Jalan Panjang Lor, Kelurahan Panjang, Kecamatan Ambarawa</v>
      </c>
      <c r="G330" s="81" t="str">
        <f>'Olah Data'!AB37</f>
        <v>BPS Kota Salatiga</v>
      </c>
      <c r="H330" s="1" t="str">
        <f t="shared" si="4"/>
        <v>33</v>
      </c>
      <c r="I330" s="1" t="str">
        <f>VLOOKUP(C330,'Olah Data'!D$2:AG$548,24,FALSE)</f>
        <v>3373</v>
      </c>
    </row>
    <row r="331" spans="1:9" ht="12.75">
      <c r="A331" s="81">
        <f t="shared" si="5"/>
        <v>131</v>
      </c>
      <c r="B331" s="81" t="str">
        <f>'Olah Data'!Z496</f>
        <v>Jawa Tengah</v>
      </c>
      <c r="C331" s="82" t="str">
        <f>'Olah Data'!D496</f>
        <v>222112011</v>
      </c>
      <c r="D331" s="81" t="e">
        <f>'Olah Data'!G496</f>
        <v>#N/A</v>
      </c>
      <c r="E331" s="80" t="str">
        <f>'Olah Data'!C496</f>
        <v>DIV KS</v>
      </c>
      <c r="F331" s="81" t="str">
        <f>'Olah Data'!T496</f>
        <v>Jalan Flamboyan, Kupang Pete Rt 06 / Rw 02, Kelurahan Kupang, Kecamatan Ambarawa</v>
      </c>
      <c r="G331" s="81" t="str">
        <f>'Olah Data'!AB496</f>
        <v>BPS Kota Salatiga</v>
      </c>
      <c r="H331" s="1" t="str">
        <f t="shared" si="4"/>
        <v>33</v>
      </c>
      <c r="I331" s="1" t="str">
        <f>VLOOKUP(C331,'Olah Data'!D$2:AG$548,24,FALSE)</f>
        <v>3373</v>
      </c>
    </row>
    <row r="332" spans="1:9" ht="12.75">
      <c r="A332" s="81">
        <f t="shared" si="5"/>
        <v>132</v>
      </c>
      <c r="B332" s="81" t="str">
        <f>'Olah Data'!Z158</f>
        <v>Jawa Tengah</v>
      </c>
      <c r="C332" s="82" t="str">
        <f>'Olah Data'!D158</f>
        <v>212112068</v>
      </c>
      <c r="D332" s="81" t="e">
        <f>'Olah Data'!G158</f>
        <v>#N/A</v>
      </c>
      <c r="E332" s="80" t="str">
        <f>'Olah Data'!C158</f>
        <v>DIV ST</v>
      </c>
      <c r="F332" s="81" t="str">
        <f>'Olah Data'!T158</f>
        <v>Dusun Segiri, Desa Segiri, Rt.08/Rw02, Kecamatan Pabelan</v>
      </c>
      <c r="G332" s="81" t="str">
        <f>'Olah Data'!AB158</f>
        <v>BPS Kota Salatiga</v>
      </c>
      <c r="H332" s="1" t="str">
        <f t="shared" si="4"/>
        <v>33</v>
      </c>
      <c r="I332" s="1" t="str">
        <f>VLOOKUP(C332,'Olah Data'!D$2:AG$548,24,FALSE)</f>
        <v>3373</v>
      </c>
    </row>
    <row r="333" spans="1:9" ht="12.75">
      <c r="A333" s="81">
        <f t="shared" si="5"/>
        <v>133</v>
      </c>
      <c r="B333" s="81" t="str">
        <f>'Olah Data'!Z314</f>
        <v>Jawa Tengah</v>
      </c>
      <c r="C333" s="82" t="str">
        <f>'Olah Data'!D314</f>
        <v>212112248</v>
      </c>
      <c r="D333" s="81" t="e">
        <f>'Olah Data'!G314</f>
        <v>#N/A</v>
      </c>
      <c r="E333" s="80" t="str">
        <f>'Olah Data'!C314</f>
        <v>DIV ST</v>
      </c>
      <c r="F333" s="81" t="str">
        <f>'Olah Data'!T314</f>
        <v>Blambangan Rt.002/Rw.005, Kauman Kidul, Kecamatan Sidorejo, Kota Salatiga</v>
      </c>
      <c r="G333" s="81" t="str">
        <f>'Olah Data'!AB314</f>
        <v>BPS Kota Salatiga</v>
      </c>
      <c r="H333" s="1" t="str">
        <f t="shared" si="4"/>
        <v>33</v>
      </c>
      <c r="I333" s="1" t="str">
        <f>VLOOKUP(C333,'Olah Data'!D$2:AG$548,24,FALSE)</f>
        <v>3373</v>
      </c>
    </row>
    <row r="334" spans="1:9" ht="12.75">
      <c r="A334" s="81">
        <f t="shared" si="5"/>
        <v>134</v>
      </c>
      <c r="B334" s="81" t="str">
        <f>'Olah Data'!Z466</f>
        <v>Jawa Tengah</v>
      </c>
      <c r="C334" s="82" t="str">
        <f>'Olah Data'!D466</f>
        <v>212112318</v>
      </c>
      <c r="D334" s="81" t="e">
        <f>'Olah Data'!G466</f>
        <v>#N/A</v>
      </c>
      <c r="E334" s="80" t="str">
        <f>'Olah Data'!C466</f>
        <v>DIV ST</v>
      </c>
      <c r="F334" s="81" t="str">
        <f>'Olah Data'!T466</f>
        <v>Jalan Dewi Kunti I Grogol, Rt 10 Rw 04, Kelurahan Dukuh, Kecamatan Sidomukti, Kota Salatiga, Jawa Tengah</v>
      </c>
      <c r="G334" s="81" t="str">
        <f>'Olah Data'!AB466</f>
        <v>BPS Kota Salatiga</v>
      </c>
      <c r="H334" s="1" t="str">
        <f t="shared" si="4"/>
        <v>33</v>
      </c>
      <c r="I334" s="1" t="str">
        <f>VLOOKUP(C334,'Olah Data'!D$2:AG$548,24,FALSE)</f>
        <v>3373</v>
      </c>
    </row>
    <row r="335" spans="1:9" ht="12.75">
      <c r="A335" s="81">
        <f t="shared" si="5"/>
        <v>135</v>
      </c>
      <c r="B335" s="81" t="str">
        <f>'Olah Data'!Z71</f>
        <v>Jawa Tengah</v>
      </c>
      <c r="C335" s="82" t="str">
        <f>'Olah Data'!D71</f>
        <v>222111926</v>
      </c>
      <c r="D335" s="81" t="e">
        <f>'Olah Data'!G71</f>
        <v>#N/A</v>
      </c>
      <c r="E335" s="80" t="str">
        <f>'Olah Data'!C71</f>
        <v>DIV KS</v>
      </c>
      <c r="F335" s="81" t="str">
        <f>'Olah Data'!T71</f>
        <v>Jalan Parangkusumo Viii No.17 Rt 2/Rw 3, Kelurahan Tlogosari Kulon, Kecamatan Pedurungan, Kota Semarang</v>
      </c>
      <c r="G335" s="81" t="str">
        <f>'Olah Data'!AB71</f>
        <v>BPS Kota Semarang</v>
      </c>
      <c r="H335" s="1" t="str">
        <f t="shared" si="4"/>
        <v>33</v>
      </c>
      <c r="I335" s="1" t="str">
        <f>VLOOKUP(C335,'Olah Data'!D$2:AG$548,24,FALSE)</f>
        <v>3374</v>
      </c>
    </row>
    <row r="336" spans="1:9" ht="12.75">
      <c r="A336" s="81">
        <f t="shared" si="5"/>
        <v>136</v>
      </c>
      <c r="B336" s="81" t="str">
        <f>'Olah Data'!Z59</f>
        <v>Jawa Tengah</v>
      </c>
      <c r="C336" s="82" t="str">
        <f>'Olah Data'!D59</f>
        <v>222111979</v>
      </c>
      <c r="D336" s="81" t="e">
        <f>'Olah Data'!G59</f>
        <v>#N/A</v>
      </c>
      <c r="E336" s="80" t="str">
        <f>'Olah Data'!C59</f>
        <v>DIV KS</v>
      </c>
      <c r="F336" s="81" t="str">
        <f>'Olah Data'!T59</f>
        <v>Jalan Prasetya Indah Iv No 11 Rt 009 Rw 011 Kel. Pandean Lamper Kec. Gayamsari Kota Semarang Provinsi Jawa Tengah</v>
      </c>
      <c r="G336" s="81" t="str">
        <f>'Olah Data'!AB59</f>
        <v>BPS Kota Semarang</v>
      </c>
      <c r="H336" s="1" t="str">
        <f t="shared" si="4"/>
        <v>33</v>
      </c>
      <c r="I336" s="1" t="str">
        <f>VLOOKUP(C336,'Olah Data'!D$2:AG$548,24,FALSE)</f>
        <v>3374</v>
      </c>
    </row>
    <row r="337" spans="1:9" ht="12.75">
      <c r="A337" s="81">
        <f t="shared" si="5"/>
        <v>137</v>
      </c>
      <c r="B337" s="81" t="str">
        <f>'Olah Data'!Z111</f>
        <v>Jawa Tengah</v>
      </c>
      <c r="C337" s="82" t="str">
        <f>'Olah Data'!D111</f>
        <v>212111965</v>
      </c>
      <c r="D337" s="81" t="e">
        <f>'Olah Data'!G111</f>
        <v>#N/A</v>
      </c>
      <c r="E337" s="80" t="str">
        <f>'Olah Data'!C111</f>
        <v>DIV ST</v>
      </c>
      <c r="F337" s="81" t="str">
        <f>'Olah Data'!T111</f>
        <v>Jalan Taman Puri A4/29 Rt03/Rw16, Padangsari, Banyumanik</v>
      </c>
      <c r="G337" s="81" t="str">
        <f>'Olah Data'!AB111</f>
        <v>BPS Kota Semarang</v>
      </c>
      <c r="H337" s="1" t="str">
        <f t="shared" si="4"/>
        <v>33</v>
      </c>
      <c r="I337" s="1" t="str">
        <f>VLOOKUP(C337,'Olah Data'!D$2:AG$548,24,FALSE)</f>
        <v>3374</v>
      </c>
    </row>
    <row r="338" spans="1:9" ht="12.75">
      <c r="A338" s="81">
        <f t="shared" si="5"/>
        <v>138</v>
      </c>
      <c r="B338" s="81" t="str">
        <f>'Olah Data'!Z157</f>
        <v>Jawa Tengah</v>
      </c>
      <c r="C338" s="82" t="str">
        <f>'Olah Data'!D157</f>
        <v>212112104</v>
      </c>
      <c r="D338" s="81" t="e">
        <f>'Olah Data'!G157</f>
        <v>#N/A</v>
      </c>
      <c r="E338" s="80" t="str">
        <f>'Olah Data'!C157</f>
        <v>DIV ST</v>
      </c>
      <c r="F338" s="81" t="str">
        <f>'Olah Data'!T157</f>
        <v>Jln. Talangsari Raya No. 44C, Rt 001/Rw 001, Bendan Duwur, Kecamatan Gajahmungkur, Kota Semarang</v>
      </c>
      <c r="G338" s="81" t="str">
        <f>'Olah Data'!AB157</f>
        <v>BPS Kota Semarang</v>
      </c>
      <c r="H338" s="1" t="str">
        <f t="shared" si="4"/>
        <v>33</v>
      </c>
      <c r="I338" s="1" t="str">
        <f>VLOOKUP(C338,'Olah Data'!D$2:AG$548,24,FALSE)</f>
        <v>3374</v>
      </c>
    </row>
    <row r="339" spans="1:9" ht="12.75">
      <c r="A339" s="81">
        <f t="shared" si="5"/>
        <v>139</v>
      </c>
      <c r="B339" s="81" t="str">
        <f>'Olah Data'!Z229</f>
        <v>Jawa Tengah</v>
      </c>
      <c r="C339" s="82" t="str">
        <f>'Olah Data'!D229</f>
        <v>212112130</v>
      </c>
      <c r="D339" s="81" t="e">
        <f>'Olah Data'!G229</f>
        <v>#N/A</v>
      </c>
      <c r="E339" s="80" t="str">
        <f>'Olah Data'!C229</f>
        <v>DIV ST</v>
      </c>
      <c r="F339" s="81" t="str">
        <f>'Olah Data'!T229</f>
        <v>Rt 9, Rw 1, No 14A, Jalan Puspanjolo Timur Iv, Kel. Cabean, Kec. Semarang Barat</v>
      </c>
      <c r="G339" s="81" t="str">
        <f>'Olah Data'!AB229</f>
        <v>BPS Kota Semarang</v>
      </c>
      <c r="H339" s="1" t="str">
        <f t="shared" si="4"/>
        <v>33</v>
      </c>
      <c r="I339" s="1" t="str">
        <f>VLOOKUP(C339,'Olah Data'!D$2:AG$548,24,FALSE)</f>
        <v>3374</v>
      </c>
    </row>
    <row r="340" spans="1:9" ht="12.75">
      <c r="A340" s="81">
        <f t="shared" si="5"/>
        <v>140</v>
      </c>
      <c r="B340" s="81" t="str">
        <f>'Olah Data'!Z169</f>
        <v>Jawa Tengah</v>
      </c>
      <c r="C340" s="82" t="str">
        <f>'Olah Data'!D169</f>
        <v>212112189</v>
      </c>
      <c r="D340" s="81" t="e">
        <f>'Olah Data'!G169</f>
        <v>#N/A</v>
      </c>
      <c r="E340" s="80" t="str">
        <f>'Olah Data'!C169</f>
        <v>DIV ST</v>
      </c>
      <c r="F340" s="81" t="str">
        <f>'Olah Data'!T169</f>
        <v>Desa Tawangharjo, Rt 02/Rw 02, Kec. Wedarijaksa, Kab. Pati</v>
      </c>
      <c r="G340" s="81" t="str">
        <f>'Olah Data'!AB169</f>
        <v>BPS Kota Semarang</v>
      </c>
      <c r="H340" s="1" t="str">
        <f t="shared" si="4"/>
        <v>33</v>
      </c>
      <c r="I340" s="1" t="str">
        <f>VLOOKUP(C340,'Olah Data'!D$2:AG$548,24,FALSE)</f>
        <v>3374</v>
      </c>
    </row>
    <row r="341" spans="1:9" ht="12.75">
      <c r="A341" s="81">
        <f t="shared" si="5"/>
        <v>141</v>
      </c>
      <c r="B341" s="81" t="str">
        <f>'Olah Data'!Z152</f>
        <v>Jawa Tengah</v>
      </c>
      <c r="C341" s="82" t="str">
        <f>'Olah Data'!D152</f>
        <v>212112361</v>
      </c>
      <c r="D341" s="81" t="e">
        <f>'Olah Data'!G152</f>
        <v>#N/A</v>
      </c>
      <c r="E341" s="80" t="str">
        <f>'Olah Data'!C152</f>
        <v>DIV ST</v>
      </c>
      <c r="F341" s="81" t="str">
        <f>'Olah Data'!T152</f>
        <v>Ngemplak Kaba Rt 02 Rw 12 Kelurahan Tandang Kecamatan Tembalang</v>
      </c>
      <c r="G341" s="81" t="str">
        <f>'Olah Data'!AB152</f>
        <v>BPS Kota Semarang</v>
      </c>
      <c r="H341" s="1" t="str">
        <f t="shared" si="4"/>
        <v>33</v>
      </c>
      <c r="I341" s="1" t="str">
        <f>VLOOKUP(C341,'Olah Data'!D$2:AG$548,24,FALSE)</f>
        <v>3374</v>
      </c>
    </row>
    <row r="342" spans="1:9" ht="12.75">
      <c r="A342" s="81">
        <f t="shared" si="5"/>
        <v>142</v>
      </c>
      <c r="B342" s="81" t="str">
        <f>'Olah Data'!Z205</f>
        <v>Jawa Tengah</v>
      </c>
      <c r="C342" s="82" t="str">
        <f>'Olah Data'!D205</f>
        <v>212112428</v>
      </c>
      <c r="D342" s="81" t="e">
        <f>'Olah Data'!G205</f>
        <v>#N/A</v>
      </c>
      <c r="E342" s="80" t="str">
        <f>'Olah Data'!C205</f>
        <v>DIV ST</v>
      </c>
      <c r="F342" s="81" t="str">
        <f>'Olah Data'!T205</f>
        <v>Jalan Erlangga Barat Vii No.7 Rt 008 Rw 004, Kel. Pleburan, Kec. Semarang Selatan</v>
      </c>
      <c r="G342" s="81" t="str">
        <f>'Olah Data'!AB205</f>
        <v>BPS Kota Semarang</v>
      </c>
      <c r="H342" s="1" t="str">
        <f t="shared" si="4"/>
        <v>33</v>
      </c>
      <c r="I342" s="1" t="str">
        <f>VLOOKUP(C342,'Olah Data'!D$2:AG$548,24,FALSE)</f>
        <v>3374</v>
      </c>
    </row>
    <row r="343" spans="1:9" ht="12.75">
      <c r="A343" s="81">
        <f t="shared" si="5"/>
        <v>143</v>
      </c>
      <c r="B343" s="81" t="str">
        <f>'Olah Data'!Z110</f>
        <v>Jawa Tengah</v>
      </c>
      <c r="C343" s="82" t="str">
        <f>'Olah Data'!D110</f>
        <v>222111843</v>
      </c>
      <c r="D343" s="81" t="e">
        <f>'Olah Data'!G110</f>
        <v>#N/A</v>
      </c>
      <c r="E343" s="80" t="str">
        <f>'Olah Data'!C110</f>
        <v>DIV KS</v>
      </c>
      <c r="F343" s="81" t="str">
        <f>'Olah Data'!T110</f>
        <v>Kost Putri Wisma Tiga Dara
Jalan Sekaran Raya, Kelurahan Patemon, Gunungpati (Gang Sebelah Trift Baju Dan Toko Buah)</v>
      </c>
      <c r="G343" s="81" t="str">
        <f>'Olah Data'!AB110</f>
        <v>BPS Kota Pekalongan</v>
      </c>
      <c r="H343" s="1" t="str">
        <f t="shared" si="4"/>
        <v>33</v>
      </c>
      <c r="I343" s="1" t="str">
        <f>VLOOKUP(C343,'Olah Data'!D$2:AG$548,24,FALSE)</f>
        <v>3375</v>
      </c>
    </row>
    <row r="344" spans="1:9" ht="12.75">
      <c r="A344" s="81">
        <f t="shared" si="5"/>
        <v>144</v>
      </c>
      <c r="B344" s="81" t="str">
        <f>'Olah Data'!Z115</f>
        <v>Jawa Tengah</v>
      </c>
      <c r="C344" s="82" t="str">
        <f>'Olah Data'!D115</f>
        <v>222112164</v>
      </c>
      <c r="D344" s="81" t="e">
        <f>'Olah Data'!G115</f>
        <v>#N/A</v>
      </c>
      <c r="E344" s="80" t="str">
        <f>'Olah Data'!C115</f>
        <v>DIV KS</v>
      </c>
      <c r="F344" s="81" t="str">
        <f>'Olah Data'!T115</f>
        <v>Buaran Gang 2 No.30 Rt.01/Rw.02, Kelurahan Buaran Kradenan, Kecamatan Pekalongan Selatan, Kota Pekalongan</v>
      </c>
      <c r="G344" s="81" t="str">
        <f>'Olah Data'!AB115</f>
        <v>BPS Kota Pekalongan</v>
      </c>
      <c r="H344" s="1" t="str">
        <f t="shared" si="4"/>
        <v>33</v>
      </c>
      <c r="I344" s="1" t="str">
        <f>VLOOKUP(C344,'Olah Data'!D$2:AG$548,24,FALSE)</f>
        <v>3375</v>
      </c>
    </row>
    <row r="345" spans="1:9" ht="12.75">
      <c r="A345" s="81">
        <f t="shared" si="5"/>
        <v>145</v>
      </c>
      <c r="B345" s="81" t="str">
        <f>'Olah Data'!Z397</f>
        <v>Jawa Tengah</v>
      </c>
      <c r="C345" s="82" t="str">
        <f>'Olah Data'!D397</f>
        <v>222112303</v>
      </c>
      <c r="D345" s="81" t="e">
        <f>'Olah Data'!G397</f>
        <v>#N/A</v>
      </c>
      <c r="E345" s="80" t="str">
        <f>'Olah Data'!C397</f>
        <v>DIV KS</v>
      </c>
      <c r="F345" s="81" t="str">
        <f>'Olah Data'!T397</f>
        <v xml:space="preserve">Jalan H. Sehab Bligo No. 27, Buaran, Pekalongan </v>
      </c>
      <c r="G345" s="81" t="str">
        <f>'Olah Data'!AB397</f>
        <v>BPS Kota Pekalongan</v>
      </c>
      <c r="H345" s="1" t="str">
        <f t="shared" si="4"/>
        <v>33</v>
      </c>
      <c r="I345" s="1" t="str">
        <f>VLOOKUP(C345,'Olah Data'!D$2:AG$548,24,FALSE)</f>
        <v>3375</v>
      </c>
    </row>
    <row r="346" spans="1:9" ht="12.75">
      <c r="A346" s="81">
        <f t="shared" si="5"/>
        <v>1</v>
      </c>
      <c r="B346" s="81" t="str">
        <f>'Olah Data'!Z150</f>
        <v>DI Yogyakarta</v>
      </c>
      <c r="C346" s="82" t="str">
        <f>'Olah Data'!D150</f>
        <v>112212524</v>
      </c>
      <c r="D346" s="81" t="e">
        <f>'Olah Data'!G150</f>
        <v>#N/A</v>
      </c>
      <c r="E346" s="80" t="str">
        <f>'Olah Data'!C150</f>
        <v>DIII ST</v>
      </c>
      <c r="F346" s="81" t="str">
        <f>'Olah Data'!T150</f>
        <v>Perum Sedayu Permai Blok C-31, Sedayu Bantul, Di Yogyakarta</v>
      </c>
      <c r="G346" s="81" t="str">
        <f>'Olah Data'!AB150</f>
        <v>BPS Provinsi DI Yogyakarta</v>
      </c>
      <c r="H346" s="1" t="str">
        <f t="shared" si="4"/>
        <v>34</v>
      </c>
      <c r="I346" s="1" t="str">
        <f>VLOOKUP(C346,'Olah Data'!D$2:AG$548,24,FALSE)</f>
        <v>3400</v>
      </c>
    </row>
    <row r="347" spans="1:9" ht="12.75">
      <c r="A347" s="81">
        <f t="shared" si="5"/>
        <v>2</v>
      </c>
      <c r="B347" s="81" t="str">
        <f>'Olah Data'!Z94</f>
        <v>DI Yogyakarta</v>
      </c>
      <c r="C347" s="82" t="str">
        <f>'Olah Data'!D94</f>
        <v>112212527</v>
      </c>
      <c r="D347" s="81" t="e">
        <f>'Olah Data'!G94</f>
        <v>#N/A</v>
      </c>
      <c r="E347" s="80" t="str">
        <f>'Olah Data'!C94</f>
        <v>DIII ST</v>
      </c>
      <c r="F347" s="81" t="str">
        <f>'Olah Data'!T94</f>
        <v>Rt03/Rw03, Krajan Kidul, Desa Rowobayem, Kecamatan Kemiri</v>
      </c>
      <c r="G347" s="81" t="str">
        <f>'Olah Data'!AB94</f>
        <v>BPS Provinsi DI Yogyakarta</v>
      </c>
      <c r="H347" s="1" t="str">
        <f t="shared" si="4"/>
        <v>34</v>
      </c>
      <c r="I347" s="1" t="str">
        <f>VLOOKUP(C347,'Olah Data'!D$2:AG$548,24,FALSE)</f>
        <v>3400</v>
      </c>
    </row>
    <row r="348" spans="1:9" ht="12.75">
      <c r="A348" s="81">
        <f t="shared" si="5"/>
        <v>3</v>
      </c>
      <c r="B348" s="81" t="str">
        <f>'Olah Data'!Z68</f>
        <v>DI Yogyakarta</v>
      </c>
      <c r="C348" s="82" t="str">
        <f>'Olah Data'!D68</f>
        <v>222111937</v>
      </c>
      <c r="D348" s="81" t="e">
        <f>'Olah Data'!G68</f>
        <v>#N/A</v>
      </c>
      <c r="E348" s="80" t="str">
        <f>'Olah Data'!C68</f>
        <v>DIV KS</v>
      </c>
      <c r="F348" s="81" t="str">
        <f>'Olah Data'!T68</f>
        <v>Rt 06/Rw 28, Dusun Sidomulyo Trimulyo Sleman Kabupaten Sleman</v>
      </c>
      <c r="G348" s="81" t="str">
        <f>'Olah Data'!AB68</f>
        <v>BPS Provinsi DI Yogyakarta</v>
      </c>
      <c r="H348" s="1" t="str">
        <f t="shared" si="4"/>
        <v>34</v>
      </c>
      <c r="I348" s="1" t="str">
        <f>VLOOKUP(C348,'Olah Data'!D$2:AG$548,24,FALSE)</f>
        <v>3400</v>
      </c>
    </row>
    <row r="349" spans="1:9" ht="12.75">
      <c r="A349" s="81">
        <f t="shared" si="5"/>
        <v>4</v>
      </c>
      <c r="B349" s="81" t="str">
        <f>'Olah Data'!Z70</f>
        <v>DI Yogyakarta</v>
      </c>
      <c r="C349" s="82" t="str">
        <f>'Olah Data'!D70</f>
        <v>222112280</v>
      </c>
      <c r="D349" s="81" t="e">
        <f>'Olah Data'!G70</f>
        <v>#N/A</v>
      </c>
      <c r="E349" s="80" t="str">
        <f>'Olah Data'!C70</f>
        <v>DIV KS</v>
      </c>
      <c r="F349" s="81" t="str">
        <f>'Olah Data'!T70</f>
        <v>Nyamplung Lor Rt 01 Rw 07, Balecatur, Gamping</v>
      </c>
      <c r="G349" s="81" t="str">
        <f>'Olah Data'!AB70</f>
        <v>BPS Provinsi DI Yogyakarta</v>
      </c>
      <c r="H349" s="1" t="str">
        <f t="shared" si="4"/>
        <v>34</v>
      </c>
      <c r="I349" s="1" t="str">
        <f>VLOOKUP(C349,'Olah Data'!D$2:AG$548,24,FALSE)</f>
        <v>3400</v>
      </c>
    </row>
    <row r="350" spans="1:9" ht="12.75">
      <c r="A350" s="81">
        <f t="shared" si="5"/>
        <v>5</v>
      </c>
      <c r="B350" s="81" t="str">
        <f>'Olah Data'!Z256</f>
        <v>DI Yogyakarta</v>
      </c>
      <c r="C350" s="82" t="str">
        <f>'Olah Data'!D256</f>
        <v>212111899</v>
      </c>
      <c r="D350" s="81" t="e">
        <f>'Olah Data'!G256</f>
        <v>#N/A</v>
      </c>
      <c r="E350" s="80" t="str">
        <f>'Olah Data'!C256</f>
        <v>DIV ST</v>
      </c>
      <c r="F350" s="81" t="str">
        <f>'Olah Data'!T256</f>
        <v>Gayamprit Rt 3 Rw 1, Gayamprit, Klaten Selatan.</v>
      </c>
      <c r="G350" s="81" t="str">
        <f>'Olah Data'!AB256</f>
        <v>BPS Provinsi DI Yogyakarta</v>
      </c>
      <c r="H350" s="1" t="str">
        <f t="shared" si="4"/>
        <v>34</v>
      </c>
      <c r="I350" s="1" t="str">
        <f>VLOOKUP(C350,'Olah Data'!D$2:AG$548,24,FALSE)</f>
        <v>3400</v>
      </c>
    </row>
    <row r="351" spans="1:9" ht="12.75">
      <c r="A351" s="81">
        <f t="shared" si="5"/>
        <v>6</v>
      </c>
      <c r="B351" s="81" t="str">
        <f>'Olah Data'!Z45</f>
        <v>DI Yogyakarta</v>
      </c>
      <c r="C351" s="82" t="str">
        <f>'Olah Data'!D45</f>
        <v>212112119</v>
      </c>
      <c r="D351" s="81" t="e">
        <f>'Olah Data'!G45</f>
        <v>#N/A</v>
      </c>
      <c r="E351" s="80" t="str">
        <f>'Olah Data'!C45</f>
        <v>DIV ST</v>
      </c>
      <c r="F351" s="81" t="str">
        <f>'Olah Data'!T45</f>
        <v>Jonggrangan, Rt 01, Rw 03, Karanganom, Klaten Utara, Klaten</v>
      </c>
      <c r="G351" s="81" t="str">
        <f>'Olah Data'!AB45</f>
        <v>BPS Provinsi DI Yogyakarta</v>
      </c>
      <c r="H351" s="1" t="str">
        <f t="shared" si="4"/>
        <v>34</v>
      </c>
      <c r="I351" s="1" t="str">
        <f>VLOOKUP(C351,'Olah Data'!D$2:AG$548,24,FALSE)</f>
        <v>3400</v>
      </c>
    </row>
    <row r="352" spans="1:9" ht="12.75">
      <c r="A352" s="81">
        <f t="shared" si="5"/>
        <v>7</v>
      </c>
      <c r="B352" s="81" t="str">
        <f>'Olah Data'!Z459</f>
        <v>DI Yogyakarta</v>
      </c>
      <c r="C352" s="82" t="str">
        <f>'Olah Data'!D459</f>
        <v>212111879</v>
      </c>
      <c r="D352" s="81" t="e">
        <f>'Olah Data'!G459</f>
        <v>#N/A</v>
      </c>
      <c r="E352" s="80" t="str">
        <f>'Olah Data'!C459</f>
        <v>DIV ST</v>
      </c>
      <c r="F352" s="81" t="str">
        <f>'Olah Data'!T459</f>
        <v>Rt04/Rw15, Sanggrahan, Tirtoadi, Mlati</v>
      </c>
      <c r="G352" s="81" t="str">
        <f>'Olah Data'!AB459</f>
        <v>BPS Kabupaten Kulon Progo</v>
      </c>
      <c r="H352" s="1" t="str">
        <f t="shared" si="4"/>
        <v>34</v>
      </c>
      <c r="I352" s="1" t="str">
        <f>VLOOKUP(C352,'Olah Data'!D$2:AG$548,24,FALSE)</f>
        <v>3401</v>
      </c>
    </row>
    <row r="353" spans="1:9" ht="12.75">
      <c r="A353" s="81">
        <f t="shared" si="5"/>
        <v>8</v>
      </c>
      <c r="B353" s="81" t="str">
        <f>'Olah Data'!Z417</f>
        <v>DI Yogyakarta</v>
      </c>
      <c r="C353" s="82" t="str">
        <f>'Olah Data'!D417</f>
        <v>212112221</v>
      </c>
      <c r="D353" s="81" t="e">
        <f>'Olah Data'!G417</f>
        <v>#N/A</v>
      </c>
      <c r="E353" s="80" t="str">
        <f>'Olah Data'!C417</f>
        <v>DIV ST</v>
      </c>
      <c r="F353" s="81" t="str">
        <f>'Olah Data'!T417</f>
        <v>Kanoman 2, 0/04, Banjararum, Kalibawang, Kulon Progo</v>
      </c>
      <c r="G353" s="81" t="str">
        <f>'Olah Data'!AB417</f>
        <v>BPS Kabupaten Kulon Progo</v>
      </c>
      <c r="H353" s="1" t="str">
        <f t="shared" si="4"/>
        <v>34</v>
      </c>
      <c r="I353" s="1" t="str">
        <f>VLOOKUP(C353,'Olah Data'!D$2:AG$548,24,FALSE)</f>
        <v>3401</v>
      </c>
    </row>
    <row r="354" spans="1:9" ht="12.75">
      <c r="A354" s="81">
        <f t="shared" si="5"/>
        <v>9</v>
      </c>
      <c r="B354" s="81" t="str">
        <f>'Olah Data'!Z268</f>
        <v>DI Yogyakarta</v>
      </c>
      <c r="C354" s="82" t="str">
        <f>'Olah Data'!D268</f>
        <v>212112320</v>
      </c>
      <c r="D354" s="81" t="e">
        <f>'Olah Data'!G268</f>
        <v>#N/A</v>
      </c>
      <c r="E354" s="80" t="str">
        <f>'Olah Data'!C268</f>
        <v>DIV ST</v>
      </c>
      <c r="F354" s="81" t="str">
        <f>'Olah Data'!T268</f>
        <v>Jl. Wates Km 07 Pasekan Kidul Rt 02 Balecatur, Gamping</v>
      </c>
      <c r="G354" s="81" t="str">
        <f>'Olah Data'!AB268</f>
        <v>BPS Kabupaten Kulon Progo</v>
      </c>
      <c r="H354" s="1" t="str">
        <f t="shared" si="4"/>
        <v>34</v>
      </c>
      <c r="I354" s="1" t="str">
        <f>VLOOKUP(C354,'Olah Data'!D$2:AG$548,24,FALSE)</f>
        <v>3401</v>
      </c>
    </row>
    <row r="355" spans="1:9" ht="12.75">
      <c r="A355" s="81">
        <f t="shared" si="5"/>
        <v>10</v>
      </c>
      <c r="B355" s="81" t="str">
        <f>'Olah Data'!Z269</f>
        <v>DI Yogyakarta</v>
      </c>
      <c r="C355" s="82" t="str">
        <f>'Olah Data'!D269</f>
        <v>222111975</v>
      </c>
      <c r="D355" s="81" t="e">
        <f>'Olah Data'!G269</f>
        <v>#N/A</v>
      </c>
      <c r="E355" s="80" t="str">
        <f>'Olah Data'!C269</f>
        <v>DIV KS</v>
      </c>
      <c r="F355" s="81" t="str">
        <f>'Olah Data'!T269</f>
        <v>Jl Ngrukem, Krandohan, Pendowoharjo, Sewon, Bantul, Daerah Istimewa Yogyakarta</v>
      </c>
      <c r="G355" s="81" t="str">
        <f>'Olah Data'!AB269</f>
        <v>BPS Kabupaten Bantul</v>
      </c>
      <c r="H355" s="1" t="str">
        <f t="shared" si="4"/>
        <v>34</v>
      </c>
      <c r="I355" s="1" t="str">
        <f>VLOOKUP(C355,'Olah Data'!D$2:AG$548,24,FALSE)</f>
        <v>3402</v>
      </c>
    </row>
    <row r="356" spans="1:9" ht="12.75">
      <c r="A356" s="81">
        <f t="shared" si="5"/>
        <v>11</v>
      </c>
      <c r="B356" s="81" t="str">
        <f>'Olah Data'!Z426</f>
        <v>DI Yogyakarta</v>
      </c>
      <c r="C356" s="82" t="str">
        <f>'Olah Data'!D426</f>
        <v>222112057</v>
      </c>
      <c r="D356" s="81" t="e">
        <f>'Olah Data'!G426</f>
        <v>#N/A</v>
      </c>
      <c r="E356" s="80" t="str">
        <f>'Olah Data'!C426</f>
        <v>DIV KS</v>
      </c>
      <c r="F356" s="81" t="str">
        <f>'Olah Data'!T426</f>
        <v>Butuh Rt/Rw 02/00, Sriharjo, Imogiri, Bantul, Daerah Istimewa Yogyakarta</v>
      </c>
      <c r="G356" s="81" t="str">
        <f>'Olah Data'!AB426</f>
        <v>BPS Kabupaten Bantul</v>
      </c>
      <c r="H356" s="1" t="str">
        <f t="shared" si="4"/>
        <v>34</v>
      </c>
      <c r="I356" s="1" t="str">
        <f>VLOOKUP(C356,'Olah Data'!D$2:AG$548,24,FALSE)</f>
        <v>3402</v>
      </c>
    </row>
    <row r="357" spans="1:9" ht="12.75">
      <c r="A357" s="81">
        <f t="shared" si="5"/>
        <v>12</v>
      </c>
      <c r="B357" s="81" t="str">
        <f>'Olah Data'!Z197</f>
        <v>DI Yogyakarta</v>
      </c>
      <c r="C357" s="82" t="str">
        <f>'Olah Data'!D197</f>
        <v>222112069</v>
      </c>
      <c r="D357" s="81" t="e">
        <f>'Olah Data'!G197</f>
        <v>#N/A</v>
      </c>
      <c r="E357" s="80" t="str">
        <f>'Olah Data'!C197</f>
        <v>DIV KS</v>
      </c>
      <c r="F357" s="81" t="str">
        <f>'Olah Data'!T197</f>
        <v>Jl, Kh Hasyim Ashari No.127, Mandingan Rt 5, Ringinharjo, Bantul, Bantul
Https://Maps.App.Goo.Gl/Pxtbz77Jkmpjxeip8</v>
      </c>
      <c r="G357" s="81" t="str">
        <f>'Olah Data'!AB197</f>
        <v>BPS Kabupaten Bantul</v>
      </c>
      <c r="H357" s="1" t="str">
        <f t="shared" si="4"/>
        <v>34</v>
      </c>
      <c r="I357" s="1" t="str">
        <f>VLOOKUP(C357,'Olah Data'!D$2:AG$548,24,FALSE)</f>
        <v>3402</v>
      </c>
    </row>
    <row r="358" spans="1:9" ht="12.75">
      <c r="A358" s="81">
        <f t="shared" si="5"/>
        <v>13</v>
      </c>
      <c r="B358" s="81" t="str">
        <f>'Olah Data'!Z136</f>
        <v>DI Yogyakarta</v>
      </c>
      <c r="C358" s="82" t="str">
        <f>'Olah Data'!D136</f>
        <v>222112376</v>
      </c>
      <c r="D358" s="81" t="e">
        <f>'Olah Data'!G136</f>
        <v>#N/A</v>
      </c>
      <c r="E358" s="80" t="str">
        <f>'Olah Data'!C136</f>
        <v>DIV KS</v>
      </c>
      <c r="F358" s="81" t="str">
        <f>'Olah Data'!T136</f>
        <v>Pelemantung, Selopamioro, Imogiri, Bantul, Daerah Istimewa Yogyakarta</v>
      </c>
      <c r="G358" s="81" t="str">
        <f>'Olah Data'!AB136</f>
        <v>BPS Kabupaten Bantul</v>
      </c>
      <c r="H358" s="1" t="str">
        <f t="shared" si="4"/>
        <v>34</v>
      </c>
      <c r="I358" s="1" t="str">
        <f>VLOOKUP(C358,'Olah Data'!D$2:AG$548,24,FALSE)</f>
        <v>3402</v>
      </c>
    </row>
    <row r="359" spans="1:9" ht="12.75">
      <c r="A359" s="81">
        <f t="shared" si="5"/>
        <v>14</v>
      </c>
      <c r="B359" s="81" t="str">
        <f>'Olah Data'!Z195</f>
        <v>DI Yogyakarta</v>
      </c>
      <c r="C359" s="82" t="str">
        <f>'Olah Data'!D195</f>
        <v>212111842</v>
      </c>
      <c r="D359" s="81" t="e">
        <f>'Olah Data'!G195</f>
        <v>#N/A</v>
      </c>
      <c r="E359" s="80" t="str">
        <f>'Olah Data'!C195</f>
        <v>DIV ST</v>
      </c>
      <c r="F359" s="81" t="str">
        <f>'Olah Data'!T195</f>
        <v>Rt 06, Payaman Utara, Girirejo, Imogiri</v>
      </c>
      <c r="G359" s="81" t="str">
        <f>'Olah Data'!AB195</f>
        <v>BPS Kabupaten Bantul</v>
      </c>
      <c r="H359" s="1" t="str">
        <f t="shared" si="4"/>
        <v>34</v>
      </c>
      <c r="I359" s="1" t="str">
        <f>VLOOKUP(C359,'Olah Data'!D$2:AG$548,24,FALSE)</f>
        <v>3402</v>
      </c>
    </row>
    <row r="360" spans="1:9" ht="12.75">
      <c r="A360" s="81">
        <f t="shared" si="5"/>
        <v>15</v>
      </c>
      <c r="B360" s="81" t="str">
        <f>'Olah Data'!Z138</f>
        <v>DI Yogyakarta</v>
      </c>
      <c r="C360" s="82" t="str">
        <f>'Olah Data'!D138</f>
        <v>212112148</v>
      </c>
      <c r="D360" s="81" t="e">
        <f>'Olah Data'!G138</f>
        <v>#N/A</v>
      </c>
      <c r="E360" s="80" t="str">
        <f>'Olah Data'!C138</f>
        <v>DIV ST</v>
      </c>
      <c r="F360" s="81" t="str">
        <f>'Olah Data'!T138</f>
        <v>Rt 36/Rw 00, E2 Nomor 3, Perumahan Griya Kencana Permai, Argorejo, Sedayu</v>
      </c>
      <c r="G360" s="81" t="str">
        <f>'Olah Data'!AB138</f>
        <v>BPS Kabupaten Bantul</v>
      </c>
      <c r="H360" s="1" t="str">
        <f t="shared" si="4"/>
        <v>34</v>
      </c>
      <c r="I360" s="1" t="str">
        <f>VLOOKUP(C360,'Olah Data'!D$2:AG$548,24,FALSE)</f>
        <v>3402</v>
      </c>
    </row>
    <row r="361" spans="1:9" ht="12.75">
      <c r="A361" s="81">
        <f t="shared" si="5"/>
        <v>16</v>
      </c>
      <c r="B361" s="81" t="str">
        <f>'Olah Data'!Z168</f>
        <v>DI Yogyakarta</v>
      </c>
      <c r="C361" s="82" t="str">
        <f>'Olah Data'!D168</f>
        <v>212112223</v>
      </c>
      <c r="D361" s="81" t="e">
        <f>'Olah Data'!G168</f>
        <v>#N/A</v>
      </c>
      <c r="E361" s="80" t="str">
        <f>'Olah Data'!C168</f>
        <v>DIV ST</v>
      </c>
      <c r="F361" s="81" t="str">
        <f>'Olah Data'!T168</f>
        <v>Rt03, No. 51C, Jalan Parkit, Gempolan Kulon Dk. Klembon, Desa Trirenggo, Kecamatan Bantul</v>
      </c>
      <c r="G361" s="81" t="str">
        <f>'Olah Data'!AB168</f>
        <v>BPS Kabupaten Bantul</v>
      </c>
      <c r="H361" s="1" t="str">
        <f t="shared" si="4"/>
        <v>34</v>
      </c>
      <c r="I361" s="1" t="str">
        <f>VLOOKUP(C361,'Olah Data'!D$2:AG$548,24,FALSE)</f>
        <v>3402</v>
      </c>
    </row>
    <row r="362" spans="1:9" ht="12.75">
      <c r="A362" s="81">
        <f t="shared" si="5"/>
        <v>17</v>
      </c>
      <c r="B362" s="81" t="str">
        <f>'Olah Data'!Z341</f>
        <v>DI Yogyakarta</v>
      </c>
      <c r="C362" s="82" t="str">
        <f>'Olah Data'!D341</f>
        <v>212112270</v>
      </c>
      <c r="D362" s="81" t="e">
        <f>'Olah Data'!G341</f>
        <v>#N/A</v>
      </c>
      <c r="E362" s="80" t="str">
        <f>'Olah Data'!C341</f>
        <v>DIV ST</v>
      </c>
      <c r="F362" s="81" t="str">
        <f>'Olah Data'!T341</f>
        <v>Patalan Rt.36, Patalan, Jetis, Bantul, Di Yogyakarta</v>
      </c>
      <c r="G362" s="81" t="str">
        <f>'Olah Data'!AB341</f>
        <v>BPS Kabupaten Bantul</v>
      </c>
      <c r="H362" s="1" t="str">
        <f t="shared" si="4"/>
        <v>34</v>
      </c>
      <c r="I362" s="1" t="str">
        <f>VLOOKUP(C362,'Olah Data'!D$2:AG$548,24,FALSE)</f>
        <v>3402</v>
      </c>
    </row>
    <row r="363" spans="1:9" ht="12.75">
      <c r="A363" s="81">
        <f t="shared" si="5"/>
        <v>18</v>
      </c>
      <c r="B363" s="81" t="str">
        <f>'Olah Data'!Z333</f>
        <v>DI Yogyakarta</v>
      </c>
      <c r="C363" s="82" t="str">
        <f>'Olah Data'!D333</f>
        <v>212112049</v>
      </c>
      <c r="D363" s="81" t="e">
        <f>'Olah Data'!G333</f>
        <v>#N/A</v>
      </c>
      <c r="E363" s="80" t="str">
        <f>'Olah Data'!C333</f>
        <v>DIV ST</v>
      </c>
      <c r="F363" s="81" t="str">
        <f>'Olah Data'!T333</f>
        <v>Mutihan, Rt 13/Rw 06, Mutihan, Gantiwarno, Klaten</v>
      </c>
      <c r="G363" s="81" t="str">
        <f>'Olah Data'!AB333</f>
        <v>BPS Kabupaten Gunungkidul</v>
      </c>
      <c r="H363" s="1" t="str">
        <f t="shared" si="4"/>
        <v>34</v>
      </c>
      <c r="I363" s="1" t="str">
        <f>VLOOKUP(C363,'Olah Data'!D$2:AG$548,24,FALSE)</f>
        <v>3403</v>
      </c>
    </row>
    <row r="364" spans="1:9" ht="12.75">
      <c r="A364" s="81">
        <f t="shared" si="5"/>
        <v>19</v>
      </c>
      <c r="B364" s="81" t="str">
        <f>'Olah Data'!Z57</f>
        <v>DI Yogyakarta</v>
      </c>
      <c r="C364" s="82" t="str">
        <f>'Olah Data'!D57</f>
        <v>212112081</v>
      </c>
      <c r="D364" s="81" t="e">
        <f>'Olah Data'!G57</f>
        <v>#N/A</v>
      </c>
      <c r="E364" s="80" t="str">
        <f>'Olah Data'!C57</f>
        <v>DIV ST</v>
      </c>
      <c r="F364" s="81" t="str">
        <f>'Olah Data'!T57</f>
        <v>Banaran V, Rt 23/Rw 05, Banaran, Playen, Gunungkidul, Diy</v>
      </c>
      <c r="G364" s="81" t="str">
        <f>'Olah Data'!AB57</f>
        <v>BPS Kabupaten Gunungkidul</v>
      </c>
      <c r="H364" s="1" t="str">
        <f t="shared" si="4"/>
        <v>34</v>
      </c>
      <c r="I364" s="1" t="str">
        <f>VLOOKUP(C364,'Olah Data'!D$2:AG$548,24,FALSE)</f>
        <v>3403</v>
      </c>
    </row>
    <row r="365" spans="1:9" ht="12.75">
      <c r="A365" s="81">
        <f t="shared" si="5"/>
        <v>20</v>
      </c>
      <c r="B365" s="81" t="str">
        <f>'Olah Data'!Z67</f>
        <v>DI Yogyakarta</v>
      </c>
      <c r="C365" s="82" t="str">
        <f>'Olah Data'!D67</f>
        <v>212112317</v>
      </c>
      <c r="D365" s="81" t="e">
        <f>'Olah Data'!G67</f>
        <v>#N/A</v>
      </c>
      <c r="E365" s="80" t="str">
        <f>'Olah Data'!C67</f>
        <v>DIV ST</v>
      </c>
      <c r="F365" s="81" t="str">
        <f>'Olah Data'!T67</f>
        <v>Jl Baron Km 08, Karangasem Rt 06 Rw 09, Mulo, Wonosari, Gunungkidul, Di Yogyakarta</v>
      </c>
      <c r="G365" s="81" t="str">
        <f>'Olah Data'!AB67</f>
        <v>BPS Kabupaten Gunungkidul</v>
      </c>
      <c r="H365" s="1" t="str">
        <f t="shared" si="4"/>
        <v>34</v>
      </c>
      <c r="I365" s="1" t="str">
        <f>VLOOKUP(C365,'Olah Data'!D$2:AG$548,24,FALSE)</f>
        <v>3403</v>
      </c>
    </row>
    <row r="366" spans="1:9" ht="12.75">
      <c r="A366" s="81">
        <f t="shared" si="5"/>
        <v>21</v>
      </c>
      <c r="B366" s="81" t="str">
        <f>'Olah Data'!Z95</f>
        <v>DI Yogyakarta</v>
      </c>
      <c r="C366" s="82" t="str">
        <f>'Olah Data'!D95</f>
        <v>222111841</v>
      </c>
      <c r="D366" s="81" t="e">
        <f>'Olah Data'!G95</f>
        <v>#N/A</v>
      </c>
      <c r="E366" s="80" t="str">
        <f>'Olah Data'!C95</f>
        <v>DIV KS</v>
      </c>
      <c r="F366" s="81" t="str">
        <f>'Olah Data'!T95</f>
        <v xml:space="preserve">Glagahombo Rt 01/ Rw 08, Pondorejo, Tempel, Sleman. </v>
      </c>
      <c r="G366" s="81" t="str">
        <f>'Olah Data'!AB95</f>
        <v>BPS Kabupaten Sleman</v>
      </c>
      <c r="H366" s="1" t="str">
        <f t="shared" si="4"/>
        <v>34</v>
      </c>
      <c r="I366" s="1" t="str">
        <f>VLOOKUP(C366,'Olah Data'!D$2:AG$548,24,FALSE)</f>
        <v>3404</v>
      </c>
    </row>
    <row r="367" spans="1:9" ht="12.75">
      <c r="A367" s="81">
        <f t="shared" si="5"/>
        <v>22</v>
      </c>
      <c r="B367" s="81" t="str">
        <f>'Olah Data'!Z73</f>
        <v>DI Yogyakarta</v>
      </c>
      <c r="C367" s="82" t="str">
        <f>'Olah Data'!D73</f>
        <v>222111886</v>
      </c>
      <c r="D367" s="81" t="e">
        <f>'Olah Data'!G73</f>
        <v>#N/A</v>
      </c>
      <c r="E367" s="80" t="str">
        <f>'Olah Data'!C73</f>
        <v>DIV KS</v>
      </c>
      <c r="F367" s="81" t="str">
        <f>'Olah Data'!T73</f>
        <v>Jl. Karangmojo Rt 05 Rw 03, Karanganom, Karangmojo, Purwomartani, Kalasan</v>
      </c>
      <c r="G367" s="81" t="str">
        <f>'Olah Data'!AB73</f>
        <v>BPS Kabupaten Sleman</v>
      </c>
      <c r="H367" s="1" t="str">
        <f t="shared" si="4"/>
        <v>34</v>
      </c>
      <c r="I367" s="1" t="str">
        <f>VLOOKUP(C367,'Olah Data'!D$2:AG$548,24,FALSE)</f>
        <v>3404</v>
      </c>
    </row>
    <row r="368" spans="1:9" ht="12.75">
      <c r="A368" s="81">
        <f t="shared" si="5"/>
        <v>23</v>
      </c>
      <c r="B368" s="81" t="str">
        <f>'Olah Data'!Z132</f>
        <v>DI Yogyakarta</v>
      </c>
      <c r="C368" s="82" t="str">
        <f>'Olah Data'!D132</f>
        <v>222111993</v>
      </c>
      <c r="D368" s="81" t="e">
        <f>'Olah Data'!G132</f>
        <v>#N/A</v>
      </c>
      <c r="E368" s="80" t="str">
        <f>'Olah Data'!C132</f>
        <v>DIV KS</v>
      </c>
      <c r="F368" s="81" t="str">
        <f>'Olah Data'!T132</f>
        <v>Brengosan 03/08, Donoharjo, Ngaglik</v>
      </c>
      <c r="G368" s="81" t="str">
        <f>'Olah Data'!AB132</f>
        <v>BPS Kabupaten Sleman</v>
      </c>
      <c r="H368" s="1" t="str">
        <f t="shared" si="4"/>
        <v>34</v>
      </c>
      <c r="I368" s="1" t="str">
        <f>VLOOKUP(C368,'Olah Data'!D$2:AG$548,24,FALSE)</f>
        <v>3404</v>
      </c>
    </row>
    <row r="369" spans="1:9" ht="12.75">
      <c r="A369" s="81">
        <f t="shared" si="5"/>
        <v>24</v>
      </c>
      <c r="B369" s="81" t="str">
        <f>'Olah Data'!Z12</f>
        <v>DI Yogyakarta</v>
      </c>
      <c r="C369" s="82" t="str">
        <f>'Olah Data'!D12</f>
        <v>222112055</v>
      </c>
      <c r="D369" s="81" t="e">
        <f>'Olah Data'!G12</f>
        <v>#N/A</v>
      </c>
      <c r="E369" s="80" t="str">
        <f>'Olah Data'!C12</f>
        <v>DIV KS</v>
      </c>
      <c r="F369" s="81" t="str">
        <f>'Olah Data'!T12</f>
        <v>Jl. Palagan Tentara Pelajar, Rejodani I, Rt/Rw 04/02, Saruharjo, Ngaglik, Sleman</v>
      </c>
      <c r="G369" s="81" t="str">
        <f>'Olah Data'!AB12</f>
        <v>BPS Kabupaten Sleman</v>
      </c>
      <c r="H369" s="1" t="str">
        <f t="shared" si="4"/>
        <v>34</v>
      </c>
      <c r="I369" s="1" t="str">
        <f>VLOOKUP(C369,'Olah Data'!D$2:AG$548,24,FALSE)</f>
        <v>3404</v>
      </c>
    </row>
    <row r="370" spans="1:9" ht="12.75">
      <c r="A370" s="81">
        <f t="shared" si="5"/>
        <v>25</v>
      </c>
      <c r="B370" s="81" t="str">
        <f>'Olah Data'!Z74</f>
        <v>DI Yogyakarta</v>
      </c>
      <c r="C370" s="82" t="str">
        <f>'Olah Data'!D74</f>
        <v>222112427</v>
      </c>
      <c r="D370" s="81" t="e">
        <f>'Olah Data'!G74</f>
        <v>#N/A</v>
      </c>
      <c r="E370" s="80" t="str">
        <f>'Olah Data'!C74</f>
        <v>DIV KS</v>
      </c>
      <c r="F370" s="81" t="str">
        <f>'Olah Data'!T74</f>
        <v>Pondok, Rt.02/Rw.01, Selomartani, Kalasan</v>
      </c>
      <c r="G370" s="81" t="str">
        <f>'Olah Data'!AB74</f>
        <v>BPS Kabupaten Sleman</v>
      </c>
      <c r="H370" s="1" t="str">
        <f t="shared" si="4"/>
        <v>34</v>
      </c>
      <c r="I370" s="1" t="str">
        <f>VLOOKUP(C370,'Olah Data'!D$2:AG$548,24,FALSE)</f>
        <v>3404</v>
      </c>
    </row>
    <row r="371" spans="1:9" ht="12.75">
      <c r="A371" s="81">
        <f t="shared" si="5"/>
        <v>26</v>
      </c>
      <c r="B371" s="81" t="str">
        <f>'Olah Data'!Z2</f>
        <v>DI Yogyakarta</v>
      </c>
      <c r="C371" s="82" t="str">
        <f>'Olah Data'!D2</f>
        <v>212111887</v>
      </c>
      <c r="D371" s="81" t="e">
        <f>'Olah Data'!G2</f>
        <v>#N/A</v>
      </c>
      <c r="E371" s="80" t="str">
        <f>'Olah Data'!C2</f>
        <v>DIV ST</v>
      </c>
      <c r="F371" s="81" t="str">
        <f>'Olah Data'!T2</f>
        <v>Potrowangsan Rt 01 Rw 24, Candibinangun, Pakem</v>
      </c>
      <c r="G371" s="81" t="str">
        <f>'Olah Data'!AB2</f>
        <v>BPS Kabupaten Sleman</v>
      </c>
      <c r="H371" s="1" t="str">
        <f t="shared" si="4"/>
        <v>34</v>
      </c>
      <c r="I371" s="1" t="str">
        <f>VLOOKUP(C371,'Olah Data'!D$2:AG$548,24,FALSE)</f>
        <v>3404</v>
      </c>
    </row>
    <row r="372" spans="1:9" ht="12.75">
      <c r="A372" s="81">
        <f t="shared" si="5"/>
        <v>27</v>
      </c>
      <c r="B372" s="81" t="str">
        <f>'Olah Data'!Z485</f>
        <v>DI Yogyakarta</v>
      </c>
      <c r="C372" s="82" t="str">
        <f>'Olah Data'!D485</f>
        <v>212111915</v>
      </c>
      <c r="D372" s="81" t="e">
        <f>'Olah Data'!G485</f>
        <v>#N/A</v>
      </c>
      <c r="E372" s="80" t="str">
        <f>'Olah Data'!C485</f>
        <v>DIV ST</v>
      </c>
      <c r="F372" s="81" t="str">
        <f>'Olah Data'!T485</f>
        <v>Jalan Godean Km 6,5 Rt 05 Rw 11, Sidoarum, Godean, Sleman</v>
      </c>
      <c r="G372" s="81" t="str">
        <f>'Olah Data'!AB485</f>
        <v>BPS Kabupaten Sleman</v>
      </c>
      <c r="H372" s="1" t="str">
        <f t="shared" si="4"/>
        <v>34</v>
      </c>
      <c r="I372" s="1" t="str">
        <f>VLOOKUP(C372,'Olah Data'!D$2:AG$548,24,FALSE)</f>
        <v>3404</v>
      </c>
    </row>
    <row r="373" spans="1:9" ht="12.75">
      <c r="A373" s="81">
        <f t="shared" si="5"/>
        <v>28</v>
      </c>
      <c r="B373" s="81" t="str">
        <f>'Olah Data'!Z41</f>
        <v>DI Yogyakarta</v>
      </c>
      <c r="C373" s="82" t="str">
        <f>'Olah Data'!D41</f>
        <v>212112314</v>
      </c>
      <c r="D373" s="81" t="e">
        <f>'Olah Data'!G41</f>
        <v>#N/A</v>
      </c>
      <c r="E373" s="80" t="str">
        <f>'Olah Data'!C41</f>
        <v>DIV ST</v>
      </c>
      <c r="F373" s="81" t="str">
        <f>'Olah Data'!T41</f>
        <v>Cakran Rt 03 Rw 36 Wukirsari Cangkringan Sleman Yogyakarta</v>
      </c>
      <c r="G373" s="81" t="str">
        <f>'Olah Data'!AB41</f>
        <v>BPS Kabupaten Sleman</v>
      </c>
      <c r="H373" s="1" t="str">
        <f t="shared" si="4"/>
        <v>34</v>
      </c>
      <c r="I373" s="1" t="str">
        <f>VLOOKUP(C373,'Olah Data'!D$2:AG$548,24,FALSE)</f>
        <v>3404</v>
      </c>
    </row>
    <row r="374" spans="1:9" ht="12.75">
      <c r="A374" s="81">
        <f t="shared" si="5"/>
        <v>29</v>
      </c>
      <c r="B374" s="81" t="str">
        <f>'Olah Data'!Z58</f>
        <v>DI Yogyakarta</v>
      </c>
      <c r="C374" s="82" t="str">
        <f>'Olah Data'!D58</f>
        <v>222112173</v>
      </c>
      <c r="D374" s="81" t="e">
        <f>'Olah Data'!G58</f>
        <v>#N/A</v>
      </c>
      <c r="E374" s="80" t="str">
        <f>'Olah Data'!C58</f>
        <v>DIV KS</v>
      </c>
      <c r="F374" s="81" t="str">
        <f>'Olah Data'!T58</f>
        <v>Jogonalan Kidul Rt 03, Tirtonirmolo, Kasihan, Bantul</v>
      </c>
      <c r="G374" s="81" t="str">
        <f>'Olah Data'!AB58</f>
        <v>BPS Kota Yogyakarta</v>
      </c>
      <c r="H374" s="1" t="str">
        <f t="shared" si="4"/>
        <v>34</v>
      </c>
      <c r="I374" s="1" t="str">
        <f>VLOOKUP(C374,'Olah Data'!D$2:AG$548,24,FALSE)</f>
        <v>3471</v>
      </c>
    </row>
    <row r="375" spans="1:9" ht="12.75">
      <c r="A375" s="81">
        <f t="shared" si="5"/>
        <v>30</v>
      </c>
      <c r="B375" s="81" t="str">
        <f>'Olah Data'!Z313</f>
        <v>DI Yogyakarta</v>
      </c>
      <c r="C375" s="82" t="str">
        <f>'Olah Data'!D313</f>
        <v>222112197</v>
      </c>
      <c r="D375" s="81" t="e">
        <f>'Olah Data'!G313</f>
        <v>#N/A</v>
      </c>
      <c r="E375" s="80" t="str">
        <f>'Olah Data'!C313</f>
        <v>DIV KS</v>
      </c>
      <c r="F375" s="81" t="str">
        <f>'Olah Data'!T313</f>
        <v>Ngebo Rt 008/Rw 023, Sukoharjo, Ngaglik</v>
      </c>
      <c r="G375" s="81" t="str">
        <f>'Olah Data'!AB313</f>
        <v>BPS Kota Yogyakarta</v>
      </c>
      <c r="H375" s="1" t="str">
        <f t="shared" si="4"/>
        <v>34</v>
      </c>
      <c r="I375" s="1" t="str">
        <f>VLOOKUP(C375,'Olah Data'!D$2:AG$548,24,FALSE)</f>
        <v>3471</v>
      </c>
    </row>
    <row r="376" spans="1:9" ht="12.75">
      <c r="A376" s="81">
        <f t="shared" si="5"/>
        <v>31</v>
      </c>
      <c r="B376" s="81" t="str">
        <f>'Olah Data'!Z162</f>
        <v>DI Yogyakarta</v>
      </c>
      <c r="C376" s="82" t="str">
        <f>'Olah Data'!D162</f>
        <v>212111836</v>
      </c>
      <c r="D376" s="81" t="e">
        <f>'Olah Data'!G162</f>
        <v>#N/A</v>
      </c>
      <c r="E376" s="80" t="str">
        <f>'Olah Data'!C162</f>
        <v>DIV ST</v>
      </c>
      <c r="F376" s="81" t="str">
        <f>'Olah Data'!T162</f>
        <v>Jln. Gayam, No.62D/25, Rt/Rw 005/002, Kelurahan Baciro, Kecamatan Gondokusuman</v>
      </c>
      <c r="G376" s="81" t="str">
        <f>'Olah Data'!AB162</f>
        <v>BPS Kota Yogyakarta</v>
      </c>
      <c r="H376" s="1" t="str">
        <f t="shared" si="4"/>
        <v>34</v>
      </c>
      <c r="I376" s="1" t="str">
        <f>VLOOKUP(C376,'Olah Data'!D$2:AG$548,24,FALSE)</f>
        <v>3471</v>
      </c>
    </row>
    <row r="377" spans="1:9" ht="12.75">
      <c r="A377" s="81">
        <f t="shared" si="5"/>
        <v>32</v>
      </c>
      <c r="B377" s="81" t="str">
        <f>'Olah Data'!Z86</f>
        <v>DI Yogyakarta</v>
      </c>
      <c r="C377" s="82" t="str">
        <f>'Olah Data'!D86</f>
        <v>212111959</v>
      </c>
      <c r="D377" s="81" t="e">
        <f>'Olah Data'!G86</f>
        <v>#N/A</v>
      </c>
      <c r="E377" s="80" t="str">
        <f>'Olah Data'!C86</f>
        <v>DIV ST</v>
      </c>
      <c r="F377" s="81" t="str">
        <f>'Olah Data'!T86</f>
        <v>Jl Mawar No. 12, Blotan, Wedomartani, Ngemplak, Sleman, Yogyakarta</v>
      </c>
      <c r="G377" s="81" t="str">
        <f>'Olah Data'!AB86</f>
        <v>BPS Kota Yogyakarta</v>
      </c>
      <c r="H377" s="1" t="str">
        <f t="shared" si="4"/>
        <v>34</v>
      </c>
      <c r="I377" s="1" t="str">
        <f>VLOOKUP(C377,'Olah Data'!D$2:AG$548,24,FALSE)</f>
        <v>3471</v>
      </c>
    </row>
    <row r="378" spans="1:9" ht="12.75">
      <c r="A378" s="81">
        <f t="shared" si="5"/>
        <v>33</v>
      </c>
      <c r="B378" s="81" t="str">
        <f>'Olah Data'!Z81</f>
        <v>DI Yogyakarta</v>
      </c>
      <c r="C378" s="82" t="str">
        <f>'Olah Data'!D81</f>
        <v>212112036</v>
      </c>
      <c r="D378" s="81" t="e">
        <f>'Olah Data'!G81</f>
        <v>#N/A</v>
      </c>
      <c r="E378" s="80" t="str">
        <f>'Olah Data'!C81</f>
        <v>DIV ST</v>
      </c>
      <c r="F378" s="81" t="str">
        <f>'Olah Data'!T81</f>
        <v>Jl. Ibu Ruswo No 45, Rt.06/Rw.02, Prawirodirjan, Gondomanan</v>
      </c>
      <c r="G378" s="81" t="str">
        <f>'Olah Data'!AB81</f>
        <v>BPS Kota Yogyakarta</v>
      </c>
      <c r="H378" s="1" t="str">
        <f t="shared" si="4"/>
        <v>34</v>
      </c>
      <c r="I378" s="1" t="str">
        <f>VLOOKUP(C378,'Olah Data'!D$2:AG$548,24,FALSE)</f>
        <v>3471</v>
      </c>
    </row>
    <row r="379" spans="1:9" ht="12.75">
      <c r="A379" s="81">
        <f t="shared" si="5"/>
        <v>34</v>
      </c>
      <c r="B379" s="81" t="str">
        <f>'Olah Data'!Z40</f>
        <v>DI Yogyakarta</v>
      </c>
      <c r="C379" s="82" t="str">
        <f>'Olah Data'!D40</f>
        <v>212112228</v>
      </c>
      <c r="D379" s="81" t="e">
        <f>'Olah Data'!G40</f>
        <v>#N/A</v>
      </c>
      <c r="E379" s="80" t="str">
        <f>'Olah Data'!C40</f>
        <v>DIV ST</v>
      </c>
      <c r="F379" s="81" t="str">
        <f>'Olah Data'!T40</f>
        <v>Jalan Nakula 50 Ketanggungan, Wirobrajan, Yogyakarta, Diy</v>
      </c>
      <c r="G379" s="81" t="str">
        <f>'Olah Data'!AB40</f>
        <v>BPS Kota Yogyakarta</v>
      </c>
      <c r="H379" s="1" t="str">
        <f t="shared" si="4"/>
        <v>34</v>
      </c>
      <c r="I379" s="1" t="str">
        <f>VLOOKUP(C379,'Olah Data'!D$2:AG$548,24,FALSE)</f>
        <v>3471</v>
      </c>
    </row>
    <row r="380" spans="1:9" ht="12.75">
      <c r="A380" s="81">
        <f t="shared" si="5"/>
        <v>35</v>
      </c>
      <c r="B380" s="81" t="str">
        <f>'Olah Data'!Z221</f>
        <v>DI Yogyakarta</v>
      </c>
      <c r="C380" s="82" t="str">
        <f>'Olah Data'!D221</f>
        <v>212112363</v>
      </c>
      <c r="D380" s="81" t="e">
        <f>'Olah Data'!G221</f>
        <v>#N/A</v>
      </c>
      <c r="E380" s="80" t="str">
        <f>'Olah Data'!C221</f>
        <v>DIV ST</v>
      </c>
      <c r="F380" s="81" t="str">
        <f>'Olah Data'!T221</f>
        <v>Minggiran Mj Ii No. 1369A Rt63/Rw17 Suryodiningratan, Mantrijeron, Kota Yogyakarta, Diy</v>
      </c>
      <c r="G380" s="81" t="str">
        <f>'Olah Data'!AB221</f>
        <v>BPS Kota Yogyakarta</v>
      </c>
      <c r="H380" s="1" t="str">
        <f t="shared" si="4"/>
        <v>34</v>
      </c>
      <c r="I380" s="1" t="str">
        <f>VLOOKUP(C380,'Olah Data'!D$2:AG$548,24,FALSE)</f>
        <v>3471</v>
      </c>
    </row>
    <row r="381" spans="1:9" ht="12.75">
      <c r="A381" s="81">
        <f t="shared" si="5"/>
        <v>36</v>
      </c>
      <c r="B381" s="81" t="str">
        <f>'Olah Data'!Z448</f>
        <v>DI Yogyakarta</v>
      </c>
      <c r="C381" s="82" t="str">
        <f>'Olah Data'!D448</f>
        <v>212112398</v>
      </c>
      <c r="D381" s="81" t="e">
        <f>'Olah Data'!G448</f>
        <v>#N/A</v>
      </c>
      <c r="E381" s="80" t="str">
        <f>'Olah Data'!C448</f>
        <v>DIV ST</v>
      </c>
      <c r="F381" s="81" t="str">
        <f>'Olah Data'!T448</f>
        <v>Perum. Banguntapan Permai D.20 Baturetno, Banguntapan, Bantul</v>
      </c>
      <c r="G381" s="81" t="str">
        <f>'Olah Data'!AB448</f>
        <v>BPS Kota Yogyakarta</v>
      </c>
      <c r="H381" s="1" t="str">
        <f t="shared" si="4"/>
        <v>34</v>
      </c>
      <c r="I381" s="1" t="str">
        <f>VLOOKUP(C381,'Olah Data'!D$2:AG$548,24,FALSE)</f>
        <v>3471</v>
      </c>
    </row>
    <row r="382" spans="1:9" ht="12.75">
      <c r="A382" s="81">
        <f t="shared" si="5"/>
        <v>1</v>
      </c>
      <c r="B382" s="81" t="str">
        <f>'Olah Data'!Z525</f>
        <v>Jawa Timur</v>
      </c>
      <c r="C382" s="82" t="str">
        <f>'Olah Data'!D525</f>
        <v>222111869</v>
      </c>
      <c r="D382" s="81" t="e">
        <f>'Olah Data'!G525</f>
        <v>#N/A</v>
      </c>
      <c r="E382" s="80" t="str">
        <f>'Olah Data'!C525</f>
        <v>DIV KS</v>
      </c>
      <c r="F382" s="81" t="str">
        <f>'Olah Data'!T525</f>
        <v>Rt.8/Rw.5, No.24, Jalan Bogangin Baru Blok F, Kedurus, Kecamatan Karangpilang, Surabaya, Jawa Timur 60222</v>
      </c>
      <c r="G382" s="81" t="str">
        <f>'Olah Data'!AB525</f>
        <v>BPS Provinsi Jawa Timur</v>
      </c>
      <c r="H382" s="1" t="str">
        <f t="shared" si="4"/>
        <v>35</v>
      </c>
      <c r="I382" s="1" t="str">
        <f>VLOOKUP(C382,'Olah Data'!D$2:AG$548,24,FALSE)</f>
        <v>3500</v>
      </c>
    </row>
    <row r="383" spans="1:9" ht="12.75">
      <c r="A383" s="81">
        <f t="shared" si="5"/>
        <v>2</v>
      </c>
      <c r="B383" s="81" t="str">
        <f>'Olah Data'!Z272</f>
        <v>Jawa Timur</v>
      </c>
      <c r="C383" s="82" t="str">
        <f>'Olah Data'!D272</f>
        <v>222112135</v>
      </c>
      <c r="D383" s="81" t="e">
        <f>'Olah Data'!G272</f>
        <v>#N/A</v>
      </c>
      <c r="E383" s="80" t="str">
        <f>'Olah Data'!C272</f>
        <v>DIV KS</v>
      </c>
      <c r="F383" s="81" t="str">
        <f>'Olah Data'!T272</f>
        <v>Rt 21/Rw 06, Perum Bukit Bambe Blok Ai/2, Kelurahan Bambe, Kecamatan Driyorejo</v>
      </c>
      <c r="G383" s="81" t="str">
        <f>'Olah Data'!AB272</f>
        <v>BPS Provinsi Jawa Timur</v>
      </c>
      <c r="H383" s="1" t="str">
        <f t="shared" si="4"/>
        <v>35</v>
      </c>
      <c r="I383" s="1" t="str">
        <f>VLOOKUP(C383,'Olah Data'!D$2:AG$548,24,FALSE)</f>
        <v>3500</v>
      </c>
    </row>
    <row r="384" spans="1:9" ht="12.75">
      <c r="A384" s="81">
        <f t="shared" si="5"/>
        <v>3</v>
      </c>
      <c r="B384" s="81" t="str">
        <f>'Olah Data'!Z366</f>
        <v>Jawa Timur</v>
      </c>
      <c r="C384" s="82" t="str">
        <f>'Olah Data'!D366</f>
        <v>222112348</v>
      </c>
      <c r="D384" s="81" t="e">
        <f>'Olah Data'!G366</f>
        <v>#N/A</v>
      </c>
      <c r="E384" s="80" t="str">
        <f>'Olah Data'!C366</f>
        <v>DIV KS</v>
      </c>
      <c r="F384" s="81" t="str">
        <f>'Olah Data'!T366</f>
        <v>Penjaringan Sari Blok A No 104, Penjaringansari, Rungkut,Kota Surabaya, Provinsi Jawa Timur</v>
      </c>
      <c r="G384" s="81" t="str">
        <f>'Olah Data'!AB366</f>
        <v>BPS Provinsi Jawa Timur</v>
      </c>
      <c r="H384" s="1" t="str">
        <f t="shared" si="4"/>
        <v>35</v>
      </c>
      <c r="I384" s="1" t="str">
        <f>VLOOKUP(C384,'Olah Data'!D$2:AG$548,24,FALSE)</f>
        <v>3500</v>
      </c>
    </row>
    <row r="385" spans="1:9" ht="12.75">
      <c r="A385" s="81">
        <f t="shared" si="5"/>
        <v>4</v>
      </c>
      <c r="B385" s="81" t="str">
        <f>'Olah Data'!Z271</f>
        <v>Jawa Timur</v>
      </c>
      <c r="C385" s="82" t="str">
        <f>'Olah Data'!D271</f>
        <v>212112008</v>
      </c>
      <c r="D385" s="81" t="e">
        <f>'Olah Data'!G271</f>
        <v>#N/A</v>
      </c>
      <c r="E385" s="80" t="str">
        <f>'Olah Data'!C271</f>
        <v>DIV ST</v>
      </c>
      <c r="F385" s="81" t="str">
        <f>'Olah Data'!T271</f>
        <v>Kalijudan 10 Abc/17-H, Rt 001/Rw 006, Kelurahan Kalijudan, Kecamatan Mulyorejo</v>
      </c>
      <c r="G385" s="81" t="str">
        <f>'Olah Data'!AB271</f>
        <v>BPS Provinsi Jawa Timur</v>
      </c>
      <c r="H385" s="1" t="str">
        <f t="shared" si="4"/>
        <v>35</v>
      </c>
      <c r="I385" s="1" t="str">
        <f>VLOOKUP(C385,'Olah Data'!D$2:AG$548,24,FALSE)</f>
        <v>3500</v>
      </c>
    </row>
    <row r="386" spans="1:9" ht="12.75">
      <c r="A386" s="81">
        <f t="shared" si="5"/>
        <v>5</v>
      </c>
      <c r="B386" s="81" t="str">
        <f>'Olah Data'!Z267</f>
        <v>Jawa Timur</v>
      </c>
      <c r="C386" s="82" t="str">
        <f>'Olah Data'!D267</f>
        <v>212112014</v>
      </c>
      <c r="D386" s="81" t="e">
        <f>'Olah Data'!G267</f>
        <v>#N/A</v>
      </c>
      <c r="E386" s="80" t="str">
        <f>'Olah Data'!C267</f>
        <v>DIV ST</v>
      </c>
      <c r="F386" s="81" t="str">
        <f>'Olah Data'!T267</f>
        <v>Gunungsari Indah Q-7, Rt 02 / Rw 07, Kedurus, Kec. Karang Pilang</v>
      </c>
      <c r="G386" s="81" t="str">
        <f>'Olah Data'!AB267</f>
        <v>BPS Provinsi Jawa Timur</v>
      </c>
      <c r="H386" s="1" t="str">
        <f t="shared" si="4"/>
        <v>35</v>
      </c>
      <c r="I386" s="1" t="str">
        <f>VLOOKUP(C386,'Olah Data'!D$2:AG$548,24,FALSE)</f>
        <v>3500</v>
      </c>
    </row>
    <row r="387" spans="1:9" ht="12.75">
      <c r="A387" s="81">
        <f t="shared" si="5"/>
        <v>6</v>
      </c>
      <c r="B387" s="81" t="str">
        <f>'Olah Data'!Z334</f>
        <v>Jawa Timur</v>
      </c>
      <c r="C387" s="82" t="str">
        <f>'Olah Data'!D334</f>
        <v>212112347</v>
      </c>
      <c r="D387" s="81" t="e">
        <f>'Olah Data'!G334</f>
        <v>#N/A</v>
      </c>
      <c r="E387" s="80" t="str">
        <f>'Olah Data'!C334</f>
        <v>DIV ST</v>
      </c>
      <c r="F387" s="81" t="str">
        <f>'Olah Data'!T334</f>
        <v>Dsn Kolo Barat, Desa Apaan, Kecamatan Pangarengan</v>
      </c>
      <c r="G387" s="81" t="str">
        <f>'Olah Data'!AB334</f>
        <v>BPS Provinsi Jawa Timur</v>
      </c>
      <c r="H387" s="1" t="str">
        <f t="shared" si="4"/>
        <v>35</v>
      </c>
      <c r="I387" s="1" t="str">
        <f>VLOOKUP(C387,'Olah Data'!D$2:AG$548,24,FALSE)</f>
        <v>3500</v>
      </c>
    </row>
    <row r="388" spans="1:9" ht="12.75">
      <c r="A388" s="81">
        <f t="shared" si="5"/>
        <v>7</v>
      </c>
      <c r="B388" s="81" t="str">
        <f>'Olah Data'!Z357</f>
        <v>Jawa Timur</v>
      </c>
      <c r="C388" s="82" t="str">
        <f>'Olah Data'!D357</f>
        <v>222112310</v>
      </c>
      <c r="D388" s="81" t="e">
        <f>'Olah Data'!G357</f>
        <v>#N/A</v>
      </c>
      <c r="E388" s="80" t="str">
        <f>'Olah Data'!C357</f>
        <v>DIV KS</v>
      </c>
      <c r="F388" s="81" t="str">
        <f>'Olah Data'!T357</f>
        <v>Rt 003/Rw 001, No. 15, Jalan Imam Bonjol Gg. I, Kelurahan Pacitan, Kecamatan Pacitan</v>
      </c>
      <c r="G388" s="81" t="str">
        <f>'Olah Data'!AB357</f>
        <v>BPS Kabupaten Pacitan</v>
      </c>
      <c r="H388" s="1" t="str">
        <f t="shared" si="4"/>
        <v>35</v>
      </c>
      <c r="I388" s="1" t="str">
        <f>VLOOKUP(C388,'Olah Data'!D$2:AG$548,24,FALSE)</f>
        <v>3501</v>
      </c>
    </row>
    <row r="389" spans="1:9" ht="12.75">
      <c r="A389" s="81">
        <f t="shared" si="5"/>
        <v>8</v>
      </c>
      <c r="B389" s="81" t="str">
        <f>'Olah Data'!Z257</f>
        <v>Jawa Timur</v>
      </c>
      <c r="C389" s="82" t="str">
        <f>'Olah Data'!D257</f>
        <v>212111880</v>
      </c>
      <c r="D389" s="81" t="e">
        <f>'Olah Data'!G257</f>
        <v>#N/A</v>
      </c>
      <c r="E389" s="80" t="str">
        <f>'Olah Data'!C257</f>
        <v>DIV ST</v>
      </c>
      <c r="F389" s="81" t="str">
        <f>'Olah Data'!T257</f>
        <v>Rt 01/Rw 01, Dusun Krajan, Desa Bungur, Kecamatan Tulakan</v>
      </c>
      <c r="G389" s="81" t="str">
        <f>'Olah Data'!AB257</f>
        <v>BPS Kabupaten Pacitan</v>
      </c>
      <c r="H389" s="1" t="str">
        <f t="shared" si="4"/>
        <v>35</v>
      </c>
      <c r="I389" s="1" t="str">
        <f>VLOOKUP(C389,'Olah Data'!D$2:AG$548,24,FALSE)</f>
        <v>3501</v>
      </c>
    </row>
    <row r="390" spans="1:9" ht="12.75">
      <c r="A390" s="81">
        <f t="shared" si="5"/>
        <v>9</v>
      </c>
      <c r="B390" s="81" t="str">
        <f>'Olah Data'!Z510</f>
        <v>Jawa Timur</v>
      </c>
      <c r="C390" s="82" t="str">
        <f>'Olah Data'!D510</f>
        <v>212111922</v>
      </c>
      <c r="D390" s="81" t="e">
        <f>'Olah Data'!G510</f>
        <v>#N/A</v>
      </c>
      <c r="E390" s="80" t="str">
        <f>'Olah Data'!C510</f>
        <v>DIV ST</v>
      </c>
      <c r="F390" s="81" t="str">
        <f>'Olah Data'!T510</f>
        <v>Dusun Pandan Rt/Rw 03/02, Desa Sukodono, Kecamatan Donorojo, Kabupaten Pacitan, Jawa Timur</v>
      </c>
      <c r="G390" s="81" t="str">
        <f>'Olah Data'!AB510</f>
        <v>BPS Kabupaten Pacitan</v>
      </c>
      <c r="H390" s="1" t="str">
        <f t="shared" si="4"/>
        <v>35</v>
      </c>
      <c r="I390" s="1" t="str">
        <f>VLOOKUP(C390,'Olah Data'!D$2:AG$548,24,FALSE)</f>
        <v>3501</v>
      </c>
    </row>
    <row r="391" spans="1:9" ht="12.75">
      <c r="A391" s="81">
        <f t="shared" si="5"/>
        <v>10</v>
      </c>
      <c r="B391" s="81" t="str">
        <f>'Olah Data'!Z511</f>
        <v>Jawa Timur</v>
      </c>
      <c r="C391" s="82" t="str">
        <f>'Olah Data'!D511</f>
        <v>212112313</v>
      </c>
      <c r="D391" s="81" t="e">
        <f>'Olah Data'!G511</f>
        <v>#N/A</v>
      </c>
      <c r="E391" s="80" t="str">
        <f>'Olah Data'!C511</f>
        <v>DIV ST</v>
      </c>
      <c r="F391" s="81" t="str">
        <f>'Olah Data'!T511</f>
        <v>Rt 02/Rw 11, Dusun Sumber, Desa Ngadirejan, Kecamatan Pringkuku</v>
      </c>
      <c r="G391" s="81" t="str">
        <f>'Olah Data'!AB511</f>
        <v>BPS Kabupaten Pacitan</v>
      </c>
      <c r="H391" s="1" t="str">
        <f t="shared" si="4"/>
        <v>35</v>
      </c>
      <c r="I391" s="1" t="str">
        <f>VLOOKUP(C391,'Olah Data'!D$2:AG$548,24,FALSE)</f>
        <v>3501</v>
      </c>
    </row>
    <row r="392" spans="1:9" ht="12.75">
      <c r="A392" s="81">
        <f t="shared" si="5"/>
        <v>11</v>
      </c>
      <c r="B392" s="81" t="str">
        <f>'Olah Data'!Z161</f>
        <v>Jawa Timur</v>
      </c>
      <c r="C392" s="82" t="str">
        <f>'Olah Data'!D161</f>
        <v>222112245</v>
      </c>
      <c r="D392" s="81" t="e">
        <f>'Olah Data'!G161</f>
        <v>#N/A</v>
      </c>
      <c r="E392" s="80" t="str">
        <f>'Olah Data'!C161</f>
        <v>DIV KS</v>
      </c>
      <c r="F392" s="81" t="str">
        <f>'Olah Data'!T161</f>
        <v>Jalan Jaksa Agung Suprapto No.36, Rt.02/Rw.02, Kelurahan Mangkujayan, Kecamatan Ponorogo, Kabupaten Ponorogo, Jawa Timur 63411</v>
      </c>
      <c r="G392" s="81" t="str">
        <f>'Olah Data'!AB161</f>
        <v>BPS Kabupaten Ponorogo</v>
      </c>
      <c r="H392" s="1" t="str">
        <f t="shared" si="4"/>
        <v>35</v>
      </c>
      <c r="I392" s="1" t="str">
        <f>VLOOKUP(C392,'Olah Data'!D$2:AG$548,24,FALSE)</f>
        <v>3502</v>
      </c>
    </row>
    <row r="393" spans="1:9" ht="12.75">
      <c r="A393" s="81">
        <f t="shared" si="5"/>
        <v>12</v>
      </c>
      <c r="B393" s="81" t="str">
        <f>'Olah Data'!Z60</f>
        <v>Jawa Timur</v>
      </c>
      <c r="C393" s="82" t="str">
        <f>'Olah Data'!D60</f>
        <v>222112260</v>
      </c>
      <c r="D393" s="81" t="e">
        <f>'Olah Data'!G60</f>
        <v>#N/A</v>
      </c>
      <c r="E393" s="80" t="str">
        <f>'Olah Data'!C60</f>
        <v>DIV KS</v>
      </c>
      <c r="F393" s="81" t="str">
        <f>'Olah Data'!T60</f>
        <v>Jalan Sriwijaya, Rt 01/Rw 02, Desa Campursari, Kec. Sambit, Kab. Ponorogo</v>
      </c>
      <c r="G393" s="81" t="str">
        <f>'Olah Data'!AB60</f>
        <v>BPS Kabupaten Ponorogo</v>
      </c>
      <c r="H393" s="1" t="str">
        <f t="shared" si="4"/>
        <v>35</v>
      </c>
      <c r="I393" s="1" t="str">
        <f>VLOOKUP(C393,'Olah Data'!D$2:AG$548,24,FALSE)</f>
        <v>3502</v>
      </c>
    </row>
    <row r="394" spans="1:9" ht="12.75">
      <c r="A394" s="81">
        <f t="shared" si="5"/>
        <v>13</v>
      </c>
      <c r="B394" s="81" t="str">
        <f>'Olah Data'!Z218</f>
        <v>Jawa Timur</v>
      </c>
      <c r="C394" s="82" t="str">
        <f>'Olah Data'!D218</f>
        <v>212112012</v>
      </c>
      <c r="D394" s="81" t="e">
        <f>'Olah Data'!G218</f>
        <v>#N/A</v>
      </c>
      <c r="E394" s="80" t="str">
        <f>'Olah Data'!C218</f>
        <v>DIV ST</v>
      </c>
      <c r="F394" s="81" t="str">
        <f>'Olah Data'!T218</f>
        <v>Rt 02 Rw 01 Dukuh Ngelo Desa Ngloning, Kecamatan Slahung</v>
      </c>
      <c r="G394" s="81" t="str">
        <f>'Olah Data'!AB218</f>
        <v>BPS Kabupaten Ponorogo</v>
      </c>
      <c r="H394" s="1" t="str">
        <f t="shared" si="4"/>
        <v>35</v>
      </c>
      <c r="I394" s="1" t="str">
        <f>VLOOKUP(C394,'Olah Data'!D$2:AG$548,24,FALSE)</f>
        <v>3502</v>
      </c>
    </row>
    <row r="395" spans="1:9" ht="12.75">
      <c r="A395" s="81">
        <f t="shared" si="5"/>
        <v>14</v>
      </c>
      <c r="B395" s="81" t="str">
        <f>'Olah Data'!Z531</f>
        <v>Jawa Timur</v>
      </c>
      <c r="C395" s="82" t="str">
        <f>'Olah Data'!D531</f>
        <v>212112040</v>
      </c>
      <c r="D395" s="81" t="e">
        <f>'Olah Data'!G531</f>
        <v>#N/A</v>
      </c>
      <c r="E395" s="80" t="str">
        <f>'Olah Data'!C531</f>
        <v>DIV ST</v>
      </c>
      <c r="F395" s="81" t="str">
        <f>'Olah Data'!T531</f>
        <v xml:space="preserve">Jalan Ternate No 65F Mangkujayan, Ponorogo </v>
      </c>
      <c r="G395" s="81" t="str">
        <f>'Olah Data'!AB531</f>
        <v>BPS Kabupaten Ponorogo</v>
      </c>
      <c r="H395" s="1" t="str">
        <f t="shared" si="4"/>
        <v>35</v>
      </c>
      <c r="I395" s="1" t="str">
        <f>VLOOKUP(C395,'Olah Data'!D$2:AG$548,24,FALSE)</f>
        <v>3502</v>
      </c>
    </row>
    <row r="396" spans="1:9" ht="12.75">
      <c r="A396" s="81">
        <f t="shared" si="5"/>
        <v>15</v>
      </c>
      <c r="B396" s="81" t="str">
        <f>'Olah Data'!Z114</f>
        <v>Jawa Timur</v>
      </c>
      <c r="C396" s="82" t="str">
        <f>'Olah Data'!D114</f>
        <v>212112108</v>
      </c>
      <c r="D396" s="81" t="e">
        <f>'Olah Data'!G114</f>
        <v>#N/A</v>
      </c>
      <c r="E396" s="80" t="str">
        <f>'Olah Data'!C114</f>
        <v>DIV ST</v>
      </c>
      <c r="F396" s="81" t="str">
        <f>'Olah Data'!T114</f>
        <v>Jalan Puspowarno Perumahan Pusparaya B26, Rt 006/ Rw 001</v>
      </c>
      <c r="G396" s="81" t="str">
        <f>'Olah Data'!AB114</f>
        <v>BPS Kabupaten Ponorogo</v>
      </c>
      <c r="H396" s="1" t="str">
        <f t="shared" si="4"/>
        <v>35</v>
      </c>
      <c r="I396" s="1" t="str">
        <f>VLOOKUP(C396,'Olah Data'!D$2:AG$548,24,FALSE)</f>
        <v>3502</v>
      </c>
    </row>
    <row r="397" spans="1:9" ht="12.75">
      <c r="A397" s="81">
        <f t="shared" si="5"/>
        <v>16</v>
      </c>
      <c r="B397" s="81" t="str">
        <f>'Olah Data'!Z454</f>
        <v>Jawa Timur</v>
      </c>
      <c r="C397" s="82" t="str">
        <f>'Olah Data'!D454</f>
        <v>222111991</v>
      </c>
      <c r="D397" s="81" t="e">
        <f>'Olah Data'!G454</f>
        <v>#N/A</v>
      </c>
      <c r="E397" s="80" t="str">
        <f>'Olah Data'!C454</f>
        <v>DIV KS</v>
      </c>
      <c r="F397" s="81" t="str">
        <f>'Olah Data'!T454</f>
        <v>Jl. Prof. Dr. Hamka Rt.18 Rw.06, Gang Manikoro, Kauman, Kelurahan Ngantru, Kecamatan Trenggalek</v>
      </c>
      <c r="G397" s="81" t="str">
        <f>'Olah Data'!AB454</f>
        <v>BPS Kabupaten Trenggalek</v>
      </c>
      <c r="H397" s="1" t="str">
        <f t="shared" si="4"/>
        <v>35</v>
      </c>
      <c r="I397" s="1" t="str">
        <f>VLOOKUP(C397,'Olah Data'!D$2:AG$548,24,FALSE)</f>
        <v>3503</v>
      </c>
    </row>
    <row r="398" spans="1:9" ht="12.75">
      <c r="A398" s="81">
        <f t="shared" si="5"/>
        <v>17</v>
      </c>
      <c r="B398" s="81" t="str">
        <f>'Olah Data'!Z8</f>
        <v>Jawa Timur</v>
      </c>
      <c r="C398" s="82" t="str">
        <f>'Olah Data'!D8</f>
        <v>222111998</v>
      </c>
      <c r="D398" s="81" t="e">
        <f>'Olah Data'!G8</f>
        <v>#N/A</v>
      </c>
      <c r="E398" s="80" t="str">
        <f>'Olah Data'!C8</f>
        <v>DIV KS</v>
      </c>
      <c r="F398" s="81" t="str">
        <f>'Olah Data'!T8</f>
        <v>Rt. 02 Rw. 01 Dusun Brongkah, Desa Kedunglurah, Kecamatan Pogalan, Kabupaten Trenggalek</v>
      </c>
      <c r="G398" s="81" t="str">
        <f>'Olah Data'!AB8</f>
        <v>BPS Kabupaten Trenggalek</v>
      </c>
      <c r="H398" s="1" t="str">
        <f t="shared" si="4"/>
        <v>35</v>
      </c>
      <c r="I398" s="1" t="str">
        <f>VLOOKUP(C398,'Olah Data'!D$2:AG$548,24,FALSE)</f>
        <v>3503</v>
      </c>
    </row>
    <row r="399" spans="1:9" ht="12.75">
      <c r="A399" s="81">
        <f t="shared" si="5"/>
        <v>18</v>
      </c>
      <c r="B399" s="81" t="str">
        <f>'Olah Data'!Z82</f>
        <v>Jawa Timur</v>
      </c>
      <c r="C399" s="82" t="str">
        <f>'Olah Data'!D82</f>
        <v>222112074</v>
      </c>
      <c r="D399" s="81" t="e">
        <f>'Olah Data'!G82</f>
        <v>#N/A</v>
      </c>
      <c r="E399" s="80" t="str">
        <f>'Olah Data'!C82</f>
        <v>DIV KS</v>
      </c>
      <c r="F399" s="81" t="str">
        <f>'Olah Data'!T82</f>
        <v xml:space="preserve">Rt/Rw 004/002 Jongke, Sukorame, Gandusari, Trenggalek, Jawa Timur 66372, </v>
      </c>
      <c r="G399" s="81" t="str">
        <f>'Olah Data'!AB82</f>
        <v>BPS Kabupaten Trenggalek</v>
      </c>
      <c r="H399" s="1" t="str">
        <f t="shared" si="4"/>
        <v>35</v>
      </c>
      <c r="I399" s="1" t="str">
        <f>VLOOKUP(C399,'Olah Data'!D$2:AG$548,24,FALSE)</f>
        <v>3503</v>
      </c>
    </row>
    <row r="400" spans="1:9" ht="12.75">
      <c r="A400" s="81">
        <f t="shared" si="5"/>
        <v>19</v>
      </c>
      <c r="B400" s="81" t="str">
        <f>'Olah Data'!Z141</f>
        <v>Jawa Timur</v>
      </c>
      <c r="C400" s="82" t="str">
        <f>'Olah Data'!D141</f>
        <v>212112015</v>
      </c>
      <c r="D400" s="81" t="e">
        <f>'Olah Data'!G141</f>
        <v>#N/A</v>
      </c>
      <c r="E400" s="80" t="str">
        <f>'Olah Data'!C141</f>
        <v>DIV ST</v>
      </c>
      <c r="F400" s="81" t="str">
        <f>'Olah Data'!T141</f>
        <v>Rt. 30, Rw. 08, Dusun Bungur, Desa Munjungan, Kec. Munjungan</v>
      </c>
      <c r="G400" s="81" t="str">
        <f>'Olah Data'!AB141</f>
        <v>BPS Kabupaten Trenggalek</v>
      </c>
      <c r="H400" s="1" t="str">
        <f t="shared" si="4"/>
        <v>35</v>
      </c>
      <c r="I400" s="1" t="str">
        <f>VLOOKUP(C400,'Olah Data'!D$2:AG$548,24,FALSE)</f>
        <v>3503</v>
      </c>
    </row>
    <row r="401" spans="1:9" ht="12.75">
      <c r="A401" s="81">
        <f t="shared" si="5"/>
        <v>20</v>
      </c>
      <c r="B401" s="81" t="str">
        <f>'Olah Data'!Z7</f>
        <v>Jawa Timur</v>
      </c>
      <c r="C401" s="82" t="str">
        <f>'Olah Data'!D7</f>
        <v>212112335</v>
      </c>
      <c r="D401" s="81" t="e">
        <f>'Olah Data'!G7</f>
        <v>#N/A</v>
      </c>
      <c r="E401" s="80" t="str">
        <f>'Olah Data'!C7</f>
        <v>DIV ST</v>
      </c>
      <c r="F401" s="81" t="str">
        <f>'Olah Data'!T7</f>
        <v>Rt 07 Rw 04 Desa Senden Kecamatan Kampak Kabupaten Trenggalek Jawa Timur</v>
      </c>
      <c r="G401" s="81" t="str">
        <f>'Olah Data'!AB7</f>
        <v>BPS Kabupaten Trenggalek</v>
      </c>
      <c r="H401" s="1" t="str">
        <f t="shared" si="4"/>
        <v>35</v>
      </c>
      <c r="I401" s="1" t="str">
        <f>VLOOKUP(C401,'Olah Data'!D$2:AG$548,24,FALSE)</f>
        <v>3503</v>
      </c>
    </row>
    <row r="402" spans="1:9" ht="12.75">
      <c r="A402" s="81">
        <f t="shared" si="5"/>
        <v>21</v>
      </c>
      <c r="B402" s="81" t="str">
        <f>'Olah Data'!Z32</f>
        <v>Jawa Timur</v>
      </c>
      <c r="C402" s="82" t="str">
        <f>'Olah Data'!D32</f>
        <v>212112389</v>
      </c>
      <c r="D402" s="81" t="e">
        <f>'Olah Data'!G32</f>
        <v>#N/A</v>
      </c>
      <c r="E402" s="80" t="str">
        <f>'Olah Data'!C32</f>
        <v>DIV ST</v>
      </c>
      <c r="F402" s="81" t="str">
        <f>'Olah Data'!T32</f>
        <v>Rt 2 Rw 1 Dusun Kademangan, Desa Bendoagung, Kecamatan Kampak</v>
      </c>
      <c r="G402" s="81" t="str">
        <f>'Olah Data'!AB32</f>
        <v>BPS Kabupaten Trenggalek</v>
      </c>
      <c r="H402" s="1" t="str">
        <f t="shared" si="4"/>
        <v>35</v>
      </c>
      <c r="I402" s="1" t="str">
        <f>VLOOKUP(C402,'Olah Data'!D$2:AG$548,24,FALSE)</f>
        <v>3503</v>
      </c>
    </row>
    <row r="403" spans="1:9" ht="12.75">
      <c r="A403" s="81">
        <f t="shared" si="5"/>
        <v>22</v>
      </c>
      <c r="B403" s="81" t="str">
        <f>'Olah Data'!Z482</f>
        <v>Jawa Timur</v>
      </c>
      <c r="C403" s="82" t="str">
        <f>'Olah Data'!D482</f>
        <v>222112110</v>
      </c>
      <c r="D403" s="81" t="e">
        <f>'Olah Data'!G482</f>
        <v>#N/A</v>
      </c>
      <c r="E403" s="80" t="str">
        <f>'Olah Data'!C482</f>
        <v>DIV KS</v>
      </c>
      <c r="F403" s="81" t="str">
        <f>'Olah Data'!T482</f>
        <v>Dusun Dadapan Rt 005 Rw 002, Desa Boyolangu, Kecamatan Boyolangu</v>
      </c>
      <c r="G403" s="81" t="str">
        <f>'Olah Data'!AB482</f>
        <v>BPS Kabupaten Tulungagung</v>
      </c>
      <c r="H403" s="1" t="str">
        <f t="shared" si="4"/>
        <v>35</v>
      </c>
      <c r="I403" s="1" t="str">
        <f>VLOOKUP(C403,'Olah Data'!D$2:AG$548,24,FALSE)</f>
        <v>3504</v>
      </c>
    </row>
    <row r="404" spans="1:9" ht="12.75">
      <c r="A404" s="81">
        <f t="shared" si="5"/>
        <v>23</v>
      </c>
      <c r="B404" s="81" t="str">
        <f>'Olah Data'!Z354</f>
        <v>Jawa Timur</v>
      </c>
      <c r="C404" s="82" t="str">
        <f>'Olah Data'!D354</f>
        <v>222112171</v>
      </c>
      <c r="D404" s="81" t="e">
        <f>'Olah Data'!G354</f>
        <v>#N/A</v>
      </c>
      <c r="E404" s="80" t="str">
        <f>'Olah Data'!C354</f>
        <v>DIV KS</v>
      </c>
      <c r="F404" s="81" t="str">
        <f>'Olah Data'!T354</f>
        <v>Rt/Rw 05/02 No. 2, Dusun Boyolangu, Desa Boyolangu, Kecamatan Boyolangu, Kabupaten Tulungagung, Jawa Timur</v>
      </c>
      <c r="G404" s="81" t="str">
        <f>'Olah Data'!AB354</f>
        <v>BPS Kabupaten Tulungagung</v>
      </c>
      <c r="H404" s="1" t="str">
        <f t="shared" si="4"/>
        <v>35</v>
      </c>
      <c r="I404" s="1" t="str">
        <f>VLOOKUP(C404,'Olah Data'!D$2:AG$548,24,FALSE)</f>
        <v>3504</v>
      </c>
    </row>
    <row r="405" spans="1:9" ht="12.75">
      <c r="A405" s="81">
        <f t="shared" si="5"/>
        <v>24</v>
      </c>
      <c r="B405" s="81" t="str">
        <f>'Olah Data'!Z469</f>
        <v>Jawa Timur</v>
      </c>
      <c r="C405" s="82" t="str">
        <f>'Olah Data'!D469</f>
        <v>222112205</v>
      </c>
      <c r="D405" s="81" t="e">
        <f>'Olah Data'!G469</f>
        <v>#N/A</v>
      </c>
      <c r="E405" s="80" t="str">
        <f>'Olah Data'!C469</f>
        <v>DIV KS</v>
      </c>
      <c r="F405" s="81" t="str">
        <f>'Olah Data'!T469</f>
        <v>Jl. Bromo Gang Musholla Al Muslimun, Rt.2/Rw.2, Kauman, Kecamatan Kauman</v>
      </c>
      <c r="G405" s="81" t="str">
        <f>'Olah Data'!AB469</f>
        <v>BPS Kabupaten Tulungagung</v>
      </c>
      <c r="H405" s="1" t="str">
        <f t="shared" si="4"/>
        <v>35</v>
      </c>
      <c r="I405" s="1" t="str">
        <f>VLOOKUP(C405,'Olah Data'!D$2:AG$548,24,FALSE)</f>
        <v>3504</v>
      </c>
    </row>
    <row r="406" spans="1:9" ht="12.75">
      <c r="A406" s="81">
        <f t="shared" si="5"/>
        <v>25</v>
      </c>
      <c r="B406" s="81" t="str">
        <f>'Olah Data'!Z383</f>
        <v>Jawa Timur</v>
      </c>
      <c r="C406" s="82" t="str">
        <f>'Olah Data'!D383</f>
        <v>212111944</v>
      </c>
      <c r="D406" s="81" t="e">
        <f>'Olah Data'!G383</f>
        <v>#N/A</v>
      </c>
      <c r="E406" s="80" t="str">
        <f>'Olah Data'!C383</f>
        <v>DIV ST</v>
      </c>
      <c r="F406" s="81" t="str">
        <f>'Olah Data'!T383</f>
        <v>Dusun Krajan Rt. 01/Rw. 02 Desa Talunkulon, Kecamatan Bandung</v>
      </c>
      <c r="G406" s="81" t="str">
        <f>'Olah Data'!AB383</f>
        <v>BPS Kabupaten Tulungagung</v>
      </c>
      <c r="H406" s="1" t="str">
        <f t="shared" si="4"/>
        <v>35</v>
      </c>
      <c r="I406" s="1" t="str">
        <f>VLOOKUP(C406,'Olah Data'!D$2:AG$548,24,FALSE)</f>
        <v>3504</v>
      </c>
    </row>
    <row r="407" spans="1:9" ht="12.75">
      <c r="A407" s="81">
        <f t="shared" si="5"/>
        <v>26</v>
      </c>
      <c r="B407" s="81" t="str">
        <f>'Olah Data'!Z406</f>
        <v>Jawa Timur</v>
      </c>
      <c r="C407" s="82" t="str">
        <f>'Olah Data'!D406</f>
        <v>212112293</v>
      </c>
      <c r="D407" s="81" t="e">
        <f>'Olah Data'!G406</f>
        <v>#N/A</v>
      </c>
      <c r="E407" s="80" t="str">
        <f>'Olah Data'!C406</f>
        <v>DIV ST</v>
      </c>
      <c r="F407" s="81" t="str">
        <f>'Olah Data'!T406</f>
        <v>Desa Tawangsari Rt 5/Rw 1, Kec. Kedungwaru, Kab. Tulungagung, Jawa Timur, 66227</v>
      </c>
      <c r="G407" s="81" t="str">
        <f>'Olah Data'!AB406</f>
        <v>BPS Kabupaten Tulungagung</v>
      </c>
      <c r="H407" s="1" t="str">
        <f t="shared" si="4"/>
        <v>35</v>
      </c>
      <c r="I407" s="1" t="str">
        <f>VLOOKUP(C407,'Olah Data'!D$2:AG$548,24,FALSE)</f>
        <v>3504</v>
      </c>
    </row>
    <row r="408" spans="1:9" ht="12.75">
      <c r="A408" s="81">
        <f t="shared" si="5"/>
        <v>27</v>
      </c>
      <c r="B408" s="81" t="str">
        <f>'Olah Data'!Z76</f>
        <v>Jawa Timur</v>
      </c>
      <c r="C408" s="82" t="str">
        <f>'Olah Data'!D76</f>
        <v>222111871</v>
      </c>
      <c r="D408" s="81" t="e">
        <f>'Olah Data'!G76</f>
        <v>#N/A</v>
      </c>
      <c r="E408" s="80" t="str">
        <f>'Olah Data'!C76</f>
        <v>DIV KS</v>
      </c>
      <c r="F408" s="81" t="str">
        <f>'Olah Data'!T76</f>
        <v>Jalan Bromo Rt 001 Rw 003 Desa Sumberjo Kecamatan Kandat Kabupaten Kediri</v>
      </c>
      <c r="G408" s="81" t="str">
        <f>'Olah Data'!AB76</f>
        <v>BPS Kabupaten Kediri</v>
      </c>
      <c r="H408" s="1" t="str">
        <f t="shared" si="4"/>
        <v>35</v>
      </c>
      <c r="I408" s="1" t="str">
        <f>VLOOKUP(C408,'Olah Data'!D$2:AG$548,24,FALSE)</f>
        <v>3506</v>
      </c>
    </row>
    <row r="409" spans="1:9" ht="12.75">
      <c r="A409" s="81">
        <f t="shared" si="5"/>
        <v>28</v>
      </c>
      <c r="B409" s="81" t="str">
        <f>'Olah Data'!Z44</f>
        <v>Jawa Timur</v>
      </c>
      <c r="C409" s="82" t="str">
        <f>'Olah Data'!D44</f>
        <v>222112368</v>
      </c>
      <c r="D409" s="81" t="e">
        <f>'Olah Data'!G44</f>
        <v>#N/A</v>
      </c>
      <c r="E409" s="80" t="str">
        <f>'Olah Data'!C44</f>
        <v>DIV KS</v>
      </c>
      <c r="F409" s="81" t="str">
        <f>'Olah Data'!T44</f>
        <v>Jl. Pandan Ii Lk.1 Rt.15/Rw.04 No.32 Kelurahan Pare, Kecamatan Pare, Kabupaten Kediri, Jawa Timur</v>
      </c>
      <c r="G409" s="81" t="str">
        <f>'Olah Data'!AB44</f>
        <v>BPS Kabupaten Kediri</v>
      </c>
      <c r="H409" s="1" t="str">
        <f t="shared" si="4"/>
        <v>35</v>
      </c>
      <c r="I409" s="1" t="str">
        <f>VLOOKUP(C409,'Olah Data'!D$2:AG$548,24,FALSE)</f>
        <v>3506</v>
      </c>
    </row>
    <row r="410" spans="1:9" ht="12.75">
      <c r="A410" s="81">
        <f t="shared" si="5"/>
        <v>29</v>
      </c>
      <c r="B410" s="81" t="str">
        <f>'Olah Data'!Z464</f>
        <v>Jawa Timur</v>
      </c>
      <c r="C410" s="82" t="str">
        <f>'Olah Data'!D464</f>
        <v>222112369</v>
      </c>
      <c r="D410" s="81" t="e">
        <f>'Olah Data'!G464</f>
        <v>#N/A</v>
      </c>
      <c r="E410" s="80" t="str">
        <f>'Olah Data'!C464</f>
        <v>DIV KS</v>
      </c>
      <c r="F410" s="81" t="str">
        <f>'Olah Data'!T464</f>
        <v>Ngletih Rt02/Rw01, Kec. Pesantren, Kota Kediri, Jawa Timur</v>
      </c>
      <c r="G410" s="81" t="str">
        <f>'Olah Data'!AB464</f>
        <v>BPS Kabupaten Kediri</v>
      </c>
      <c r="H410" s="1" t="str">
        <f t="shared" si="4"/>
        <v>35</v>
      </c>
      <c r="I410" s="1" t="str">
        <f>VLOOKUP(C410,'Olah Data'!D$2:AG$548,24,FALSE)</f>
        <v>3506</v>
      </c>
    </row>
    <row r="411" spans="1:9" ht="12.75">
      <c r="A411" s="81">
        <f t="shared" si="5"/>
        <v>30</v>
      </c>
      <c r="B411" s="81" t="str">
        <f>'Olah Data'!Z190</f>
        <v>Jawa Timur</v>
      </c>
      <c r="C411" s="82" t="str">
        <f>'Olah Data'!D190</f>
        <v>212111872</v>
      </c>
      <c r="D411" s="81" t="e">
        <f>'Olah Data'!G190</f>
        <v>#N/A</v>
      </c>
      <c r="E411" s="80" t="str">
        <f>'Olah Data'!C190</f>
        <v>DIV ST</v>
      </c>
      <c r="F411" s="81" t="str">
        <f>'Olah Data'!T190</f>
        <v>Jl Kh Wahid Hasyim Gg 2A No 30, Kelurahan Bandar Lor Kecamatan Mojoroto</v>
      </c>
      <c r="G411" s="81" t="str">
        <f>'Olah Data'!AB190</f>
        <v>BPS Kabupaten Kediri</v>
      </c>
      <c r="H411" s="1" t="str">
        <f t="shared" si="4"/>
        <v>35</v>
      </c>
      <c r="I411" s="1" t="str">
        <f>VLOOKUP(C411,'Olah Data'!D$2:AG$548,24,FALSE)</f>
        <v>3506</v>
      </c>
    </row>
    <row r="412" spans="1:9" ht="12.75">
      <c r="A412" s="81">
        <f t="shared" si="5"/>
        <v>31</v>
      </c>
      <c r="B412" s="81" t="str">
        <f>'Olah Data'!Z124</f>
        <v>Jawa Timur</v>
      </c>
      <c r="C412" s="82" t="str">
        <f>'Olah Data'!D124</f>
        <v>212112051</v>
      </c>
      <c r="D412" s="81" t="e">
        <f>'Olah Data'!G124</f>
        <v>#N/A</v>
      </c>
      <c r="E412" s="80" t="str">
        <f>'Olah Data'!C124</f>
        <v>DIV ST</v>
      </c>
      <c r="F412" s="81" t="str">
        <f>'Olah Data'!T124</f>
        <v>Jalan Klampis Tengah Rt 2 Rw 6, Dusun Klampisan, Desa Mojokerep, Kecamatan Plemahan</v>
      </c>
      <c r="G412" s="81" t="str">
        <f>'Olah Data'!AB124</f>
        <v>BPS Kabupaten Kediri</v>
      </c>
      <c r="H412" s="1" t="str">
        <f t="shared" si="4"/>
        <v>35</v>
      </c>
      <c r="I412" s="1" t="str">
        <f>VLOOKUP(C412,'Olah Data'!D$2:AG$548,24,FALSE)</f>
        <v>3506</v>
      </c>
    </row>
    <row r="413" spans="1:9" ht="12.75">
      <c r="A413" s="81">
        <f t="shared" si="5"/>
        <v>32</v>
      </c>
      <c r="B413" s="81" t="str">
        <f>'Olah Data'!Z113</f>
        <v>Jawa Timur</v>
      </c>
      <c r="C413" s="82" t="str">
        <f>'Olah Data'!D113</f>
        <v>212112064</v>
      </c>
      <c r="D413" s="81" t="e">
        <f>'Olah Data'!G113</f>
        <v>#N/A</v>
      </c>
      <c r="E413" s="80" t="str">
        <f>'Olah Data'!C113</f>
        <v>DIV ST</v>
      </c>
      <c r="F413" s="81" t="str">
        <f>'Olah Data'!T113</f>
        <v>Jl. Raflesia, Rt.15/Rw.22, Puhrejo, Tulungrejo, Kec. Pare, Kediri, Jawa Timur 64212</v>
      </c>
      <c r="G413" s="81" t="str">
        <f>'Olah Data'!AB113</f>
        <v>BPS Kabupaten Kediri</v>
      </c>
      <c r="H413" s="1" t="str">
        <f t="shared" si="4"/>
        <v>35</v>
      </c>
      <c r="I413" s="1" t="str">
        <f>VLOOKUP(C413,'Olah Data'!D$2:AG$548,24,FALSE)</f>
        <v>3506</v>
      </c>
    </row>
    <row r="414" spans="1:9" ht="12.75">
      <c r="A414" s="81">
        <f t="shared" si="5"/>
        <v>33</v>
      </c>
      <c r="B414" s="81" t="str">
        <f>'Olah Data'!Z39</f>
        <v>Jawa Timur</v>
      </c>
      <c r="C414" s="82" t="str">
        <f>'Olah Data'!D39</f>
        <v>212112233</v>
      </c>
      <c r="D414" s="81" t="e">
        <f>'Olah Data'!G39</f>
        <v>#N/A</v>
      </c>
      <c r="E414" s="80" t="str">
        <f>'Olah Data'!C39</f>
        <v>DIV ST</v>
      </c>
      <c r="F414" s="81" t="str">
        <f>'Olah Data'!T39</f>
        <v>Dusun Tlanak, Rt001/Rw004, Desa Ngampel, Kecamatan Papar, Kabupaten Kediri</v>
      </c>
      <c r="G414" s="81" t="str">
        <f>'Olah Data'!AB39</f>
        <v>BPS Kabupaten Kediri</v>
      </c>
      <c r="H414" s="1" t="str">
        <f t="shared" si="4"/>
        <v>35</v>
      </c>
      <c r="I414" s="1" t="str">
        <f>VLOOKUP(C414,'Olah Data'!D$2:AG$548,24,FALSE)</f>
        <v>3506</v>
      </c>
    </row>
    <row r="415" spans="1:9" ht="12.75">
      <c r="A415" s="81">
        <f t="shared" si="5"/>
        <v>34</v>
      </c>
      <c r="B415" s="81" t="str">
        <f>'Olah Data'!Z302</f>
        <v>Jawa Timur</v>
      </c>
      <c r="C415" s="82" t="str">
        <f>'Olah Data'!D302</f>
        <v>222111907</v>
      </c>
      <c r="D415" s="81" t="e">
        <f>'Olah Data'!G302</f>
        <v>#N/A</v>
      </c>
      <c r="E415" s="80" t="str">
        <f>'Olah Data'!C302</f>
        <v>DIV KS</v>
      </c>
      <c r="F415" s="81" t="str">
        <f>'Olah Data'!T302</f>
        <v>Gang Flamboyan, Dusun Perjuangan, Rt 14 Rw 03, Sumbersuko, Lumajang.</v>
      </c>
      <c r="G415" s="81" t="str">
        <f>'Olah Data'!AB302</f>
        <v>BPS Kabupaten Lumajang</v>
      </c>
      <c r="H415" s="1" t="str">
        <f t="shared" si="4"/>
        <v>35</v>
      </c>
      <c r="I415" s="1" t="str">
        <f>VLOOKUP(C415,'Olah Data'!D$2:AG$548,24,FALSE)</f>
        <v>3508</v>
      </c>
    </row>
    <row r="416" spans="1:9" ht="12.75">
      <c r="A416" s="81">
        <f t="shared" si="5"/>
        <v>35</v>
      </c>
      <c r="B416" s="81" t="str">
        <f>'Olah Data'!Z217</f>
        <v>Jawa Timur</v>
      </c>
      <c r="C416" s="82" t="str">
        <f>'Olah Data'!D217</f>
        <v>222112423</v>
      </c>
      <c r="D416" s="81" t="e">
        <f>'Olah Data'!G217</f>
        <v>#N/A</v>
      </c>
      <c r="E416" s="80" t="str">
        <f>'Olah Data'!C217</f>
        <v>DIV KS</v>
      </c>
      <c r="F416" s="81" t="str">
        <f>'Olah Data'!T217</f>
        <v xml:space="preserve">Jalan Mayjen Sukertiyo No.59 Rt 01 Rw 01  Desa Yosowilangun Lor Kecamatan Yosowilangun </v>
      </c>
      <c r="G416" s="81" t="str">
        <f>'Olah Data'!AB217</f>
        <v>BPS Kabupaten Lumajang</v>
      </c>
      <c r="H416" s="1" t="str">
        <f t="shared" si="4"/>
        <v>35</v>
      </c>
      <c r="I416" s="1" t="str">
        <f>VLOOKUP(C416,'Olah Data'!D$2:AG$548,24,FALSE)</f>
        <v>3508</v>
      </c>
    </row>
    <row r="417" spans="1:9" ht="12.75">
      <c r="A417" s="81">
        <f t="shared" si="5"/>
        <v>36</v>
      </c>
      <c r="B417" s="81" t="str">
        <f>'Olah Data'!Z359</f>
        <v>Jawa Timur</v>
      </c>
      <c r="C417" s="82" t="str">
        <f>'Olah Data'!D359</f>
        <v>222112378</v>
      </c>
      <c r="D417" s="81" t="e">
        <f>'Olah Data'!G359</f>
        <v>#N/A</v>
      </c>
      <c r="E417" s="80" t="str">
        <f>'Olah Data'!C359</f>
        <v>DIV KS</v>
      </c>
      <c r="F417" s="81" t="str">
        <f>'Olah Data'!T359</f>
        <v>Jl. Gajah Mada Xii/Kav.11 Rt/Rw 002/032 Kel. Jemberkidul Kec. Kaliwates</v>
      </c>
      <c r="G417" s="81" t="str">
        <f>'Olah Data'!AB359</f>
        <v>BPS Kabupaten Jember</v>
      </c>
      <c r="H417" s="1" t="str">
        <f t="shared" si="4"/>
        <v>35</v>
      </c>
      <c r="I417" s="1" t="str">
        <f>VLOOKUP(C417,'Olah Data'!D$2:AG$548,24,FALSE)</f>
        <v>3509</v>
      </c>
    </row>
    <row r="418" spans="1:9" ht="12.75">
      <c r="A418" s="81">
        <f t="shared" si="5"/>
        <v>37</v>
      </c>
      <c r="B418" s="81" t="str">
        <f>'Olah Data'!Z338</f>
        <v>Jawa Timur</v>
      </c>
      <c r="C418" s="82" t="str">
        <f>'Olah Data'!D338</f>
        <v>222112382</v>
      </c>
      <c r="D418" s="81" t="e">
        <f>'Olah Data'!G338</f>
        <v>#N/A</v>
      </c>
      <c r="E418" s="80" t="str">
        <f>'Olah Data'!C338</f>
        <v>DIV KS</v>
      </c>
      <c r="F418" s="81" t="str">
        <f>'Olah Data'!T338</f>
        <v>Rt.006/Rw.002, Jl. Madjid Baitussalam, Desa Karang Semanding, Kec. Balung</v>
      </c>
      <c r="G418" s="81" t="str">
        <f>'Olah Data'!AB338</f>
        <v>BPS Kabupaten Jember</v>
      </c>
      <c r="H418" s="1" t="str">
        <f t="shared" si="4"/>
        <v>35</v>
      </c>
      <c r="I418" s="1" t="str">
        <f>VLOOKUP(C418,'Olah Data'!D$2:AG$548,24,FALSE)</f>
        <v>3509</v>
      </c>
    </row>
    <row r="419" spans="1:9" ht="12.75">
      <c r="A419" s="81">
        <f t="shared" si="5"/>
        <v>38</v>
      </c>
      <c r="B419" s="81" t="str">
        <f>'Olah Data'!Z470</f>
        <v>Jawa Timur</v>
      </c>
      <c r="C419" s="82" t="str">
        <f>'Olah Data'!D470</f>
        <v>222112426</v>
      </c>
      <c r="D419" s="81" t="e">
        <f>'Olah Data'!G470</f>
        <v>#N/A</v>
      </c>
      <c r="E419" s="80" t="str">
        <f>'Olah Data'!C470</f>
        <v>DIV KS</v>
      </c>
      <c r="F419" s="81" t="str">
        <f>'Olah Data'!T470</f>
        <v>Rt03/Rw01, Dsn.Krajan, Desa Purwodadi, Kec.Gambiran</v>
      </c>
      <c r="G419" s="81" t="str">
        <f>'Olah Data'!AB470</f>
        <v>BPS Kabupaten Banyuwangi</v>
      </c>
      <c r="H419" s="1" t="str">
        <f t="shared" si="4"/>
        <v>35</v>
      </c>
      <c r="I419" s="1" t="str">
        <f>VLOOKUP(C419,'Olah Data'!D$2:AG$548,24,FALSE)</f>
        <v>3510</v>
      </c>
    </row>
    <row r="420" spans="1:9" ht="12.75">
      <c r="A420" s="81">
        <f t="shared" si="5"/>
        <v>39</v>
      </c>
      <c r="B420" s="81" t="str">
        <f>'Olah Data'!Z369</f>
        <v>Jawa Timur</v>
      </c>
      <c r="C420" s="82" t="str">
        <f>'Olah Data'!D369</f>
        <v>112212728</v>
      </c>
      <c r="D420" s="81" t="e">
        <f>'Olah Data'!G369</f>
        <v>#N/A</v>
      </c>
      <c r="E420" s="80" t="str">
        <f>'Olah Data'!C369</f>
        <v>DIII ST</v>
      </c>
      <c r="F420" s="81" t="str">
        <f>'Olah Data'!T369</f>
        <v>Jalan M.T. Haryono Gang Iv No. 20 Rt.04/Rw.05, Kelurahan Mangunharjo, Kecamatan Mayangan</v>
      </c>
      <c r="G420" s="81" t="str">
        <f>'Olah Data'!AB369</f>
        <v>BPS Kabupaten Probolinggo</v>
      </c>
      <c r="H420" s="1" t="str">
        <f t="shared" si="4"/>
        <v>35</v>
      </c>
      <c r="I420" s="1" t="str">
        <f>VLOOKUP(C420,'Olah Data'!D$2:AG$548,24,FALSE)</f>
        <v>3513</v>
      </c>
    </row>
    <row r="421" spans="1:9" ht="12.75">
      <c r="A421" s="81">
        <f t="shared" si="5"/>
        <v>40</v>
      </c>
      <c r="B421" s="81" t="str">
        <f>'Olah Data'!Z270</f>
        <v>Jawa Timur</v>
      </c>
      <c r="C421" s="82" t="str">
        <f>'Olah Data'!D270</f>
        <v>222112078</v>
      </c>
      <c r="D421" s="81" t="e">
        <f>'Olah Data'!G270</f>
        <v>#N/A</v>
      </c>
      <c r="E421" s="80" t="str">
        <f>'Olah Data'!C270</f>
        <v>DIV KS</v>
      </c>
      <c r="F421" s="81" t="str">
        <f>'Olah Data'!T270</f>
        <v>Perumahan Sumber Taman Indah Jl. Taman Tirta Iv Blok Dd No. 17, Rt.05/Rw.08, Sumber Taman, Kecamatan Wonoasih, Kota Probolinggo, Jawa Timur, 67237</v>
      </c>
      <c r="G421" s="81" t="str">
        <f>'Olah Data'!AB270</f>
        <v>BPS Kabupaten Probolinggo</v>
      </c>
      <c r="H421" s="1" t="str">
        <f t="shared" si="4"/>
        <v>35</v>
      </c>
      <c r="I421" s="1" t="str">
        <f>VLOOKUP(C421,'Olah Data'!D$2:AG$548,24,FALSE)</f>
        <v>3513</v>
      </c>
    </row>
    <row r="422" spans="1:9" ht="12.75">
      <c r="A422" s="81">
        <f t="shared" si="5"/>
        <v>41</v>
      </c>
      <c r="B422" s="81" t="str">
        <f>'Olah Data'!Z219</f>
        <v>Jawa Timur</v>
      </c>
      <c r="C422" s="82" t="str">
        <f>'Olah Data'!D219</f>
        <v>222111864</v>
      </c>
      <c r="D422" s="81" t="e">
        <f>'Olah Data'!G219</f>
        <v>#N/A</v>
      </c>
      <c r="E422" s="80" t="str">
        <f>'Olah Data'!C219</f>
        <v>DIV KS</v>
      </c>
      <c r="F422" s="81" t="str">
        <f>'Olah Data'!T219</f>
        <v>Magersari Permai Blok J-02 Rt.23/Rw.7 Kab. Sidoarjo</v>
      </c>
      <c r="G422" s="81" t="str">
        <f>'Olah Data'!AB219</f>
        <v>BPS Kabupaten Sidoarjo</v>
      </c>
      <c r="H422" s="1" t="str">
        <f t="shared" si="4"/>
        <v>35</v>
      </c>
      <c r="I422" s="1" t="str">
        <f>VLOOKUP(C422,'Olah Data'!D$2:AG$548,24,FALSE)</f>
        <v>3515</v>
      </c>
    </row>
    <row r="423" spans="1:9" ht="12.75">
      <c r="A423" s="81">
        <f t="shared" si="5"/>
        <v>42</v>
      </c>
      <c r="B423" s="81" t="str">
        <f>'Olah Data'!Z451</f>
        <v>Jawa Timur</v>
      </c>
      <c r="C423" s="82" t="str">
        <f>'Olah Data'!D451</f>
        <v>222112038</v>
      </c>
      <c r="D423" s="81" t="e">
        <f>'Olah Data'!G451</f>
        <v>#N/A</v>
      </c>
      <c r="E423" s="80" t="str">
        <f>'Olah Data'!C451</f>
        <v>DIV KS</v>
      </c>
      <c r="F423" s="81" t="str">
        <f>'Olah Data'!T451</f>
        <v>Griya Permata Gedangan D4 No.23, Keboansikep, Gedangan</v>
      </c>
      <c r="G423" s="81" t="str">
        <f>'Olah Data'!AB451</f>
        <v>BPS Kabupaten Sidoarjo</v>
      </c>
      <c r="H423" s="1" t="str">
        <f t="shared" si="4"/>
        <v>35</v>
      </c>
      <c r="I423" s="1" t="str">
        <f>VLOOKUP(C423,'Olah Data'!D$2:AG$548,24,FALSE)</f>
        <v>3515</v>
      </c>
    </row>
    <row r="424" spans="1:9" ht="12.75">
      <c r="A424" s="81">
        <f t="shared" si="5"/>
        <v>43</v>
      </c>
      <c r="B424" s="81" t="str">
        <f>'Olah Data'!Z429</f>
        <v>Jawa Timur</v>
      </c>
      <c r="C424" s="82" t="str">
        <f>'Olah Data'!D429</f>
        <v>222112300</v>
      </c>
      <c r="D424" s="81" t="e">
        <f>'Olah Data'!G429</f>
        <v>#N/A</v>
      </c>
      <c r="E424" s="80" t="str">
        <f>'Olah Data'!C429</f>
        <v>DIV KS</v>
      </c>
      <c r="F424" s="81" t="str">
        <f>'Olah Data'!T429</f>
        <v>Rt12/Rw04, Jalan Kyai Mojo, Desa Sedenganmijen, Kecamatan Krian</v>
      </c>
      <c r="G424" s="81" t="str">
        <f>'Olah Data'!AB429</f>
        <v>BPS Kabupaten Sidoarjo</v>
      </c>
      <c r="H424" s="1" t="str">
        <f t="shared" si="4"/>
        <v>35</v>
      </c>
      <c r="I424" s="1" t="str">
        <f>VLOOKUP(C424,'Olah Data'!D$2:AG$548,24,FALSE)</f>
        <v>3515</v>
      </c>
    </row>
    <row r="425" spans="1:9" ht="12.75">
      <c r="A425" s="81">
        <f t="shared" si="5"/>
        <v>44</v>
      </c>
      <c r="B425" s="81" t="str">
        <f>'Olah Data'!Z15</f>
        <v>Jawa Timur</v>
      </c>
      <c r="C425" s="82" t="str">
        <f>'Olah Data'!D15</f>
        <v>222112344</v>
      </c>
      <c r="D425" s="81" t="e">
        <f>'Olah Data'!G15</f>
        <v>#N/A</v>
      </c>
      <c r="E425" s="80" t="str">
        <f>'Olah Data'!C15</f>
        <v>DIV KS</v>
      </c>
      <c r="F425" s="81" t="str">
        <f>'Olah Data'!T15</f>
        <v xml:space="preserve">Alamat Utama (Orang Tua): Perumtas 3 Blok J6/09, Grabagan, Tulangan, Sidoarjo, Jawa Timur. </v>
      </c>
      <c r="G425" s="81" t="str">
        <f>'Olah Data'!AB15</f>
        <v>BPS Kabupaten Sidoarjo</v>
      </c>
      <c r="H425" s="1" t="str">
        <f t="shared" si="4"/>
        <v>35</v>
      </c>
      <c r="I425" s="1" t="str">
        <f>VLOOKUP(C425,'Olah Data'!D$2:AG$548,24,FALSE)</f>
        <v>3515</v>
      </c>
    </row>
    <row r="426" spans="1:9" ht="12.75">
      <c r="A426" s="81">
        <f t="shared" si="5"/>
        <v>45</v>
      </c>
      <c r="B426" s="81" t="str">
        <f>'Olah Data'!Z440</f>
        <v>Jawa Timur</v>
      </c>
      <c r="C426" s="82" t="str">
        <f>'Olah Data'!D440</f>
        <v>222112433</v>
      </c>
      <c r="D426" s="81" t="e">
        <f>'Olah Data'!G440</f>
        <v>#N/A</v>
      </c>
      <c r="E426" s="80" t="str">
        <f>'Olah Data'!C440</f>
        <v>DIV KS</v>
      </c>
      <c r="F426" s="81" t="str">
        <f>'Olah Data'!T440</f>
        <v>Istana Candi Mas Regency, Cluster Brawijaya, Blok B4 No 1, Desa Ngampelsari, Kecamatan Candi</v>
      </c>
      <c r="G426" s="81" t="str">
        <f>'Olah Data'!AB440</f>
        <v>BPS Kabupaten Sidoarjo</v>
      </c>
      <c r="H426" s="1" t="str">
        <f t="shared" si="4"/>
        <v>35</v>
      </c>
      <c r="I426" s="1" t="str">
        <f>VLOOKUP(C426,'Olah Data'!D$2:AG$548,24,FALSE)</f>
        <v>3515</v>
      </c>
    </row>
    <row r="427" spans="1:9" ht="12.75">
      <c r="A427" s="81">
        <f t="shared" si="5"/>
        <v>46</v>
      </c>
      <c r="B427" s="81" t="str">
        <f>'Olah Data'!Z155</f>
        <v>Jawa Timur</v>
      </c>
      <c r="C427" s="82" t="str">
        <f>'Olah Data'!D155</f>
        <v>212111837</v>
      </c>
      <c r="D427" s="81" t="e">
        <f>'Olah Data'!G155</f>
        <v>#N/A</v>
      </c>
      <c r="E427" s="80" t="str">
        <f>'Olah Data'!C155</f>
        <v>DIV ST</v>
      </c>
      <c r="F427" s="81" t="str">
        <f>'Olah Data'!T155</f>
        <v>Perum Permata Candiloka Rt 4 Rw 4 Balonggabus Candi Sidoarjo</v>
      </c>
      <c r="G427" s="81" t="str">
        <f>'Olah Data'!AB155</f>
        <v>BPS Kabupaten Sidoarjo</v>
      </c>
      <c r="H427" s="1" t="str">
        <f t="shared" si="4"/>
        <v>35</v>
      </c>
      <c r="I427" s="1" t="str">
        <f>VLOOKUP(C427,'Olah Data'!D$2:AG$548,24,FALSE)</f>
        <v>3515</v>
      </c>
    </row>
    <row r="428" spans="1:9" ht="12.75">
      <c r="A428" s="81">
        <f t="shared" si="5"/>
        <v>47</v>
      </c>
      <c r="B428" s="81" t="str">
        <f>'Olah Data'!Z13</f>
        <v>Jawa Timur</v>
      </c>
      <c r="C428" s="82" t="str">
        <f>'Olah Data'!D13</f>
        <v>212112216</v>
      </c>
      <c r="D428" s="81" t="e">
        <f>'Olah Data'!G13</f>
        <v>#N/A</v>
      </c>
      <c r="E428" s="80" t="str">
        <f>'Olah Data'!C13</f>
        <v>DIV ST</v>
      </c>
      <c r="F428" s="81" t="str">
        <f>'Olah Data'!T13</f>
        <v>Desa Kalisampurno Rt 02 Rw 01 Nomor 10, Kec. Tanggulangin</v>
      </c>
      <c r="G428" s="81" t="str">
        <f>'Olah Data'!AB13</f>
        <v>BPS Kabupaten Sidoarjo</v>
      </c>
      <c r="H428" s="1" t="str">
        <f t="shared" si="4"/>
        <v>35</v>
      </c>
      <c r="I428" s="1" t="str">
        <f>VLOOKUP(C428,'Olah Data'!D$2:AG$548,24,FALSE)</f>
        <v>3515</v>
      </c>
    </row>
    <row r="429" spans="1:9" ht="12.75">
      <c r="A429" s="81">
        <f t="shared" si="5"/>
        <v>48</v>
      </c>
      <c r="B429" s="81" t="str">
        <f>'Olah Data'!Z278</f>
        <v>Jawa Timur</v>
      </c>
      <c r="C429" s="82" t="str">
        <f>'Olah Data'!D278</f>
        <v>222111893</v>
      </c>
      <c r="D429" s="81" t="e">
        <f>'Olah Data'!G278</f>
        <v>#N/A</v>
      </c>
      <c r="E429" s="80" t="str">
        <f>'Olah Data'!C278</f>
        <v>DIV KS</v>
      </c>
      <c r="F429" s="81" t="str">
        <f>'Olah Data'!T278</f>
        <v>Jl. Kedungsari No.158, Rt.1/Rw.1, Gunung Gedangan, Magersari</v>
      </c>
      <c r="G429" s="81" t="str">
        <f>'Olah Data'!AB278</f>
        <v>BPS Kabupaten Mojokerto</v>
      </c>
      <c r="H429" s="1" t="str">
        <f t="shared" si="4"/>
        <v>35</v>
      </c>
      <c r="I429" s="1" t="str">
        <f>VLOOKUP(C429,'Olah Data'!D$2:AG$548,24,FALSE)</f>
        <v>3516</v>
      </c>
    </row>
    <row r="430" spans="1:9" ht="12.75">
      <c r="A430" s="81">
        <f t="shared" si="5"/>
        <v>49</v>
      </c>
      <c r="B430" s="81" t="str">
        <f>'Olah Data'!Z530</f>
        <v>Jawa Timur</v>
      </c>
      <c r="C430" s="82" t="str">
        <f>'Olah Data'!D530</f>
        <v>222111971</v>
      </c>
      <c r="D430" s="81" t="e">
        <f>'Olah Data'!G530</f>
        <v>#N/A</v>
      </c>
      <c r="E430" s="80" t="str">
        <f>'Olah Data'!C530</f>
        <v>DIV KS</v>
      </c>
      <c r="F430" s="81" t="str">
        <f>'Olah Data'!T530</f>
        <v xml:space="preserve">02/01, 32, Sinoman/8,Miji, Kranggan </v>
      </c>
      <c r="G430" s="81" t="str">
        <f>'Olah Data'!AB530</f>
        <v>BPS Kabupaten Mojokerto</v>
      </c>
      <c r="H430" s="1" t="str">
        <f t="shared" si="4"/>
        <v>35</v>
      </c>
      <c r="I430" s="1" t="str">
        <f>VLOOKUP(C430,'Olah Data'!D$2:AG$548,24,FALSE)</f>
        <v>3516</v>
      </c>
    </row>
    <row r="431" spans="1:9" ht="12.75">
      <c r="A431" s="81">
        <f t="shared" si="5"/>
        <v>50</v>
      </c>
      <c r="B431" s="81" t="str">
        <f>'Olah Data'!Z275</f>
        <v>Jawa Timur</v>
      </c>
      <c r="C431" s="82" t="str">
        <f>'Olah Data'!D275</f>
        <v>222112336</v>
      </c>
      <c r="D431" s="81" t="e">
        <f>'Olah Data'!G275</f>
        <v>#N/A</v>
      </c>
      <c r="E431" s="80" t="str">
        <f>'Olah Data'!C275</f>
        <v>DIV KS</v>
      </c>
      <c r="F431" s="81" t="str">
        <f>'Olah Data'!T275</f>
        <v>Rt.09/Rw.03, Jalan Raya Ngrame, Desa Ngrame, Kecamatan Pungging</v>
      </c>
      <c r="G431" s="81" t="str">
        <f>'Olah Data'!AB275</f>
        <v>BPS Kabupaten Mojokerto</v>
      </c>
      <c r="H431" s="1" t="str">
        <f t="shared" si="4"/>
        <v>35</v>
      </c>
      <c r="I431" s="1" t="str">
        <f>VLOOKUP(C431,'Olah Data'!D$2:AG$548,24,FALSE)</f>
        <v>3516</v>
      </c>
    </row>
    <row r="432" spans="1:9" ht="12.75">
      <c r="A432" s="81">
        <f t="shared" si="5"/>
        <v>51</v>
      </c>
      <c r="B432" s="81" t="str">
        <f>'Olah Data'!Z372</f>
        <v>Jawa Timur</v>
      </c>
      <c r="C432" s="82" t="str">
        <f>'Olah Data'!D372</f>
        <v>212111963</v>
      </c>
      <c r="D432" s="81" t="e">
        <f>'Olah Data'!G372</f>
        <v>#N/A</v>
      </c>
      <c r="E432" s="80" t="str">
        <f>'Olah Data'!C372</f>
        <v>DIV ST</v>
      </c>
      <c r="F432" s="81" t="str">
        <f>'Olah Data'!T372</f>
        <v>Perumahan Wikarsa Blok F No. 38, Rt/Rw 006/012, Kenanten, Puri</v>
      </c>
      <c r="G432" s="81" t="str">
        <f>'Olah Data'!AB372</f>
        <v>BPS Kabupaten Mojokerto</v>
      </c>
      <c r="H432" s="1" t="str">
        <f t="shared" si="4"/>
        <v>35</v>
      </c>
      <c r="I432" s="1" t="str">
        <f>VLOOKUP(C432,'Olah Data'!D$2:AG$548,24,FALSE)</f>
        <v>3516</v>
      </c>
    </row>
    <row r="433" spans="1:9" ht="12.75">
      <c r="A433" s="81">
        <f t="shared" si="5"/>
        <v>52</v>
      </c>
      <c r="B433" s="81" t="str">
        <f>'Olah Data'!Z446</f>
        <v>Jawa Timur</v>
      </c>
      <c r="C433" s="82" t="str">
        <f>'Olah Data'!D446</f>
        <v>212112187</v>
      </c>
      <c r="D433" s="81" t="e">
        <f>'Olah Data'!G446</f>
        <v>#N/A</v>
      </c>
      <c r="E433" s="80" t="str">
        <f>'Olah Data'!C446</f>
        <v>DIV ST</v>
      </c>
      <c r="F433" s="81" t="str">
        <f>'Olah Data'!T446</f>
        <v>Rt.02 Rw.01, No. 28, Jalan Sumberan, Desa Plandaan, Kelurahan Plandaan, Kecamatan Plandaan</v>
      </c>
      <c r="G433" s="81" t="str">
        <f>'Olah Data'!AB446</f>
        <v>BPS Kabupaten Jombang</v>
      </c>
      <c r="H433" s="1" t="str">
        <f t="shared" si="4"/>
        <v>35</v>
      </c>
      <c r="I433" s="1" t="str">
        <f>VLOOKUP(C433,'Olah Data'!D$2:AG$548,24,FALSE)</f>
        <v>3517</v>
      </c>
    </row>
    <row r="434" spans="1:9" ht="12.75">
      <c r="A434" s="81">
        <f t="shared" si="5"/>
        <v>53</v>
      </c>
      <c r="B434" s="81" t="str">
        <f>'Olah Data'!Z133</f>
        <v>Jawa Timur</v>
      </c>
      <c r="C434" s="82" t="str">
        <f>'Olah Data'!D133</f>
        <v>222111853</v>
      </c>
      <c r="D434" s="81" t="e">
        <f>'Olah Data'!G133</f>
        <v>#N/A</v>
      </c>
      <c r="E434" s="80" t="str">
        <f>'Olah Data'!C133</f>
        <v>DIV KS</v>
      </c>
      <c r="F434" s="81" t="str">
        <f>'Olah Data'!T133</f>
        <v>Dusun Balongrejo, Rt 4 Rw 2, Desa Balongrejo, Kec Bagor, Kab Nganjuk. Jawa Timur</v>
      </c>
      <c r="G434" s="81" t="str">
        <f>'Olah Data'!AB133</f>
        <v>BPS Kabupaten Nganjuk</v>
      </c>
      <c r="H434" s="1" t="str">
        <f t="shared" si="4"/>
        <v>35</v>
      </c>
      <c r="I434" s="1" t="str">
        <f>VLOOKUP(C434,'Olah Data'!D$2:AG$548,24,FALSE)</f>
        <v>3518</v>
      </c>
    </row>
    <row r="435" spans="1:9" ht="12.75">
      <c r="A435" s="81">
        <f t="shared" si="5"/>
        <v>54</v>
      </c>
      <c r="B435" s="81" t="str">
        <f>'Olah Data'!Z18</f>
        <v>Jawa Timur</v>
      </c>
      <c r="C435" s="82" t="str">
        <f>'Olah Data'!D18</f>
        <v>222112131</v>
      </c>
      <c r="D435" s="81" t="e">
        <f>'Olah Data'!G18</f>
        <v>#N/A</v>
      </c>
      <c r="E435" s="80" t="str">
        <f>'Olah Data'!C18</f>
        <v>DIV KS</v>
      </c>
      <c r="F435" s="81" t="str">
        <f>'Olah Data'!T18</f>
        <v>Dusun Jajar Rt/Rw 006/013, Desa Sumberkepuh, Kecamatan Tanjunganom</v>
      </c>
      <c r="G435" s="81" t="str">
        <f>'Olah Data'!AB18</f>
        <v>BPS Kabupaten Nganjuk</v>
      </c>
      <c r="H435" s="1" t="str">
        <f t="shared" si="4"/>
        <v>35</v>
      </c>
      <c r="I435" s="1" t="str">
        <f>VLOOKUP(C435,'Olah Data'!D$2:AG$548,24,FALSE)</f>
        <v>3518</v>
      </c>
    </row>
    <row r="436" spans="1:9" ht="12.75">
      <c r="A436" s="81">
        <f t="shared" si="5"/>
        <v>55</v>
      </c>
      <c r="B436" s="81" t="str">
        <f>'Olah Data'!Z78</f>
        <v>Jawa Timur</v>
      </c>
      <c r="C436" s="82" t="str">
        <f>'Olah Data'!D78</f>
        <v>222112268</v>
      </c>
      <c r="D436" s="81" t="e">
        <f>'Olah Data'!G78</f>
        <v>#N/A</v>
      </c>
      <c r="E436" s="80" t="str">
        <f>'Olah Data'!C78</f>
        <v>DIV KS</v>
      </c>
      <c r="F436" s="81" t="str">
        <f>'Olah Data'!T78</f>
        <v>Jalan Raya Guyangan No.14 Rt.005/Rw.001, Bagor, Nganjuk</v>
      </c>
      <c r="G436" s="81" t="str">
        <f>'Olah Data'!AB78</f>
        <v>BPS Kabupaten Nganjuk</v>
      </c>
      <c r="H436" s="1" t="str">
        <f t="shared" si="4"/>
        <v>35</v>
      </c>
      <c r="I436" s="1" t="str">
        <f>VLOOKUP(C436,'Olah Data'!D$2:AG$548,24,FALSE)</f>
        <v>3518</v>
      </c>
    </row>
    <row r="437" spans="1:9" ht="12.75">
      <c r="A437" s="81">
        <f t="shared" si="5"/>
        <v>56</v>
      </c>
      <c r="B437" s="81" t="str">
        <f>'Olah Data'!Z478</f>
        <v>Jawa Timur</v>
      </c>
      <c r="C437" s="82" t="str">
        <f>'Olah Data'!D478</f>
        <v>212111994</v>
      </c>
      <c r="D437" s="81" t="str">
        <f>'Olah Data'!G478</f>
        <v>Diva Maharani Basuki</v>
      </c>
      <c r="E437" s="80" t="str">
        <f>'Olah Data'!C478</f>
        <v>DIV ST</v>
      </c>
      <c r="F437" s="81" t="str">
        <f>'Olah Data'!T478</f>
        <v>Desa Ngadiboyo Rt 04 Rw 03 Kec. Rejoso Kab. Nganjuk</v>
      </c>
      <c r="G437" s="81" t="str">
        <f>'Olah Data'!AB478</f>
        <v>BPS Kabupaten Nganjuk</v>
      </c>
      <c r="H437" s="1" t="str">
        <f t="shared" si="4"/>
        <v>35</v>
      </c>
      <c r="I437" s="1" t="str">
        <f>VLOOKUP(C437,'Olah Data'!D$2:AG$548,24,FALSE)</f>
        <v>3518</v>
      </c>
    </row>
    <row r="438" spans="1:9" ht="12.75">
      <c r="A438" s="81">
        <f t="shared" si="5"/>
        <v>57</v>
      </c>
      <c r="B438" s="81" t="str">
        <f>'Olah Data'!Z460</f>
        <v>Jawa Timur</v>
      </c>
      <c r="C438" s="82" t="str">
        <f>'Olah Data'!D460</f>
        <v>212112327</v>
      </c>
      <c r="D438" s="81" t="e">
        <f>'Olah Data'!G460</f>
        <v>#N/A</v>
      </c>
      <c r="E438" s="80" t="str">
        <f>'Olah Data'!C460</f>
        <v>DIV ST</v>
      </c>
      <c r="F438" s="81" t="str">
        <f>'Olah Data'!T460</f>
        <v>Rt 01 / Rw 05, Kelurahan Kapas, Kecamatan Sukomoro, Kabupaten Nganjuk</v>
      </c>
      <c r="G438" s="81" t="str">
        <f>'Olah Data'!AB460</f>
        <v>BPS Kabupaten Nganjuk</v>
      </c>
      <c r="H438" s="1" t="str">
        <f t="shared" si="4"/>
        <v>35</v>
      </c>
      <c r="I438" s="1" t="str">
        <f>VLOOKUP(C438,'Olah Data'!D$2:AG$548,24,FALSE)</f>
        <v>3518</v>
      </c>
    </row>
    <row r="439" spans="1:9" ht="12.75">
      <c r="A439" s="81">
        <f t="shared" si="5"/>
        <v>58</v>
      </c>
      <c r="B439" s="81" t="str">
        <f>'Olah Data'!Z108</f>
        <v>Jawa Timur</v>
      </c>
      <c r="C439" s="82" t="str">
        <f>'Olah Data'!D108</f>
        <v>222112103</v>
      </c>
      <c r="D439" s="81" t="e">
        <f>'Olah Data'!G108</f>
        <v>#N/A</v>
      </c>
      <c r="E439" s="80" t="str">
        <f>'Olah Data'!C108</f>
        <v>DIV KS</v>
      </c>
      <c r="F439" s="81" t="str">
        <f>'Olah Data'!T108</f>
        <v>Jalan Raya Ngawi Caruban, Rt/Rw 03/01, Desa Karangjati, Kecamatan Karangjati</v>
      </c>
      <c r="G439" s="81" t="str">
        <f>'Olah Data'!AB108</f>
        <v>BPS Kabupaten Ngawi</v>
      </c>
      <c r="H439" s="1" t="str">
        <f t="shared" si="4"/>
        <v>35</v>
      </c>
      <c r="I439" s="1" t="str">
        <f>VLOOKUP(C439,'Olah Data'!D$2:AG$548,24,FALSE)</f>
        <v>3521</v>
      </c>
    </row>
    <row r="440" spans="1:9" ht="12.75">
      <c r="A440" s="81">
        <f t="shared" si="5"/>
        <v>59</v>
      </c>
      <c r="B440" s="81" t="str">
        <f>'Olah Data'!Z171</f>
        <v>Jawa Timur</v>
      </c>
      <c r="C440" s="82" t="str">
        <f>'Olah Data'!D171</f>
        <v>212111973</v>
      </c>
      <c r="D440" s="81" t="e">
        <f>'Olah Data'!G171</f>
        <v>#N/A</v>
      </c>
      <c r="E440" s="80" t="str">
        <f>'Olah Data'!C171</f>
        <v>DIV ST</v>
      </c>
      <c r="F440" s="81" t="str">
        <f>'Olah Data'!T171</f>
        <v>Jl. Branjangan No. 1A Rt01/Rw01, Desa Beran</v>
      </c>
      <c r="G440" s="81" t="str">
        <f>'Olah Data'!AB171</f>
        <v>BPS Kabupaten Ngawi</v>
      </c>
      <c r="H440" s="1" t="str">
        <f t="shared" si="4"/>
        <v>35</v>
      </c>
      <c r="I440" s="1" t="str">
        <f>VLOOKUP(C440,'Olah Data'!D$2:AG$548,24,FALSE)</f>
        <v>3521</v>
      </c>
    </row>
    <row r="441" spans="1:9" ht="12.75">
      <c r="A441" s="81">
        <f t="shared" si="5"/>
        <v>60</v>
      </c>
      <c r="B441" s="81" t="str">
        <f>'Olah Data'!Z513</f>
        <v>Jawa Timur</v>
      </c>
      <c r="C441" s="82" t="str">
        <f>'Olah Data'!D513</f>
        <v>112212929</v>
      </c>
      <c r="D441" s="81" t="e">
        <f>'Olah Data'!G513</f>
        <v>#N/A</v>
      </c>
      <c r="E441" s="80" t="str">
        <f>'Olah Data'!C513</f>
        <v>DIII ST</v>
      </c>
      <c r="F441" s="81" t="str">
        <f>'Olah Data'!T513</f>
        <v>Jalan Letnan Sucipto Rt 37 Rw 06 Desa Banjarsari Kecamatan Trucuk Kabupaten Bojonegoro, Jawa Timur</v>
      </c>
      <c r="G441" s="81" t="str">
        <f>'Olah Data'!AB513</f>
        <v>BPS Kabupaten Bojonegoro</v>
      </c>
      <c r="H441" s="1" t="str">
        <f t="shared" si="4"/>
        <v>35</v>
      </c>
      <c r="I441" s="1" t="str">
        <f>VLOOKUP(C441,'Olah Data'!D$2:AG$548,24,FALSE)</f>
        <v>3522</v>
      </c>
    </row>
    <row r="442" spans="1:9" ht="12.75">
      <c r="A442" s="81">
        <f t="shared" si="5"/>
        <v>61</v>
      </c>
      <c r="B442" s="81" t="str">
        <f>'Olah Data'!Z384</f>
        <v>Jawa Timur</v>
      </c>
      <c r="C442" s="82" t="str">
        <f>'Olah Data'!D384</f>
        <v>222111888</v>
      </c>
      <c r="D442" s="81" t="e">
        <f>'Olah Data'!G384</f>
        <v>#N/A</v>
      </c>
      <c r="E442" s="80" t="str">
        <f>'Olah Data'!C384</f>
        <v>DIV KS</v>
      </c>
      <c r="F442" s="81" t="str">
        <f>'Olah Data'!T384</f>
        <v xml:space="preserve">Rt 11/Rw 02 Dusun Botoputih, Desa Tlogohaji, Kec. Sumberejo, Kabupaten Bojonegoro, Jawa Timur 62191
</v>
      </c>
      <c r="G442" s="81" t="str">
        <f>'Olah Data'!AB384</f>
        <v>BPS Kabupaten Bojonegoro</v>
      </c>
      <c r="H442" s="1" t="str">
        <f t="shared" si="4"/>
        <v>35</v>
      </c>
      <c r="I442" s="1" t="str">
        <f>VLOOKUP(C442,'Olah Data'!D$2:AG$548,24,FALSE)</f>
        <v>3522</v>
      </c>
    </row>
    <row r="443" spans="1:9" ht="12.75">
      <c r="A443" s="81">
        <f t="shared" si="5"/>
        <v>62</v>
      </c>
      <c r="B443" s="81" t="str">
        <f>'Olah Data'!Z26</f>
        <v>Jawa Timur</v>
      </c>
      <c r="C443" s="82" t="str">
        <f>'Olah Data'!D26</f>
        <v>222111947</v>
      </c>
      <c r="D443" s="81" t="e">
        <f>'Olah Data'!G26</f>
        <v>#N/A</v>
      </c>
      <c r="E443" s="80" t="str">
        <f>'Olah Data'!C26</f>
        <v>DIV KS</v>
      </c>
      <c r="F443" s="81" t="str">
        <f>'Olah Data'!T26</f>
        <v>Jalan Masjid Rt 04/Rw 01 Desa Brangkal Kecamatan Parengan</v>
      </c>
      <c r="G443" s="81" t="str">
        <f>'Olah Data'!AB26</f>
        <v>BPS Kabupaten Bojonegoro</v>
      </c>
      <c r="H443" s="1" t="str">
        <f t="shared" si="4"/>
        <v>35</v>
      </c>
      <c r="I443" s="1" t="str">
        <f>VLOOKUP(C443,'Olah Data'!D$2:AG$548,24,FALSE)</f>
        <v>3522</v>
      </c>
    </row>
    <row r="444" spans="1:9" ht="12.75">
      <c r="A444" s="81" t="e">
        <f t="shared" si="5"/>
        <v>#REF!</v>
      </c>
      <c r="B444" s="81" t="e">
        <f t="shared" ref="B444:G444" si="6">#REF!</f>
        <v>#REF!</v>
      </c>
      <c r="C444" s="81" t="e">
        <f t="shared" si="6"/>
        <v>#REF!</v>
      </c>
      <c r="D444" s="81" t="e">
        <f t="shared" si="6"/>
        <v>#REF!</v>
      </c>
      <c r="E444" s="81" t="e">
        <f t="shared" si="6"/>
        <v>#REF!</v>
      </c>
      <c r="F444" s="81" t="e">
        <f t="shared" si="6"/>
        <v>#REF!</v>
      </c>
      <c r="G444" s="81" t="e">
        <f t="shared" si="6"/>
        <v>#REF!</v>
      </c>
      <c r="H444" s="1" t="e">
        <f t="shared" si="4"/>
        <v>#REF!</v>
      </c>
      <c r="I444" s="1" t="e">
        <f>VLOOKUP(C444,'Olah Data'!D$2:AG$548,24,FALSE)</f>
        <v>#REF!</v>
      </c>
    </row>
    <row r="445" spans="1:9" ht="12.75">
      <c r="A445" s="81" t="e">
        <f t="shared" si="5"/>
        <v>#REF!</v>
      </c>
      <c r="B445" s="81" t="str">
        <f>'Olah Data'!Z423</f>
        <v>Jawa Timur</v>
      </c>
      <c r="C445" s="82" t="str">
        <f>'Olah Data'!D423</f>
        <v>222112129</v>
      </c>
      <c r="D445" s="81" t="e">
        <f>'Olah Data'!G423</f>
        <v>#N/A</v>
      </c>
      <c r="E445" s="80" t="str">
        <f>'Olah Data'!C423</f>
        <v>DIV KS</v>
      </c>
      <c r="F445" s="81" t="str">
        <f>'Olah Data'!T423</f>
        <v>Rt 01 / Rw 05, No 53, Jalan Rajekwesi Perumahan Rakyat (Perak), Kelurahan Ledok Kulon, Kecamatan Bojonegoro</v>
      </c>
      <c r="G445" s="81" t="str">
        <f>'Olah Data'!AB423</f>
        <v>BPS Kabupaten Bojonegoro</v>
      </c>
      <c r="H445" s="1" t="str">
        <f t="shared" si="4"/>
        <v>35</v>
      </c>
      <c r="I445" s="1" t="str">
        <f>VLOOKUP(C445,'Olah Data'!D$2:AG$548,24,FALSE)</f>
        <v>3522</v>
      </c>
    </row>
    <row r="446" spans="1:9" ht="12.75">
      <c r="A446" s="81" t="e">
        <f t="shared" si="5"/>
        <v>#REF!</v>
      </c>
      <c r="B446" s="81" t="str">
        <f>'Olah Data'!Z315</f>
        <v>Jawa Timur</v>
      </c>
      <c r="C446" s="82" t="str">
        <f>'Olah Data'!D315</f>
        <v>222111943</v>
      </c>
      <c r="D446" s="81" t="e">
        <f>'Olah Data'!G315</f>
        <v>#N/A</v>
      </c>
      <c r="E446" s="80" t="str">
        <f>'Olah Data'!C315</f>
        <v>DIV KS</v>
      </c>
      <c r="F446" s="81" t="str">
        <f>'Olah Data'!T315</f>
        <v>Jalan Pahlawan Gg. Guworejo 3 No. 786A Rt.3/Rw.5, Kelurahan Gedongombo, Kecamatan Semanding, Tuban, Jawa Timur</v>
      </c>
      <c r="G446" s="81" t="str">
        <f>'Olah Data'!AB315</f>
        <v>BPS Kabupaten Tuban</v>
      </c>
      <c r="H446" s="1" t="str">
        <f t="shared" si="4"/>
        <v>35</v>
      </c>
      <c r="I446" s="1" t="str">
        <f>VLOOKUP(C446,'Olah Data'!D$2:AG$548,24,FALSE)</f>
        <v>3523</v>
      </c>
    </row>
    <row r="447" spans="1:9" ht="12.75">
      <c r="A447" s="81" t="e">
        <f t="shared" si="5"/>
        <v>#REF!</v>
      </c>
      <c r="B447" s="81" t="str">
        <f>'Olah Data'!Z503</f>
        <v>Jawa Timur</v>
      </c>
      <c r="C447" s="82" t="str">
        <f>'Olah Data'!D503</f>
        <v>222112218</v>
      </c>
      <c r="D447" s="81" t="e">
        <f>'Olah Data'!G503</f>
        <v>#N/A</v>
      </c>
      <c r="E447" s="80" t="str">
        <f>'Olah Data'!C503</f>
        <v>DIV KS</v>
      </c>
      <c r="F447" s="81" t="str">
        <f>'Olah Data'!T503</f>
        <v>Jalan K.H. Agus Salim No. 145, Rt.03 Rw.02, Kelurahan Kingking, Kecamatan Tuban, Kabupaten Tuban.</v>
      </c>
      <c r="G447" s="81" t="str">
        <f>'Olah Data'!AB503</f>
        <v>BPS Kabupaten Tuban</v>
      </c>
      <c r="H447" s="1" t="str">
        <f t="shared" si="4"/>
        <v>35</v>
      </c>
      <c r="I447" s="1" t="str">
        <f>VLOOKUP(C447,'Olah Data'!D$2:AG$548,24,FALSE)</f>
        <v>3523</v>
      </c>
    </row>
    <row r="448" spans="1:9" ht="12.75">
      <c r="A448" s="81" t="e">
        <f t="shared" si="5"/>
        <v>#REF!</v>
      </c>
      <c r="B448" s="81" t="str">
        <f>'Olah Data'!Z400</f>
        <v>Jawa Timur</v>
      </c>
      <c r="C448" s="82" t="str">
        <f>'Olah Data'!D400</f>
        <v>212111923</v>
      </c>
      <c r="D448" s="81" t="e">
        <f>'Olah Data'!G400</f>
        <v>#N/A</v>
      </c>
      <c r="E448" s="80" t="str">
        <f>'Olah Data'!C400</f>
        <v>DIV ST</v>
      </c>
      <c r="F448" s="81" t="str">
        <f>'Olah Data'!T400</f>
        <v xml:space="preserve">Perum Bukit Karang Jl. Jamrud Ah-3, Rt 01 Rw 06, Kelurahan Karang, Kecamatan Semanding </v>
      </c>
      <c r="G448" s="81" t="str">
        <f>'Olah Data'!AB400</f>
        <v>BPS Kabupaten Tuban</v>
      </c>
      <c r="H448" s="1" t="str">
        <f t="shared" si="4"/>
        <v>35</v>
      </c>
      <c r="I448" s="1" t="str">
        <f>VLOOKUP(C448,'Olah Data'!D$2:AG$548,24,FALSE)</f>
        <v>3523</v>
      </c>
    </row>
    <row r="449" spans="1:9" ht="12.75">
      <c r="A449" s="81" t="e">
        <f t="shared" si="5"/>
        <v>#REF!</v>
      </c>
      <c r="B449" s="81" t="str">
        <f>'Olah Data'!Z311</f>
        <v>Jawa Timur</v>
      </c>
      <c r="C449" s="82" t="str">
        <f>'Olah Data'!D311</f>
        <v>212112279</v>
      </c>
      <c r="D449" s="81" t="e">
        <f>'Olah Data'!G311</f>
        <v>#N/A</v>
      </c>
      <c r="E449" s="80" t="str">
        <f>'Olah Data'!C311</f>
        <v>DIV ST</v>
      </c>
      <c r="F449" s="81" t="str">
        <f>'Olah Data'!T311</f>
        <v>Dusun Wotan, Jalan Masjid Rt07 Rw01 Sumurgung Kecamatan Palang Kabupaten Tuban</v>
      </c>
      <c r="G449" s="81" t="str">
        <f>'Olah Data'!AB311</f>
        <v>BPS Kabupaten Tuban</v>
      </c>
      <c r="H449" s="1" t="str">
        <f t="shared" si="4"/>
        <v>35</v>
      </c>
      <c r="I449" s="1" t="str">
        <f>VLOOKUP(C449,'Olah Data'!D$2:AG$548,24,FALSE)</f>
        <v>3523</v>
      </c>
    </row>
    <row r="450" spans="1:9" ht="12.75">
      <c r="A450" s="81" t="e">
        <f t="shared" si="5"/>
        <v>#REF!</v>
      </c>
      <c r="B450" s="81" t="str">
        <f>'Olah Data'!Z172</f>
        <v>Jawa Timur</v>
      </c>
      <c r="C450" s="82" t="str">
        <f>'Olah Data'!D172</f>
        <v>212112146</v>
      </c>
      <c r="D450" s="81" t="e">
        <f>'Olah Data'!G172</f>
        <v>#N/A</v>
      </c>
      <c r="E450" s="80" t="str">
        <f>'Olah Data'!C172</f>
        <v>DIV ST</v>
      </c>
      <c r="F450" s="81" t="str">
        <f>'Olah Data'!T172</f>
        <v>Jalan Abusana No. 49 Rt 11/Rw 02, Kelurahan Ngampel, Kecamatan Mojoroto</v>
      </c>
      <c r="G450" s="81" t="str">
        <f>'Olah Data'!AB172</f>
        <v>BPS Kota Kediri</v>
      </c>
      <c r="H450" s="1" t="str">
        <f t="shared" si="4"/>
        <v>35</v>
      </c>
      <c r="I450" s="1" t="str">
        <f>VLOOKUP(C450,'Olah Data'!D$2:AG$548,24,FALSE)</f>
        <v>3571</v>
      </c>
    </row>
    <row r="451" spans="1:9" ht="12.75">
      <c r="A451" s="81" t="e">
        <f t="shared" si="5"/>
        <v>#REF!</v>
      </c>
      <c r="B451" s="81" t="str">
        <f>'Olah Data'!Z43</f>
        <v>Jawa Timur</v>
      </c>
      <c r="C451" s="82" t="str">
        <f>'Olah Data'!D43</f>
        <v>212112411</v>
      </c>
      <c r="D451" s="81" t="e">
        <f>'Olah Data'!G43</f>
        <v>#N/A</v>
      </c>
      <c r="E451" s="80" t="str">
        <f>'Olah Data'!C43</f>
        <v>DIV ST</v>
      </c>
      <c r="F451" s="81" t="str">
        <f>'Olah Data'!T43</f>
        <v>Perum Permata Hijau Blok M No. 20 Rt.42 Rw.10 Kelurahan Singonegaran Kecamatan Pesantren</v>
      </c>
      <c r="G451" s="81" t="str">
        <f>'Olah Data'!AB43</f>
        <v>BPS Kota Kediri</v>
      </c>
      <c r="H451" s="1" t="str">
        <f t="shared" si="4"/>
        <v>35</v>
      </c>
      <c r="I451" s="1" t="str">
        <f>VLOOKUP(C451,'Olah Data'!D$2:AG$548,24,FALSE)</f>
        <v>3571</v>
      </c>
    </row>
    <row r="452" spans="1:9" ht="12.75">
      <c r="A452" s="81" t="e">
        <f t="shared" si="5"/>
        <v>#REF!</v>
      </c>
      <c r="B452" s="81" t="str">
        <f>'Olah Data'!Z405</f>
        <v>Jawa Timur</v>
      </c>
      <c r="C452" s="82" t="str">
        <f>'Olah Data'!D405</f>
        <v>112212563</v>
      </c>
      <c r="D452" s="81" t="e">
        <f>'Olah Data'!G405</f>
        <v>#N/A</v>
      </c>
      <c r="E452" s="80" t="str">
        <f>'Olah Data'!C405</f>
        <v>DIII ST</v>
      </c>
      <c r="F452" s="81" t="str">
        <f>'Olah Data'!T405</f>
        <v>Dusun Pakel Rt 01/ Rw 05, Desa Banggle, Kecamatan Kanigoro, Kabupaten Blitar, Jawa Timur</v>
      </c>
      <c r="G452" s="81" t="str">
        <f>'Olah Data'!AB405</f>
        <v>BPS Kota Blitar</v>
      </c>
      <c r="H452" s="1" t="str">
        <f t="shared" si="4"/>
        <v>35</v>
      </c>
      <c r="I452" s="1" t="str">
        <f>VLOOKUP(C452,'Olah Data'!D$2:AG$548,24,FALSE)</f>
        <v>3572</v>
      </c>
    </row>
    <row r="453" spans="1:9" ht="12.75">
      <c r="A453" s="81" t="e">
        <f t="shared" si="5"/>
        <v>#REF!</v>
      </c>
      <c r="B453" s="81" t="str">
        <f>'Olah Data'!Z407</f>
        <v>Jawa Timur</v>
      </c>
      <c r="C453" s="82" t="str">
        <f>'Olah Data'!D407</f>
        <v>222112410</v>
      </c>
      <c r="D453" s="81" t="e">
        <f>'Olah Data'!G407</f>
        <v>#N/A</v>
      </c>
      <c r="E453" s="80" t="str">
        <f>'Olah Data'!C407</f>
        <v>DIV KS</v>
      </c>
      <c r="F453" s="81" t="str">
        <f>'Olah Data'!T407</f>
        <v>Btn Tlogo Blok H-2 Kec.Kanigoro Kab.Blitar</v>
      </c>
      <c r="G453" s="81" t="str">
        <f>'Olah Data'!AB407</f>
        <v>BPS Kota Blitar</v>
      </c>
      <c r="H453" s="1" t="str">
        <f t="shared" si="4"/>
        <v>35</v>
      </c>
      <c r="I453" s="1" t="str">
        <f>VLOOKUP(C453,'Olah Data'!D$2:AG$548,24,FALSE)</f>
        <v>3572</v>
      </c>
    </row>
    <row r="454" spans="1:9" ht="12.75">
      <c r="A454" s="81" t="e">
        <f t="shared" si="5"/>
        <v>#REF!</v>
      </c>
      <c r="B454" s="81" t="str">
        <f>'Olah Data'!Z402</f>
        <v>Jawa Timur</v>
      </c>
      <c r="C454" s="82" t="str">
        <f>'Olah Data'!D402</f>
        <v>212112180</v>
      </c>
      <c r="D454" s="81" t="e">
        <f>'Olah Data'!G402</f>
        <v>#N/A</v>
      </c>
      <c r="E454" s="80" t="str">
        <f>'Olah Data'!C402</f>
        <v>DIV ST</v>
      </c>
      <c r="F454" s="81" t="str">
        <f>'Olah Data'!T402</f>
        <v>Rt 003/Rw 003,No 7, Jl. Kelengkeng, Kel. Karangsari, Kecamatan Sukorejo, Kota Blitar</v>
      </c>
      <c r="G454" s="81" t="str">
        <f>'Olah Data'!AB402</f>
        <v>BPS Kota Blitar</v>
      </c>
      <c r="H454" s="1" t="str">
        <f t="shared" si="4"/>
        <v>35</v>
      </c>
      <c r="I454" s="1" t="str">
        <f>VLOOKUP(C454,'Olah Data'!D$2:AG$548,24,FALSE)</f>
        <v>3572</v>
      </c>
    </row>
    <row r="455" spans="1:9" ht="12.75">
      <c r="A455" s="81" t="e">
        <f t="shared" si="5"/>
        <v>#REF!</v>
      </c>
      <c r="B455" s="81" t="str">
        <f>'Olah Data'!Z292</f>
        <v>Jawa Timur</v>
      </c>
      <c r="C455" s="82" t="str">
        <f>'Olah Data'!D292</f>
        <v>222111904</v>
      </c>
      <c r="D455" s="81" t="e">
        <f>'Olah Data'!G292</f>
        <v>#N/A</v>
      </c>
      <c r="E455" s="80" t="str">
        <f>'Olah Data'!C292</f>
        <v>DIV KS</v>
      </c>
      <c r="F455" s="81" t="str">
        <f>'Olah Data'!T292</f>
        <v xml:space="preserve">Jl. Puspo No.6, Rt 4/Rw 3, Kel. Lowokwaru, Kec. Lowokwaru </v>
      </c>
      <c r="G455" s="81" t="str">
        <f>'Olah Data'!AB292</f>
        <v>BPS Kota Malang</v>
      </c>
      <c r="H455" s="1" t="str">
        <f t="shared" si="4"/>
        <v>35</v>
      </c>
      <c r="I455" s="1" t="str">
        <f>VLOOKUP(C455,'Olah Data'!D$2:AG$548,24,FALSE)</f>
        <v>3573</v>
      </c>
    </row>
    <row r="456" spans="1:9" ht="12.75">
      <c r="A456" s="81" t="e">
        <f t="shared" si="5"/>
        <v>#REF!</v>
      </c>
      <c r="B456" s="81" t="str">
        <f>'Olah Data'!Z233</f>
        <v>Jawa Timur</v>
      </c>
      <c r="C456" s="82" t="str">
        <f>'Olah Data'!D233</f>
        <v>222112016</v>
      </c>
      <c r="D456" s="81" t="e">
        <f>'Olah Data'!G233</f>
        <v>#N/A</v>
      </c>
      <c r="E456" s="80" t="str">
        <f>'Olah Data'!C233</f>
        <v>DIV KS</v>
      </c>
      <c r="F456" s="81" t="str">
        <f>'Olah Data'!T233</f>
        <v>Perumahan Asrikaton Indah Blok I2 No.20, Rt 003, Rw 009, Kec. Pakis, Kab. Malang, Jawa Timur</v>
      </c>
      <c r="G456" s="81" t="str">
        <f>'Olah Data'!AB233</f>
        <v>BPS Kota Malang</v>
      </c>
      <c r="H456" s="1" t="str">
        <f t="shared" si="4"/>
        <v>35</v>
      </c>
      <c r="I456" s="1" t="str">
        <f>VLOOKUP(C456,'Olah Data'!D$2:AG$548,24,FALSE)</f>
        <v>3573</v>
      </c>
    </row>
    <row r="457" spans="1:9" ht="12.75">
      <c r="A457" s="81" t="e">
        <f t="shared" si="5"/>
        <v>#REF!</v>
      </c>
      <c r="B457" s="81" t="str">
        <f>'Olah Data'!Z146</f>
        <v>Jawa Timur</v>
      </c>
      <c r="C457" s="82" t="str">
        <f>'Olah Data'!D146</f>
        <v>212111941</v>
      </c>
      <c r="D457" s="81" t="e">
        <f>'Olah Data'!G146</f>
        <v>#N/A</v>
      </c>
      <c r="E457" s="80" t="str">
        <f>'Olah Data'!C146</f>
        <v>DIV ST</v>
      </c>
      <c r="F457" s="81" t="str">
        <f>'Olah Data'!T146</f>
        <v>Perum Singhasari Residence Blok A7 No 19, Singosari</v>
      </c>
      <c r="G457" s="81" t="str">
        <f>'Olah Data'!AB146</f>
        <v>BPS Kota Malang</v>
      </c>
      <c r="H457" s="1" t="str">
        <f t="shared" si="4"/>
        <v>35</v>
      </c>
      <c r="I457" s="1" t="str">
        <f>VLOOKUP(C457,'Olah Data'!D$2:AG$548,24,FALSE)</f>
        <v>3573</v>
      </c>
    </row>
    <row r="458" spans="1:9" ht="12.75">
      <c r="A458" s="81" t="e">
        <f t="shared" si="5"/>
        <v>#REF!</v>
      </c>
      <c r="B458" s="81" t="str">
        <f>'Olah Data'!Z47</f>
        <v>Jawa Timur</v>
      </c>
      <c r="C458" s="82" t="str">
        <f>'Olah Data'!D47</f>
        <v>212111957</v>
      </c>
      <c r="D458" s="81" t="e">
        <f>'Olah Data'!G47</f>
        <v>#N/A</v>
      </c>
      <c r="E458" s="80" t="str">
        <f>'Olah Data'!C47</f>
        <v>DIV ST</v>
      </c>
      <c r="F458" s="81" t="str">
        <f>'Olah Data'!T47</f>
        <v>Jalan Niaga Gang Cilung No 30 Rt 11 Rw 02, Kelurahan Ciptomulyo, Kecamatan Sukun, Kota Malang</v>
      </c>
      <c r="G458" s="81" t="str">
        <f>'Olah Data'!AB47</f>
        <v>BPS Kota Malang</v>
      </c>
      <c r="H458" s="1" t="str">
        <f t="shared" si="4"/>
        <v>35</v>
      </c>
      <c r="I458" s="1" t="str">
        <f>VLOOKUP(C458,'Olah Data'!D$2:AG$548,24,FALSE)</f>
        <v>3573</v>
      </c>
    </row>
    <row r="459" spans="1:9" ht="12.75">
      <c r="A459" s="81" t="e">
        <f t="shared" si="5"/>
        <v>#REF!</v>
      </c>
      <c r="B459" s="81" t="str">
        <f>'Olah Data'!Z337</f>
        <v>Jawa Timur</v>
      </c>
      <c r="C459" s="82" t="str">
        <f>'Olah Data'!D337</f>
        <v>212112287</v>
      </c>
      <c r="D459" s="81" t="e">
        <f>'Olah Data'!G337</f>
        <v>#N/A</v>
      </c>
      <c r="E459" s="80" t="str">
        <f>'Olah Data'!C337</f>
        <v>DIV ST</v>
      </c>
      <c r="F459" s="81" t="str">
        <f>'Olah Data'!T337</f>
        <v xml:space="preserve">Perum Taman Landung Sari Indah Blok D No.24 Malang Dan Jl. Kh Agus Salim No 105 Batu </v>
      </c>
      <c r="G459" s="81" t="str">
        <f>'Olah Data'!AB337</f>
        <v>BPS Kota Malang</v>
      </c>
      <c r="H459" s="1" t="str">
        <f t="shared" si="4"/>
        <v>35</v>
      </c>
      <c r="I459" s="1" t="str">
        <f>VLOOKUP(C459,'Olah Data'!D$2:AG$548,24,FALSE)</f>
        <v>3573</v>
      </c>
    </row>
    <row r="460" spans="1:9" ht="12.75">
      <c r="A460" s="81" t="e">
        <f t="shared" si="5"/>
        <v>#REF!</v>
      </c>
      <c r="B460" s="81" t="str">
        <f>'Olah Data'!Z331</f>
        <v>Jawa Timur</v>
      </c>
      <c r="C460" s="82" t="str">
        <f>'Olah Data'!D331</f>
        <v>212112328</v>
      </c>
      <c r="D460" s="81" t="e">
        <f>'Olah Data'!G331</f>
        <v>#N/A</v>
      </c>
      <c r="E460" s="80" t="str">
        <f>'Olah Data'!C331</f>
        <v>DIV ST</v>
      </c>
      <c r="F460" s="81" t="str">
        <f>'Olah Data'!T331</f>
        <v>Jalan Suropati No. 7 Rt 5 Rw 5, Kelurahan Losari, Kecamatan Singosari</v>
      </c>
      <c r="G460" s="81" t="str">
        <f>'Olah Data'!AB331</f>
        <v>BPS Kota Malang</v>
      </c>
      <c r="H460" s="1" t="str">
        <f t="shared" si="4"/>
        <v>35</v>
      </c>
      <c r="I460" s="1" t="str">
        <f>VLOOKUP(C460,'Olah Data'!D$2:AG$548,24,FALSE)</f>
        <v>3573</v>
      </c>
    </row>
    <row r="461" spans="1:9" ht="12.75">
      <c r="A461" s="81" t="e">
        <f t="shared" si="5"/>
        <v>#REF!</v>
      </c>
      <c r="B461" s="81" t="str">
        <f>'Olah Data'!Z345</f>
        <v>Jawa Timur</v>
      </c>
      <c r="C461" s="82" t="str">
        <f>'Olah Data'!D345</f>
        <v>112212769</v>
      </c>
      <c r="D461" s="81" t="e">
        <f>'Olah Data'!G345</f>
        <v>#N/A</v>
      </c>
      <c r="E461" s="80" t="str">
        <f>'Olah Data'!C345</f>
        <v>DIII ST</v>
      </c>
      <c r="F461" s="81" t="str">
        <f>'Olah Data'!T345</f>
        <v>Jalan Raya Pandan No 2,Rt 006,Rw 002, Wates, Magersari</v>
      </c>
      <c r="G461" s="81" t="str">
        <f>'Olah Data'!AB345</f>
        <v>BPS Kota Mojokerto</v>
      </c>
      <c r="H461" s="1" t="str">
        <f t="shared" si="4"/>
        <v>35</v>
      </c>
      <c r="I461" s="1" t="str">
        <f>VLOOKUP(C461,'Olah Data'!D$2:AG$548,24,FALSE)</f>
        <v>3576</v>
      </c>
    </row>
    <row r="462" spans="1:9" ht="12.75">
      <c r="A462" s="81" t="e">
        <f t="shared" si="5"/>
        <v>#REF!</v>
      </c>
      <c r="B462" s="81" t="str">
        <f>'Olah Data'!Z489</f>
        <v>Jawa Timur</v>
      </c>
      <c r="C462" s="82" t="str">
        <f>'Olah Data'!D489</f>
        <v>222111961</v>
      </c>
      <c r="D462" s="81" t="e">
        <f>'Olah Data'!G489</f>
        <v>#N/A</v>
      </c>
      <c r="E462" s="80" t="str">
        <f>'Olah Data'!C489</f>
        <v>DIV KS</v>
      </c>
      <c r="F462" s="81" t="str">
        <f>'Olah Data'!T489</f>
        <v>Desa Sumbergirang Dusun Kebogerang Rt 03 Rw 02 Kecamatan Puri Kabupaten Mojokerto</v>
      </c>
      <c r="G462" s="81" t="str">
        <f>'Olah Data'!AB489</f>
        <v>BPS Kota Mojokerto</v>
      </c>
      <c r="H462" s="1" t="str">
        <f t="shared" si="4"/>
        <v>35</v>
      </c>
      <c r="I462" s="1" t="str">
        <f>VLOOKUP(C462,'Olah Data'!D$2:AG$548,24,FALSE)</f>
        <v>3576</v>
      </c>
    </row>
    <row r="463" spans="1:9" ht="12.75">
      <c r="A463" s="81" t="e">
        <f t="shared" si="5"/>
        <v>#REF!</v>
      </c>
      <c r="B463" s="81" t="str">
        <f>'Olah Data'!Z277</f>
        <v>Jawa Timur</v>
      </c>
      <c r="C463" s="82" t="str">
        <f>'Olah Data'!D277</f>
        <v>222112227</v>
      </c>
      <c r="D463" s="81" t="e">
        <f>'Olah Data'!G277</f>
        <v>#N/A</v>
      </c>
      <c r="E463" s="80" t="str">
        <f>'Olah Data'!C277</f>
        <v>DIV KS</v>
      </c>
      <c r="F463" s="81" t="str">
        <f>'Olah Data'!T277</f>
        <v>Rt 8/Rw 2, No 23, Dsn. Candirejo, Desa Awang-Awang , Kecamatan Mojosari</v>
      </c>
      <c r="G463" s="81" t="str">
        <f>'Olah Data'!AB277</f>
        <v>BPS Kota Mojokerto</v>
      </c>
      <c r="H463" s="1" t="str">
        <f t="shared" si="4"/>
        <v>35</v>
      </c>
      <c r="I463" s="1" t="str">
        <f>VLOOKUP(C463,'Olah Data'!D$2:AG$548,24,FALSE)</f>
        <v>3576</v>
      </c>
    </row>
    <row r="464" spans="1:9" ht="12.75">
      <c r="A464" s="81" t="e">
        <f t="shared" si="5"/>
        <v>#REF!</v>
      </c>
      <c r="B464" s="81" t="str">
        <f>'Olah Data'!Z522</f>
        <v>Jawa Timur</v>
      </c>
      <c r="C464" s="82" t="str">
        <f>'Olah Data'!D522</f>
        <v>212112231</v>
      </c>
      <c r="D464" s="81" t="e">
        <f>'Olah Data'!G522</f>
        <v>#N/A</v>
      </c>
      <c r="E464" s="80" t="str">
        <f>'Olah Data'!C522</f>
        <v>DIV ST</v>
      </c>
      <c r="F464" s="81" t="str">
        <f>'Olah Data'!T522</f>
        <v>Desa Brangkal Gang 5 Rt 02 Rw 01, Kec. Sooko, Kab. Mojokerto</v>
      </c>
      <c r="G464" s="81" t="str">
        <f>'Olah Data'!AB522</f>
        <v>BPS Kota Mojokerto</v>
      </c>
      <c r="H464" s="1" t="str">
        <f t="shared" si="4"/>
        <v>35</v>
      </c>
      <c r="I464" s="1" t="str">
        <f>VLOOKUP(C464,'Olah Data'!D$2:AG$548,24,FALSE)</f>
        <v>3576</v>
      </c>
    </row>
    <row r="465" spans="1:9" ht="12.75">
      <c r="A465" s="81" t="e">
        <f t="shared" si="5"/>
        <v>#REF!</v>
      </c>
      <c r="B465" s="81" t="str">
        <f>'Olah Data'!Z226</f>
        <v>Jawa Timur</v>
      </c>
      <c r="C465" s="82" t="str">
        <f>'Olah Data'!D226</f>
        <v>112212513</v>
      </c>
      <c r="D465" s="81" t="e">
        <f>'Olah Data'!G226</f>
        <v>#N/A</v>
      </c>
      <c r="E465" s="80" t="str">
        <f>'Olah Data'!C226</f>
        <v>DIII ST</v>
      </c>
      <c r="F465" s="81" t="str">
        <f>'Olah Data'!T226</f>
        <v>Depot Air Isi Ulang Rajaro Jl.Dorowati Giwu Km12, Kel.Klasaman, Kec.Sorong Timur, Kota Sorong, Papua Barat 98417</v>
      </c>
      <c r="G465" s="81" t="str">
        <f>'Olah Data'!AB226</f>
        <v>BPS Kota Madiun</v>
      </c>
      <c r="H465" s="1" t="str">
        <f t="shared" si="4"/>
        <v>35</v>
      </c>
      <c r="I465" s="1" t="str">
        <f>VLOOKUP(C465,'Olah Data'!D$2:AG$548,24,FALSE)</f>
        <v>3577</v>
      </c>
    </row>
    <row r="466" spans="1:9" ht="12.75">
      <c r="A466" s="81" t="e">
        <f t="shared" si="5"/>
        <v>#REF!</v>
      </c>
      <c r="B466" s="81" t="str">
        <f>'Olah Data'!Z514</f>
        <v>Jawa Timur</v>
      </c>
      <c r="C466" s="82" t="str">
        <f>'Olah Data'!D514</f>
        <v>112212705</v>
      </c>
      <c r="D466" s="81" t="e">
        <f>'Olah Data'!G514</f>
        <v>#N/A</v>
      </c>
      <c r="E466" s="80" t="str">
        <f>'Olah Data'!C514</f>
        <v>DIII ST</v>
      </c>
      <c r="F466" s="81" t="str">
        <f>'Olah Data'!T514</f>
        <v>Desa Kranggan Rt 03 Rw 01 Kecamatan Geger Kabupaten Madiun</v>
      </c>
      <c r="G466" s="81" t="str">
        <f>'Olah Data'!AB514</f>
        <v>BPS Kota Madiun</v>
      </c>
      <c r="H466" s="1" t="str">
        <f t="shared" si="4"/>
        <v>35</v>
      </c>
      <c r="I466" s="1" t="str">
        <f>VLOOKUP(C466,'Olah Data'!D$2:AG$548,24,FALSE)</f>
        <v>3577</v>
      </c>
    </row>
    <row r="467" spans="1:9" ht="12.75">
      <c r="A467" s="81" t="e">
        <f t="shared" si="5"/>
        <v>#REF!</v>
      </c>
      <c r="B467" s="81" t="str">
        <f>'Olah Data'!Z244</f>
        <v>Jawa Timur</v>
      </c>
      <c r="C467" s="82" t="str">
        <f>'Olah Data'!D244</f>
        <v>212112018</v>
      </c>
      <c r="D467" s="81" t="e">
        <f>'Olah Data'!G244</f>
        <v>#N/A</v>
      </c>
      <c r="E467" s="80" t="str">
        <f>'Olah Data'!C244</f>
        <v>DIV ST</v>
      </c>
      <c r="F467" s="81" t="str">
        <f>'Olah Data'!T244</f>
        <v>Perum Permata Rahayu Blok A1, Rt 08 Rw 01, Jalan Podang, Beran, Ngawi</v>
      </c>
      <c r="G467" s="81" t="str">
        <f>'Olah Data'!AB244</f>
        <v>BPS Kota Madiun</v>
      </c>
      <c r="H467" s="1" t="str">
        <f t="shared" si="4"/>
        <v>35</v>
      </c>
      <c r="I467" s="1" t="str">
        <f>VLOOKUP(C467,'Olah Data'!D$2:AG$548,24,FALSE)</f>
        <v>3577</v>
      </c>
    </row>
    <row r="468" spans="1:9" ht="12.75">
      <c r="A468" s="81" t="e">
        <f t="shared" si="5"/>
        <v>#REF!</v>
      </c>
      <c r="B468" s="81" t="str">
        <f>'Olah Data'!Z258</f>
        <v>Jawa Timur</v>
      </c>
      <c r="C468" s="82" t="str">
        <f>'Olah Data'!D258</f>
        <v>212112113</v>
      </c>
      <c r="D468" s="81" t="e">
        <f>'Olah Data'!G258</f>
        <v>#N/A</v>
      </c>
      <c r="E468" s="80" t="str">
        <f>'Olah Data'!C258</f>
        <v>DIV ST</v>
      </c>
      <c r="F468" s="81" t="str">
        <f>'Olah Data'!T258</f>
        <v>Jl. Sri Jaya No.17, Kel. Rejomulyo, Kec. Kartoharjo</v>
      </c>
      <c r="G468" s="81" t="str">
        <f>'Olah Data'!AB258</f>
        <v>BPS Kota Madiun</v>
      </c>
      <c r="H468" s="1" t="str">
        <f t="shared" si="4"/>
        <v>35</v>
      </c>
      <c r="I468" s="1" t="str">
        <f>VLOOKUP(C468,'Olah Data'!D$2:AG$548,24,FALSE)</f>
        <v>3577</v>
      </c>
    </row>
    <row r="469" spans="1:9" ht="12.75">
      <c r="A469" s="81" t="e">
        <f t="shared" si="5"/>
        <v>#REF!</v>
      </c>
      <c r="B469" s="81" t="str">
        <f>'Olah Data'!Z453</f>
        <v>Jawa Timur</v>
      </c>
      <c r="C469" s="82" t="str">
        <f>'Olah Data'!D453</f>
        <v>212112152</v>
      </c>
      <c r="D469" s="81" t="e">
        <f>'Olah Data'!G453</f>
        <v>#N/A</v>
      </c>
      <c r="E469" s="80" t="str">
        <f>'Olah Data'!C453</f>
        <v>DIV ST</v>
      </c>
      <c r="F469" s="81" t="str">
        <f>'Olah Data'!T453</f>
        <v>Jalan Ksatria Bakti No.8/Iii Rt 28 Rw 6, Kanigoro, Kartoharjo, Madiun</v>
      </c>
      <c r="G469" s="81" t="str">
        <f>'Olah Data'!AB453</f>
        <v>BPS Kota Madiun</v>
      </c>
      <c r="H469" s="1" t="str">
        <f t="shared" si="4"/>
        <v>35</v>
      </c>
      <c r="I469" s="1" t="str">
        <f>VLOOKUP(C469,'Olah Data'!D$2:AG$548,24,FALSE)</f>
        <v>3577</v>
      </c>
    </row>
    <row r="470" spans="1:9" ht="12.75">
      <c r="A470" s="81" t="e">
        <f t="shared" si="5"/>
        <v>#REF!</v>
      </c>
      <c r="B470" s="81" t="str">
        <f>'Olah Data'!Z62</f>
        <v>Jawa Timur</v>
      </c>
      <c r="C470" s="82" t="str">
        <f>'Olah Data'!D62</f>
        <v>212112342</v>
      </c>
      <c r="D470" s="81" t="e">
        <f>'Olah Data'!G62</f>
        <v>#N/A</v>
      </c>
      <c r="E470" s="80" t="str">
        <f>'Olah Data'!C62</f>
        <v>DIV ST</v>
      </c>
      <c r="F470" s="81" t="str">
        <f>'Olah Data'!T62</f>
        <v>Jl. Himalaya Rt 19 Rw 05 No. 584 Kel. Maospati Kec. Maospati</v>
      </c>
      <c r="G470" s="81" t="str">
        <f>'Olah Data'!AB62</f>
        <v>BPS Kota Madiun</v>
      </c>
      <c r="H470" s="1" t="str">
        <f t="shared" si="4"/>
        <v>35</v>
      </c>
      <c r="I470" s="1" t="str">
        <f>VLOOKUP(C470,'Olah Data'!D$2:AG$548,24,FALSE)</f>
        <v>3577</v>
      </c>
    </row>
    <row r="471" spans="1:9" ht="12.75">
      <c r="A471" s="81" t="e">
        <f t="shared" si="5"/>
        <v>#REF!</v>
      </c>
      <c r="B471" s="81" t="str">
        <f>'Olah Data'!Z395</f>
        <v>Jawa Timur</v>
      </c>
      <c r="C471" s="82" t="str">
        <f>'Olah Data'!D395</f>
        <v>112212819</v>
      </c>
      <c r="D471" s="81" t="e">
        <f>'Olah Data'!G395</f>
        <v>#N/A</v>
      </c>
      <c r="E471" s="80" t="str">
        <f>'Olah Data'!C395</f>
        <v>DIII ST</v>
      </c>
      <c r="F471" s="81" t="str">
        <f>'Olah Data'!T395</f>
        <v>Jalan Rajawli Ii, Karang Dalem, Sampang</v>
      </c>
      <c r="G471" s="81" t="str">
        <f>'Olah Data'!AB395</f>
        <v>BPS Kota Surabaya</v>
      </c>
      <c r="H471" s="1" t="str">
        <f t="shared" si="4"/>
        <v>35</v>
      </c>
      <c r="I471" s="1" t="str">
        <f>VLOOKUP(C471,'Olah Data'!D$2:AG$548,24,FALSE)</f>
        <v>3578</v>
      </c>
    </row>
    <row r="472" spans="1:9" ht="12.75">
      <c r="A472" s="81" t="e">
        <f t="shared" si="5"/>
        <v>#REF!</v>
      </c>
      <c r="B472" s="81" t="str">
        <f>'Olah Data'!Z360</f>
        <v>Jawa Timur</v>
      </c>
      <c r="C472" s="82" t="str">
        <f>'Olah Data'!D360</f>
        <v>222111848</v>
      </c>
      <c r="D472" s="81" t="e">
        <f>'Olah Data'!G360</f>
        <v>#N/A</v>
      </c>
      <c r="E472" s="80" t="str">
        <f>'Olah Data'!C360</f>
        <v>DIV KS</v>
      </c>
      <c r="F472" s="81" t="str">
        <f>'Olah Data'!T360</f>
        <v>Pradah Kalikendal Gg 12 No 117, Rt 04 Rw 1, Kelurahan Pradah Kalikendal, Kecamatan Dukuh Pakis</v>
      </c>
      <c r="G472" s="81" t="str">
        <f>'Olah Data'!AB360</f>
        <v>BPS Kota Surabaya</v>
      </c>
      <c r="H472" s="1" t="str">
        <f t="shared" si="4"/>
        <v>35</v>
      </c>
      <c r="I472" s="1" t="str">
        <f>VLOOKUP(C472,'Olah Data'!D$2:AG$548,24,FALSE)</f>
        <v>3578</v>
      </c>
    </row>
    <row r="473" spans="1:9" ht="12.75">
      <c r="A473" s="81" t="e">
        <f t="shared" si="5"/>
        <v>#REF!</v>
      </c>
      <c r="B473" s="81" t="str">
        <f>'Olah Data'!Z290</f>
        <v>Jawa Timur</v>
      </c>
      <c r="C473" s="82" t="str">
        <f>'Olah Data'!D290</f>
        <v>222111858</v>
      </c>
      <c r="D473" s="81" t="e">
        <f>'Olah Data'!G290</f>
        <v>#N/A</v>
      </c>
      <c r="E473" s="80" t="str">
        <f>'Olah Data'!C290</f>
        <v>DIV KS</v>
      </c>
      <c r="F473" s="81" t="str">
        <f>'Olah Data'!T290</f>
        <v>Perum Bumi Mondoroko Raya Blok Gn 3/56, Rt003/Rw015, Desa Watugede, Kecamatan Singosari</v>
      </c>
      <c r="G473" s="81" t="str">
        <f>'Olah Data'!AB290</f>
        <v>BPS Kota Batu</v>
      </c>
      <c r="H473" s="1" t="str">
        <f t="shared" si="4"/>
        <v>35</v>
      </c>
      <c r="I473" s="1" t="str">
        <f>VLOOKUP(C473,'Olah Data'!D$2:AG$548,24,FALSE)</f>
        <v>3579</v>
      </c>
    </row>
    <row r="474" spans="1:9" ht="12.75">
      <c r="A474" s="81" t="e">
        <f t="shared" si="5"/>
        <v>#REF!</v>
      </c>
      <c r="B474" s="81" t="str">
        <f>'Olah Data'!Z418</f>
        <v>Jawa Timur</v>
      </c>
      <c r="C474" s="82" t="str">
        <f>'Olah Data'!D418</f>
        <v>222112009</v>
      </c>
      <c r="D474" s="81" t="e">
        <f>'Olah Data'!G418</f>
        <v>#N/A</v>
      </c>
      <c r="E474" s="80" t="str">
        <f>'Olah Data'!C418</f>
        <v>DIV KS</v>
      </c>
      <c r="F474" s="81" t="str">
        <f>'Olah Data'!T418</f>
        <v>Rt 6/Rw 8, Jl. Joyo Darmo 3, Gunungsari, Bumiaji</v>
      </c>
      <c r="G474" s="81" t="str">
        <f>'Olah Data'!AB418</f>
        <v>BPS Kota Batu</v>
      </c>
      <c r="H474" s="1" t="str">
        <f t="shared" si="4"/>
        <v>35</v>
      </c>
      <c r="I474" s="1" t="str">
        <f>VLOOKUP(C474,'Olah Data'!D$2:AG$548,24,FALSE)</f>
        <v>3579</v>
      </c>
    </row>
    <row r="475" spans="1:9" ht="12.75">
      <c r="A475" s="81" t="e">
        <f t="shared" si="5"/>
        <v>#REF!</v>
      </c>
      <c r="B475" s="81" t="str">
        <f>'Olah Data'!Z367</f>
        <v>Jawa Timur</v>
      </c>
      <c r="C475" s="82" t="str">
        <f>'Olah Data'!D367</f>
        <v>212112333</v>
      </c>
      <c r="D475" s="81" t="e">
        <f>'Olah Data'!G367</f>
        <v>#N/A</v>
      </c>
      <c r="E475" s="80" t="str">
        <f>'Olah Data'!C367</f>
        <v>DIV ST</v>
      </c>
      <c r="F475" s="81" t="str">
        <f>'Olah Data'!T367</f>
        <v>Perum Batu Permata Land Kav. 82, Rt. 08 Rw. 05, Kel. Sisir, Kec. Batu, Kota Batu, Jawa Timur, 65314</v>
      </c>
      <c r="G475" s="81" t="str">
        <f>'Olah Data'!AB367</f>
        <v>BPS Kota Batu</v>
      </c>
      <c r="H475" s="1" t="str">
        <f t="shared" si="4"/>
        <v>35</v>
      </c>
      <c r="I475" s="1" t="str">
        <f>VLOOKUP(C475,'Olah Data'!D$2:AG$548,24,FALSE)</f>
        <v>3579</v>
      </c>
    </row>
    <row r="476" spans="1:9" ht="12.75">
      <c r="A476" s="81">
        <f t="shared" si="5"/>
        <v>1</v>
      </c>
      <c r="B476" s="81" t="str">
        <f>'Olah Data'!Z517</f>
        <v>Banten</v>
      </c>
      <c r="C476" s="82" t="str">
        <f>'Olah Data'!D517</f>
        <v>222111883</v>
      </c>
      <c r="D476" s="81" t="e">
        <f>'Olah Data'!G517</f>
        <v>#N/A</v>
      </c>
      <c r="E476" s="80" t="str">
        <f>'Olah Data'!C517</f>
        <v>DIV KS</v>
      </c>
      <c r="F476" s="81" t="str">
        <f>'Olah Data'!T517</f>
        <v>Bukit Pelamunan Permai Blok B6 No.04, Rt.09 Rw.03, Pelamunan, Kramatwatu, Serang, Banten</v>
      </c>
      <c r="G476" s="81" t="str">
        <f>'Olah Data'!AB517</f>
        <v>BPS Kota Cilegon</v>
      </c>
      <c r="H476" s="1" t="str">
        <f t="shared" si="4"/>
        <v>36</v>
      </c>
      <c r="I476" s="1" t="str">
        <f>VLOOKUP(C476,'Olah Data'!D$2:AG$548,24,FALSE)</f>
        <v>3672</v>
      </c>
    </row>
    <row r="477" spans="1:9" ht="12.75">
      <c r="A477" s="81">
        <f t="shared" si="5"/>
        <v>2</v>
      </c>
      <c r="B477" s="81" t="str">
        <f>'Olah Data'!Z181</f>
        <v>Banten</v>
      </c>
      <c r="C477" s="82" t="str">
        <f>'Olah Data'!D181</f>
        <v>112212561</v>
      </c>
      <c r="D477" s="81" t="e">
        <f>'Olah Data'!G181</f>
        <v>#N/A</v>
      </c>
      <c r="E477" s="80" t="str">
        <f>'Olah Data'!C181</f>
        <v>DIII ST</v>
      </c>
      <c r="F477" s="81" t="str">
        <f>'Olah Data'!T181</f>
        <v>Jl. Mentawai Blok T5/11, Rt/Rw 003/007, Nusa Loka Xiv.5 Bsd City, Kelurahan Rawamekar Jaya, Kecamatan Serpong, Banten 15310</v>
      </c>
      <c r="G477" s="81" t="str">
        <f>'Olah Data'!AB181</f>
        <v>BPS Kota Tangerang Selatan</v>
      </c>
      <c r="H477" s="1" t="str">
        <f t="shared" si="4"/>
        <v>36</v>
      </c>
      <c r="I477" s="1" t="str">
        <f>VLOOKUP(C477,'Olah Data'!D$2:AG$548,24,FALSE)</f>
        <v>3674</v>
      </c>
    </row>
    <row r="478" spans="1:9" ht="12.75">
      <c r="A478" s="81">
        <f t="shared" si="5"/>
        <v>1</v>
      </c>
      <c r="B478" s="81" t="str">
        <f>'Olah Data'!Z415</f>
        <v>Bali</v>
      </c>
      <c r="C478" s="82" t="str">
        <f>'Olah Data'!D415</f>
        <v>222112102</v>
      </c>
      <c r="D478" s="81" t="e">
        <f>'Olah Data'!G415</f>
        <v>#N/A</v>
      </c>
      <c r="E478" s="80" t="str">
        <f>'Olah Data'!C415</f>
        <v>DIV KS</v>
      </c>
      <c r="F478" s="81" t="str">
        <f>'Olah Data'!T415</f>
        <v>Jalan Mekar 2 Blok B4 No 36,Pemogan, Denpasar Selatan, Denpasar, Bali</v>
      </c>
      <c r="G478" s="81" t="str">
        <f>'Olah Data'!AB415</f>
        <v>BPS Provinsi Bali</v>
      </c>
      <c r="H478" s="1" t="str">
        <f t="shared" si="4"/>
        <v>51</v>
      </c>
      <c r="I478" s="1" t="str">
        <f>VLOOKUP(C478,'Olah Data'!D$2:AG$548,24,FALSE)</f>
        <v>5100</v>
      </c>
    </row>
    <row r="479" spans="1:9" ht="12.75">
      <c r="A479" s="81">
        <f t="shared" si="5"/>
        <v>2</v>
      </c>
      <c r="B479" s="81" t="str">
        <f>'Olah Data'!Z176</f>
        <v>Bali</v>
      </c>
      <c r="C479" s="82" t="str">
        <f>'Olah Data'!D176</f>
        <v>222112258</v>
      </c>
      <c r="D479" s="81" t="e">
        <f>'Olah Data'!G176</f>
        <v>#N/A</v>
      </c>
      <c r="E479" s="80" t="str">
        <f>'Olah Data'!C176</f>
        <v>DIV KS</v>
      </c>
      <c r="F479" s="81" t="str">
        <f>'Olah Data'!T176</f>
        <v>Jln. Taman Baruna Perum. Kosala Jimbaran Lestari E. 18 Jimbaran, Kuta Selatan</v>
      </c>
      <c r="G479" s="81" t="str">
        <f>'Olah Data'!AB176</f>
        <v>BPS Provinsi Bali</v>
      </c>
      <c r="H479" s="1" t="str">
        <f t="shared" si="4"/>
        <v>51</v>
      </c>
      <c r="I479" s="1" t="str">
        <f>VLOOKUP(C479,'Olah Data'!D$2:AG$548,24,FALSE)</f>
        <v>5100</v>
      </c>
    </row>
    <row r="480" spans="1:9" ht="12.75">
      <c r="A480" s="81">
        <f t="shared" si="5"/>
        <v>3</v>
      </c>
      <c r="B480" s="81" t="str">
        <f>'Olah Data'!Z500</f>
        <v>Bali</v>
      </c>
      <c r="C480" s="82" t="str">
        <f>'Olah Data'!D500</f>
        <v>212112101</v>
      </c>
      <c r="D480" s="81" t="e">
        <f>'Olah Data'!G500</f>
        <v>#N/A</v>
      </c>
      <c r="E480" s="80" t="str">
        <f>'Olah Data'!C500</f>
        <v>DIV ST</v>
      </c>
      <c r="F480" s="81" t="str">
        <f>'Olah Data'!T500</f>
        <v>Jl. Bambu Kuning I No.9, Canggu, Kec. Kuta Utara, Kabupaten Badung, Bali 80351</v>
      </c>
      <c r="G480" s="81" t="str">
        <f>'Olah Data'!AB500</f>
        <v>BPS Kabupaten Badung</v>
      </c>
      <c r="H480" s="1" t="str">
        <f t="shared" si="4"/>
        <v>51</v>
      </c>
      <c r="I480" s="1" t="str">
        <f>VLOOKUP(C480,'Olah Data'!D$2:AG$548,24,FALSE)</f>
        <v>5103</v>
      </c>
    </row>
    <row r="481" spans="1:9" ht="12.75">
      <c r="A481" s="81">
        <f t="shared" si="5"/>
        <v>4</v>
      </c>
      <c r="B481" s="81" t="str">
        <f>'Olah Data'!Z413</f>
        <v>Bali</v>
      </c>
      <c r="C481" s="82" t="str">
        <f>'Olah Data'!D413</f>
        <v>212112255</v>
      </c>
      <c r="D481" s="81" t="e">
        <f>'Olah Data'!G413</f>
        <v>#N/A</v>
      </c>
      <c r="E481" s="80" t="str">
        <f>'Olah Data'!C413</f>
        <v>DIV ST</v>
      </c>
      <c r="F481" s="81" t="str">
        <f>'Olah Data'!T413</f>
        <v>Perumahan Dewi Sri Blok Iv No. 4, Jalan Raya Abianbase, Abianbase, Mengwi</v>
      </c>
      <c r="G481" s="81" t="str">
        <f>'Olah Data'!AB413</f>
        <v>BPS Kabupaten Badung</v>
      </c>
      <c r="H481" s="1" t="str">
        <f t="shared" si="4"/>
        <v>51</v>
      </c>
      <c r="I481" s="1" t="str">
        <f>VLOOKUP(C481,'Olah Data'!D$2:AG$548,24,FALSE)</f>
        <v>5103</v>
      </c>
    </row>
    <row r="482" spans="1:9" ht="12.75">
      <c r="A482" s="81">
        <f t="shared" si="5"/>
        <v>5</v>
      </c>
      <c r="B482" s="81" t="str">
        <f>'Olah Data'!Z445</f>
        <v>Bali</v>
      </c>
      <c r="C482" s="82" t="str">
        <f>'Olah Data'!D445</f>
        <v>212112252</v>
      </c>
      <c r="D482" s="81" t="e">
        <f>'Olah Data'!G445</f>
        <v>#N/A</v>
      </c>
      <c r="E482" s="80" t="str">
        <f>'Olah Data'!C445</f>
        <v>DIV ST</v>
      </c>
      <c r="F482" s="81" t="str">
        <f>'Olah Data'!T445</f>
        <v>00/00, Jl. Putra Yudha, Banjar Penatahan, Susut</v>
      </c>
      <c r="G482" s="81" t="str">
        <f>'Olah Data'!AB445</f>
        <v>BPS Kabupaten Bangli</v>
      </c>
      <c r="H482" s="1" t="str">
        <f t="shared" si="4"/>
        <v>51</v>
      </c>
      <c r="I482" s="1" t="str">
        <f>VLOOKUP(C482,'Olah Data'!D$2:AG$548,24,FALSE)</f>
        <v>5106</v>
      </c>
    </row>
    <row r="483" spans="1:9" ht="12.75">
      <c r="A483" s="81">
        <f t="shared" si="5"/>
        <v>6</v>
      </c>
      <c r="B483" s="81" t="str">
        <f>'Olah Data'!Z349</f>
        <v>Bali</v>
      </c>
      <c r="C483" s="82" t="str">
        <f>'Olah Data'!D349</f>
        <v>222112099</v>
      </c>
      <c r="D483" s="81" t="e">
        <f>'Olah Data'!G349</f>
        <v>#N/A</v>
      </c>
      <c r="E483" s="80" t="str">
        <f>'Olah Data'!C349</f>
        <v>DIV KS</v>
      </c>
      <c r="F483" s="81" t="str">
        <f>'Olah Data'!T349</f>
        <v>Br. Dinas Geriana Kangin, Desa Duda Utara, Kecamatan Selat, Kabupaten Karangasem, Bali</v>
      </c>
      <c r="G483" s="81" t="str">
        <f>'Olah Data'!AB349</f>
        <v>BPS Kabupaten Karangasem</v>
      </c>
      <c r="H483" s="1" t="str">
        <f t="shared" si="4"/>
        <v>51</v>
      </c>
      <c r="I483" s="1" t="str">
        <f>VLOOKUP(C483,'Olah Data'!D$2:AG$548,24,FALSE)</f>
        <v>5107</v>
      </c>
    </row>
    <row r="484" spans="1:9" ht="12.75">
      <c r="A484" s="81">
        <f t="shared" si="5"/>
        <v>7</v>
      </c>
      <c r="B484" s="81" t="str">
        <f>'Olah Data'!Z492</f>
        <v>Bali</v>
      </c>
      <c r="C484" s="82" t="str">
        <f>'Olah Data'!D492</f>
        <v>212112100</v>
      </c>
      <c r="D484" s="81" t="e">
        <f>'Olah Data'!G492</f>
        <v>#N/A</v>
      </c>
      <c r="E484" s="80" t="str">
        <f>'Olah Data'!C492</f>
        <v>DIV ST</v>
      </c>
      <c r="F484" s="81" t="str">
        <f>'Olah Data'!T492</f>
        <v>Br. Dinas Belong, Desa Ulakan, Kec. Manggis, Kab. Karangasem, Prov. Bali</v>
      </c>
      <c r="G484" s="81" t="str">
        <f>'Olah Data'!AB492</f>
        <v>BPS Kabupaten Karangasem</v>
      </c>
      <c r="H484" s="1" t="str">
        <f t="shared" si="4"/>
        <v>51</v>
      </c>
      <c r="I484" s="1" t="str">
        <f>VLOOKUP(C484,'Olah Data'!D$2:AG$548,24,FALSE)</f>
        <v>5107</v>
      </c>
    </row>
    <row r="485" spans="1:9" ht="12.75">
      <c r="A485" s="81">
        <f t="shared" si="5"/>
        <v>8</v>
      </c>
      <c r="B485" s="81" t="str">
        <f>'Olah Data'!Z443</f>
        <v>Bali</v>
      </c>
      <c r="C485" s="82" t="str">
        <f>'Olah Data'!D443</f>
        <v>212112178</v>
      </c>
      <c r="D485" s="81" t="e">
        <f>'Olah Data'!G443</f>
        <v>#N/A</v>
      </c>
      <c r="E485" s="80" t="str">
        <f>'Olah Data'!C443</f>
        <v>DIV ST</v>
      </c>
      <c r="F485" s="81" t="str">
        <f>'Olah Data'!T443</f>
        <v>Jalan Nenas, No. 1027, Telagemas, Kelurahan Subagan, Kecamatan Karangasem</v>
      </c>
      <c r="G485" s="81" t="str">
        <f>'Olah Data'!AB443</f>
        <v>BPS Kabupaten Karangasem</v>
      </c>
      <c r="H485" s="1" t="str">
        <f t="shared" si="4"/>
        <v>51</v>
      </c>
      <c r="I485" s="1" t="str">
        <f>VLOOKUP(C485,'Olah Data'!D$2:AG$548,24,FALSE)</f>
        <v>5107</v>
      </c>
    </row>
    <row r="486" spans="1:9" ht="12.75">
      <c r="A486" s="81">
        <f t="shared" si="5"/>
        <v>9</v>
      </c>
      <c r="B486" s="81" t="str">
        <f>'Olah Data'!Z262</f>
        <v>Bali</v>
      </c>
      <c r="C486" s="82" t="str">
        <f>'Olah Data'!D262</f>
        <v>212112254</v>
      </c>
      <c r="D486" s="81" t="e">
        <f>'Olah Data'!G262</f>
        <v>#N/A</v>
      </c>
      <c r="E486" s="80" t="str">
        <f>'Olah Data'!C262</f>
        <v>DIV ST</v>
      </c>
      <c r="F486" s="81" t="str">
        <f>'Olah Data'!T262</f>
        <v>Jalan Sudirman Gang Dahlia No. 6, Subagan, Karangasem</v>
      </c>
      <c r="G486" s="81" t="str">
        <f>'Olah Data'!AB262</f>
        <v>BPS Kabupaten Karangasem</v>
      </c>
      <c r="H486" s="1" t="str">
        <f t="shared" si="4"/>
        <v>51</v>
      </c>
      <c r="I486" s="1" t="str">
        <f>VLOOKUP(C486,'Olah Data'!D$2:AG$548,24,FALSE)</f>
        <v>5107</v>
      </c>
    </row>
    <row r="487" spans="1:9" ht="12.75">
      <c r="A487" s="81">
        <f t="shared" si="5"/>
        <v>10</v>
      </c>
      <c r="B487" s="81" t="str">
        <f>'Olah Data'!Z335</f>
        <v>Bali</v>
      </c>
      <c r="C487" s="82" t="str">
        <f>'Olah Data'!D335</f>
        <v>222112096</v>
      </c>
      <c r="D487" s="81" t="e">
        <f>'Olah Data'!G335</f>
        <v>#N/A</v>
      </c>
      <c r="E487" s="80" t="str">
        <f>'Olah Data'!C335</f>
        <v>DIV KS</v>
      </c>
      <c r="F487" s="81" t="str">
        <f>'Olah Data'!T335</f>
        <v>Jalan Gunung Agung No.222, Kelurahan Padangsambian, Kecamatan Denpasar Barat</v>
      </c>
      <c r="G487" s="81" t="str">
        <f>'Olah Data'!AB335</f>
        <v>BPS Kota Denpasar</v>
      </c>
      <c r="H487" s="1" t="str">
        <f t="shared" si="4"/>
        <v>51</v>
      </c>
      <c r="I487" s="1" t="str">
        <f>VLOOKUP(C487,'Olah Data'!D$2:AG$548,24,FALSE)</f>
        <v>5171</v>
      </c>
    </row>
    <row r="488" spans="1:9" ht="12.75">
      <c r="A488" s="81">
        <f t="shared" si="5"/>
        <v>11</v>
      </c>
      <c r="B488" s="81" t="str">
        <f>'Olah Data'!Z521</f>
        <v>Bali</v>
      </c>
      <c r="C488" s="82" t="str">
        <f>'Olah Data'!D521</f>
        <v>212112124</v>
      </c>
      <c r="D488" s="81" t="e">
        <f>'Olah Data'!G521</f>
        <v>#N/A</v>
      </c>
      <c r="E488" s="80" t="str">
        <f>'Olah Data'!C521</f>
        <v>DIV ST</v>
      </c>
      <c r="F488" s="81" t="str">
        <f>'Olah Data'!T521</f>
        <v>Jalan Taman Giri, Perum Griya Nugraha Blok C10 No 234, Kuta Selatan, Badung , Bali</v>
      </c>
      <c r="G488" s="81" t="str">
        <f>'Olah Data'!AB521</f>
        <v>BPS Kota Denpasar</v>
      </c>
      <c r="H488" s="1" t="str">
        <f t="shared" si="4"/>
        <v>51</v>
      </c>
      <c r="I488" s="1" t="str">
        <f>VLOOKUP(C488,'Olah Data'!D$2:AG$548,24,FALSE)</f>
        <v>5171</v>
      </c>
    </row>
    <row r="489" spans="1:9" ht="12.75">
      <c r="A489" s="81">
        <f t="shared" si="5"/>
        <v>1</v>
      </c>
      <c r="B489" s="81" t="str">
        <f>'Olah Data'!Z284</f>
        <v>Nusa Tenggara Barat</v>
      </c>
      <c r="C489" s="82" t="str">
        <f>'Olah Data'!D284</f>
        <v>112212450</v>
      </c>
      <c r="D489" s="81" t="e">
        <f>'Olah Data'!G284</f>
        <v>#N/A</v>
      </c>
      <c r="E489" s="80" t="str">
        <f>'Olah Data'!C284</f>
        <v>DIII ST</v>
      </c>
      <c r="F489" s="81" t="str">
        <f>'Olah Data'!T284</f>
        <v>Rt 002/ Rw 251, No 17 , Jl Dewi Sartika, Monjok Barat, Selaparang</v>
      </c>
      <c r="G489" s="81" t="str">
        <f>'Olah Data'!AB284</f>
        <v>BPS Provinsi Nusa Tenggara Barat</v>
      </c>
      <c r="H489" s="1" t="str">
        <f t="shared" si="4"/>
        <v>52</v>
      </c>
      <c r="I489" s="1" t="str">
        <f>VLOOKUP(C489,'Olah Data'!D$2:AG$548,24,FALSE)</f>
        <v>5200</v>
      </c>
    </row>
    <row r="490" spans="1:9" ht="12.75">
      <c r="A490" s="81">
        <f t="shared" si="5"/>
        <v>2</v>
      </c>
      <c r="B490" s="81" t="str">
        <f>'Olah Data'!Z140</f>
        <v>Nusa Tenggara Barat</v>
      </c>
      <c r="C490" s="82" t="str">
        <f>'Olah Data'!D140</f>
        <v>112212604</v>
      </c>
      <c r="D490" s="81" t="e">
        <f>'Olah Data'!G140</f>
        <v>#N/A</v>
      </c>
      <c r="E490" s="80" t="str">
        <f>'Olah Data'!C140</f>
        <v>DIII ST</v>
      </c>
      <c r="F490" s="81" t="str">
        <f>'Olah Data'!T140</f>
        <v>Jalan Gili Meno No. 19, Btn Griya Pagutan Indah, Rt/Rw: 002/100 Kelurahan Pagutan Barat, Kecamatan Mataram,  Kota Mataram.</v>
      </c>
      <c r="G490" s="81" t="str">
        <f>'Olah Data'!AB140</f>
        <v>BPS Provinsi Nusa Tenggara Barat</v>
      </c>
      <c r="H490" s="1" t="str">
        <f t="shared" si="4"/>
        <v>52</v>
      </c>
      <c r="I490" s="1" t="str">
        <f>VLOOKUP(C490,'Olah Data'!D$2:AG$548,24,FALSE)</f>
        <v>5200</v>
      </c>
    </row>
    <row r="491" spans="1:9" ht="12.75">
      <c r="A491" s="81">
        <f t="shared" si="5"/>
        <v>3</v>
      </c>
      <c r="B491" s="81" t="str">
        <f>'Olah Data'!Z356</f>
        <v>Nusa Tenggara Barat</v>
      </c>
      <c r="C491" s="82" t="str">
        <f>'Olah Data'!D356</f>
        <v>112212654</v>
      </c>
      <c r="D491" s="81" t="e">
        <f>'Olah Data'!G356</f>
        <v>#N/A</v>
      </c>
      <c r="E491" s="80" t="str">
        <f>'Olah Data'!C356</f>
        <v>DIII ST</v>
      </c>
      <c r="F491" s="81" t="str">
        <f>'Olah Data'!T356</f>
        <v>Rt002/Rw000, Jagaraga, Kuripan</v>
      </c>
      <c r="G491" s="81" t="str">
        <f>'Olah Data'!AB356</f>
        <v>BPS Provinsi Nusa Tenggara Barat</v>
      </c>
      <c r="H491" s="1" t="str">
        <f t="shared" si="4"/>
        <v>52</v>
      </c>
      <c r="I491" s="1" t="str">
        <f>VLOOKUP(C491,'Olah Data'!D$2:AG$548,24,FALSE)</f>
        <v>5200</v>
      </c>
    </row>
    <row r="492" spans="1:9" ht="12.75">
      <c r="A492" s="81">
        <f t="shared" si="5"/>
        <v>4</v>
      </c>
      <c r="B492" s="81" t="str">
        <f>'Olah Data'!Z255</f>
        <v>Nusa Tenggara Barat</v>
      </c>
      <c r="C492" s="82" t="str">
        <f>'Olah Data'!D255</f>
        <v>112212791</v>
      </c>
      <c r="D492" s="81" t="e">
        <f>'Olah Data'!G255</f>
        <v>#N/A</v>
      </c>
      <c r="E492" s="80" t="str">
        <f>'Olah Data'!C255</f>
        <v>DIII ST</v>
      </c>
      <c r="F492" s="81" t="str">
        <f>'Olah Data'!T255</f>
        <v>Desa Jagaraga Indah, Kecamatan Kediri</v>
      </c>
      <c r="G492" s="81" t="str">
        <f>'Olah Data'!AB255</f>
        <v>BPS Provinsi Nusa Tenggara Barat</v>
      </c>
      <c r="H492" s="1" t="str">
        <f t="shared" si="4"/>
        <v>52</v>
      </c>
      <c r="I492" s="1" t="str">
        <f>VLOOKUP(C492,'Olah Data'!D$2:AG$548,24,FALSE)</f>
        <v>5200</v>
      </c>
    </row>
    <row r="493" spans="1:9" ht="12.75">
      <c r="A493" s="81">
        <f t="shared" si="5"/>
        <v>5</v>
      </c>
      <c r="B493" s="81" t="str">
        <f>'Olah Data'!Z241</f>
        <v>Nusa Tenggara Barat</v>
      </c>
      <c r="C493" s="82" t="str">
        <f>'Olah Data'!D241</f>
        <v>112212793</v>
      </c>
      <c r="D493" s="81" t="e">
        <f>'Olah Data'!G241</f>
        <v>#N/A</v>
      </c>
      <c r="E493" s="80" t="str">
        <f>'Olah Data'!C241</f>
        <v>DIII ST</v>
      </c>
      <c r="F493" s="81" t="str">
        <f>'Olah Data'!T241</f>
        <v>Gang Rambutan, Gubuk Baru, Dusun Karang Taliwang, Desa Dasan Tereng, Kecamatan Narmada</v>
      </c>
      <c r="G493" s="81" t="str">
        <f>'Olah Data'!AB241</f>
        <v>BPS Provinsi Nusa Tenggara Barat</v>
      </c>
      <c r="H493" s="1" t="str">
        <f t="shared" si="4"/>
        <v>52</v>
      </c>
      <c r="I493" s="1" t="str">
        <f>VLOOKUP(C493,'Olah Data'!D$2:AG$548,24,FALSE)</f>
        <v>5200</v>
      </c>
    </row>
    <row r="494" spans="1:9" ht="12.75">
      <c r="A494" s="81">
        <f t="shared" si="5"/>
        <v>6</v>
      </c>
      <c r="B494" s="81" t="str">
        <f>'Olah Data'!Z131</f>
        <v>Nusa Tenggara Barat</v>
      </c>
      <c r="C494" s="82" t="str">
        <f>'Olah Data'!D131</f>
        <v>222112042</v>
      </c>
      <c r="D494" s="81" t="e">
        <f>'Olah Data'!G131</f>
        <v>#N/A</v>
      </c>
      <c r="E494" s="80" t="str">
        <f>'Olah Data'!C131</f>
        <v>DIV KS</v>
      </c>
      <c r="F494" s="81" t="str">
        <f>'Olah Data'!T131</f>
        <v>Jalan Swakarsa Iii No. D-4 Gerisak,Rt 011/ Rw 193, Kelurahan Kekalik Jaya, Kecamatan Sekarbela</v>
      </c>
      <c r="G494" s="81" t="str">
        <f>'Olah Data'!AB131</f>
        <v>BPS Provinsi Nusa Tenggara Barat</v>
      </c>
      <c r="H494" s="1" t="str">
        <f t="shared" si="4"/>
        <v>52</v>
      </c>
      <c r="I494" s="1" t="str">
        <f>VLOOKUP(C494,'Olah Data'!D$2:AG$548,24,FALSE)</f>
        <v>5200</v>
      </c>
    </row>
    <row r="495" spans="1:9" ht="12.75">
      <c r="A495" s="81">
        <f t="shared" si="5"/>
        <v>7</v>
      </c>
      <c r="B495" s="81" t="str">
        <f>'Olah Data'!Z98</f>
        <v>Nusa Tenggara Barat</v>
      </c>
      <c r="C495" s="82" t="str">
        <f>'Olah Data'!D98</f>
        <v>222112379</v>
      </c>
      <c r="D495" s="81" t="e">
        <f>'Olah Data'!G98</f>
        <v>#N/A</v>
      </c>
      <c r="E495" s="80" t="str">
        <f>'Olah Data'!C98</f>
        <v>DIV KS</v>
      </c>
      <c r="F495" s="81" t="str">
        <f>'Olah Data'!T98</f>
        <v>Jalan Adi Sucipto Lingkungan Jempong Wareng Kec Ampenan, Kel Ampenan Utara Rt 003 Rw 026</v>
      </c>
      <c r="G495" s="81" t="str">
        <f>'Olah Data'!AB98</f>
        <v>BPS Provinsi Nusa Tenggara Barat</v>
      </c>
      <c r="H495" s="1" t="str">
        <f t="shared" si="4"/>
        <v>52</v>
      </c>
      <c r="I495" s="1" t="str">
        <f>VLOOKUP(C495,'Olah Data'!D$2:AG$548,24,FALSE)</f>
        <v>5200</v>
      </c>
    </row>
    <row r="496" spans="1:9" ht="12.75">
      <c r="A496" s="81">
        <f t="shared" si="5"/>
        <v>8</v>
      </c>
      <c r="B496" s="81" t="str">
        <f>'Olah Data'!Z252</f>
        <v>Nusa Tenggara Barat</v>
      </c>
      <c r="C496" s="82" t="str">
        <f>'Olah Data'!D252</f>
        <v>222111933</v>
      </c>
      <c r="D496" s="81" t="e">
        <f>'Olah Data'!G252</f>
        <v>#N/A</v>
      </c>
      <c r="E496" s="80" t="str">
        <f>'Olah Data'!C252</f>
        <v>DIV KS</v>
      </c>
      <c r="F496" s="81" t="str">
        <f>'Olah Data'!T252</f>
        <v>Jalan Tongkol No 26, Kelurahan Pekat, Kecamatan Sumbawa</v>
      </c>
      <c r="G496" s="81" t="str">
        <f>'Olah Data'!AB252</f>
        <v>BPS Kabupaten Sumbawa</v>
      </c>
      <c r="H496" s="1" t="str">
        <f t="shared" si="4"/>
        <v>52</v>
      </c>
      <c r="I496" s="1" t="str">
        <f>VLOOKUP(C496,'Olah Data'!D$2:AG$548,24,FALSE)</f>
        <v>5204</v>
      </c>
    </row>
    <row r="497" spans="1:9" ht="12.75">
      <c r="A497" s="81">
        <f t="shared" si="5"/>
        <v>9</v>
      </c>
      <c r="B497" s="81" t="str">
        <f>'Olah Data'!Z139</f>
        <v>Nusa Tenggara Barat</v>
      </c>
      <c r="C497" s="82" t="str">
        <f>'Olah Data'!D139</f>
        <v>212112144</v>
      </c>
      <c r="D497" s="81" t="e">
        <f>'Olah Data'!G139</f>
        <v>#N/A</v>
      </c>
      <c r="E497" s="80" t="str">
        <f>'Olah Data'!C139</f>
        <v>DIV ST</v>
      </c>
      <c r="F497" s="81" t="str">
        <f>'Olah Data'!T139</f>
        <v>Btn Olat Rarang Blok K-9 Rt 001/Rw 006, Labuhan Sumbawa, Kecamatan Labuhan Badas</v>
      </c>
      <c r="G497" s="81" t="str">
        <f>'Olah Data'!AB139</f>
        <v>BPS Kabupaten Sumbawa</v>
      </c>
      <c r="H497" s="1" t="str">
        <f t="shared" si="4"/>
        <v>52</v>
      </c>
      <c r="I497" s="1" t="str">
        <f>VLOOKUP(C497,'Olah Data'!D$2:AG$548,24,FALSE)</f>
        <v>5204</v>
      </c>
    </row>
    <row r="498" spans="1:9" ht="12.75">
      <c r="A498" s="81">
        <f t="shared" si="5"/>
        <v>1</v>
      </c>
      <c r="B498" s="81" t="str">
        <f>'Olah Data'!Z27</f>
        <v>Nusa Tenggara Timur</v>
      </c>
      <c r="C498" s="82" t="str">
        <f>'Olah Data'!D27</f>
        <v>112212609</v>
      </c>
      <c r="D498" s="81" t="e">
        <f>'Olah Data'!G27</f>
        <v>#N/A</v>
      </c>
      <c r="E498" s="80" t="str">
        <f>'Olah Data'!C27</f>
        <v>DIII ST</v>
      </c>
      <c r="F498" s="81" t="str">
        <f>'Olah Data'!T27</f>
        <v>Jalan Gua Lourdes, Rt 15/Rw 05, Kelurahan Oetete, Kecamatan Oebobo, Kota Kupang</v>
      </c>
      <c r="G498" s="81" t="str">
        <f>'Olah Data'!AB27</f>
        <v>BPS Provinsi Nusa Tenggara Timur</v>
      </c>
      <c r="H498" s="1" t="str">
        <f t="shared" si="4"/>
        <v>53</v>
      </c>
      <c r="I498" s="1" t="str">
        <f>VLOOKUP(C498,'Olah Data'!D$2:AG$548,24,FALSE)</f>
        <v>5300</v>
      </c>
    </row>
    <row r="499" spans="1:9" ht="12.75">
      <c r="A499" s="81">
        <f t="shared" si="5"/>
        <v>2</v>
      </c>
      <c r="B499" s="81" t="str">
        <f>'Olah Data'!Z216</f>
        <v>Nusa Tenggara Timur</v>
      </c>
      <c r="C499" s="82" t="str">
        <f>'Olah Data'!D216</f>
        <v>212112256</v>
      </c>
      <c r="D499" s="81" t="e">
        <f>'Olah Data'!G216</f>
        <v>#N/A</v>
      </c>
      <c r="E499" s="80" t="str">
        <f>'Olah Data'!C216</f>
        <v>DIV ST</v>
      </c>
      <c r="F499" s="81" t="str">
        <f>'Olah Data'!T216</f>
        <v>Perumahan Sejahtera Land Blok I Gang 5 No 187, Kampung Oetalu, Desa Penfui Timur, Kec Kupang Tengah, Kab Kupang.</v>
      </c>
      <c r="G499" s="81" t="str">
        <f>'Olah Data'!AB216</f>
        <v>BPS Provinsi Nusa Tenggara Timur</v>
      </c>
      <c r="H499" s="1" t="str">
        <f t="shared" si="4"/>
        <v>53</v>
      </c>
      <c r="I499" s="1" t="str">
        <f>VLOOKUP(C499,'Olah Data'!D$2:AG$548,24,FALSE)</f>
        <v>5300</v>
      </c>
    </row>
    <row r="500" spans="1:9" ht="12.75">
      <c r="A500" s="81">
        <f t="shared" si="5"/>
        <v>3</v>
      </c>
      <c r="B500" s="81" t="str">
        <f>'Olah Data'!Z390</f>
        <v>Nusa Tenggara Timur</v>
      </c>
      <c r="C500" s="82" t="str">
        <f>'Olah Data'!D390</f>
        <v>112212906</v>
      </c>
      <c r="D500" s="81" t="e">
        <f>'Olah Data'!G390</f>
        <v>#N/A</v>
      </c>
      <c r="E500" s="80" t="str">
        <f>'Olah Data'!C390</f>
        <v>DIII ST</v>
      </c>
      <c r="F500" s="81" t="str">
        <f>'Olah Data'!T390</f>
        <v>Jl. El Tari, Km. 3 Rt.48/ Rw.5, Kelurahan Kefa Selatan, Kecamatan Kota Kefamenanu</v>
      </c>
      <c r="G500" s="81" t="str">
        <f>'Olah Data'!AB390</f>
        <v>BPS Kabupaten Timor Tengah Utara</v>
      </c>
      <c r="H500" s="1" t="str">
        <f t="shared" si="4"/>
        <v>53</v>
      </c>
      <c r="I500" s="1" t="str">
        <f>VLOOKUP(C500,'Olah Data'!D$2:AG$548,24,FALSE)</f>
        <v>5305</v>
      </c>
    </row>
    <row r="501" spans="1:9" ht="12.75">
      <c r="A501" s="81">
        <f t="shared" si="5"/>
        <v>1</v>
      </c>
      <c r="B501" s="81" t="str">
        <f>'Olah Data'!Z317</f>
        <v>Kalimantan Barat</v>
      </c>
      <c r="C501" s="82" t="str">
        <f>'Olah Data'!D317</f>
        <v>112212821</v>
      </c>
      <c r="D501" s="81" t="e">
        <f>'Olah Data'!G317</f>
        <v>#N/A</v>
      </c>
      <c r="E501" s="80" t="str">
        <f>'Olah Data'!C317</f>
        <v>DIII ST</v>
      </c>
      <c r="F501" s="81" t="str">
        <f>'Olah Data'!T317</f>
        <v>Jl. K.H.Mansyur, Gg. Merak No.16,  Rt.045/Rw007, Sampit, Delta Pawan</v>
      </c>
      <c r="G501" s="81" t="str">
        <f>'Olah Data'!AB317</f>
        <v>BPS Kabupaten Ketapang</v>
      </c>
      <c r="H501" s="1" t="str">
        <f t="shared" si="4"/>
        <v>61</v>
      </c>
      <c r="I501" s="1" t="str">
        <f>VLOOKUP(C501,'Olah Data'!D$2:AG$548,24,FALSE)</f>
        <v>6106</v>
      </c>
    </row>
    <row r="502" spans="1:9" ht="12.75">
      <c r="A502" s="81">
        <f t="shared" si="5"/>
        <v>2</v>
      </c>
      <c r="B502" s="81" t="str">
        <f>'Olah Data'!Z54</f>
        <v>Kalimantan Barat</v>
      </c>
      <c r="C502" s="82" t="str">
        <f>'Olah Data'!D54</f>
        <v>112212466</v>
      </c>
      <c r="D502" s="81" t="e">
        <f>'Olah Data'!G54</f>
        <v>#N/A</v>
      </c>
      <c r="E502" s="80" t="str">
        <f>'Olah Data'!C54</f>
        <v>DIII ST</v>
      </c>
      <c r="F502" s="81" t="str">
        <f>'Olah Data'!T54</f>
        <v>004/011, Jl.Apel Gg.Cengkeh No.18, Sungai Jawi Luar, Pontianak Barat</v>
      </c>
      <c r="G502" s="81" t="str">
        <f>'Olah Data'!AB54</f>
        <v>BPS Kota Pontianak</v>
      </c>
      <c r="H502" s="1" t="str">
        <f t="shared" si="4"/>
        <v>61</v>
      </c>
      <c r="I502" s="1" t="str">
        <f>VLOOKUP(C502,'Olah Data'!D$2:AG$548,24,FALSE)</f>
        <v>6171</v>
      </c>
    </row>
    <row r="503" spans="1:9" ht="12.75">
      <c r="A503" s="81">
        <f t="shared" si="5"/>
        <v>3</v>
      </c>
      <c r="B503" s="81" t="str">
        <f>'Olah Data'!Z127</f>
        <v>Kalimantan Barat</v>
      </c>
      <c r="C503" s="82" t="str">
        <f>'Olah Data'!D127</f>
        <v>112212640</v>
      </c>
      <c r="D503" s="81" t="e">
        <f>'Olah Data'!G127</f>
        <v>#N/A</v>
      </c>
      <c r="E503" s="80" t="str">
        <f>'Olah Data'!C127</f>
        <v>DIII ST</v>
      </c>
      <c r="F503" s="81" t="str">
        <f>'Olah Data'!T127</f>
        <v>Jln. Adisucipto Gg. Hartani, Rt001/Rw002, Arang Limbung, Sungai Raya</v>
      </c>
      <c r="G503" s="81" t="str">
        <f>'Olah Data'!AB127</f>
        <v>BPS Kota Pontianak</v>
      </c>
      <c r="H503" s="1" t="str">
        <f t="shared" si="4"/>
        <v>61</v>
      </c>
      <c r="I503" s="1" t="str">
        <f>VLOOKUP(C503,'Olah Data'!D$2:AG$548,24,FALSE)</f>
        <v>6171</v>
      </c>
    </row>
    <row r="504" spans="1:9" ht="12.75">
      <c r="A504" s="81">
        <f t="shared" si="5"/>
        <v>4</v>
      </c>
      <c r="B504" s="81" t="str">
        <f>'Olah Data'!Z89</f>
        <v>Kalimantan Barat</v>
      </c>
      <c r="C504" s="82" t="str">
        <f>'Olah Data'!D89</f>
        <v>112212848</v>
      </c>
      <c r="D504" s="81" t="e">
        <f>'Olah Data'!G89</f>
        <v>#N/A</v>
      </c>
      <c r="E504" s="80" t="str">
        <f>'Olah Data'!C89</f>
        <v>DIII ST</v>
      </c>
      <c r="F504" s="81" t="str">
        <f>'Olah Data'!T89</f>
        <v xml:space="preserve">Jalan Budi Utomo. Jl. Purnajaya 1 Jalur 2 No. 81B Rt/Rw 04/06, Kelurahan Siantan Hilir, Kecamatan Pontianak Utara, Kota Pontianak </v>
      </c>
      <c r="G504" s="81" t="str">
        <f>'Olah Data'!AB89</f>
        <v>BPS Kota Pontianak</v>
      </c>
      <c r="H504" s="1" t="str">
        <f t="shared" si="4"/>
        <v>61</v>
      </c>
      <c r="I504" s="1" t="str">
        <f>VLOOKUP(C504,'Olah Data'!D$2:AG$548,24,FALSE)</f>
        <v>6171</v>
      </c>
    </row>
    <row r="505" spans="1:9" ht="12.75">
      <c r="A505" s="81">
        <f t="shared" si="5"/>
        <v>5</v>
      </c>
      <c r="B505" s="81" t="str">
        <f>'Olah Data'!Z287</f>
        <v>Kalimantan Barat</v>
      </c>
      <c r="C505" s="82" t="str">
        <f>'Olah Data'!D287</f>
        <v>212111934</v>
      </c>
      <c r="D505" s="81" t="e">
        <f>'Olah Data'!G287</f>
        <v>#N/A</v>
      </c>
      <c r="E505" s="80" t="str">
        <f>'Olah Data'!C287</f>
        <v>DIV ST</v>
      </c>
      <c r="F505" s="81" t="str">
        <f>'Olah Data'!T287</f>
        <v xml:space="preserve">Jalan Sepakat 2 Ruko Permata Royale No A48 Rt1/Rw7 Bansir Darat, Pontianak Tenggara, Kota Pontianak, Kalimantan Barat </v>
      </c>
      <c r="G505" s="81" t="str">
        <f>'Olah Data'!AB287</f>
        <v>BPS Kota Pontianak</v>
      </c>
      <c r="H505" s="1" t="str">
        <f t="shared" si="4"/>
        <v>61</v>
      </c>
      <c r="I505" s="1" t="str">
        <f>VLOOKUP(C505,'Olah Data'!D$2:AG$548,24,FALSE)</f>
        <v>6171</v>
      </c>
    </row>
    <row r="506" spans="1:9" ht="12.75">
      <c r="A506" s="81">
        <f t="shared" si="5"/>
        <v>6</v>
      </c>
      <c r="B506" s="81" t="str">
        <f>'Olah Data'!Z321</f>
        <v>Kalimantan Barat</v>
      </c>
      <c r="C506" s="82" t="str">
        <f>'Olah Data'!D321</f>
        <v>222111908</v>
      </c>
      <c r="D506" s="81" t="e">
        <f>'Olah Data'!G321</f>
        <v>#N/A</v>
      </c>
      <c r="E506" s="80" t="str">
        <f>'Olah Data'!C321</f>
        <v>DIV KS</v>
      </c>
      <c r="F506" s="81" t="str">
        <f>'Olah Data'!T321</f>
        <v>Jalan Veteran No 56, Rt 032/ Rw 005, Kelurahan Roban, Singkawang Tengah</v>
      </c>
      <c r="G506" s="81" t="str">
        <f>'Olah Data'!AB321</f>
        <v>BPS Kota Singkawang</v>
      </c>
      <c r="H506" s="1" t="str">
        <f t="shared" si="4"/>
        <v>61</v>
      </c>
      <c r="I506" s="1" t="str">
        <f>VLOOKUP(C506,'Olah Data'!D$2:AG$548,24,FALSE)</f>
        <v>6172</v>
      </c>
    </row>
    <row r="507" spans="1:9" ht="12.75">
      <c r="A507" s="81">
        <f t="shared" si="5"/>
        <v>7</v>
      </c>
      <c r="B507" s="81" t="str">
        <f>'Olah Data'!Z404</f>
        <v>Kalimantan Barat</v>
      </c>
      <c r="C507" s="82" t="str">
        <f>'Olah Data'!D404</f>
        <v>222111938</v>
      </c>
      <c r="D507" s="81" t="e">
        <f>'Olah Data'!G404</f>
        <v>#N/A</v>
      </c>
      <c r="E507" s="80" t="str">
        <f>'Olah Data'!C404</f>
        <v>DIV KS</v>
      </c>
      <c r="F507" s="81" t="str">
        <f>'Olah Data'!T404</f>
        <v>Dusun Polaria, Gang Manggis, Rt.8/Rw.4, Desa Sungai Rusa, Selakau (No. 65)
Selakau, Kab. Sambas, Kalimantan Barat</v>
      </c>
      <c r="G507" s="81" t="str">
        <f>'Olah Data'!AB404</f>
        <v>BPS Kota Singkawang</v>
      </c>
      <c r="H507" s="1" t="str">
        <f t="shared" si="4"/>
        <v>61</v>
      </c>
      <c r="I507" s="1" t="str">
        <f>VLOOKUP(C507,'Olah Data'!D$2:AG$548,24,FALSE)</f>
        <v>6172</v>
      </c>
    </row>
    <row r="508" spans="1:9" ht="12.75">
      <c r="A508" s="81">
        <f t="shared" si="5"/>
        <v>8</v>
      </c>
      <c r="B508" s="81" t="s">
        <v>830</v>
      </c>
      <c r="C508" s="98">
        <v>112112199</v>
      </c>
      <c r="D508" s="96" t="s">
        <v>5612</v>
      </c>
      <c r="E508" s="80" t="s">
        <v>24</v>
      </c>
      <c r="F508" s="96" t="s">
        <v>5618</v>
      </c>
      <c r="G508" s="96" t="s">
        <v>854</v>
      </c>
      <c r="H508" s="1" t="str">
        <f t="shared" si="4"/>
        <v>62</v>
      </c>
      <c r="I508" s="99">
        <v>6271</v>
      </c>
    </row>
    <row r="509" spans="1:9" ht="12.75">
      <c r="A509" s="81">
        <f t="shared" si="5"/>
        <v>1</v>
      </c>
      <c r="B509" s="81" t="str">
        <f>'Olah Data'!Z523</f>
        <v>Kalimantan Tengah</v>
      </c>
      <c r="C509" s="82" t="str">
        <f>'Olah Data'!D523</f>
        <v>212112267</v>
      </c>
      <c r="D509" s="81" t="e">
        <f>'Olah Data'!G523</f>
        <v>#N/A</v>
      </c>
      <c r="E509" s="80" t="str">
        <f>'Olah Data'!C523</f>
        <v>DIV ST</v>
      </c>
      <c r="F509" s="81" t="str">
        <f>'Olah Data'!T523</f>
        <v>Jl. Hm. Rafi'I, Perum. Beringin Rindang, Gg. Rindang Iv, No. 70, Rt. 006, Desa Pasir Panjang, Kecamatan Arut Selatan, Kabupaten Kotawaringin Barat, Kalimantan Tengah</v>
      </c>
      <c r="G509" s="81" t="str">
        <f>'Olah Data'!AB523</f>
        <v>BPS Kabupaten Kotawaringin Barat</v>
      </c>
      <c r="H509" s="1" t="str">
        <f t="shared" si="4"/>
        <v>62</v>
      </c>
      <c r="I509" s="1" t="str">
        <f>VLOOKUP(C509,'Olah Data'!D$2:AG$548,24,FALSE)</f>
        <v>6201</v>
      </c>
    </row>
    <row r="510" spans="1:9" ht="12.75">
      <c r="A510" s="81">
        <f t="shared" si="5"/>
        <v>2</v>
      </c>
      <c r="B510" s="81" t="str">
        <f>'Olah Data'!Z90</f>
        <v>Kalimantan Tengah</v>
      </c>
      <c r="C510" s="82" t="str">
        <f>'Olah Data'!D90</f>
        <v>112212637</v>
      </c>
      <c r="D510" s="81" t="e">
        <f>'Olah Data'!G90</f>
        <v>#N/A</v>
      </c>
      <c r="E510" s="80" t="str">
        <f>'Olah Data'!C90</f>
        <v>DIII ST</v>
      </c>
      <c r="F510" s="81" t="str">
        <f>'Olah Data'!T90</f>
        <v xml:space="preserve">Jl Walter Condrad Gg. Firdaus No 123 Rt 027 Rw 008, Baamang Tengah, Baamang </v>
      </c>
      <c r="G510" s="81" t="str">
        <f>'Olah Data'!AB90</f>
        <v>BPS Kabupaten Kotawaringin Timur</v>
      </c>
      <c r="H510" s="1" t="str">
        <f t="shared" si="4"/>
        <v>62</v>
      </c>
      <c r="I510" s="1" t="str">
        <f>VLOOKUP(C510,'Olah Data'!D$2:AG$548,24,FALSE)</f>
        <v>6202</v>
      </c>
    </row>
    <row r="511" spans="1:9" ht="12.75">
      <c r="A511" s="81">
        <f t="shared" si="5"/>
        <v>3</v>
      </c>
      <c r="B511" s="81" t="str">
        <f>'Olah Data'!Z242</f>
        <v>Kalimantan Tengah</v>
      </c>
      <c r="C511" s="82" t="str">
        <f>'Olah Data'!D242</f>
        <v>112212653</v>
      </c>
      <c r="D511" s="81" t="e">
        <f>'Olah Data'!G242</f>
        <v>#N/A</v>
      </c>
      <c r="E511" s="80" t="str">
        <f>'Olah Data'!C242</f>
        <v>DIII ST</v>
      </c>
      <c r="F511" s="81" t="str">
        <f>'Olah Data'!T242</f>
        <v>Jalan Rta Milono Km.6,5 Perumahan Sababilah Permai No. 19, Kel. Langkai, Kec. Pahandut, Kota Palangka Raya</v>
      </c>
      <c r="G511" s="81" t="str">
        <f>'Olah Data'!AB242</f>
        <v>BPS Kota Palangka Raya</v>
      </c>
      <c r="H511" s="1" t="str">
        <f t="shared" si="4"/>
        <v>62</v>
      </c>
      <c r="I511" s="1" t="str">
        <f>VLOOKUP(C511,'Olah Data'!D$2:AG$548,24,FALSE)</f>
        <v>6271</v>
      </c>
    </row>
    <row r="512" spans="1:9" ht="12.75">
      <c r="A512" s="81">
        <f t="shared" si="5"/>
        <v>1</v>
      </c>
      <c r="B512" s="81" t="str">
        <f>'Olah Data'!Z151</f>
        <v>Kalimantan Selatan</v>
      </c>
      <c r="C512" s="82" t="str">
        <f>'Olah Data'!D151</f>
        <v>112212765</v>
      </c>
      <c r="D512" s="81" t="e">
        <f>'Olah Data'!G151</f>
        <v>#N/A</v>
      </c>
      <c r="E512" s="80" t="str">
        <f>'Olah Data'!C151</f>
        <v>DIII ST</v>
      </c>
      <c r="F512" s="81" t="str">
        <f>'Olah Data'!T151</f>
        <v>Jl. Intan Raya Perum. Rismor Madani Blok A, Rt.005/Rw.02, No.13, Kelurahan Loktabat Utara, Kecamatan Banjarbaru Utara.</v>
      </c>
      <c r="G512" s="81" t="str">
        <f>'Olah Data'!AB151</f>
        <v>BPS Kota Banjarmasin</v>
      </c>
      <c r="H512" s="1" t="str">
        <f t="shared" ref="H512:H541" si="7">LEFT(I512,2)</f>
        <v>63</v>
      </c>
      <c r="I512" s="1" t="str">
        <f>VLOOKUP(C512,'Olah Data'!D$2:AG$548,24,FALSE)</f>
        <v>6371</v>
      </c>
    </row>
    <row r="513" spans="1:9" ht="12.75">
      <c r="A513" s="81">
        <f t="shared" si="5"/>
        <v>2</v>
      </c>
      <c r="B513" s="81" t="str">
        <f>'Olah Data'!Z430</f>
        <v>Kalimantan Selatan</v>
      </c>
      <c r="C513" s="82" t="str">
        <f>'Olah Data'!D430</f>
        <v>112212867</v>
      </c>
      <c r="D513" s="81" t="e">
        <f>'Olah Data'!G430</f>
        <v>#N/A</v>
      </c>
      <c r="E513" s="80" t="str">
        <f>'Olah Data'!C430</f>
        <v>DIII ST</v>
      </c>
      <c r="F513" s="81" t="str">
        <f>'Olah Data'!T430</f>
        <v>Jl. Sultan Adam Gg. Famili Rt. 03 Rw. 04 No. 29 Kelurahan Surgi Mufti Kecamatan Banjarmasin Utara</v>
      </c>
      <c r="G513" s="81" t="str">
        <f>'Olah Data'!AB430</f>
        <v>BPS Kota Banjarmasin</v>
      </c>
      <c r="H513" s="1" t="str">
        <f t="shared" si="7"/>
        <v>63</v>
      </c>
      <c r="I513" s="1" t="str">
        <f>VLOOKUP(C513,'Olah Data'!D$2:AG$548,24,FALSE)</f>
        <v>6371</v>
      </c>
    </row>
    <row r="514" spans="1:9" ht="12.75">
      <c r="A514" s="81">
        <f t="shared" si="5"/>
        <v>3</v>
      </c>
      <c r="B514" s="81" t="str">
        <f>'Olah Data'!Z24</f>
        <v>Kalimantan Selatan</v>
      </c>
      <c r="C514" s="82" t="str">
        <f>'Olah Data'!D24</f>
        <v>222111902</v>
      </c>
      <c r="D514" s="81" t="e">
        <f>'Olah Data'!G24</f>
        <v>#N/A</v>
      </c>
      <c r="E514" s="80" t="str">
        <f>'Olah Data'!C24</f>
        <v>DIV KS</v>
      </c>
      <c r="F514" s="81" t="str">
        <f>'Olah Data'!T24</f>
        <v>Jl. Perdagangan Komplek Hksn Permai Blok 8A No. 412 Rt 28 Rw 002 Kelurahan Alalak Utara, Kecamatan Banjarmasin Utara, Kota Banjarmasin</v>
      </c>
      <c r="G514" s="81" t="str">
        <f>'Olah Data'!AB24</f>
        <v>BPS Kota Banjarmasin</v>
      </c>
      <c r="H514" s="1" t="str">
        <f t="shared" si="7"/>
        <v>63</v>
      </c>
      <c r="I514" s="1" t="str">
        <f>VLOOKUP(C514,'Olah Data'!D$2:AG$548,24,FALSE)</f>
        <v>6371</v>
      </c>
    </row>
    <row r="515" spans="1:9" ht="12.75">
      <c r="A515" s="81">
        <f t="shared" ref="A515:A541" si="8">IF(B515=B514,A514+1,1)</f>
        <v>4</v>
      </c>
      <c r="B515" s="81" t="str">
        <f>'Olah Data'!Z34</f>
        <v>Kalimantan Selatan</v>
      </c>
      <c r="C515" s="82" t="str">
        <f>'Olah Data'!D34</f>
        <v>212112242</v>
      </c>
      <c r="D515" s="81" t="e">
        <f>'Olah Data'!G34</f>
        <v>#N/A</v>
      </c>
      <c r="E515" s="80" t="str">
        <f>'Olah Data'!C34</f>
        <v>DIV ST</v>
      </c>
      <c r="F515" s="81" t="str">
        <f>'Olah Data'!T34</f>
        <v>Jl Hksn Komp Hksn Permai Blok 3B No 75, Rt/Rw 26/02, Alalak Utara, Banjarmasin Utara, Kota Banjarmasin, Kalimantan Selatan</v>
      </c>
      <c r="G515" s="81" t="str">
        <f>'Olah Data'!AB34</f>
        <v>BPS Kota Banjarmasin</v>
      </c>
      <c r="H515" s="1" t="str">
        <f t="shared" si="7"/>
        <v>63</v>
      </c>
      <c r="I515" s="1" t="str">
        <f>VLOOKUP(C515,'Olah Data'!D$2:AG$548,24,FALSE)</f>
        <v>6371</v>
      </c>
    </row>
    <row r="516" spans="1:9" ht="12.75">
      <c r="A516" s="81">
        <f t="shared" si="8"/>
        <v>1</v>
      </c>
      <c r="B516" s="81" t="str">
        <f>'Olah Data'!Z534</f>
        <v>Kalimantan Timur</v>
      </c>
      <c r="C516" s="82" t="str">
        <f>'Olah Data'!D534</f>
        <v>112212660</v>
      </c>
      <c r="D516" s="81" t="e">
        <f>'Olah Data'!G534</f>
        <v>#N/A</v>
      </c>
      <c r="E516" s="80" t="str">
        <f>'Olah Data'!C534</f>
        <v>DIII ST</v>
      </c>
      <c r="F516" s="81" t="str">
        <f>'Olah Data'!T534</f>
        <v>Jalan Wonorejo 3, Rt 51 No 134 Blok C, Kelurahan Gunung Samarinda, Kecamatan Balikpapan Utara, Balikpapan</v>
      </c>
      <c r="G516" s="81" t="str">
        <f>'Olah Data'!AB534</f>
        <v>BPS Kota Balikpapan</v>
      </c>
      <c r="H516" s="1" t="str">
        <f t="shared" si="7"/>
        <v>64</v>
      </c>
      <c r="I516" s="1" t="str">
        <f>VLOOKUP(C516,'Olah Data'!D$2:AG$548,24,FALSE)</f>
        <v>6471</v>
      </c>
    </row>
    <row r="517" spans="1:9" ht="12.75">
      <c r="A517" s="81">
        <f t="shared" si="8"/>
        <v>2</v>
      </c>
      <c r="B517" s="81" t="str">
        <f>'Olah Data'!Z69</f>
        <v>Kalimantan Timur</v>
      </c>
      <c r="C517" s="82" t="str">
        <f>'Olah Data'!D69</f>
        <v>212112025</v>
      </c>
      <c r="D517" s="81" t="e">
        <f>'Olah Data'!G69</f>
        <v>#N/A</v>
      </c>
      <c r="E517" s="80" t="str">
        <f>'Olah Data'!C69</f>
        <v>DIV ST</v>
      </c>
      <c r="F517" s="81" t="str">
        <f>'Olah Data'!T69</f>
        <v xml:space="preserve">Jalan Pembangunan Rt 24 No 17 Blok A Kelurahan Telaga Sari Kecamatan Balikpapan Kota </v>
      </c>
      <c r="G517" s="81" t="str">
        <f>'Olah Data'!AB69</f>
        <v>BPS Kota Balikpapan</v>
      </c>
      <c r="H517" s="1" t="str">
        <f t="shared" si="7"/>
        <v>64</v>
      </c>
      <c r="I517" s="1" t="str">
        <f>VLOOKUP(C517,'Olah Data'!D$2:AG$548,24,FALSE)</f>
        <v>6471</v>
      </c>
    </row>
    <row r="518" spans="1:9" ht="12.75">
      <c r="A518" s="81">
        <f t="shared" si="8"/>
        <v>1</v>
      </c>
      <c r="B518" s="81" t="str">
        <f>'Olah Data'!Z119</f>
        <v>Sulawesi Tengah</v>
      </c>
      <c r="C518" s="82" t="str">
        <f>'Olah Data'!D119</f>
        <v>112212547</v>
      </c>
      <c r="D518" s="81" t="e">
        <f>'Olah Data'!G119</f>
        <v>#N/A</v>
      </c>
      <c r="E518" s="80" t="str">
        <f>'Olah Data'!C119</f>
        <v>DIII ST</v>
      </c>
      <c r="F518" s="81" t="str">
        <f>'Olah Data'!T119</f>
        <v>Perumahan Budha Tzu Chi Jl. Simpotove Timur Vi Blok V 01 Rt 4 Rw 17, Kelurahan Tondo, Kecamatan Mantikulore, Kota Palu, Provinsi Sulawesi Tengah</v>
      </c>
      <c r="G518" s="81" t="str">
        <f>'Olah Data'!AB119</f>
        <v>BPS Provinsi Sulawesi Tengah</v>
      </c>
      <c r="H518" s="1" t="str">
        <f t="shared" si="7"/>
        <v>72</v>
      </c>
      <c r="I518" s="1" t="str">
        <f>VLOOKUP(C518,'Olah Data'!D$2:AG$548,24,FALSE)</f>
        <v>7200</v>
      </c>
    </row>
    <row r="519" spans="1:9" ht="12.75">
      <c r="A519" s="81">
        <f t="shared" si="8"/>
        <v>2</v>
      </c>
      <c r="B519" s="81" t="str">
        <f>'Olah Data'!Z274</f>
        <v>Sulawesi Tengah</v>
      </c>
      <c r="C519" s="82" t="str">
        <f>'Olah Data'!D274</f>
        <v>112212770</v>
      </c>
      <c r="D519" s="81" t="e">
        <f>'Olah Data'!G274</f>
        <v>#N/A</v>
      </c>
      <c r="E519" s="80" t="str">
        <f>'Olah Data'!C274</f>
        <v>DIII ST</v>
      </c>
      <c r="F519" s="81" t="str">
        <f>'Olah Data'!T274</f>
        <v>Jalan Cendrawasih Lrg. Sawerigading Iv No. 7C Tanamodindi, Mantikulore</v>
      </c>
      <c r="G519" s="81" t="str">
        <f>'Olah Data'!AB274</f>
        <v>BPS Provinsi Sulawesi Tengah</v>
      </c>
      <c r="H519" s="1" t="str">
        <f t="shared" si="7"/>
        <v>72</v>
      </c>
      <c r="I519" s="1" t="str">
        <f>VLOOKUP(C519,'Olah Data'!D$2:AG$548,24,FALSE)</f>
        <v>7200</v>
      </c>
    </row>
    <row r="520" spans="1:9" ht="12.75">
      <c r="A520" s="81">
        <f t="shared" si="8"/>
        <v>1</v>
      </c>
      <c r="B520" s="81" t="str">
        <f>'Olah Data'!Z330</f>
        <v>Sulawesi Selatan</v>
      </c>
      <c r="C520" s="82" t="str">
        <f>'Olah Data'!D330</f>
        <v>222111850</v>
      </c>
      <c r="D520" s="81" t="e">
        <f>'Olah Data'!G330</f>
        <v>#N/A</v>
      </c>
      <c r="E520" s="80" t="str">
        <f>'Olah Data'!C330</f>
        <v>DIV KS</v>
      </c>
      <c r="F520" s="81" t="str">
        <f>'Olah Data'!T330</f>
        <v>Jalan Stadion Mini, No. 34, 002/002, Kel. Bongki, Kec. Sinjai Utara, Kab. Sinjai</v>
      </c>
      <c r="G520" s="81" t="str">
        <f>'Olah Data'!AB330</f>
        <v>BPS Kabupaten Sinjai</v>
      </c>
      <c r="H520" s="1" t="str">
        <f t="shared" si="7"/>
        <v>73</v>
      </c>
      <c r="I520" s="1" t="str">
        <f>VLOOKUP(C520,'Olah Data'!D$2:AG$548,24,FALSE)</f>
        <v>7307</v>
      </c>
    </row>
    <row r="521" spans="1:9" ht="12.75">
      <c r="A521" s="81">
        <f t="shared" si="8"/>
        <v>2</v>
      </c>
      <c r="B521" s="81" t="str">
        <f>'Olah Data'!Z471</f>
        <v>Sulawesi Selatan</v>
      </c>
      <c r="C521" s="82" t="str">
        <f>'Olah Data'!D471</f>
        <v>212111942</v>
      </c>
      <c r="D521" s="81" t="e">
        <f>'Olah Data'!G471</f>
        <v>#N/A</v>
      </c>
      <c r="E521" s="80" t="str">
        <f>'Olah Data'!C471</f>
        <v>DIV ST</v>
      </c>
      <c r="F521" s="81" t="str">
        <f>'Olah Data'!T471</f>
        <v>Jalan Garuda No 67 Kelurahan Taroada Kecamatan Turikle</v>
      </c>
      <c r="G521" s="81" t="str">
        <f>'Olah Data'!AB471</f>
        <v>BPS Kabupaten Maros</v>
      </c>
      <c r="H521" s="1" t="str">
        <f t="shared" si="7"/>
        <v>73</v>
      </c>
      <c r="I521" s="1" t="str">
        <f>VLOOKUP(C521,'Olah Data'!D$2:AG$548,24,FALSE)</f>
        <v>7308</v>
      </c>
    </row>
    <row r="522" spans="1:9" ht="12.75">
      <c r="A522" s="81">
        <f t="shared" si="8"/>
        <v>3</v>
      </c>
      <c r="B522" s="81" t="str">
        <f>'Olah Data'!Z389</f>
        <v>Sulawesi Selatan</v>
      </c>
      <c r="C522" s="82" t="str">
        <f>'Olah Data'!D389</f>
        <v>222111890</v>
      </c>
      <c r="D522" s="81" t="e">
        <f>'Olah Data'!G389</f>
        <v>#N/A</v>
      </c>
      <c r="E522" s="80" t="str">
        <f>'Olah Data'!C389</f>
        <v>DIV KS</v>
      </c>
      <c r="F522" s="81" t="str">
        <f>'Olah Data'!T389</f>
        <v>Jalan Andi Caco Barat, Kecamatan Pangkajene Dan Kepulauan, Provinsi Sulawesi Selatan</v>
      </c>
      <c r="G522" s="81" t="str">
        <f>'Olah Data'!AB389</f>
        <v>BPS Kabupaten Pangkajene Dan Kepulauan</v>
      </c>
      <c r="H522" s="1" t="str">
        <f t="shared" si="7"/>
        <v>73</v>
      </c>
      <c r="I522" s="1" t="str">
        <f>VLOOKUP(C522,'Olah Data'!D$2:AG$548,24,FALSE)</f>
        <v>7309</v>
      </c>
    </row>
    <row r="523" spans="1:9" ht="12.75">
      <c r="A523" s="81">
        <f t="shared" si="8"/>
        <v>4</v>
      </c>
      <c r="B523" s="81" t="str">
        <f>'Olah Data'!Z386</f>
        <v>Sulawesi Selatan</v>
      </c>
      <c r="C523" s="82" t="str">
        <f>'Olah Data'!D386</f>
        <v>222112201</v>
      </c>
      <c r="D523" s="81" t="e">
        <f>'Olah Data'!G386</f>
        <v>#N/A</v>
      </c>
      <c r="E523" s="80" t="str">
        <f>'Olah Data'!C386</f>
        <v>DIV KS</v>
      </c>
      <c r="F523" s="81" t="str">
        <f>'Olah Data'!T386</f>
        <v>Jalan Keadilan, Rt/Rw 001/001 Mattoanging, Kelurahan Pabundukang, Kecamatan Pangkajene</v>
      </c>
      <c r="G523" s="81" t="str">
        <f>'Olah Data'!AB386</f>
        <v>BPS Kabupaten Pangkajene Dan Kepulauan</v>
      </c>
      <c r="H523" s="1" t="str">
        <f t="shared" si="7"/>
        <v>73</v>
      </c>
      <c r="I523" s="1" t="str">
        <f>VLOOKUP(C523,'Olah Data'!D$2:AG$548,24,FALSE)</f>
        <v>7309</v>
      </c>
    </row>
    <row r="524" spans="1:9" ht="12.75">
      <c r="A524" s="81">
        <f t="shared" si="8"/>
        <v>5</v>
      </c>
      <c r="B524" s="81" t="str">
        <f>'Olah Data'!Z79</f>
        <v>Sulawesi Selatan</v>
      </c>
      <c r="C524" s="82" t="str">
        <f>'Olah Data'!D79</f>
        <v>112212807</v>
      </c>
      <c r="D524" s="81" t="e">
        <f>'Olah Data'!G79</f>
        <v>#N/A</v>
      </c>
      <c r="E524" s="80" t="str">
        <f>'Olah Data'!C79</f>
        <v>DIII ST</v>
      </c>
      <c r="F524" s="81" t="str">
        <f>'Olah Data'!T79</f>
        <v>Rt 01/Rw 03, Desa Pao-Pao, Kecamatan Tanete Rilau</v>
      </c>
      <c r="G524" s="81" t="str">
        <f>'Olah Data'!AB79</f>
        <v>BPS Kabupaten Barru</v>
      </c>
      <c r="H524" s="1" t="str">
        <f t="shared" si="7"/>
        <v>73</v>
      </c>
      <c r="I524" s="1" t="str">
        <f>VLOOKUP(C524,'Olah Data'!D$2:AG$548,24,FALSE)</f>
        <v>7310</v>
      </c>
    </row>
    <row r="525" spans="1:9" ht="12.75">
      <c r="A525" s="81">
        <f t="shared" si="8"/>
        <v>6</v>
      </c>
      <c r="B525" s="81" t="str">
        <f>'Olah Data'!Z394</f>
        <v>Sulawesi Selatan</v>
      </c>
      <c r="C525" s="82" t="str">
        <f>'Olah Data'!D394</f>
        <v>112212830</v>
      </c>
      <c r="D525" s="81" t="e">
        <f>'Olah Data'!G394</f>
        <v>#N/A</v>
      </c>
      <c r="E525" s="80" t="str">
        <f>'Olah Data'!C394</f>
        <v>DIII ST</v>
      </c>
      <c r="F525" s="81" t="str">
        <f>'Olah Data'!T394</f>
        <v>Rt.01/Rw.01, 01, Jalan Lapangan, Kelurahan Limbung, Kecamatan Bajeng</v>
      </c>
      <c r="G525" s="81" t="str">
        <f>'Olah Data'!AB394</f>
        <v>BPS Kota Makassar</v>
      </c>
      <c r="H525" s="1" t="str">
        <f t="shared" si="7"/>
        <v>73</v>
      </c>
      <c r="I525" s="1" t="str">
        <f>VLOOKUP(C525,'Olah Data'!D$2:AG$548,24,FALSE)</f>
        <v>7371</v>
      </c>
    </row>
    <row r="526" spans="1:9" ht="12.75">
      <c r="A526" s="81">
        <f t="shared" si="8"/>
        <v>7</v>
      </c>
      <c r="B526" s="81" t="str">
        <f>'Olah Data'!Z388</f>
        <v>Sulawesi Selatan</v>
      </c>
      <c r="C526" s="82" t="str">
        <f>'Olah Data'!D388</f>
        <v>112212933</v>
      </c>
      <c r="D526" s="81" t="e">
        <f>'Olah Data'!G388</f>
        <v>#N/A</v>
      </c>
      <c r="E526" s="80" t="str">
        <f>'Olah Data'!C388</f>
        <v>DIII ST</v>
      </c>
      <c r="F526" s="81" t="str">
        <f>'Olah Data'!T388</f>
        <v>002/003, 25, Jalan Rehabilitasi Cacat, Sinrijala, Panakkukang</v>
      </c>
      <c r="G526" s="81" t="str">
        <f>'Olah Data'!AB388</f>
        <v>BPS Kota Makassar</v>
      </c>
      <c r="H526" s="1" t="str">
        <f t="shared" si="7"/>
        <v>73</v>
      </c>
      <c r="I526" s="1" t="str">
        <f>VLOOKUP(C526,'Olah Data'!D$2:AG$548,24,FALSE)</f>
        <v>7371</v>
      </c>
    </row>
    <row r="527" spans="1:9" ht="12.75">
      <c r="A527" s="81">
        <f t="shared" si="8"/>
        <v>8</v>
      </c>
      <c r="B527" s="81" t="str">
        <f>'Olah Data'!Z373</f>
        <v>Sulawesi Selatan</v>
      </c>
      <c r="C527" s="82" t="str">
        <f>'Olah Data'!D373</f>
        <v>222112030</v>
      </c>
      <c r="D527" s="81" t="e">
        <f>'Olah Data'!G373</f>
        <v>#N/A</v>
      </c>
      <c r="E527" s="80" t="str">
        <f>'Olah Data'!C373</f>
        <v>DIV KS</v>
      </c>
      <c r="F527" s="81" t="str">
        <f>'Olah Data'!T373</f>
        <v>Jl. Chalik No.15, Rt.03/Rw.01, Sumpang Minangae, Bacukiki Barat</v>
      </c>
      <c r="G527" s="81" t="str">
        <f>'Olah Data'!AB373</f>
        <v>BPS Kota Parepare</v>
      </c>
      <c r="H527" s="1" t="str">
        <f t="shared" si="7"/>
        <v>73</v>
      </c>
      <c r="I527" s="1" t="str">
        <f>VLOOKUP(C527,'Olah Data'!D$2:AG$548,24,FALSE)</f>
        <v>7372</v>
      </c>
    </row>
    <row r="528" spans="1:9" ht="12.75">
      <c r="A528" s="81">
        <f t="shared" si="8"/>
        <v>9</v>
      </c>
      <c r="B528" s="81" t="str">
        <f>'Olah Data'!Z491</f>
        <v>Sulawesi Selatan</v>
      </c>
      <c r="C528" s="82" t="str">
        <f>'Olah Data'!D491</f>
        <v>212112161</v>
      </c>
      <c r="D528" s="81" t="e">
        <f>'Olah Data'!G491</f>
        <v>#N/A</v>
      </c>
      <c r="E528" s="80" t="str">
        <f>'Olah Data'!C491</f>
        <v>DIV ST</v>
      </c>
      <c r="F528" s="81" t="str">
        <f>'Olah Data'!T491</f>
        <v xml:space="preserve">Rt 002/Rw 005, Nomor 96, Jalan Andi Sinta, Lakessi, Soreang, Parepare, Sulawesi Selatan </v>
      </c>
      <c r="G528" s="81" t="str">
        <f>'Olah Data'!AB491</f>
        <v>BPS Kota Parepare</v>
      </c>
      <c r="H528" s="1" t="str">
        <f t="shared" si="7"/>
        <v>73</v>
      </c>
      <c r="I528" s="1" t="str">
        <f>VLOOKUP(C528,'Olah Data'!D$2:AG$548,24,FALSE)</f>
        <v>7372</v>
      </c>
    </row>
    <row r="529" spans="1:9" ht="12.75">
      <c r="A529" s="81">
        <f t="shared" si="8"/>
        <v>1</v>
      </c>
      <c r="B529" s="81" t="str">
        <f>'Olah Data'!Z368</f>
        <v>Sulawesi Tenggara</v>
      </c>
      <c r="C529" s="82" t="str">
        <f>'Olah Data'!D368</f>
        <v>112212494</v>
      </c>
      <c r="D529" s="81" t="e">
        <f>'Olah Data'!G368</f>
        <v>#N/A</v>
      </c>
      <c r="E529" s="80" t="str">
        <f>'Olah Data'!C368</f>
        <v>DIII ST</v>
      </c>
      <c r="F529" s="81" t="str">
        <f>'Olah Data'!T368</f>
        <v>Rt. 007/Rw. 003, Blok I No.5, Btn Wahana Prima Asri, Kel. Mokoau, Kec. Kambu</v>
      </c>
      <c r="G529" s="81" t="str">
        <f>'Olah Data'!AB368</f>
        <v>BPS Provinsi Sulawesi Tenggara</v>
      </c>
      <c r="H529" s="1" t="str">
        <f t="shared" si="7"/>
        <v>74</v>
      </c>
      <c r="I529" s="1" t="str">
        <f>VLOOKUP(C529,'Olah Data'!D$2:AG$548,24,FALSE)</f>
        <v>7400</v>
      </c>
    </row>
    <row r="530" spans="1:9" ht="12.75">
      <c r="A530" s="81">
        <f t="shared" si="8"/>
        <v>2</v>
      </c>
      <c r="B530" s="81" t="str">
        <f>'Olah Data'!Z398</f>
        <v>Sulawesi Tenggara</v>
      </c>
      <c r="C530" s="82" t="str">
        <f>'Olah Data'!D398</f>
        <v>212112050</v>
      </c>
      <c r="D530" s="81" t="e">
        <f>'Olah Data'!G398</f>
        <v>#N/A</v>
      </c>
      <c r="E530" s="80" t="str">
        <f>'Olah Data'!C398</f>
        <v>DIV ST</v>
      </c>
      <c r="F530" s="81" t="str">
        <f>'Olah Data'!T398</f>
        <v>Jl. Sao-Sao Lr. Damai No.30A Kec. Kadia, Kel. Bende, Kota Kendari, Sulawesi Tenggara</v>
      </c>
      <c r="G530" s="81" t="str">
        <f>'Olah Data'!AB398</f>
        <v>BPS Provinsi Sulawesi Tenggara</v>
      </c>
      <c r="H530" s="1" t="str">
        <f t="shared" si="7"/>
        <v>74</v>
      </c>
      <c r="I530" s="1" t="str">
        <f>VLOOKUP(C530,'Olah Data'!D$2:AG$548,24,FALSE)</f>
        <v>7400</v>
      </c>
    </row>
    <row r="531" spans="1:9" ht="12.75">
      <c r="A531" s="81">
        <f t="shared" si="8"/>
        <v>3</v>
      </c>
      <c r="B531" s="81" t="str">
        <f>'Olah Data'!Z393</f>
        <v>Sulawesi Tenggara</v>
      </c>
      <c r="C531" s="82" t="str">
        <f>'Olah Data'!D393</f>
        <v>112212465</v>
      </c>
      <c r="D531" s="81" t="e">
        <f>'Olah Data'!G393</f>
        <v>#N/A</v>
      </c>
      <c r="E531" s="80" t="str">
        <f>'Olah Data'!C393</f>
        <v>DIII ST</v>
      </c>
      <c r="F531" s="81" t="str">
        <f>'Olah Data'!T393</f>
        <v>Jl. Dakota, Rembiga, Kec. Selaparang, Kota Mataram, Nusa Tenggara Bar. 83124</v>
      </c>
      <c r="G531" s="81" t="str">
        <f>'Olah Data'!AB393</f>
        <v>BPS Kabupaten Wakatobi</v>
      </c>
      <c r="H531" s="1" t="str">
        <f t="shared" si="7"/>
        <v>74</v>
      </c>
      <c r="I531" s="1" t="str">
        <f>VLOOKUP(C531,'Olah Data'!D$2:AG$548,24,FALSE)</f>
        <v>7407</v>
      </c>
    </row>
    <row r="532" spans="1:9" ht="12.75">
      <c r="A532" s="81">
        <f t="shared" si="8"/>
        <v>4</v>
      </c>
      <c r="B532" s="81" t="str">
        <f>'Olah Data'!Z307</f>
        <v>Sulawesi Tenggara</v>
      </c>
      <c r="C532" s="82" t="str">
        <f>'Olah Data'!D307</f>
        <v>112212611</v>
      </c>
      <c r="D532" s="81" t="e">
        <f>'Olah Data'!G307</f>
        <v>#N/A</v>
      </c>
      <c r="E532" s="80" t="str">
        <f>'Olah Data'!C307</f>
        <v>DIII ST</v>
      </c>
      <c r="F532" s="81" t="str">
        <f>'Olah Data'!T307</f>
        <v>Jl. Poros Toliamba</v>
      </c>
      <c r="G532" s="81" t="str">
        <f>'Olah Data'!AB307</f>
        <v>BPS Kabupaten Wakatobi</v>
      </c>
      <c r="H532" s="1" t="str">
        <f t="shared" si="7"/>
        <v>74</v>
      </c>
      <c r="I532" s="1" t="str">
        <f>VLOOKUP(C532,'Olah Data'!D$2:AG$548,24,FALSE)</f>
        <v>7407</v>
      </c>
    </row>
    <row r="533" spans="1:9" ht="12.75">
      <c r="A533" s="81">
        <f t="shared" si="8"/>
        <v>5</v>
      </c>
      <c r="B533" s="81" t="str">
        <f>'Olah Data'!Z326</f>
        <v>Sulawesi Tenggara</v>
      </c>
      <c r="C533" s="82" t="str">
        <f>'Olah Data'!D326</f>
        <v>112212503</v>
      </c>
      <c r="D533" s="81" t="e">
        <f>'Olah Data'!G326</f>
        <v>#N/A</v>
      </c>
      <c r="E533" s="80" t="str">
        <f>'Olah Data'!C326</f>
        <v>DIII ST</v>
      </c>
      <c r="F533" s="81" t="str">
        <f>'Olah Data'!T326</f>
        <v>Jalan Moji Mohalo, Wandaka, Kulisusu</v>
      </c>
      <c r="G533" s="81" t="str">
        <f>'Olah Data'!AB326</f>
        <v>BPS Kabupaten Buton Utara</v>
      </c>
      <c r="H533" s="1" t="str">
        <f t="shared" si="7"/>
        <v>74</v>
      </c>
      <c r="I533" s="1" t="str">
        <f>VLOOKUP(C533,'Olah Data'!D$2:AG$548,24,FALSE)</f>
        <v>7409</v>
      </c>
    </row>
    <row r="534" spans="1:9" ht="12.75">
      <c r="A534" s="81">
        <f t="shared" si="8"/>
        <v>6</v>
      </c>
      <c r="B534" s="81" t="str">
        <f>'Olah Data'!Z327</f>
        <v>Sulawesi Tenggara</v>
      </c>
      <c r="C534" s="82" t="str">
        <f>'Olah Data'!D327</f>
        <v>112212737</v>
      </c>
      <c r="D534" s="81" t="e">
        <f>'Olah Data'!G327</f>
        <v>#N/A</v>
      </c>
      <c r="E534" s="80" t="str">
        <f>'Olah Data'!C327</f>
        <v>DIII ST</v>
      </c>
      <c r="F534" s="81" t="str">
        <f>'Olah Data'!T327</f>
        <v>Rt 01, Jln Wengkonuku No 5, Desa Waode Buri, Kecamatan Kulisusu Utara</v>
      </c>
      <c r="G534" s="81" t="str">
        <f>'Olah Data'!AB327</f>
        <v>BPS Kabupaten Buton Utara</v>
      </c>
      <c r="H534" s="1" t="str">
        <f t="shared" si="7"/>
        <v>74</v>
      </c>
      <c r="I534" s="1" t="str">
        <f>VLOOKUP(C534,'Olah Data'!D$2:AG$548,24,FALSE)</f>
        <v>7409</v>
      </c>
    </row>
    <row r="535" spans="1:9" ht="12.75">
      <c r="A535" s="81">
        <f t="shared" si="8"/>
        <v>7</v>
      </c>
      <c r="B535" s="81" t="str">
        <f>'Olah Data'!Z447</f>
        <v>Sulawesi Tenggara</v>
      </c>
      <c r="C535" s="82" t="str">
        <f>'Olah Data'!D447</f>
        <v>222112207</v>
      </c>
      <c r="D535" s="81" t="e">
        <f>'Olah Data'!G447</f>
        <v>#N/A</v>
      </c>
      <c r="E535" s="80" t="str">
        <f>'Olah Data'!C447</f>
        <v>DIV KS</v>
      </c>
      <c r="F535" s="81" t="str">
        <f>'Olah Data'!T447</f>
        <v>Rt 002/Rw 003, Jalan Kh. Syukur (Dekat Masjid Nur-Syarif), Kelurahan Tanganapada, Kecamatan Murhum</v>
      </c>
      <c r="G535" s="81" t="str">
        <f>'Olah Data'!AB447</f>
        <v>BPS Kota Baubau</v>
      </c>
      <c r="H535" s="1" t="str">
        <f t="shared" si="7"/>
        <v>74</v>
      </c>
      <c r="I535" s="1" t="str">
        <f>VLOOKUP(C535,'Olah Data'!D$2:AG$548,24,FALSE)</f>
        <v>7472</v>
      </c>
    </row>
    <row r="536" spans="1:9" ht="12.75">
      <c r="A536" s="81">
        <f t="shared" si="8"/>
        <v>1</v>
      </c>
      <c r="B536" s="81" t="str">
        <f>'Olah Data'!Z305</f>
        <v>Sulawesi Barat</v>
      </c>
      <c r="C536" s="82" t="str">
        <f>'Olah Data'!D305</f>
        <v>112212841</v>
      </c>
      <c r="D536" s="81" t="e">
        <f>'Olah Data'!G305</f>
        <v>#N/A</v>
      </c>
      <c r="E536" s="80" t="str">
        <f>'Olah Data'!C305</f>
        <v>DIII ST</v>
      </c>
      <c r="F536" s="81" t="str">
        <f>'Olah Data'!T305</f>
        <v>000/000, Jalan Jendral Sudirman, Simboro, Simboro</v>
      </c>
      <c r="G536" s="81" t="str">
        <f>'Olah Data'!AB305</f>
        <v>BPS Provinsi Sulawesi Barat</v>
      </c>
      <c r="H536" s="1" t="str">
        <f t="shared" si="7"/>
        <v>76</v>
      </c>
      <c r="I536" s="1" t="str">
        <f>VLOOKUP(C536,'Olah Data'!D$2:AG$548,24,FALSE)</f>
        <v>7600</v>
      </c>
    </row>
    <row r="537" spans="1:9" ht="12.75">
      <c r="A537" s="81">
        <f t="shared" si="8"/>
        <v>2</v>
      </c>
      <c r="B537" s="81" t="str">
        <f>'Olah Data'!Z515</f>
        <v>Sulawesi Barat</v>
      </c>
      <c r="C537" s="23" t="str">
        <f>'Olah Data'!D515</f>
        <v>212112274</v>
      </c>
      <c r="D537" s="1" t="e">
        <f>'Olah Data'!G515</f>
        <v>#N/A</v>
      </c>
      <c r="E537" s="6" t="str">
        <f>'Olah Data'!C515</f>
        <v>DIV ST</v>
      </c>
      <c r="F537" s="1" t="str">
        <f>'Olah Data'!T515</f>
        <v>Jl. Teuku Cik Ditiro No.77, Kelurahan Rimuku, Kecamatan Mamuju</v>
      </c>
      <c r="G537" s="1" t="str">
        <f>'Olah Data'!AB515</f>
        <v>BPS Provinsi Sulawesi Barat</v>
      </c>
      <c r="H537" s="1" t="str">
        <f t="shared" si="7"/>
        <v>76</v>
      </c>
      <c r="I537" s="1" t="str">
        <f>VLOOKUP(C537,'Olah Data'!D$2:AG$548,24,FALSE)</f>
        <v>7600</v>
      </c>
    </row>
    <row r="538" spans="1:9" ht="12.75">
      <c r="A538" s="81">
        <f t="shared" si="8"/>
        <v>3</v>
      </c>
      <c r="B538" s="81" t="str">
        <f>'Olah Data'!Z410</f>
        <v>Sulawesi Barat</v>
      </c>
      <c r="C538" s="23" t="str">
        <f>'Olah Data'!D410</f>
        <v>112212823</v>
      </c>
      <c r="D538" s="1" t="e">
        <f>'Olah Data'!G410</f>
        <v>#N/A</v>
      </c>
      <c r="E538" s="6" t="str">
        <f>'Olah Data'!C410</f>
        <v>DIII ST</v>
      </c>
      <c r="F538" s="1" t="str">
        <f>'Olah Data'!T410</f>
        <v>Jl. Ir. H. Juanda No.31 B, Kelurahan Mamunyu, Kecamatan Mamuju, Kabupaten Mamuju, Sulawesi Barat</v>
      </c>
      <c r="G538" s="1" t="str">
        <f>'Olah Data'!AB410</f>
        <v>BPS Kabupaten Mamuju</v>
      </c>
      <c r="H538" s="1" t="str">
        <f t="shared" si="7"/>
        <v>76</v>
      </c>
      <c r="I538" s="1" t="str">
        <f>VLOOKUP(C538,'Olah Data'!D$2:AG$548,24,FALSE)</f>
        <v>7604</v>
      </c>
    </row>
    <row r="539" spans="1:9" ht="12.75">
      <c r="A539" s="81">
        <f t="shared" si="8"/>
        <v>1</v>
      </c>
      <c r="B539" s="81" t="str">
        <f>'Olah Data'!Z432</f>
        <v>Papua</v>
      </c>
      <c r="C539" s="23" t="str">
        <f>'Olah Data'!D432</f>
        <v>112212846</v>
      </c>
      <c r="D539" s="1" t="e">
        <f>'Olah Data'!G432</f>
        <v>#N/A</v>
      </c>
      <c r="E539" s="6" t="str">
        <f>'Olah Data'!C432</f>
        <v>DIII ST</v>
      </c>
      <c r="F539" s="1" t="str">
        <f>'Olah Data'!T432</f>
        <v>002/010, No.12, Jaya Asri Blok Ah, Entrop, Jayapura Selatan</v>
      </c>
      <c r="G539" s="1" t="str">
        <f>'Olah Data'!AB432</f>
        <v>BPS Provinsi Papua</v>
      </c>
      <c r="H539" s="1" t="str">
        <f t="shared" si="7"/>
        <v>94</v>
      </c>
      <c r="I539" s="1" t="str">
        <f>VLOOKUP(C539,'Olah Data'!D$2:AG$548,24,FALSE)</f>
        <v>9400</v>
      </c>
    </row>
    <row r="540" spans="1:9" ht="12.75">
      <c r="A540" s="81">
        <f t="shared" si="8"/>
        <v>2</v>
      </c>
      <c r="B540" s="81" t="str">
        <f>'Olah Data'!Z456</f>
        <v>Papua</v>
      </c>
      <c r="C540" s="23" t="str">
        <f>'Olah Data'!D456</f>
        <v>112212862</v>
      </c>
      <c r="D540" s="1" t="str">
        <f>'Olah Data'!G456</f>
        <v>Romario Desouza Daniel Mangiwa</v>
      </c>
      <c r="E540" s="6" t="str">
        <f>'Olah Data'!C456</f>
        <v>DIII ST</v>
      </c>
      <c r="F540" s="1" t="str">
        <f>'Olah Data'!T456</f>
        <v>Taman Calvaria, Jalan S Condronegoro, Angkasapura, Jayapura Utara, Kota Jayapura, Papua.</v>
      </c>
      <c r="G540" s="1" t="str">
        <f>'Olah Data'!AB456</f>
        <v>BPS Provinsi Papua</v>
      </c>
      <c r="H540" s="1" t="str">
        <f t="shared" si="7"/>
        <v>94</v>
      </c>
      <c r="I540" s="1" t="str">
        <f>VLOOKUP(C540,'Olah Data'!D$2:AG$548,24,FALSE)</f>
        <v>9400</v>
      </c>
    </row>
    <row r="541" spans="1:9" ht="12.75">
      <c r="A541" s="81">
        <f t="shared" si="8"/>
        <v>3</v>
      </c>
      <c r="B541" s="1" t="str">
        <f>'Olah Data'!Z455</f>
        <v>Papua</v>
      </c>
      <c r="C541" s="82" t="str">
        <f>'Olah Data'!D455</f>
        <v>112212639</v>
      </c>
      <c r="D541" s="100" t="e">
        <f>'Olah Data'!G455</f>
        <v>#N/A</v>
      </c>
      <c r="E541" s="6" t="str">
        <f>'Olah Data'!C455</f>
        <v>DIII ST</v>
      </c>
      <c r="F541" s="1" t="str">
        <f>'Olah Data'!T455</f>
        <v>Rt.010/Rw.002, Jl.Pertanian, Kelurahan Rimba Jaya, Kecamatan Merauke</v>
      </c>
      <c r="G541" s="1" t="str">
        <f>'Olah Data'!AB455</f>
        <v>BPS Kabupaten Merauke</v>
      </c>
      <c r="H541" s="1" t="str">
        <f t="shared" si="7"/>
        <v>94</v>
      </c>
      <c r="I541" s="1" t="str">
        <f>VLOOKUP(C541,'Olah Data'!D$2:AG$548,24,FALSE)</f>
        <v>9401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C1:X33"/>
  <sheetViews>
    <sheetView workbookViewId="0"/>
  </sheetViews>
  <sheetFormatPr defaultRowHeight="15"/>
  <sheetData>
    <row r="1" spans="8:24" ht="25.5">
      <c r="P1" s="93" t="s">
        <v>6569</v>
      </c>
      <c r="Q1" s="94" t="s">
        <v>2</v>
      </c>
      <c r="R1" s="85"/>
      <c r="S1" s="86"/>
      <c r="T1" s="93" t="s">
        <v>8140</v>
      </c>
    </row>
    <row r="2" spans="8:24" ht="12.75">
      <c r="I2" s="1" t="s">
        <v>2</v>
      </c>
      <c r="M2" s="1" t="s">
        <v>6569</v>
      </c>
      <c r="N2" s="6" t="s">
        <v>8141</v>
      </c>
      <c r="P2" s="88"/>
      <c r="Q2" s="95" t="s">
        <v>24</v>
      </c>
      <c r="R2" s="95" t="s">
        <v>12</v>
      </c>
      <c r="S2" s="95" t="s">
        <v>21</v>
      </c>
      <c r="T2" s="88"/>
    </row>
    <row r="3" spans="8:24" ht="12.75">
      <c r="H3" s="1" t="s">
        <v>6569</v>
      </c>
      <c r="I3" s="6" t="s">
        <v>12</v>
      </c>
      <c r="J3" s="6" t="s">
        <v>21</v>
      </c>
      <c r="K3" s="1" t="s">
        <v>8142</v>
      </c>
      <c r="M3" s="1" t="s">
        <v>27</v>
      </c>
      <c r="N3" s="1">
        <v>4</v>
      </c>
      <c r="P3" s="81" t="s">
        <v>15</v>
      </c>
      <c r="Q3" s="81"/>
      <c r="R3" s="81">
        <v>1</v>
      </c>
      <c r="S3" s="81">
        <v>1</v>
      </c>
      <c r="T3" s="81">
        <v>1</v>
      </c>
      <c r="V3" s="93" t="s">
        <v>6569</v>
      </c>
      <c r="W3" s="83" t="s">
        <v>6571</v>
      </c>
      <c r="X3" s="83" t="s">
        <v>8143</v>
      </c>
    </row>
    <row r="4" spans="8:24" ht="12.75">
      <c r="H4" s="1" t="s">
        <v>15</v>
      </c>
      <c r="I4" s="1">
        <v>1</v>
      </c>
      <c r="J4" s="1">
        <v>1</v>
      </c>
      <c r="K4" s="1">
        <v>1</v>
      </c>
      <c r="M4" s="1" t="s">
        <v>93</v>
      </c>
      <c r="N4" s="1">
        <v>3</v>
      </c>
      <c r="P4" s="81" t="s">
        <v>27</v>
      </c>
      <c r="Q4" s="81">
        <v>4</v>
      </c>
      <c r="R4" s="81">
        <v>8</v>
      </c>
      <c r="S4" s="81">
        <v>6</v>
      </c>
      <c r="T4" s="81">
        <v>11</v>
      </c>
      <c r="V4" s="88"/>
      <c r="W4" s="88"/>
      <c r="X4" s="88"/>
    </row>
    <row r="5" spans="8:24" ht="12.75">
      <c r="H5" s="1" t="s">
        <v>27</v>
      </c>
      <c r="I5" s="1">
        <v>8</v>
      </c>
      <c r="J5" s="1">
        <v>6</v>
      </c>
      <c r="K5" s="1">
        <v>11</v>
      </c>
      <c r="M5" s="1" t="s">
        <v>151</v>
      </c>
      <c r="N5" s="1">
        <v>1</v>
      </c>
      <c r="P5" s="81" t="s">
        <v>93</v>
      </c>
      <c r="Q5" s="81">
        <v>3</v>
      </c>
      <c r="R5" s="81">
        <v>7</v>
      </c>
      <c r="S5" s="81">
        <v>3</v>
      </c>
      <c r="T5" s="81">
        <v>9</v>
      </c>
      <c r="V5" s="81" t="s">
        <v>15</v>
      </c>
      <c r="W5" s="81">
        <v>3</v>
      </c>
      <c r="X5" s="81">
        <v>1</v>
      </c>
    </row>
    <row r="6" spans="8:24" ht="12.75">
      <c r="H6" s="1" t="s">
        <v>93</v>
      </c>
      <c r="I6" s="1">
        <v>7</v>
      </c>
      <c r="J6" s="1">
        <v>3</v>
      </c>
      <c r="K6" s="1">
        <v>7</v>
      </c>
      <c r="M6" s="1" t="s">
        <v>162</v>
      </c>
      <c r="N6" s="1">
        <v>2</v>
      </c>
      <c r="P6" s="81" t="s">
        <v>137</v>
      </c>
      <c r="Q6" s="81"/>
      <c r="R6" s="81">
        <v>1</v>
      </c>
      <c r="S6" s="81">
        <v>2</v>
      </c>
      <c r="T6" s="81">
        <v>2</v>
      </c>
      <c r="V6" s="81" t="s">
        <v>27</v>
      </c>
      <c r="W6" s="81">
        <v>11</v>
      </c>
      <c r="X6" s="81">
        <v>11</v>
      </c>
    </row>
    <row r="7" spans="8:24" ht="12.75">
      <c r="H7" s="1" t="s">
        <v>137</v>
      </c>
      <c r="I7" s="1">
        <v>1</v>
      </c>
      <c r="J7" s="1">
        <v>2</v>
      </c>
      <c r="K7" s="1">
        <v>2</v>
      </c>
      <c r="M7" s="1" t="s">
        <v>188</v>
      </c>
      <c r="N7" s="1">
        <v>2</v>
      </c>
      <c r="P7" s="81" t="s">
        <v>151</v>
      </c>
      <c r="Q7" s="81">
        <v>1</v>
      </c>
      <c r="R7" s="81">
        <v>1</v>
      </c>
      <c r="S7" s="81">
        <v>1</v>
      </c>
      <c r="T7" s="81">
        <v>2</v>
      </c>
      <c r="V7" s="81" t="s">
        <v>93</v>
      </c>
      <c r="W7" s="81">
        <v>2</v>
      </c>
      <c r="X7" s="81">
        <v>9</v>
      </c>
    </row>
    <row r="8" spans="8:24" ht="12.75">
      <c r="H8" s="1" t="s">
        <v>151</v>
      </c>
      <c r="I8" s="1">
        <v>1</v>
      </c>
      <c r="J8" s="1">
        <v>1</v>
      </c>
      <c r="K8" s="1">
        <v>1</v>
      </c>
      <c r="M8" s="1" t="s">
        <v>219</v>
      </c>
      <c r="N8" s="1">
        <v>1</v>
      </c>
      <c r="P8" s="81" t="s">
        <v>162</v>
      </c>
      <c r="Q8" s="81">
        <v>2</v>
      </c>
      <c r="R8" s="81">
        <v>3</v>
      </c>
      <c r="S8" s="81">
        <v>2</v>
      </c>
      <c r="T8" s="81">
        <v>4</v>
      </c>
      <c r="V8" s="81" t="s">
        <v>137</v>
      </c>
      <c r="W8" s="81">
        <v>2</v>
      </c>
      <c r="X8" s="81">
        <v>2</v>
      </c>
    </row>
    <row r="9" spans="8:24" ht="12.75">
      <c r="H9" s="1" t="s">
        <v>162</v>
      </c>
      <c r="I9" s="1">
        <v>3</v>
      </c>
      <c r="J9" s="1">
        <v>2</v>
      </c>
      <c r="K9" s="1">
        <v>3</v>
      </c>
      <c r="M9" s="1" t="s">
        <v>224</v>
      </c>
      <c r="N9" s="1">
        <v>6</v>
      </c>
      <c r="P9" s="81" t="s">
        <v>181</v>
      </c>
      <c r="Q9" s="81"/>
      <c r="R9" s="81">
        <v>1</v>
      </c>
      <c r="S9" s="81"/>
      <c r="T9" s="81">
        <v>1</v>
      </c>
      <c r="V9" s="81" t="s">
        <v>151</v>
      </c>
      <c r="W9" s="81">
        <v>36</v>
      </c>
      <c r="X9" s="81">
        <v>2</v>
      </c>
    </row>
    <row r="10" spans="8:24" ht="12.75">
      <c r="H10" s="1" t="s">
        <v>181</v>
      </c>
      <c r="I10" s="1">
        <v>1</v>
      </c>
      <c r="K10" s="1">
        <v>1</v>
      </c>
      <c r="M10" s="1" t="s">
        <v>320</v>
      </c>
      <c r="N10" s="1">
        <v>4</v>
      </c>
      <c r="P10" s="81" t="s">
        <v>188</v>
      </c>
      <c r="Q10" s="81">
        <v>2</v>
      </c>
      <c r="R10" s="81">
        <v>4</v>
      </c>
      <c r="S10" s="81">
        <v>2</v>
      </c>
      <c r="T10" s="81">
        <v>6</v>
      </c>
      <c r="V10" s="81" t="s">
        <v>162</v>
      </c>
      <c r="W10" s="81">
        <v>79</v>
      </c>
      <c r="X10" s="81">
        <v>4</v>
      </c>
    </row>
    <row r="11" spans="8:24" ht="12.75">
      <c r="H11" s="1" t="s">
        <v>188</v>
      </c>
      <c r="I11" s="1">
        <v>4</v>
      </c>
      <c r="J11" s="1">
        <v>2</v>
      </c>
      <c r="K11" s="1">
        <v>5</v>
      </c>
      <c r="M11" s="1" t="s">
        <v>369</v>
      </c>
      <c r="N11" s="1">
        <v>10</v>
      </c>
      <c r="P11" s="81" t="s">
        <v>214</v>
      </c>
      <c r="Q11" s="81"/>
      <c r="R11" s="81">
        <v>1</v>
      </c>
      <c r="S11" s="81"/>
      <c r="T11" s="81">
        <v>1</v>
      </c>
      <c r="V11" s="81" t="s">
        <v>181</v>
      </c>
      <c r="W11" s="81">
        <v>5</v>
      </c>
      <c r="X11" s="81">
        <v>1</v>
      </c>
    </row>
    <row r="12" spans="8:24" ht="12.75">
      <c r="H12" s="1" t="s">
        <v>214</v>
      </c>
      <c r="I12" s="1">
        <v>1</v>
      </c>
      <c r="K12" s="1">
        <v>1</v>
      </c>
      <c r="M12" s="1" t="s">
        <v>578</v>
      </c>
      <c r="N12" s="1">
        <v>1</v>
      </c>
      <c r="P12" s="81" t="s">
        <v>219</v>
      </c>
      <c r="Q12" s="81">
        <v>1</v>
      </c>
      <c r="R12" s="81"/>
      <c r="S12" s="81"/>
      <c r="T12" s="81">
        <v>1</v>
      </c>
      <c r="V12" s="81" t="s">
        <v>188</v>
      </c>
      <c r="W12" s="81">
        <v>29</v>
      </c>
      <c r="X12" s="81">
        <v>6</v>
      </c>
    </row>
    <row r="13" spans="8:24" ht="12.75">
      <c r="H13" s="1" t="s">
        <v>224</v>
      </c>
      <c r="I13" s="1">
        <v>7</v>
      </c>
      <c r="J13" s="1">
        <v>7</v>
      </c>
      <c r="K13" s="1">
        <v>8</v>
      </c>
      <c r="M13" s="1" t="s">
        <v>628</v>
      </c>
      <c r="N13" s="1">
        <v>6</v>
      </c>
      <c r="P13" s="81" t="s">
        <v>224</v>
      </c>
      <c r="Q13" s="81">
        <v>6</v>
      </c>
      <c r="R13" s="81">
        <v>7</v>
      </c>
      <c r="S13" s="81">
        <v>7</v>
      </c>
      <c r="T13" s="81">
        <v>8</v>
      </c>
      <c r="V13" s="81" t="s">
        <v>214</v>
      </c>
      <c r="W13" s="81">
        <v>145</v>
      </c>
      <c r="X13" s="81">
        <v>1</v>
      </c>
    </row>
    <row r="14" spans="8:24" ht="12.75">
      <c r="H14" s="1" t="s">
        <v>320</v>
      </c>
      <c r="I14" s="1">
        <v>8</v>
      </c>
      <c r="J14" s="1">
        <v>2</v>
      </c>
      <c r="K14" s="1">
        <v>8</v>
      </c>
      <c r="M14" s="1" t="s">
        <v>775</v>
      </c>
      <c r="N14" s="1">
        <v>1</v>
      </c>
      <c r="P14" s="81" t="s">
        <v>320</v>
      </c>
      <c r="Q14" s="81">
        <v>4</v>
      </c>
      <c r="R14" s="81">
        <v>8</v>
      </c>
      <c r="S14" s="81">
        <v>2</v>
      </c>
      <c r="T14" s="81">
        <v>9</v>
      </c>
      <c r="V14" s="81" t="s">
        <v>219</v>
      </c>
      <c r="W14" s="81">
        <v>94</v>
      </c>
      <c r="X14" s="81">
        <v>1</v>
      </c>
    </row>
    <row r="15" spans="8:24" ht="12.75">
      <c r="H15" s="1" t="s">
        <v>369</v>
      </c>
      <c r="I15" s="1">
        <v>29</v>
      </c>
      <c r="J15" s="1">
        <v>25</v>
      </c>
      <c r="K15" s="1">
        <v>30</v>
      </c>
      <c r="M15" s="1" t="s">
        <v>806</v>
      </c>
      <c r="N15" s="1">
        <v>1</v>
      </c>
      <c r="P15" s="81" t="s">
        <v>369</v>
      </c>
      <c r="Q15" s="81">
        <v>10</v>
      </c>
      <c r="R15" s="81">
        <v>29</v>
      </c>
      <c r="S15" s="81">
        <v>25</v>
      </c>
      <c r="T15" s="81">
        <v>30</v>
      </c>
      <c r="V15" s="81" t="s">
        <v>224</v>
      </c>
      <c r="W15" s="81">
        <v>7</v>
      </c>
      <c r="X15" s="81">
        <v>8</v>
      </c>
    </row>
    <row r="16" spans="8:24" ht="12.75">
      <c r="H16" s="1" t="s">
        <v>578</v>
      </c>
      <c r="I16" s="1">
        <v>4</v>
      </c>
      <c r="J16" s="1">
        <v>6</v>
      </c>
      <c r="K16" s="1">
        <v>6</v>
      </c>
      <c r="M16" s="1" t="s">
        <v>821</v>
      </c>
      <c r="N16" s="1">
        <v>2</v>
      </c>
      <c r="P16" s="81" t="s">
        <v>578</v>
      </c>
      <c r="Q16" s="81">
        <v>1</v>
      </c>
      <c r="R16" s="81">
        <v>4</v>
      </c>
      <c r="S16" s="81">
        <v>6</v>
      </c>
      <c r="T16" s="81">
        <v>6</v>
      </c>
      <c r="V16" s="81" t="s">
        <v>320</v>
      </c>
      <c r="W16" s="81">
        <v>4</v>
      </c>
      <c r="X16" s="81">
        <v>9</v>
      </c>
    </row>
    <row r="17" spans="3:24" ht="12.75">
      <c r="H17" s="1" t="s">
        <v>628</v>
      </c>
      <c r="I17" s="1">
        <v>21</v>
      </c>
      <c r="J17" s="1">
        <v>18</v>
      </c>
      <c r="K17" s="1">
        <v>24</v>
      </c>
      <c r="M17" s="1" t="s">
        <v>830</v>
      </c>
      <c r="N17" s="1">
        <v>2</v>
      </c>
      <c r="P17" s="81" t="s">
        <v>628</v>
      </c>
      <c r="Q17" s="81">
        <v>6</v>
      </c>
      <c r="R17" s="81">
        <v>21</v>
      </c>
      <c r="S17" s="81">
        <v>18</v>
      </c>
      <c r="T17" s="81">
        <v>24</v>
      </c>
      <c r="V17" s="81" t="s">
        <v>369</v>
      </c>
      <c r="W17" s="81">
        <v>4</v>
      </c>
      <c r="X17" s="81">
        <v>30</v>
      </c>
    </row>
    <row r="18" spans="3:24" ht="12.75">
      <c r="H18" s="1" t="s">
        <v>775</v>
      </c>
      <c r="I18" s="1">
        <v>1</v>
      </c>
      <c r="K18" s="1">
        <v>1</v>
      </c>
      <c r="M18" s="1" t="s">
        <v>846</v>
      </c>
      <c r="N18" s="1">
        <v>3</v>
      </c>
      <c r="P18" s="81" t="s">
        <v>775</v>
      </c>
      <c r="Q18" s="81">
        <v>1</v>
      </c>
      <c r="R18" s="81">
        <v>1</v>
      </c>
      <c r="S18" s="81"/>
      <c r="T18" s="81">
        <v>2</v>
      </c>
      <c r="V18" s="81" t="s">
        <v>578</v>
      </c>
      <c r="W18" s="81">
        <v>2</v>
      </c>
      <c r="X18" s="81">
        <v>6</v>
      </c>
    </row>
    <row r="19" spans="3:24" ht="12.75">
      <c r="H19" s="1" t="s">
        <v>783</v>
      </c>
      <c r="I19" s="1">
        <v>3</v>
      </c>
      <c r="J19" s="1">
        <v>4</v>
      </c>
      <c r="K19" s="1">
        <v>5</v>
      </c>
      <c r="M19" s="1" t="s">
        <v>858</v>
      </c>
      <c r="N19" s="1">
        <v>1</v>
      </c>
      <c r="P19" s="81" t="s">
        <v>783</v>
      </c>
      <c r="Q19" s="81"/>
      <c r="R19" s="81">
        <v>3</v>
      </c>
      <c r="S19" s="81">
        <v>4</v>
      </c>
      <c r="T19" s="81">
        <v>5</v>
      </c>
      <c r="V19" s="81" t="s">
        <v>628</v>
      </c>
      <c r="W19" s="81">
        <v>1</v>
      </c>
      <c r="X19" s="81">
        <v>24</v>
      </c>
    </row>
    <row r="20" spans="3:24" ht="12.75">
      <c r="H20" s="1" t="s">
        <v>806</v>
      </c>
      <c r="I20" s="1">
        <v>2</v>
      </c>
      <c r="J20" s="1">
        <v>1</v>
      </c>
      <c r="K20" s="1">
        <v>2</v>
      </c>
      <c r="M20" s="1" t="s">
        <v>867</v>
      </c>
      <c r="N20" s="1">
        <v>1</v>
      </c>
      <c r="P20" s="81" t="s">
        <v>806</v>
      </c>
      <c r="Q20" s="81">
        <v>1</v>
      </c>
      <c r="R20" s="81">
        <v>2</v>
      </c>
      <c r="S20" s="81">
        <v>1</v>
      </c>
      <c r="T20" s="81">
        <v>2</v>
      </c>
      <c r="V20" s="81" t="s">
        <v>775</v>
      </c>
      <c r="W20" s="81">
        <v>1</v>
      </c>
      <c r="X20" s="81">
        <v>2</v>
      </c>
    </row>
    <row r="21" spans="3:24" ht="12.75">
      <c r="H21" s="1" t="s">
        <v>821</v>
      </c>
      <c r="J21" s="1">
        <v>1</v>
      </c>
      <c r="K21" s="1">
        <v>1</v>
      </c>
      <c r="M21" s="1" t="s">
        <v>873</v>
      </c>
      <c r="N21" s="1">
        <v>1</v>
      </c>
      <c r="P21" s="81" t="s">
        <v>821</v>
      </c>
      <c r="Q21" s="81">
        <v>2</v>
      </c>
      <c r="R21" s="81"/>
      <c r="S21" s="81">
        <v>1</v>
      </c>
      <c r="T21" s="81">
        <v>2</v>
      </c>
      <c r="V21" s="81" t="s">
        <v>783</v>
      </c>
      <c r="W21" s="81">
        <v>12</v>
      </c>
      <c r="X21" s="81">
        <v>5</v>
      </c>
    </row>
    <row r="22" spans="3:24" ht="12.75">
      <c r="H22" s="1" t="s">
        <v>830</v>
      </c>
      <c r="I22" s="1">
        <v>1</v>
      </c>
      <c r="J22" s="1">
        <v>1</v>
      </c>
      <c r="K22" s="1">
        <v>2</v>
      </c>
      <c r="M22" s="1" t="s">
        <v>879</v>
      </c>
      <c r="N22" s="1">
        <v>2</v>
      </c>
      <c r="P22" s="81" t="s">
        <v>830</v>
      </c>
      <c r="Q22" s="81">
        <v>2</v>
      </c>
      <c r="R22" s="81">
        <v>1</v>
      </c>
      <c r="S22" s="81">
        <v>1</v>
      </c>
      <c r="T22" s="81">
        <v>3</v>
      </c>
      <c r="V22" s="81" t="s">
        <v>806</v>
      </c>
      <c r="W22" s="81">
        <v>9</v>
      </c>
      <c r="X22" s="81">
        <v>2</v>
      </c>
    </row>
    <row r="23" spans="3:24" ht="12.75">
      <c r="H23" s="1" t="s">
        <v>846</v>
      </c>
      <c r="J23" s="1">
        <v>1</v>
      </c>
      <c r="K23" s="1">
        <v>1</v>
      </c>
      <c r="M23" s="1" t="s">
        <v>902</v>
      </c>
      <c r="N23" s="1">
        <v>3</v>
      </c>
      <c r="P23" s="81" t="s">
        <v>846</v>
      </c>
      <c r="Q23" s="81">
        <v>3</v>
      </c>
      <c r="R23" s="81"/>
      <c r="S23" s="81">
        <v>1</v>
      </c>
      <c r="T23" s="81">
        <v>4</v>
      </c>
      <c r="V23" s="81" t="s">
        <v>821</v>
      </c>
      <c r="W23" s="81">
        <v>3</v>
      </c>
      <c r="X23" s="81">
        <v>2</v>
      </c>
    </row>
    <row r="24" spans="3:24" ht="12.75">
      <c r="H24" s="1" t="s">
        <v>858</v>
      </c>
      <c r="I24" s="1">
        <v>1</v>
      </c>
      <c r="J24" s="1">
        <v>1</v>
      </c>
      <c r="K24" s="1">
        <v>1</v>
      </c>
      <c r="M24" s="1" t="s">
        <v>919</v>
      </c>
      <c r="N24" s="1">
        <v>2</v>
      </c>
      <c r="P24" s="81" t="s">
        <v>858</v>
      </c>
      <c r="Q24" s="81">
        <v>1</v>
      </c>
      <c r="R24" s="81">
        <v>1</v>
      </c>
      <c r="S24" s="81">
        <v>1</v>
      </c>
      <c r="T24" s="81">
        <v>1</v>
      </c>
      <c r="V24" s="81" t="s">
        <v>830</v>
      </c>
      <c r="W24" s="81">
        <v>3</v>
      </c>
      <c r="X24" s="81">
        <v>3</v>
      </c>
    </row>
    <row r="25" spans="3:24" ht="12.75">
      <c r="H25" s="1" t="s">
        <v>867</v>
      </c>
      <c r="J25" s="1">
        <v>1</v>
      </c>
      <c r="K25" s="1">
        <v>1</v>
      </c>
      <c r="M25" s="1" t="s">
        <v>928</v>
      </c>
      <c r="N25" s="1">
        <v>2</v>
      </c>
      <c r="P25" s="81" t="s">
        <v>867</v>
      </c>
      <c r="Q25" s="81">
        <v>1</v>
      </c>
      <c r="R25" s="81"/>
      <c r="S25" s="81">
        <v>1</v>
      </c>
      <c r="T25" s="81">
        <v>1</v>
      </c>
      <c r="V25" s="81" t="s">
        <v>846</v>
      </c>
      <c r="W25" s="81">
        <v>6</v>
      </c>
      <c r="X25" s="81">
        <v>4</v>
      </c>
    </row>
    <row r="26" spans="3:24" ht="12.75">
      <c r="H26" s="1" t="s">
        <v>879</v>
      </c>
      <c r="I26" s="1">
        <v>3</v>
      </c>
      <c r="J26" s="1">
        <v>2</v>
      </c>
      <c r="K26" s="1">
        <v>4</v>
      </c>
      <c r="P26" s="81" t="s">
        <v>873</v>
      </c>
      <c r="Q26" s="81">
        <v>1</v>
      </c>
      <c r="R26" s="81"/>
      <c r="S26" s="81"/>
      <c r="T26" s="81">
        <v>1</v>
      </c>
      <c r="V26" s="81" t="s">
        <v>858</v>
      </c>
      <c r="W26" s="81">
        <v>3</v>
      </c>
      <c r="X26" s="81">
        <v>1</v>
      </c>
    </row>
    <row r="27" spans="3:24" ht="12.75">
      <c r="H27" s="1" t="s">
        <v>902</v>
      </c>
      <c r="I27" s="1">
        <v>1</v>
      </c>
      <c r="J27" s="1">
        <v>1</v>
      </c>
      <c r="K27" s="1">
        <v>2</v>
      </c>
      <c r="P27" s="81" t="s">
        <v>879</v>
      </c>
      <c r="Q27" s="81">
        <v>2</v>
      </c>
      <c r="R27" s="81">
        <v>3</v>
      </c>
      <c r="S27" s="81">
        <v>2</v>
      </c>
      <c r="T27" s="81">
        <v>6</v>
      </c>
      <c r="V27" s="81" t="s">
        <v>867</v>
      </c>
      <c r="W27" s="81">
        <v>9</v>
      </c>
      <c r="X27" s="81">
        <v>1</v>
      </c>
    </row>
    <row r="28" spans="3:24" ht="12.75">
      <c r="H28" s="1" t="s">
        <v>919</v>
      </c>
      <c r="J28" s="1">
        <v>1</v>
      </c>
      <c r="K28" s="1">
        <v>1</v>
      </c>
      <c r="P28" s="81" t="s">
        <v>902</v>
      </c>
      <c r="Q28" s="81">
        <v>3</v>
      </c>
      <c r="R28" s="81">
        <v>1</v>
      </c>
      <c r="S28" s="81">
        <v>1</v>
      </c>
      <c r="T28" s="81">
        <v>4</v>
      </c>
      <c r="V28" s="81" t="s">
        <v>873</v>
      </c>
      <c r="W28" s="81">
        <v>2</v>
      </c>
      <c r="X28" s="81">
        <v>1</v>
      </c>
    </row>
    <row r="29" spans="3:24" ht="12.75">
      <c r="P29" s="81" t="s">
        <v>919</v>
      </c>
      <c r="Q29" s="81">
        <v>2</v>
      </c>
      <c r="R29" s="81"/>
      <c r="S29" s="81">
        <v>1</v>
      </c>
      <c r="T29" s="81">
        <v>2</v>
      </c>
      <c r="V29" s="81" t="s">
        <v>879</v>
      </c>
      <c r="W29" s="81">
        <v>7</v>
      </c>
      <c r="X29" s="81">
        <v>6</v>
      </c>
    </row>
    <row r="30" spans="3:24" ht="12.75">
      <c r="P30" s="81" t="s">
        <v>928</v>
      </c>
      <c r="Q30" s="81">
        <v>2</v>
      </c>
      <c r="R30" s="81"/>
      <c r="S30" s="81"/>
      <c r="T30" s="81">
        <v>2</v>
      </c>
      <c r="V30" s="81" t="s">
        <v>902</v>
      </c>
      <c r="W30" s="81">
        <v>19</v>
      </c>
      <c r="X30" s="81">
        <v>4</v>
      </c>
    </row>
    <row r="31" spans="3:24" ht="12.75">
      <c r="C31" s="1">
        <f t="shared" ref="C31:F31" si="0">SUM(C3:C30)</f>
        <v>0</v>
      </c>
      <c r="D31" s="1">
        <f t="shared" si="0"/>
        <v>0</v>
      </c>
      <c r="E31" s="1">
        <f t="shared" si="0"/>
        <v>0</v>
      </c>
      <c r="F31" s="1">
        <f t="shared" si="0"/>
        <v>0</v>
      </c>
      <c r="P31" s="81" t="s">
        <v>8133</v>
      </c>
      <c r="Q31" s="81">
        <f t="shared" ref="Q31:T31" si="1">SUM(Q3:Q30)</f>
        <v>61</v>
      </c>
      <c r="R31" s="81">
        <f t="shared" si="1"/>
        <v>108</v>
      </c>
      <c r="S31" s="81">
        <f t="shared" si="1"/>
        <v>89</v>
      </c>
      <c r="T31" s="81">
        <f t="shared" si="1"/>
        <v>150</v>
      </c>
      <c r="V31" s="81" t="s">
        <v>919</v>
      </c>
      <c r="W31" s="81">
        <v>9</v>
      </c>
      <c r="X31" s="81">
        <v>2</v>
      </c>
    </row>
    <row r="32" spans="3:24" ht="12.75">
      <c r="V32" s="81" t="s">
        <v>928</v>
      </c>
      <c r="W32" s="81">
        <v>33</v>
      </c>
      <c r="X32" s="81">
        <v>2</v>
      </c>
    </row>
    <row r="33" spans="20:24" ht="12.75">
      <c r="T33" s="1">
        <f>COUNT(T3:T30)</f>
        <v>28</v>
      </c>
      <c r="V33" s="81" t="s">
        <v>8133</v>
      </c>
      <c r="W33" s="81">
        <f>SUM(W5:W32)</f>
        <v>540</v>
      </c>
      <c r="X33" s="81">
        <f>SUM(X5:X32)</f>
        <v>150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D1:H152"/>
  <sheetViews>
    <sheetView workbookViewId="0"/>
  </sheetViews>
  <sheetFormatPr defaultRowHeight="15"/>
  <sheetData>
    <row r="1" spans="4:8" ht="12.75">
      <c r="D1" s="1" t="s">
        <v>2499</v>
      </c>
      <c r="E1" s="1" t="s">
        <v>7970</v>
      </c>
      <c r="G1" s="1" t="s">
        <v>8145</v>
      </c>
      <c r="H1" s="101"/>
    </row>
    <row r="2" spans="4:8" ht="12.75">
      <c r="D2" s="1" t="s">
        <v>1182</v>
      </c>
      <c r="E2" s="1" t="s">
        <v>7971</v>
      </c>
      <c r="G2" s="1" t="str">
        <f t="shared" ref="G2:G150" si="0">LEFT(A3,2)</f>
        <v/>
      </c>
    </row>
    <row r="3" spans="4:8" ht="12.75">
      <c r="D3" s="1" t="s">
        <v>1767</v>
      </c>
      <c r="E3" s="1" t="s">
        <v>7972</v>
      </c>
      <c r="G3" s="1" t="str">
        <f t="shared" si="0"/>
        <v/>
      </c>
    </row>
    <row r="4" spans="4:8" ht="12.75">
      <c r="D4" s="1" t="s">
        <v>4686</v>
      </c>
      <c r="E4" s="1" t="s">
        <v>7973</v>
      </c>
      <c r="G4" s="1" t="str">
        <f t="shared" si="0"/>
        <v/>
      </c>
    </row>
    <row r="5" spans="4:8" ht="12.75">
      <c r="D5" s="1" t="s">
        <v>1469</v>
      </c>
      <c r="E5" s="1" t="s">
        <v>7974</v>
      </c>
      <c r="G5" s="1" t="str">
        <f t="shared" si="0"/>
        <v/>
      </c>
    </row>
    <row r="6" spans="4:8" ht="12.75">
      <c r="D6" s="1" t="s">
        <v>1497</v>
      </c>
      <c r="E6" s="1" t="s">
        <v>7975</v>
      </c>
      <c r="G6" s="1" t="str">
        <f t="shared" si="0"/>
        <v/>
      </c>
    </row>
    <row r="7" spans="4:8" ht="12.75">
      <c r="D7" s="1" t="s">
        <v>2107</v>
      </c>
      <c r="E7" s="1" t="s">
        <v>7976</v>
      </c>
      <c r="G7" s="1" t="str">
        <f t="shared" si="0"/>
        <v/>
      </c>
    </row>
    <row r="8" spans="4:8" ht="12.75">
      <c r="D8" s="1" t="s">
        <v>4760</v>
      </c>
      <c r="E8" s="1" t="s">
        <v>7977</v>
      </c>
      <c r="G8" s="1" t="str">
        <f t="shared" si="0"/>
        <v/>
      </c>
    </row>
    <row r="9" spans="4:8" ht="12.75">
      <c r="D9" s="1" t="s">
        <v>1768</v>
      </c>
      <c r="E9" s="1" t="s">
        <v>7978</v>
      </c>
      <c r="G9" s="1" t="str">
        <f t="shared" si="0"/>
        <v/>
      </c>
    </row>
    <row r="10" spans="4:8" ht="12.75">
      <c r="D10" s="1" t="s">
        <v>3326</v>
      </c>
      <c r="E10" s="1" t="s">
        <v>7979</v>
      </c>
      <c r="G10" s="1" t="str">
        <f t="shared" si="0"/>
        <v/>
      </c>
    </row>
    <row r="11" spans="4:8" ht="12.75">
      <c r="D11" s="1" t="s">
        <v>1183</v>
      </c>
      <c r="E11" s="1" t="s">
        <v>7980</v>
      </c>
      <c r="G11" s="1" t="str">
        <f t="shared" si="0"/>
        <v/>
      </c>
    </row>
    <row r="12" spans="4:8" ht="12.75">
      <c r="D12" s="1" t="s">
        <v>4761</v>
      </c>
      <c r="E12" s="1" t="s">
        <v>7981</v>
      </c>
      <c r="G12" s="1" t="str">
        <f t="shared" si="0"/>
        <v/>
      </c>
    </row>
    <row r="13" spans="4:8" ht="12.75">
      <c r="D13" s="1" t="s">
        <v>1239</v>
      </c>
      <c r="E13" s="1" t="s">
        <v>7982</v>
      </c>
      <c r="G13" s="1" t="str">
        <f t="shared" si="0"/>
        <v/>
      </c>
    </row>
    <row r="14" spans="4:8" ht="12.75">
      <c r="D14" s="1" t="s">
        <v>5073</v>
      </c>
      <c r="E14" s="1" t="s">
        <v>7983</v>
      </c>
      <c r="G14" s="1" t="str">
        <f t="shared" si="0"/>
        <v/>
      </c>
    </row>
    <row r="15" spans="4:8" ht="12.75">
      <c r="D15" s="1" t="s">
        <v>3370</v>
      </c>
      <c r="E15" s="1" t="s">
        <v>7984</v>
      </c>
      <c r="G15" s="1" t="str">
        <f t="shared" si="0"/>
        <v/>
      </c>
    </row>
    <row r="16" spans="4:8" ht="12.75">
      <c r="D16" s="1" t="s">
        <v>3623</v>
      </c>
      <c r="E16" s="1" t="s">
        <v>7985</v>
      </c>
      <c r="G16" s="1" t="str">
        <f t="shared" si="0"/>
        <v/>
      </c>
    </row>
    <row r="17" spans="4:7" ht="12.75">
      <c r="D17" s="1" t="s">
        <v>3633</v>
      </c>
      <c r="E17" s="1" t="s">
        <v>7987</v>
      </c>
      <c r="G17" s="1" t="str">
        <f t="shared" si="0"/>
        <v/>
      </c>
    </row>
    <row r="18" spans="4:7" ht="12.75">
      <c r="D18" s="1" t="s">
        <v>4362</v>
      </c>
      <c r="E18" s="1" t="s">
        <v>7988</v>
      </c>
      <c r="G18" s="1" t="str">
        <f t="shared" si="0"/>
        <v/>
      </c>
    </row>
    <row r="19" spans="4:7" ht="12.75">
      <c r="D19" s="1" t="s">
        <v>3371</v>
      </c>
      <c r="E19" s="1" t="s">
        <v>7989</v>
      </c>
      <c r="G19" s="1" t="str">
        <f t="shared" si="0"/>
        <v/>
      </c>
    </row>
    <row r="20" spans="4:7" ht="12.75">
      <c r="D20" s="1" t="s">
        <v>1238</v>
      </c>
      <c r="E20" s="1" t="s">
        <v>7991</v>
      </c>
      <c r="G20" s="1" t="str">
        <f t="shared" si="0"/>
        <v/>
      </c>
    </row>
    <row r="21" spans="4:7" ht="12.75">
      <c r="D21" s="1" t="s">
        <v>2911</v>
      </c>
      <c r="E21" s="1" t="s">
        <v>7992</v>
      </c>
      <c r="G21" s="1" t="str">
        <f t="shared" si="0"/>
        <v/>
      </c>
    </row>
    <row r="22" spans="4:7" ht="12.75">
      <c r="D22" s="1" t="s">
        <v>2969</v>
      </c>
      <c r="E22" s="1" t="s">
        <v>7994</v>
      </c>
      <c r="G22" s="1" t="str">
        <f t="shared" si="0"/>
        <v/>
      </c>
    </row>
    <row r="23" spans="4:7" ht="12.75">
      <c r="D23" s="1" t="s">
        <v>3276</v>
      </c>
      <c r="E23" s="1" t="s">
        <v>7995</v>
      </c>
      <c r="G23" s="1" t="str">
        <f t="shared" si="0"/>
        <v/>
      </c>
    </row>
    <row r="24" spans="4:7" ht="12.75">
      <c r="D24" s="1" t="s">
        <v>1342</v>
      </c>
      <c r="E24" s="1" t="s">
        <v>7996</v>
      </c>
      <c r="G24" s="1" t="str">
        <f t="shared" si="0"/>
        <v/>
      </c>
    </row>
    <row r="25" spans="4:7" ht="12.75">
      <c r="D25" s="1" t="s">
        <v>3199</v>
      </c>
      <c r="E25" s="1" t="s">
        <v>7997</v>
      </c>
      <c r="G25" s="1" t="str">
        <f t="shared" si="0"/>
        <v/>
      </c>
    </row>
    <row r="26" spans="4:7" ht="12.75">
      <c r="D26" s="1" t="s">
        <v>1851</v>
      </c>
      <c r="E26" s="1" t="s">
        <v>7998</v>
      </c>
      <c r="G26" s="1" t="str">
        <f t="shared" si="0"/>
        <v/>
      </c>
    </row>
    <row r="27" spans="4:7" ht="12.75">
      <c r="D27" s="1" t="s">
        <v>4805</v>
      </c>
      <c r="E27" s="1" t="s">
        <v>7999</v>
      </c>
      <c r="G27" s="1" t="str">
        <f t="shared" si="0"/>
        <v/>
      </c>
    </row>
    <row r="28" spans="4:7" ht="12.75">
      <c r="D28" s="1" t="s">
        <v>2035</v>
      </c>
      <c r="E28" s="1" t="s">
        <v>8000</v>
      </c>
      <c r="G28" s="1" t="str">
        <f t="shared" si="0"/>
        <v/>
      </c>
    </row>
    <row r="29" spans="4:7" ht="12.75">
      <c r="D29" s="1" t="s">
        <v>4352</v>
      </c>
      <c r="E29" s="1" t="s">
        <v>8001</v>
      </c>
      <c r="G29" s="1" t="str">
        <f t="shared" si="0"/>
        <v/>
      </c>
    </row>
    <row r="30" spans="4:7" ht="12.75">
      <c r="D30" s="1" t="s">
        <v>1519</v>
      </c>
      <c r="E30" s="1" t="s">
        <v>8003</v>
      </c>
      <c r="G30" s="1" t="str">
        <f t="shared" si="0"/>
        <v/>
      </c>
    </row>
    <row r="31" spans="4:7" ht="12.75">
      <c r="D31" s="1" t="s">
        <v>1674</v>
      </c>
      <c r="E31" s="1" t="s">
        <v>8004</v>
      </c>
      <c r="G31" s="1" t="str">
        <f t="shared" si="0"/>
        <v/>
      </c>
    </row>
    <row r="32" spans="4:7" ht="12.75">
      <c r="D32" s="1" t="s">
        <v>5040</v>
      </c>
      <c r="E32" s="1" t="s">
        <v>8005</v>
      </c>
      <c r="G32" s="1" t="str">
        <f t="shared" si="0"/>
        <v/>
      </c>
    </row>
    <row r="33" spans="4:7" ht="12.75">
      <c r="D33" s="1" t="s">
        <v>4458</v>
      </c>
      <c r="E33" s="1" t="s">
        <v>8006</v>
      </c>
      <c r="G33" s="1" t="str">
        <f t="shared" si="0"/>
        <v/>
      </c>
    </row>
    <row r="34" spans="4:7" ht="12.75">
      <c r="D34" s="1" t="s">
        <v>4948</v>
      </c>
      <c r="E34" s="1" t="s">
        <v>8007</v>
      </c>
      <c r="G34" s="1" t="str">
        <f t="shared" si="0"/>
        <v/>
      </c>
    </row>
    <row r="35" spans="4:7" ht="12.75">
      <c r="D35" s="1" t="s">
        <v>1675</v>
      </c>
      <c r="E35" s="1" t="s">
        <v>8008</v>
      </c>
      <c r="G35" s="1" t="str">
        <f t="shared" si="0"/>
        <v/>
      </c>
    </row>
    <row r="36" spans="4:7" ht="12.75">
      <c r="D36" s="1" t="s">
        <v>4270</v>
      </c>
      <c r="E36" s="1" t="s">
        <v>8009</v>
      </c>
      <c r="G36" s="1" t="str">
        <f t="shared" si="0"/>
        <v/>
      </c>
    </row>
    <row r="37" spans="4:7" ht="12.75">
      <c r="D37" s="1" t="s">
        <v>4470</v>
      </c>
      <c r="E37" s="1" t="s">
        <v>8010</v>
      </c>
      <c r="G37" s="1" t="str">
        <f t="shared" si="0"/>
        <v/>
      </c>
    </row>
    <row r="38" spans="4:7" ht="12.75">
      <c r="D38" s="1" t="s">
        <v>4282</v>
      </c>
      <c r="E38" s="1" t="s">
        <v>8011</v>
      </c>
      <c r="G38" s="1" t="str">
        <f t="shared" si="0"/>
        <v/>
      </c>
    </row>
    <row r="39" spans="4:7" ht="12.75">
      <c r="D39" s="1" t="s">
        <v>1160</v>
      </c>
      <c r="E39" s="1" t="s">
        <v>8012</v>
      </c>
      <c r="G39" s="1" t="str">
        <f t="shared" si="0"/>
        <v/>
      </c>
    </row>
    <row r="40" spans="4:7" ht="12.75">
      <c r="D40" s="1" t="s">
        <v>2960</v>
      </c>
      <c r="E40" s="1" t="s">
        <v>8144</v>
      </c>
      <c r="G40" s="1" t="str">
        <f t="shared" si="0"/>
        <v/>
      </c>
    </row>
    <row r="41" spans="4:7" ht="12.75">
      <c r="D41" s="1" t="s">
        <v>2960</v>
      </c>
      <c r="E41" s="1" t="s">
        <v>8013</v>
      </c>
      <c r="G41" s="1" t="str">
        <f t="shared" si="0"/>
        <v/>
      </c>
    </row>
    <row r="42" spans="4:7" ht="12.75">
      <c r="D42" s="1" t="s">
        <v>1899</v>
      </c>
      <c r="E42" s="1" t="s">
        <v>8014</v>
      </c>
      <c r="G42" s="1" t="str">
        <f t="shared" si="0"/>
        <v/>
      </c>
    </row>
    <row r="43" spans="4:7" ht="12.75">
      <c r="D43" s="1" t="s">
        <v>1161</v>
      </c>
      <c r="E43" s="1" t="s">
        <v>8015</v>
      </c>
      <c r="G43" s="1" t="str">
        <f t="shared" si="0"/>
        <v/>
      </c>
    </row>
    <row r="44" spans="4:7" ht="12.75">
      <c r="D44" s="1" t="s">
        <v>1311</v>
      </c>
      <c r="E44" s="1" t="s">
        <v>8016</v>
      </c>
      <c r="G44" s="1" t="str">
        <f t="shared" si="0"/>
        <v/>
      </c>
    </row>
    <row r="45" spans="4:7" ht="12.75">
      <c r="D45" s="1" t="s">
        <v>2344</v>
      </c>
      <c r="E45" s="1" t="s">
        <v>8017</v>
      </c>
      <c r="G45" s="1" t="str">
        <f t="shared" si="0"/>
        <v/>
      </c>
    </row>
    <row r="46" spans="4:7" ht="12.75">
      <c r="D46" s="1" t="s">
        <v>2366</v>
      </c>
      <c r="E46" s="1" t="s">
        <v>8018</v>
      </c>
      <c r="G46" s="1" t="str">
        <f t="shared" si="0"/>
        <v/>
      </c>
    </row>
    <row r="47" spans="4:7" ht="12.75">
      <c r="D47" s="1" t="s">
        <v>2581</v>
      </c>
      <c r="E47" s="1" t="s">
        <v>8019</v>
      </c>
      <c r="G47" s="1" t="str">
        <f t="shared" si="0"/>
        <v/>
      </c>
    </row>
    <row r="48" spans="4:7" ht="12.75">
      <c r="D48" s="1" t="s">
        <v>1592</v>
      </c>
      <c r="E48" s="1" t="s">
        <v>8020</v>
      </c>
      <c r="G48" s="1" t="str">
        <f t="shared" si="0"/>
        <v/>
      </c>
    </row>
    <row r="49" spans="4:7" ht="12.75">
      <c r="D49" s="1" t="s">
        <v>4837</v>
      </c>
      <c r="E49" s="1" t="s">
        <v>8021</v>
      </c>
      <c r="G49" s="1" t="str">
        <f t="shared" si="0"/>
        <v/>
      </c>
    </row>
    <row r="50" spans="4:7" ht="12.75">
      <c r="D50" s="1" t="s">
        <v>4422</v>
      </c>
      <c r="E50" s="1" t="s">
        <v>8022</v>
      </c>
      <c r="G50" s="1" t="str">
        <f t="shared" si="0"/>
        <v/>
      </c>
    </row>
    <row r="51" spans="4:7" ht="12.75">
      <c r="D51" s="1" t="s">
        <v>2724</v>
      </c>
      <c r="E51" s="1" t="s">
        <v>8023</v>
      </c>
      <c r="G51" s="1" t="str">
        <f t="shared" si="0"/>
        <v/>
      </c>
    </row>
    <row r="52" spans="4:7" ht="12.75">
      <c r="D52" s="1" t="s">
        <v>2195</v>
      </c>
      <c r="E52" s="1" t="s">
        <v>8024</v>
      </c>
      <c r="G52" s="1" t="str">
        <f t="shared" si="0"/>
        <v/>
      </c>
    </row>
    <row r="53" spans="4:7" ht="12.75">
      <c r="D53" s="1" t="s">
        <v>1653</v>
      </c>
      <c r="E53" s="1" t="s">
        <v>8025</v>
      </c>
      <c r="G53" s="1" t="str">
        <f t="shared" si="0"/>
        <v/>
      </c>
    </row>
    <row r="54" spans="4:7" ht="12.75">
      <c r="D54" s="1" t="s">
        <v>2423</v>
      </c>
      <c r="E54" s="1" t="s">
        <v>8026</v>
      </c>
      <c r="G54" s="1" t="str">
        <f t="shared" si="0"/>
        <v/>
      </c>
    </row>
    <row r="55" spans="4:7" ht="12.75">
      <c r="D55" s="1" t="s">
        <v>3166</v>
      </c>
      <c r="E55" s="1" t="s">
        <v>8027</v>
      </c>
      <c r="G55" s="1" t="str">
        <f t="shared" si="0"/>
        <v/>
      </c>
    </row>
    <row r="56" spans="4:7" ht="12.75">
      <c r="D56" s="1" t="s">
        <v>1361</v>
      </c>
      <c r="E56" s="1" t="s">
        <v>8028</v>
      </c>
      <c r="G56" s="1" t="str">
        <f t="shared" si="0"/>
        <v/>
      </c>
    </row>
    <row r="57" spans="4:7" ht="12.75">
      <c r="D57" s="1" t="s">
        <v>1301</v>
      </c>
      <c r="E57" s="1" t="s">
        <v>8029</v>
      </c>
      <c r="G57" s="1" t="str">
        <f t="shared" si="0"/>
        <v/>
      </c>
    </row>
    <row r="58" spans="4:7" ht="12.75">
      <c r="D58" s="1" t="s">
        <v>1372</v>
      </c>
      <c r="E58" s="1" t="s">
        <v>8030</v>
      </c>
      <c r="G58" s="1" t="str">
        <f t="shared" si="0"/>
        <v/>
      </c>
    </row>
    <row r="59" spans="4:7" ht="12.75">
      <c r="D59" s="1" t="s">
        <v>1487</v>
      </c>
      <c r="E59" s="1" t="s">
        <v>8031</v>
      </c>
      <c r="G59" s="1" t="str">
        <f t="shared" si="0"/>
        <v/>
      </c>
    </row>
    <row r="60" spans="4:7" ht="12.75">
      <c r="D60" s="1" t="s">
        <v>2161</v>
      </c>
      <c r="E60" s="1" t="s">
        <v>8032</v>
      </c>
      <c r="G60" s="1" t="str">
        <f t="shared" si="0"/>
        <v/>
      </c>
    </row>
    <row r="61" spans="4:7" ht="12.75">
      <c r="D61" s="1" t="s">
        <v>1280</v>
      </c>
      <c r="E61" s="1" t="s">
        <v>8033</v>
      </c>
      <c r="G61" s="1" t="str">
        <f t="shared" si="0"/>
        <v/>
      </c>
    </row>
    <row r="62" spans="4:7" ht="12.75">
      <c r="D62" s="1" t="s">
        <v>1281</v>
      </c>
      <c r="E62" s="1" t="s">
        <v>8034</v>
      </c>
      <c r="G62" s="1" t="str">
        <f t="shared" si="0"/>
        <v/>
      </c>
    </row>
    <row r="63" spans="4:7" ht="12.75">
      <c r="D63" s="1" t="s">
        <v>2160</v>
      </c>
      <c r="E63" s="1" t="s">
        <v>8035</v>
      </c>
      <c r="G63" s="1" t="str">
        <f t="shared" si="0"/>
        <v/>
      </c>
    </row>
    <row r="64" spans="4:7" ht="12.75">
      <c r="D64" s="1" t="s">
        <v>1172</v>
      </c>
      <c r="E64" s="1" t="s">
        <v>8036</v>
      </c>
      <c r="G64" s="1" t="str">
        <f t="shared" si="0"/>
        <v/>
      </c>
    </row>
    <row r="65" spans="4:7" ht="12.75">
      <c r="D65" s="1" t="s">
        <v>1196</v>
      </c>
      <c r="E65" s="1" t="s">
        <v>8037</v>
      </c>
      <c r="G65" s="1" t="str">
        <f t="shared" si="0"/>
        <v/>
      </c>
    </row>
    <row r="66" spans="4:7" ht="12.75">
      <c r="D66" s="1" t="s">
        <v>1195</v>
      </c>
      <c r="E66" s="1" t="s">
        <v>8038</v>
      </c>
      <c r="G66" s="1" t="str">
        <f t="shared" si="0"/>
        <v/>
      </c>
    </row>
    <row r="67" spans="4:7" ht="12.75">
      <c r="D67" s="1" t="s">
        <v>1333</v>
      </c>
      <c r="E67" s="1" t="s">
        <v>8039</v>
      </c>
      <c r="G67" s="1" t="str">
        <f t="shared" si="0"/>
        <v/>
      </c>
    </row>
    <row r="68" spans="4:7" ht="12.75">
      <c r="D68" s="1" t="s">
        <v>1722</v>
      </c>
      <c r="E68" s="1" t="s">
        <v>8040</v>
      </c>
      <c r="G68" s="1" t="str">
        <f t="shared" si="0"/>
        <v/>
      </c>
    </row>
    <row r="69" spans="4:7" ht="12.75">
      <c r="D69" s="1" t="s">
        <v>1560</v>
      </c>
      <c r="E69" s="1" t="s">
        <v>8041</v>
      </c>
      <c r="G69" s="1" t="str">
        <f t="shared" si="0"/>
        <v/>
      </c>
    </row>
    <row r="70" spans="4:7" ht="12.75">
      <c r="D70" s="1" t="s">
        <v>2824</v>
      </c>
      <c r="E70" s="1" t="s">
        <v>8042</v>
      </c>
      <c r="G70" s="1" t="str">
        <f t="shared" si="0"/>
        <v/>
      </c>
    </row>
    <row r="71" spans="4:7" ht="12.75">
      <c r="D71" s="1" t="s">
        <v>3526</v>
      </c>
      <c r="E71" s="1" t="s">
        <v>8044</v>
      </c>
      <c r="G71" s="1" t="str">
        <f t="shared" si="0"/>
        <v/>
      </c>
    </row>
    <row r="72" spans="4:7" ht="12.75">
      <c r="D72" s="1" t="s">
        <v>3527</v>
      </c>
      <c r="E72" s="1" t="s">
        <v>8045</v>
      </c>
      <c r="G72" s="1" t="str">
        <f t="shared" si="0"/>
        <v/>
      </c>
    </row>
    <row r="73" spans="4:7" ht="12.75">
      <c r="D73" s="1" t="s">
        <v>1226</v>
      </c>
      <c r="E73" s="1" t="s">
        <v>8046</v>
      </c>
      <c r="G73" s="1" t="str">
        <f t="shared" si="0"/>
        <v/>
      </c>
    </row>
    <row r="74" spans="4:7" ht="12.75">
      <c r="D74" s="1" t="s">
        <v>1227</v>
      </c>
      <c r="E74" s="1" t="s">
        <v>8047</v>
      </c>
      <c r="G74" s="1" t="str">
        <f t="shared" si="0"/>
        <v/>
      </c>
    </row>
    <row r="75" spans="4:7" ht="12.75">
      <c r="D75" s="1" t="s">
        <v>5621</v>
      </c>
      <c r="E75" s="1" t="s">
        <v>8048</v>
      </c>
      <c r="G75" s="1" t="str">
        <f t="shared" si="0"/>
        <v/>
      </c>
    </row>
    <row r="76" spans="4:7" ht="12.75">
      <c r="D76" s="1" t="s">
        <v>1508</v>
      </c>
      <c r="E76" s="1" t="s">
        <v>8050</v>
      </c>
      <c r="G76" s="1" t="str">
        <f t="shared" si="0"/>
        <v/>
      </c>
    </row>
    <row r="77" spans="4:7" ht="12.75">
      <c r="D77" s="1" t="s">
        <v>3915</v>
      </c>
      <c r="E77" s="1" t="s">
        <v>8051</v>
      </c>
      <c r="G77" s="1" t="str">
        <f t="shared" si="0"/>
        <v/>
      </c>
    </row>
    <row r="78" spans="4:7" ht="12.75">
      <c r="D78" s="1" t="s">
        <v>2186</v>
      </c>
      <c r="E78" s="1" t="s">
        <v>8053</v>
      </c>
      <c r="G78" s="1" t="str">
        <f t="shared" si="0"/>
        <v/>
      </c>
    </row>
    <row r="79" spans="4:7" ht="12.75">
      <c r="D79" s="1" t="s">
        <v>3410</v>
      </c>
      <c r="E79" s="1" t="s">
        <v>8054</v>
      </c>
      <c r="G79" s="1" t="str">
        <f t="shared" si="0"/>
        <v/>
      </c>
    </row>
    <row r="80" spans="4:7" ht="12.75">
      <c r="D80" s="1" t="s">
        <v>1249</v>
      </c>
      <c r="E80" s="1" t="s">
        <v>8055</v>
      </c>
      <c r="G80" s="1" t="str">
        <f t="shared" si="0"/>
        <v/>
      </c>
    </row>
    <row r="81" spans="4:7" ht="12.75">
      <c r="D81" s="1" t="s">
        <v>1171</v>
      </c>
      <c r="E81" s="1" t="s">
        <v>8056</v>
      </c>
      <c r="G81" s="1" t="str">
        <f t="shared" si="0"/>
        <v/>
      </c>
    </row>
    <row r="82" spans="4:7" ht="12.75">
      <c r="D82" s="1" t="s">
        <v>1561</v>
      </c>
      <c r="E82" s="1" t="s">
        <v>8057</v>
      </c>
      <c r="G82" s="1" t="str">
        <f t="shared" si="0"/>
        <v/>
      </c>
    </row>
    <row r="83" spans="4:7" ht="12.75">
      <c r="D83" s="1" t="s">
        <v>1507</v>
      </c>
      <c r="E83" s="1" t="s">
        <v>8058</v>
      </c>
      <c r="G83" s="1" t="str">
        <f t="shared" si="0"/>
        <v/>
      </c>
    </row>
    <row r="84" spans="4:7" ht="12.75">
      <c r="D84" s="1" t="s">
        <v>1362</v>
      </c>
      <c r="E84" s="1" t="s">
        <v>8059</v>
      </c>
      <c r="G84" s="1" t="str">
        <f t="shared" si="0"/>
        <v/>
      </c>
    </row>
    <row r="85" spans="4:7" ht="12.75">
      <c r="D85" s="1" t="s">
        <v>2142</v>
      </c>
      <c r="E85" s="1" t="s">
        <v>8060</v>
      </c>
      <c r="G85" s="1" t="str">
        <f t="shared" si="0"/>
        <v/>
      </c>
    </row>
    <row r="86" spans="4:7" ht="12.75">
      <c r="D86" s="1" t="s">
        <v>1541</v>
      </c>
      <c r="E86" s="1" t="s">
        <v>8061</v>
      </c>
      <c r="G86" s="1" t="str">
        <f t="shared" si="0"/>
        <v/>
      </c>
    </row>
    <row r="87" spans="4:7" ht="12.75">
      <c r="D87" s="1" t="s">
        <v>1620</v>
      </c>
      <c r="E87" s="1" t="s">
        <v>8062</v>
      </c>
      <c r="G87" s="1" t="str">
        <f t="shared" si="0"/>
        <v/>
      </c>
    </row>
    <row r="88" spans="4:7" ht="12.75">
      <c r="D88" s="1" t="s">
        <v>1703</v>
      </c>
      <c r="E88" s="1" t="s">
        <v>8063</v>
      </c>
      <c r="G88" s="1" t="str">
        <f t="shared" si="0"/>
        <v/>
      </c>
    </row>
    <row r="89" spans="4:7" ht="12.75">
      <c r="D89" s="1" t="s">
        <v>1693</v>
      </c>
      <c r="E89" s="1" t="s">
        <v>8064</v>
      </c>
      <c r="G89" s="1" t="str">
        <f t="shared" si="0"/>
        <v/>
      </c>
    </row>
    <row r="90" spans="4:7" ht="12.75">
      <c r="D90" s="1" t="s">
        <v>1148</v>
      </c>
      <c r="E90" s="1" t="s">
        <v>8065</v>
      </c>
      <c r="G90" s="1" t="str">
        <f t="shared" si="0"/>
        <v/>
      </c>
    </row>
    <row r="91" spans="4:7" ht="12.75">
      <c r="D91" s="1" t="s">
        <v>1149</v>
      </c>
      <c r="E91" s="1" t="s">
        <v>8066</v>
      </c>
      <c r="G91" s="1" t="str">
        <f t="shared" si="0"/>
        <v/>
      </c>
    </row>
    <row r="92" spans="4:7" ht="12.75">
      <c r="D92" s="1" t="s">
        <v>3443</v>
      </c>
      <c r="E92" s="1" t="s">
        <v>8067</v>
      </c>
      <c r="G92" s="1" t="str">
        <f t="shared" si="0"/>
        <v/>
      </c>
    </row>
    <row r="93" spans="4:7" ht="12.75">
      <c r="D93" s="1" t="s">
        <v>3351</v>
      </c>
      <c r="E93" s="1" t="s">
        <v>8068</v>
      </c>
      <c r="G93" s="1" t="str">
        <f t="shared" si="0"/>
        <v/>
      </c>
    </row>
    <row r="94" spans="4:7" ht="12.75">
      <c r="D94" s="1" t="s">
        <v>1721</v>
      </c>
      <c r="E94" s="1" t="s">
        <v>8069</v>
      </c>
      <c r="G94" s="1" t="str">
        <f t="shared" si="0"/>
        <v/>
      </c>
    </row>
    <row r="95" spans="4:7" ht="12.75">
      <c r="D95" s="1" t="s">
        <v>1207</v>
      </c>
      <c r="E95" s="1" t="s">
        <v>8070</v>
      </c>
      <c r="G95" s="1" t="str">
        <f t="shared" si="0"/>
        <v/>
      </c>
    </row>
    <row r="96" spans="4:7" ht="12.75">
      <c r="D96" s="1" t="s">
        <v>1208</v>
      </c>
      <c r="E96" s="1" t="s">
        <v>8071</v>
      </c>
      <c r="G96" s="1" t="str">
        <f t="shared" si="0"/>
        <v/>
      </c>
    </row>
    <row r="97" spans="4:7" ht="12.75">
      <c r="D97" s="1" t="s">
        <v>1531</v>
      </c>
      <c r="E97" s="1" t="s">
        <v>8073</v>
      </c>
      <c r="G97" s="1" t="str">
        <f t="shared" si="0"/>
        <v/>
      </c>
    </row>
    <row r="98" spans="4:7" ht="12.75">
      <c r="D98" s="1" t="s">
        <v>3023</v>
      </c>
      <c r="E98" s="1" t="s">
        <v>8074</v>
      </c>
      <c r="G98" s="1" t="str">
        <f t="shared" si="0"/>
        <v/>
      </c>
    </row>
    <row r="99" spans="4:7" ht="12.75">
      <c r="D99" s="1" t="s">
        <v>3841</v>
      </c>
      <c r="E99" s="1" t="s">
        <v>8075</v>
      </c>
      <c r="G99" s="1" t="str">
        <f t="shared" si="0"/>
        <v/>
      </c>
    </row>
    <row r="100" spans="4:7" ht="12.75">
      <c r="D100" s="1" t="s">
        <v>4875</v>
      </c>
      <c r="E100" s="1" t="s">
        <v>8076</v>
      </c>
      <c r="G100" s="1" t="str">
        <f t="shared" si="0"/>
        <v/>
      </c>
    </row>
    <row r="101" spans="4:7" ht="12.75">
      <c r="D101" s="1" t="s">
        <v>3470</v>
      </c>
      <c r="E101" s="1" t="s">
        <v>8077</v>
      </c>
      <c r="G101" s="1" t="str">
        <f t="shared" si="0"/>
        <v/>
      </c>
    </row>
    <row r="102" spans="4:7" ht="12.75">
      <c r="D102" s="1" t="s">
        <v>1269</v>
      </c>
      <c r="E102" s="1" t="s">
        <v>8078</v>
      </c>
      <c r="G102" s="1" t="str">
        <f t="shared" si="0"/>
        <v/>
      </c>
    </row>
    <row r="103" spans="4:7" ht="12.75">
      <c r="D103" s="1" t="s">
        <v>3515</v>
      </c>
      <c r="E103" s="1" t="s">
        <v>8079</v>
      </c>
      <c r="G103" s="1" t="str">
        <f t="shared" si="0"/>
        <v/>
      </c>
    </row>
    <row r="104" spans="4:7" ht="12.75">
      <c r="D104" s="1" t="s">
        <v>4913</v>
      </c>
      <c r="E104" s="1" t="s">
        <v>8080</v>
      </c>
      <c r="G104" s="1" t="str">
        <f t="shared" si="0"/>
        <v/>
      </c>
    </row>
    <row r="105" spans="4:7" ht="12.75">
      <c r="D105" s="1" t="s">
        <v>1321</v>
      </c>
      <c r="E105" s="1" t="s">
        <v>8081</v>
      </c>
      <c r="G105" s="1" t="str">
        <f t="shared" si="0"/>
        <v/>
      </c>
    </row>
    <row r="106" spans="4:7" ht="12.75">
      <c r="D106" s="1" t="s">
        <v>2124</v>
      </c>
      <c r="E106" s="1" t="s">
        <v>8083</v>
      </c>
      <c r="G106" s="1" t="str">
        <f t="shared" si="0"/>
        <v/>
      </c>
    </row>
    <row r="107" spans="4:7" ht="12.75">
      <c r="D107" s="1" t="s">
        <v>1404</v>
      </c>
      <c r="E107" s="1" t="s">
        <v>8084</v>
      </c>
      <c r="G107" s="1" t="str">
        <f t="shared" si="0"/>
        <v/>
      </c>
    </row>
    <row r="108" spans="4:7" ht="12.75">
      <c r="D108" s="1" t="s">
        <v>1405</v>
      </c>
      <c r="E108" s="1" t="s">
        <v>8085</v>
      </c>
      <c r="G108" s="1" t="str">
        <f t="shared" si="0"/>
        <v/>
      </c>
    </row>
    <row r="109" spans="4:7" ht="12.75">
      <c r="D109" s="1" t="s">
        <v>1322</v>
      </c>
      <c r="E109" s="1" t="s">
        <v>8087</v>
      </c>
      <c r="G109" s="1" t="str">
        <f t="shared" si="0"/>
        <v/>
      </c>
    </row>
    <row r="110" spans="4:7" ht="12.75">
      <c r="D110" s="1" t="s">
        <v>4553</v>
      </c>
      <c r="E110" s="1" t="s">
        <v>8088</v>
      </c>
      <c r="G110" s="1" t="str">
        <f t="shared" si="0"/>
        <v/>
      </c>
    </row>
    <row r="111" spans="4:7" ht="12.75">
      <c r="D111" s="1" t="s">
        <v>1602</v>
      </c>
      <c r="E111" s="1" t="s">
        <v>8089</v>
      </c>
      <c r="G111" s="1" t="str">
        <f t="shared" si="0"/>
        <v/>
      </c>
    </row>
    <row r="112" spans="4:7" ht="12.75">
      <c r="D112" s="1" t="s">
        <v>3514</v>
      </c>
      <c r="E112" s="1" t="s">
        <v>8091</v>
      </c>
      <c r="G112" s="1" t="str">
        <f t="shared" si="0"/>
        <v/>
      </c>
    </row>
    <row r="113" spans="4:7" ht="12.75">
      <c r="D113" s="1" t="s">
        <v>1741</v>
      </c>
      <c r="E113" s="1" t="s">
        <v>8092</v>
      </c>
      <c r="G113" s="1" t="str">
        <f t="shared" si="0"/>
        <v/>
      </c>
    </row>
    <row r="114" spans="4:7" ht="12.75">
      <c r="D114" s="1" t="s">
        <v>3444</v>
      </c>
      <c r="E114" s="1" t="s">
        <v>8093</v>
      </c>
      <c r="G114" s="1" t="str">
        <f t="shared" si="0"/>
        <v/>
      </c>
    </row>
    <row r="115" spans="4:7" ht="12.75">
      <c r="D115" s="1" t="s">
        <v>2442</v>
      </c>
      <c r="E115" s="1" t="s">
        <v>8094</v>
      </c>
      <c r="G115" s="1" t="str">
        <f t="shared" si="0"/>
        <v/>
      </c>
    </row>
    <row r="116" spans="4:7" ht="12.75">
      <c r="D116" s="1" t="s">
        <v>5462</v>
      </c>
      <c r="E116" s="1" t="s">
        <v>8095</v>
      </c>
      <c r="G116" s="1" t="str">
        <f t="shared" si="0"/>
        <v/>
      </c>
    </row>
    <row r="117" spans="4:7" ht="12.75">
      <c r="D117" s="1" t="s">
        <v>2733</v>
      </c>
      <c r="E117" s="1" t="s">
        <v>8096</v>
      </c>
      <c r="G117" s="1" t="str">
        <f t="shared" si="0"/>
        <v/>
      </c>
    </row>
    <row r="118" spans="4:7" ht="12.75">
      <c r="D118" s="1" t="s">
        <v>2683</v>
      </c>
      <c r="E118" s="1" t="s">
        <v>8097</v>
      </c>
      <c r="G118" s="1" t="str">
        <f t="shared" si="0"/>
        <v/>
      </c>
    </row>
    <row r="119" spans="4:7" ht="12.75">
      <c r="D119" s="1" t="s">
        <v>1900</v>
      </c>
      <c r="E119" s="1" t="s">
        <v>8098</v>
      </c>
      <c r="G119" s="1" t="str">
        <f t="shared" si="0"/>
        <v/>
      </c>
    </row>
    <row r="120" spans="4:7" ht="12.75">
      <c r="D120" s="1" t="s">
        <v>4902</v>
      </c>
      <c r="E120" s="1" t="s">
        <v>8099</v>
      </c>
      <c r="G120" s="1" t="str">
        <f t="shared" si="0"/>
        <v/>
      </c>
    </row>
    <row r="121" spans="4:7" ht="12.75">
      <c r="D121" s="1" t="s">
        <v>3398</v>
      </c>
      <c r="E121" s="1" t="s">
        <v>8100</v>
      </c>
      <c r="G121" s="1" t="str">
        <f t="shared" si="0"/>
        <v/>
      </c>
    </row>
    <row r="122" spans="4:7" ht="12.75">
      <c r="D122" s="1" t="s">
        <v>2684</v>
      </c>
      <c r="E122" s="1" t="s">
        <v>8101</v>
      </c>
      <c r="G122" s="1" t="str">
        <f t="shared" si="0"/>
        <v/>
      </c>
    </row>
    <row r="123" spans="4:7" ht="12.75">
      <c r="D123" s="1" t="s">
        <v>2046</v>
      </c>
      <c r="E123" s="1" t="s">
        <v>8102</v>
      </c>
      <c r="G123" s="1" t="str">
        <f t="shared" si="0"/>
        <v/>
      </c>
    </row>
    <row r="124" spans="4:7" ht="12.75">
      <c r="D124" s="1" t="s">
        <v>2383</v>
      </c>
      <c r="E124" s="1" t="s">
        <v>8103</v>
      </c>
      <c r="G124" s="1" t="str">
        <f t="shared" si="0"/>
        <v/>
      </c>
    </row>
    <row r="125" spans="4:7" ht="12.75">
      <c r="D125" s="1" t="s">
        <v>1415</v>
      </c>
      <c r="E125" s="1" t="s">
        <v>8104</v>
      </c>
      <c r="G125" s="1" t="str">
        <f t="shared" si="0"/>
        <v/>
      </c>
    </row>
    <row r="126" spans="4:7" ht="12.75">
      <c r="D126" s="1" t="s">
        <v>4447</v>
      </c>
      <c r="E126" s="1" t="s">
        <v>8105</v>
      </c>
      <c r="G126" s="1" t="str">
        <f t="shared" si="0"/>
        <v/>
      </c>
    </row>
    <row r="127" spans="4:7" ht="12.75">
      <c r="D127" s="1" t="s">
        <v>3859</v>
      </c>
      <c r="E127" s="1" t="s">
        <v>8107</v>
      </c>
      <c r="G127" s="1" t="str">
        <f t="shared" si="0"/>
        <v/>
      </c>
    </row>
    <row r="128" spans="4:7" ht="12.75">
      <c r="D128" s="1" t="s">
        <v>1663</v>
      </c>
      <c r="E128" s="1" t="s">
        <v>8108</v>
      </c>
      <c r="G128" s="1" t="str">
        <f t="shared" si="0"/>
        <v/>
      </c>
    </row>
    <row r="129" spans="4:7" ht="12.75">
      <c r="D129" s="1" t="s">
        <v>3891</v>
      </c>
      <c r="E129" s="1" t="s">
        <v>8109</v>
      </c>
      <c r="G129" s="1" t="str">
        <f t="shared" si="0"/>
        <v/>
      </c>
    </row>
    <row r="130" spans="4:7" ht="12.75">
      <c r="D130" s="1" t="s">
        <v>5507</v>
      </c>
      <c r="E130" s="1" t="s">
        <v>8110</v>
      </c>
      <c r="G130" s="1" t="str">
        <f t="shared" si="0"/>
        <v/>
      </c>
    </row>
    <row r="131" spans="4:7" ht="12.75">
      <c r="D131" s="1" t="s">
        <v>1980</v>
      </c>
      <c r="E131" s="1" t="s">
        <v>8111</v>
      </c>
      <c r="G131" s="1" t="str">
        <f t="shared" si="0"/>
        <v/>
      </c>
    </row>
    <row r="132" spans="4:7" ht="12.75">
      <c r="D132" s="1" t="s">
        <v>1981</v>
      </c>
      <c r="E132" s="1" t="s">
        <v>8113</v>
      </c>
      <c r="G132" s="1" t="str">
        <f t="shared" si="0"/>
        <v/>
      </c>
    </row>
    <row r="133" spans="4:7" ht="12.75">
      <c r="D133" s="1" t="s">
        <v>6602</v>
      </c>
      <c r="E133" s="1" t="s">
        <v>8112</v>
      </c>
      <c r="G133" s="1" t="str">
        <f t="shared" si="0"/>
        <v/>
      </c>
    </row>
    <row r="134" spans="4:7" ht="12.75">
      <c r="D134" s="1" t="s">
        <v>1383</v>
      </c>
      <c r="E134" s="1" t="s">
        <v>8114</v>
      </c>
      <c r="G134" s="1" t="str">
        <f t="shared" si="0"/>
        <v/>
      </c>
    </row>
    <row r="135" spans="4:7" ht="12.75">
      <c r="D135" s="1" t="s">
        <v>1801</v>
      </c>
      <c r="E135" s="1" t="s">
        <v>8116</v>
      </c>
      <c r="G135" s="1" t="str">
        <f t="shared" si="0"/>
        <v/>
      </c>
    </row>
    <row r="136" spans="4:7" ht="12.75">
      <c r="D136" s="1" t="s">
        <v>2224</v>
      </c>
      <c r="E136" s="1" t="s">
        <v>8117</v>
      </c>
      <c r="G136" s="1" t="str">
        <f t="shared" si="0"/>
        <v/>
      </c>
    </row>
    <row r="137" spans="4:7" ht="12.75">
      <c r="D137" s="1" t="s">
        <v>3966</v>
      </c>
      <c r="E137" s="1" t="s">
        <v>8118</v>
      </c>
      <c r="G137" s="1" t="str">
        <f t="shared" si="0"/>
        <v/>
      </c>
    </row>
    <row r="138" spans="4:7" ht="12.75">
      <c r="D138" s="1" t="s">
        <v>4413</v>
      </c>
      <c r="E138" s="1" t="s">
        <v>8119</v>
      </c>
      <c r="G138" s="1" t="str">
        <f t="shared" si="0"/>
        <v/>
      </c>
    </row>
    <row r="139" spans="4:7" ht="12.75">
      <c r="D139" s="1" t="s">
        <v>4412</v>
      </c>
      <c r="E139" s="1" t="s">
        <v>8120</v>
      </c>
      <c r="G139" s="1" t="str">
        <f t="shared" si="0"/>
        <v/>
      </c>
    </row>
    <row r="140" spans="4:7" ht="12.75">
      <c r="D140" s="1" t="s">
        <v>1887</v>
      </c>
      <c r="E140" s="1" t="s">
        <v>8121</v>
      </c>
      <c r="G140" s="1" t="str">
        <f t="shared" si="0"/>
        <v/>
      </c>
    </row>
    <row r="141" spans="4:7" ht="12.75">
      <c r="D141" s="1" t="s">
        <v>4430</v>
      </c>
      <c r="E141" s="1" t="s">
        <v>8122</v>
      </c>
      <c r="G141" s="1" t="str">
        <f t="shared" si="0"/>
        <v/>
      </c>
    </row>
    <row r="142" spans="4:7" ht="12.75">
      <c r="D142" s="1" t="s">
        <v>4299</v>
      </c>
      <c r="E142" s="1" t="s">
        <v>8123</v>
      </c>
      <c r="G142" s="1" t="str">
        <f t="shared" si="0"/>
        <v/>
      </c>
    </row>
    <row r="143" spans="4:7" ht="12.75">
      <c r="D143" s="1" t="s">
        <v>2693</v>
      </c>
      <c r="E143" s="1" t="s">
        <v>8124</v>
      </c>
      <c r="G143" s="1" t="str">
        <f t="shared" si="0"/>
        <v/>
      </c>
    </row>
    <row r="144" spans="4:7" ht="12.75">
      <c r="D144" s="1" t="s">
        <v>3774</v>
      </c>
      <c r="E144" s="1" t="s">
        <v>8125</v>
      </c>
      <c r="G144" s="1" t="str">
        <f t="shared" si="0"/>
        <v/>
      </c>
    </row>
    <row r="145" spans="4:7" ht="12.75">
      <c r="D145" s="1" t="s">
        <v>3932</v>
      </c>
      <c r="E145" s="1" t="s">
        <v>8126</v>
      </c>
      <c r="G145" s="1" t="str">
        <f t="shared" si="0"/>
        <v/>
      </c>
    </row>
    <row r="146" spans="4:7" ht="12.75">
      <c r="D146" s="1" t="s">
        <v>4923</v>
      </c>
      <c r="E146" s="1" t="s">
        <v>8127</v>
      </c>
      <c r="G146" s="1" t="str">
        <f t="shared" si="0"/>
        <v/>
      </c>
    </row>
    <row r="147" spans="4:7" ht="12.75">
      <c r="D147" s="1" t="s">
        <v>3756</v>
      </c>
      <c r="E147" s="1" t="s">
        <v>8128</v>
      </c>
      <c r="G147" s="1" t="str">
        <f t="shared" si="0"/>
        <v/>
      </c>
    </row>
    <row r="148" spans="4:7" ht="12.75">
      <c r="D148" s="1" t="s">
        <v>3757</v>
      </c>
      <c r="E148" s="1" t="s">
        <v>8129</v>
      </c>
      <c r="G148" s="1" t="str">
        <f t="shared" si="0"/>
        <v/>
      </c>
    </row>
    <row r="149" spans="4:7" ht="12.75">
      <c r="D149" s="1" t="s">
        <v>4793</v>
      </c>
      <c r="E149" s="1" t="s">
        <v>8130</v>
      </c>
      <c r="G149" s="1" t="str">
        <f t="shared" si="0"/>
        <v/>
      </c>
    </row>
    <row r="150" spans="4:7" ht="12.75">
      <c r="D150" s="1" t="s">
        <v>4989</v>
      </c>
      <c r="E150" s="1" t="s">
        <v>8131</v>
      </c>
      <c r="G150" s="1" t="str">
        <f t="shared" si="0"/>
        <v/>
      </c>
    </row>
    <row r="152" spans="4:7" ht="12.75">
      <c r="G152" s="1" t="str">
        <f>LEFT(A152,2)</f>
        <v/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I542"/>
  <sheetViews>
    <sheetView workbookViewId="0"/>
  </sheetViews>
  <sheetFormatPr defaultRowHeight="15"/>
  <sheetData>
    <row r="1" spans="1:9" ht="12.75">
      <c r="A1" s="102" t="s">
        <v>8146</v>
      </c>
      <c r="B1" s="81"/>
      <c r="C1" s="102"/>
      <c r="D1" s="102"/>
      <c r="E1" s="102"/>
      <c r="F1" s="1"/>
      <c r="G1" s="1"/>
      <c r="H1" s="1"/>
      <c r="I1" s="1"/>
    </row>
    <row r="2" spans="1:9" ht="12.75">
      <c r="A2" s="102" t="s">
        <v>8134</v>
      </c>
      <c r="B2" s="102" t="s">
        <v>6569</v>
      </c>
      <c r="C2" s="102" t="s">
        <v>3</v>
      </c>
      <c r="D2" s="102" t="s">
        <v>936</v>
      </c>
      <c r="E2" s="102" t="s">
        <v>2</v>
      </c>
      <c r="F2" s="81" t="s">
        <v>8135</v>
      </c>
      <c r="G2" s="81" t="s">
        <v>8136</v>
      </c>
      <c r="H2" s="1" t="s">
        <v>8137</v>
      </c>
      <c r="I2" s="1" t="s">
        <v>1128</v>
      </c>
    </row>
    <row r="3" spans="1:9" ht="12.75">
      <c r="A3" s="102">
        <v>1</v>
      </c>
      <c r="B3" s="102" t="s">
        <v>15</v>
      </c>
      <c r="C3" s="103">
        <v>222112004</v>
      </c>
      <c r="D3" s="102" t="s">
        <v>13</v>
      </c>
      <c r="E3" s="103" t="s">
        <v>12</v>
      </c>
      <c r="F3" s="81" t="s">
        <v>8147</v>
      </c>
      <c r="G3" s="81" t="s">
        <v>7970</v>
      </c>
      <c r="H3" s="1" t="s">
        <v>14</v>
      </c>
      <c r="I3" s="1" t="s">
        <v>16</v>
      </c>
    </row>
    <row r="4" spans="1:9" ht="12.75">
      <c r="A4" s="102">
        <v>2</v>
      </c>
      <c r="B4" s="102" t="s">
        <v>15</v>
      </c>
      <c r="C4" s="103">
        <v>222112325</v>
      </c>
      <c r="D4" s="102" t="s">
        <v>19</v>
      </c>
      <c r="E4" s="103" t="s">
        <v>12</v>
      </c>
      <c r="F4" s="81" t="s">
        <v>8148</v>
      </c>
      <c r="G4" s="81" t="s">
        <v>7970</v>
      </c>
      <c r="H4" s="1" t="s">
        <v>14</v>
      </c>
      <c r="I4" s="1" t="s">
        <v>16</v>
      </c>
    </row>
    <row r="5" spans="1:9" ht="12.75">
      <c r="A5" s="102">
        <f t="shared" ref="A5:A259" si="0">A4+1</f>
        <v>3</v>
      </c>
      <c r="B5" s="102" t="s">
        <v>15</v>
      </c>
      <c r="C5" s="103">
        <v>212111927</v>
      </c>
      <c r="D5" s="102" t="s">
        <v>22</v>
      </c>
      <c r="E5" s="103" t="s">
        <v>21</v>
      </c>
      <c r="F5" s="81" t="s">
        <v>2496</v>
      </c>
      <c r="G5" s="81" t="s">
        <v>7970</v>
      </c>
      <c r="H5" s="1" t="s">
        <v>14</v>
      </c>
      <c r="I5" s="1" t="s">
        <v>16</v>
      </c>
    </row>
    <row r="6" spans="1:9" ht="12.75">
      <c r="A6" s="102">
        <f t="shared" si="0"/>
        <v>4</v>
      </c>
      <c r="B6" s="102" t="s">
        <v>27</v>
      </c>
      <c r="C6" s="103">
        <v>112212438</v>
      </c>
      <c r="D6" s="102" t="s">
        <v>31</v>
      </c>
      <c r="E6" s="103" t="s">
        <v>24</v>
      </c>
      <c r="F6" s="81" t="s">
        <v>3558</v>
      </c>
      <c r="G6" s="81" t="s">
        <v>7971</v>
      </c>
      <c r="H6" s="1" t="s">
        <v>26</v>
      </c>
      <c r="I6" s="1" t="s">
        <v>28</v>
      </c>
    </row>
    <row r="7" spans="1:9" ht="12.75">
      <c r="A7" s="102">
        <f t="shared" si="0"/>
        <v>5</v>
      </c>
      <c r="B7" s="102" t="s">
        <v>27</v>
      </c>
      <c r="C7" s="103">
        <v>112212502</v>
      </c>
      <c r="D7" s="102" t="s">
        <v>25</v>
      </c>
      <c r="E7" s="103" t="s">
        <v>24</v>
      </c>
      <c r="F7" s="81" t="s">
        <v>8149</v>
      </c>
      <c r="G7" s="81" t="s">
        <v>7971</v>
      </c>
      <c r="H7" s="1" t="s">
        <v>26</v>
      </c>
      <c r="I7" s="1" t="s">
        <v>28</v>
      </c>
    </row>
    <row r="8" spans="1:9" ht="12.75">
      <c r="A8" s="102">
        <f t="shared" si="0"/>
        <v>6</v>
      </c>
      <c r="B8" s="102" t="s">
        <v>27</v>
      </c>
      <c r="C8" s="103">
        <v>222112324</v>
      </c>
      <c r="D8" s="102" t="s">
        <v>33</v>
      </c>
      <c r="E8" s="103" t="s">
        <v>12</v>
      </c>
      <c r="F8" s="81" t="s">
        <v>1180</v>
      </c>
      <c r="G8" s="81" t="s">
        <v>7971</v>
      </c>
      <c r="H8" s="1" t="s">
        <v>26</v>
      </c>
      <c r="I8" s="1" t="s">
        <v>28</v>
      </c>
    </row>
    <row r="9" spans="1:9" ht="12.75">
      <c r="A9" s="102">
        <f t="shared" si="0"/>
        <v>7</v>
      </c>
      <c r="B9" s="102" t="s">
        <v>27</v>
      </c>
      <c r="C9" s="103">
        <v>222112339</v>
      </c>
      <c r="D9" s="102" t="s">
        <v>34</v>
      </c>
      <c r="E9" s="103" t="s">
        <v>12</v>
      </c>
      <c r="F9" s="81" t="s">
        <v>1349</v>
      </c>
      <c r="G9" s="81" t="s">
        <v>7971</v>
      </c>
      <c r="H9" s="1" t="s">
        <v>26</v>
      </c>
      <c r="I9" s="1" t="s">
        <v>28</v>
      </c>
    </row>
    <row r="10" spans="1:9" ht="12.75">
      <c r="A10" s="102">
        <f t="shared" si="0"/>
        <v>8</v>
      </c>
      <c r="B10" s="102" t="s">
        <v>27</v>
      </c>
      <c r="C10" s="103">
        <v>212111960</v>
      </c>
      <c r="D10" s="102" t="s">
        <v>40</v>
      </c>
      <c r="E10" s="103" t="s">
        <v>21</v>
      </c>
      <c r="F10" s="81" t="s">
        <v>3079</v>
      </c>
      <c r="G10" s="81" t="s">
        <v>7971</v>
      </c>
      <c r="H10" s="1" t="s">
        <v>26</v>
      </c>
      <c r="I10" s="1" t="s">
        <v>28</v>
      </c>
    </row>
    <row r="11" spans="1:9" ht="12.75">
      <c r="A11" s="102">
        <f t="shared" si="0"/>
        <v>9</v>
      </c>
      <c r="B11" s="102" t="s">
        <v>27</v>
      </c>
      <c r="C11" s="103">
        <v>212112080</v>
      </c>
      <c r="D11" s="102" t="s">
        <v>39</v>
      </c>
      <c r="E11" s="103" t="s">
        <v>21</v>
      </c>
      <c r="F11" s="81" t="s">
        <v>8150</v>
      </c>
      <c r="G11" s="81" t="s">
        <v>7971</v>
      </c>
      <c r="H11" s="1" t="s">
        <v>26</v>
      </c>
      <c r="I11" s="1" t="s">
        <v>28</v>
      </c>
    </row>
    <row r="12" spans="1:9" ht="12.75">
      <c r="A12" s="102">
        <f t="shared" si="0"/>
        <v>10</v>
      </c>
      <c r="B12" s="102" t="s">
        <v>27</v>
      </c>
      <c r="C12" s="103">
        <v>212112170</v>
      </c>
      <c r="D12" s="102" t="s">
        <v>42</v>
      </c>
      <c r="E12" s="103" t="s">
        <v>21</v>
      </c>
      <c r="F12" s="81" t="s">
        <v>8151</v>
      </c>
      <c r="G12" s="81" t="s">
        <v>7971</v>
      </c>
      <c r="H12" s="1" t="s">
        <v>26</v>
      </c>
      <c r="I12" s="1" t="s">
        <v>28</v>
      </c>
    </row>
    <row r="13" spans="1:9" ht="12.75">
      <c r="A13" s="102">
        <f t="shared" si="0"/>
        <v>11</v>
      </c>
      <c r="B13" s="102" t="s">
        <v>27</v>
      </c>
      <c r="C13" s="103">
        <v>212112323</v>
      </c>
      <c r="D13" s="102" t="s">
        <v>36</v>
      </c>
      <c r="E13" s="103" t="s">
        <v>21</v>
      </c>
      <c r="F13" s="81" t="s">
        <v>8152</v>
      </c>
      <c r="G13" s="81" t="s">
        <v>7971</v>
      </c>
      <c r="H13" s="1" t="s">
        <v>26</v>
      </c>
      <c r="I13" s="1" t="s">
        <v>28</v>
      </c>
    </row>
    <row r="14" spans="1:9" ht="12.75">
      <c r="A14" s="102">
        <f t="shared" si="0"/>
        <v>12</v>
      </c>
      <c r="B14" s="102" t="s">
        <v>27</v>
      </c>
      <c r="C14" s="103">
        <v>212112346</v>
      </c>
      <c r="D14" s="102" t="s">
        <v>37</v>
      </c>
      <c r="E14" s="103" t="s">
        <v>21</v>
      </c>
      <c r="F14" s="81" t="s">
        <v>8153</v>
      </c>
      <c r="G14" s="81" t="s">
        <v>7971</v>
      </c>
      <c r="H14" s="1" t="s">
        <v>26</v>
      </c>
      <c r="I14" s="1" t="s">
        <v>28</v>
      </c>
    </row>
    <row r="15" spans="1:9" ht="12.75">
      <c r="A15" s="102">
        <f t="shared" si="0"/>
        <v>13</v>
      </c>
      <c r="B15" s="102" t="s">
        <v>27</v>
      </c>
      <c r="C15" s="103">
        <v>212112394</v>
      </c>
      <c r="D15" s="102" t="s">
        <v>43</v>
      </c>
      <c r="E15" s="103" t="s">
        <v>21</v>
      </c>
      <c r="F15" s="81" t="s">
        <v>8154</v>
      </c>
      <c r="G15" s="81" t="s">
        <v>7971</v>
      </c>
      <c r="H15" s="1" t="s">
        <v>26</v>
      </c>
      <c r="I15" s="1" t="s">
        <v>28</v>
      </c>
    </row>
    <row r="16" spans="1:9" ht="12.75">
      <c r="A16" s="102">
        <f t="shared" si="0"/>
        <v>14</v>
      </c>
      <c r="B16" s="102" t="s">
        <v>27</v>
      </c>
      <c r="C16" s="103">
        <v>222111992</v>
      </c>
      <c r="D16" s="102" t="s">
        <v>44</v>
      </c>
      <c r="E16" s="103" t="s">
        <v>12</v>
      </c>
      <c r="F16" s="81" t="s">
        <v>1764</v>
      </c>
      <c r="G16" s="81" t="s">
        <v>7972</v>
      </c>
      <c r="H16" s="1" t="s">
        <v>26</v>
      </c>
      <c r="I16" s="1" t="s">
        <v>45</v>
      </c>
    </row>
    <row r="17" spans="1:9" ht="12.75">
      <c r="A17" s="102">
        <f t="shared" si="0"/>
        <v>15</v>
      </c>
      <c r="B17" s="102" t="s">
        <v>27</v>
      </c>
      <c r="C17" s="103">
        <v>112212843</v>
      </c>
      <c r="D17" s="102" t="s">
        <v>48</v>
      </c>
      <c r="E17" s="103" t="s">
        <v>24</v>
      </c>
      <c r="F17" s="81" t="s">
        <v>4683</v>
      </c>
      <c r="G17" s="81" t="s">
        <v>7973</v>
      </c>
      <c r="H17" s="1" t="s">
        <v>26</v>
      </c>
      <c r="I17" s="1" t="s">
        <v>49</v>
      </c>
    </row>
    <row r="18" spans="1:9" ht="12.75">
      <c r="A18" s="102">
        <f t="shared" si="0"/>
        <v>16</v>
      </c>
      <c r="B18" s="102" t="s">
        <v>27</v>
      </c>
      <c r="C18" s="103">
        <v>222111877</v>
      </c>
      <c r="D18" s="102" t="s">
        <v>51</v>
      </c>
      <c r="E18" s="103" t="s">
        <v>12</v>
      </c>
      <c r="F18" s="81" t="s">
        <v>5167</v>
      </c>
      <c r="G18" s="81" t="s">
        <v>7973</v>
      </c>
      <c r="H18" s="1" t="s">
        <v>26</v>
      </c>
      <c r="I18" s="1" t="s">
        <v>49</v>
      </c>
    </row>
    <row r="19" spans="1:9" ht="12.75">
      <c r="A19" s="102">
        <f t="shared" si="0"/>
        <v>17</v>
      </c>
      <c r="B19" s="102" t="s">
        <v>27</v>
      </c>
      <c r="C19" s="103">
        <v>222111894</v>
      </c>
      <c r="D19" s="102" t="s">
        <v>52</v>
      </c>
      <c r="E19" s="103" t="s">
        <v>12</v>
      </c>
      <c r="F19" s="81" t="s">
        <v>5379</v>
      </c>
      <c r="G19" s="81" t="s">
        <v>7973</v>
      </c>
      <c r="H19" s="1" t="s">
        <v>26</v>
      </c>
      <c r="I19" s="1" t="s">
        <v>49</v>
      </c>
    </row>
    <row r="20" spans="1:9" ht="12.75">
      <c r="A20" s="102">
        <f t="shared" si="0"/>
        <v>18</v>
      </c>
      <c r="B20" s="102" t="s">
        <v>27</v>
      </c>
      <c r="C20" s="103">
        <v>112212858</v>
      </c>
      <c r="D20" s="102" t="s">
        <v>53</v>
      </c>
      <c r="E20" s="103" t="s">
        <v>24</v>
      </c>
      <c r="F20" s="81" t="s">
        <v>8155</v>
      </c>
      <c r="G20" s="81" t="s">
        <v>7974</v>
      </c>
      <c r="H20" s="1" t="s">
        <v>26</v>
      </c>
      <c r="I20" s="1" t="s">
        <v>54</v>
      </c>
    </row>
    <row r="21" spans="1:9" ht="12.75">
      <c r="A21" s="102">
        <f t="shared" si="0"/>
        <v>19</v>
      </c>
      <c r="B21" s="102" t="s">
        <v>27</v>
      </c>
      <c r="C21" s="103">
        <v>212112283</v>
      </c>
      <c r="D21" s="102" t="s">
        <v>56</v>
      </c>
      <c r="E21" s="103" t="s">
        <v>21</v>
      </c>
      <c r="F21" s="81" t="s">
        <v>1467</v>
      </c>
      <c r="G21" s="81" t="s">
        <v>7974</v>
      </c>
      <c r="H21" s="1" t="s">
        <v>26</v>
      </c>
      <c r="I21" s="1" t="s">
        <v>54</v>
      </c>
    </row>
    <row r="22" spans="1:9" ht="12.75">
      <c r="A22" s="102">
        <f t="shared" si="0"/>
        <v>20</v>
      </c>
      <c r="B22" s="102" t="s">
        <v>27</v>
      </c>
      <c r="C22" s="103">
        <v>222111924</v>
      </c>
      <c r="D22" s="102" t="s">
        <v>58</v>
      </c>
      <c r="E22" s="103" t="s">
        <v>12</v>
      </c>
      <c r="F22" s="81" t="s">
        <v>8156</v>
      </c>
      <c r="G22" s="81" t="s">
        <v>7975</v>
      </c>
      <c r="H22" s="1" t="s">
        <v>26</v>
      </c>
      <c r="I22" s="1" t="s">
        <v>59</v>
      </c>
    </row>
    <row r="23" spans="1:9" ht="12.75">
      <c r="A23" s="102">
        <f t="shared" si="0"/>
        <v>21</v>
      </c>
      <c r="B23" s="102" t="s">
        <v>27</v>
      </c>
      <c r="C23" s="103">
        <v>222111925</v>
      </c>
      <c r="D23" s="102" t="s">
        <v>61</v>
      </c>
      <c r="E23" s="103" t="s">
        <v>12</v>
      </c>
      <c r="F23" s="81" t="s">
        <v>2935</v>
      </c>
      <c r="G23" s="81" t="s">
        <v>7975</v>
      </c>
      <c r="H23" s="1" t="s">
        <v>26</v>
      </c>
      <c r="I23" s="1" t="s">
        <v>59</v>
      </c>
    </row>
    <row r="24" spans="1:9" ht="12.75">
      <c r="A24" s="102">
        <f t="shared" si="0"/>
        <v>22</v>
      </c>
      <c r="B24" s="102" t="s">
        <v>27</v>
      </c>
      <c r="C24" s="103">
        <v>222112142</v>
      </c>
      <c r="D24" s="102" t="s">
        <v>64</v>
      </c>
      <c r="E24" s="103" t="s">
        <v>12</v>
      </c>
      <c r="F24" s="81" t="s">
        <v>8157</v>
      </c>
      <c r="G24" s="81" t="s">
        <v>7975</v>
      </c>
      <c r="H24" s="1" t="s">
        <v>26</v>
      </c>
      <c r="I24" s="1" t="s">
        <v>59</v>
      </c>
    </row>
    <row r="25" spans="1:9" ht="12.75">
      <c r="A25" s="102">
        <f t="shared" si="0"/>
        <v>23</v>
      </c>
      <c r="B25" s="102" t="s">
        <v>27</v>
      </c>
      <c r="C25" s="103">
        <v>222112286</v>
      </c>
      <c r="D25" s="102" t="s">
        <v>63</v>
      </c>
      <c r="E25" s="103" t="s">
        <v>12</v>
      </c>
      <c r="F25" s="81" t="s">
        <v>3379</v>
      </c>
      <c r="G25" s="81" t="s">
        <v>7975</v>
      </c>
      <c r="H25" s="1" t="s">
        <v>26</v>
      </c>
      <c r="I25" s="1" t="s">
        <v>59</v>
      </c>
    </row>
    <row r="26" spans="1:9" ht="12.75">
      <c r="A26" s="102">
        <f t="shared" si="0"/>
        <v>24</v>
      </c>
      <c r="B26" s="102" t="s">
        <v>27</v>
      </c>
      <c r="C26" s="103">
        <v>212011431</v>
      </c>
      <c r="D26" s="102" t="s">
        <v>65</v>
      </c>
      <c r="E26" s="103" t="s">
        <v>21</v>
      </c>
      <c r="F26" s="81" t="s">
        <v>8158</v>
      </c>
      <c r="G26" s="81" t="s">
        <v>7975</v>
      </c>
      <c r="H26" s="1" t="s">
        <v>26</v>
      </c>
      <c r="I26" s="1" t="s">
        <v>59</v>
      </c>
    </row>
    <row r="27" spans="1:9" ht="12.75">
      <c r="A27" s="102">
        <f t="shared" si="0"/>
        <v>25</v>
      </c>
      <c r="B27" s="102" t="s">
        <v>27</v>
      </c>
      <c r="C27" s="103">
        <v>222112372</v>
      </c>
      <c r="D27" s="102" t="s">
        <v>66</v>
      </c>
      <c r="E27" s="103" t="s">
        <v>12</v>
      </c>
      <c r="F27" s="81" t="s">
        <v>8159</v>
      </c>
      <c r="G27" s="81" t="s">
        <v>7976</v>
      </c>
      <c r="H27" s="1" t="s">
        <v>26</v>
      </c>
      <c r="I27" s="1" t="s">
        <v>67</v>
      </c>
    </row>
    <row r="28" spans="1:9" ht="12.75">
      <c r="A28" s="102">
        <f t="shared" si="0"/>
        <v>26</v>
      </c>
      <c r="B28" s="102" t="s">
        <v>27</v>
      </c>
      <c r="C28" s="103">
        <v>222111878</v>
      </c>
      <c r="D28" s="102" t="s">
        <v>69</v>
      </c>
      <c r="E28" s="103" t="s">
        <v>12</v>
      </c>
      <c r="F28" s="81" t="s">
        <v>8160</v>
      </c>
      <c r="G28" s="81" t="s">
        <v>7977</v>
      </c>
      <c r="H28" s="1" t="s">
        <v>26</v>
      </c>
      <c r="I28" s="1" t="s">
        <v>70</v>
      </c>
    </row>
    <row r="29" spans="1:9" ht="12.75">
      <c r="A29" s="102">
        <f t="shared" si="0"/>
        <v>27</v>
      </c>
      <c r="B29" s="102" t="s">
        <v>27</v>
      </c>
      <c r="C29" s="103">
        <v>212112033</v>
      </c>
      <c r="D29" s="102" t="s">
        <v>72</v>
      </c>
      <c r="E29" s="103" t="s">
        <v>21</v>
      </c>
      <c r="F29" s="81" t="s">
        <v>8161</v>
      </c>
      <c r="G29" s="81" t="s">
        <v>7978</v>
      </c>
      <c r="H29" s="1" t="s">
        <v>26</v>
      </c>
      <c r="I29" s="1" t="s">
        <v>73</v>
      </c>
    </row>
    <row r="30" spans="1:9" ht="12.75">
      <c r="A30" s="102">
        <f t="shared" si="0"/>
        <v>28</v>
      </c>
      <c r="B30" s="102" t="s">
        <v>27</v>
      </c>
      <c r="C30" s="103">
        <v>222111966</v>
      </c>
      <c r="D30" s="102" t="s">
        <v>76</v>
      </c>
      <c r="E30" s="103" t="s">
        <v>12</v>
      </c>
      <c r="F30" s="81" t="s">
        <v>8162</v>
      </c>
      <c r="G30" s="81" t="s">
        <v>7979</v>
      </c>
      <c r="H30" s="1" t="s">
        <v>26</v>
      </c>
      <c r="I30" s="1" t="s">
        <v>77</v>
      </c>
    </row>
    <row r="31" spans="1:9" ht="12.75">
      <c r="A31" s="102">
        <f t="shared" si="0"/>
        <v>29</v>
      </c>
      <c r="B31" s="102" t="s">
        <v>27</v>
      </c>
      <c r="C31" s="103">
        <v>222112167</v>
      </c>
      <c r="D31" s="102" t="s">
        <v>79</v>
      </c>
      <c r="E31" s="103" t="s">
        <v>12</v>
      </c>
      <c r="F31" s="81" t="s">
        <v>8163</v>
      </c>
      <c r="G31" s="81" t="s">
        <v>7979</v>
      </c>
      <c r="H31" s="1" t="s">
        <v>26</v>
      </c>
      <c r="I31" s="1" t="s">
        <v>77</v>
      </c>
    </row>
    <row r="32" spans="1:9" ht="12.75">
      <c r="A32" s="102">
        <f t="shared" si="0"/>
        <v>30</v>
      </c>
      <c r="B32" s="102" t="s">
        <v>27</v>
      </c>
      <c r="C32" s="103">
        <v>112212908</v>
      </c>
      <c r="D32" s="102" t="s">
        <v>80</v>
      </c>
      <c r="E32" s="103" t="s">
        <v>24</v>
      </c>
      <c r="F32" s="81" t="s">
        <v>8164</v>
      </c>
      <c r="G32" s="81" t="s">
        <v>7980</v>
      </c>
      <c r="H32" s="1" t="s">
        <v>26</v>
      </c>
      <c r="I32" s="1" t="s">
        <v>81</v>
      </c>
    </row>
    <row r="33" spans="1:9" ht="12.75">
      <c r="A33" s="102">
        <f t="shared" si="0"/>
        <v>31</v>
      </c>
      <c r="B33" s="102" t="s">
        <v>27</v>
      </c>
      <c r="C33" s="103">
        <v>222111919</v>
      </c>
      <c r="D33" s="102" t="s">
        <v>84</v>
      </c>
      <c r="E33" s="103" t="s">
        <v>12</v>
      </c>
      <c r="F33" s="81" t="s">
        <v>8165</v>
      </c>
      <c r="G33" s="81" t="s">
        <v>7980</v>
      </c>
      <c r="H33" s="1" t="s">
        <v>26</v>
      </c>
      <c r="I33" s="1" t="s">
        <v>81</v>
      </c>
    </row>
    <row r="34" spans="1:9" ht="12.75">
      <c r="A34" s="102">
        <f t="shared" si="0"/>
        <v>32</v>
      </c>
      <c r="B34" s="102" t="s">
        <v>27</v>
      </c>
      <c r="C34" s="103">
        <v>222112010</v>
      </c>
      <c r="D34" s="102" t="s">
        <v>85</v>
      </c>
      <c r="E34" s="103" t="s">
        <v>12</v>
      </c>
      <c r="F34" s="81" t="s">
        <v>8166</v>
      </c>
      <c r="G34" s="81" t="s">
        <v>7980</v>
      </c>
      <c r="H34" s="1" t="s">
        <v>26</v>
      </c>
      <c r="I34" s="1" t="s">
        <v>81</v>
      </c>
    </row>
    <row r="35" spans="1:9" ht="12.75">
      <c r="A35" s="102">
        <f t="shared" si="0"/>
        <v>33</v>
      </c>
      <c r="B35" s="102" t="s">
        <v>27</v>
      </c>
      <c r="C35" s="103">
        <v>222112082</v>
      </c>
      <c r="D35" s="102" t="s">
        <v>86</v>
      </c>
      <c r="E35" s="103" t="s">
        <v>12</v>
      </c>
      <c r="F35" s="81" t="s">
        <v>2790</v>
      </c>
      <c r="G35" s="81" t="s">
        <v>7980</v>
      </c>
      <c r="H35" s="1" t="s">
        <v>26</v>
      </c>
      <c r="I35" s="1" t="s">
        <v>81</v>
      </c>
    </row>
    <row r="36" spans="1:9" ht="12.75">
      <c r="A36" s="102">
        <f t="shared" si="0"/>
        <v>34</v>
      </c>
      <c r="B36" s="102" t="s">
        <v>27</v>
      </c>
      <c r="C36" s="103">
        <v>222112377</v>
      </c>
      <c r="D36" s="102" t="s">
        <v>83</v>
      </c>
      <c r="E36" s="103" t="s">
        <v>12</v>
      </c>
      <c r="F36" s="81" t="s">
        <v>8167</v>
      </c>
      <c r="G36" s="81" t="s">
        <v>7980</v>
      </c>
      <c r="H36" s="1" t="s">
        <v>26</v>
      </c>
      <c r="I36" s="1" t="s">
        <v>81</v>
      </c>
    </row>
    <row r="37" spans="1:9" ht="12.75">
      <c r="A37" s="102">
        <f t="shared" si="0"/>
        <v>35</v>
      </c>
      <c r="B37" s="102" t="s">
        <v>27</v>
      </c>
      <c r="C37" s="103">
        <v>212111868</v>
      </c>
      <c r="D37" s="102" t="s">
        <v>87</v>
      </c>
      <c r="E37" s="103" t="s">
        <v>21</v>
      </c>
      <c r="F37" s="81" t="s">
        <v>5470</v>
      </c>
      <c r="G37" s="81" t="s">
        <v>7980</v>
      </c>
      <c r="H37" s="1" t="s">
        <v>26</v>
      </c>
      <c r="I37" s="1" t="s">
        <v>81</v>
      </c>
    </row>
    <row r="38" spans="1:9" ht="12.75">
      <c r="A38" s="102">
        <f t="shared" si="0"/>
        <v>36</v>
      </c>
      <c r="B38" s="102" t="s">
        <v>27</v>
      </c>
      <c r="C38" s="103">
        <v>212112186</v>
      </c>
      <c r="D38" s="102" t="s">
        <v>88</v>
      </c>
      <c r="E38" s="103" t="s">
        <v>21</v>
      </c>
      <c r="F38" s="81" t="s">
        <v>8168</v>
      </c>
      <c r="G38" s="81" t="s">
        <v>7981</v>
      </c>
      <c r="H38" s="1" t="s">
        <v>26</v>
      </c>
      <c r="I38" s="1" t="s">
        <v>89</v>
      </c>
    </row>
    <row r="39" spans="1:9" ht="12.75">
      <c r="A39" s="102">
        <f t="shared" si="0"/>
        <v>37</v>
      </c>
      <c r="B39" s="102" t="s">
        <v>93</v>
      </c>
      <c r="C39" s="104">
        <v>222011294</v>
      </c>
      <c r="D39" s="105" t="s">
        <v>100</v>
      </c>
      <c r="E39" s="103" t="s">
        <v>12</v>
      </c>
      <c r="F39" s="96" t="s">
        <v>5610</v>
      </c>
      <c r="G39" s="96" t="s">
        <v>102</v>
      </c>
      <c r="H39" s="1" t="s">
        <v>92</v>
      </c>
      <c r="I39" s="1" t="s">
        <v>101</v>
      </c>
    </row>
    <row r="40" spans="1:9" ht="12.75">
      <c r="A40" s="102">
        <f t="shared" si="0"/>
        <v>38</v>
      </c>
      <c r="B40" s="102" t="s">
        <v>93</v>
      </c>
      <c r="C40" s="103">
        <v>222112222</v>
      </c>
      <c r="D40" s="102" t="s">
        <v>95</v>
      </c>
      <c r="E40" s="103" t="s">
        <v>12</v>
      </c>
      <c r="F40" s="81" t="s">
        <v>5453</v>
      </c>
      <c r="G40" s="81" t="s">
        <v>7982</v>
      </c>
      <c r="H40" s="1" t="s">
        <v>92</v>
      </c>
      <c r="I40" s="1" t="s">
        <v>101</v>
      </c>
    </row>
    <row r="41" spans="1:9" ht="12.75">
      <c r="A41" s="102">
        <f t="shared" si="0"/>
        <v>39</v>
      </c>
      <c r="B41" s="102" t="s">
        <v>93</v>
      </c>
      <c r="C41" s="103">
        <v>212112073</v>
      </c>
      <c r="D41" s="102" t="s">
        <v>104</v>
      </c>
      <c r="E41" s="103" t="s">
        <v>21</v>
      </c>
      <c r="F41" s="81" t="s">
        <v>8169</v>
      </c>
      <c r="G41" s="81" t="s">
        <v>7982</v>
      </c>
      <c r="H41" s="1" t="s">
        <v>92</v>
      </c>
      <c r="I41" s="1" t="s">
        <v>101</v>
      </c>
    </row>
    <row r="42" spans="1:9" ht="12.75">
      <c r="A42" s="102">
        <f t="shared" si="0"/>
        <v>40</v>
      </c>
      <c r="B42" s="102" t="s">
        <v>93</v>
      </c>
      <c r="C42" s="103">
        <v>222112043</v>
      </c>
      <c r="D42" s="102" t="s">
        <v>105</v>
      </c>
      <c r="E42" s="103" t="s">
        <v>12</v>
      </c>
      <c r="F42" s="81" t="s">
        <v>5071</v>
      </c>
      <c r="G42" s="81" t="s">
        <v>7983</v>
      </c>
      <c r="H42" s="1" t="s">
        <v>92</v>
      </c>
      <c r="I42" s="1" t="s">
        <v>106</v>
      </c>
    </row>
    <row r="43" spans="1:9" ht="12.75">
      <c r="A43" s="102">
        <f t="shared" si="0"/>
        <v>41</v>
      </c>
      <c r="B43" s="102" t="s">
        <v>93</v>
      </c>
      <c r="C43" s="103">
        <v>222111912</v>
      </c>
      <c r="D43" s="102" t="s">
        <v>108</v>
      </c>
      <c r="E43" s="103" t="s">
        <v>12</v>
      </c>
      <c r="F43" s="81" t="s">
        <v>3367</v>
      </c>
      <c r="G43" s="81" t="s">
        <v>7984</v>
      </c>
      <c r="H43" s="1" t="s">
        <v>92</v>
      </c>
      <c r="I43" s="1" t="s">
        <v>109</v>
      </c>
    </row>
    <row r="44" spans="1:9" ht="12.75">
      <c r="A44" s="102">
        <f t="shared" si="0"/>
        <v>42</v>
      </c>
      <c r="B44" s="102" t="s">
        <v>93</v>
      </c>
      <c r="C44" s="103">
        <v>222112219</v>
      </c>
      <c r="D44" s="102" t="s">
        <v>111</v>
      </c>
      <c r="E44" s="103" t="s">
        <v>12</v>
      </c>
      <c r="F44" s="81" t="s">
        <v>8170</v>
      </c>
      <c r="G44" s="81" t="s">
        <v>7984</v>
      </c>
      <c r="H44" s="1" t="s">
        <v>92</v>
      </c>
      <c r="I44" s="1" t="s">
        <v>109</v>
      </c>
    </row>
    <row r="45" spans="1:9" ht="12.75">
      <c r="A45" s="102">
        <f t="shared" si="0"/>
        <v>43</v>
      </c>
      <c r="B45" s="102" t="s">
        <v>93</v>
      </c>
      <c r="C45" s="103">
        <v>212112029</v>
      </c>
      <c r="D45" s="102" t="s">
        <v>112</v>
      </c>
      <c r="E45" s="103" t="s">
        <v>21</v>
      </c>
      <c r="F45" s="81" t="s">
        <v>8171</v>
      </c>
      <c r="G45" s="81" t="s">
        <v>7984</v>
      </c>
      <c r="H45" s="1" t="s">
        <v>92</v>
      </c>
      <c r="I45" s="1" t="s">
        <v>109</v>
      </c>
    </row>
    <row r="46" spans="1:9" ht="12.75">
      <c r="A46" s="102">
        <f t="shared" si="0"/>
        <v>44</v>
      </c>
      <c r="B46" s="102" t="s">
        <v>93</v>
      </c>
      <c r="C46" s="103">
        <v>112212454</v>
      </c>
      <c r="D46" s="102" t="s">
        <v>117</v>
      </c>
      <c r="E46" s="103" t="s">
        <v>24</v>
      </c>
      <c r="F46" s="81" t="s">
        <v>8172</v>
      </c>
      <c r="G46" s="81" t="s">
        <v>7985</v>
      </c>
      <c r="H46" s="1" t="s">
        <v>92</v>
      </c>
      <c r="I46" s="1" t="s">
        <v>114</v>
      </c>
    </row>
    <row r="47" spans="1:9" ht="12.75">
      <c r="A47" s="102">
        <f t="shared" si="0"/>
        <v>45</v>
      </c>
      <c r="B47" s="102" t="s">
        <v>93</v>
      </c>
      <c r="C47" s="103">
        <v>112212842</v>
      </c>
      <c r="D47" s="102" t="s">
        <v>113</v>
      </c>
      <c r="E47" s="103" t="s">
        <v>24</v>
      </c>
      <c r="F47" s="81" t="s">
        <v>3622</v>
      </c>
      <c r="G47" s="81" t="s">
        <v>7985</v>
      </c>
      <c r="H47" s="1" t="s">
        <v>92</v>
      </c>
      <c r="I47" s="1" t="s">
        <v>114</v>
      </c>
    </row>
    <row r="48" spans="1:9" ht="12.75">
      <c r="A48" s="102">
        <f t="shared" si="0"/>
        <v>46</v>
      </c>
      <c r="B48" s="102" t="s">
        <v>93</v>
      </c>
      <c r="C48" s="103">
        <v>222111987</v>
      </c>
      <c r="D48" s="102" t="s">
        <v>118</v>
      </c>
      <c r="E48" s="103" t="s">
        <v>12</v>
      </c>
      <c r="F48" s="81" t="s">
        <v>3631</v>
      </c>
      <c r="G48" s="81" t="s">
        <v>7987</v>
      </c>
      <c r="H48" s="1" t="s">
        <v>92</v>
      </c>
      <c r="I48" s="1" t="s">
        <v>119</v>
      </c>
    </row>
    <row r="49" spans="1:9" ht="12.75">
      <c r="A49" s="102">
        <f t="shared" si="0"/>
        <v>47</v>
      </c>
      <c r="B49" s="102" t="s">
        <v>93</v>
      </c>
      <c r="C49" s="103">
        <v>222112322</v>
      </c>
      <c r="D49" s="102" t="s">
        <v>121</v>
      </c>
      <c r="E49" s="103" t="s">
        <v>12</v>
      </c>
      <c r="F49" s="81" t="s">
        <v>8173</v>
      </c>
      <c r="G49" s="81" t="s">
        <v>7988</v>
      </c>
      <c r="H49" s="1" t="s">
        <v>92</v>
      </c>
      <c r="I49" s="1" t="s">
        <v>122</v>
      </c>
    </row>
    <row r="50" spans="1:9" ht="12.75">
      <c r="A50" s="102">
        <f t="shared" si="0"/>
        <v>48</v>
      </c>
      <c r="B50" s="102" t="s">
        <v>93</v>
      </c>
      <c r="C50" s="103">
        <v>112212699</v>
      </c>
      <c r="D50" s="102" t="s">
        <v>124</v>
      </c>
      <c r="E50" s="103" t="s">
        <v>24</v>
      </c>
      <c r="F50" s="81" t="s">
        <v>8174</v>
      </c>
      <c r="G50" s="81" t="s">
        <v>7989</v>
      </c>
      <c r="H50" s="1" t="s">
        <v>92</v>
      </c>
      <c r="I50" s="1" t="s">
        <v>125</v>
      </c>
    </row>
    <row r="51" spans="1:9" ht="12.75">
      <c r="A51" s="102">
        <f t="shared" si="0"/>
        <v>49</v>
      </c>
      <c r="B51" s="102" t="s">
        <v>93</v>
      </c>
      <c r="C51" s="103">
        <v>112212731</v>
      </c>
      <c r="D51" s="102" t="s">
        <v>127</v>
      </c>
      <c r="E51" s="103" t="s">
        <v>24</v>
      </c>
      <c r="F51" s="81" t="s">
        <v>8175</v>
      </c>
      <c r="G51" s="81" t="s">
        <v>7991</v>
      </c>
      <c r="H51" s="1" t="s">
        <v>92</v>
      </c>
      <c r="I51" s="1" t="s">
        <v>128</v>
      </c>
    </row>
    <row r="52" spans="1:9" ht="12.75">
      <c r="A52" s="102">
        <f t="shared" si="0"/>
        <v>50</v>
      </c>
      <c r="B52" s="102" t="s">
        <v>93</v>
      </c>
      <c r="C52" s="103">
        <v>112212931</v>
      </c>
      <c r="D52" s="102" t="s">
        <v>91</v>
      </c>
      <c r="E52" s="103" t="s">
        <v>24</v>
      </c>
      <c r="F52" s="81" t="s">
        <v>1730</v>
      </c>
      <c r="G52" s="81" t="s">
        <v>7991</v>
      </c>
      <c r="H52" s="1" t="s">
        <v>92</v>
      </c>
      <c r="I52" s="1" t="s">
        <v>128</v>
      </c>
    </row>
    <row r="53" spans="1:9" ht="12.75">
      <c r="A53" s="102">
        <f t="shared" si="0"/>
        <v>51</v>
      </c>
      <c r="B53" s="102" t="s">
        <v>93</v>
      </c>
      <c r="C53" s="103">
        <v>222111910</v>
      </c>
      <c r="D53" s="102" t="s">
        <v>131</v>
      </c>
      <c r="E53" s="103" t="s">
        <v>12</v>
      </c>
      <c r="F53" s="81" t="s">
        <v>8176</v>
      </c>
      <c r="G53" s="81" t="s">
        <v>7991</v>
      </c>
      <c r="H53" s="1" t="s">
        <v>92</v>
      </c>
      <c r="I53" s="1" t="s">
        <v>128</v>
      </c>
    </row>
    <row r="54" spans="1:9" ht="12.75">
      <c r="A54" s="102">
        <f t="shared" si="0"/>
        <v>52</v>
      </c>
      <c r="B54" s="102" t="s">
        <v>93</v>
      </c>
      <c r="C54" s="103">
        <v>222112143</v>
      </c>
      <c r="D54" s="102" t="s">
        <v>130</v>
      </c>
      <c r="E54" s="103" t="s">
        <v>12</v>
      </c>
      <c r="F54" s="81" t="s">
        <v>2919</v>
      </c>
      <c r="G54" s="81" t="s">
        <v>7991</v>
      </c>
      <c r="H54" s="1" t="s">
        <v>92</v>
      </c>
      <c r="I54" s="1" t="s">
        <v>128</v>
      </c>
    </row>
    <row r="55" spans="1:9" ht="12.75">
      <c r="A55" s="102">
        <f t="shared" si="0"/>
        <v>53</v>
      </c>
      <c r="B55" s="102" t="s">
        <v>93</v>
      </c>
      <c r="C55" s="103">
        <v>222112290</v>
      </c>
      <c r="D55" s="102" t="s">
        <v>96</v>
      </c>
      <c r="E55" s="103" t="s">
        <v>12</v>
      </c>
      <c r="F55" s="81" t="s">
        <v>8177</v>
      </c>
      <c r="G55" s="81" t="s">
        <v>7991</v>
      </c>
      <c r="H55" s="1" t="s">
        <v>92</v>
      </c>
      <c r="I55" s="1" t="s">
        <v>128</v>
      </c>
    </row>
    <row r="56" spans="1:9" ht="12.75">
      <c r="A56" s="102">
        <f t="shared" si="0"/>
        <v>54</v>
      </c>
      <c r="B56" s="102" t="s">
        <v>93</v>
      </c>
      <c r="C56" s="103">
        <v>212112235</v>
      </c>
      <c r="D56" s="102" t="s">
        <v>98</v>
      </c>
      <c r="E56" s="103" t="s">
        <v>21</v>
      </c>
      <c r="F56" s="81" t="s">
        <v>8178</v>
      </c>
      <c r="G56" s="81" t="s">
        <v>7991</v>
      </c>
      <c r="H56" s="1" t="s">
        <v>92</v>
      </c>
      <c r="I56" s="1" t="s">
        <v>128</v>
      </c>
    </row>
    <row r="57" spans="1:9" ht="12.75">
      <c r="A57" s="102">
        <f t="shared" si="0"/>
        <v>55</v>
      </c>
      <c r="B57" s="102" t="s">
        <v>93</v>
      </c>
      <c r="C57" s="103">
        <v>222112212</v>
      </c>
      <c r="D57" s="102" t="s">
        <v>132</v>
      </c>
      <c r="E57" s="103" t="s">
        <v>12</v>
      </c>
      <c r="F57" s="81" t="s">
        <v>8179</v>
      </c>
      <c r="G57" s="81" t="s">
        <v>7992</v>
      </c>
      <c r="H57" s="1" t="s">
        <v>92</v>
      </c>
      <c r="I57" s="1" t="s">
        <v>133</v>
      </c>
    </row>
    <row r="58" spans="1:9" ht="12.75">
      <c r="A58" s="102">
        <f t="shared" si="0"/>
        <v>56</v>
      </c>
      <c r="B58" s="102" t="s">
        <v>137</v>
      </c>
      <c r="C58" s="103">
        <v>212112330</v>
      </c>
      <c r="D58" s="102" t="s">
        <v>143</v>
      </c>
      <c r="E58" s="103" t="s">
        <v>21</v>
      </c>
      <c r="F58" s="81" t="s">
        <v>8180</v>
      </c>
      <c r="G58" s="81" t="s">
        <v>7994</v>
      </c>
      <c r="H58" s="1" t="s">
        <v>136</v>
      </c>
      <c r="I58" s="1" t="s">
        <v>144</v>
      </c>
    </row>
    <row r="59" spans="1:9" ht="12.75">
      <c r="A59" s="102">
        <f t="shared" si="0"/>
        <v>57</v>
      </c>
      <c r="B59" s="102" t="s">
        <v>137</v>
      </c>
      <c r="C59" s="103">
        <v>222112047</v>
      </c>
      <c r="D59" s="102" t="s">
        <v>146</v>
      </c>
      <c r="E59" s="103" t="s">
        <v>12</v>
      </c>
      <c r="F59" s="81" t="s">
        <v>8181</v>
      </c>
      <c r="G59" s="81" t="s">
        <v>7995</v>
      </c>
      <c r="H59" s="1" t="s">
        <v>136</v>
      </c>
      <c r="I59" s="1" t="s">
        <v>147</v>
      </c>
    </row>
    <row r="60" spans="1:9" ht="12.75">
      <c r="A60" s="102">
        <f t="shared" si="0"/>
        <v>58</v>
      </c>
      <c r="B60" s="102" t="s">
        <v>137</v>
      </c>
      <c r="C60" s="103">
        <v>222112296</v>
      </c>
      <c r="D60" s="102" t="s">
        <v>135</v>
      </c>
      <c r="E60" s="103" t="s">
        <v>12</v>
      </c>
      <c r="F60" s="81" t="s">
        <v>8182</v>
      </c>
      <c r="G60" s="81" t="s">
        <v>7995</v>
      </c>
      <c r="H60" s="1" t="s">
        <v>136</v>
      </c>
      <c r="I60" s="1" t="s">
        <v>147</v>
      </c>
    </row>
    <row r="61" spans="1:9" ht="12.75">
      <c r="A61" s="102">
        <f t="shared" si="0"/>
        <v>59</v>
      </c>
      <c r="B61" s="102" t="s">
        <v>137</v>
      </c>
      <c r="C61" s="103">
        <v>212112343</v>
      </c>
      <c r="D61" s="102" t="s">
        <v>142</v>
      </c>
      <c r="E61" s="103" t="s">
        <v>21</v>
      </c>
      <c r="F61" s="81" t="s">
        <v>8183</v>
      </c>
      <c r="G61" s="81" t="s">
        <v>7995</v>
      </c>
      <c r="H61" s="1" t="s">
        <v>136</v>
      </c>
      <c r="I61" s="1" t="s">
        <v>147</v>
      </c>
    </row>
    <row r="62" spans="1:9" ht="12.75">
      <c r="A62" s="102">
        <f t="shared" si="0"/>
        <v>60</v>
      </c>
      <c r="B62" s="102" t="s">
        <v>137</v>
      </c>
      <c r="C62" s="103">
        <v>212112407</v>
      </c>
      <c r="D62" s="102" t="s">
        <v>139</v>
      </c>
      <c r="E62" s="103" t="s">
        <v>21</v>
      </c>
      <c r="F62" s="81" t="s">
        <v>8184</v>
      </c>
      <c r="G62" s="81" t="s">
        <v>7995</v>
      </c>
      <c r="H62" s="1" t="s">
        <v>136</v>
      </c>
      <c r="I62" s="1" t="s">
        <v>147</v>
      </c>
    </row>
    <row r="63" spans="1:9" ht="12.75">
      <c r="A63" s="102">
        <f t="shared" si="0"/>
        <v>61</v>
      </c>
      <c r="B63" s="102" t="s">
        <v>137</v>
      </c>
      <c r="C63" s="103">
        <v>212112424</v>
      </c>
      <c r="D63" s="102" t="s">
        <v>140</v>
      </c>
      <c r="E63" s="103" t="s">
        <v>21</v>
      </c>
      <c r="F63" s="81" t="s">
        <v>8185</v>
      </c>
      <c r="G63" s="81" t="s">
        <v>7995</v>
      </c>
      <c r="H63" s="1" t="s">
        <v>136</v>
      </c>
      <c r="I63" s="1" t="s">
        <v>147</v>
      </c>
    </row>
    <row r="64" spans="1:9" ht="12.75">
      <c r="A64" s="102">
        <f t="shared" si="0"/>
        <v>62</v>
      </c>
      <c r="B64" s="102" t="s">
        <v>151</v>
      </c>
      <c r="C64" s="103">
        <v>222111948</v>
      </c>
      <c r="D64" s="102" t="s">
        <v>154</v>
      </c>
      <c r="E64" s="103" t="s">
        <v>12</v>
      </c>
      <c r="F64" s="81" t="s">
        <v>8186</v>
      </c>
      <c r="G64" s="81" t="s">
        <v>7996</v>
      </c>
      <c r="H64" s="1" t="s">
        <v>150</v>
      </c>
      <c r="I64" s="1" t="s">
        <v>152</v>
      </c>
    </row>
    <row r="65" spans="1:9" ht="12.75">
      <c r="A65" s="102">
        <f t="shared" si="0"/>
        <v>63</v>
      </c>
      <c r="B65" s="102" t="s">
        <v>151</v>
      </c>
      <c r="C65" s="103">
        <v>222112388</v>
      </c>
      <c r="D65" s="102" t="s">
        <v>149</v>
      </c>
      <c r="E65" s="103" t="s">
        <v>12</v>
      </c>
      <c r="F65" s="81" t="s">
        <v>8187</v>
      </c>
      <c r="G65" s="81" t="s">
        <v>7996</v>
      </c>
      <c r="H65" s="1" t="s">
        <v>150</v>
      </c>
      <c r="I65" s="1" t="s">
        <v>152</v>
      </c>
    </row>
    <row r="66" spans="1:9" ht="12.75">
      <c r="A66" s="102">
        <f t="shared" si="0"/>
        <v>64</v>
      </c>
      <c r="B66" s="102" t="s">
        <v>151</v>
      </c>
      <c r="C66" s="103">
        <v>212112159</v>
      </c>
      <c r="D66" s="102" t="s">
        <v>155</v>
      </c>
      <c r="E66" s="103" t="s">
        <v>21</v>
      </c>
      <c r="F66" s="81" t="s">
        <v>3676</v>
      </c>
      <c r="G66" s="81" t="s">
        <v>7996</v>
      </c>
      <c r="H66" s="1" t="s">
        <v>150</v>
      </c>
      <c r="I66" s="1" t="s">
        <v>152</v>
      </c>
    </row>
    <row r="67" spans="1:9" ht="12.75">
      <c r="A67" s="102">
        <f t="shared" si="0"/>
        <v>65</v>
      </c>
      <c r="B67" s="102" t="s">
        <v>151</v>
      </c>
      <c r="C67" s="103">
        <v>212112244</v>
      </c>
      <c r="D67" s="102" t="s">
        <v>156</v>
      </c>
      <c r="E67" s="103" t="s">
        <v>21</v>
      </c>
      <c r="F67" s="81" t="s">
        <v>8188</v>
      </c>
      <c r="G67" s="81" t="s">
        <v>7996</v>
      </c>
      <c r="H67" s="1" t="s">
        <v>150</v>
      </c>
      <c r="I67" s="1" t="s">
        <v>152</v>
      </c>
    </row>
    <row r="68" spans="1:9" ht="12.75">
      <c r="A68" s="102">
        <f t="shared" si="0"/>
        <v>66</v>
      </c>
      <c r="B68" s="102" t="s">
        <v>151</v>
      </c>
      <c r="C68" s="103">
        <v>112212661</v>
      </c>
      <c r="D68" s="102" t="s">
        <v>157</v>
      </c>
      <c r="E68" s="103" t="s">
        <v>24</v>
      </c>
      <c r="F68" s="81" t="s">
        <v>8189</v>
      </c>
      <c r="G68" s="81" t="s">
        <v>7997</v>
      </c>
      <c r="H68" s="1" t="s">
        <v>150</v>
      </c>
      <c r="I68" s="1" t="s">
        <v>158</v>
      </c>
    </row>
    <row r="69" spans="1:9" ht="12.75">
      <c r="A69" s="102">
        <f t="shared" si="0"/>
        <v>67</v>
      </c>
      <c r="B69" s="102" t="s">
        <v>162</v>
      </c>
      <c r="C69" s="103">
        <v>112212441</v>
      </c>
      <c r="D69" s="102" t="s">
        <v>160</v>
      </c>
      <c r="E69" s="103" t="s">
        <v>24</v>
      </c>
      <c r="F69" s="81" t="s">
        <v>8190</v>
      </c>
      <c r="G69" s="81" t="s">
        <v>7998</v>
      </c>
      <c r="H69" s="1" t="s">
        <v>161</v>
      </c>
      <c r="I69" s="1" t="s">
        <v>163</v>
      </c>
    </row>
    <row r="70" spans="1:9" ht="12.75">
      <c r="A70" s="102">
        <f t="shared" si="0"/>
        <v>68</v>
      </c>
      <c r="B70" s="102" t="s">
        <v>162</v>
      </c>
      <c r="C70" s="103">
        <v>112212623</v>
      </c>
      <c r="D70" s="102" t="s">
        <v>165</v>
      </c>
      <c r="E70" s="103" t="s">
        <v>24</v>
      </c>
      <c r="F70" s="81" t="s">
        <v>8191</v>
      </c>
      <c r="G70" s="81" t="s">
        <v>7998</v>
      </c>
      <c r="H70" s="1" t="s">
        <v>161</v>
      </c>
      <c r="I70" s="1" t="s">
        <v>163</v>
      </c>
    </row>
    <row r="71" spans="1:9" ht="12.75">
      <c r="A71" s="102">
        <f t="shared" si="0"/>
        <v>69</v>
      </c>
      <c r="B71" s="102" t="s">
        <v>162</v>
      </c>
      <c r="C71" s="103">
        <v>222112116</v>
      </c>
      <c r="D71" s="102" t="s">
        <v>166</v>
      </c>
      <c r="E71" s="103" t="s">
        <v>12</v>
      </c>
      <c r="F71" s="81" t="s">
        <v>8192</v>
      </c>
      <c r="G71" s="81" t="s">
        <v>7998</v>
      </c>
      <c r="H71" s="1" t="s">
        <v>161</v>
      </c>
      <c r="I71" s="1" t="s">
        <v>163</v>
      </c>
    </row>
    <row r="72" spans="1:9" ht="12.75">
      <c r="A72" s="102">
        <f t="shared" si="0"/>
        <v>70</v>
      </c>
      <c r="B72" s="102" t="s">
        <v>162</v>
      </c>
      <c r="C72" s="103">
        <v>212112214</v>
      </c>
      <c r="D72" s="102" t="s">
        <v>167</v>
      </c>
      <c r="E72" s="103" t="s">
        <v>21</v>
      </c>
      <c r="F72" s="81" t="s">
        <v>8193</v>
      </c>
      <c r="G72" s="81" t="s">
        <v>7998</v>
      </c>
      <c r="H72" s="1" t="s">
        <v>161</v>
      </c>
      <c r="I72" s="1" t="s">
        <v>163</v>
      </c>
    </row>
    <row r="73" spans="1:9" ht="12.75">
      <c r="A73" s="102">
        <f t="shared" si="0"/>
        <v>71</v>
      </c>
      <c r="B73" s="102" t="s">
        <v>162</v>
      </c>
      <c r="C73" s="103">
        <v>112212634</v>
      </c>
      <c r="D73" s="102" t="s">
        <v>168</v>
      </c>
      <c r="E73" s="103" t="s">
        <v>24</v>
      </c>
      <c r="F73" s="81" t="s">
        <v>4802</v>
      </c>
      <c r="G73" s="81" t="s">
        <v>7999</v>
      </c>
      <c r="H73" s="1" t="s">
        <v>161</v>
      </c>
      <c r="I73" s="1" t="s">
        <v>169</v>
      </c>
    </row>
    <row r="74" spans="1:9" ht="12.75">
      <c r="A74" s="102">
        <f t="shared" si="0"/>
        <v>72</v>
      </c>
      <c r="B74" s="102" t="s">
        <v>162</v>
      </c>
      <c r="C74" s="103">
        <v>222112353</v>
      </c>
      <c r="D74" s="102" t="s">
        <v>171</v>
      </c>
      <c r="E74" s="103" t="s">
        <v>12</v>
      </c>
      <c r="F74" s="81" t="s">
        <v>8194</v>
      </c>
      <c r="G74" s="81" t="s">
        <v>8000</v>
      </c>
      <c r="H74" s="1" t="s">
        <v>161</v>
      </c>
      <c r="I74" s="1" t="s">
        <v>172</v>
      </c>
    </row>
    <row r="75" spans="1:9" ht="12.75">
      <c r="A75" s="102">
        <f t="shared" si="0"/>
        <v>73</v>
      </c>
      <c r="B75" s="102" t="s">
        <v>162</v>
      </c>
      <c r="C75" s="103">
        <v>212111897</v>
      </c>
      <c r="D75" s="102" t="s">
        <v>175</v>
      </c>
      <c r="E75" s="103" t="s">
        <v>21</v>
      </c>
      <c r="F75" s="81" t="s">
        <v>8195</v>
      </c>
      <c r="G75" s="81" t="s">
        <v>8000</v>
      </c>
      <c r="H75" s="1" t="s">
        <v>161</v>
      </c>
      <c r="I75" s="1" t="s">
        <v>172</v>
      </c>
    </row>
    <row r="76" spans="1:9" ht="12.75">
      <c r="A76" s="102">
        <f t="shared" si="0"/>
        <v>74</v>
      </c>
      <c r="B76" s="102" t="s">
        <v>162</v>
      </c>
      <c r="C76" s="103">
        <v>212112168</v>
      </c>
      <c r="D76" s="102" t="s">
        <v>174</v>
      </c>
      <c r="E76" s="103" t="s">
        <v>21</v>
      </c>
      <c r="F76" s="81" t="s">
        <v>8196</v>
      </c>
      <c r="G76" s="81" t="s">
        <v>8000</v>
      </c>
      <c r="H76" s="1" t="s">
        <v>161</v>
      </c>
      <c r="I76" s="1" t="s">
        <v>172</v>
      </c>
    </row>
    <row r="77" spans="1:9" ht="12.75">
      <c r="A77" s="102">
        <f t="shared" si="0"/>
        <v>75</v>
      </c>
      <c r="B77" s="102" t="s">
        <v>162</v>
      </c>
      <c r="C77" s="103">
        <v>222112266</v>
      </c>
      <c r="D77" s="102" t="s">
        <v>176</v>
      </c>
      <c r="E77" s="103" t="s">
        <v>12</v>
      </c>
      <c r="F77" s="81" t="s">
        <v>8197</v>
      </c>
      <c r="G77" s="81" t="s">
        <v>8001</v>
      </c>
      <c r="H77" s="1" t="s">
        <v>161</v>
      </c>
      <c r="I77" s="1" t="s">
        <v>177</v>
      </c>
    </row>
    <row r="78" spans="1:9" ht="12.75">
      <c r="A78" s="102">
        <f t="shared" si="0"/>
        <v>76</v>
      </c>
      <c r="B78" s="102" t="s">
        <v>181</v>
      </c>
      <c r="C78" s="103">
        <v>222112321</v>
      </c>
      <c r="D78" s="102" t="s">
        <v>179</v>
      </c>
      <c r="E78" s="103" t="s">
        <v>12</v>
      </c>
      <c r="F78" s="81" t="s">
        <v>8198</v>
      </c>
      <c r="G78" s="81" t="s">
        <v>8003</v>
      </c>
      <c r="H78" s="1" t="s">
        <v>180</v>
      </c>
      <c r="I78" s="1" t="s">
        <v>184</v>
      </c>
    </row>
    <row r="79" spans="1:9" ht="12.75">
      <c r="A79" s="102">
        <f t="shared" si="0"/>
        <v>77</v>
      </c>
      <c r="B79" s="102" t="s">
        <v>181</v>
      </c>
      <c r="C79" s="103">
        <v>222112332</v>
      </c>
      <c r="D79" s="102" t="s">
        <v>183</v>
      </c>
      <c r="E79" s="103" t="s">
        <v>12</v>
      </c>
      <c r="F79" s="81" t="s">
        <v>8199</v>
      </c>
      <c r="G79" s="81" t="s">
        <v>8003</v>
      </c>
      <c r="H79" s="1" t="s">
        <v>180</v>
      </c>
      <c r="I79" s="1" t="s">
        <v>184</v>
      </c>
    </row>
    <row r="80" spans="1:9" ht="12.75">
      <c r="A80" s="102">
        <f t="shared" si="0"/>
        <v>78</v>
      </c>
      <c r="B80" s="102" t="s">
        <v>188</v>
      </c>
      <c r="C80" s="103">
        <v>112212883</v>
      </c>
      <c r="D80" s="102" t="s">
        <v>186</v>
      </c>
      <c r="E80" s="103" t="s">
        <v>24</v>
      </c>
      <c r="F80" s="81" t="s">
        <v>8200</v>
      </c>
      <c r="G80" s="81" t="s">
        <v>8004</v>
      </c>
      <c r="H80" s="1" t="s">
        <v>187</v>
      </c>
      <c r="I80" s="1" t="s">
        <v>189</v>
      </c>
    </row>
    <row r="81" spans="1:9" ht="12.75">
      <c r="A81" s="102">
        <f t="shared" si="0"/>
        <v>79</v>
      </c>
      <c r="B81" s="102" t="s">
        <v>188</v>
      </c>
      <c r="C81" s="103">
        <v>222112224</v>
      </c>
      <c r="D81" s="102" t="s">
        <v>191</v>
      </c>
      <c r="E81" s="103" t="s">
        <v>12</v>
      </c>
      <c r="F81" s="81" t="s">
        <v>8201</v>
      </c>
      <c r="G81" s="81" t="s">
        <v>8004</v>
      </c>
      <c r="H81" s="1" t="s">
        <v>187</v>
      </c>
      <c r="I81" s="1" t="s">
        <v>189</v>
      </c>
    </row>
    <row r="82" spans="1:9" ht="12.75">
      <c r="A82" s="102">
        <f t="shared" si="0"/>
        <v>80</v>
      </c>
      <c r="B82" s="102" t="s">
        <v>188</v>
      </c>
      <c r="C82" s="103">
        <v>222112246</v>
      </c>
      <c r="D82" s="102" t="s">
        <v>192</v>
      </c>
      <c r="E82" s="103" t="s">
        <v>12</v>
      </c>
      <c r="F82" s="81" t="s">
        <v>8202</v>
      </c>
      <c r="G82" s="81" t="s">
        <v>8004</v>
      </c>
      <c r="H82" s="1" t="s">
        <v>187</v>
      </c>
      <c r="I82" s="1" t="s">
        <v>189</v>
      </c>
    </row>
    <row r="83" spans="1:9" ht="12.75">
      <c r="A83" s="102">
        <f t="shared" si="0"/>
        <v>81</v>
      </c>
      <c r="B83" s="102" t="s">
        <v>188</v>
      </c>
      <c r="C83" s="103">
        <v>212111946</v>
      </c>
      <c r="D83" s="102" t="s">
        <v>193</v>
      </c>
      <c r="E83" s="103" t="s">
        <v>21</v>
      </c>
      <c r="F83" s="81" t="s">
        <v>8203</v>
      </c>
      <c r="G83" s="81" t="s">
        <v>8004</v>
      </c>
      <c r="H83" s="1" t="s">
        <v>187</v>
      </c>
      <c r="I83" s="1" t="s">
        <v>189</v>
      </c>
    </row>
    <row r="84" spans="1:9" ht="12.75">
      <c r="A84" s="102">
        <f t="shared" si="0"/>
        <v>82</v>
      </c>
      <c r="B84" s="102" t="s">
        <v>188</v>
      </c>
      <c r="C84" s="103">
        <v>212112425</v>
      </c>
      <c r="D84" s="102" t="s">
        <v>194</v>
      </c>
      <c r="E84" s="103" t="s">
        <v>21</v>
      </c>
      <c r="F84" s="81" t="s">
        <v>4602</v>
      </c>
      <c r="G84" s="81" t="s">
        <v>8004</v>
      </c>
      <c r="H84" s="1" t="s">
        <v>187</v>
      </c>
      <c r="I84" s="1" t="s">
        <v>189</v>
      </c>
    </row>
    <row r="85" spans="1:9" ht="12.75">
      <c r="A85" s="102">
        <f t="shared" si="0"/>
        <v>83</v>
      </c>
      <c r="B85" s="102" t="s">
        <v>188</v>
      </c>
      <c r="C85" s="103">
        <v>222112070</v>
      </c>
      <c r="D85" s="102" t="s">
        <v>195</v>
      </c>
      <c r="E85" s="103" t="s">
        <v>12</v>
      </c>
      <c r="F85" s="81" t="s">
        <v>8204</v>
      </c>
      <c r="G85" s="81" t="s">
        <v>8005</v>
      </c>
      <c r="H85" s="1" t="s">
        <v>187</v>
      </c>
      <c r="I85" s="1" t="s">
        <v>196</v>
      </c>
    </row>
    <row r="86" spans="1:9" ht="12.75">
      <c r="A86" s="102">
        <f t="shared" si="0"/>
        <v>84</v>
      </c>
      <c r="B86" s="102" t="s">
        <v>188</v>
      </c>
      <c r="C86" s="103">
        <v>112212875</v>
      </c>
      <c r="D86" s="102" t="s">
        <v>198</v>
      </c>
      <c r="E86" s="103" t="s">
        <v>24</v>
      </c>
      <c r="F86" s="81" t="s">
        <v>8205</v>
      </c>
      <c r="G86" s="81" t="s">
        <v>8006</v>
      </c>
      <c r="H86" s="1" t="s">
        <v>187</v>
      </c>
      <c r="I86" s="1" t="s">
        <v>199</v>
      </c>
    </row>
    <row r="87" spans="1:9" ht="12.75">
      <c r="A87" s="102">
        <f t="shared" si="0"/>
        <v>85</v>
      </c>
      <c r="B87" s="102" t="s">
        <v>188</v>
      </c>
      <c r="C87" s="103">
        <v>212112308</v>
      </c>
      <c r="D87" s="102" t="s">
        <v>201</v>
      </c>
      <c r="E87" s="103" t="s">
        <v>21</v>
      </c>
      <c r="F87" s="81" t="s">
        <v>8206</v>
      </c>
      <c r="G87" s="81" t="s">
        <v>8007</v>
      </c>
      <c r="H87" s="1" t="s">
        <v>187</v>
      </c>
      <c r="I87" s="1" t="s">
        <v>202</v>
      </c>
    </row>
    <row r="88" spans="1:9" ht="12.75">
      <c r="A88" s="102">
        <f t="shared" si="0"/>
        <v>86</v>
      </c>
      <c r="B88" s="102" t="s">
        <v>188</v>
      </c>
      <c r="C88" s="103">
        <v>222111956</v>
      </c>
      <c r="D88" s="102" t="s">
        <v>204</v>
      </c>
      <c r="E88" s="103" t="s">
        <v>12</v>
      </c>
      <c r="F88" s="81" t="s">
        <v>8207</v>
      </c>
      <c r="G88" s="81" t="s">
        <v>8008</v>
      </c>
      <c r="H88" s="1" t="s">
        <v>187</v>
      </c>
      <c r="I88" s="1" t="s">
        <v>205</v>
      </c>
    </row>
    <row r="89" spans="1:9" ht="12.75">
      <c r="A89" s="102">
        <f t="shared" si="0"/>
        <v>87</v>
      </c>
      <c r="B89" s="102" t="s">
        <v>188</v>
      </c>
      <c r="C89" s="103">
        <v>222112114</v>
      </c>
      <c r="D89" s="102" t="s">
        <v>207</v>
      </c>
      <c r="E89" s="103" t="s">
        <v>12</v>
      </c>
      <c r="F89" s="81" t="s">
        <v>8208</v>
      </c>
      <c r="G89" s="81" t="s">
        <v>8008</v>
      </c>
      <c r="H89" s="1" t="s">
        <v>187</v>
      </c>
      <c r="I89" s="1" t="s">
        <v>205</v>
      </c>
    </row>
    <row r="90" spans="1:9" ht="12.75">
      <c r="A90" s="102">
        <f t="shared" si="0"/>
        <v>88</v>
      </c>
      <c r="B90" s="102" t="s">
        <v>188</v>
      </c>
      <c r="C90" s="103">
        <v>222112384</v>
      </c>
      <c r="D90" s="102" t="s">
        <v>208</v>
      </c>
      <c r="E90" s="103" t="s">
        <v>12</v>
      </c>
      <c r="F90" s="81" t="s">
        <v>8209</v>
      </c>
      <c r="G90" s="81" t="s">
        <v>8008</v>
      </c>
      <c r="H90" s="1" t="s">
        <v>187</v>
      </c>
      <c r="I90" s="1" t="s">
        <v>205</v>
      </c>
    </row>
    <row r="91" spans="1:9" ht="12.75">
      <c r="A91" s="102">
        <f t="shared" si="0"/>
        <v>89</v>
      </c>
      <c r="B91" s="102" t="s">
        <v>188</v>
      </c>
      <c r="C91" s="103">
        <v>222112299</v>
      </c>
      <c r="D91" s="102" t="s">
        <v>209</v>
      </c>
      <c r="E91" s="103" t="s">
        <v>12</v>
      </c>
      <c r="F91" s="81" t="s">
        <v>8210</v>
      </c>
      <c r="G91" s="81" t="s">
        <v>8009</v>
      </c>
      <c r="H91" s="1" t="s">
        <v>187</v>
      </c>
      <c r="I91" s="1" t="s">
        <v>210</v>
      </c>
    </row>
    <row r="92" spans="1:9" ht="12.75">
      <c r="A92" s="102">
        <f t="shared" si="0"/>
        <v>90</v>
      </c>
      <c r="B92" s="102" t="s">
        <v>214</v>
      </c>
      <c r="C92" s="103">
        <v>222112355</v>
      </c>
      <c r="D92" s="102" t="s">
        <v>212</v>
      </c>
      <c r="E92" s="103" t="s">
        <v>12</v>
      </c>
      <c r="F92" s="81" t="s">
        <v>8211</v>
      </c>
      <c r="G92" s="81" t="s">
        <v>8010</v>
      </c>
      <c r="H92" s="1" t="s">
        <v>213</v>
      </c>
      <c r="I92" s="1" t="s">
        <v>215</v>
      </c>
    </row>
    <row r="93" spans="1:9" ht="12.75">
      <c r="A93" s="102">
        <f t="shared" si="0"/>
        <v>91</v>
      </c>
      <c r="B93" s="102" t="s">
        <v>219</v>
      </c>
      <c r="C93" s="103">
        <v>112212643</v>
      </c>
      <c r="D93" s="102" t="s">
        <v>217</v>
      </c>
      <c r="E93" s="103" t="s">
        <v>24</v>
      </c>
      <c r="F93" s="81" t="s">
        <v>8212</v>
      </c>
      <c r="G93" s="81" t="s">
        <v>8011</v>
      </c>
      <c r="H93" s="1" t="s">
        <v>218</v>
      </c>
      <c r="I93" s="1" t="s">
        <v>220</v>
      </c>
    </row>
    <row r="94" spans="1:9" ht="12.75">
      <c r="A94" s="102">
        <f t="shared" si="0"/>
        <v>92</v>
      </c>
      <c r="B94" s="102" t="s">
        <v>224</v>
      </c>
      <c r="C94" s="103">
        <v>112212437</v>
      </c>
      <c r="D94" s="102" t="s">
        <v>222</v>
      </c>
      <c r="E94" s="103" t="s">
        <v>24</v>
      </c>
      <c r="F94" s="81" t="s">
        <v>8213</v>
      </c>
      <c r="G94" s="81" t="s">
        <v>8012</v>
      </c>
      <c r="H94" s="1" t="s">
        <v>223</v>
      </c>
      <c r="I94" s="1" t="s">
        <v>225</v>
      </c>
    </row>
    <row r="95" spans="1:9" ht="12.75">
      <c r="A95" s="102">
        <f t="shared" si="0"/>
        <v>93</v>
      </c>
      <c r="B95" s="102" t="s">
        <v>224</v>
      </c>
      <c r="C95" s="103">
        <v>112212443</v>
      </c>
      <c r="D95" s="102" t="s">
        <v>230</v>
      </c>
      <c r="E95" s="103" t="s">
        <v>24</v>
      </c>
      <c r="F95" s="81" t="s">
        <v>8214</v>
      </c>
      <c r="G95" s="81" t="s">
        <v>8012</v>
      </c>
      <c r="H95" s="1" t="s">
        <v>223</v>
      </c>
      <c r="I95" s="1" t="s">
        <v>225</v>
      </c>
    </row>
    <row r="96" spans="1:9" ht="12.75">
      <c r="A96" s="102">
        <f t="shared" si="0"/>
        <v>94</v>
      </c>
      <c r="B96" s="102" t="s">
        <v>224</v>
      </c>
      <c r="C96" s="103">
        <v>112212607</v>
      </c>
      <c r="D96" s="102" t="s">
        <v>229</v>
      </c>
      <c r="E96" s="103" t="s">
        <v>24</v>
      </c>
      <c r="F96" s="81" t="s">
        <v>8215</v>
      </c>
      <c r="G96" s="81" t="s">
        <v>8012</v>
      </c>
      <c r="H96" s="1" t="s">
        <v>223</v>
      </c>
      <c r="I96" s="1" t="s">
        <v>225</v>
      </c>
    </row>
    <row r="97" spans="1:9" ht="12.75">
      <c r="A97" s="102">
        <f t="shared" si="0"/>
        <v>95</v>
      </c>
      <c r="B97" s="102" t="s">
        <v>224</v>
      </c>
      <c r="C97" s="103">
        <v>112212725</v>
      </c>
      <c r="D97" s="102" t="s">
        <v>228</v>
      </c>
      <c r="E97" s="103" t="s">
        <v>24</v>
      </c>
      <c r="F97" s="81" t="s">
        <v>8216</v>
      </c>
      <c r="G97" s="81" t="s">
        <v>8012</v>
      </c>
      <c r="H97" s="1" t="s">
        <v>223</v>
      </c>
      <c r="I97" s="1" t="s">
        <v>225</v>
      </c>
    </row>
    <row r="98" spans="1:9" ht="12.75">
      <c r="A98" s="102">
        <f t="shared" si="0"/>
        <v>96</v>
      </c>
      <c r="B98" s="102" t="s">
        <v>224</v>
      </c>
      <c r="C98" s="103">
        <v>112212882</v>
      </c>
      <c r="D98" s="102" t="s">
        <v>227</v>
      </c>
      <c r="E98" s="103" t="s">
        <v>24</v>
      </c>
      <c r="F98" s="81" t="s">
        <v>8217</v>
      </c>
      <c r="G98" s="81" t="s">
        <v>8012</v>
      </c>
      <c r="H98" s="1" t="s">
        <v>223</v>
      </c>
      <c r="I98" s="1" t="s">
        <v>225</v>
      </c>
    </row>
    <row r="99" spans="1:9" ht="12.75">
      <c r="A99" s="102">
        <f t="shared" si="0"/>
        <v>97</v>
      </c>
      <c r="B99" s="102" t="s">
        <v>224</v>
      </c>
      <c r="C99" s="103">
        <v>222111988</v>
      </c>
      <c r="D99" s="102" t="s">
        <v>235</v>
      </c>
      <c r="E99" s="103" t="s">
        <v>12</v>
      </c>
      <c r="F99" s="81" t="s">
        <v>8218</v>
      </c>
      <c r="G99" s="81" t="s">
        <v>8012</v>
      </c>
      <c r="H99" s="1" t="s">
        <v>223</v>
      </c>
      <c r="I99" s="1" t="s">
        <v>225</v>
      </c>
    </row>
    <row r="100" spans="1:9" ht="12.75">
      <c r="A100" s="102">
        <f t="shared" si="0"/>
        <v>98</v>
      </c>
      <c r="B100" s="102" t="s">
        <v>224</v>
      </c>
      <c r="C100" s="103">
        <v>222112028</v>
      </c>
      <c r="D100" s="102" t="s">
        <v>234</v>
      </c>
      <c r="E100" s="103" t="s">
        <v>12</v>
      </c>
      <c r="F100" s="81" t="s">
        <v>8219</v>
      </c>
      <c r="G100" s="81" t="s">
        <v>8012</v>
      </c>
      <c r="H100" s="1" t="s">
        <v>223</v>
      </c>
      <c r="I100" s="1" t="s">
        <v>225</v>
      </c>
    </row>
    <row r="101" spans="1:9" ht="12.75">
      <c r="A101" s="102">
        <f t="shared" si="0"/>
        <v>99</v>
      </c>
      <c r="B101" s="102" t="s">
        <v>224</v>
      </c>
      <c r="C101" s="103">
        <v>222112085</v>
      </c>
      <c r="D101" s="102" t="s">
        <v>240</v>
      </c>
      <c r="E101" s="103" t="s">
        <v>12</v>
      </c>
      <c r="F101" s="81" t="s">
        <v>8220</v>
      </c>
      <c r="G101" s="81" t="s">
        <v>8012</v>
      </c>
      <c r="H101" s="1" t="s">
        <v>223</v>
      </c>
      <c r="I101" s="1" t="s">
        <v>225</v>
      </c>
    </row>
    <row r="102" spans="1:9" ht="12.75">
      <c r="A102" s="102">
        <f t="shared" si="0"/>
        <v>100</v>
      </c>
      <c r="B102" s="102" t="s">
        <v>224</v>
      </c>
      <c r="C102" s="103">
        <v>222112111</v>
      </c>
      <c r="D102" s="102" t="s">
        <v>238</v>
      </c>
      <c r="E102" s="103" t="s">
        <v>12</v>
      </c>
      <c r="F102" s="81" t="s">
        <v>8221</v>
      </c>
      <c r="G102" s="81" t="s">
        <v>8012</v>
      </c>
      <c r="H102" s="1" t="s">
        <v>223</v>
      </c>
      <c r="I102" s="1" t="s">
        <v>225</v>
      </c>
    </row>
    <row r="103" spans="1:9" ht="12.75">
      <c r="A103" s="102">
        <f t="shared" si="0"/>
        <v>101</v>
      </c>
      <c r="B103" s="102" t="s">
        <v>224</v>
      </c>
      <c r="C103" s="103">
        <v>222112133</v>
      </c>
      <c r="D103" s="102" t="s">
        <v>6595</v>
      </c>
      <c r="E103" s="103" t="s">
        <v>12</v>
      </c>
      <c r="F103" s="81" t="s">
        <v>8222</v>
      </c>
      <c r="G103" s="81" t="s">
        <v>8012</v>
      </c>
      <c r="H103" s="1" t="s">
        <v>223</v>
      </c>
      <c r="I103" s="1" t="s">
        <v>225</v>
      </c>
    </row>
    <row r="104" spans="1:9" ht="12.75">
      <c r="A104" s="102">
        <f t="shared" si="0"/>
        <v>102</v>
      </c>
      <c r="B104" s="102" t="s">
        <v>224</v>
      </c>
      <c r="C104" s="103">
        <v>222112137</v>
      </c>
      <c r="D104" s="102" t="s">
        <v>237</v>
      </c>
      <c r="E104" s="103" t="s">
        <v>12</v>
      </c>
      <c r="F104" s="81" t="s">
        <v>8223</v>
      </c>
      <c r="G104" s="81" t="s">
        <v>8012</v>
      </c>
      <c r="H104" s="1" t="s">
        <v>223</v>
      </c>
      <c r="I104" s="1" t="s">
        <v>225</v>
      </c>
    </row>
    <row r="105" spans="1:9" ht="12.75">
      <c r="A105" s="102">
        <f t="shared" si="0"/>
        <v>103</v>
      </c>
      <c r="B105" s="102" t="s">
        <v>224</v>
      </c>
      <c r="C105" s="103">
        <v>222112141</v>
      </c>
      <c r="D105" s="102" t="s">
        <v>239</v>
      </c>
      <c r="E105" s="103" t="s">
        <v>12</v>
      </c>
      <c r="F105" s="81" t="s">
        <v>8224</v>
      </c>
      <c r="G105" s="81" t="s">
        <v>8012</v>
      </c>
      <c r="H105" s="1" t="s">
        <v>223</v>
      </c>
      <c r="I105" s="1" t="s">
        <v>225</v>
      </c>
    </row>
    <row r="106" spans="1:9" ht="12.75">
      <c r="A106" s="102">
        <f t="shared" si="0"/>
        <v>104</v>
      </c>
      <c r="B106" s="102" t="s">
        <v>224</v>
      </c>
      <c r="C106" s="103">
        <v>222112195</v>
      </c>
      <c r="D106" s="102" t="s">
        <v>242</v>
      </c>
      <c r="E106" s="103" t="s">
        <v>12</v>
      </c>
      <c r="F106" s="81" t="s">
        <v>8225</v>
      </c>
      <c r="G106" s="81" t="s">
        <v>8012</v>
      </c>
      <c r="H106" s="1" t="s">
        <v>223</v>
      </c>
      <c r="I106" s="1" t="s">
        <v>225</v>
      </c>
    </row>
    <row r="107" spans="1:9" ht="12.75">
      <c r="A107" s="102">
        <f t="shared" si="0"/>
        <v>105</v>
      </c>
      <c r="B107" s="102" t="s">
        <v>224</v>
      </c>
      <c r="C107" s="103">
        <v>222112236</v>
      </c>
      <c r="D107" s="102" t="s">
        <v>231</v>
      </c>
      <c r="E107" s="103" t="s">
        <v>12</v>
      </c>
      <c r="F107" s="81" t="s">
        <v>8226</v>
      </c>
      <c r="G107" s="81" t="s">
        <v>8012</v>
      </c>
      <c r="H107" s="1" t="s">
        <v>223</v>
      </c>
      <c r="I107" s="1" t="s">
        <v>225</v>
      </c>
    </row>
    <row r="108" spans="1:9" ht="12.75">
      <c r="A108" s="102">
        <f t="shared" si="0"/>
        <v>106</v>
      </c>
      <c r="B108" s="102" t="s">
        <v>224</v>
      </c>
      <c r="C108" s="103">
        <v>222112241</v>
      </c>
      <c r="D108" s="102" t="s">
        <v>233</v>
      </c>
      <c r="E108" s="103" t="s">
        <v>12</v>
      </c>
      <c r="F108" s="81" t="s">
        <v>8227</v>
      </c>
      <c r="G108" s="81" t="s">
        <v>8012</v>
      </c>
      <c r="H108" s="1" t="s">
        <v>223</v>
      </c>
      <c r="I108" s="1" t="s">
        <v>225</v>
      </c>
    </row>
    <row r="109" spans="1:9" ht="12.75">
      <c r="A109" s="102">
        <f t="shared" si="0"/>
        <v>107</v>
      </c>
      <c r="B109" s="102" t="s">
        <v>224</v>
      </c>
      <c r="C109" s="103">
        <v>222112294</v>
      </c>
      <c r="D109" s="102" t="s">
        <v>232</v>
      </c>
      <c r="E109" s="103" t="s">
        <v>12</v>
      </c>
      <c r="F109" s="81" t="s">
        <v>8228</v>
      </c>
      <c r="G109" s="81" t="s">
        <v>8012</v>
      </c>
      <c r="H109" s="1" t="s">
        <v>223</v>
      </c>
      <c r="I109" s="1" t="s">
        <v>225</v>
      </c>
    </row>
    <row r="110" spans="1:9" ht="12.75">
      <c r="A110" s="102">
        <f t="shared" si="0"/>
        <v>108</v>
      </c>
      <c r="B110" s="102" t="s">
        <v>224</v>
      </c>
      <c r="C110" s="103">
        <v>222112350</v>
      </c>
      <c r="D110" s="102" t="s">
        <v>241</v>
      </c>
      <c r="E110" s="103" t="s">
        <v>12</v>
      </c>
      <c r="F110" s="81" t="s">
        <v>8229</v>
      </c>
      <c r="G110" s="81" t="s">
        <v>8012</v>
      </c>
      <c r="H110" s="1" t="s">
        <v>223</v>
      </c>
      <c r="I110" s="1" t="s">
        <v>225</v>
      </c>
    </row>
    <row r="111" spans="1:9" ht="12.75">
      <c r="A111" s="102">
        <f t="shared" si="0"/>
        <v>109</v>
      </c>
      <c r="B111" s="102" t="s">
        <v>224</v>
      </c>
      <c r="C111" s="103">
        <v>222112366</v>
      </c>
      <c r="D111" s="102" t="s">
        <v>236</v>
      </c>
      <c r="E111" s="103" t="s">
        <v>12</v>
      </c>
      <c r="F111" s="81" t="s">
        <v>8230</v>
      </c>
      <c r="G111" s="81" t="s">
        <v>8012</v>
      </c>
      <c r="H111" s="1" t="s">
        <v>223</v>
      </c>
      <c r="I111" s="1" t="s">
        <v>225</v>
      </c>
    </row>
    <row r="112" spans="1:9" ht="12.75">
      <c r="A112" s="102">
        <f t="shared" si="0"/>
        <v>110</v>
      </c>
      <c r="B112" s="102" t="s">
        <v>224</v>
      </c>
      <c r="C112" s="103">
        <v>212111906</v>
      </c>
      <c r="D112" s="102" t="s">
        <v>245</v>
      </c>
      <c r="E112" s="103" t="s">
        <v>21</v>
      </c>
      <c r="F112" s="81" t="s">
        <v>8231</v>
      </c>
      <c r="G112" s="81" t="s">
        <v>8012</v>
      </c>
      <c r="H112" s="1" t="s">
        <v>223</v>
      </c>
      <c r="I112" s="1" t="s">
        <v>225</v>
      </c>
    </row>
    <row r="113" spans="1:9" ht="12.75">
      <c r="A113" s="102">
        <f t="shared" si="0"/>
        <v>111</v>
      </c>
      <c r="B113" s="102" t="s">
        <v>224</v>
      </c>
      <c r="C113" s="103">
        <v>212111920</v>
      </c>
      <c r="D113" s="102" t="s">
        <v>250</v>
      </c>
      <c r="E113" s="103" t="s">
        <v>21</v>
      </c>
      <c r="F113" s="81" t="s">
        <v>8232</v>
      </c>
      <c r="G113" s="81" t="s">
        <v>8012</v>
      </c>
      <c r="H113" s="1" t="s">
        <v>223</v>
      </c>
      <c r="I113" s="1" t="s">
        <v>225</v>
      </c>
    </row>
    <row r="114" spans="1:9" ht="12.75">
      <c r="A114" s="102">
        <f t="shared" si="0"/>
        <v>112</v>
      </c>
      <c r="B114" s="102" t="s">
        <v>224</v>
      </c>
      <c r="C114" s="103">
        <v>212111974</v>
      </c>
      <c r="D114" s="102" t="s">
        <v>253</v>
      </c>
      <c r="E114" s="103" t="s">
        <v>21</v>
      </c>
      <c r="F114" s="81" t="s">
        <v>8233</v>
      </c>
      <c r="G114" s="81" t="s">
        <v>8012</v>
      </c>
      <c r="H114" s="1" t="s">
        <v>223</v>
      </c>
      <c r="I114" s="1" t="s">
        <v>225</v>
      </c>
    </row>
    <row r="115" spans="1:9" ht="12.75">
      <c r="A115" s="102">
        <f t="shared" si="0"/>
        <v>113</v>
      </c>
      <c r="B115" s="102" t="s">
        <v>224</v>
      </c>
      <c r="C115" s="103">
        <v>212112024</v>
      </c>
      <c r="D115" s="102" t="s">
        <v>247</v>
      </c>
      <c r="E115" s="103" t="s">
        <v>21</v>
      </c>
      <c r="F115" s="81" t="s">
        <v>8234</v>
      </c>
      <c r="G115" s="81" t="s">
        <v>8012</v>
      </c>
      <c r="H115" s="1" t="s">
        <v>223</v>
      </c>
      <c r="I115" s="1" t="s">
        <v>225</v>
      </c>
    </row>
    <row r="116" spans="1:9" ht="12.75">
      <c r="A116" s="102">
        <f t="shared" si="0"/>
        <v>114</v>
      </c>
      <c r="B116" s="102" t="s">
        <v>224</v>
      </c>
      <c r="C116" s="103">
        <v>212112062</v>
      </c>
      <c r="D116" s="102" t="s">
        <v>248</v>
      </c>
      <c r="E116" s="103" t="s">
        <v>21</v>
      </c>
      <c r="F116" s="81" t="s">
        <v>8235</v>
      </c>
      <c r="G116" s="81" t="s">
        <v>8012</v>
      </c>
      <c r="H116" s="1" t="s">
        <v>223</v>
      </c>
      <c r="I116" s="1" t="s">
        <v>225</v>
      </c>
    </row>
    <row r="117" spans="1:9" ht="12.75">
      <c r="A117" s="102">
        <f t="shared" si="0"/>
        <v>115</v>
      </c>
      <c r="B117" s="102" t="s">
        <v>224</v>
      </c>
      <c r="C117" s="103">
        <v>212112132</v>
      </c>
      <c r="D117" s="102" t="s">
        <v>255</v>
      </c>
      <c r="E117" s="103" t="s">
        <v>21</v>
      </c>
      <c r="F117" s="81" t="s">
        <v>8236</v>
      </c>
      <c r="G117" s="81" t="s">
        <v>8012</v>
      </c>
      <c r="H117" s="1" t="s">
        <v>223</v>
      </c>
      <c r="I117" s="1" t="s">
        <v>225</v>
      </c>
    </row>
    <row r="118" spans="1:9" ht="12.75">
      <c r="A118" s="102">
        <f t="shared" si="0"/>
        <v>116</v>
      </c>
      <c r="B118" s="102" t="s">
        <v>224</v>
      </c>
      <c r="C118" s="103">
        <v>212112160</v>
      </c>
      <c r="D118" s="102" t="s">
        <v>252</v>
      </c>
      <c r="E118" s="103" t="s">
        <v>21</v>
      </c>
      <c r="F118" s="81" t="s">
        <v>8237</v>
      </c>
      <c r="G118" s="81" t="s">
        <v>8012</v>
      </c>
      <c r="H118" s="1" t="s">
        <v>223</v>
      </c>
      <c r="I118" s="1" t="s">
        <v>225</v>
      </c>
    </row>
    <row r="119" spans="1:9" ht="12.75">
      <c r="A119" s="102">
        <f t="shared" si="0"/>
        <v>117</v>
      </c>
      <c r="B119" s="102" t="s">
        <v>224</v>
      </c>
      <c r="C119" s="103">
        <v>212112200</v>
      </c>
      <c r="D119" s="102" t="s">
        <v>254</v>
      </c>
      <c r="E119" s="103" t="s">
        <v>21</v>
      </c>
      <c r="F119" s="81" t="s">
        <v>8238</v>
      </c>
      <c r="G119" s="81" t="s">
        <v>8012</v>
      </c>
      <c r="H119" s="1" t="s">
        <v>223</v>
      </c>
      <c r="I119" s="1" t="s">
        <v>225</v>
      </c>
    </row>
    <row r="120" spans="1:9" ht="12.75">
      <c r="A120" s="102">
        <f t="shared" si="0"/>
        <v>118</v>
      </c>
      <c r="B120" s="102" t="s">
        <v>224</v>
      </c>
      <c r="C120" s="103">
        <v>212112202</v>
      </c>
      <c r="D120" s="102" t="s">
        <v>244</v>
      </c>
      <c r="E120" s="103" t="s">
        <v>21</v>
      </c>
      <c r="F120" s="81" t="s">
        <v>8239</v>
      </c>
      <c r="G120" s="81" t="s">
        <v>8012</v>
      </c>
      <c r="H120" s="1" t="s">
        <v>223</v>
      </c>
      <c r="I120" s="1" t="s">
        <v>225</v>
      </c>
    </row>
    <row r="121" spans="1:9" ht="12.75">
      <c r="A121" s="102">
        <f t="shared" si="0"/>
        <v>119</v>
      </c>
      <c r="B121" s="102" t="s">
        <v>224</v>
      </c>
      <c r="C121" s="103">
        <v>212112211</v>
      </c>
      <c r="D121" s="102" t="s">
        <v>251</v>
      </c>
      <c r="E121" s="103" t="s">
        <v>21</v>
      </c>
      <c r="F121" s="81" t="s">
        <v>8240</v>
      </c>
      <c r="G121" s="81" t="s">
        <v>8012</v>
      </c>
      <c r="H121" s="1" t="s">
        <v>223</v>
      </c>
      <c r="I121" s="1" t="s">
        <v>225</v>
      </c>
    </row>
    <row r="122" spans="1:9" ht="12.75">
      <c r="A122" s="102">
        <f t="shared" si="0"/>
        <v>120</v>
      </c>
      <c r="B122" s="102" t="s">
        <v>224</v>
      </c>
      <c r="C122" s="103">
        <v>212112257</v>
      </c>
      <c r="D122" s="102" t="s">
        <v>246</v>
      </c>
      <c r="E122" s="103" t="s">
        <v>21</v>
      </c>
      <c r="F122" s="81" t="s">
        <v>8241</v>
      </c>
      <c r="G122" s="81" t="s">
        <v>8012</v>
      </c>
      <c r="H122" s="1" t="s">
        <v>223</v>
      </c>
      <c r="I122" s="1" t="s">
        <v>225</v>
      </c>
    </row>
    <row r="123" spans="1:9" ht="12.75">
      <c r="A123" s="102">
        <f t="shared" si="0"/>
        <v>121</v>
      </c>
      <c r="B123" s="102" t="s">
        <v>224</v>
      </c>
      <c r="C123" s="103">
        <v>212112284</v>
      </c>
      <c r="D123" s="102" t="s">
        <v>249</v>
      </c>
      <c r="E123" s="103" t="s">
        <v>21</v>
      </c>
      <c r="F123" s="81" t="s">
        <v>8242</v>
      </c>
      <c r="G123" s="81" t="s">
        <v>8012</v>
      </c>
      <c r="H123" s="1" t="s">
        <v>223</v>
      </c>
      <c r="I123" s="1" t="s">
        <v>225</v>
      </c>
    </row>
    <row r="124" spans="1:9" ht="12.75">
      <c r="A124" s="102">
        <f t="shared" si="0"/>
        <v>122</v>
      </c>
      <c r="B124" s="102" t="s">
        <v>224</v>
      </c>
      <c r="C124" s="103">
        <v>212112316</v>
      </c>
      <c r="D124" s="102" t="s">
        <v>243</v>
      </c>
      <c r="E124" s="103" t="s">
        <v>21</v>
      </c>
      <c r="F124" s="81" t="s">
        <v>8243</v>
      </c>
      <c r="G124" s="81" t="s">
        <v>8012</v>
      </c>
      <c r="H124" s="1" t="s">
        <v>223</v>
      </c>
      <c r="I124" s="1" t="s">
        <v>225</v>
      </c>
    </row>
    <row r="125" spans="1:9" ht="12.75">
      <c r="A125" s="102">
        <f t="shared" si="0"/>
        <v>123</v>
      </c>
      <c r="B125" s="102" t="s">
        <v>224</v>
      </c>
      <c r="C125" s="102">
        <v>212112412</v>
      </c>
      <c r="D125" s="102" t="s">
        <v>256</v>
      </c>
      <c r="E125" s="103" t="s">
        <v>21</v>
      </c>
      <c r="F125" s="81" t="s">
        <v>8244</v>
      </c>
      <c r="G125" s="81" t="s">
        <v>8012</v>
      </c>
      <c r="H125" s="1" t="s">
        <v>223</v>
      </c>
      <c r="I125" s="1" t="s">
        <v>225</v>
      </c>
    </row>
    <row r="126" spans="1:9" ht="12.75">
      <c r="A126" s="102">
        <f t="shared" si="0"/>
        <v>124</v>
      </c>
      <c r="B126" s="102" t="s">
        <v>224</v>
      </c>
      <c r="C126" s="104">
        <v>222011407</v>
      </c>
      <c r="D126" s="105" t="s">
        <v>261</v>
      </c>
      <c r="E126" s="103" t="s">
        <v>12</v>
      </c>
      <c r="F126" s="96" t="s">
        <v>5599</v>
      </c>
      <c r="G126" s="96" t="s">
        <v>8144</v>
      </c>
      <c r="H126" s="1" t="s">
        <v>223</v>
      </c>
      <c r="I126" s="1" t="s">
        <v>258</v>
      </c>
    </row>
    <row r="127" spans="1:9" ht="12.75">
      <c r="A127" s="102">
        <f t="shared" si="0"/>
        <v>125</v>
      </c>
      <c r="B127" s="102" t="s">
        <v>224</v>
      </c>
      <c r="C127" s="103">
        <v>222111930</v>
      </c>
      <c r="D127" s="102" t="s">
        <v>260</v>
      </c>
      <c r="E127" s="103" t="s">
        <v>12</v>
      </c>
      <c r="F127" s="81" t="s">
        <v>8245</v>
      </c>
      <c r="G127" s="81" t="s">
        <v>8013</v>
      </c>
      <c r="H127" s="1" t="s">
        <v>223</v>
      </c>
      <c r="I127" s="1" t="s">
        <v>258</v>
      </c>
    </row>
    <row r="128" spans="1:9" ht="12.75">
      <c r="A128" s="102">
        <f t="shared" si="0"/>
        <v>126</v>
      </c>
      <c r="B128" s="102" t="s">
        <v>224</v>
      </c>
      <c r="C128" s="103">
        <v>222112127</v>
      </c>
      <c r="D128" s="102" t="s">
        <v>257</v>
      </c>
      <c r="E128" s="103" t="s">
        <v>12</v>
      </c>
      <c r="F128" s="81" t="s">
        <v>8246</v>
      </c>
      <c r="G128" s="81" t="s">
        <v>8013</v>
      </c>
      <c r="H128" s="1" t="s">
        <v>223</v>
      </c>
      <c r="I128" s="1" t="s">
        <v>258</v>
      </c>
    </row>
    <row r="129" spans="1:9" ht="12.75">
      <c r="A129" s="102">
        <f t="shared" si="0"/>
        <v>127</v>
      </c>
      <c r="B129" s="102" t="s">
        <v>224</v>
      </c>
      <c r="C129" s="103">
        <v>212111847</v>
      </c>
      <c r="D129" s="102" t="s">
        <v>263</v>
      </c>
      <c r="E129" s="103" t="s">
        <v>21</v>
      </c>
      <c r="F129" s="81" t="s">
        <v>8247</v>
      </c>
      <c r="G129" s="81" t="s">
        <v>8013</v>
      </c>
      <c r="H129" s="1" t="s">
        <v>223</v>
      </c>
      <c r="I129" s="1" t="s">
        <v>258</v>
      </c>
    </row>
    <row r="130" spans="1:9" ht="12.75">
      <c r="A130" s="102">
        <f t="shared" si="0"/>
        <v>128</v>
      </c>
      <c r="B130" s="102" t="s">
        <v>224</v>
      </c>
      <c r="C130" s="103">
        <v>212112298</v>
      </c>
      <c r="D130" s="102" t="s">
        <v>262</v>
      </c>
      <c r="E130" s="103" t="s">
        <v>21</v>
      </c>
      <c r="F130" s="81" t="s">
        <v>8248</v>
      </c>
      <c r="G130" s="81" t="s">
        <v>8013</v>
      </c>
      <c r="H130" s="1" t="s">
        <v>223</v>
      </c>
      <c r="I130" s="1" t="s">
        <v>258</v>
      </c>
    </row>
    <row r="131" spans="1:9" ht="12.75">
      <c r="A131" s="102">
        <f t="shared" si="0"/>
        <v>129</v>
      </c>
      <c r="B131" s="102" t="s">
        <v>224</v>
      </c>
      <c r="C131" s="103">
        <v>212112416</v>
      </c>
      <c r="D131" s="102" t="s">
        <v>264</v>
      </c>
      <c r="E131" s="103" t="s">
        <v>21</v>
      </c>
      <c r="F131" s="81" t="s">
        <v>8249</v>
      </c>
      <c r="G131" s="81" t="s">
        <v>8013</v>
      </c>
      <c r="H131" s="1" t="s">
        <v>223</v>
      </c>
      <c r="I131" s="1" t="s">
        <v>258</v>
      </c>
    </row>
    <row r="132" spans="1:9" ht="12.75">
      <c r="A132" s="102">
        <f t="shared" si="0"/>
        <v>130</v>
      </c>
      <c r="B132" s="102" t="s">
        <v>224</v>
      </c>
      <c r="C132" s="103">
        <v>112212630</v>
      </c>
      <c r="D132" s="102" t="s">
        <v>268</v>
      </c>
      <c r="E132" s="103" t="s">
        <v>24</v>
      </c>
      <c r="F132" s="81" t="s">
        <v>8250</v>
      </c>
      <c r="G132" s="81" t="s">
        <v>8014</v>
      </c>
      <c r="H132" s="1" t="s">
        <v>223</v>
      </c>
      <c r="I132" s="1" t="s">
        <v>266</v>
      </c>
    </row>
    <row r="133" spans="1:9" ht="12.75">
      <c r="A133" s="102">
        <f t="shared" si="0"/>
        <v>131</v>
      </c>
      <c r="B133" s="102" t="s">
        <v>224</v>
      </c>
      <c r="C133" s="103">
        <v>112212790</v>
      </c>
      <c r="D133" s="102" t="s">
        <v>265</v>
      </c>
      <c r="E133" s="103" t="s">
        <v>24</v>
      </c>
      <c r="F133" s="81" t="s">
        <v>8251</v>
      </c>
      <c r="G133" s="81" t="s">
        <v>8014</v>
      </c>
      <c r="H133" s="1" t="s">
        <v>223</v>
      </c>
      <c r="I133" s="1" t="s">
        <v>266</v>
      </c>
    </row>
    <row r="134" spans="1:9" ht="12.75">
      <c r="A134" s="102">
        <f t="shared" si="0"/>
        <v>132</v>
      </c>
      <c r="B134" s="102" t="s">
        <v>224</v>
      </c>
      <c r="C134" s="103">
        <v>112212886</v>
      </c>
      <c r="D134" s="102" t="s">
        <v>269</v>
      </c>
      <c r="E134" s="103" t="s">
        <v>24</v>
      </c>
      <c r="F134" s="81" t="s">
        <v>8252</v>
      </c>
      <c r="G134" s="81" t="s">
        <v>8014</v>
      </c>
      <c r="H134" s="1" t="s">
        <v>223</v>
      </c>
      <c r="I134" s="1" t="s">
        <v>266</v>
      </c>
    </row>
    <row r="135" spans="1:9" ht="12.75">
      <c r="A135" s="102">
        <f t="shared" si="0"/>
        <v>133</v>
      </c>
      <c r="B135" s="102" t="s">
        <v>224</v>
      </c>
      <c r="C135" s="103">
        <v>222111967</v>
      </c>
      <c r="D135" s="102" t="s">
        <v>270</v>
      </c>
      <c r="E135" s="103" t="s">
        <v>12</v>
      </c>
      <c r="F135" s="81" t="s">
        <v>8253</v>
      </c>
      <c r="G135" s="81" t="s">
        <v>8014</v>
      </c>
      <c r="H135" s="1" t="s">
        <v>223</v>
      </c>
      <c r="I135" s="1" t="s">
        <v>266</v>
      </c>
    </row>
    <row r="136" spans="1:9" ht="12.75">
      <c r="A136" s="102">
        <f t="shared" si="0"/>
        <v>134</v>
      </c>
      <c r="B136" s="102" t="s">
        <v>224</v>
      </c>
      <c r="C136" s="103">
        <v>222112359</v>
      </c>
      <c r="D136" s="102" t="s">
        <v>271</v>
      </c>
      <c r="E136" s="103" t="s">
        <v>12</v>
      </c>
      <c r="F136" s="81" t="s">
        <v>8254</v>
      </c>
      <c r="G136" s="81" t="s">
        <v>8014</v>
      </c>
      <c r="H136" s="1" t="s">
        <v>223</v>
      </c>
      <c r="I136" s="1" t="s">
        <v>266</v>
      </c>
    </row>
    <row r="137" spans="1:9" ht="12.75">
      <c r="A137" s="102">
        <f t="shared" si="0"/>
        <v>135</v>
      </c>
      <c r="B137" s="102" t="s">
        <v>224</v>
      </c>
      <c r="C137" s="103">
        <v>212112151</v>
      </c>
      <c r="D137" s="102" t="s">
        <v>272</v>
      </c>
      <c r="E137" s="103" t="s">
        <v>21</v>
      </c>
      <c r="F137" s="81" t="s">
        <v>2634</v>
      </c>
      <c r="G137" s="81" t="s">
        <v>8014</v>
      </c>
      <c r="H137" s="1" t="s">
        <v>223</v>
      </c>
      <c r="I137" s="1" t="s">
        <v>266</v>
      </c>
    </row>
    <row r="138" spans="1:9" ht="12.75">
      <c r="A138" s="102">
        <f t="shared" si="0"/>
        <v>136</v>
      </c>
      <c r="B138" s="102" t="s">
        <v>224</v>
      </c>
      <c r="C138" s="103">
        <v>212112340</v>
      </c>
      <c r="D138" s="102" t="s">
        <v>273</v>
      </c>
      <c r="E138" s="103" t="s">
        <v>21</v>
      </c>
      <c r="F138" s="81" t="s">
        <v>8255</v>
      </c>
      <c r="G138" s="81" t="s">
        <v>8014</v>
      </c>
      <c r="H138" s="1" t="s">
        <v>223</v>
      </c>
      <c r="I138" s="1" t="s">
        <v>266</v>
      </c>
    </row>
    <row r="139" spans="1:9" ht="12.75">
      <c r="A139" s="102">
        <f t="shared" si="0"/>
        <v>137</v>
      </c>
      <c r="B139" s="102" t="s">
        <v>224</v>
      </c>
      <c r="C139" s="103">
        <v>212112391</v>
      </c>
      <c r="D139" s="102" t="s">
        <v>274</v>
      </c>
      <c r="E139" s="103" t="s">
        <v>21</v>
      </c>
      <c r="F139" s="81" t="s">
        <v>8236</v>
      </c>
      <c r="G139" s="81" t="s">
        <v>8014</v>
      </c>
      <c r="H139" s="1" t="s">
        <v>223</v>
      </c>
      <c r="I139" s="1" t="s">
        <v>266</v>
      </c>
    </row>
    <row r="140" spans="1:9" ht="12.75">
      <c r="A140" s="102">
        <f t="shared" si="0"/>
        <v>138</v>
      </c>
      <c r="B140" s="102" t="s">
        <v>224</v>
      </c>
      <c r="C140" s="103">
        <v>112212478</v>
      </c>
      <c r="D140" s="102" t="s">
        <v>275</v>
      </c>
      <c r="E140" s="103" t="s">
        <v>24</v>
      </c>
      <c r="F140" s="81" t="s">
        <v>8256</v>
      </c>
      <c r="G140" s="81" t="s">
        <v>8015</v>
      </c>
      <c r="H140" s="1" t="s">
        <v>223</v>
      </c>
      <c r="I140" s="1" t="s">
        <v>276</v>
      </c>
    </row>
    <row r="141" spans="1:9" ht="12.75">
      <c r="A141" s="102">
        <f t="shared" si="0"/>
        <v>139</v>
      </c>
      <c r="B141" s="102" t="s">
        <v>224</v>
      </c>
      <c r="C141" s="103">
        <v>112212688</v>
      </c>
      <c r="D141" s="102" t="s">
        <v>279</v>
      </c>
      <c r="E141" s="103" t="s">
        <v>24</v>
      </c>
      <c r="F141" s="81" t="s">
        <v>8257</v>
      </c>
      <c r="G141" s="81" t="s">
        <v>8015</v>
      </c>
      <c r="H141" s="1" t="s">
        <v>223</v>
      </c>
      <c r="I141" s="1" t="s">
        <v>276</v>
      </c>
    </row>
    <row r="142" spans="1:9" ht="12.75">
      <c r="A142" s="102">
        <f t="shared" si="0"/>
        <v>140</v>
      </c>
      <c r="B142" s="102" t="s">
        <v>224</v>
      </c>
      <c r="C142" s="103">
        <v>112212727</v>
      </c>
      <c r="D142" s="102" t="s">
        <v>280</v>
      </c>
      <c r="E142" s="103" t="s">
        <v>24</v>
      </c>
      <c r="F142" s="81" t="s">
        <v>8258</v>
      </c>
      <c r="G142" s="81" t="s">
        <v>8015</v>
      </c>
      <c r="H142" s="1" t="s">
        <v>223</v>
      </c>
      <c r="I142" s="1" t="s">
        <v>276</v>
      </c>
    </row>
    <row r="143" spans="1:9" ht="12.75">
      <c r="A143" s="102">
        <f t="shared" si="0"/>
        <v>141</v>
      </c>
      <c r="B143" s="102" t="s">
        <v>224</v>
      </c>
      <c r="C143" s="103">
        <v>112212732</v>
      </c>
      <c r="D143" s="102" t="s">
        <v>278</v>
      </c>
      <c r="E143" s="103" t="s">
        <v>24</v>
      </c>
      <c r="F143" s="81" t="s">
        <v>8259</v>
      </c>
      <c r="G143" s="81" t="s">
        <v>8015</v>
      </c>
      <c r="H143" s="1" t="s">
        <v>223</v>
      </c>
      <c r="I143" s="1" t="s">
        <v>276</v>
      </c>
    </row>
    <row r="144" spans="1:9" ht="12.75">
      <c r="A144" s="102">
        <f t="shared" si="0"/>
        <v>142</v>
      </c>
      <c r="B144" s="102" t="s">
        <v>224</v>
      </c>
      <c r="C144" s="103">
        <v>212112027</v>
      </c>
      <c r="D144" s="102" t="s">
        <v>282</v>
      </c>
      <c r="E144" s="103" t="s">
        <v>21</v>
      </c>
      <c r="F144" s="81" t="s">
        <v>8260</v>
      </c>
      <c r="G144" s="81" t="s">
        <v>8015</v>
      </c>
      <c r="H144" s="1" t="s">
        <v>223</v>
      </c>
      <c r="I144" s="1" t="s">
        <v>276</v>
      </c>
    </row>
    <row r="145" spans="1:9" ht="12.75">
      <c r="A145" s="102">
        <f t="shared" si="0"/>
        <v>143</v>
      </c>
      <c r="B145" s="102" t="s">
        <v>224</v>
      </c>
      <c r="C145" s="103">
        <v>212112192</v>
      </c>
      <c r="D145" s="102" t="s">
        <v>283</v>
      </c>
      <c r="E145" s="103" t="s">
        <v>21</v>
      </c>
      <c r="F145" s="81" t="s">
        <v>8261</v>
      </c>
      <c r="G145" s="81" t="s">
        <v>8015</v>
      </c>
      <c r="H145" s="1" t="s">
        <v>223</v>
      </c>
      <c r="I145" s="1" t="s">
        <v>276</v>
      </c>
    </row>
    <row r="146" spans="1:9" ht="12.75">
      <c r="A146" s="102">
        <f t="shared" si="0"/>
        <v>144</v>
      </c>
      <c r="B146" s="102" t="s">
        <v>224</v>
      </c>
      <c r="C146" s="103">
        <v>212112331</v>
      </c>
      <c r="D146" s="102" t="s">
        <v>281</v>
      </c>
      <c r="E146" s="103" t="s">
        <v>21</v>
      </c>
      <c r="F146" s="81" t="s">
        <v>8262</v>
      </c>
      <c r="G146" s="81" t="s">
        <v>8015</v>
      </c>
      <c r="H146" s="1" t="s">
        <v>223</v>
      </c>
      <c r="I146" s="1" t="s">
        <v>276</v>
      </c>
    </row>
    <row r="147" spans="1:9" ht="12.75">
      <c r="A147" s="102">
        <f t="shared" si="0"/>
        <v>145</v>
      </c>
      <c r="B147" s="102" t="s">
        <v>224</v>
      </c>
      <c r="C147" s="103">
        <v>112212519</v>
      </c>
      <c r="D147" s="102" t="s">
        <v>284</v>
      </c>
      <c r="E147" s="103" t="s">
        <v>24</v>
      </c>
      <c r="F147" s="81" t="s">
        <v>8263</v>
      </c>
      <c r="G147" s="81" t="s">
        <v>8016</v>
      </c>
      <c r="H147" s="1" t="s">
        <v>223</v>
      </c>
      <c r="I147" s="1" t="s">
        <v>285</v>
      </c>
    </row>
    <row r="148" spans="1:9" ht="12.75">
      <c r="A148" s="102">
        <f t="shared" si="0"/>
        <v>146</v>
      </c>
      <c r="B148" s="102" t="s">
        <v>224</v>
      </c>
      <c r="C148" s="104">
        <v>222011732</v>
      </c>
      <c r="D148" s="105" t="s">
        <v>291</v>
      </c>
      <c r="E148" s="103" t="s">
        <v>12</v>
      </c>
      <c r="F148" s="96" t="s">
        <v>5605</v>
      </c>
      <c r="G148" s="96" t="s">
        <v>286</v>
      </c>
      <c r="H148" s="1" t="s">
        <v>223</v>
      </c>
      <c r="I148" s="1" t="s">
        <v>285</v>
      </c>
    </row>
    <row r="149" spans="1:9" ht="12.75">
      <c r="A149" s="102">
        <f t="shared" si="0"/>
        <v>147</v>
      </c>
      <c r="B149" s="102" t="s">
        <v>224</v>
      </c>
      <c r="C149" s="103">
        <v>222111900</v>
      </c>
      <c r="D149" s="102" t="s">
        <v>289</v>
      </c>
      <c r="E149" s="103" t="s">
        <v>12</v>
      </c>
      <c r="F149" s="81" t="s">
        <v>8264</v>
      </c>
      <c r="G149" s="81" t="s">
        <v>8016</v>
      </c>
      <c r="H149" s="1" t="s">
        <v>223</v>
      </c>
      <c r="I149" s="1" t="s">
        <v>285</v>
      </c>
    </row>
    <row r="150" spans="1:9" ht="12.75">
      <c r="A150" s="102">
        <f t="shared" si="0"/>
        <v>148</v>
      </c>
      <c r="B150" s="102" t="s">
        <v>224</v>
      </c>
      <c r="C150" s="103">
        <v>222111955</v>
      </c>
      <c r="D150" s="102" t="s">
        <v>288</v>
      </c>
      <c r="E150" s="103" t="s">
        <v>12</v>
      </c>
      <c r="F150" s="81" t="s">
        <v>8265</v>
      </c>
      <c r="G150" s="81" t="s">
        <v>8016</v>
      </c>
      <c r="H150" s="1" t="s">
        <v>223</v>
      </c>
      <c r="I150" s="1" t="s">
        <v>285</v>
      </c>
    </row>
    <row r="151" spans="1:9" ht="12.75">
      <c r="A151" s="102">
        <f t="shared" si="0"/>
        <v>149</v>
      </c>
      <c r="B151" s="102" t="s">
        <v>224</v>
      </c>
      <c r="C151" s="103">
        <v>222112217</v>
      </c>
      <c r="D151" s="102" t="s">
        <v>287</v>
      </c>
      <c r="E151" s="103" t="s">
        <v>12</v>
      </c>
      <c r="F151" s="81" t="s">
        <v>8266</v>
      </c>
      <c r="G151" s="81" t="s">
        <v>8016</v>
      </c>
      <c r="H151" s="1" t="s">
        <v>223</v>
      </c>
      <c r="I151" s="1" t="s">
        <v>285</v>
      </c>
    </row>
    <row r="152" spans="1:9" ht="12.75">
      <c r="A152" s="102">
        <f t="shared" si="0"/>
        <v>150</v>
      </c>
      <c r="B152" s="102" t="s">
        <v>224</v>
      </c>
      <c r="C152" s="103">
        <v>212111962</v>
      </c>
      <c r="D152" s="102" t="s">
        <v>292</v>
      </c>
      <c r="E152" s="103" t="s">
        <v>21</v>
      </c>
      <c r="F152" s="81" t="s">
        <v>8267</v>
      </c>
      <c r="G152" s="81" t="s">
        <v>8016</v>
      </c>
      <c r="H152" s="1" t="s">
        <v>223</v>
      </c>
      <c r="I152" s="1" t="s">
        <v>285</v>
      </c>
    </row>
    <row r="153" spans="1:9" ht="12.75">
      <c r="A153" s="102">
        <f t="shared" si="0"/>
        <v>151</v>
      </c>
      <c r="B153" s="102" t="s">
        <v>224</v>
      </c>
      <c r="C153" s="103">
        <v>212112109</v>
      </c>
      <c r="D153" s="102" t="s">
        <v>295</v>
      </c>
      <c r="E153" s="103" t="s">
        <v>21</v>
      </c>
      <c r="F153" s="81" t="s">
        <v>8268</v>
      </c>
      <c r="G153" s="81" t="s">
        <v>8016</v>
      </c>
      <c r="H153" s="1" t="s">
        <v>223</v>
      </c>
      <c r="I153" s="1" t="s">
        <v>285</v>
      </c>
    </row>
    <row r="154" spans="1:9" ht="12.75">
      <c r="A154" s="102">
        <f t="shared" si="0"/>
        <v>152</v>
      </c>
      <c r="B154" s="102" t="s">
        <v>224</v>
      </c>
      <c r="C154" s="103">
        <v>212112134</v>
      </c>
      <c r="D154" s="102" t="s">
        <v>293</v>
      </c>
      <c r="E154" s="103" t="s">
        <v>21</v>
      </c>
      <c r="F154" s="81" t="s">
        <v>8269</v>
      </c>
      <c r="G154" s="81" t="s">
        <v>8016</v>
      </c>
      <c r="H154" s="1" t="s">
        <v>223</v>
      </c>
      <c r="I154" s="1" t="s">
        <v>285</v>
      </c>
    </row>
    <row r="155" spans="1:9" ht="12.75">
      <c r="A155" s="102">
        <f t="shared" si="0"/>
        <v>153</v>
      </c>
      <c r="B155" s="102" t="s">
        <v>224</v>
      </c>
      <c r="C155" s="103">
        <v>212112191</v>
      </c>
      <c r="D155" s="102" t="s">
        <v>294</v>
      </c>
      <c r="E155" s="103" t="s">
        <v>21</v>
      </c>
      <c r="F155" s="81" t="s">
        <v>8270</v>
      </c>
      <c r="G155" s="81" t="s">
        <v>8016</v>
      </c>
      <c r="H155" s="1" t="s">
        <v>223</v>
      </c>
      <c r="I155" s="1" t="s">
        <v>285</v>
      </c>
    </row>
    <row r="156" spans="1:9" ht="12.75">
      <c r="A156" s="102">
        <f t="shared" si="0"/>
        <v>154</v>
      </c>
      <c r="B156" s="102" t="s">
        <v>224</v>
      </c>
      <c r="C156" s="103">
        <v>112212648</v>
      </c>
      <c r="D156" s="102" t="s">
        <v>296</v>
      </c>
      <c r="E156" s="103" t="s">
        <v>24</v>
      </c>
      <c r="F156" s="81" t="s">
        <v>8271</v>
      </c>
      <c r="G156" s="81" t="s">
        <v>8017</v>
      </c>
      <c r="H156" s="1" t="s">
        <v>223</v>
      </c>
      <c r="I156" s="1" t="s">
        <v>297</v>
      </c>
    </row>
    <row r="157" spans="1:9" ht="12.75">
      <c r="A157" s="102">
        <f t="shared" si="0"/>
        <v>155</v>
      </c>
      <c r="B157" s="102" t="s">
        <v>224</v>
      </c>
      <c r="C157" s="103">
        <v>112212740</v>
      </c>
      <c r="D157" s="102" t="s">
        <v>300</v>
      </c>
      <c r="E157" s="103" t="s">
        <v>24</v>
      </c>
      <c r="F157" s="81" t="s">
        <v>8272</v>
      </c>
      <c r="G157" s="81" t="s">
        <v>8017</v>
      </c>
      <c r="H157" s="1" t="s">
        <v>223</v>
      </c>
      <c r="I157" s="1" t="s">
        <v>297</v>
      </c>
    </row>
    <row r="158" spans="1:9" ht="12.75">
      <c r="A158" s="102">
        <f t="shared" si="0"/>
        <v>156</v>
      </c>
      <c r="B158" s="102" t="s">
        <v>224</v>
      </c>
      <c r="C158" s="103">
        <v>112212835</v>
      </c>
      <c r="D158" s="102" t="s">
        <v>299</v>
      </c>
      <c r="E158" s="103" t="s">
        <v>24</v>
      </c>
      <c r="F158" s="81" t="s">
        <v>4399</v>
      </c>
      <c r="G158" s="81" t="s">
        <v>8017</v>
      </c>
      <c r="H158" s="1" t="s">
        <v>223</v>
      </c>
      <c r="I158" s="1" t="s">
        <v>297</v>
      </c>
    </row>
    <row r="159" spans="1:9" ht="12.75">
      <c r="A159" s="102">
        <f t="shared" si="0"/>
        <v>157</v>
      </c>
      <c r="B159" s="102" t="s">
        <v>224</v>
      </c>
      <c r="C159" s="103">
        <v>222111844</v>
      </c>
      <c r="D159" s="102" t="s">
        <v>302</v>
      </c>
      <c r="E159" s="103" t="s">
        <v>12</v>
      </c>
      <c r="F159" s="81" t="s">
        <v>8273</v>
      </c>
      <c r="G159" s="81" t="s">
        <v>8017</v>
      </c>
      <c r="H159" s="1" t="s">
        <v>223</v>
      </c>
      <c r="I159" s="1" t="s">
        <v>297</v>
      </c>
    </row>
    <row r="160" spans="1:9" ht="12.75">
      <c r="A160" s="102">
        <f t="shared" si="0"/>
        <v>158</v>
      </c>
      <c r="B160" s="102" t="s">
        <v>224</v>
      </c>
      <c r="C160" s="103">
        <v>222112089</v>
      </c>
      <c r="D160" s="102" t="s">
        <v>301</v>
      </c>
      <c r="E160" s="103" t="s">
        <v>12</v>
      </c>
      <c r="F160" s="81" t="s">
        <v>8274</v>
      </c>
      <c r="G160" s="81" t="s">
        <v>8017</v>
      </c>
      <c r="H160" s="1" t="s">
        <v>223</v>
      </c>
      <c r="I160" s="1" t="s">
        <v>297</v>
      </c>
    </row>
    <row r="161" spans="1:9" ht="12.75">
      <c r="A161" s="102">
        <f t="shared" si="0"/>
        <v>159</v>
      </c>
      <c r="B161" s="102" t="s">
        <v>224</v>
      </c>
      <c r="C161" s="103">
        <v>222112118</v>
      </c>
      <c r="D161" s="102" t="s">
        <v>303</v>
      </c>
      <c r="E161" s="103" t="s">
        <v>12</v>
      </c>
      <c r="F161" s="81" t="s">
        <v>8275</v>
      </c>
      <c r="G161" s="81" t="s">
        <v>8017</v>
      </c>
      <c r="H161" s="1" t="s">
        <v>223</v>
      </c>
      <c r="I161" s="1" t="s">
        <v>297</v>
      </c>
    </row>
    <row r="162" spans="1:9" ht="12.75">
      <c r="A162" s="102">
        <f t="shared" si="0"/>
        <v>160</v>
      </c>
      <c r="B162" s="102" t="s">
        <v>224</v>
      </c>
      <c r="C162" s="102">
        <v>212011264</v>
      </c>
      <c r="D162" s="102" t="s">
        <v>307</v>
      </c>
      <c r="E162" s="103" t="s">
        <v>21</v>
      </c>
      <c r="F162" s="81" t="s">
        <v>8276</v>
      </c>
      <c r="G162" s="81" t="s">
        <v>8017</v>
      </c>
      <c r="H162" s="1" t="s">
        <v>223</v>
      </c>
      <c r="I162" s="1" t="s">
        <v>297</v>
      </c>
    </row>
    <row r="163" spans="1:9" ht="12.75">
      <c r="A163" s="102">
        <f t="shared" si="0"/>
        <v>161</v>
      </c>
      <c r="B163" s="102" t="s">
        <v>224</v>
      </c>
      <c r="C163" s="103">
        <v>212112208</v>
      </c>
      <c r="D163" s="102" t="s">
        <v>304</v>
      </c>
      <c r="E163" s="103" t="s">
        <v>21</v>
      </c>
      <c r="F163" s="81" t="s">
        <v>8277</v>
      </c>
      <c r="G163" s="81" t="s">
        <v>8017</v>
      </c>
      <c r="H163" s="1" t="s">
        <v>223</v>
      </c>
      <c r="I163" s="1" t="s">
        <v>297</v>
      </c>
    </row>
    <row r="164" spans="1:9" ht="12.75">
      <c r="A164" s="102">
        <f t="shared" si="0"/>
        <v>162</v>
      </c>
      <c r="B164" s="102" t="s">
        <v>224</v>
      </c>
      <c r="C164" s="103">
        <v>212112239</v>
      </c>
      <c r="D164" s="102" t="s">
        <v>305</v>
      </c>
      <c r="E164" s="103" t="s">
        <v>21</v>
      </c>
      <c r="F164" s="81" t="s">
        <v>8278</v>
      </c>
      <c r="G164" s="81" t="s">
        <v>8017</v>
      </c>
      <c r="H164" s="1" t="s">
        <v>223</v>
      </c>
      <c r="I164" s="1" t="s">
        <v>297</v>
      </c>
    </row>
    <row r="165" spans="1:9" ht="12.75">
      <c r="A165" s="102">
        <f t="shared" si="0"/>
        <v>163</v>
      </c>
      <c r="B165" s="102" t="s">
        <v>224</v>
      </c>
      <c r="C165" s="103">
        <v>112212456</v>
      </c>
      <c r="D165" s="102" t="s">
        <v>308</v>
      </c>
      <c r="E165" s="103" t="s">
        <v>24</v>
      </c>
      <c r="F165" s="81" t="s">
        <v>8279</v>
      </c>
      <c r="G165" s="81" t="s">
        <v>8018</v>
      </c>
      <c r="H165" s="1" t="s">
        <v>223</v>
      </c>
      <c r="I165" s="1" t="s">
        <v>309</v>
      </c>
    </row>
    <row r="166" spans="1:9" ht="12.75">
      <c r="A166" s="102">
        <f t="shared" si="0"/>
        <v>164</v>
      </c>
      <c r="B166" s="102" t="s">
        <v>224</v>
      </c>
      <c r="C166" s="103">
        <v>112212504</v>
      </c>
      <c r="D166" s="102" t="s">
        <v>312</v>
      </c>
      <c r="E166" s="103" t="s">
        <v>24</v>
      </c>
      <c r="F166" s="81" t="s">
        <v>8280</v>
      </c>
      <c r="G166" s="81" t="s">
        <v>8018</v>
      </c>
      <c r="H166" s="1" t="s">
        <v>223</v>
      </c>
      <c r="I166" s="1" t="s">
        <v>309</v>
      </c>
    </row>
    <row r="167" spans="1:9" ht="12.75">
      <c r="A167" s="102">
        <f t="shared" si="0"/>
        <v>165</v>
      </c>
      <c r="B167" s="102" t="s">
        <v>224</v>
      </c>
      <c r="C167" s="103">
        <v>112212928</v>
      </c>
      <c r="D167" s="102" t="s">
        <v>311</v>
      </c>
      <c r="E167" s="103" t="s">
        <v>24</v>
      </c>
      <c r="F167" s="81" t="s">
        <v>8281</v>
      </c>
      <c r="G167" s="81" t="s">
        <v>8018</v>
      </c>
      <c r="H167" s="1" t="s">
        <v>223</v>
      </c>
      <c r="I167" s="1" t="s">
        <v>309</v>
      </c>
    </row>
    <row r="168" spans="1:9" ht="12.75">
      <c r="A168" s="102">
        <f t="shared" si="0"/>
        <v>166</v>
      </c>
      <c r="B168" s="102" t="s">
        <v>224</v>
      </c>
      <c r="C168" s="103">
        <v>222112162</v>
      </c>
      <c r="D168" s="102" t="s">
        <v>313</v>
      </c>
      <c r="E168" s="103" t="s">
        <v>12</v>
      </c>
      <c r="F168" s="81" t="s">
        <v>8282</v>
      </c>
      <c r="G168" s="81" t="s">
        <v>8018</v>
      </c>
      <c r="H168" s="1" t="s">
        <v>223</v>
      </c>
      <c r="I168" s="1" t="s">
        <v>309</v>
      </c>
    </row>
    <row r="169" spans="1:9" ht="12.75">
      <c r="A169" s="102">
        <f t="shared" si="0"/>
        <v>167</v>
      </c>
      <c r="B169" s="102" t="s">
        <v>224</v>
      </c>
      <c r="C169" s="103">
        <v>222112179</v>
      </c>
      <c r="D169" s="102" t="s">
        <v>314</v>
      </c>
      <c r="E169" s="103" t="s">
        <v>12</v>
      </c>
      <c r="F169" s="81" t="s">
        <v>8283</v>
      </c>
      <c r="G169" s="81" t="s">
        <v>8018</v>
      </c>
      <c r="H169" s="1" t="s">
        <v>223</v>
      </c>
      <c r="I169" s="1" t="s">
        <v>309</v>
      </c>
    </row>
    <row r="170" spans="1:9" ht="12.75">
      <c r="A170" s="102">
        <f t="shared" si="0"/>
        <v>168</v>
      </c>
      <c r="B170" s="102" t="s">
        <v>224</v>
      </c>
      <c r="C170" s="103">
        <v>212111903</v>
      </c>
      <c r="D170" s="102" t="s">
        <v>317</v>
      </c>
      <c r="E170" s="103" t="s">
        <v>21</v>
      </c>
      <c r="F170" s="81" t="s">
        <v>8284</v>
      </c>
      <c r="G170" s="81" t="s">
        <v>8018</v>
      </c>
      <c r="H170" s="1" t="s">
        <v>223</v>
      </c>
      <c r="I170" s="1" t="s">
        <v>309</v>
      </c>
    </row>
    <row r="171" spans="1:9" ht="12.75">
      <c r="A171" s="102">
        <f t="shared" si="0"/>
        <v>169</v>
      </c>
      <c r="B171" s="102" t="s">
        <v>224</v>
      </c>
      <c r="C171" s="103">
        <v>212111996</v>
      </c>
      <c r="D171" s="102" t="s">
        <v>316</v>
      </c>
      <c r="E171" s="103" t="s">
        <v>21</v>
      </c>
      <c r="F171" s="81" t="s">
        <v>8285</v>
      </c>
      <c r="G171" s="81" t="s">
        <v>8018</v>
      </c>
      <c r="H171" s="1" t="s">
        <v>223</v>
      </c>
      <c r="I171" s="1" t="s">
        <v>309</v>
      </c>
    </row>
    <row r="172" spans="1:9" ht="12.75">
      <c r="A172" s="102">
        <f t="shared" si="0"/>
        <v>170</v>
      </c>
      <c r="B172" s="102" t="s">
        <v>224</v>
      </c>
      <c r="C172" s="103">
        <v>212112352</v>
      </c>
      <c r="D172" s="102" t="s">
        <v>315</v>
      </c>
      <c r="E172" s="103" t="s">
        <v>21</v>
      </c>
      <c r="F172" s="81" t="s">
        <v>8286</v>
      </c>
      <c r="G172" s="81" t="s">
        <v>8018</v>
      </c>
      <c r="H172" s="1" t="s">
        <v>223</v>
      </c>
      <c r="I172" s="1" t="s">
        <v>309</v>
      </c>
    </row>
    <row r="173" spans="1:9" ht="12.75">
      <c r="A173" s="102">
        <f t="shared" si="0"/>
        <v>171</v>
      </c>
      <c r="B173" s="102" t="s">
        <v>320</v>
      </c>
      <c r="C173" s="103">
        <v>222112225</v>
      </c>
      <c r="D173" s="102" t="s">
        <v>323</v>
      </c>
      <c r="E173" s="103" t="s">
        <v>12</v>
      </c>
      <c r="F173" s="81" t="s">
        <v>8287</v>
      </c>
      <c r="G173" s="81" t="s">
        <v>8019</v>
      </c>
      <c r="H173" s="1" t="s">
        <v>319</v>
      </c>
      <c r="I173" s="1" t="s">
        <v>321</v>
      </c>
    </row>
    <row r="174" spans="1:9" ht="12.75">
      <c r="A174" s="102">
        <f t="shared" si="0"/>
        <v>172</v>
      </c>
      <c r="B174" s="102" t="s">
        <v>320</v>
      </c>
      <c r="C174" s="103">
        <v>222112261</v>
      </c>
      <c r="D174" s="102" t="s">
        <v>318</v>
      </c>
      <c r="E174" s="103" t="s">
        <v>12</v>
      </c>
      <c r="F174" s="81" t="s">
        <v>8288</v>
      </c>
      <c r="G174" s="81" t="s">
        <v>8019</v>
      </c>
      <c r="H174" s="1" t="s">
        <v>319</v>
      </c>
      <c r="I174" s="1" t="s">
        <v>321</v>
      </c>
    </row>
    <row r="175" spans="1:9" ht="12.75">
      <c r="A175" s="102">
        <f t="shared" si="0"/>
        <v>173</v>
      </c>
      <c r="B175" s="102" t="s">
        <v>320</v>
      </c>
      <c r="C175" s="103">
        <v>222112386</v>
      </c>
      <c r="D175" s="102" t="s">
        <v>324</v>
      </c>
      <c r="E175" s="103" t="s">
        <v>12</v>
      </c>
      <c r="F175" s="81" t="s">
        <v>8289</v>
      </c>
      <c r="G175" s="81" t="s">
        <v>8019</v>
      </c>
      <c r="H175" s="1" t="s">
        <v>319</v>
      </c>
      <c r="I175" s="1" t="s">
        <v>321</v>
      </c>
    </row>
    <row r="176" spans="1:9" ht="12.75">
      <c r="A176" s="102">
        <f t="shared" si="0"/>
        <v>174</v>
      </c>
      <c r="B176" s="102" t="s">
        <v>320</v>
      </c>
      <c r="C176" s="103">
        <v>212112409</v>
      </c>
      <c r="D176" s="102" t="s">
        <v>325</v>
      </c>
      <c r="E176" s="103" t="s">
        <v>21</v>
      </c>
      <c r="F176" s="81" t="s">
        <v>8290</v>
      </c>
      <c r="G176" s="81" t="s">
        <v>8019</v>
      </c>
      <c r="H176" s="1" t="s">
        <v>319</v>
      </c>
      <c r="I176" s="1" t="s">
        <v>321</v>
      </c>
    </row>
    <row r="177" spans="1:9" ht="12.75">
      <c r="A177" s="102">
        <f t="shared" si="0"/>
        <v>175</v>
      </c>
      <c r="B177" s="102" t="s">
        <v>320</v>
      </c>
      <c r="C177" s="103">
        <v>222111849</v>
      </c>
      <c r="D177" s="102" t="s">
        <v>331</v>
      </c>
      <c r="E177" s="103" t="s">
        <v>12</v>
      </c>
      <c r="F177" s="81" t="s">
        <v>8291</v>
      </c>
      <c r="G177" s="81" t="s">
        <v>8020</v>
      </c>
      <c r="H177" s="1" t="s">
        <v>319</v>
      </c>
      <c r="I177" s="1" t="s">
        <v>327</v>
      </c>
    </row>
    <row r="178" spans="1:9" ht="12.75">
      <c r="A178" s="102">
        <f t="shared" si="0"/>
        <v>176</v>
      </c>
      <c r="B178" s="102" t="s">
        <v>320</v>
      </c>
      <c r="C178" s="103">
        <v>222111995</v>
      </c>
      <c r="D178" s="102" t="s">
        <v>330</v>
      </c>
      <c r="E178" s="103" t="s">
        <v>12</v>
      </c>
      <c r="F178" s="81" t="s">
        <v>8292</v>
      </c>
      <c r="G178" s="81" t="s">
        <v>8020</v>
      </c>
      <c r="H178" s="1" t="s">
        <v>319</v>
      </c>
      <c r="I178" s="1" t="s">
        <v>327</v>
      </c>
    </row>
    <row r="179" spans="1:9" ht="12.75">
      <c r="A179" s="102">
        <f t="shared" si="0"/>
        <v>177</v>
      </c>
      <c r="B179" s="102" t="s">
        <v>320</v>
      </c>
      <c r="C179" s="103">
        <v>222112076</v>
      </c>
      <c r="D179" s="102" t="s">
        <v>326</v>
      </c>
      <c r="E179" s="103" t="s">
        <v>12</v>
      </c>
      <c r="F179" s="81" t="s">
        <v>8293</v>
      </c>
      <c r="G179" s="81" t="s">
        <v>8020</v>
      </c>
      <c r="H179" s="1" t="s">
        <v>319</v>
      </c>
      <c r="I179" s="1" t="s">
        <v>327</v>
      </c>
    </row>
    <row r="180" spans="1:9" ht="12.75">
      <c r="A180" s="102">
        <f t="shared" si="0"/>
        <v>178</v>
      </c>
      <c r="B180" s="102" t="s">
        <v>320</v>
      </c>
      <c r="C180" s="103">
        <v>222112402</v>
      </c>
      <c r="D180" s="102" t="s">
        <v>329</v>
      </c>
      <c r="E180" s="103" t="s">
        <v>12</v>
      </c>
      <c r="F180" s="81" t="s">
        <v>8294</v>
      </c>
      <c r="G180" s="81" t="s">
        <v>8020</v>
      </c>
      <c r="H180" s="1" t="s">
        <v>319</v>
      </c>
      <c r="I180" s="1" t="s">
        <v>327</v>
      </c>
    </row>
    <row r="181" spans="1:9" ht="12.75">
      <c r="A181" s="102">
        <f t="shared" si="0"/>
        <v>179</v>
      </c>
      <c r="B181" s="102" t="s">
        <v>320</v>
      </c>
      <c r="C181" s="103">
        <v>212111981</v>
      </c>
      <c r="D181" s="102" t="s">
        <v>332</v>
      </c>
      <c r="E181" s="103" t="s">
        <v>21</v>
      </c>
      <c r="F181" s="81" t="s">
        <v>8295</v>
      </c>
      <c r="G181" s="81" t="s">
        <v>8020</v>
      </c>
      <c r="H181" s="1" t="s">
        <v>319</v>
      </c>
      <c r="I181" s="1" t="s">
        <v>327</v>
      </c>
    </row>
    <row r="182" spans="1:9" ht="12.75">
      <c r="A182" s="102">
        <f t="shared" si="0"/>
        <v>180</v>
      </c>
      <c r="B182" s="102" t="s">
        <v>320</v>
      </c>
      <c r="C182" s="103">
        <v>222112419</v>
      </c>
      <c r="D182" s="102" t="s">
        <v>333</v>
      </c>
      <c r="E182" s="103" t="s">
        <v>12</v>
      </c>
      <c r="F182" s="81" t="s">
        <v>8296</v>
      </c>
      <c r="G182" s="81" t="s">
        <v>8021</v>
      </c>
      <c r="H182" s="1" t="s">
        <v>319</v>
      </c>
      <c r="I182" s="1" t="s">
        <v>334</v>
      </c>
    </row>
    <row r="183" spans="1:9" ht="12.75">
      <c r="A183" s="102">
        <f t="shared" si="0"/>
        <v>181</v>
      </c>
      <c r="B183" s="102" t="s">
        <v>320</v>
      </c>
      <c r="C183" s="103">
        <v>222011335</v>
      </c>
      <c r="D183" s="102" t="s">
        <v>336</v>
      </c>
      <c r="E183" s="103" t="s">
        <v>12</v>
      </c>
      <c r="F183" s="81" t="s">
        <v>8297</v>
      </c>
      <c r="G183" s="81" t="s">
        <v>8022</v>
      </c>
      <c r="H183" s="1" t="s">
        <v>319</v>
      </c>
      <c r="I183" s="1" t="s">
        <v>337</v>
      </c>
    </row>
    <row r="184" spans="1:9" ht="12.75">
      <c r="A184" s="102">
        <f t="shared" si="0"/>
        <v>182</v>
      </c>
      <c r="B184" s="102" t="s">
        <v>320</v>
      </c>
      <c r="C184" s="103">
        <v>112212492</v>
      </c>
      <c r="D184" s="102" t="s">
        <v>339</v>
      </c>
      <c r="E184" s="103" t="s">
        <v>24</v>
      </c>
      <c r="F184" s="81" t="s">
        <v>8298</v>
      </c>
      <c r="G184" s="81" t="s">
        <v>8023</v>
      </c>
      <c r="H184" s="1" t="s">
        <v>319</v>
      </c>
      <c r="I184" s="1" t="s">
        <v>340</v>
      </c>
    </row>
    <row r="185" spans="1:9" ht="12.75">
      <c r="A185" s="102">
        <f t="shared" si="0"/>
        <v>183</v>
      </c>
      <c r="B185" s="102" t="s">
        <v>320</v>
      </c>
      <c r="C185" s="103">
        <v>222112122</v>
      </c>
      <c r="D185" s="102" t="s">
        <v>346</v>
      </c>
      <c r="E185" s="103" t="s">
        <v>12</v>
      </c>
      <c r="F185" s="81" t="s">
        <v>8299</v>
      </c>
      <c r="G185" s="81" t="s">
        <v>8024</v>
      </c>
      <c r="H185" s="1" t="s">
        <v>319</v>
      </c>
      <c r="I185" s="1" t="s">
        <v>343</v>
      </c>
    </row>
    <row r="186" spans="1:9" ht="12.75">
      <c r="A186" s="102">
        <f t="shared" si="0"/>
        <v>184</v>
      </c>
      <c r="B186" s="102" t="s">
        <v>320</v>
      </c>
      <c r="C186" s="103">
        <v>222112272</v>
      </c>
      <c r="D186" s="102" t="s">
        <v>342</v>
      </c>
      <c r="E186" s="103" t="s">
        <v>12</v>
      </c>
      <c r="F186" s="81" t="s">
        <v>8300</v>
      </c>
      <c r="G186" s="81" t="s">
        <v>8024</v>
      </c>
      <c r="H186" s="1" t="s">
        <v>319</v>
      </c>
      <c r="I186" s="1" t="s">
        <v>343</v>
      </c>
    </row>
    <row r="187" spans="1:9" ht="12.75">
      <c r="A187" s="102">
        <f t="shared" si="0"/>
        <v>185</v>
      </c>
      <c r="B187" s="102" t="s">
        <v>320</v>
      </c>
      <c r="C187" s="103">
        <v>222112434</v>
      </c>
      <c r="D187" s="102" t="s">
        <v>345</v>
      </c>
      <c r="E187" s="103" t="s">
        <v>12</v>
      </c>
      <c r="F187" s="81" t="s">
        <v>8301</v>
      </c>
      <c r="G187" s="81" t="s">
        <v>8024</v>
      </c>
      <c r="H187" s="1" t="s">
        <v>319</v>
      </c>
      <c r="I187" s="1" t="s">
        <v>343</v>
      </c>
    </row>
    <row r="188" spans="1:9" ht="12.75">
      <c r="A188" s="102">
        <f t="shared" si="0"/>
        <v>186</v>
      </c>
      <c r="B188" s="102" t="s">
        <v>320</v>
      </c>
      <c r="C188" s="103">
        <v>112212471</v>
      </c>
      <c r="D188" s="102" t="s">
        <v>351</v>
      </c>
      <c r="E188" s="103" t="s">
        <v>24</v>
      </c>
      <c r="F188" s="81" t="s">
        <v>8302</v>
      </c>
      <c r="G188" s="81" t="s">
        <v>8025</v>
      </c>
      <c r="H188" s="1" t="s">
        <v>319</v>
      </c>
      <c r="I188" s="1" t="s">
        <v>348</v>
      </c>
    </row>
    <row r="189" spans="1:9" ht="12.75">
      <c r="A189" s="102">
        <f t="shared" si="0"/>
        <v>187</v>
      </c>
      <c r="B189" s="102" t="s">
        <v>320</v>
      </c>
      <c r="C189" s="103">
        <v>112212804</v>
      </c>
      <c r="D189" s="102" t="s">
        <v>347</v>
      </c>
      <c r="E189" s="103" t="s">
        <v>24</v>
      </c>
      <c r="F189" s="81" t="s">
        <v>8303</v>
      </c>
      <c r="G189" s="81" t="s">
        <v>8025</v>
      </c>
      <c r="H189" s="1" t="s">
        <v>319</v>
      </c>
      <c r="I189" s="1" t="s">
        <v>348</v>
      </c>
    </row>
    <row r="190" spans="1:9" ht="12.75">
      <c r="A190" s="102">
        <f t="shared" si="0"/>
        <v>188</v>
      </c>
      <c r="B190" s="102" t="s">
        <v>320</v>
      </c>
      <c r="C190" s="103">
        <v>112212837</v>
      </c>
      <c r="D190" s="102" t="s">
        <v>352</v>
      </c>
      <c r="E190" s="103" t="s">
        <v>24</v>
      </c>
      <c r="F190" s="81" t="s">
        <v>8304</v>
      </c>
      <c r="G190" s="81" t="s">
        <v>8025</v>
      </c>
      <c r="H190" s="1" t="s">
        <v>319</v>
      </c>
      <c r="I190" s="1" t="s">
        <v>348</v>
      </c>
    </row>
    <row r="191" spans="1:9" ht="12.75">
      <c r="A191" s="102">
        <f t="shared" si="0"/>
        <v>189</v>
      </c>
      <c r="B191" s="102" t="s">
        <v>320</v>
      </c>
      <c r="C191" s="103">
        <v>112212866</v>
      </c>
      <c r="D191" s="102" t="s">
        <v>350</v>
      </c>
      <c r="E191" s="103" t="s">
        <v>24</v>
      </c>
      <c r="F191" s="81" t="s">
        <v>8305</v>
      </c>
      <c r="G191" s="81" t="s">
        <v>8025</v>
      </c>
      <c r="H191" s="1" t="s">
        <v>319</v>
      </c>
      <c r="I191" s="1" t="s">
        <v>348</v>
      </c>
    </row>
    <row r="192" spans="1:9" ht="12.75">
      <c r="A192" s="102">
        <f t="shared" si="0"/>
        <v>190</v>
      </c>
      <c r="B192" s="102" t="s">
        <v>320</v>
      </c>
      <c r="C192" s="103">
        <v>222111845</v>
      </c>
      <c r="D192" s="102" t="s">
        <v>354</v>
      </c>
      <c r="E192" s="103" t="s">
        <v>12</v>
      </c>
      <c r="F192" s="81" t="s">
        <v>8306</v>
      </c>
      <c r="G192" s="81" t="s">
        <v>8025</v>
      </c>
      <c r="H192" s="1" t="s">
        <v>319</v>
      </c>
      <c r="I192" s="1" t="s">
        <v>348</v>
      </c>
    </row>
    <row r="193" spans="1:9" ht="12.75">
      <c r="A193" s="102">
        <f t="shared" si="0"/>
        <v>191</v>
      </c>
      <c r="B193" s="102" t="s">
        <v>320</v>
      </c>
      <c r="C193" s="103">
        <v>222111964</v>
      </c>
      <c r="D193" s="102" t="s">
        <v>356</v>
      </c>
      <c r="E193" s="103" t="s">
        <v>12</v>
      </c>
      <c r="F193" s="81" t="s">
        <v>8307</v>
      </c>
      <c r="G193" s="81" t="s">
        <v>8025</v>
      </c>
      <c r="H193" s="1" t="s">
        <v>319</v>
      </c>
      <c r="I193" s="1" t="s">
        <v>348</v>
      </c>
    </row>
    <row r="194" spans="1:9" ht="12.75">
      <c r="A194" s="102">
        <f t="shared" si="0"/>
        <v>192</v>
      </c>
      <c r="B194" s="102" t="s">
        <v>320</v>
      </c>
      <c r="C194" s="103">
        <v>222112071</v>
      </c>
      <c r="D194" s="102" t="s">
        <v>353</v>
      </c>
      <c r="E194" s="103" t="s">
        <v>12</v>
      </c>
      <c r="F194" s="81" t="s">
        <v>8308</v>
      </c>
      <c r="G194" s="81" t="s">
        <v>8025</v>
      </c>
      <c r="H194" s="1" t="s">
        <v>319</v>
      </c>
      <c r="I194" s="1" t="s">
        <v>348</v>
      </c>
    </row>
    <row r="195" spans="1:9" ht="12.75">
      <c r="A195" s="102">
        <f t="shared" si="0"/>
        <v>193</v>
      </c>
      <c r="B195" s="102" t="s">
        <v>320</v>
      </c>
      <c r="C195" s="103">
        <v>222112265</v>
      </c>
      <c r="D195" s="102" t="s">
        <v>355</v>
      </c>
      <c r="E195" s="103" t="s">
        <v>12</v>
      </c>
      <c r="F195" s="81" t="s">
        <v>8309</v>
      </c>
      <c r="G195" s="81" t="s">
        <v>8025</v>
      </c>
      <c r="H195" s="1" t="s">
        <v>319</v>
      </c>
      <c r="I195" s="1" t="s">
        <v>348</v>
      </c>
    </row>
    <row r="196" spans="1:9" ht="12.75">
      <c r="A196" s="102">
        <f t="shared" si="0"/>
        <v>194</v>
      </c>
      <c r="B196" s="102" t="s">
        <v>320</v>
      </c>
      <c r="C196" s="103">
        <v>112212482</v>
      </c>
      <c r="D196" s="102" t="s">
        <v>357</v>
      </c>
      <c r="E196" s="103" t="s">
        <v>24</v>
      </c>
      <c r="F196" s="81" t="s">
        <v>8310</v>
      </c>
      <c r="G196" s="81" t="s">
        <v>8026</v>
      </c>
      <c r="H196" s="1" t="s">
        <v>319</v>
      </c>
      <c r="I196" s="1" t="s">
        <v>358</v>
      </c>
    </row>
    <row r="197" spans="1:9" ht="12.75">
      <c r="A197" s="102">
        <f t="shared" si="0"/>
        <v>195</v>
      </c>
      <c r="B197" s="102" t="s">
        <v>320</v>
      </c>
      <c r="C197" s="103">
        <v>222111862</v>
      </c>
      <c r="D197" s="102" t="s">
        <v>360</v>
      </c>
      <c r="E197" s="103" t="s">
        <v>12</v>
      </c>
      <c r="F197" s="81" t="s">
        <v>4844</v>
      </c>
      <c r="G197" s="81" t="s">
        <v>8026</v>
      </c>
      <c r="H197" s="1" t="s">
        <v>319</v>
      </c>
      <c r="I197" s="1" t="s">
        <v>358</v>
      </c>
    </row>
    <row r="198" spans="1:9" ht="12.75">
      <c r="A198" s="102">
        <f t="shared" si="0"/>
        <v>196</v>
      </c>
      <c r="B198" s="102" t="s">
        <v>320</v>
      </c>
      <c r="C198" s="103">
        <v>222112177</v>
      </c>
      <c r="D198" s="102" t="s">
        <v>361</v>
      </c>
      <c r="E198" s="103" t="s">
        <v>12</v>
      </c>
      <c r="F198" s="81" t="s">
        <v>8311</v>
      </c>
      <c r="G198" s="81" t="s">
        <v>8026</v>
      </c>
      <c r="H198" s="1" t="s">
        <v>319</v>
      </c>
      <c r="I198" s="1" t="s">
        <v>358</v>
      </c>
    </row>
    <row r="199" spans="1:9" ht="12.75">
      <c r="A199" s="102">
        <f t="shared" si="0"/>
        <v>197</v>
      </c>
      <c r="B199" s="102" t="s">
        <v>320</v>
      </c>
      <c r="C199" s="103">
        <v>112212817</v>
      </c>
      <c r="D199" s="102" t="s">
        <v>362</v>
      </c>
      <c r="E199" s="103" t="s">
        <v>24</v>
      </c>
      <c r="F199" s="81" t="s">
        <v>8312</v>
      </c>
      <c r="G199" s="81" t="s">
        <v>8027</v>
      </c>
      <c r="H199" s="1" t="s">
        <v>319</v>
      </c>
      <c r="I199" s="1" t="s">
        <v>363</v>
      </c>
    </row>
    <row r="200" spans="1:9" ht="12.75">
      <c r="A200" s="102">
        <f t="shared" si="0"/>
        <v>198</v>
      </c>
      <c r="B200" s="102" t="s">
        <v>320</v>
      </c>
      <c r="C200" s="103">
        <v>222112251</v>
      </c>
      <c r="D200" s="102" t="s">
        <v>365</v>
      </c>
      <c r="E200" s="103" t="s">
        <v>12</v>
      </c>
      <c r="F200" s="81" t="s">
        <v>8313</v>
      </c>
      <c r="G200" s="81" t="s">
        <v>8027</v>
      </c>
      <c r="H200" s="1" t="s">
        <v>319</v>
      </c>
      <c r="I200" s="1" t="s">
        <v>363</v>
      </c>
    </row>
    <row r="201" spans="1:9" ht="12.75">
      <c r="A201" s="102">
        <f t="shared" si="0"/>
        <v>199</v>
      </c>
      <c r="B201" s="102" t="s">
        <v>320</v>
      </c>
      <c r="C201" s="103">
        <v>222112351</v>
      </c>
      <c r="D201" s="102" t="s">
        <v>366</v>
      </c>
      <c r="E201" s="103" t="s">
        <v>12</v>
      </c>
      <c r="F201" s="81" t="s">
        <v>8314</v>
      </c>
      <c r="G201" s="81" t="s">
        <v>8027</v>
      </c>
      <c r="H201" s="1" t="s">
        <v>319</v>
      </c>
      <c r="I201" s="1" t="s">
        <v>363</v>
      </c>
    </row>
    <row r="202" spans="1:9" ht="12.75">
      <c r="A202" s="102">
        <f t="shared" si="0"/>
        <v>200</v>
      </c>
      <c r="B202" s="102" t="s">
        <v>369</v>
      </c>
      <c r="C202" s="103">
        <v>112212657</v>
      </c>
      <c r="D202" s="102" t="s">
        <v>393</v>
      </c>
      <c r="E202" s="103" t="s">
        <v>24</v>
      </c>
      <c r="F202" s="81" t="s">
        <v>8315</v>
      </c>
      <c r="G202" s="81" t="s">
        <v>8028</v>
      </c>
      <c r="H202" s="1" t="s">
        <v>368</v>
      </c>
      <c r="I202" s="1" t="s">
        <v>399</v>
      </c>
    </row>
    <row r="203" spans="1:9" ht="12.75">
      <c r="A203" s="102">
        <f t="shared" si="0"/>
        <v>201</v>
      </c>
      <c r="B203" s="102" t="s">
        <v>369</v>
      </c>
      <c r="C203" s="103">
        <v>112212860</v>
      </c>
      <c r="D203" s="102" t="s">
        <v>396</v>
      </c>
      <c r="E203" s="103" t="s">
        <v>24</v>
      </c>
      <c r="F203" s="81" t="s">
        <v>8316</v>
      </c>
      <c r="G203" s="81" t="s">
        <v>8028</v>
      </c>
      <c r="H203" s="1" t="s">
        <v>368</v>
      </c>
      <c r="I203" s="1" t="s">
        <v>399</v>
      </c>
    </row>
    <row r="204" spans="1:9" ht="12.75">
      <c r="A204" s="102">
        <f t="shared" si="0"/>
        <v>202</v>
      </c>
      <c r="B204" s="102" t="s">
        <v>369</v>
      </c>
      <c r="C204" s="103">
        <v>222111940</v>
      </c>
      <c r="D204" s="102" t="s">
        <v>398</v>
      </c>
      <c r="E204" s="103" t="s">
        <v>12</v>
      </c>
      <c r="F204" s="81" t="s">
        <v>8317</v>
      </c>
      <c r="G204" s="81" t="s">
        <v>8028</v>
      </c>
      <c r="H204" s="1" t="s">
        <v>368</v>
      </c>
      <c r="I204" s="1" t="s">
        <v>399</v>
      </c>
    </row>
    <row r="205" spans="1:9" ht="12.75">
      <c r="A205" s="102">
        <f t="shared" si="0"/>
        <v>203</v>
      </c>
      <c r="B205" s="102" t="s">
        <v>369</v>
      </c>
      <c r="C205" s="103">
        <v>222111997</v>
      </c>
      <c r="D205" s="102" t="s">
        <v>400</v>
      </c>
      <c r="E205" s="103" t="s">
        <v>12</v>
      </c>
      <c r="F205" s="81" t="s">
        <v>8318</v>
      </c>
      <c r="G205" s="81" t="s">
        <v>8028</v>
      </c>
      <c r="H205" s="1" t="s">
        <v>368</v>
      </c>
      <c r="I205" s="1" t="s">
        <v>399</v>
      </c>
    </row>
    <row r="206" spans="1:9" ht="12.75">
      <c r="A206" s="102">
        <f t="shared" si="0"/>
        <v>204</v>
      </c>
      <c r="B206" s="102" t="s">
        <v>369</v>
      </c>
      <c r="C206" s="103">
        <v>222112385</v>
      </c>
      <c r="D206" s="102" t="s">
        <v>379</v>
      </c>
      <c r="E206" s="103" t="s">
        <v>12</v>
      </c>
      <c r="F206" s="81" t="s">
        <v>8319</v>
      </c>
      <c r="G206" s="81" t="s">
        <v>8028</v>
      </c>
      <c r="H206" s="1" t="s">
        <v>368</v>
      </c>
      <c r="I206" s="1" t="s">
        <v>399</v>
      </c>
    </row>
    <row r="207" spans="1:9" ht="12.75">
      <c r="A207" s="102">
        <f t="shared" si="0"/>
        <v>205</v>
      </c>
      <c r="B207" s="102" t="s">
        <v>369</v>
      </c>
      <c r="C207" s="103">
        <v>212111861</v>
      </c>
      <c r="D207" s="102" t="s">
        <v>386</v>
      </c>
      <c r="E207" s="103" t="s">
        <v>21</v>
      </c>
      <c r="F207" s="81" t="s">
        <v>8320</v>
      </c>
      <c r="G207" s="81" t="s">
        <v>8028</v>
      </c>
      <c r="H207" s="1" t="s">
        <v>368</v>
      </c>
      <c r="I207" s="1" t="s">
        <v>399</v>
      </c>
    </row>
    <row r="208" spans="1:9" ht="12.75">
      <c r="A208" s="102">
        <f t="shared" si="0"/>
        <v>206</v>
      </c>
      <c r="B208" s="102" t="s">
        <v>369</v>
      </c>
      <c r="C208" s="103">
        <v>212112138</v>
      </c>
      <c r="D208" s="102" t="s">
        <v>401</v>
      </c>
      <c r="E208" s="103" t="s">
        <v>21</v>
      </c>
      <c r="F208" s="81" t="s">
        <v>8321</v>
      </c>
      <c r="G208" s="81" t="s">
        <v>8028</v>
      </c>
      <c r="H208" s="1" t="s">
        <v>368</v>
      </c>
      <c r="I208" s="1" t="s">
        <v>399</v>
      </c>
    </row>
    <row r="209" spans="1:9" ht="12.75">
      <c r="A209" s="102">
        <f t="shared" si="0"/>
        <v>207</v>
      </c>
      <c r="B209" s="102" t="s">
        <v>369</v>
      </c>
      <c r="C209" s="103">
        <v>212112306</v>
      </c>
      <c r="D209" s="102" t="s">
        <v>403</v>
      </c>
      <c r="E209" s="103" t="s">
        <v>21</v>
      </c>
      <c r="F209" s="81" t="s">
        <v>8322</v>
      </c>
      <c r="G209" s="81" t="s">
        <v>8028</v>
      </c>
      <c r="H209" s="1" t="s">
        <v>368</v>
      </c>
      <c r="I209" s="1" t="s">
        <v>399</v>
      </c>
    </row>
    <row r="210" spans="1:9" ht="12.75">
      <c r="A210" s="102">
        <f t="shared" si="0"/>
        <v>208</v>
      </c>
      <c r="B210" s="102" t="s">
        <v>369</v>
      </c>
      <c r="C210" s="103">
        <v>212112383</v>
      </c>
      <c r="D210" s="102" t="s">
        <v>402</v>
      </c>
      <c r="E210" s="103" t="s">
        <v>21</v>
      </c>
      <c r="F210" s="81" t="s">
        <v>8323</v>
      </c>
      <c r="G210" s="81" t="s">
        <v>8028</v>
      </c>
      <c r="H210" s="1" t="s">
        <v>368</v>
      </c>
      <c r="I210" s="1" t="s">
        <v>399</v>
      </c>
    </row>
    <row r="211" spans="1:9" ht="12.75">
      <c r="A211" s="102">
        <f t="shared" si="0"/>
        <v>209</v>
      </c>
      <c r="B211" s="102" t="s">
        <v>369</v>
      </c>
      <c r="C211" s="103">
        <v>222111873</v>
      </c>
      <c r="D211" s="102" t="s">
        <v>408</v>
      </c>
      <c r="E211" s="103" t="s">
        <v>12</v>
      </c>
      <c r="F211" s="81" t="s">
        <v>8324</v>
      </c>
      <c r="G211" s="81" t="s">
        <v>8029</v>
      </c>
      <c r="H211" s="1" t="s">
        <v>368</v>
      </c>
      <c r="I211" s="1" t="s">
        <v>405</v>
      </c>
    </row>
    <row r="212" spans="1:9" ht="12.75">
      <c r="A212" s="102">
        <f t="shared" si="0"/>
        <v>210</v>
      </c>
      <c r="B212" s="102" t="s">
        <v>369</v>
      </c>
      <c r="C212" s="103">
        <v>222111896</v>
      </c>
      <c r="D212" s="102" t="s">
        <v>407</v>
      </c>
      <c r="E212" s="103" t="s">
        <v>12</v>
      </c>
      <c r="F212" s="81" t="s">
        <v>8325</v>
      </c>
      <c r="G212" s="81" t="s">
        <v>8029</v>
      </c>
      <c r="H212" s="1" t="s">
        <v>368</v>
      </c>
      <c r="I212" s="1" t="s">
        <v>405</v>
      </c>
    </row>
    <row r="213" spans="1:9" ht="12.75">
      <c r="A213" s="102">
        <f t="shared" si="0"/>
        <v>211</v>
      </c>
      <c r="B213" s="102" t="s">
        <v>369</v>
      </c>
      <c r="C213" s="103">
        <v>222111928</v>
      </c>
      <c r="D213" s="102" t="s">
        <v>404</v>
      </c>
      <c r="E213" s="103" t="s">
        <v>12</v>
      </c>
      <c r="F213" s="81" t="s">
        <v>8326</v>
      </c>
      <c r="G213" s="81" t="s">
        <v>8029</v>
      </c>
      <c r="H213" s="1" t="s">
        <v>368</v>
      </c>
      <c r="I213" s="1" t="s">
        <v>405</v>
      </c>
    </row>
    <row r="214" spans="1:9" ht="12.75">
      <c r="A214" s="102">
        <f t="shared" si="0"/>
        <v>212</v>
      </c>
      <c r="B214" s="102" t="s">
        <v>369</v>
      </c>
      <c r="C214" s="103">
        <v>212112395</v>
      </c>
      <c r="D214" s="102" t="s">
        <v>409</v>
      </c>
      <c r="E214" s="103" t="s">
        <v>21</v>
      </c>
      <c r="F214" s="81" t="s">
        <v>2351</v>
      </c>
      <c r="G214" s="81" t="s">
        <v>8029</v>
      </c>
      <c r="H214" s="1" t="s">
        <v>368</v>
      </c>
      <c r="I214" s="1" t="s">
        <v>405</v>
      </c>
    </row>
    <row r="215" spans="1:9" ht="12.75">
      <c r="A215" s="102">
        <f t="shared" si="0"/>
        <v>213</v>
      </c>
      <c r="B215" s="102" t="s">
        <v>369</v>
      </c>
      <c r="C215" s="103">
        <v>222112273</v>
      </c>
      <c r="D215" s="102" t="s">
        <v>412</v>
      </c>
      <c r="E215" s="103" t="s">
        <v>12</v>
      </c>
      <c r="F215" s="81" t="s">
        <v>8327</v>
      </c>
      <c r="G215" s="81" t="s">
        <v>8030</v>
      </c>
      <c r="H215" s="1" t="s">
        <v>368</v>
      </c>
      <c r="I215" s="1" t="s">
        <v>411</v>
      </c>
    </row>
    <row r="216" spans="1:9" ht="12.75">
      <c r="A216" s="102">
        <f t="shared" si="0"/>
        <v>214</v>
      </c>
      <c r="B216" s="102" t="s">
        <v>369</v>
      </c>
      <c r="C216" s="103">
        <v>222112282</v>
      </c>
      <c r="D216" s="102" t="s">
        <v>410</v>
      </c>
      <c r="E216" s="103" t="s">
        <v>12</v>
      </c>
      <c r="F216" s="81" t="s">
        <v>8328</v>
      </c>
      <c r="G216" s="81" t="s">
        <v>8030</v>
      </c>
      <c r="H216" s="1" t="s">
        <v>368</v>
      </c>
      <c r="I216" s="1" t="s">
        <v>411</v>
      </c>
    </row>
    <row r="217" spans="1:9" ht="12.75">
      <c r="A217" s="102">
        <f t="shared" si="0"/>
        <v>215</v>
      </c>
      <c r="B217" s="102" t="s">
        <v>369</v>
      </c>
      <c r="C217" s="103">
        <v>212112026</v>
      </c>
      <c r="D217" s="102" t="s">
        <v>416</v>
      </c>
      <c r="E217" s="103" t="s">
        <v>21</v>
      </c>
      <c r="F217" s="81" t="s">
        <v>8329</v>
      </c>
      <c r="G217" s="81" t="s">
        <v>8030</v>
      </c>
      <c r="H217" s="1" t="s">
        <v>368</v>
      </c>
      <c r="I217" s="1" t="s">
        <v>411</v>
      </c>
    </row>
    <row r="218" spans="1:9" ht="12.75">
      <c r="A218" s="102">
        <f t="shared" si="0"/>
        <v>216</v>
      </c>
      <c r="B218" s="102" t="s">
        <v>369</v>
      </c>
      <c r="C218" s="103">
        <v>212112041</v>
      </c>
      <c r="D218" s="102" t="s">
        <v>413</v>
      </c>
      <c r="E218" s="103" t="s">
        <v>21</v>
      </c>
      <c r="F218" s="81" t="s">
        <v>8330</v>
      </c>
      <c r="G218" s="81" t="s">
        <v>8030</v>
      </c>
      <c r="H218" s="1" t="s">
        <v>368</v>
      </c>
      <c r="I218" s="1" t="s">
        <v>411</v>
      </c>
    </row>
    <row r="219" spans="1:9" ht="12.75">
      <c r="A219" s="102">
        <f t="shared" si="0"/>
        <v>217</v>
      </c>
      <c r="B219" s="102" t="s">
        <v>369</v>
      </c>
      <c r="C219" s="103">
        <v>212112092</v>
      </c>
      <c r="D219" s="102" t="s">
        <v>415</v>
      </c>
      <c r="E219" s="103" t="s">
        <v>21</v>
      </c>
      <c r="F219" s="81" t="s">
        <v>8331</v>
      </c>
      <c r="G219" s="81" t="s">
        <v>8030</v>
      </c>
      <c r="H219" s="1" t="s">
        <v>368</v>
      </c>
      <c r="I219" s="1" t="s">
        <v>411</v>
      </c>
    </row>
    <row r="220" spans="1:9" ht="12.75">
      <c r="A220" s="102">
        <f t="shared" si="0"/>
        <v>218</v>
      </c>
      <c r="B220" s="102" t="s">
        <v>369</v>
      </c>
      <c r="C220" s="103">
        <v>212112204</v>
      </c>
      <c r="D220" s="102" t="s">
        <v>414</v>
      </c>
      <c r="E220" s="103" t="s">
        <v>21</v>
      </c>
      <c r="F220" s="81" t="s">
        <v>8332</v>
      </c>
      <c r="G220" s="81" t="s">
        <v>8030</v>
      </c>
      <c r="H220" s="1" t="s">
        <v>368</v>
      </c>
      <c r="I220" s="1" t="s">
        <v>411</v>
      </c>
    </row>
    <row r="221" spans="1:9" ht="12.75">
      <c r="A221" s="102">
        <f t="shared" si="0"/>
        <v>219</v>
      </c>
      <c r="B221" s="102" t="s">
        <v>369</v>
      </c>
      <c r="C221" s="103">
        <v>222111978</v>
      </c>
      <c r="D221" s="102" t="s">
        <v>420</v>
      </c>
      <c r="E221" s="103" t="s">
        <v>12</v>
      </c>
      <c r="F221" s="81" t="s">
        <v>8333</v>
      </c>
      <c r="G221" s="81" t="s">
        <v>8031</v>
      </c>
      <c r="H221" s="1" t="s">
        <v>368</v>
      </c>
      <c r="I221" s="1" t="s">
        <v>418</v>
      </c>
    </row>
    <row r="222" spans="1:9" ht="12.75">
      <c r="A222" s="102">
        <f t="shared" si="0"/>
        <v>220</v>
      </c>
      <c r="B222" s="102" t="s">
        <v>369</v>
      </c>
      <c r="C222" s="103">
        <v>222112417</v>
      </c>
      <c r="D222" s="102" t="s">
        <v>417</v>
      </c>
      <c r="E222" s="103" t="s">
        <v>12</v>
      </c>
      <c r="F222" s="81" t="s">
        <v>8334</v>
      </c>
      <c r="G222" s="81" t="s">
        <v>8031</v>
      </c>
      <c r="H222" s="1" t="s">
        <v>368</v>
      </c>
      <c r="I222" s="1" t="s">
        <v>418</v>
      </c>
    </row>
    <row r="223" spans="1:9" ht="12.75">
      <c r="A223" s="102">
        <f t="shared" si="0"/>
        <v>221</v>
      </c>
      <c r="B223" s="102" t="s">
        <v>369</v>
      </c>
      <c r="C223" s="103">
        <v>212111901</v>
      </c>
      <c r="D223" s="102" t="s">
        <v>372</v>
      </c>
      <c r="E223" s="103" t="s">
        <v>21</v>
      </c>
      <c r="F223" s="81" t="s">
        <v>8335</v>
      </c>
      <c r="G223" s="81" t="s">
        <v>8031</v>
      </c>
      <c r="H223" s="1" t="s">
        <v>368</v>
      </c>
      <c r="I223" s="1" t="s">
        <v>418</v>
      </c>
    </row>
    <row r="224" spans="1:9" ht="12.75">
      <c r="A224" s="102">
        <f t="shared" si="0"/>
        <v>222</v>
      </c>
      <c r="B224" s="102" t="s">
        <v>369</v>
      </c>
      <c r="C224" s="103">
        <v>212112157</v>
      </c>
      <c r="D224" s="102" t="s">
        <v>374</v>
      </c>
      <c r="E224" s="103" t="s">
        <v>21</v>
      </c>
      <c r="F224" s="81" t="s">
        <v>8336</v>
      </c>
      <c r="G224" s="81" t="s">
        <v>8031</v>
      </c>
      <c r="H224" s="1" t="s">
        <v>368</v>
      </c>
      <c r="I224" s="1" t="s">
        <v>418</v>
      </c>
    </row>
    <row r="225" spans="1:9" ht="12.75">
      <c r="A225" s="102">
        <f t="shared" si="0"/>
        <v>223</v>
      </c>
      <c r="B225" s="102" t="s">
        <v>369</v>
      </c>
      <c r="C225" s="103">
        <v>212112326</v>
      </c>
      <c r="D225" s="102" t="s">
        <v>421</v>
      </c>
      <c r="E225" s="103" t="s">
        <v>21</v>
      </c>
      <c r="F225" s="81" t="s">
        <v>8337</v>
      </c>
      <c r="G225" s="81" t="s">
        <v>8031</v>
      </c>
      <c r="H225" s="1" t="s">
        <v>368</v>
      </c>
      <c r="I225" s="1" t="s">
        <v>418</v>
      </c>
    </row>
    <row r="226" spans="1:9" ht="12.75">
      <c r="A226" s="102">
        <f t="shared" si="0"/>
        <v>224</v>
      </c>
      <c r="B226" s="102" t="s">
        <v>369</v>
      </c>
      <c r="C226" s="103">
        <v>222112305</v>
      </c>
      <c r="D226" s="102" t="s">
        <v>422</v>
      </c>
      <c r="E226" s="103" t="s">
        <v>12</v>
      </c>
      <c r="F226" s="81" t="s">
        <v>8338</v>
      </c>
      <c r="G226" s="81" t="s">
        <v>8032</v>
      </c>
      <c r="H226" s="1" t="s">
        <v>368</v>
      </c>
      <c r="I226" s="1" t="s">
        <v>423</v>
      </c>
    </row>
    <row r="227" spans="1:9" ht="12.75">
      <c r="A227" s="102">
        <f t="shared" si="0"/>
        <v>225</v>
      </c>
      <c r="B227" s="102" t="s">
        <v>369</v>
      </c>
      <c r="C227" s="103">
        <v>212112105</v>
      </c>
      <c r="D227" s="102" t="s">
        <v>425</v>
      </c>
      <c r="E227" s="103" t="s">
        <v>21</v>
      </c>
      <c r="F227" s="81" t="s">
        <v>8339</v>
      </c>
      <c r="G227" s="81" t="s">
        <v>8032</v>
      </c>
      <c r="H227" s="1" t="s">
        <v>368</v>
      </c>
      <c r="I227" s="1" t="s">
        <v>423</v>
      </c>
    </row>
    <row r="228" spans="1:9" ht="12.75">
      <c r="A228" s="102">
        <f t="shared" si="0"/>
        <v>226</v>
      </c>
      <c r="B228" s="102" t="s">
        <v>369</v>
      </c>
      <c r="C228" s="103">
        <v>212112166</v>
      </c>
      <c r="D228" s="102" t="s">
        <v>426</v>
      </c>
      <c r="E228" s="103" t="s">
        <v>21</v>
      </c>
      <c r="F228" s="81" t="s">
        <v>8340</v>
      </c>
      <c r="G228" s="81" t="s">
        <v>8032</v>
      </c>
      <c r="H228" s="1" t="s">
        <v>368</v>
      </c>
      <c r="I228" s="1" t="s">
        <v>423</v>
      </c>
    </row>
    <row r="229" spans="1:9" ht="12.75">
      <c r="A229" s="102">
        <f t="shared" si="0"/>
        <v>227</v>
      </c>
      <c r="B229" s="102" t="s">
        <v>369</v>
      </c>
      <c r="C229" s="103">
        <v>112212475</v>
      </c>
      <c r="D229" s="102" t="s">
        <v>427</v>
      </c>
      <c r="E229" s="103" t="s">
        <v>24</v>
      </c>
      <c r="F229" s="81" t="s">
        <v>8341</v>
      </c>
      <c r="G229" s="81" t="s">
        <v>8033</v>
      </c>
      <c r="H229" s="1" t="s">
        <v>368</v>
      </c>
      <c r="I229" s="1" t="s">
        <v>428</v>
      </c>
    </row>
    <row r="230" spans="1:9" ht="12.75">
      <c r="A230" s="102">
        <f t="shared" si="0"/>
        <v>228</v>
      </c>
      <c r="B230" s="102" t="s">
        <v>369</v>
      </c>
      <c r="C230" s="103">
        <v>222111855</v>
      </c>
      <c r="D230" s="102" t="s">
        <v>430</v>
      </c>
      <c r="E230" s="103" t="s">
        <v>12</v>
      </c>
      <c r="F230" s="81" t="s">
        <v>8342</v>
      </c>
      <c r="G230" s="81" t="s">
        <v>8033</v>
      </c>
      <c r="H230" s="1" t="s">
        <v>368</v>
      </c>
      <c r="I230" s="1" t="s">
        <v>428</v>
      </c>
    </row>
    <row r="231" spans="1:9" ht="12.75">
      <c r="A231" s="102">
        <f t="shared" si="0"/>
        <v>229</v>
      </c>
      <c r="B231" s="102" t="s">
        <v>369</v>
      </c>
      <c r="C231" s="103">
        <v>222112263</v>
      </c>
      <c r="D231" s="102" t="s">
        <v>431</v>
      </c>
      <c r="E231" s="103" t="s">
        <v>12</v>
      </c>
      <c r="F231" s="81" t="s">
        <v>8343</v>
      </c>
      <c r="G231" s="81" t="s">
        <v>8033</v>
      </c>
      <c r="H231" s="1" t="s">
        <v>368</v>
      </c>
      <c r="I231" s="1" t="s">
        <v>428</v>
      </c>
    </row>
    <row r="232" spans="1:9" ht="12.75">
      <c r="A232" s="102">
        <f t="shared" si="0"/>
        <v>230</v>
      </c>
      <c r="B232" s="102" t="s">
        <v>369</v>
      </c>
      <c r="C232" s="103">
        <v>222112319</v>
      </c>
      <c r="D232" s="102" t="s">
        <v>432</v>
      </c>
      <c r="E232" s="103" t="s">
        <v>12</v>
      </c>
      <c r="F232" s="81" t="s">
        <v>8344</v>
      </c>
      <c r="G232" s="81" t="s">
        <v>8033</v>
      </c>
      <c r="H232" s="1" t="s">
        <v>368</v>
      </c>
      <c r="I232" s="1" t="s">
        <v>428</v>
      </c>
    </row>
    <row r="233" spans="1:9" ht="12.75">
      <c r="A233" s="102">
        <f t="shared" si="0"/>
        <v>231</v>
      </c>
      <c r="B233" s="102" t="s">
        <v>369</v>
      </c>
      <c r="C233" s="103">
        <v>212111980</v>
      </c>
      <c r="D233" s="102" t="s">
        <v>435</v>
      </c>
      <c r="E233" s="103" t="s">
        <v>21</v>
      </c>
      <c r="F233" s="81" t="s">
        <v>8345</v>
      </c>
      <c r="G233" s="81" t="s">
        <v>8033</v>
      </c>
      <c r="H233" s="1" t="s">
        <v>368</v>
      </c>
      <c r="I233" s="1" t="s">
        <v>428</v>
      </c>
    </row>
    <row r="234" spans="1:9" ht="12.75">
      <c r="A234" s="102">
        <f t="shared" si="0"/>
        <v>232</v>
      </c>
      <c r="B234" s="102" t="s">
        <v>369</v>
      </c>
      <c r="C234" s="103">
        <v>212111985</v>
      </c>
      <c r="D234" s="102" t="s">
        <v>434</v>
      </c>
      <c r="E234" s="103" t="s">
        <v>21</v>
      </c>
      <c r="F234" s="81" t="s">
        <v>8346</v>
      </c>
      <c r="G234" s="81" t="s">
        <v>8033</v>
      </c>
      <c r="H234" s="1" t="s">
        <v>368</v>
      </c>
      <c r="I234" s="1" t="s">
        <v>428</v>
      </c>
    </row>
    <row r="235" spans="1:9" ht="12.75">
      <c r="A235" s="102">
        <f t="shared" si="0"/>
        <v>233</v>
      </c>
      <c r="B235" s="102" t="s">
        <v>369</v>
      </c>
      <c r="C235" s="103">
        <v>212112381</v>
      </c>
      <c r="D235" s="102" t="s">
        <v>433</v>
      </c>
      <c r="E235" s="103" t="s">
        <v>21</v>
      </c>
      <c r="F235" s="81" t="s">
        <v>8347</v>
      </c>
      <c r="G235" s="81" t="s">
        <v>8033</v>
      </c>
      <c r="H235" s="1" t="s">
        <v>368</v>
      </c>
      <c r="I235" s="1" t="s">
        <v>428</v>
      </c>
    </row>
    <row r="236" spans="1:9" ht="12.75">
      <c r="A236" s="102">
        <f t="shared" si="0"/>
        <v>234</v>
      </c>
      <c r="B236" s="102" t="s">
        <v>369</v>
      </c>
      <c r="C236" s="103">
        <v>112212463</v>
      </c>
      <c r="D236" s="102" t="s">
        <v>436</v>
      </c>
      <c r="E236" s="103" t="s">
        <v>24</v>
      </c>
      <c r="F236" s="81" t="s">
        <v>8348</v>
      </c>
      <c r="G236" s="81" t="s">
        <v>8034</v>
      </c>
      <c r="H236" s="1" t="s">
        <v>368</v>
      </c>
      <c r="I236" s="1" t="s">
        <v>437</v>
      </c>
    </row>
    <row r="237" spans="1:9" ht="12.75">
      <c r="A237" s="102">
        <f t="shared" si="0"/>
        <v>235</v>
      </c>
      <c r="B237" s="102" t="s">
        <v>369</v>
      </c>
      <c r="C237" s="103">
        <v>112212552</v>
      </c>
      <c r="D237" s="102" t="s">
        <v>439</v>
      </c>
      <c r="E237" s="103" t="s">
        <v>24</v>
      </c>
      <c r="F237" s="81" t="s">
        <v>8349</v>
      </c>
      <c r="G237" s="81" t="s">
        <v>8034</v>
      </c>
      <c r="H237" s="1" t="s">
        <v>368</v>
      </c>
      <c r="I237" s="1" t="s">
        <v>437</v>
      </c>
    </row>
    <row r="238" spans="1:9" ht="12.75">
      <c r="A238" s="102">
        <f t="shared" si="0"/>
        <v>236</v>
      </c>
      <c r="B238" s="102" t="s">
        <v>369</v>
      </c>
      <c r="C238" s="103">
        <v>222112262</v>
      </c>
      <c r="D238" s="102" t="s">
        <v>440</v>
      </c>
      <c r="E238" s="103" t="s">
        <v>12</v>
      </c>
      <c r="F238" s="81" t="s">
        <v>8350</v>
      </c>
      <c r="G238" s="81" t="s">
        <v>8034</v>
      </c>
      <c r="H238" s="1" t="s">
        <v>368</v>
      </c>
      <c r="I238" s="1" t="s">
        <v>437</v>
      </c>
    </row>
    <row r="239" spans="1:9" ht="12.75">
      <c r="A239" s="102">
        <f t="shared" si="0"/>
        <v>237</v>
      </c>
      <c r="B239" s="102" t="s">
        <v>369</v>
      </c>
      <c r="C239" s="103">
        <v>222112281</v>
      </c>
      <c r="D239" s="102" t="s">
        <v>442</v>
      </c>
      <c r="E239" s="103" t="s">
        <v>12</v>
      </c>
      <c r="F239" s="81" t="s">
        <v>8351</v>
      </c>
      <c r="G239" s="81" t="s">
        <v>8034</v>
      </c>
      <c r="H239" s="1" t="s">
        <v>368</v>
      </c>
      <c r="I239" s="1" t="s">
        <v>437</v>
      </c>
    </row>
    <row r="240" spans="1:9" ht="12.75">
      <c r="A240" s="102">
        <f t="shared" si="0"/>
        <v>238</v>
      </c>
      <c r="B240" s="102" t="s">
        <v>369</v>
      </c>
      <c r="C240" s="103">
        <v>222112380</v>
      </c>
      <c r="D240" s="102" t="s">
        <v>441</v>
      </c>
      <c r="E240" s="103" t="s">
        <v>12</v>
      </c>
      <c r="F240" s="81" t="s">
        <v>8352</v>
      </c>
      <c r="G240" s="81" t="s">
        <v>8034</v>
      </c>
      <c r="H240" s="1" t="s">
        <v>368</v>
      </c>
      <c r="I240" s="1" t="s">
        <v>437</v>
      </c>
    </row>
    <row r="241" spans="1:9" ht="12.75">
      <c r="A241" s="102">
        <f t="shared" si="0"/>
        <v>239</v>
      </c>
      <c r="B241" s="102" t="s">
        <v>369</v>
      </c>
      <c r="C241" s="103">
        <v>212112088</v>
      </c>
      <c r="D241" s="102" t="s">
        <v>443</v>
      </c>
      <c r="E241" s="103" t="s">
        <v>21</v>
      </c>
      <c r="F241" s="81" t="s">
        <v>8353</v>
      </c>
      <c r="G241" s="81" t="s">
        <v>8034</v>
      </c>
      <c r="H241" s="1" t="s">
        <v>368</v>
      </c>
      <c r="I241" s="1" t="s">
        <v>437</v>
      </c>
    </row>
    <row r="242" spans="1:9" ht="12.75">
      <c r="A242" s="102">
        <f t="shared" si="0"/>
        <v>240</v>
      </c>
      <c r="B242" s="102" t="s">
        <v>369</v>
      </c>
      <c r="C242" s="103">
        <v>222112365</v>
      </c>
      <c r="D242" s="102" t="s">
        <v>444</v>
      </c>
      <c r="E242" s="103" t="s">
        <v>12</v>
      </c>
      <c r="F242" s="81" t="s">
        <v>8354</v>
      </c>
      <c r="G242" s="81" t="s">
        <v>8035</v>
      </c>
      <c r="H242" s="1" t="s">
        <v>368</v>
      </c>
      <c r="I242" s="1" t="s">
        <v>445</v>
      </c>
    </row>
    <row r="243" spans="1:9" ht="12.75">
      <c r="A243" s="102">
        <f t="shared" si="0"/>
        <v>241</v>
      </c>
      <c r="B243" s="102" t="s">
        <v>369</v>
      </c>
      <c r="C243" s="103">
        <v>212112237</v>
      </c>
      <c r="D243" s="102" t="s">
        <v>447</v>
      </c>
      <c r="E243" s="103" t="s">
        <v>21</v>
      </c>
      <c r="F243" s="81" t="s">
        <v>8355</v>
      </c>
      <c r="G243" s="81" t="s">
        <v>8035</v>
      </c>
      <c r="H243" s="1" t="s">
        <v>368</v>
      </c>
      <c r="I243" s="1" t="s">
        <v>445</v>
      </c>
    </row>
    <row r="244" spans="1:9" ht="12.75">
      <c r="A244" s="102">
        <f t="shared" si="0"/>
        <v>242</v>
      </c>
      <c r="B244" s="102" t="s">
        <v>369</v>
      </c>
      <c r="C244" s="103">
        <v>222111852</v>
      </c>
      <c r="D244" s="102" t="s">
        <v>448</v>
      </c>
      <c r="E244" s="103" t="s">
        <v>12</v>
      </c>
      <c r="F244" s="81" t="s">
        <v>8356</v>
      </c>
      <c r="G244" s="81" t="s">
        <v>8036</v>
      </c>
      <c r="H244" s="1" t="s">
        <v>368</v>
      </c>
      <c r="I244" s="1" t="s">
        <v>449</v>
      </c>
    </row>
    <row r="245" spans="1:9" ht="12.75">
      <c r="A245" s="102">
        <f t="shared" si="0"/>
        <v>243</v>
      </c>
      <c r="B245" s="102" t="s">
        <v>369</v>
      </c>
      <c r="C245" s="103">
        <v>222112243</v>
      </c>
      <c r="D245" s="102" t="s">
        <v>451</v>
      </c>
      <c r="E245" s="103" t="s">
        <v>12</v>
      </c>
      <c r="F245" s="81" t="s">
        <v>8357</v>
      </c>
      <c r="G245" s="81" t="s">
        <v>8036</v>
      </c>
      <c r="H245" s="1" t="s">
        <v>368</v>
      </c>
      <c r="I245" s="1" t="s">
        <v>449</v>
      </c>
    </row>
    <row r="246" spans="1:9" ht="12.75">
      <c r="A246" s="102">
        <f t="shared" si="0"/>
        <v>244</v>
      </c>
      <c r="B246" s="102" t="s">
        <v>369</v>
      </c>
      <c r="C246" s="103">
        <v>212112198</v>
      </c>
      <c r="D246" s="102" t="s">
        <v>453</v>
      </c>
      <c r="E246" s="103" t="s">
        <v>21</v>
      </c>
      <c r="F246" s="81" t="s">
        <v>8358</v>
      </c>
      <c r="G246" s="81" t="s">
        <v>8036</v>
      </c>
      <c r="H246" s="1" t="s">
        <v>368</v>
      </c>
      <c r="I246" s="1" t="s">
        <v>449</v>
      </c>
    </row>
    <row r="247" spans="1:9" ht="12.75">
      <c r="A247" s="102">
        <f t="shared" si="0"/>
        <v>245</v>
      </c>
      <c r="B247" s="102" t="s">
        <v>369</v>
      </c>
      <c r="C247" s="103">
        <v>212112240</v>
      </c>
      <c r="D247" s="102" t="s">
        <v>452</v>
      </c>
      <c r="E247" s="103" t="s">
        <v>21</v>
      </c>
      <c r="F247" s="81" t="s">
        <v>8359</v>
      </c>
      <c r="G247" s="81" t="s">
        <v>8036</v>
      </c>
      <c r="H247" s="1" t="s">
        <v>368</v>
      </c>
      <c r="I247" s="1" t="s">
        <v>449</v>
      </c>
    </row>
    <row r="248" spans="1:9" ht="12.75">
      <c r="A248" s="102">
        <f t="shared" si="0"/>
        <v>246</v>
      </c>
      <c r="B248" s="102" t="s">
        <v>369</v>
      </c>
      <c r="C248" s="103">
        <v>112212496</v>
      </c>
      <c r="D248" s="102" t="s">
        <v>456</v>
      </c>
      <c r="E248" s="103" t="s">
        <v>24</v>
      </c>
      <c r="F248" s="81" t="s">
        <v>8360</v>
      </c>
      <c r="G248" s="81" t="s">
        <v>8037</v>
      </c>
      <c r="H248" s="1" t="s">
        <v>368</v>
      </c>
      <c r="I248" s="1" t="s">
        <v>455</v>
      </c>
    </row>
    <row r="249" spans="1:9" ht="12.75">
      <c r="A249" s="102">
        <f t="shared" si="0"/>
        <v>247</v>
      </c>
      <c r="B249" s="102" t="s">
        <v>369</v>
      </c>
      <c r="C249" s="103">
        <v>112212891</v>
      </c>
      <c r="D249" s="102" t="s">
        <v>454</v>
      </c>
      <c r="E249" s="103" t="s">
        <v>24</v>
      </c>
      <c r="F249" s="81" t="s">
        <v>8361</v>
      </c>
      <c r="G249" s="81" t="s">
        <v>8037</v>
      </c>
      <c r="H249" s="1" t="s">
        <v>368</v>
      </c>
      <c r="I249" s="1" t="s">
        <v>455</v>
      </c>
    </row>
    <row r="250" spans="1:9" ht="12.75">
      <c r="A250" s="102">
        <f t="shared" si="0"/>
        <v>248</v>
      </c>
      <c r="B250" s="102" t="s">
        <v>369</v>
      </c>
      <c r="C250" s="103">
        <v>222111840</v>
      </c>
      <c r="D250" s="102" t="s">
        <v>457</v>
      </c>
      <c r="E250" s="103" t="s">
        <v>12</v>
      </c>
      <c r="F250" s="81" t="s">
        <v>8362</v>
      </c>
      <c r="G250" s="81" t="s">
        <v>8037</v>
      </c>
      <c r="H250" s="1" t="s">
        <v>368</v>
      </c>
      <c r="I250" s="1" t="s">
        <v>455</v>
      </c>
    </row>
    <row r="251" spans="1:9" ht="12.75">
      <c r="A251" s="102">
        <f t="shared" si="0"/>
        <v>249</v>
      </c>
      <c r="B251" s="102" t="s">
        <v>369</v>
      </c>
      <c r="C251" s="103">
        <v>222112094</v>
      </c>
      <c r="D251" s="102" t="s">
        <v>459</v>
      </c>
      <c r="E251" s="103" t="s">
        <v>12</v>
      </c>
      <c r="F251" s="81" t="s">
        <v>8363</v>
      </c>
      <c r="G251" s="81" t="s">
        <v>8037</v>
      </c>
      <c r="H251" s="1" t="s">
        <v>368</v>
      </c>
      <c r="I251" s="1" t="s">
        <v>455</v>
      </c>
    </row>
    <row r="252" spans="1:9" ht="12.75">
      <c r="A252" s="102">
        <f t="shared" si="0"/>
        <v>250</v>
      </c>
      <c r="B252" s="102" t="s">
        <v>369</v>
      </c>
      <c r="C252" s="103">
        <v>222112154</v>
      </c>
      <c r="D252" s="102" t="s">
        <v>460</v>
      </c>
      <c r="E252" s="103" t="s">
        <v>12</v>
      </c>
      <c r="F252" s="81" t="s">
        <v>8364</v>
      </c>
      <c r="G252" s="81" t="s">
        <v>8037</v>
      </c>
      <c r="H252" s="1" t="s">
        <v>368</v>
      </c>
      <c r="I252" s="1" t="s">
        <v>455</v>
      </c>
    </row>
    <row r="253" spans="1:9" ht="12.75">
      <c r="A253" s="102">
        <f t="shared" si="0"/>
        <v>251</v>
      </c>
      <c r="B253" s="102" t="s">
        <v>369</v>
      </c>
      <c r="C253" s="103">
        <v>222112358</v>
      </c>
      <c r="D253" s="102" t="s">
        <v>458</v>
      </c>
      <c r="E253" s="103" t="s">
        <v>12</v>
      </c>
      <c r="F253" s="81" t="s">
        <v>8365</v>
      </c>
      <c r="G253" s="81" t="s">
        <v>8037</v>
      </c>
      <c r="H253" s="1" t="s">
        <v>368</v>
      </c>
      <c r="I253" s="1" t="s">
        <v>455</v>
      </c>
    </row>
    <row r="254" spans="1:9" ht="12.75">
      <c r="A254" s="102">
        <f t="shared" si="0"/>
        <v>252</v>
      </c>
      <c r="B254" s="102" t="s">
        <v>369</v>
      </c>
      <c r="C254" s="103">
        <v>222111874</v>
      </c>
      <c r="D254" s="102" t="s">
        <v>461</v>
      </c>
      <c r="E254" s="103" t="s">
        <v>12</v>
      </c>
      <c r="F254" s="81" t="s">
        <v>8366</v>
      </c>
      <c r="G254" s="81" t="s">
        <v>8038</v>
      </c>
      <c r="H254" s="1" t="s">
        <v>368</v>
      </c>
      <c r="I254" s="1" t="s">
        <v>462</v>
      </c>
    </row>
    <row r="255" spans="1:9" ht="12.75">
      <c r="A255" s="102">
        <f t="shared" si="0"/>
        <v>253</v>
      </c>
      <c r="B255" s="102" t="s">
        <v>369</v>
      </c>
      <c r="C255" s="103">
        <v>222111929</v>
      </c>
      <c r="D255" s="102" t="s">
        <v>465</v>
      </c>
      <c r="E255" s="103" t="s">
        <v>12</v>
      </c>
      <c r="F255" s="81" t="s">
        <v>8367</v>
      </c>
      <c r="G255" s="81" t="s">
        <v>8038</v>
      </c>
      <c r="H255" s="1" t="s">
        <v>368</v>
      </c>
      <c r="I255" s="1" t="s">
        <v>462</v>
      </c>
    </row>
    <row r="256" spans="1:9" ht="12.75">
      <c r="A256" s="102">
        <f t="shared" si="0"/>
        <v>254</v>
      </c>
      <c r="B256" s="102" t="s">
        <v>369</v>
      </c>
      <c r="C256" s="103">
        <v>222111969</v>
      </c>
      <c r="D256" s="102" t="s">
        <v>464</v>
      </c>
      <c r="E256" s="103" t="s">
        <v>12</v>
      </c>
      <c r="F256" s="81" t="s">
        <v>8368</v>
      </c>
      <c r="G256" s="81" t="s">
        <v>8038</v>
      </c>
      <c r="H256" s="1" t="s">
        <v>368</v>
      </c>
      <c r="I256" s="1" t="s">
        <v>462</v>
      </c>
    </row>
    <row r="257" spans="1:9" ht="12.75">
      <c r="A257" s="102">
        <f t="shared" si="0"/>
        <v>255</v>
      </c>
      <c r="B257" s="102" t="s">
        <v>369</v>
      </c>
      <c r="C257" s="103">
        <v>222112063</v>
      </c>
      <c r="D257" s="102" t="s">
        <v>467</v>
      </c>
      <c r="E257" s="103" t="s">
        <v>12</v>
      </c>
      <c r="F257" s="81" t="s">
        <v>8369</v>
      </c>
      <c r="G257" s="81" t="s">
        <v>8038</v>
      </c>
      <c r="H257" s="1" t="s">
        <v>368</v>
      </c>
      <c r="I257" s="1" t="s">
        <v>462</v>
      </c>
    </row>
    <row r="258" spans="1:9" ht="12.75">
      <c r="A258" s="102">
        <f t="shared" si="0"/>
        <v>256</v>
      </c>
      <c r="B258" s="102" t="s">
        <v>369</v>
      </c>
      <c r="C258" s="103">
        <v>222112112</v>
      </c>
      <c r="D258" s="102" t="s">
        <v>466</v>
      </c>
      <c r="E258" s="103" t="s">
        <v>12</v>
      </c>
      <c r="F258" s="81" t="s">
        <v>8370</v>
      </c>
      <c r="G258" s="81" t="s">
        <v>8038</v>
      </c>
      <c r="H258" s="1" t="s">
        <v>368</v>
      </c>
      <c r="I258" s="1" t="s">
        <v>462</v>
      </c>
    </row>
    <row r="259" spans="1:9" ht="12.75">
      <c r="A259" s="102">
        <f t="shared" si="0"/>
        <v>257</v>
      </c>
      <c r="B259" s="102" t="s">
        <v>369</v>
      </c>
      <c r="C259" s="103">
        <v>212111936</v>
      </c>
      <c r="D259" s="102" t="s">
        <v>469</v>
      </c>
      <c r="E259" s="103" t="s">
        <v>21</v>
      </c>
      <c r="F259" s="81" t="s">
        <v>8371</v>
      </c>
      <c r="G259" s="81" t="s">
        <v>8038</v>
      </c>
      <c r="H259" s="1" t="s">
        <v>368</v>
      </c>
      <c r="I259" s="1" t="s">
        <v>462</v>
      </c>
    </row>
    <row r="260" spans="1:9" ht="12.75">
      <c r="A260" s="102">
        <f t="shared" ref="A260:A514" si="1">A259+1</f>
        <v>258</v>
      </c>
      <c r="B260" s="102" t="s">
        <v>369</v>
      </c>
      <c r="C260" s="103">
        <v>212112136</v>
      </c>
      <c r="D260" s="102" t="s">
        <v>468</v>
      </c>
      <c r="E260" s="103" t="s">
        <v>21</v>
      </c>
      <c r="F260" s="81" t="s">
        <v>8372</v>
      </c>
      <c r="G260" s="81" t="s">
        <v>8038</v>
      </c>
      <c r="H260" s="1" t="s">
        <v>368</v>
      </c>
      <c r="I260" s="1" t="s">
        <v>462</v>
      </c>
    </row>
    <row r="261" spans="1:9" ht="12.75">
      <c r="A261" s="102">
        <f t="shared" si="1"/>
        <v>259</v>
      </c>
      <c r="B261" s="102" t="s">
        <v>369</v>
      </c>
      <c r="C261" s="103">
        <v>222112210</v>
      </c>
      <c r="D261" s="102" t="s">
        <v>470</v>
      </c>
      <c r="E261" s="103" t="s">
        <v>12</v>
      </c>
      <c r="F261" s="81" t="s">
        <v>8373</v>
      </c>
      <c r="G261" s="81" t="s">
        <v>8039</v>
      </c>
      <c r="H261" s="1" t="s">
        <v>368</v>
      </c>
      <c r="I261" s="1" t="s">
        <v>471</v>
      </c>
    </row>
    <row r="262" spans="1:9" ht="12.75">
      <c r="A262" s="102">
        <f t="shared" si="1"/>
        <v>260</v>
      </c>
      <c r="B262" s="102" t="s">
        <v>369</v>
      </c>
      <c r="C262" s="103">
        <v>212111839</v>
      </c>
      <c r="D262" s="102" t="s">
        <v>475</v>
      </c>
      <c r="E262" s="103" t="s">
        <v>21</v>
      </c>
      <c r="F262" s="81" t="s">
        <v>8374</v>
      </c>
      <c r="G262" s="81" t="s">
        <v>8039</v>
      </c>
      <c r="H262" s="1" t="s">
        <v>368</v>
      </c>
      <c r="I262" s="1" t="s">
        <v>471</v>
      </c>
    </row>
    <row r="263" spans="1:9" ht="12.75">
      <c r="A263" s="102">
        <f t="shared" si="1"/>
        <v>261</v>
      </c>
      <c r="B263" s="102" t="s">
        <v>369</v>
      </c>
      <c r="C263" s="103">
        <v>212112013</v>
      </c>
      <c r="D263" s="102" t="s">
        <v>476</v>
      </c>
      <c r="E263" s="103" t="s">
        <v>21</v>
      </c>
      <c r="F263" s="81" t="s">
        <v>8375</v>
      </c>
      <c r="G263" s="81" t="s">
        <v>8039</v>
      </c>
      <c r="H263" s="1" t="s">
        <v>368</v>
      </c>
      <c r="I263" s="1" t="s">
        <v>471</v>
      </c>
    </row>
    <row r="264" spans="1:9" ht="12.75">
      <c r="A264" s="102">
        <f t="shared" si="1"/>
        <v>262</v>
      </c>
      <c r="B264" s="102" t="s">
        <v>369</v>
      </c>
      <c r="C264" s="103">
        <v>212112053</v>
      </c>
      <c r="D264" s="102" t="s">
        <v>474</v>
      </c>
      <c r="E264" s="103" t="s">
        <v>21</v>
      </c>
      <c r="F264" s="81" t="s">
        <v>8376</v>
      </c>
      <c r="G264" s="81" t="s">
        <v>8039</v>
      </c>
      <c r="H264" s="1" t="s">
        <v>368</v>
      </c>
      <c r="I264" s="1" t="s">
        <v>471</v>
      </c>
    </row>
    <row r="265" spans="1:9" ht="12.75">
      <c r="A265" s="102">
        <f t="shared" si="1"/>
        <v>263</v>
      </c>
      <c r="B265" s="102" t="s">
        <v>369</v>
      </c>
      <c r="C265" s="103">
        <v>212112158</v>
      </c>
      <c r="D265" s="102" t="s">
        <v>477</v>
      </c>
      <c r="E265" s="103" t="s">
        <v>21</v>
      </c>
      <c r="F265" s="81" t="s">
        <v>8377</v>
      </c>
      <c r="G265" s="81" t="s">
        <v>8039</v>
      </c>
      <c r="H265" s="1" t="s">
        <v>368</v>
      </c>
      <c r="I265" s="1" t="s">
        <v>471</v>
      </c>
    </row>
    <row r="266" spans="1:9" ht="12.75">
      <c r="A266" s="102">
        <f t="shared" si="1"/>
        <v>264</v>
      </c>
      <c r="B266" s="102" t="s">
        <v>369</v>
      </c>
      <c r="C266" s="103">
        <v>212112215</v>
      </c>
      <c r="D266" s="102" t="s">
        <v>478</v>
      </c>
      <c r="E266" s="103" t="s">
        <v>21</v>
      </c>
      <c r="F266" s="81" t="s">
        <v>8378</v>
      </c>
      <c r="G266" s="81" t="s">
        <v>8039</v>
      </c>
      <c r="H266" s="1" t="s">
        <v>368</v>
      </c>
      <c r="I266" s="1" t="s">
        <v>471</v>
      </c>
    </row>
    <row r="267" spans="1:9" ht="12.75">
      <c r="A267" s="102">
        <f t="shared" si="1"/>
        <v>265</v>
      </c>
      <c r="B267" s="102" t="s">
        <v>369</v>
      </c>
      <c r="C267" s="103">
        <v>212112432</v>
      </c>
      <c r="D267" s="102" t="s">
        <v>473</v>
      </c>
      <c r="E267" s="103" t="s">
        <v>21</v>
      </c>
      <c r="F267" s="81" t="s">
        <v>1331</v>
      </c>
      <c r="G267" s="81" t="s">
        <v>8039</v>
      </c>
      <c r="H267" s="1" t="s">
        <v>368</v>
      </c>
      <c r="I267" s="1" t="s">
        <v>471</v>
      </c>
    </row>
    <row r="268" spans="1:9" ht="12.75">
      <c r="A268" s="102">
        <f t="shared" si="1"/>
        <v>266</v>
      </c>
      <c r="B268" s="102" t="s">
        <v>369</v>
      </c>
      <c r="C268" s="103">
        <v>222112393</v>
      </c>
      <c r="D268" s="102" t="s">
        <v>479</v>
      </c>
      <c r="E268" s="103" t="s">
        <v>12</v>
      </c>
      <c r="F268" s="81" t="s">
        <v>5365</v>
      </c>
      <c r="G268" s="81" t="s">
        <v>8040</v>
      </c>
      <c r="H268" s="1" t="s">
        <v>368</v>
      </c>
      <c r="I268" s="1" t="s">
        <v>480</v>
      </c>
    </row>
    <row r="269" spans="1:9" ht="12.75">
      <c r="A269" s="102">
        <f t="shared" si="1"/>
        <v>267</v>
      </c>
      <c r="B269" s="102" t="s">
        <v>369</v>
      </c>
      <c r="C269" s="103">
        <v>212111882</v>
      </c>
      <c r="D269" s="102" t="s">
        <v>483</v>
      </c>
      <c r="E269" s="103" t="s">
        <v>21</v>
      </c>
      <c r="F269" s="81" t="s">
        <v>8379</v>
      </c>
      <c r="G269" s="81" t="s">
        <v>8040</v>
      </c>
      <c r="H269" s="1" t="s">
        <v>368</v>
      </c>
      <c r="I269" s="1" t="s">
        <v>480</v>
      </c>
    </row>
    <row r="270" spans="1:9" ht="12.75">
      <c r="A270" s="102">
        <f t="shared" si="1"/>
        <v>268</v>
      </c>
      <c r="B270" s="102" t="s">
        <v>369</v>
      </c>
      <c r="C270" s="103">
        <v>212111958</v>
      </c>
      <c r="D270" s="102" t="s">
        <v>485</v>
      </c>
      <c r="E270" s="103" t="s">
        <v>21</v>
      </c>
      <c r="F270" s="81" t="s">
        <v>8380</v>
      </c>
      <c r="G270" s="81" t="s">
        <v>8040</v>
      </c>
      <c r="H270" s="1" t="s">
        <v>368</v>
      </c>
      <c r="I270" s="1" t="s">
        <v>480</v>
      </c>
    </row>
    <row r="271" spans="1:9" ht="12.75">
      <c r="A271" s="102">
        <f t="shared" si="1"/>
        <v>269</v>
      </c>
      <c r="B271" s="102" t="s">
        <v>369</v>
      </c>
      <c r="C271" s="103">
        <v>212111976</v>
      </c>
      <c r="D271" s="102" t="s">
        <v>482</v>
      </c>
      <c r="E271" s="103" t="s">
        <v>21</v>
      </c>
      <c r="F271" s="81" t="s">
        <v>8381</v>
      </c>
      <c r="G271" s="81" t="s">
        <v>8040</v>
      </c>
      <c r="H271" s="1" t="s">
        <v>368</v>
      </c>
      <c r="I271" s="1" t="s">
        <v>480</v>
      </c>
    </row>
    <row r="272" spans="1:9" ht="12.75">
      <c r="A272" s="102">
        <f t="shared" si="1"/>
        <v>270</v>
      </c>
      <c r="B272" s="102" t="s">
        <v>369</v>
      </c>
      <c r="C272" s="103">
        <v>212112077</v>
      </c>
      <c r="D272" s="102" t="s">
        <v>484</v>
      </c>
      <c r="E272" s="103" t="s">
        <v>21</v>
      </c>
      <c r="F272" s="81" t="s">
        <v>8382</v>
      </c>
      <c r="G272" s="81" t="s">
        <v>8040</v>
      </c>
      <c r="H272" s="1" t="s">
        <v>368</v>
      </c>
      <c r="I272" s="1" t="s">
        <v>480</v>
      </c>
    </row>
    <row r="273" spans="1:9" ht="12.75">
      <c r="A273" s="102">
        <f t="shared" si="1"/>
        <v>271</v>
      </c>
      <c r="B273" s="102" t="s">
        <v>369</v>
      </c>
      <c r="C273" s="103">
        <v>222112048</v>
      </c>
      <c r="D273" s="102" t="s">
        <v>489</v>
      </c>
      <c r="E273" s="103" t="s">
        <v>12</v>
      </c>
      <c r="F273" s="81" t="s">
        <v>8383</v>
      </c>
      <c r="G273" s="81" t="s">
        <v>8041</v>
      </c>
      <c r="H273" s="1" t="s">
        <v>368</v>
      </c>
      <c r="I273" s="1" t="s">
        <v>487</v>
      </c>
    </row>
    <row r="274" spans="1:9" ht="12.75">
      <c r="A274" s="102">
        <f t="shared" si="1"/>
        <v>272</v>
      </c>
      <c r="B274" s="102" t="s">
        <v>369</v>
      </c>
      <c r="C274" s="103">
        <v>222112156</v>
      </c>
      <c r="D274" s="102" t="s">
        <v>490</v>
      </c>
      <c r="E274" s="103" t="s">
        <v>12</v>
      </c>
      <c r="F274" s="81" t="s">
        <v>8384</v>
      </c>
      <c r="G274" s="81" t="s">
        <v>8041</v>
      </c>
      <c r="H274" s="1" t="s">
        <v>368</v>
      </c>
      <c r="I274" s="1" t="s">
        <v>487</v>
      </c>
    </row>
    <row r="275" spans="1:9" ht="12.75">
      <c r="A275" s="102">
        <f t="shared" si="1"/>
        <v>273</v>
      </c>
      <c r="B275" s="102" t="s">
        <v>369</v>
      </c>
      <c r="C275" s="103">
        <v>222112184</v>
      </c>
      <c r="D275" s="102" t="s">
        <v>492</v>
      </c>
      <c r="E275" s="103" t="s">
        <v>12</v>
      </c>
      <c r="F275" s="81" t="s">
        <v>8385</v>
      </c>
      <c r="G275" s="81" t="s">
        <v>8041</v>
      </c>
      <c r="H275" s="1" t="s">
        <v>368</v>
      </c>
      <c r="I275" s="1" t="s">
        <v>487</v>
      </c>
    </row>
    <row r="276" spans="1:9" ht="12.75">
      <c r="A276" s="102">
        <f t="shared" si="1"/>
        <v>274</v>
      </c>
      <c r="B276" s="102" t="s">
        <v>369</v>
      </c>
      <c r="C276" s="103">
        <v>222112311</v>
      </c>
      <c r="D276" s="102" t="s">
        <v>486</v>
      </c>
      <c r="E276" s="103" t="s">
        <v>12</v>
      </c>
      <c r="F276" s="81" t="s">
        <v>8386</v>
      </c>
      <c r="G276" s="81" t="s">
        <v>8041</v>
      </c>
      <c r="H276" s="1" t="s">
        <v>368</v>
      </c>
      <c r="I276" s="1" t="s">
        <v>487</v>
      </c>
    </row>
    <row r="277" spans="1:9" ht="12.75">
      <c r="A277" s="102">
        <f t="shared" si="1"/>
        <v>275</v>
      </c>
      <c r="B277" s="102" t="s">
        <v>369</v>
      </c>
      <c r="C277" s="103">
        <v>222112404</v>
      </c>
      <c r="D277" s="102" t="s">
        <v>491</v>
      </c>
      <c r="E277" s="103" t="s">
        <v>12</v>
      </c>
      <c r="F277" s="81" t="s">
        <v>8387</v>
      </c>
      <c r="G277" s="81" t="s">
        <v>8041</v>
      </c>
      <c r="H277" s="1" t="s">
        <v>368</v>
      </c>
      <c r="I277" s="1" t="s">
        <v>487</v>
      </c>
    </row>
    <row r="278" spans="1:9" ht="12.75">
      <c r="A278" s="102">
        <f t="shared" si="1"/>
        <v>276</v>
      </c>
      <c r="B278" s="102" t="s">
        <v>369</v>
      </c>
      <c r="C278" s="103">
        <v>212111876</v>
      </c>
      <c r="D278" s="102" t="s">
        <v>495</v>
      </c>
      <c r="E278" s="103" t="s">
        <v>21</v>
      </c>
      <c r="F278" s="81" t="s">
        <v>8388</v>
      </c>
      <c r="G278" s="81" t="s">
        <v>8041</v>
      </c>
      <c r="H278" s="1" t="s">
        <v>368</v>
      </c>
      <c r="I278" s="1" t="s">
        <v>487</v>
      </c>
    </row>
    <row r="279" spans="1:9" ht="12.75">
      <c r="A279" s="102">
        <f t="shared" si="1"/>
        <v>277</v>
      </c>
      <c r="B279" s="102" t="s">
        <v>369</v>
      </c>
      <c r="C279" s="103">
        <v>212112046</v>
      </c>
      <c r="D279" s="102" t="s">
        <v>494</v>
      </c>
      <c r="E279" s="103" t="s">
        <v>21</v>
      </c>
      <c r="F279" s="81" t="s">
        <v>8389</v>
      </c>
      <c r="G279" s="81" t="s">
        <v>8041</v>
      </c>
      <c r="H279" s="1" t="s">
        <v>368</v>
      </c>
      <c r="I279" s="1" t="s">
        <v>487</v>
      </c>
    </row>
    <row r="280" spans="1:9" ht="12.75">
      <c r="A280" s="102">
        <f t="shared" si="1"/>
        <v>278</v>
      </c>
      <c r="B280" s="102" t="s">
        <v>369</v>
      </c>
      <c r="C280" s="103">
        <v>212112264</v>
      </c>
      <c r="D280" s="102" t="s">
        <v>493</v>
      </c>
      <c r="E280" s="103" t="s">
        <v>21</v>
      </c>
      <c r="F280" s="81" t="s">
        <v>8390</v>
      </c>
      <c r="G280" s="81" t="s">
        <v>8041</v>
      </c>
      <c r="H280" s="1" t="s">
        <v>368</v>
      </c>
      <c r="I280" s="1" t="s">
        <v>487</v>
      </c>
    </row>
    <row r="281" spans="1:9" ht="12.75">
      <c r="A281" s="102">
        <f t="shared" si="1"/>
        <v>279</v>
      </c>
      <c r="B281" s="102" t="s">
        <v>369</v>
      </c>
      <c r="C281" s="103">
        <v>222112430</v>
      </c>
      <c r="D281" s="102" t="s">
        <v>496</v>
      </c>
      <c r="E281" s="103" t="s">
        <v>12</v>
      </c>
      <c r="F281" s="81" t="s">
        <v>8391</v>
      </c>
      <c r="G281" s="81" t="s">
        <v>8042</v>
      </c>
      <c r="H281" s="1" t="s">
        <v>368</v>
      </c>
      <c r="I281" s="1" t="s">
        <v>497</v>
      </c>
    </row>
    <row r="282" spans="1:9" ht="12.75">
      <c r="A282" s="102">
        <f t="shared" si="1"/>
        <v>280</v>
      </c>
      <c r="B282" s="102" t="s">
        <v>369</v>
      </c>
      <c r="C282" s="103">
        <v>212112003</v>
      </c>
      <c r="D282" s="102" t="s">
        <v>500</v>
      </c>
      <c r="E282" s="103" t="s">
        <v>21</v>
      </c>
      <c r="F282" s="81" t="s">
        <v>8392</v>
      </c>
      <c r="G282" s="81" t="s">
        <v>8042</v>
      </c>
      <c r="H282" s="1" t="s">
        <v>368</v>
      </c>
      <c r="I282" s="1" t="s">
        <v>497</v>
      </c>
    </row>
    <row r="283" spans="1:9" ht="12.75">
      <c r="A283" s="102">
        <f t="shared" si="1"/>
        <v>281</v>
      </c>
      <c r="B283" s="102" t="s">
        <v>369</v>
      </c>
      <c r="C283" s="103">
        <v>212112054</v>
      </c>
      <c r="D283" s="102" t="s">
        <v>499</v>
      </c>
      <c r="E283" s="103" t="s">
        <v>21</v>
      </c>
      <c r="F283" s="81" t="s">
        <v>8393</v>
      </c>
      <c r="G283" s="81" t="s">
        <v>8042</v>
      </c>
      <c r="H283" s="1" t="s">
        <v>368</v>
      </c>
      <c r="I283" s="1" t="s">
        <v>497</v>
      </c>
    </row>
    <row r="284" spans="1:9" ht="12.75">
      <c r="A284" s="102">
        <f t="shared" si="1"/>
        <v>282</v>
      </c>
      <c r="B284" s="102" t="s">
        <v>369</v>
      </c>
      <c r="C284" s="103">
        <v>212112084</v>
      </c>
      <c r="D284" s="102" t="s">
        <v>501</v>
      </c>
      <c r="E284" s="103" t="s">
        <v>21</v>
      </c>
      <c r="F284" s="81" t="s">
        <v>8394</v>
      </c>
      <c r="G284" s="81" t="s">
        <v>8042</v>
      </c>
      <c r="H284" s="1" t="s">
        <v>368</v>
      </c>
      <c r="I284" s="1" t="s">
        <v>497</v>
      </c>
    </row>
    <row r="285" spans="1:9" ht="12.75">
      <c r="A285" s="102">
        <f t="shared" si="1"/>
        <v>283</v>
      </c>
      <c r="B285" s="102" t="s">
        <v>369</v>
      </c>
      <c r="C285" s="103">
        <v>212112203</v>
      </c>
      <c r="D285" s="102" t="s">
        <v>503</v>
      </c>
      <c r="E285" s="103" t="s">
        <v>21</v>
      </c>
      <c r="F285" s="81" t="s">
        <v>8395</v>
      </c>
      <c r="G285" s="81" t="s">
        <v>8042</v>
      </c>
      <c r="H285" s="1" t="s">
        <v>368</v>
      </c>
      <c r="I285" s="1" t="s">
        <v>497</v>
      </c>
    </row>
    <row r="286" spans="1:9" ht="12.75">
      <c r="A286" s="102">
        <f t="shared" si="1"/>
        <v>284</v>
      </c>
      <c r="B286" s="102" t="s">
        <v>369</v>
      </c>
      <c r="C286" s="103">
        <v>212112247</v>
      </c>
      <c r="D286" s="102" t="s">
        <v>502</v>
      </c>
      <c r="E286" s="103" t="s">
        <v>21</v>
      </c>
      <c r="F286" s="81" t="s">
        <v>8396</v>
      </c>
      <c r="G286" s="81" t="s">
        <v>8042</v>
      </c>
      <c r="H286" s="1" t="s">
        <v>368</v>
      </c>
      <c r="I286" s="1" t="s">
        <v>497</v>
      </c>
    </row>
    <row r="287" spans="1:9" ht="12.75">
      <c r="A287" s="102">
        <f t="shared" si="1"/>
        <v>285</v>
      </c>
      <c r="B287" s="102" t="s">
        <v>369</v>
      </c>
      <c r="C287" s="103">
        <v>222112370</v>
      </c>
      <c r="D287" s="102" t="s">
        <v>504</v>
      </c>
      <c r="E287" s="103" t="s">
        <v>12</v>
      </c>
      <c r="F287" s="81" t="s">
        <v>8397</v>
      </c>
      <c r="G287" s="81" t="s">
        <v>8044</v>
      </c>
      <c r="H287" s="1" t="s">
        <v>368</v>
      </c>
      <c r="I287" s="1" t="s">
        <v>505</v>
      </c>
    </row>
    <row r="288" spans="1:9" ht="12.75">
      <c r="A288" s="102">
        <f t="shared" si="1"/>
        <v>286</v>
      </c>
      <c r="B288" s="102" t="s">
        <v>369</v>
      </c>
      <c r="C288" s="103">
        <v>222111914</v>
      </c>
      <c r="D288" s="102" t="s">
        <v>507</v>
      </c>
      <c r="E288" s="103" t="s">
        <v>12</v>
      </c>
      <c r="F288" s="81" t="s">
        <v>8398</v>
      </c>
      <c r="G288" s="81" t="s">
        <v>8045</v>
      </c>
      <c r="H288" s="1" t="s">
        <v>368</v>
      </c>
      <c r="I288" s="1" t="s">
        <v>508</v>
      </c>
    </row>
    <row r="289" spans="1:9" ht="12.75">
      <c r="A289" s="102">
        <f t="shared" si="1"/>
        <v>287</v>
      </c>
      <c r="B289" s="102" t="s">
        <v>369</v>
      </c>
      <c r="C289" s="103">
        <v>212112405</v>
      </c>
      <c r="D289" s="102" t="s">
        <v>510</v>
      </c>
      <c r="E289" s="103" t="s">
        <v>21</v>
      </c>
      <c r="F289" s="81" t="s">
        <v>8399</v>
      </c>
      <c r="G289" s="81" t="s">
        <v>8045</v>
      </c>
      <c r="H289" s="1" t="s">
        <v>368</v>
      </c>
      <c r="I289" s="1" t="s">
        <v>508</v>
      </c>
    </row>
    <row r="290" spans="1:9" ht="12.75">
      <c r="A290" s="102">
        <f t="shared" si="1"/>
        <v>288</v>
      </c>
      <c r="B290" s="102" t="s">
        <v>369</v>
      </c>
      <c r="C290" s="103">
        <v>212112431</v>
      </c>
      <c r="D290" s="102" t="s">
        <v>511</v>
      </c>
      <c r="E290" s="103" t="s">
        <v>21</v>
      </c>
      <c r="F290" s="81" t="s">
        <v>8400</v>
      </c>
      <c r="G290" s="81" t="s">
        <v>8045</v>
      </c>
      <c r="H290" s="1" t="s">
        <v>368</v>
      </c>
      <c r="I290" s="1" t="s">
        <v>508</v>
      </c>
    </row>
    <row r="291" spans="1:9" ht="12.75">
      <c r="A291" s="102">
        <f t="shared" si="1"/>
        <v>289</v>
      </c>
      <c r="B291" s="102" t="s">
        <v>369</v>
      </c>
      <c r="C291" s="103">
        <v>112212521</v>
      </c>
      <c r="D291" s="102" t="s">
        <v>512</v>
      </c>
      <c r="E291" s="103" t="s">
        <v>24</v>
      </c>
      <c r="F291" s="81" t="s">
        <v>8401</v>
      </c>
      <c r="G291" s="81" t="s">
        <v>8046</v>
      </c>
      <c r="H291" s="1" t="s">
        <v>368</v>
      </c>
      <c r="I291" s="1" t="s">
        <v>513</v>
      </c>
    </row>
    <row r="292" spans="1:9" ht="12.75">
      <c r="A292" s="102">
        <f t="shared" si="1"/>
        <v>290</v>
      </c>
      <c r="B292" s="102" t="s">
        <v>369</v>
      </c>
      <c r="C292" s="103">
        <v>112212667</v>
      </c>
      <c r="D292" s="102" t="s">
        <v>384</v>
      </c>
      <c r="E292" s="103" t="s">
        <v>24</v>
      </c>
      <c r="F292" s="81" t="s">
        <v>8402</v>
      </c>
      <c r="G292" s="81" t="s">
        <v>8046</v>
      </c>
      <c r="H292" s="1" t="s">
        <v>368</v>
      </c>
      <c r="I292" s="1" t="s">
        <v>513</v>
      </c>
    </row>
    <row r="293" spans="1:9" ht="12.75">
      <c r="A293" s="102">
        <f t="shared" si="1"/>
        <v>291</v>
      </c>
      <c r="B293" s="102" t="s">
        <v>369</v>
      </c>
      <c r="C293" s="103">
        <v>222112066</v>
      </c>
      <c r="D293" s="102" t="s">
        <v>515</v>
      </c>
      <c r="E293" s="103" t="s">
        <v>12</v>
      </c>
      <c r="F293" s="81" t="s">
        <v>8403</v>
      </c>
      <c r="G293" s="81" t="s">
        <v>8046</v>
      </c>
      <c r="H293" s="1" t="s">
        <v>368</v>
      </c>
      <c r="I293" s="1" t="s">
        <v>513</v>
      </c>
    </row>
    <row r="294" spans="1:9" ht="12.75">
      <c r="A294" s="102">
        <f t="shared" si="1"/>
        <v>292</v>
      </c>
      <c r="B294" s="102" t="s">
        <v>369</v>
      </c>
      <c r="C294" s="103">
        <v>222112155</v>
      </c>
      <c r="D294" s="102" t="s">
        <v>514</v>
      </c>
      <c r="E294" s="103" t="s">
        <v>12</v>
      </c>
      <c r="F294" s="81" t="s">
        <v>8404</v>
      </c>
      <c r="G294" s="81" t="s">
        <v>8046</v>
      </c>
      <c r="H294" s="1" t="s">
        <v>368</v>
      </c>
      <c r="I294" s="1" t="s">
        <v>513</v>
      </c>
    </row>
    <row r="295" spans="1:9" ht="12.75">
      <c r="A295" s="102">
        <f t="shared" si="1"/>
        <v>293</v>
      </c>
      <c r="B295" s="102" t="s">
        <v>369</v>
      </c>
      <c r="C295" s="103">
        <v>212112017</v>
      </c>
      <c r="D295" s="102" t="s">
        <v>517</v>
      </c>
      <c r="E295" s="103" t="s">
        <v>21</v>
      </c>
      <c r="F295" s="81" t="s">
        <v>5208</v>
      </c>
      <c r="G295" s="81" t="s">
        <v>8046</v>
      </c>
      <c r="H295" s="1" t="s">
        <v>368</v>
      </c>
      <c r="I295" s="1" t="s">
        <v>513</v>
      </c>
    </row>
    <row r="296" spans="1:9" ht="12.75">
      <c r="A296" s="102">
        <f t="shared" si="1"/>
        <v>294</v>
      </c>
      <c r="B296" s="102" t="s">
        <v>369</v>
      </c>
      <c r="C296" s="103">
        <v>212112072</v>
      </c>
      <c r="D296" s="102" t="s">
        <v>516</v>
      </c>
      <c r="E296" s="103" t="s">
        <v>21</v>
      </c>
      <c r="F296" s="81" t="s">
        <v>8405</v>
      </c>
      <c r="G296" s="81" t="s">
        <v>8046</v>
      </c>
      <c r="H296" s="1" t="s">
        <v>368</v>
      </c>
      <c r="I296" s="1" t="s">
        <v>513</v>
      </c>
    </row>
    <row r="297" spans="1:9" ht="12.75">
      <c r="A297" s="102">
        <f t="shared" si="1"/>
        <v>295</v>
      </c>
      <c r="B297" s="102" t="s">
        <v>369</v>
      </c>
      <c r="C297" s="103">
        <v>112212672</v>
      </c>
      <c r="D297" s="102" t="s">
        <v>381</v>
      </c>
      <c r="E297" s="103" t="s">
        <v>24</v>
      </c>
      <c r="F297" s="81" t="s">
        <v>8406</v>
      </c>
      <c r="G297" s="81" t="s">
        <v>8047</v>
      </c>
      <c r="H297" s="1" t="s">
        <v>368</v>
      </c>
      <c r="I297" s="1" t="s">
        <v>519</v>
      </c>
    </row>
    <row r="298" spans="1:9" ht="12.75">
      <c r="A298" s="102">
        <f t="shared" si="1"/>
        <v>296</v>
      </c>
      <c r="B298" s="102" t="s">
        <v>369</v>
      </c>
      <c r="C298" s="103">
        <v>222112022</v>
      </c>
      <c r="D298" s="102" t="s">
        <v>518</v>
      </c>
      <c r="E298" s="103" t="s">
        <v>12</v>
      </c>
      <c r="F298" s="81" t="s">
        <v>8407</v>
      </c>
      <c r="G298" s="81" t="s">
        <v>8047</v>
      </c>
      <c r="H298" s="1" t="s">
        <v>368</v>
      </c>
      <c r="I298" s="1" t="s">
        <v>519</v>
      </c>
    </row>
    <row r="299" spans="1:9" ht="12.75">
      <c r="A299" s="102">
        <f t="shared" si="1"/>
        <v>297</v>
      </c>
      <c r="B299" s="102" t="s">
        <v>369</v>
      </c>
      <c r="C299" s="104">
        <v>222011255</v>
      </c>
      <c r="D299" s="105" t="s">
        <v>5620</v>
      </c>
      <c r="E299" s="103" t="s">
        <v>12</v>
      </c>
      <c r="F299" s="81"/>
      <c r="G299" s="97" t="s">
        <v>521</v>
      </c>
      <c r="H299" s="1" t="s">
        <v>368</v>
      </c>
      <c r="I299" s="1" t="s">
        <v>520</v>
      </c>
    </row>
    <row r="300" spans="1:9" ht="12.75">
      <c r="A300" s="102">
        <f t="shared" si="1"/>
        <v>298</v>
      </c>
      <c r="B300" s="102" t="s">
        <v>369</v>
      </c>
      <c r="C300" s="103">
        <v>222112091</v>
      </c>
      <c r="D300" s="102" t="s">
        <v>524</v>
      </c>
      <c r="E300" s="103" t="s">
        <v>12</v>
      </c>
      <c r="F300" s="81" t="s">
        <v>8408</v>
      </c>
      <c r="G300" s="81" t="s">
        <v>8050</v>
      </c>
      <c r="H300" s="1" t="s">
        <v>368</v>
      </c>
      <c r="I300" s="1" t="s">
        <v>523</v>
      </c>
    </row>
    <row r="301" spans="1:9" ht="12.75">
      <c r="A301" s="102">
        <f t="shared" si="1"/>
        <v>299</v>
      </c>
      <c r="B301" s="102" t="s">
        <v>369</v>
      </c>
      <c r="C301" s="103">
        <v>222112229</v>
      </c>
      <c r="D301" s="102" t="s">
        <v>522</v>
      </c>
      <c r="E301" s="103" t="s">
        <v>12</v>
      </c>
      <c r="F301" s="81" t="s">
        <v>4828</v>
      </c>
      <c r="G301" s="81" t="s">
        <v>8050</v>
      </c>
      <c r="H301" s="1" t="s">
        <v>368</v>
      </c>
      <c r="I301" s="1" t="s">
        <v>523</v>
      </c>
    </row>
    <row r="302" spans="1:9" ht="12.75">
      <c r="A302" s="102">
        <f t="shared" si="1"/>
        <v>300</v>
      </c>
      <c r="B302" s="102" t="s">
        <v>369</v>
      </c>
      <c r="C302" s="103">
        <v>212111846</v>
      </c>
      <c r="D302" s="102" t="s">
        <v>526</v>
      </c>
      <c r="E302" s="103" t="s">
        <v>21</v>
      </c>
      <c r="F302" s="81" t="s">
        <v>8409</v>
      </c>
      <c r="G302" s="81" t="s">
        <v>8050</v>
      </c>
      <c r="H302" s="1" t="s">
        <v>368</v>
      </c>
      <c r="I302" s="1" t="s">
        <v>523</v>
      </c>
    </row>
    <row r="303" spans="1:9" ht="12.75">
      <c r="A303" s="102">
        <f t="shared" si="1"/>
        <v>301</v>
      </c>
      <c r="B303" s="102" t="s">
        <v>369</v>
      </c>
      <c r="C303" s="103">
        <v>212112075</v>
      </c>
      <c r="D303" s="102" t="s">
        <v>525</v>
      </c>
      <c r="E303" s="103" t="s">
        <v>21</v>
      </c>
      <c r="F303" s="81" t="s">
        <v>8410</v>
      </c>
      <c r="G303" s="81" t="s">
        <v>8050</v>
      </c>
      <c r="H303" s="1" t="s">
        <v>368</v>
      </c>
      <c r="I303" s="1" t="s">
        <v>523</v>
      </c>
    </row>
    <row r="304" spans="1:9" ht="12.75">
      <c r="A304" s="102">
        <f t="shared" si="1"/>
        <v>302</v>
      </c>
      <c r="B304" s="102" t="s">
        <v>369</v>
      </c>
      <c r="C304" s="103">
        <v>222112044</v>
      </c>
      <c r="D304" s="102" t="s">
        <v>527</v>
      </c>
      <c r="E304" s="103" t="s">
        <v>12</v>
      </c>
      <c r="F304" s="81" t="s">
        <v>8411</v>
      </c>
      <c r="G304" s="81" t="s">
        <v>8051</v>
      </c>
      <c r="H304" s="1" t="s">
        <v>368</v>
      </c>
      <c r="I304" s="1" t="s">
        <v>528</v>
      </c>
    </row>
    <row r="305" spans="1:9" ht="12.75">
      <c r="A305" s="102">
        <f t="shared" si="1"/>
        <v>303</v>
      </c>
      <c r="B305" s="102" t="s">
        <v>369</v>
      </c>
      <c r="C305" s="103">
        <v>212111881</v>
      </c>
      <c r="D305" s="102" t="s">
        <v>529</v>
      </c>
      <c r="E305" s="103" t="s">
        <v>21</v>
      </c>
      <c r="F305" s="81" t="s">
        <v>8412</v>
      </c>
      <c r="G305" s="81" t="s">
        <v>8051</v>
      </c>
      <c r="H305" s="1" t="s">
        <v>368</v>
      </c>
      <c r="I305" s="1" t="s">
        <v>528</v>
      </c>
    </row>
    <row r="306" spans="1:9" ht="12.75">
      <c r="A306" s="102">
        <f t="shared" si="1"/>
        <v>304</v>
      </c>
      <c r="B306" s="102" t="s">
        <v>369</v>
      </c>
      <c r="C306" s="103">
        <v>222112083</v>
      </c>
      <c r="D306" s="102" t="s">
        <v>533</v>
      </c>
      <c r="E306" s="103" t="s">
        <v>12</v>
      </c>
      <c r="F306" s="81" t="s">
        <v>8413</v>
      </c>
      <c r="G306" s="81" t="s">
        <v>8053</v>
      </c>
      <c r="H306" s="1" t="s">
        <v>368</v>
      </c>
      <c r="I306" s="1" t="s">
        <v>531</v>
      </c>
    </row>
    <row r="307" spans="1:9" ht="12.75">
      <c r="A307" s="102">
        <f t="shared" si="1"/>
        <v>305</v>
      </c>
      <c r="B307" s="102" t="s">
        <v>369</v>
      </c>
      <c r="C307" s="103">
        <v>222112169</v>
      </c>
      <c r="D307" s="102" t="s">
        <v>530</v>
      </c>
      <c r="E307" s="103" t="s">
        <v>12</v>
      </c>
      <c r="F307" s="81" t="s">
        <v>4632</v>
      </c>
      <c r="G307" s="81" t="s">
        <v>8053</v>
      </c>
      <c r="H307" s="1" t="s">
        <v>368</v>
      </c>
      <c r="I307" s="1" t="s">
        <v>531</v>
      </c>
    </row>
    <row r="308" spans="1:9" ht="12.75">
      <c r="A308" s="102">
        <f t="shared" si="1"/>
        <v>306</v>
      </c>
      <c r="B308" s="102" t="s">
        <v>369</v>
      </c>
      <c r="C308" s="103">
        <v>222112418</v>
      </c>
      <c r="D308" s="102" t="s">
        <v>534</v>
      </c>
      <c r="E308" s="103" t="s">
        <v>12</v>
      </c>
      <c r="F308" s="81" t="s">
        <v>8414</v>
      </c>
      <c r="G308" s="81" t="s">
        <v>8053</v>
      </c>
      <c r="H308" s="1" t="s">
        <v>368</v>
      </c>
      <c r="I308" s="1" t="s">
        <v>531</v>
      </c>
    </row>
    <row r="309" spans="1:9" ht="12.75">
      <c r="A309" s="102">
        <f t="shared" si="1"/>
        <v>307</v>
      </c>
      <c r="B309" s="102" t="s">
        <v>369</v>
      </c>
      <c r="C309" s="103">
        <v>212111968</v>
      </c>
      <c r="D309" s="102" t="s">
        <v>535</v>
      </c>
      <c r="E309" s="103" t="s">
        <v>21</v>
      </c>
      <c r="F309" s="81" t="s">
        <v>5402</v>
      </c>
      <c r="G309" s="81" t="s">
        <v>8053</v>
      </c>
      <c r="H309" s="1" t="s">
        <v>368</v>
      </c>
      <c r="I309" s="1" t="s">
        <v>531</v>
      </c>
    </row>
    <row r="310" spans="1:9" ht="12.75">
      <c r="A310" s="102">
        <f t="shared" si="1"/>
        <v>308</v>
      </c>
      <c r="B310" s="102" t="s">
        <v>369</v>
      </c>
      <c r="C310" s="103">
        <v>222112045</v>
      </c>
      <c r="D310" s="102" t="s">
        <v>539</v>
      </c>
      <c r="E310" s="103" t="s">
        <v>12</v>
      </c>
      <c r="F310" s="81" t="s">
        <v>8415</v>
      </c>
      <c r="G310" s="81" t="s">
        <v>8054</v>
      </c>
      <c r="H310" s="1" t="s">
        <v>368</v>
      </c>
      <c r="I310" s="1" t="s">
        <v>537</v>
      </c>
    </row>
    <row r="311" spans="1:9" ht="12.75">
      <c r="A311" s="102">
        <f t="shared" si="1"/>
        <v>309</v>
      </c>
      <c r="B311" s="102" t="s">
        <v>369</v>
      </c>
      <c r="C311" s="103">
        <v>222112364</v>
      </c>
      <c r="D311" s="102" t="s">
        <v>536</v>
      </c>
      <c r="E311" s="103" t="s">
        <v>12</v>
      </c>
      <c r="F311" s="81" t="s">
        <v>8416</v>
      </c>
      <c r="G311" s="81" t="s">
        <v>8054</v>
      </c>
      <c r="H311" s="1" t="s">
        <v>368</v>
      </c>
      <c r="I311" s="1" t="s">
        <v>537</v>
      </c>
    </row>
    <row r="312" spans="1:9" ht="12.75">
      <c r="A312" s="102">
        <f t="shared" si="1"/>
        <v>310</v>
      </c>
      <c r="B312" s="102" t="s">
        <v>369</v>
      </c>
      <c r="C312" s="103">
        <v>212112292</v>
      </c>
      <c r="D312" s="102" t="s">
        <v>541</v>
      </c>
      <c r="E312" s="103" t="s">
        <v>21</v>
      </c>
      <c r="F312" s="81" t="s">
        <v>8417</v>
      </c>
      <c r="G312" s="81" t="s">
        <v>8054</v>
      </c>
      <c r="H312" s="1" t="s">
        <v>368</v>
      </c>
      <c r="I312" s="1" t="s">
        <v>537</v>
      </c>
    </row>
    <row r="313" spans="1:9" ht="12.75">
      <c r="A313" s="102">
        <f t="shared" si="1"/>
        <v>311</v>
      </c>
      <c r="B313" s="102" t="s">
        <v>369</v>
      </c>
      <c r="C313" s="103">
        <v>212112403</v>
      </c>
      <c r="D313" s="102" t="s">
        <v>540</v>
      </c>
      <c r="E313" s="103" t="s">
        <v>21</v>
      </c>
      <c r="F313" s="81" t="s">
        <v>8418</v>
      </c>
      <c r="G313" s="81" t="s">
        <v>8054</v>
      </c>
      <c r="H313" s="1" t="s">
        <v>368</v>
      </c>
      <c r="I313" s="1" t="s">
        <v>537</v>
      </c>
    </row>
    <row r="314" spans="1:9" ht="12.75">
      <c r="A314" s="102">
        <f t="shared" si="1"/>
        <v>312</v>
      </c>
      <c r="B314" s="102" t="s">
        <v>369</v>
      </c>
      <c r="C314" s="103">
        <v>112212801</v>
      </c>
      <c r="D314" s="102" t="s">
        <v>542</v>
      </c>
      <c r="E314" s="103" t="s">
        <v>24</v>
      </c>
      <c r="F314" s="81" t="s">
        <v>8419</v>
      </c>
      <c r="G314" s="81" t="s">
        <v>8055</v>
      </c>
      <c r="H314" s="1" t="s">
        <v>368</v>
      </c>
      <c r="I314" s="1" t="s">
        <v>543</v>
      </c>
    </row>
    <row r="315" spans="1:9" ht="12.75">
      <c r="A315" s="102">
        <f t="shared" si="1"/>
        <v>313</v>
      </c>
      <c r="B315" s="102" t="s">
        <v>369</v>
      </c>
      <c r="C315" s="103">
        <v>222112039</v>
      </c>
      <c r="D315" s="102" t="s">
        <v>545</v>
      </c>
      <c r="E315" s="103" t="s">
        <v>12</v>
      </c>
      <c r="F315" s="81" t="s">
        <v>8420</v>
      </c>
      <c r="G315" s="81" t="s">
        <v>8055</v>
      </c>
      <c r="H315" s="1" t="s">
        <v>368</v>
      </c>
      <c r="I315" s="1" t="s">
        <v>543</v>
      </c>
    </row>
    <row r="316" spans="1:9" ht="12.75">
      <c r="A316" s="102">
        <f t="shared" si="1"/>
        <v>314</v>
      </c>
      <c r="B316" s="102" t="s">
        <v>369</v>
      </c>
      <c r="C316" s="103">
        <v>222112058</v>
      </c>
      <c r="D316" s="102" t="s">
        <v>546</v>
      </c>
      <c r="E316" s="103" t="s">
        <v>12</v>
      </c>
      <c r="F316" s="81" t="s">
        <v>8421</v>
      </c>
      <c r="G316" s="81" t="s">
        <v>8055</v>
      </c>
      <c r="H316" s="1" t="s">
        <v>368</v>
      </c>
      <c r="I316" s="1" t="s">
        <v>543</v>
      </c>
    </row>
    <row r="317" spans="1:9" ht="12.75">
      <c r="A317" s="102">
        <f t="shared" si="1"/>
        <v>315</v>
      </c>
      <c r="B317" s="102" t="s">
        <v>369</v>
      </c>
      <c r="C317" s="103">
        <v>212112061</v>
      </c>
      <c r="D317" s="102" t="s">
        <v>547</v>
      </c>
      <c r="E317" s="103" t="s">
        <v>21</v>
      </c>
      <c r="F317" s="81" t="s">
        <v>8422</v>
      </c>
      <c r="G317" s="81" t="s">
        <v>8055</v>
      </c>
      <c r="H317" s="1" t="s">
        <v>368</v>
      </c>
      <c r="I317" s="1" t="s">
        <v>543</v>
      </c>
    </row>
    <row r="318" spans="1:9" ht="12.75">
      <c r="A318" s="102">
        <f t="shared" si="1"/>
        <v>316</v>
      </c>
      <c r="B318" s="102" t="s">
        <v>369</v>
      </c>
      <c r="C318" s="103">
        <v>112212549</v>
      </c>
      <c r="D318" s="102" t="s">
        <v>390</v>
      </c>
      <c r="E318" s="103" t="s">
        <v>24</v>
      </c>
      <c r="F318" s="81" t="s">
        <v>8423</v>
      </c>
      <c r="G318" s="81" t="s">
        <v>8056</v>
      </c>
      <c r="H318" s="1" t="s">
        <v>368</v>
      </c>
      <c r="I318" s="1" t="s">
        <v>549</v>
      </c>
    </row>
    <row r="319" spans="1:9" ht="12.75">
      <c r="A319" s="102">
        <f t="shared" si="1"/>
        <v>317</v>
      </c>
      <c r="B319" s="102" t="s">
        <v>369</v>
      </c>
      <c r="C319" s="103">
        <v>222111939</v>
      </c>
      <c r="D319" s="102" t="s">
        <v>548</v>
      </c>
      <c r="E319" s="103" t="s">
        <v>12</v>
      </c>
      <c r="F319" s="81" t="s">
        <v>8424</v>
      </c>
      <c r="G319" s="81" t="s">
        <v>8056</v>
      </c>
      <c r="H319" s="1" t="s">
        <v>368</v>
      </c>
      <c r="I319" s="1" t="s">
        <v>549</v>
      </c>
    </row>
    <row r="320" spans="1:9" ht="12.75">
      <c r="A320" s="102">
        <f t="shared" si="1"/>
        <v>318</v>
      </c>
      <c r="B320" s="102" t="s">
        <v>369</v>
      </c>
      <c r="C320" s="103">
        <v>222112086</v>
      </c>
      <c r="D320" s="102" t="s">
        <v>392</v>
      </c>
      <c r="E320" s="103" t="s">
        <v>12</v>
      </c>
      <c r="F320" s="81" t="s">
        <v>8425</v>
      </c>
      <c r="G320" s="81" t="s">
        <v>8056</v>
      </c>
      <c r="H320" s="1" t="s">
        <v>368</v>
      </c>
      <c r="I320" s="1" t="s">
        <v>549</v>
      </c>
    </row>
    <row r="321" spans="1:9" ht="12.75">
      <c r="A321" s="102">
        <f t="shared" si="1"/>
        <v>319</v>
      </c>
      <c r="B321" s="102" t="s">
        <v>369</v>
      </c>
      <c r="C321" s="103">
        <v>222112090</v>
      </c>
      <c r="D321" s="102" t="s">
        <v>551</v>
      </c>
      <c r="E321" s="103" t="s">
        <v>12</v>
      </c>
      <c r="F321" s="81" t="s">
        <v>8426</v>
      </c>
      <c r="G321" s="81" t="s">
        <v>8056</v>
      </c>
      <c r="H321" s="1" t="s">
        <v>368</v>
      </c>
      <c r="I321" s="1" t="s">
        <v>549</v>
      </c>
    </row>
    <row r="322" spans="1:9" ht="12.75">
      <c r="A322" s="102">
        <f t="shared" si="1"/>
        <v>320</v>
      </c>
      <c r="B322" s="102" t="s">
        <v>369</v>
      </c>
      <c r="C322" s="103">
        <v>222112354</v>
      </c>
      <c r="D322" s="102" t="s">
        <v>552</v>
      </c>
      <c r="E322" s="103" t="s">
        <v>12</v>
      </c>
      <c r="F322" s="81" t="s">
        <v>8427</v>
      </c>
      <c r="G322" s="81" t="s">
        <v>8056</v>
      </c>
      <c r="H322" s="1" t="s">
        <v>368</v>
      </c>
      <c r="I322" s="1" t="s">
        <v>549</v>
      </c>
    </row>
    <row r="323" spans="1:9" ht="12.75">
      <c r="A323" s="102">
        <f t="shared" si="1"/>
        <v>321</v>
      </c>
      <c r="B323" s="102" t="s">
        <v>369</v>
      </c>
      <c r="C323" s="103">
        <v>212111867</v>
      </c>
      <c r="D323" s="102" t="s">
        <v>554</v>
      </c>
      <c r="E323" s="103" t="s">
        <v>21</v>
      </c>
      <c r="F323" s="81" t="s">
        <v>8428</v>
      </c>
      <c r="G323" s="81" t="s">
        <v>8056</v>
      </c>
      <c r="H323" s="1" t="s">
        <v>368</v>
      </c>
      <c r="I323" s="1" t="s">
        <v>549</v>
      </c>
    </row>
    <row r="324" spans="1:9" ht="12.75">
      <c r="A324" s="102">
        <f t="shared" si="1"/>
        <v>322</v>
      </c>
      <c r="B324" s="102" t="s">
        <v>369</v>
      </c>
      <c r="C324" s="103">
        <v>212112399</v>
      </c>
      <c r="D324" s="102" t="s">
        <v>553</v>
      </c>
      <c r="E324" s="103" t="s">
        <v>21</v>
      </c>
      <c r="F324" s="81" t="s">
        <v>8429</v>
      </c>
      <c r="G324" s="81" t="s">
        <v>8056</v>
      </c>
      <c r="H324" s="1" t="s">
        <v>368</v>
      </c>
      <c r="I324" s="1" t="s">
        <v>549</v>
      </c>
    </row>
    <row r="325" spans="1:9" ht="12.75">
      <c r="A325" s="102">
        <f t="shared" si="1"/>
        <v>323</v>
      </c>
      <c r="B325" s="102" t="s">
        <v>369</v>
      </c>
      <c r="C325" s="103">
        <v>112212491</v>
      </c>
      <c r="D325" s="102" t="s">
        <v>375</v>
      </c>
      <c r="E325" s="103" t="s">
        <v>24</v>
      </c>
      <c r="F325" s="81" t="s">
        <v>8430</v>
      </c>
      <c r="G325" s="81" t="s">
        <v>8057</v>
      </c>
      <c r="H325" s="1" t="s">
        <v>368</v>
      </c>
      <c r="I325" s="1" t="s">
        <v>556</v>
      </c>
    </row>
    <row r="326" spans="1:9" ht="12.75">
      <c r="A326" s="102">
        <f t="shared" si="1"/>
        <v>324</v>
      </c>
      <c r="B326" s="102" t="s">
        <v>369</v>
      </c>
      <c r="C326" s="103">
        <v>212112140</v>
      </c>
      <c r="D326" s="102" t="s">
        <v>558</v>
      </c>
      <c r="E326" s="103" t="s">
        <v>21</v>
      </c>
      <c r="F326" s="81" t="s">
        <v>8431</v>
      </c>
      <c r="G326" s="81" t="s">
        <v>8057</v>
      </c>
      <c r="H326" s="1" t="s">
        <v>368</v>
      </c>
      <c r="I326" s="1" t="s">
        <v>556</v>
      </c>
    </row>
    <row r="327" spans="1:9" ht="12.75">
      <c r="A327" s="102">
        <f t="shared" si="1"/>
        <v>325</v>
      </c>
      <c r="B327" s="102" t="s">
        <v>369</v>
      </c>
      <c r="C327" s="103">
        <v>212112181</v>
      </c>
      <c r="D327" s="102" t="s">
        <v>559</v>
      </c>
      <c r="E327" s="103" t="s">
        <v>21</v>
      </c>
      <c r="F327" s="81" t="s">
        <v>8432</v>
      </c>
      <c r="G327" s="81" t="s">
        <v>8057</v>
      </c>
      <c r="H327" s="1" t="s">
        <v>368</v>
      </c>
      <c r="I327" s="1" t="s">
        <v>556</v>
      </c>
    </row>
    <row r="328" spans="1:9" ht="12.75">
      <c r="A328" s="102">
        <f t="shared" si="1"/>
        <v>326</v>
      </c>
      <c r="B328" s="102" t="s">
        <v>369</v>
      </c>
      <c r="C328" s="103">
        <v>212112295</v>
      </c>
      <c r="D328" s="102" t="s">
        <v>560</v>
      </c>
      <c r="E328" s="103" t="s">
        <v>21</v>
      </c>
      <c r="F328" s="81" t="s">
        <v>8433</v>
      </c>
      <c r="G328" s="81" t="s">
        <v>8057</v>
      </c>
      <c r="H328" s="1" t="s">
        <v>368</v>
      </c>
      <c r="I328" s="1" t="s">
        <v>556</v>
      </c>
    </row>
    <row r="329" spans="1:9" ht="12.75">
      <c r="A329" s="102">
        <f t="shared" si="1"/>
        <v>327</v>
      </c>
      <c r="B329" s="102" t="s">
        <v>369</v>
      </c>
      <c r="C329" s="103">
        <v>212112341</v>
      </c>
      <c r="D329" s="102" t="s">
        <v>555</v>
      </c>
      <c r="E329" s="103" t="s">
        <v>21</v>
      </c>
      <c r="F329" s="81" t="s">
        <v>8434</v>
      </c>
      <c r="G329" s="81" t="s">
        <v>8057</v>
      </c>
      <c r="H329" s="1" t="s">
        <v>368</v>
      </c>
      <c r="I329" s="1" t="s">
        <v>556</v>
      </c>
    </row>
    <row r="330" spans="1:9" ht="12.75">
      <c r="A330" s="102">
        <f t="shared" si="1"/>
        <v>328</v>
      </c>
      <c r="B330" s="102" t="s">
        <v>369</v>
      </c>
      <c r="C330" s="103">
        <v>212112414</v>
      </c>
      <c r="D330" s="102" t="s">
        <v>561</v>
      </c>
      <c r="E330" s="103" t="s">
        <v>21</v>
      </c>
      <c r="F330" s="81" t="s">
        <v>8435</v>
      </c>
      <c r="G330" s="81" t="s">
        <v>8057</v>
      </c>
      <c r="H330" s="1" t="s">
        <v>368</v>
      </c>
      <c r="I330" s="1" t="s">
        <v>556</v>
      </c>
    </row>
    <row r="331" spans="1:9" ht="12.75">
      <c r="A331" s="102">
        <f t="shared" si="1"/>
        <v>329</v>
      </c>
      <c r="B331" s="102" t="s">
        <v>369</v>
      </c>
      <c r="C331" s="103">
        <v>112212903</v>
      </c>
      <c r="D331" s="102" t="s">
        <v>562</v>
      </c>
      <c r="E331" s="103" t="s">
        <v>24</v>
      </c>
      <c r="F331" s="81" t="s">
        <v>8436</v>
      </c>
      <c r="G331" s="81" t="s">
        <v>8058</v>
      </c>
      <c r="H331" s="1" t="s">
        <v>368</v>
      </c>
      <c r="I331" s="1" t="s">
        <v>563</v>
      </c>
    </row>
    <row r="332" spans="1:9" ht="12.75">
      <c r="A332" s="102">
        <f t="shared" si="1"/>
        <v>330</v>
      </c>
      <c r="B332" s="102" t="s">
        <v>369</v>
      </c>
      <c r="C332" s="103">
        <v>222112011</v>
      </c>
      <c r="D332" s="102" t="s">
        <v>565</v>
      </c>
      <c r="E332" s="103" t="s">
        <v>12</v>
      </c>
      <c r="F332" s="81" t="s">
        <v>8437</v>
      </c>
      <c r="G332" s="81" t="s">
        <v>8058</v>
      </c>
      <c r="H332" s="1" t="s">
        <v>368</v>
      </c>
      <c r="I332" s="1" t="s">
        <v>563</v>
      </c>
    </row>
    <row r="333" spans="1:9" ht="12.75">
      <c r="A333" s="102">
        <f t="shared" si="1"/>
        <v>331</v>
      </c>
      <c r="B333" s="102" t="s">
        <v>369</v>
      </c>
      <c r="C333" s="103">
        <v>212112068</v>
      </c>
      <c r="D333" s="102" t="s">
        <v>566</v>
      </c>
      <c r="E333" s="103" t="s">
        <v>21</v>
      </c>
      <c r="F333" s="81" t="s">
        <v>8438</v>
      </c>
      <c r="G333" s="81" t="s">
        <v>8058</v>
      </c>
      <c r="H333" s="1" t="s">
        <v>368</v>
      </c>
      <c r="I333" s="1" t="s">
        <v>563</v>
      </c>
    </row>
    <row r="334" spans="1:9" ht="12.75">
      <c r="A334" s="102">
        <f t="shared" si="1"/>
        <v>332</v>
      </c>
      <c r="B334" s="102" t="s">
        <v>369</v>
      </c>
      <c r="C334" s="103">
        <v>212112248</v>
      </c>
      <c r="D334" s="102" t="s">
        <v>377</v>
      </c>
      <c r="E334" s="103" t="s">
        <v>21</v>
      </c>
      <c r="F334" s="81" t="s">
        <v>8439</v>
      </c>
      <c r="G334" s="81" t="s">
        <v>8058</v>
      </c>
      <c r="H334" s="1" t="s">
        <v>368</v>
      </c>
      <c r="I334" s="1" t="s">
        <v>563</v>
      </c>
    </row>
    <row r="335" spans="1:9" ht="12.75">
      <c r="A335" s="102">
        <f t="shared" si="1"/>
        <v>333</v>
      </c>
      <c r="B335" s="102" t="s">
        <v>369</v>
      </c>
      <c r="C335" s="103">
        <v>212112318</v>
      </c>
      <c r="D335" s="102" t="s">
        <v>378</v>
      </c>
      <c r="E335" s="103" t="s">
        <v>21</v>
      </c>
      <c r="F335" s="81" t="s">
        <v>8440</v>
      </c>
      <c r="G335" s="81" t="s">
        <v>8058</v>
      </c>
      <c r="H335" s="1" t="s">
        <v>368</v>
      </c>
      <c r="I335" s="1" t="s">
        <v>563</v>
      </c>
    </row>
    <row r="336" spans="1:9" ht="12.75">
      <c r="A336" s="102">
        <f t="shared" si="1"/>
        <v>334</v>
      </c>
      <c r="B336" s="102" t="s">
        <v>369</v>
      </c>
      <c r="C336" s="103">
        <v>222111926</v>
      </c>
      <c r="D336" s="102" t="s">
        <v>395</v>
      </c>
      <c r="E336" s="103" t="s">
        <v>12</v>
      </c>
      <c r="F336" s="81" t="s">
        <v>8441</v>
      </c>
      <c r="G336" s="81" t="s">
        <v>8059</v>
      </c>
      <c r="H336" s="1" t="s">
        <v>368</v>
      </c>
      <c r="I336" s="1" t="s">
        <v>568</v>
      </c>
    </row>
    <row r="337" spans="1:9" ht="12.75">
      <c r="A337" s="102">
        <f t="shared" si="1"/>
        <v>335</v>
      </c>
      <c r="B337" s="102" t="s">
        <v>369</v>
      </c>
      <c r="C337" s="103">
        <v>222111979</v>
      </c>
      <c r="D337" s="102" t="s">
        <v>567</v>
      </c>
      <c r="E337" s="103" t="s">
        <v>12</v>
      </c>
      <c r="F337" s="81" t="s">
        <v>8442</v>
      </c>
      <c r="G337" s="81" t="s">
        <v>8059</v>
      </c>
      <c r="H337" s="1" t="s">
        <v>368</v>
      </c>
      <c r="I337" s="1" t="s">
        <v>568</v>
      </c>
    </row>
    <row r="338" spans="1:9" ht="12.75">
      <c r="A338" s="102">
        <f t="shared" si="1"/>
        <v>336</v>
      </c>
      <c r="B338" s="102" t="s">
        <v>369</v>
      </c>
      <c r="C338" s="103">
        <v>212111965</v>
      </c>
      <c r="D338" s="102" t="s">
        <v>388</v>
      </c>
      <c r="E338" s="103" t="s">
        <v>21</v>
      </c>
      <c r="F338" s="81" t="s">
        <v>8443</v>
      </c>
      <c r="G338" s="81" t="s">
        <v>8059</v>
      </c>
      <c r="H338" s="1" t="s">
        <v>368</v>
      </c>
      <c r="I338" s="1" t="s">
        <v>568</v>
      </c>
    </row>
    <row r="339" spans="1:9" ht="12.75">
      <c r="A339" s="102">
        <f t="shared" si="1"/>
        <v>337</v>
      </c>
      <c r="B339" s="102" t="s">
        <v>369</v>
      </c>
      <c r="C339" s="103">
        <v>212112104</v>
      </c>
      <c r="D339" s="102" t="s">
        <v>371</v>
      </c>
      <c r="E339" s="103" t="s">
        <v>21</v>
      </c>
      <c r="F339" s="81" t="s">
        <v>8444</v>
      </c>
      <c r="G339" s="81" t="s">
        <v>8059</v>
      </c>
      <c r="H339" s="1" t="s">
        <v>368</v>
      </c>
      <c r="I339" s="1" t="s">
        <v>568</v>
      </c>
    </row>
    <row r="340" spans="1:9" ht="12.75">
      <c r="A340" s="102">
        <f t="shared" si="1"/>
        <v>338</v>
      </c>
      <c r="B340" s="102" t="s">
        <v>369</v>
      </c>
      <c r="C340" s="103">
        <v>212112130</v>
      </c>
      <c r="D340" s="102" t="s">
        <v>570</v>
      </c>
      <c r="E340" s="103" t="s">
        <v>21</v>
      </c>
      <c r="F340" s="81" t="s">
        <v>8445</v>
      </c>
      <c r="G340" s="81" t="s">
        <v>8059</v>
      </c>
      <c r="H340" s="1" t="s">
        <v>368</v>
      </c>
      <c r="I340" s="1" t="s">
        <v>568</v>
      </c>
    </row>
    <row r="341" spans="1:9" ht="12.75">
      <c r="A341" s="102">
        <f t="shared" si="1"/>
        <v>339</v>
      </c>
      <c r="B341" s="102" t="s">
        <v>369</v>
      </c>
      <c r="C341" s="103">
        <v>212112189</v>
      </c>
      <c r="D341" s="102" t="s">
        <v>383</v>
      </c>
      <c r="E341" s="103" t="s">
        <v>21</v>
      </c>
      <c r="F341" s="81" t="s">
        <v>8446</v>
      </c>
      <c r="G341" s="81" t="s">
        <v>8059</v>
      </c>
      <c r="H341" s="1" t="s">
        <v>368</v>
      </c>
      <c r="I341" s="1" t="s">
        <v>568</v>
      </c>
    </row>
    <row r="342" spans="1:9" ht="12.75">
      <c r="A342" s="102">
        <f t="shared" si="1"/>
        <v>340</v>
      </c>
      <c r="B342" s="102" t="s">
        <v>369</v>
      </c>
      <c r="C342" s="103">
        <v>212112361</v>
      </c>
      <c r="D342" s="102" t="s">
        <v>367</v>
      </c>
      <c r="E342" s="103" t="s">
        <v>21</v>
      </c>
      <c r="F342" s="81" t="s">
        <v>2489</v>
      </c>
      <c r="G342" s="81" t="s">
        <v>8059</v>
      </c>
      <c r="H342" s="1" t="s">
        <v>368</v>
      </c>
      <c r="I342" s="1" t="s">
        <v>568</v>
      </c>
    </row>
    <row r="343" spans="1:9" ht="12.75">
      <c r="A343" s="102">
        <f t="shared" si="1"/>
        <v>341</v>
      </c>
      <c r="B343" s="102" t="s">
        <v>369</v>
      </c>
      <c r="C343" s="103">
        <v>212112428</v>
      </c>
      <c r="D343" s="102" t="s">
        <v>569</v>
      </c>
      <c r="E343" s="103" t="s">
        <v>21</v>
      </c>
      <c r="F343" s="81" t="s">
        <v>8447</v>
      </c>
      <c r="G343" s="81" t="s">
        <v>8059</v>
      </c>
      <c r="H343" s="1" t="s">
        <v>368</v>
      </c>
      <c r="I343" s="1" t="s">
        <v>568</v>
      </c>
    </row>
    <row r="344" spans="1:9" ht="12.75">
      <c r="A344" s="102">
        <f t="shared" si="1"/>
        <v>342</v>
      </c>
      <c r="B344" s="102" t="s">
        <v>369</v>
      </c>
      <c r="C344" s="103">
        <v>222111843</v>
      </c>
      <c r="D344" s="102" t="s">
        <v>571</v>
      </c>
      <c r="E344" s="103" t="s">
        <v>12</v>
      </c>
      <c r="F344" s="81" t="s">
        <v>8448</v>
      </c>
      <c r="G344" s="81" t="s">
        <v>8060</v>
      </c>
      <c r="H344" s="1" t="s">
        <v>368</v>
      </c>
      <c r="I344" s="1" t="s">
        <v>572</v>
      </c>
    </row>
    <row r="345" spans="1:9" ht="12.75">
      <c r="A345" s="102">
        <f t="shared" si="1"/>
        <v>343</v>
      </c>
      <c r="B345" s="102" t="s">
        <v>369</v>
      </c>
      <c r="C345" s="103">
        <v>222112164</v>
      </c>
      <c r="D345" s="102" t="s">
        <v>574</v>
      </c>
      <c r="E345" s="103" t="s">
        <v>12</v>
      </c>
      <c r="F345" s="81" t="s">
        <v>8449</v>
      </c>
      <c r="G345" s="81" t="s">
        <v>8060</v>
      </c>
      <c r="H345" s="1" t="s">
        <v>368</v>
      </c>
      <c r="I345" s="1" t="s">
        <v>572</v>
      </c>
    </row>
    <row r="346" spans="1:9" ht="12.75">
      <c r="A346" s="102">
        <f t="shared" si="1"/>
        <v>344</v>
      </c>
      <c r="B346" s="102" t="s">
        <v>369</v>
      </c>
      <c r="C346" s="103">
        <v>222112303</v>
      </c>
      <c r="D346" s="102" t="s">
        <v>575</v>
      </c>
      <c r="E346" s="103" t="s">
        <v>12</v>
      </c>
      <c r="F346" s="81" t="s">
        <v>4511</v>
      </c>
      <c r="G346" s="81" t="s">
        <v>8060</v>
      </c>
      <c r="H346" s="1" t="s">
        <v>368</v>
      </c>
      <c r="I346" s="1" t="s">
        <v>572</v>
      </c>
    </row>
    <row r="347" spans="1:9" ht="12.75">
      <c r="A347" s="102">
        <f t="shared" si="1"/>
        <v>345</v>
      </c>
      <c r="B347" s="102" t="s">
        <v>578</v>
      </c>
      <c r="C347" s="103">
        <v>112212524</v>
      </c>
      <c r="D347" s="102" t="s">
        <v>581</v>
      </c>
      <c r="E347" s="103" t="s">
        <v>24</v>
      </c>
      <c r="F347" s="81" t="s">
        <v>8450</v>
      </c>
      <c r="G347" s="81" t="s">
        <v>8061</v>
      </c>
      <c r="H347" s="1" t="s">
        <v>577</v>
      </c>
      <c r="I347" s="1" t="s">
        <v>579</v>
      </c>
    </row>
    <row r="348" spans="1:9" ht="12.75">
      <c r="A348" s="102">
        <f t="shared" si="1"/>
        <v>346</v>
      </c>
      <c r="B348" s="102" t="s">
        <v>578</v>
      </c>
      <c r="C348" s="103">
        <v>112212527</v>
      </c>
      <c r="D348" s="102" t="s">
        <v>576</v>
      </c>
      <c r="E348" s="103" t="s">
        <v>24</v>
      </c>
      <c r="F348" s="81" t="s">
        <v>8451</v>
      </c>
      <c r="G348" s="81" t="s">
        <v>8061</v>
      </c>
      <c r="H348" s="1" t="s">
        <v>577</v>
      </c>
      <c r="I348" s="1" t="s">
        <v>579</v>
      </c>
    </row>
    <row r="349" spans="1:9" ht="12.75">
      <c r="A349" s="102">
        <f t="shared" si="1"/>
        <v>347</v>
      </c>
      <c r="B349" s="102" t="s">
        <v>578</v>
      </c>
      <c r="C349" s="103">
        <v>222111937</v>
      </c>
      <c r="D349" s="102" t="s">
        <v>582</v>
      </c>
      <c r="E349" s="103" t="s">
        <v>12</v>
      </c>
      <c r="F349" s="81" t="s">
        <v>8452</v>
      </c>
      <c r="G349" s="81" t="s">
        <v>8061</v>
      </c>
      <c r="H349" s="1" t="s">
        <v>577</v>
      </c>
      <c r="I349" s="1" t="s">
        <v>579</v>
      </c>
    </row>
    <row r="350" spans="1:9" ht="12.75">
      <c r="A350" s="102">
        <f t="shared" si="1"/>
        <v>348</v>
      </c>
      <c r="B350" s="102" t="s">
        <v>578</v>
      </c>
      <c r="C350" s="103">
        <v>222112280</v>
      </c>
      <c r="D350" s="102" t="s">
        <v>583</v>
      </c>
      <c r="E350" s="103" t="s">
        <v>12</v>
      </c>
      <c r="F350" s="81" t="s">
        <v>8453</v>
      </c>
      <c r="G350" s="81" t="s">
        <v>8061</v>
      </c>
      <c r="H350" s="1" t="s">
        <v>577</v>
      </c>
      <c r="I350" s="1" t="s">
        <v>579</v>
      </c>
    </row>
    <row r="351" spans="1:9" ht="12.75">
      <c r="A351" s="102">
        <f t="shared" si="1"/>
        <v>349</v>
      </c>
      <c r="B351" s="102" t="s">
        <v>578</v>
      </c>
      <c r="C351" s="103">
        <v>212111899</v>
      </c>
      <c r="D351" s="102" t="s">
        <v>585</v>
      </c>
      <c r="E351" s="103" t="s">
        <v>21</v>
      </c>
      <c r="F351" s="81" t="s">
        <v>8454</v>
      </c>
      <c r="G351" s="81" t="s">
        <v>8061</v>
      </c>
      <c r="H351" s="1" t="s">
        <v>577</v>
      </c>
      <c r="I351" s="1" t="s">
        <v>579</v>
      </c>
    </row>
    <row r="352" spans="1:9" ht="12.75">
      <c r="A352" s="102">
        <f t="shared" si="1"/>
        <v>350</v>
      </c>
      <c r="B352" s="102" t="s">
        <v>578</v>
      </c>
      <c r="C352" s="103">
        <v>212112119</v>
      </c>
      <c r="D352" s="102" t="s">
        <v>584</v>
      </c>
      <c r="E352" s="103" t="s">
        <v>21</v>
      </c>
      <c r="F352" s="81" t="s">
        <v>8455</v>
      </c>
      <c r="G352" s="81" t="s">
        <v>8061</v>
      </c>
      <c r="H352" s="1" t="s">
        <v>577</v>
      </c>
      <c r="I352" s="1" t="s">
        <v>579</v>
      </c>
    </row>
    <row r="353" spans="1:9" ht="12.75">
      <c r="A353" s="102">
        <f t="shared" si="1"/>
        <v>351</v>
      </c>
      <c r="B353" s="102" t="s">
        <v>578</v>
      </c>
      <c r="C353" s="103">
        <v>212111879</v>
      </c>
      <c r="D353" s="102" t="s">
        <v>590</v>
      </c>
      <c r="E353" s="103" t="s">
        <v>21</v>
      </c>
      <c r="F353" s="81" t="s">
        <v>8456</v>
      </c>
      <c r="G353" s="81" t="s">
        <v>8062</v>
      </c>
      <c r="H353" s="1" t="s">
        <v>577</v>
      </c>
      <c r="I353" s="1" t="s">
        <v>587</v>
      </c>
    </row>
    <row r="354" spans="1:9" ht="12.75">
      <c r="A354" s="102">
        <f t="shared" si="1"/>
        <v>352</v>
      </c>
      <c r="B354" s="102" t="s">
        <v>578</v>
      </c>
      <c r="C354" s="103">
        <v>212112221</v>
      </c>
      <c r="D354" s="102" t="s">
        <v>589</v>
      </c>
      <c r="E354" s="103" t="s">
        <v>21</v>
      </c>
      <c r="F354" s="81" t="s">
        <v>8457</v>
      </c>
      <c r="G354" s="81" t="s">
        <v>8062</v>
      </c>
      <c r="H354" s="1" t="s">
        <v>577</v>
      </c>
      <c r="I354" s="1" t="s">
        <v>587</v>
      </c>
    </row>
    <row r="355" spans="1:9" ht="12.75">
      <c r="A355" s="102">
        <f t="shared" si="1"/>
        <v>353</v>
      </c>
      <c r="B355" s="102" t="s">
        <v>578</v>
      </c>
      <c r="C355" s="103">
        <v>212112320</v>
      </c>
      <c r="D355" s="102" t="s">
        <v>586</v>
      </c>
      <c r="E355" s="103" t="s">
        <v>21</v>
      </c>
      <c r="F355" s="81" t="s">
        <v>8458</v>
      </c>
      <c r="G355" s="81" t="s">
        <v>8062</v>
      </c>
      <c r="H355" s="1" t="s">
        <v>577</v>
      </c>
      <c r="I355" s="1" t="s">
        <v>587</v>
      </c>
    </row>
    <row r="356" spans="1:9" ht="12.75">
      <c r="A356" s="102">
        <f t="shared" si="1"/>
        <v>354</v>
      </c>
      <c r="B356" s="102" t="s">
        <v>578</v>
      </c>
      <c r="C356" s="103">
        <v>222111975</v>
      </c>
      <c r="D356" s="102" t="s">
        <v>595</v>
      </c>
      <c r="E356" s="103" t="s">
        <v>12</v>
      </c>
      <c r="F356" s="81" t="s">
        <v>3459</v>
      </c>
      <c r="G356" s="81" t="s">
        <v>8063</v>
      </c>
      <c r="H356" s="1" t="s">
        <v>577</v>
      </c>
      <c r="I356" s="1" t="s">
        <v>592</v>
      </c>
    </row>
    <row r="357" spans="1:9" ht="12.75">
      <c r="A357" s="102">
        <f t="shared" si="1"/>
        <v>355</v>
      </c>
      <c r="B357" s="102" t="s">
        <v>578</v>
      </c>
      <c r="C357" s="103">
        <v>222112057</v>
      </c>
      <c r="D357" s="102" t="s">
        <v>596</v>
      </c>
      <c r="E357" s="103" t="s">
        <v>12</v>
      </c>
      <c r="F357" s="81" t="s">
        <v>8459</v>
      </c>
      <c r="G357" s="81" t="s">
        <v>8063</v>
      </c>
      <c r="H357" s="1" t="s">
        <v>577</v>
      </c>
      <c r="I357" s="1" t="s">
        <v>592</v>
      </c>
    </row>
    <row r="358" spans="1:9" ht="12.75">
      <c r="A358" s="102">
        <f t="shared" si="1"/>
        <v>356</v>
      </c>
      <c r="B358" s="102" t="s">
        <v>578</v>
      </c>
      <c r="C358" s="103">
        <v>222112069</v>
      </c>
      <c r="D358" s="102" t="s">
        <v>594</v>
      </c>
      <c r="E358" s="103" t="s">
        <v>12</v>
      </c>
      <c r="F358" s="81" t="s">
        <v>8460</v>
      </c>
      <c r="G358" s="81" t="s">
        <v>8063</v>
      </c>
      <c r="H358" s="1" t="s">
        <v>577</v>
      </c>
      <c r="I358" s="1" t="s">
        <v>592</v>
      </c>
    </row>
    <row r="359" spans="1:9" ht="12.75">
      <c r="A359" s="102">
        <f t="shared" si="1"/>
        <v>357</v>
      </c>
      <c r="B359" s="102" t="s">
        <v>578</v>
      </c>
      <c r="C359" s="103">
        <v>222112376</v>
      </c>
      <c r="D359" s="102" t="s">
        <v>591</v>
      </c>
      <c r="E359" s="103" t="s">
        <v>12</v>
      </c>
      <c r="F359" s="81" t="s">
        <v>2358</v>
      </c>
      <c r="G359" s="81" t="s">
        <v>8063</v>
      </c>
      <c r="H359" s="1" t="s">
        <v>577</v>
      </c>
      <c r="I359" s="1" t="s">
        <v>592</v>
      </c>
    </row>
    <row r="360" spans="1:9" ht="12.75">
      <c r="A360" s="102">
        <f t="shared" si="1"/>
        <v>358</v>
      </c>
      <c r="B360" s="102" t="s">
        <v>578</v>
      </c>
      <c r="C360" s="103">
        <v>212111842</v>
      </c>
      <c r="D360" s="102" t="s">
        <v>599</v>
      </c>
      <c r="E360" s="103" t="s">
        <v>21</v>
      </c>
      <c r="F360" s="81" t="s">
        <v>8461</v>
      </c>
      <c r="G360" s="81" t="s">
        <v>8063</v>
      </c>
      <c r="H360" s="1" t="s">
        <v>577</v>
      </c>
      <c r="I360" s="1" t="s">
        <v>592</v>
      </c>
    </row>
    <row r="361" spans="1:9" ht="12.75">
      <c r="A361" s="102">
        <f t="shared" si="1"/>
        <v>359</v>
      </c>
      <c r="B361" s="102" t="s">
        <v>578</v>
      </c>
      <c r="C361" s="103">
        <v>212112148</v>
      </c>
      <c r="D361" s="102" t="s">
        <v>597</v>
      </c>
      <c r="E361" s="103" t="s">
        <v>21</v>
      </c>
      <c r="F361" s="81" t="s">
        <v>8462</v>
      </c>
      <c r="G361" s="81" t="s">
        <v>8063</v>
      </c>
      <c r="H361" s="1" t="s">
        <v>577</v>
      </c>
      <c r="I361" s="1" t="s">
        <v>592</v>
      </c>
    </row>
    <row r="362" spans="1:9" ht="12.75">
      <c r="A362" s="102">
        <f t="shared" si="1"/>
        <v>360</v>
      </c>
      <c r="B362" s="102" t="s">
        <v>578</v>
      </c>
      <c r="C362" s="103">
        <v>212112223</v>
      </c>
      <c r="D362" s="102" t="s">
        <v>598</v>
      </c>
      <c r="E362" s="103" t="s">
        <v>21</v>
      </c>
      <c r="F362" s="81" t="s">
        <v>8463</v>
      </c>
      <c r="G362" s="81" t="s">
        <v>8063</v>
      </c>
      <c r="H362" s="1" t="s">
        <v>577</v>
      </c>
      <c r="I362" s="1" t="s">
        <v>592</v>
      </c>
    </row>
    <row r="363" spans="1:9" ht="12.75">
      <c r="A363" s="102">
        <f t="shared" si="1"/>
        <v>361</v>
      </c>
      <c r="B363" s="102" t="s">
        <v>578</v>
      </c>
      <c r="C363" s="103">
        <v>212112270</v>
      </c>
      <c r="D363" s="102" t="s">
        <v>600</v>
      </c>
      <c r="E363" s="103" t="s">
        <v>21</v>
      </c>
      <c r="F363" s="81" t="s">
        <v>8464</v>
      </c>
      <c r="G363" s="81" t="s">
        <v>8063</v>
      </c>
      <c r="H363" s="1" t="s">
        <v>577</v>
      </c>
      <c r="I363" s="1" t="s">
        <v>592</v>
      </c>
    </row>
    <row r="364" spans="1:9" ht="12.75">
      <c r="A364" s="102">
        <f t="shared" si="1"/>
        <v>362</v>
      </c>
      <c r="B364" s="102" t="s">
        <v>578</v>
      </c>
      <c r="C364" s="103">
        <v>212112049</v>
      </c>
      <c r="D364" s="102" t="s">
        <v>605</v>
      </c>
      <c r="E364" s="103" t="s">
        <v>21</v>
      </c>
      <c r="F364" s="81" t="s">
        <v>8465</v>
      </c>
      <c r="G364" s="81" t="s">
        <v>8064</v>
      </c>
      <c r="H364" s="1" t="s">
        <v>577</v>
      </c>
      <c r="I364" s="1" t="s">
        <v>602</v>
      </c>
    </row>
    <row r="365" spans="1:9" ht="12.75">
      <c r="A365" s="102">
        <f t="shared" si="1"/>
        <v>363</v>
      </c>
      <c r="B365" s="102" t="s">
        <v>578</v>
      </c>
      <c r="C365" s="103">
        <v>212112081</v>
      </c>
      <c r="D365" s="102" t="s">
        <v>601</v>
      </c>
      <c r="E365" s="103" t="s">
        <v>21</v>
      </c>
      <c r="F365" s="81" t="s">
        <v>8466</v>
      </c>
      <c r="G365" s="81" t="s">
        <v>8064</v>
      </c>
      <c r="H365" s="1" t="s">
        <v>577</v>
      </c>
      <c r="I365" s="1" t="s">
        <v>602</v>
      </c>
    </row>
    <row r="366" spans="1:9" ht="12.75">
      <c r="A366" s="102">
        <f t="shared" si="1"/>
        <v>364</v>
      </c>
      <c r="B366" s="102" t="s">
        <v>578</v>
      </c>
      <c r="C366" s="103">
        <v>212112317</v>
      </c>
      <c r="D366" s="102" t="s">
        <v>604</v>
      </c>
      <c r="E366" s="103" t="s">
        <v>21</v>
      </c>
      <c r="F366" s="81" t="s">
        <v>8467</v>
      </c>
      <c r="G366" s="81" t="s">
        <v>8064</v>
      </c>
      <c r="H366" s="1" t="s">
        <v>577</v>
      </c>
      <c r="I366" s="1" t="s">
        <v>602</v>
      </c>
    </row>
    <row r="367" spans="1:9" ht="12.75">
      <c r="A367" s="102">
        <f t="shared" si="1"/>
        <v>365</v>
      </c>
      <c r="B367" s="102" t="s">
        <v>578</v>
      </c>
      <c r="C367" s="103">
        <v>222111841</v>
      </c>
      <c r="D367" s="102" t="s">
        <v>611</v>
      </c>
      <c r="E367" s="103" t="s">
        <v>12</v>
      </c>
      <c r="F367" s="81" t="s">
        <v>8468</v>
      </c>
      <c r="G367" s="81" t="s">
        <v>8065</v>
      </c>
      <c r="H367" s="1" t="s">
        <v>577</v>
      </c>
      <c r="I367" s="1" t="s">
        <v>607</v>
      </c>
    </row>
    <row r="368" spans="1:9" ht="12.75">
      <c r="A368" s="102">
        <f t="shared" si="1"/>
        <v>366</v>
      </c>
      <c r="B368" s="102" t="s">
        <v>578</v>
      </c>
      <c r="C368" s="103">
        <v>222111886</v>
      </c>
      <c r="D368" s="102" t="s">
        <v>609</v>
      </c>
      <c r="E368" s="103" t="s">
        <v>12</v>
      </c>
      <c r="F368" s="81" t="s">
        <v>8469</v>
      </c>
      <c r="G368" s="81" t="s">
        <v>8065</v>
      </c>
      <c r="H368" s="1" t="s">
        <v>577</v>
      </c>
      <c r="I368" s="1" t="s">
        <v>607</v>
      </c>
    </row>
    <row r="369" spans="1:9" ht="12.75">
      <c r="A369" s="102">
        <f t="shared" si="1"/>
        <v>367</v>
      </c>
      <c r="B369" s="102" t="s">
        <v>578</v>
      </c>
      <c r="C369" s="103">
        <v>222111993</v>
      </c>
      <c r="D369" s="102" t="s">
        <v>612</v>
      </c>
      <c r="E369" s="103" t="s">
        <v>12</v>
      </c>
      <c r="F369" s="81" t="s">
        <v>2329</v>
      </c>
      <c r="G369" s="81" t="s">
        <v>8065</v>
      </c>
      <c r="H369" s="1" t="s">
        <v>577</v>
      </c>
      <c r="I369" s="1" t="s">
        <v>607</v>
      </c>
    </row>
    <row r="370" spans="1:9" ht="12.75">
      <c r="A370" s="102">
        <f t="shared" si="1"/>
        <v>368</v>
      </c>
      <c r="B370" s="102" t="s">
        <v>578</v>
      </c>
      <c r="C370" s="103">
        <v>222112055</v>
      </c>
      <c r="D370" s="102" t="s">
        <v>606</v>
      </c>
      <c r="E370" s="103" t="s">
        <v>12</v>
      </c>
      <c r="F370" s="81" t="s">
        <v>8470</v>
      </c>
      <c r="G370" s="81" t="s">
        <v>8065</v>
      </c>
      <c r="H370" s="1" t="s">
        <v>577</v>
      </c>
      <c r="I370" s="1" t="s">
        <v>607</v>
      </c>
    </row>
    <row r="371" spans="1:9" ht="12.75">
      <c r="A371" s="102">
        <f t="shared" si="1"/>
        <v>369</v>
      </c>
      <c r="B371" s="102" t="s">
        <v>578</v>
      </c>
      <c r="C371" s="103">
        <v>222112427</v>
      </c>
      <c r="D371" s="102" t="s">
        <v>610</v>
      </c>
      <c r="E371" s="103" t="s">
        <v>12</v>
      </c>
      <c r="F371" s="81" t="s">
        <v>8471</v>
      </c>
      <c r="G371" s="81" t="s">
        <v>8065</v>
      </c>
      <c r="H371" s="1" t="s">
        <v>577</v>
      </c>
      <c r="I371" s="1" t="s">
        <v>607</v>
      </c>
    </row>
    <row r="372" spans="1:9" ht="12.75">
      <c r="A372" s="102">
        <f t="shared" si="1"/>
        <v>370</v>
      </c>
      <c r="B372" s="102" t="s">
        <v>578</v>
      </c>
      <c r="C372" s="103">
        <v>212111887</v>
      </c>
      <c r="D372" s="102" t="s">
        <v>613</v>
      </c>
      <c r="E372" s="103" t="s">
        <v>21</v>
      </c>
      <c r="F372" s="81" t="s">
        <v>8472</v>
      </c>
      <c r="G372" s="81" t="s">
        <v>8065</v>
      </c>
      <c r="H372" s="1" t="s">
        <v>577</v>
      </c>
      <c r="I372" s="1" t="s">
        <v>607</v>
      </c>
    </row>
    <row r="373" spans="1:9" ht="12.75">
      <c r="A373" s="102">
        <f t="shared" si="1"/>
        <v>371</v>
      </c>
      <c r="B373" s="102" t="s">
        <v>578</v>
      </c>
      <c r="C373" s="103">
        <v>212111915</v>
      </c>
      <c r="D373" s="102" t="s">
        <v>615</v>
      </c>
      <c r="E373" s="103" t="s">
        <v>21</v>
      </c>
      <c r="F373" s="81" t="s">
        <v>8473</v>
      </c>
      <c r="G373" s="81" t="s">
        <v>8065</v>
      </c>
      <c r="H373" s="1" t="s">
        <v>577</v>
      </c>
      <c r="I373" s="1" t="s">
        <v>607</v>
      </c>
    </row>
    <row r="374" spans="1:9" ht="12.75">
      <c r="A374" s="102">
        <f t="shared" si="1"/>
        <v>372</v>
      </c>
      <c r="B374" s="102" t="s">
        <v>578</v>
      </c>
      <c r="C374" s="103">
        <v>212112314</v>
      </c>
      <c r="D374" s="102" t="s">
        <v>614</v>
      </c>
      <c r="E374" s="103" t="s">
        <v>21</v>
      </c>
      <c r="F374" s="81" t="s">
        <v>8474</v>
      </c>
      <c r="G374" s="81" t="s">
        <v>8065</v>
      </c>
      <c r="H374" s="1" t="s">
        <v>577</v>
      </c>
      <c r="I374" s="1" t="s">
        <v>607</v>
      </c>
    </row>
    <row r="375" spans="1:9" ht="12.75">
      <c r="A375" s="102">
        <f t="shared" si="1"/>
        <v>373</v>
      </c>
      <c r="B375" s="102" t="s">
        <v>578</v>
      </c>
      <c r="C375" s="103">
        <v>222112173</v>
      </c>
      <c r="D375" s="102" t="s">
        <v>616</v>
      </c>
      <c r="E375" s="103" t="s">
        <v>12</v>
      </c>
      <c r="F375" s="81" t="s">
        <v>8475</v>
      </c>
      <c r="G375" s="81" t="s">
        <v>8066</v>
      </c>
      <c r="H375" s="1" t="s">
        <v>577</v>
      </c>
      <c r="I375" s="1" t="s">
        <v>617</v>
      </c>
    </row>
    <row r="376" spans="1:9" ht="12.75">
      <c r="A376" s="102">
        <f t="shared" si="1"/>
        <v>374</v>
      </c>
      <c r="B376" s="102" t="s">
        <v>578</v>
      </c>
      <c r="C376" s="103">
        <v>222112197</v>
      </c>
      <c r="D376" s="102" t="s">
        <v>619</v>
      </c>
      <c r="E376" s="103" t="s">
        <v>12</v>
      </c>
      <c r="F376" s="81" t="s">
        <v>8476</v>
      </c>
      <c r="G376" s="81" t="s">
        <v>8066</v>
      </c>
      <c r="H376" s="1" t="s">
        <v>577</v>
      </c>
      <c r="I376" s="1" t="s">
        <v>617</v>
      </c>
    </row>
    <row r="377" spans="1:9" ht="12.75">
      <c r="A377" s="102">
        <f t="shared" si="1"/>
        <v>375</v>
      </c>
      <c r="B377" s="102" t="s">
        <v>578</v>
      </c>
      <c r="C377" s="103">
        <v>212111836</v>
      </c>
      <c r="D377" s="102" t="s">
        <v>623</v>
      </c>
      <c r="E377" s="103" t="s">
        <v>21</v>
      </c>
      <c r="F377" s="81" t="s">
        <v>8477</v>
      </c>
      <c r="G377" s="81" t="s">
        <v>8066</v>
      </c>
      <c r="H377" s="1" t="s">
        <v>577</v>
      </c>
      <c r="I377" s="1" t="s">
        <v>617</v>
      </c>
    </row>
    <row r="378" spans="1:9" ht="12.75">
      <c r="A378" s="102">
        <f t="shared" si="1"/>
        <v>376</v>
      </c>
      <c r="B378" s="102" t="s">
        <v>578</v>
      </c>
      <c r="C378" s="103">
        <v>212111959</v>
      </c>
      <c r="D378" s="102" t="s">
        <v>622</v>
      </c>
      <c r="E378" s="103" t="s">
        <v>21</v>
      </c>
      <c r="F378" s="81" t="s">
        <v>8478</v>
      </c>
      <c r="G378" s="81" t="s">
        <v>8066</v>
      </c>
      <c r="H378" s="1" t="s">
        <v>577</v>
      </c>
      <c r="I378" s="1" t="s">
        <v>617</v>
      </c>
    </row>
    <row r="379" spans="1:9" ht="12.75">
      <c r="A379" s="102">
        <f t="shared" si="1"/>
        <v>377</v>
      </c>
      <c r="B379" s="102" t="s">
        <v>578</v>
      </c>
      <c r="C379" s="103">
        <v>212112036</v>
      </c>
      <c r="D379" s="102" t="s">
        <v>621</v>
      </c>
      <c r="E379" s="103" t="s">
        <v>21</v>
      </c>
      <c r="F379" s="81" t="s">
        <v>8479</v>
      </c>
      <c r="G379" s="81" t="s">
        <v>8066</v>
      </c>
      <c r="H379" s="1" t="s">
        <v>577</v>
      </c>
      <c r="I379" s="1" t="s">
        <v>617</v>
      </c>
    </row>
    <row r="380" spans="1:9" ht="12.75">
      <c r="A380" s="102">
        <f t="shared" si="1"/>
        <v>378</v>
      </c>
      <c r="B380" s="102" t="s">
        <v>578</v>
      </c>
      <c r="C380" s="103">
        <v>212112228</v>
      </c>
      <c r="D380" s="102" t="s">
        <v>620</v>
      </c>
      <c r="E380" s="103" t="s">
        <v>21</v>
      </c>
      <c r="F380" s="81" t="s">
        <v>8480</v>
      </c>
      <c r="G380" s="81" t="s">
        <v>8066</v>
      </c>
      <c r="H380" s="1" t="s">
        <v>577</v>
      </c>
      <c r="I380" s="1" t="s">
        <v>617</v>
      </c>
    </row>
    <row r="381" spans="1:9" ht="12.75">
      <c r="A381" s="102">
        <f t="shared" si="1"/>
        <v>379</v>
      </c>
      <c r="B381" s="102" t="s">
        <v>578</v>
      </c>
      <c r="C381" s="103">
        <v>212112363</v>
      </c>
      <c r="D381" s="102" t="s">
        <v>624</v>
      </c>
      <c r="E381" s="103" t="s">
        <v>21</v>
      </c>
      <c r="F381" s="81" t="s">
        <v>8481</v>
      </c>
      <c r="G381" s="81" t="s">
        <v>8066</v>
      </c>
      <c r="H381" s="1" t="s">
        <v>577</v>
      </c>
      <c r="I381" s="1" t="s">
        <v>617</v>
      </c>
    </row>
    <row r="382" spans="1:9" ht="12.75">
      <c r="A382" s="102">
        <f t="shared" si="1"/>
        <v>380</v>
      </c>
      <c r="B382" s="102" t="s">
        <v>578</v>
      </c>
      <c r="C382" s="103">
        <v>212112398</v>
      </c>
      <c r="D382" s="102" t="s">
        <v>625</v>
      </c>
      <c r="E382" s="103" t="s">
        <v>21</v>
      </c>
      <c r="F382" s="81" t="s">
        <v>4931</v>
      </c>
      <c r="G382" s="81" t="s">
        <v>8066</v>
      </c>
      <c r="H382" s="1" t="s">
        <v>577</v>
      </c>
      <c r="I382" s="1" t="s">
        <v>617</v>
      </c>
    </row>
    <row r="383" spans="1:9" ht="12.75">
      <c r="A383" s="102">
        <f t="shared" si="1"/>
        <v>381</v>
      </c>
      <c r="B383" s="102" t="s">
        <v>628</v>
      </c>
      <c r="C383" s="103">
        <v>222111869</v>
      </c>
      <c r="D383" s="102" t="s">
        <v>643</v>
      </c>
      <c r="E383" s="103" t="s">
        <v>12</v>
      </c>
      <c r="F383" s="81" t="s">
        <v>8482</v>
      </c>
      <c r="G383" s="81" t="s">
        <v>8067</v>
      </c>
      <c r="H383" s="1" t="s">
        <v>627</v>
      </c>
      <c r="I383" s="1" t="s">
        <v>640</v>
      </c>
    </row>
    <row r="384" spans="1:9" ht="12.75">
      <c r="A384" s="102">
        <f t="shared" si="1"/>
        <v>382</v>
      </c>
      <c r="B384" s="102" t="s">
        <v>628</v>
      </c>
      <c r="C384" s="103">
        <v>222112135</v>
      </c>
      <c r="D384" s="102" t="s">
        <v>639</v>
      </c>
      <c r="E384" s="103" t="s">
        <v>12</v>
      </c>
      <c r="F384" s="81" t="s">
        <v>8483</v>
      </c>
      <c r="G384" s="81" t="s">
        <v>8067</v>
      </c>
      <c r="H384" s="1" t="s">
        <v>627</v>
      </c>
      <c r="I384" s="1" t="s">
        <v>640</v>
      </c>
    </row>
    <row r="385" spans="1:9" ht="12.75">
      <c r="A385" s="102">
        <f t="shared" si="1"/>
        <v>383</v>
      </c>
      <c r="B385" s="102" t="s">
        <v>628</v>
      </c>
      <c r="C385" s="103">
        <v>222112348</v>
      </c>
      <c r="D385" s="102" t="s">
        <v>642</v>
      </c>
      <c r="E385" s="103" t="s">
        <v>12</v>
      </c>
      <c r="F385" s="81" t="s">
        <v>8484</v>
      </c>
      <c r="G385" s="81" t="s">
        <v>8067</v>
      </c>
      <c r="H385" s="1" t="s">
        <v>627</v>
      </c>
      <c r="I385" s="1" t="s">
        <v>640</v>
      </c>
    </row>
    <row r="386" spans="1:9" ht="12.75">
      <c r="A386" s="102">
        <f t="shared" si="1"/>
        <v>384</v>
      </c>
      <c r="B386" s="102" t="s">
        <v>628</v>
      </c>
      <c r="C386" s="103">
        <v>212112008</v>
      </c>
      <c r="D386" s="102" t="s">
        <v>645</v>
      </c>
      <c r="E386" s="103" t="s">
        <v>21</v>
      </c>
      <c r="F386" s="81" t="s">
        <v>8485</v>
      </c>
      <c r="G386" s="81" t="s">
        <v>8067</v>
      </c>
      <c r="H386" s="1" t="s">
        <v>627</v>
      </c>
      <c r="I386" s="1" t="s">
        <v>640</v>
      </c>
    </row>
    <row r="387" spans="1:9" ht="12.75">
      <c r="A387" s="102">
        <f t="shared" si="1"/>
        <v>385</v>
      </c>
      <c r="B387" s="102" t="s">
        <v>628</v>
      </c>
      <c r="C387" s="103">
        <v>212112014</v>
      </c>
      <c r="D387" s="102" t="s">
        <v>644</v>
      </c>
      <c r="E387" s="103" t="s">
        <v>21</v>
      </c>
      <c r="F387" s="81" t="s">
        <v>8486</v>
      </c>
      <c r="G387" s="81" t="s">
        <v>8067</v>
      </c>
      <c r="H387" s="1" t="s">
        <v>627</v>
      </c>
      <c r="I387" s="1" t="s">
        <v>640</v>
      </c>
    </row>
    <row r="388" spans="1:9" ht="12.75">
      <c r="A388" s="102">
        <f t="shared" si="1"/>
        <v>386</v>
      </c>
      <c r="B388" s="102" t="s">
        <v>628</v>
      </c>
      <c r="C388" s="103">
        <v>212112347</v>
      </c>
      <c r="D388" s="102" t="s">
        <v>636</v>
      </c>
      <c r="E388" s="103" t="s">
        <v>21</v>
      </c>
      <c r="F388" s="81" t="s">
        <v>8487</v>
      </c>
      <c r="G388" s="81" t="s">
        <v>8067</v>
      </c>
      <c r="H388" s="1" t="s">
        <v>627</v>
      </c>
      <c r="I388" s="1" t="s">
        <v>640</v>
      </c>
    </row>
    <row r="389" spans="1:9" ht="12.75">
      <c r="A389" s="102">
        <f t="shared" si="1"/>
        <v>387</v>
      </c>
      <c r="B389" s="102" t="s">
        <v>628</v>
      </c>
      <c r="C389" s="103">
        <v>222112310</v>
      </c>
      <c r="D389" s="102" t="s">
        <v>646</v>
      </c>
      <c r="E389" s="103" t="s">
        <v>12</v>
      </c>
      <c r="F389" s="81" t="s">
        <v>8488</v>
      </c>
      <c r="G389" s="81" t="s">
        <v>8068</v>
      </c>
      <c r="H389" s="1" t="s">
        <v>627</v>
      </c>
      <c r="I389" s="1" t="s">
        <v>647</v>
      </c>
    </row>
    <row r="390" spans="1:9" ht="12.75">
      <c r="A390" s="102">
        <f t="shared" si="1"/>
        <v>388</v>
      </c>
      <c r="B390" s="102" t="s">
        <v>628</v>
      </c>
      <c r="C390" s="103">
        <v>212111880</v>
      </c>
      <c r="D390" s="102" t="s">
        <v>649</v>
      </c>
      <c r="E390" s="103" t="s">
        <v>21</v>
      </c>
      <c r="F390" s="81" t="s">
        <v>8489</v>
      </c>
      <c r="G390" s="81" t="s">
        <v>8068</v>
      </c>
      <c r="H390" s="1" t="s">
        <v>627</v>
      </c>
      <c r="I390" s="1" t="s">
        <v>647</v>
      </c>
    </row>
    <row r="391" spans="1:9" ht="12.75">
      <c r="A391" s="102">
        <f t="shared" si="1"/>
        <v>389</v>
      </c>
      <c r="B391" s="102" t="s">
        <v>628</v>
      </c>
      <c r="C391" s="103">
        <v>212111922</v>
      </c>
      <c r="D391" s="102" t="s">
        <v>650</v>
      </c>
      <c r="E391" s="103" t="s">
        <v>21</v>
      </c>
      <c r="F391" s="81" t="s">
        <v>8490</v>
      </c>
      <c r="G391" s="81" t="s">
        <v>8068</v>
      </c>
      <c r="H391" s="1" t="s">
        <v>627</v>
      </c>
      <c r="I391" s="1" t="s">
        <v>647</v>
      </c>
    </row>
    <row r="392" spans="1:9" ht="12.75">
      <c r="A392" s="102">
        <f t="shared" si="1"/>
        <v>390</v>
      </c>
      <c r="B392" s="102" t="s">
        <v>628</v>
      </c>
      <c r="C392" s="103">
        <v>212112313</v>
      </c>
      <c r="D392" s="102" t="s">
        <v>651</v>
      </c>
      <c r="E392" s="103" t="s">
        <v>21</v>
      </c>
      <c r="F392" s="81" t="s">
        <v>8491</v>
      </c>
      <c r="G392" s="81" t="s">
        <v>8068</v>
      </c>
      <c r="H392" s="1" t="s">
        <v>627</v>
      </c>
      <c r="I392" s="1" t="s">
        <v>647</v>
      </c>
    </row>
    <row r="393" spans="1:9" ht="12.75">
      <c r="A393" s="102">
        <f t="shared" si="1"/>
        <v>391</v>
      </c>
      <c r="B393" s="102" t="s">
        <v>628</v>
      </c>
      <c r="C393" s="103">
        <v>222112245</v>
      </c>
      <c r="D393" s="102" t="s">
        <v>655</v>
      </c>
      <c r="E393" s="103" t="s">
        <v>12</v>
      </c>
      <c r="F393" s="81" t="s">
        <v>8492</v>
      </c>
      <c r="G393" s="81" t="s">
        <v>8069</v>
      </c>
      <c r="H393" s="1" t="s">
        <v>627</v>
      </c>
      <c r="I393" s="1" t="s">
        <v>653</v>
      </c>
    </row>
    <row r="394" spans="1:9" ht="12.75">
      <c r="A394" s="102">
        <f t="shared" si="1"/>
        <v>392</v>
      </c>
      <c r="B394" s="102" t="s">
        <v>628</v>
      </c>
      <c r="C394" s="103">
        <v>222112260</v>
      </c>
      <c r="D394" s="102" t="s">
        <v>652</v>
      </c>
      <c r="E394" s="103" t="s">
        <v>12</v>
      </c>
      <c r="F394" s="81" t="s">
        <v>8493</v>
      </c>
      <c r="G394" s="81" t="s">
        <v>8069</v>
      </c>
      <c r="H394" s="1" t="s">
        <v>627</v>
      </c>
      <c r="I394" s="1" t="s">
        <v>653</v>
      </c>
    </row>
    <row r="395" spans="1:9" ht="12.75">
      <c r="A395" s="102">
        <f t="shared" si="1"/>
        <v>393</v>
      </c>
      <c r="B395" s="102" t="s">
        <v>628</v>
      </c>
      <c r="C395" s="103">
        <v>212112012</v>
      </c>
      <c r="D395" s="102" t="s">
        <v>657</v>
      </c>
      <c r="E395" s="103" t="s">
        <v>21</v>
      </c>
      <c r="F395" s="81" t="s">
        <v>8494</v>
      </c>
      <c r="G395" s="81" t="s">
        <v>8069</v>
      </c>
      <c r="H395" s="1" t="s">
        <v>627</v>
      </c>
      <c r="I395" s="1" t="s">
        <v>653</v>
      </c>
    </row>
    <row r="396" spans="1:9" ht="12.75">
      <c r="A396" s="102">
        <f t="shared" si="1"/>
        <v>394</v>
      </c>
      <c r="B396" s="102" t="s">
        <v>628</v>
      </c>
      <c r="C396" s="102">
        <v>212112040</v>
      </c>
      <c r="D396" s="102" t="s">
        <v>658</v>
      </c>
      <c r="E396" s="103" t="s">
        <v>21</v>
      </c>
      <c r="F396" s="81" t="s">
        <v>5568</v>
      </c>
      <c r="G396" s="81" t="s">
        <v>8069</v>
      </c>
      <c r="H396" s="1" t="s">
        <v>627</v>
      </c>
      <c r="I396" s="1" t="s">
        <v>653</v>
      </c>
    </row>
    <row r="397" spans="1:9" ht="12.75">
      <c r="A397" s="102">
        <f t="shared" si="1"/>
        <v>395</v>
      </c>
      <c r="B397" s="102" t="s">
        <v>628</v>
      </c>
      <c r="C397" s="103">
        <v>212112108</v>
      </c>
      <c r="D397" s="102" t="s">
        <v>656</v>
      </c>
      <c r="E397" s="103" t="s">
        <v>21</v>
      </c>
      <c r="F397" s="81" t="s">
        <v>8495</v>
      </c>
      <c r="G397" s="81" t="s">
        <v>8069</v>
      </c>
      <c r="H397" s="1" t="s">
        <v>627</v>
      </c>
      <c r="I397" s="1" t="s">
        <v>653</v>
      </c>
    </row>
    <row r="398" spans="1:9" ht="12.75">
      <c r="A398" s="102">
        <f t="shared" si="1"/>
        <v>396</v>
      </c>
      <c r="B398" s="102" t="s">
        <v>628</v>
      </c>
      <c r="C398" s="103">
        <v>222111991</v>
      </c>
      <c r="D398" s="102" t="s">
        <v>663</v>
      </c>
      <c r="E398" s="103" t="s">
        <v>12</v>
      </c>
      <c r="F398" s="81" t="s">
        <v>8496</v>
      </c>
      <c r="G398" s="81" t="s">
        <v>8070</v>
      </c>
      <c r="H398" s="1" t="s">
        <v>627</v>
      </c>
      <c r="I398" s="1" t="s">
        <v>660</v>
      </c>
    </row>
    <row r="399" spans="1:9" ht="12.75">
      <c r="A399" s="102">
        <f t="shared" si="1"/>
        <v>397</v>
      </c>
      <c r="B399" s="102" t="s">
        <v>628</v>
      </c>
      <c r="C399" s="103">
        <v>222111998</v>
      </c>
      <c r="D399" s="102" t="s">
        <v>659</v>
      </c>
      <c r="E399" s="103" t="s">
        <v>12</v>
      </c>
      <c r="F399" s="81" t="s">
        <v>8497</v>
      </c>
      <c r="G399" s="81" t="s">
        <v>8070</v>
      </c>
      <c r="H399" s="1" t="s">
        <v>627</v>
      </c>
      <c r="I399" s="1" t="s">
        <v>660</v>
      </c>
    </row>
    <row r="400" spans="1:9" ht="12.75">
      <c r="A400" s="102">
        <f t="shared" si="1"/>
        <v>398</v>
      </c>
      <c r="B400" s="102" t="s">
        <v>628</v>
      </c>
      <c r="C400" s="103">
        <v>222112074</v>
      </c>
      <c r="D400" s="102" t="s">
        <v>662</v>
      </c>
      <c r="E400" s="103" t="s">
        <v>12</v>
      </c>
      <c r="F400" s="81" t="s">
        <v>8498</v>
      </c>
      <c r="G400" s="81" t="s">
        <v>8070</v>
      </c>
      <c r="H400" s="1" t="s">
        <v>627</v>
      </c>
      <c r="I400" s="1" t="s">
        <v>660</v>
      </c>
    </row>
    <row r="401" spans="1:9" ht="12.75">
      <c r="A401" s="102">
        <f t="shared" si="1"/>
        <v>399</v>
      </c>
      <c r="B401" s="102" t="s">
        <v>628</v>
      </c>
      <c r="C401" s="103">
        <v>212112015</v>
      </c>
      <c r="D401" s="102" t="s">
        <v>666</v>
      </c>
      <c r="E401" s="103" t="s">
        <v>21</v>
      </c>
      <c r="F401" s="81" t="s">
        <v>8499</v>
      </c>
      <c r="G401" s="81" t="s">
        <v>8070</v>
      </c>
      <c r="H401" s="1" t="s">
        <v>627</v>
      </c>
      <c r="I401" s="1" t="s">
        <v>660</v>
      </c>
    </row>
    <row r="402" spans="1:9" ht="12.75">
      <c r="A402" s="102">
        <f t="shared" si="1"/>
        <v>400</v>
      </c>
      <c r="B402" s="102" t="s">
        <v>628</v>
      </c>
      <c r="C402" s="103">
        <v>212112335</v>
      </c>
      <c r="D402" s="102" t="s">
        <v>664</v>
      </c>
      <c r="E402" s="103" t="s">
        <v>21</v>
      </c>
      <c r="F402" s="81" t="s">
        <v>8500</v>
      </c>
      <c r="G402" s="81" t="s">
        <v>8070</v>
      </c>
      <c r="H402" s="1" t="s">
        <v>627</v>
      </c>
      <c r="I402" s="1" t="s">
        <v>660</v>
      </c>
    </row>
    <row r="403" spans="1:9" ht="12.75">
      <c r="A403" s="102">
        <f t="shared" si="1"/>
        <v>401</v>
      </c>
      <c r="B403" s="102" t="s">
        <v>628</v>
      </c>
      <c r="C403" s="103">
        <v>212112389</v>
      </c>
      <c r="D403" s="102" t="s">
        <v>665</v>
      </c>
      <c r="E403" s="103" t="s">
        <v>21</v>
      </c>
      <c r="F403" s="81" t="s">
        <v>8501</v>
      </c>
      <c r="G403" s="81" t="s">
        <v>8070</v>
      </c>
      <c r="H403" s="1" t="s">
        <v>627</v>
      </c>
      <c r="I403" s="1" t="s">
        <v>660</v>
      </c>
    </row>
    <row r="404" spans="1:9" ht="12.75">
      <c r="A404" s="102">
        <f t="shared" si="1"/>
        <v>402</v>
      </c>
      <c r="B404" s="102" t="s">
        <v>628</v>
      </c>
      <c r="C404" s="103">
        <v>222112110</v>
      </c>
      <c r="D404" s="102" t="s">
        <v>671</v>
      </c>
      <c r="E404" s="103" t="s">
        <v>12</v>
      </c>
      <c r="F404" s="81" t="s">
        <v>8502</v>
      </c>
      <c r="G404" s="81" t="s">
        <v>8071</v>
      </c>
      <c r="H404" s="1" t="s">
        <v>627</v>
      </c>
      <c r="I404" s="1" t="s">
        <v>668</v>
      </c>
    </row>
    <row r="405" spans="1:9" ht="12.75">
      <c r="A405" s="102">
        <f t="shared" si="1"/>
        <v>403</v>
      </c>
      <c r="B405" s="102" t="s">
        <v>628</v>
      </c>
      <c r="C405" s="103">
        <v>222112171</v>
      </c>
      <c r="D405" s="102" t="s">
        <v>667</v>
      </c>
      <c r="E405" s="103" t="s">
        <v>12</v>
      </c>
      <c r="F405" s="81" t="s">
        <v>8503</v>
      </c>
      <c r="G405" s="81" t="s">
        <v>8071</v>
      </c>
      <c r="H405" s="1" t="s">
        <v>627</v>
      </c>
      <c r="I405" s="1" t="s">
        <v>668</v>
      </c>
    </row>
    <row r="406" spans="1:9" ht="12.75">
      <c r="A406" s="102">
        <f t="shared" si="1"/>
        <v>404</v>
      </c>
      <c r="B406" s="102" t="s">
        <v>628</v>
      </c>
      <c r="C406" s="103">
        <v>222112205</v>
      </c>
      <c r="D406" s="102" t="s">
        <v>670</v>
      </c>
      <c r="E406" s="103" t="s">
        <v>12</v>
      </c>
      <c r="F406" s="81" t="s">
        <v>8504</v>
      </c>
      <c r="G406" s="81" t="s">
        <v>8071</v>
      </c>
      <c r="H406" s="1" t="s">
        <v>627</v>
      </c>
      <c r="I406" s="1" t="s">
        <v>668</v>
      </c>
    </row>
    <row r="407" spans="1:9" ht="12.75">
      <c r="A407" s="102">
        <f t="shared" si="1"/>
        <v>405</v>
      </c>
      <c r="B407" s="102" t="s">
        <v>628</v>
      </c>
      <c r="C407" s="103">
        <v>212111944</v>
      </c>
      <c r="D407" s="102" t="s">
        <v>672</v>
      </c>
      <c r="E407" s="103" t="s">
        <v>21</v>
      </c>
      <c r="F407" s="81" t="s">
        <v>8505</v>
      </c>
      <c r="G407" s="81" t="s">
        <v>8071</v>
      </c>
      <c r="H407" s="1" t="s">
        <v>627</v>
      </c>
      <c r="I407" s="1" t="s">
        <v>668</v>
      </c>
    </row>
    <row r="408" spans="1:9" ht="12.75">
      <c r="A408" s="102">
        <f t="shared" si="1"/>
        <v>406</v>
      </c>
      <c r="B408" s="102" t="s">
        <v>628</v>
      </c>
      <c r="C408" s="103">
        <v>212112293</v>
      </c>
      <c r="D408" s="102" t="s">
        <v>673</v>
      </c>
      <c r="E408" s="103" t="s">
        <v>21</v>
      </c>
      <c r="F408" s="81" t="s">
        <v>8506</v>
      </c>
      <c r="G408" s="81" t="s">
        <v>8071</v>
      </c>
      <c r="H408" s="1" t="s">
        <v>627</v>
      </c>
      <c r="I408" s="1" t="s">
        <v>668</v>
      </c>
    </row>
    <row r="409" spans="1:9" ht="12.75">
      <c r="A409" s="102">
        <f t="shared" si="1"/>
        <v>407</v>
      </c>
      <c r="B409" s="102" t="s">
        <v>628</v>
      </c>
      <c r="C409" s="103">
        <v>222111871</v>
      </c>
      <c r="D409" s="102" t="s">
        <v>677</v>
      </c>
      <c r="E409" s="103" t="s">
        <v>12</v>
      </c>
      <c r="F409" s="81" t="s">
        <v>8507</v>
      </c>
      <c r="G409" s="81" t="s">
        <v>8073</v>
      </c>
      <c r="H409" s="1" t="s">
        <v>627</v>
      </c>
      <c r="I409" s="1" t="s">
        <v>675</v>
      </c>
    </row>
    <row r="410" spans="1:9" ht="12.75">
      <c r="A410" s="102">
        <f t="shared" si="1"/>
        <v>408</v>
      </c>
      <c r="B410" s="102" t="s">
        <v>628</v>
      </c>
      <c r="C410" s="103">
        <v>222112368</v>
      </c>
      <c r="D410" s="102" t="s">
        <v>674</v>
      </c>
      <c r="E410" s="103" t="s">
        <v>12</v>
      </c>
      <c r="F410" s="81" t="s">
        <v>8508</v>
      </c>
      <c r="G410" s="81" t="s">
        <v>8073</v>
      </c>
      <c r="H410" s="1" t="s">
        <v>627</v>
      </c>
      <c r="I410" s="1" t="s">
        <v>675</v>
      </c>
    </row>
    <row r="411" spans="1:9" ht="12.75">
      <c r="A411" s="102">
        <f t="shared" si="1"/>
        <v>409</v>
      </c>
      <c r="B411" s="102" t="s">
        <v>628</v>
      </c>
      <c r="C411" s="103">
        <v>222112369</v>
      </c>
      <c r="D411" s="102" t="s">
        <v>678</v>
      </c>
      <c r="E411" s="103" t="s">
        <v>12</v>
      </c>
      <c r="F411" s="81" t="s">
        <v>8509</v>
      </c>
      <c r="G411" s="81" t="s">
        <v>8073</v>
      </c>
      <c r="H411" s="1" t="s">
        <v>627</v>
      </c>
      <c r="I411" s="1" t="s">
        <v>675</v>
      </c>
    </row>
    <row r="412" spans="1:9" ht="12.75">
      <c r="A412" s="102">
        <f t="shared" si="1"/>
        <v>410</v>
      </c>
      <c r="B412" s="102" t="s">
        <v>628</v>
      </c>
      <c r="C412" s="103">
        <v>212111872</v>
      </c>
      <c r="D412" s="102" t="s">
        <v>682</v>
      </c>
      <c r="E412" s="103" t="s">
        <v>21</v>
      </c>
      <c r="F412" s="81" t="s">
        <v>8510</v>
      </c>
      <c r="G412" s="81" t="s">
        <v>8073</v>
      </c>
      <c r="H412" s="1" t="s">
        <v>627</v>
      </c>
      <c r="I412" s="1" t="s">
        <v>675</v>
      </c>
    </row>
    <row r="413" spans="1:9" ht="12.75">
      <c r="A413" s="102">
        <f t="shared" si="1"/>
        <v>411</v>
      </c>
      <c r="B413" s="102" t="s">
        <v>628</v>
      </c>
      <c r="C413" s="103">
        <v>212112051</v>
      </c>
      <c r="D413" s="102" t="s">
        <v>681</v>
      </c>
      <c r="E413" s="103" t="s">
        <v>21</v>
      </c>
      <c r="F413" s="81" t="s">
        <v>8511</v>
      </c>
      <c r="G413" s="81" t="s">
        <v>8073</v>
      </c>
      <c r="H413" s="1" t="s">
        <v>627</v>
      </c>
      <c r="I413" s="1" t="s">
        <v>675</v>
      </c>
    </row>
    <row r="414" spans="1:9" ht="12.75">
      <c r="A414" s="102">
        <f t="shared" si="1"/>
        <v>412</v>
      </c>
      <c r="B414" s="102" t="s">
        <v>628</v>
      </c>
      <c r="C414" s="103">
        <v>212112064</v>
      </c>
      <c r="D414" s="102" t="s">
        <v>680</v>
      </c>
      <c r="E414" s="103" t="s">
        <v>21</v>
      </c>
      <c r="F414" s="81" t="s">
        <v>8512</v>
      </c>
      <c r="G414" s="81" t="s">
        <v>8073</v>
      </c>
      <c r="H414" s="1" t="s">
        <v>627</v>
      </c>
      <c r="I414" s="1" t="s">
        <v>675</v>
      </c>
    </row>
    <row r="415" spans="1:9" ht="12.75">
      <c r="A415" s="102">
        <f t="shared" si="1"/>
        <v>413</v>
      </c>
      <c r="B415" s="102" t="s">
        <v>628</v>
      </c>
      <c r="C415" s="103">
        <v>212112233</v>
      </c>
      <c r="D415" s="102" t="s">
        <v>679</v>
      </c>
      <c r="E415" s="103" t="s">
        <v>21</v>
      </c>
      <c r="F415" s="81" t="s">
        <v>8513</v>
      </c>
      <c r="G415" s="81" t="s">
        <v>8073</v>
      </c>
      <c r="H415" s="1" t="s">
        <v>627</v>
      </c>
      <c r="I415" s="1" t="s">
        <v>675</v>
      </c>
    </row>
    <row r="416" spans="1:9" ht="12.75">
      <c r="A416" s="102">
        <f t="shared" si="1"/>
        <v>414</v>
      </c>
      <c r="B416" s="102" t="s">
        <v>628</v>
      </c>
      <c r="C416" s="103">
        <v>222111907</v>
      </c>
      <c r="D416" s="102" t="s">
        <v>686</v>
      </c>
      <c r="E416" s="103" t="s">
        <v>12</v>
      </c>
      <c r="F416" s="81" t="s">
        <v>8514</v>
      </c>
      <c r="G416" s="81" t="s">
        <v>8074</v>
      </c>
      <c r="H416" s="1" t="s">
        <v>627</v>
      </c>
      <c r="I416" s="1" t="s">
        <v>684</v>
      </c>
    </row>
    <row r="417" spans="1:9" ht="12.75">
      <c r="A417" s="102">
        <f t="shared" si="1"/>
        <v>415</v>
      </c>
      <c r="B417" s="102" t="s">
        <v>628</v>
      </c>
      <c r="C417" s="103">
        <v>222112423</v>
      </c>
      <c r="D417" s="102" t="s">
        <v>683</v>
      </c>
      <c r="E417" s="103" t="s">
        <v>12</v>
      </c>
      <c r="F417" s="81" t="s">
        <v>8515</v>
      </c>
      <c r="G417" s="81" t="s">
        <v>8074</v>
      </c>
      <c r="H417" s="1" t="s">
        <v>627</v>
      </c>
      <c r="I417" s="1" t="s">
        <v>684</v>
      </c>
    </row>
    <row r="418" spans="1:9" ht="12.75">
      <c r="A418" s="102">
        <f t="shared" si="1"/>
        <v>416</v>
      </c>
      <c r="B418" s="102" t="s">
        <v>628</v>
      </c>
      <c r="C418" s="103">
        <v>222112378</v>
      </c>
      <c r="D418" s="102" t="s">
        <v>690</v>
      </c>
      <c r="E418" s="103" t="s">
        <v>12</v>
      </c>
      <c r="F418" s="81" t="s">
        <v>8516</v>
      </c>
      <c r="G418" s="81" t="s">
        <v>8075</v>
      </c>
      <c r="H418" s="1" t="s">
        <v>627</v>
      </c>
      <c r="I418" s="1" t="s">
        <v>688</v>
      </c>
    </row>
    <row r="419" spans="1:9" ht="12.75">
      <c r="A419" s="102">
        <f t="shared" si="1"/>
        <v>417</v>
      </c>
      <c r="B419" s="102" t="s">
        <v>628</v>
      </c>
      <c r="C419" s="103">
        <v>222112382</v>
      </c>
      <c r="D419" s="102" t="s">
        <v>687</v>
      </c>
      <c r="E419" s="103" t="s">
        <v>12</v>
      </c>
      <c r="F419" s="81" t="s">
        <v>8517</v>
      </c>
      <c r="G419" s="81" t="s">
        <v>8075</v>
      </c>
      <c r="H419" s="1" t="s">
        <v>627</v>
      </c>
      <c r="I419" s="1" t="s">
        <v>688</v>
      </c>
    </row>
    <row r="420" spans="1:9" ht="12.75">
      <c r="A420" s="102">
        <f t="shared" si="1"/>
        <v>418</v>
      </c>
      <c r="B420" s="102" t="s">
        <v>628</v>
      </c>
      <c r="C420" s="103">
        <v>222112426</v>
      </c>
      <c r="D420" s="102" t="s">
        <v>691</v>
      </c>
      <c r="E420" s="103" t="s">
        <v>12</v>
      </c>
      <c r="F420" s="81" t="s">
        <v>8518</v>
      </c>
      <c r="G420" s="81" t="s">
        <v>8076</v>
      </c>
      <c r="H420" s="1" t="s">
        <v>627</v>
      </c>
      <c r="I420" s="1" t="s">
        <v>692</v>
      </c>
    </row>
    <row r="421" spans="1:9" ht="12.75">
      <c r="A421" s="102">
        <f t="shared" si="1"/>
        <v>419</v>
      </c>
      <c r="B421" s="102" t="s">
        <v>628</v>
      </c>
      <c r="C421" s="103">
        <v>112212728</v>
      </c>
      <c r="D421" s="102" t="s">
        <v>637</v>
      </c>
      <c r="E421" s="103" t="s">
        <v>24</v>
      </c>
      <c r="F421" s="81" t="s">
        <v>8519</v>
      </c>
      <c r="G421" s="81" t="s">
        <v>8077</v>
      </c>
      <c r="H421" s="1" t="s">
        <v>627</v>
      </c>
      <c r="I421" s="1" t="s">
        <v>695</v>
      </c>
    </row>
    <row r="422" spans="1:9" ht="12.75">
      <c r="A422" s="102">
        <f t="shared" si="1"/>
        <v>420</v>
      </c>
      <c r="B422" s="102" t="s">
        <v>628</v>
      </c>
      <c r="C422" s="103">
        <v>222112078</v>
      </c>
      <c r="D422" s="102" t="s">
        <v>694</v>
      </c>
      <c r="E422" s="103" t="s">
        <v>12</v>
      </c>
      <c r="F422" s="81" t="s">
        <v>8520</v>
      </c>
      <c r="G422" s="81" t="s">
        <v>8077</v>
      </c>
      <c r="H422" s="1" t="s">
        <v>627</v>
      </c>
      <c r="I422" s="1" t="s">
        <v>695</v>
      </c>
    </row>
    <row r="423" spans="1:9" ht="12.75">
      <c r="A423" s="102">
        <f t="shared" si="1"/>
        <v>421</v>
      </c>
      <c r="B423" s="102" t="s">
        <v>628</v>
      </c>
      <c r="C423" s="103">
        <v>222111864</v>
      </c>
      <c r="D423" s="102" t="s">
        <v>700</v>
      </c>
      <c r="E423" s="103" t="s">
        <v>12</v>
      </c>
      <c r="F423" s="81" t="s">
        <v>8521</v>
      </c>
      <c r="G423" s="81" t="s">
        <v>8078</v>
      </c>
      <c r="H423" s="1" t="s">
        <v>627</v>
      </c>
      <c r="I423" s="1" t="s">
        <v>698</v>
      </c>
    </row>
    <row r="424" spans="1:9" ht="12.75">
      <c r="A424" s="102">
        <f t="shared" si="1"/>
        <v>422</v>
      </c>
      <c r="B424" s="102" t="s">
        <v>628</v>
      </c>
      <c r="C424" s="103">
        <v>222112038</v>
      </c>
      <c r="D424" s="102" t="s">
        <v>703</v>
      </c>
      <c r="E424" s="103" t="s">
        <v>12</v>
      </c>
      <c r="F424" s="81" t="s">
        <v>8522</v>
      </c>
      <c r="G424" s="81" t="s">
        <v>8078</v>
      </c>
      <c r="H424" s="1" t="s">
        <v>627</v>
      </c>
      <c r="I424" s="1" t="s">
        <v>698</v>
      </c>
    </row>
    <row r="425" spans="1:9" ht="12.75">
      <c r="A425" s="102">
        <f t="shared" si="1"/>
        <v>423</v>
      </c>
      <c r="B425" s="102" t="s">
        <v>628</v>
      </c>
      <c r="C425" s="103">
        <v>222112300</v>
      </c>
      <c r="D425" s="102" t="s">
        <v>701</v>
      </c>
      <c r="E425" s="103" t="s">
        <v>12</v>
      </c>
      <c r="F425" s="81" t="s">
        <v>8523</v>
      </c>
      <c r="G425" s="81" t="s">
        <v>8078</v>
      </c>
      <c r="H425" s="1" t="s">
        <v>627</v>
      </c>
      <c r="I425" s="1" t="s">
        <v>698</v>
      </c>
    </row>
    <row r="426" spans="1:9" ht="12.75">
      <c r="A426" s="102">
        <f t="shared" si="1"/>
        <v>424</v>
      </c>
      <c r="B426" s="102" t="s">
        <v>628</v>
      </c>
      <c r="C426" s="103">
        <v>222112344</v>
      </c>
      <c r="D426" s="102" t="s">
        <v>697</v>
      </c>
      <c r="E426" s="103" t="s">
        <v>12</v>
      </c>
      <c r="F426" s="81" t="s">
        <v>8524</v>
      </c>
      <c r="G426" s="81" t="s">
        <v>8078</v>
      </c>
      <c r="H426" s="1" t="s">
        <v>627</v>
      </c>
      <c r="I426" s="1" t="s">
        <v>698</v>
      </c>
    </row>
    <row r="427" spans="1:9" ht="12.75">
      <c r="A427" s="102">
        <f t="shared" si="1"/>
        <v>425</v>
      </c>
      <c r="B427" s="102" t="s">
        <v>628</v>
      </c>
      <c r="C427" s="103">
        <v>222112433</v>
      </c>
      <c r="D427" s="102" t="s">
        <v>702</v>
      </c>
      <c r="E427" s="103" t="s">
        <v>12</v>
      </c>
      <c r="F427" s="81" t="s">
        <v>4858</v>
      </c>
      <c r="G427" s="81" t="s">
        <v>8078</v>
      </c>
      <c r="H427" s="1" t="s">
        <v>627</v>
      </c>
      <c r="I427" s="1" t="s">
        <v>698</v>
      </c>
    </row>
    <row r="428" spans="1:9" ht="12.75">
      <c r="A428" s="102">
        <f t="shared" si="1"/>
        <v>426</v>
      </c>
      <c r="B428" s="102" t="s">
        <v>628</v>
      </c>
      <c r="C428" s="103">
        <v>212111837</v>
      </c>
      <c r="D428" s="102" t="s">
        <v>705</v>
      </c>
      <c r="E428" s="103" t="s">
        <v>21</v>
      </c>
      <c r="F428" s="81" t="s">
        <v>8525</v>
      </c>
      <c r="G428" s="81" t="s">
        <v>8078</v>
      </c>
      <c r="H428" s="1" t="s">
        <v>627</v>
      </c>
      <c r="I428" s="1" t="s">
        <v>698</v>
      </c>
    </row>
    <row r="429" spans="1:9" ht="12.75">
      <c r="A429" s="102">
        <f t="shared" si="1"/>
        <v>427</v>
      </c>
      <c r="B429" s="102" t="s">
        <v>628</v>
      </c>
      <c r="C429" s="103">
        <v>212112216</v>
      </c>
      <c r="D429" s="102" t="s">
        <v>704</v>
      </c>
      <c r="E429" s="103" t="s">
        <v>21</v>
      </c>
      <c r="F429" s="81" t="s">
        <v>8526</v>
      </c>
      <c r="G429" s="81" t="s">
        <v>8078</v>
      </c>
      <c r="H429" s="1" t="s">
        <v>627</v>
      </c>
      <c r="I429" s="1" t="s">
        <v>698</v>
      </c>
    </row>
    <row r="430" spans="1:9" ht="12.75">
      <c r="A430" s="102">
        <f t="shared" si="1"/>
        <v>428</v>
      </c>
      <c r="B430" s="102" t="s">
        <v>628</v>
      </c>
      <c r="C430" s="103">
        <v>222111893</v>
      </c>
      <c r="D430" s="102" t="s">
        <v>709</v>
      </c>
      <c r="E430" s="103" t="s">
        <v>12</v>
      </c>
      <c r="F430" s="81" t="s">
        <v>8527</v>
      </c>
      <c r="G430" s="81" t="s">
        <v>8079</v>
      </c>
      <c r="H430" s="1" t="s">
        <v>627</v>
      </c>
      <c r="I430" s="1" t="s">
        <v>707</v>
      </c>
    </row>
    <row r="431" spans="1:9" ht="12.75">
      <c r="A431" s="102">
        <f t="shared" si="1"/>
        <v>429</v>
      </c>
      <c r="B431" s="102" t="s">
        <v>628</v>
      </c>
      <c r="C431" s="102">
        <v>222111971</v>
      </c>
      <c r="D431" s="102" t="s">
        <v>710</v>
      </c>
      <c r="E431" s="103" t="s">
        <v>12</v>
      </c>
      <c r="F431" s="81" t="s">
        <v>8528</v>
      </c>
      <c r="G431" s="81" t="s">
        <v>8079</v>
      </c>
      <c r="H431" s="1" t="s">
        <v>627</v>
      </c>
      <c r="I431" s="1" t="s">
        <v>707</v>
      </c>
    </row>
    <row r="432" spans="1:9" ht="12.75">
      <c r="A432" s="102">
        <f t="shared" si="1"/>
        <v>430</v>
      </c>
      <c r="B432" s="102" t="s">
        <v>628</v>
      </c>
      <c r="C432" s="103">
        <v>222112336</v>
      </c>
      <c r="D432" s="102" t="s">
        <v>706</v>
      </c>
      <c r="E432" s="103" t="s">
        <v>12</v>
      </c>
      <c r="F432" s="81" t="s">
        <v>8529</v>
      </c>
      <c r="G432" s="81" t="s">
        <v>8079</v>
      </c>
      <c r="H432" s="1" t="s">
        <v>627</v>
      </c>
      <c r="I432" s="1" t="s">
        <v>707</v>
      </c>
    </row>
    <row r="433" spans="1:9" ht="12.75">
      <c r="A433" s="102">
        <f t="shared" si="1"/>
        <v>431</v>
      </c>
      <c r="B433" s="102" t="s">
        <v>628</v>
      </c>
      <c r="C433" s="103">
        <v>212111963</v>
      </c>
      <c r="D433" s="102" t="s">
        <v>711</v>
      </c>
      <c r="E433" s="103" t="s">
        <v>21</v>
      </c>
      <c r="F433" s="81" t="s">
        <v>8530</v>
      </c>
      <c r="G433" s="81" t="s">
        <v>8079</v>
      </c>
      <c r="H433" s="1" t="s">
        <v>627</v>
      </c>
      <c r="I433" s="1" t="s">
        <v>707</v>
      </c>
    </row>
    <row r="434" spans="1:9" ht="12.75">
      <c r="A434" s="102">
        <f t="shared" si="1"/>
        <v>432</v>
      </c>
      <c r="B434" s="102" t="s">
        <v>628</v>
      </c>
      <c r="C434" s="103">
        <v>212112187</v>
      </c>
      <c r="D434" s="102" t="s">
        <v>712</v>
      </c>
      <c r="E434" s="103" t="s">
        <v>21</v>
      </c>
      <c r="F434" s="81" t="s">
        <v>8531</v>
      </c>
      <c r="G434" s="81" t="s">
        <v>8080</v>
      </c>
      <c r="H434" s="1" t="s">
        <v>627</v>
      </c>
      <c r="I434" s="1" t="s">
        <v>713</v>
      </c>
    </row>
    <row r="435" spans="1:9" ht="12.75">
      <c r="A435" s="102">
        <f t="shared" si="1"/>
        <v>433</v>
      </c>
      <c r="B435" s="102" t="s">
        <v>628</v>
      </c>
      <c r="C435" s="103">
        <v>222111853</v>
      </c>
      <c r="D435" s="102" t="s">
        <v>719</v>
      </c>
      <c r="E435" s="103" t="s">
        <v>12</v>
      </c>
      <c r="F435" s="81" t="s">
        <v>8532</v>
      </c>
      <c r="G435" s="81" t="s">
        <v>8081</v>
      </c>
      <c r="H435" s="1" t="s">
        <v>627</v>
      </c>
      <c r="I435" s="1" t="s">
        <v>716</v>
      </c>
    </row>
    <row r="436" spans="1:9" ht="12.75">
      <c r="A436" s="102">
        <f t="shared" si="1"/>
        <v>434</v>
      </c>
      <c r="B436" s="102" t="s">
        <v>628</v>
      </c>
      <c r="C436" s="103">
        <v>222112131</v>
      </c>
      <c r="D436" s="102" t="s">
        <v>715</v>
      </c>
      <c r="E436" s="103" t="s">
        <v>12</v>
      </c>
      <c r="F436" s="81" t="s">
        <v>8533</v>
      </c>
      <c r="G436" s="81" t="s">
        <v>8081</v>
      </c>
      <c r="H436" s="1" t="s">
        <v>627</v>
      </c>
      <c r="I436" s="1" t="s">
        <v>716</v>
      </c>
    </row>
    <row r="437" spans="1:9" ht="12.75">
      <c r="A437" s="102">
        <f t="shared" si="1"/>
        <v>435</v>
      </c>
      <c r="B437" s="102" t="s">
        <v>628</v>
      </c>
      <c r="C437" s="103">
        <v>222112268</v>
      </c>
      <c r="D437" s="102" t="s">
        <v>718</v>
      </c>
      <c r="E437" s="103" t="s">
        <v>12</v>
      </c>
      <c r="F437" s="81" t="s">
        <v>8534</v>
      </c>
      <c r="G437" s="81" t="s">
        <v>8081</v>
      </c>
      <c r="H437" s="1" t="s">
        <v>627</v>
      </c>
      <c r="I437" s="1" t="s">
        <v>716</v>
      </c>
    </row>
    <row r="438" spans="1:9" ht="12.75">
      <c r="A438" s="102">
        <f t="shared" si="1"/>
        <v>436</v>
      </c>
      <c r="B438" s="102" t="s">
        <v>628</v>
      </c>
      <c r="C438" s="103">
        <v>212111994</v>
      </c>
      <c r="D438" s="102" t="s">
        <v>721</v>
      </c>
      <c r="E438" s="103" t="s">
        <v>21</v>
      </c>
      <c r="F438" s="81" t="s">
        <v>8535</v>
      </c>
      <c r="G438" s="81" t="s">
        <v>8081</v>
      </c>
      <c r="H438" s="1" t="s">
        <v>627</v>
      </c>
      <c r="I438" s="1" t="s">
        <v>716</v>
      </c>
    </row>
    <row r="439" spans="1:9" ht="12.75">
      <c r="A439" s="102">
        <f t="shared" si="1"/>
        <v>437</v>
      </c>
      <c r="B439" s="102" t="s">
        <v>628</v>
      </c>
      <c r="C439" s="103">
        <v>212112327</v>
      </c>
      <c r="D439" s="102" t="s">
        <v>720</v>
      </c>
      <c r="E439" s="103" t="s">
        <v>21</v>
      </c>
      <c r="F439" s="81" t="s">
        <v>8536</v>
      </c>
      <c r="G439" s="81" t="s">
        <v>8081</v>
      </c>
      <c r="H439" s="1" t="s">
        <v>627</v>
      </c>
      <c r="I439" s="1" t="s">
        <v>716</v>
      </c>
    </row>
    <row r="440" spans="1:9" ht="12.75">
      <c r="A440" s="102">
        <f t="shared" si="1"/>
        <v>438</v>
      </c>
      <c r="B440" s="102" t="s">
        <v>628</v>
      </c>
      <c r="C440" s="103">
        <v>222112103</v>
      </c>
      <c r="D440" s="102" t="s">
        <v>722</v>
      </c>
      <c r="E440" s="103" t="s">
        <v>12</v>
      </c>
      <c r="F440" s="81" t="s">
        <v>8537</v>
      </c>
      <c r="G440" s="81" t="s">
        <v>8083</v>
      </c>
      <c r="H440" s="1" t="s">
        <v>627</v>
      </c>
      <c r="I440" s="1" t="s">
        <v>723</v>
      </c>
    </row>
    <row r="441" spans="1:9" ht="12.75">
      <c r="A441" s="102">
        <f t="shared" si="1"/>
        <v>439</v>
      </c>
      <c r="B441" s="102" t="s">
        <v>628</v>
      </c>
      <c r="C441" s="103">
        <v>212111973</v>
      </c>
      <c r="D441" s="102" t="s">
        <v>725</v>
      </c>
      <c r="E441" s="103" t="s">
        <v>21</v>
      </c>
      <c r="F441" s="81" t="s">
        <v>8538</v>
      </c>
      <c r="G441" s="81" t="s">
        <v>8083</v>
      </c>
      <c r="H441" s="1" t="s">
        <v>627</v>
      </c>
      <c r="I441" s="1" t="s">
        <v>723</v>
      </c>
    </row>
    <row r="442" spans="1:9" ht="12.75">
      <c r="A442" s="102">
        <f t="shared" si="1"/>
        <v>440</v>
      </c>
      <c r="B442" s="102" t="s">
        <v>628</v>
      </c>
      <c r="C442" s="103">
        <v>112212929</v>
      </c>
      <c r="D442" s="102" t="s">
        <v>726</v>
      </c>
      <c r="E442" s="103" t="s">
        <v>24</v>
      </c>
      <c r="F442" s="81" t="s">
        <v>8539</v>
      </c>
      <c r="G442" s="81" t="s">
        <v>8084</v>
      </c>
      <c r="H442" s="1" t="s">
        <v>627</v>
      </c>
      <c r="I442" s="1" t="s">
        <v>727</v>
      </c>
    </row>
    <row r="443" spans="1:9" ht="12.75">
      <c r="A443" s="102">
        <f t="shared" si="1"/>
        <v>441</v>
      </c>
      <c r="B443" s="102" t="s">
        <v>628</v>
      </c>
      <c r="C443" s="103">
        <v>222111888</v>
      </c>
      <c r="D443" s="102" t="s">
        <v>730</v>
      </c>
      <c r="E443" s="103" t="s">
        <v>12</v>
      </c>
      <c r="F443" s="81" t="s">
        <v>4392</v>
      </c>
      <c r="G443" s="81" t="s">
        <v>8084</v>
      </c>
      <c r="H443" s="1" t="s">
        <v>627</v>
      </c>
      <c r="I443" s="1" t="s">
        <v>727</v>
      </c>
    </row>
    <row r="444" spans="1:9" ht="12.75">
      <c r="A444" s="102">
        <f t="shared" si="1"/>
        <v>442</v>
      </c>
      <c r="B444" s="102" t="s">
        <v>628</v>
      </c>
      <c r="C444" s="103">
        <v>222111947</v>
      </c>
      <c r="D444" s="102" t="s">
        <v>729</v>
      </c>
      <c r="E444" s="103" t="s">
        <v>12</v>
      </c>
      <c r="F444" s="81" t="s">
        <v>8540</v>
      </c>
      <c r="G444" s="81" t="s">
        <v>8084</v>
      </c>
      <c r="H444" s="1" t="s">
        <v>627</v>
      </c>
      <c r="I444" s="1" t="s">
        <v>727</v>
      </c>
    </row>
    <row r="445" spans="1:9" ht="12.75">
      <c r="A445" s="102">
        <f t="shared" si="1"/>
        <v>443</v>
      </c>
      <c r="B445" s="102" t="s">
        <v>628</v>
      </c>
      <c r="C445" s="103">
        <v>222112106</v>
      </c>
      <c r="D445" s="102" t="s">
        <v>6588</v>
      </c>
      <c r="E445" s="103" t="s">
        <v>12</v>
      </c>
      <c r="F445" s="81" t="s">
        <v>6594</v>
      </c>
      <c r="G445" s="81" t="s">
        <v>8084</v>
      </c>
      <c r="H445" s="1" t="s">
        <v>627</v>
      </c>
      <c r="I445" s="1" t="s">
        <v>727</v>
      </c>
    </row>
    <row r="446" spans="1:9" ht="12.75">
      <c r="A446" s="102">
        <f t="shared" si="1"/>
        <v>444</v>
      </c>
      <c r="B446" s="102" t="s">
        <v>628</v>
      </c>
      <c r="C446" s="103">
        <v>222112129</v>
      </c>
      <c r="D446" s="102" t="s">
        <v>731</v>
      </c>
      <c r="E446" s="103" t="s">
        <v>12</v>
      </c>
      <c r="F446" s="81" t="s">
        <v>8541</v>
      </c>
      <c r="G446" s="81" t="s">
        <v>8084</v>
      </c>
      <c r="H446" s="1" t="s">
        <v>627</v>
      </c>
      <c r="I446" s="1" t="s">
        <v>727</v>
      </c>
    </row>
    <row r="447" spans="1:9" ht="12.75">
      <c r="A447" s="102">
        <f t="shared" si="1"/>
        <v>445</v>
      </c>
      <c r="B447" s="102" t="s">
        <v>628</v>
      </c>
      <c r="C447" s="103">
        <v>222111943</v>
      </c>
      <c r="D447" s="102" t="s">
        <v>732</v>
      </c>
      <c r="E447" s="103" t="s">
        <v>12</v>
      </c>
      <c r="F447" s="81" t="s">
        <v>8542</v>
      </c>
      <c r="G447" s="81" t="s">
        <v>8085</v>
      </c>
      <c r="H447" s="1" t="s">
        <v>627</v>
      </c>
      <c r="I447" s="1" t="s">
        <v>733</v>
      </c>
    </row>
    <row r="448" spans="1:9" ht="12.75">
      <c r="A448" s="102">
        <f t="shared" si="1"/>
        <v>446</v>
      </c>
      <c r="B448" s="102" t="s">
        <v>628</v>
      </c>
      <c r="C448" s="103">
        <v>222112218</v>
      </c>
      <c r="D448" s="102" t="s">
        <v>735</v>
      </c>
      <c r="E448" s="103" t="s">
        <v>12</v>
      </c>
      <c r="F448" s="81" t="s">
        <v>8543</v>
      </c>
      <c r="G448" s="81" t="s">
        <v>8085</v>
      </c>
      <c r="H448" s="1" t="s">
        <v>627</v>
      </c>
      <c r="I448" s="1" t="s">
        <v>733</v>
      </c>
    </row>
    <row r="449" spans="1:9" ht="12.75">
      <c r="A449" s="102">
        <f t="shared" si="1"/>
        <v>447</v>
      </c>
      <c r="B449" s="102" t="s">
        <v>628</v>
      </c>
      <c r="C449" s="103">
        <v>212111923</v>
      </c>
      <c r="D449" s="102" t="s">
        <v>737</v>
      </c>
      <c r="E449" s="103" t="s">
        <v>21</v>
      </c>
      <c r="F449" s="81" t="s">
        <v>8544</v>
      </c>
      <c r="G449" s="81" t="s">
        <v>8085</v>
      </c>
      <c r="H449" s="1" t="s">
        <v>627</v>
      </c>
      <c r="I449" s="1" t="s">
        <v>733</v>
      </c>
    </row>
    <row r="450" spans="1:9" ht="12.75">
      <c r="A450" s="102">
        <f t="shared" si="1"/>
        <v>448</v>
      </c>
      <c r="B450" s="102" t="s">
        <v>628</v>
      </c>
      <c r="C450" s="103">
        <v>212112279</v>
      </c>
      <c r="D450" s="102" t="s">
        <v>736</v>
      </c>
      <c r="E450" s="103" t="s">
        <v>21</v>
      </c>
      <c r="F450" s="81" t="s">
        <v>8545</v>
      </c>
      <c r="G450" s="81" t="s">
        <v>8085</v>
      </c>
      <c r="H450" s="1" t="s">
        <v>627</v>
      </c>
      <c r="I450" s="1" t="s">
        <v>733</v>
      </c>
    </row>
    <row r="451" spans="1:9" ht="12.75">
      <c r="A451" s="102">
        <f t="shared" si="1"/>
        <v>449</v>
      </c>
      <c r="B451" s="102" t="s">
        <v>628</v>
      </c>
      <c r="C451" s="103">
        <v>212112146</v>
      </c>
      <c r="D451" s="102" t="s">
        <v>741</v>
      </c>
      <c r="E451" s="103" t="s">
        <v>21</v>
      </c>
      <c r="F451" s="81" t="s">
        <v>8546</v>
      </c>
      <c r="G451" s="81" t="s">
        <v>8087</v>
      </c>
      <c r="H451" s="1" t="s">
        <v>627</v>
      </c>
      <c r="I451" s="1" t="s">
        <v>739</v>
      </c>
    </row>
    <row r="452" spans="1:9" ht="12.75">
      <c r="A452" s="102">
        <f t="shared" si="1"/>
        <v>450</v>
      </c>
      <c r="B452" s="102" t="s">
        <v>628</v>
      </c>
      <c r="C452" s="103">
        <v>212112411</v>
      </c>
      <c r="D452" s="102" t="s">
        <v>738</v>
      </c>
      <c r="E452" s="103" t="s">
        <v>21</v>
      </c>
      <c r="F452" s="81" t="s">
        <v>8547</v>
      </c>
      <c r="G452" s="81" t="s">
        <v>8087</v>
      </c>
      <c r="H452" s="1" t="s">
        <v>627</v>
      </c>
      <c r="I452" s="1" t="s">
        <v>739</v>
      </c>
    </row>
    <row r="453" spans="1:9" ht="12.75">
      <c r="A453" s="102">
        <f t="shared" si="1"/>
        <v>451</v>
      </c>
      <c r="B453" s="102" t="s">
        <v>628</v>
      </c>
      <c r="C453" s="103">
        <v>112212563</v>
      </c>
      <c r="D453" s="102" t="s">
        <v>626</v>
      </c>
      <c r="E453" s="103" t="s">
        <v>24</v>
      </c>
      <c r="F453" s="81" t="s">
        <v>8548</v>
      </c>
      <c r="G453" s="81" t="s">
        <v>8088</v>
      </c>
      <c r="H453" s="1" t="s">
        <v>627</v>
      </c>
      <c r="I453" s="1" t="s">
        <v>743</v>
      </c>
    </row>
    <row r="454" spans="1:9" ht="12.75">
      <c r="A454" s="102">
        <f t="shared" si="1"/>
        <v>452</v>
      </c>
      <c r="B454" s="102" t="s">
        <v>628</v>
      </c>
      <c r="C454" s="103">
        <v>222112410</v>
      </c>
      <c r="D454" s="102" t="s">
        <v>630</v>
      </c>
      <c r="E454" s="103" t="s">
        <v>12</v>
      </c>
      <c r="F454" s="81" t="s">
        <v>8549</v>
      </c>
      <c r="G454" s="81" t="s">
        <v>8088</v>
      </c>
      <c r="H454" s="1" t="s">
        <v>627</v>
      </c>
      <c r="I454" s="1" t="s">
        <v>743</v>
      </c>
    </row>
    <row r="455" spans="1:9" ht="12.75">
      <c r="A455" s="102">
        <f t="shared" si="1"/>
        <v>453</v>
      </c>
      <c r="B455" s="102" t="s">
        <v>628</v>
      </c>
      <c r="C455" s="103">
        <v>212112180</v>
      </c>
      <c r="D455" s="102" t="s">
        <v>742</v>
      </c>
      <c r="E455" s="103" t="s">
        <v>21</v>
      </c>
      <c r="F455" s="81" t="s">
        <v>8550</v>
      </c>
      <c r="G455" s="81" t="s">
        <v>8088</v>
      </c>
      <c r="H455" s="1" t="s">
        <v>627</v>
      </c>
      <c r="I455" s="1" t="s">
        <v>743</v>
      </c>
    </row>
    <row r="456" spans="1:9" ht="12.75">
      <c r="A456" s="102">
        <f t="shared" si="1"/>
        <v>454</v>
      </c>
      <c r="B456" s="102" t="s">
        <v>628</v>
      </c>
      <c r="C456" s="103">
        <v>222111904</v>
      </c>
      <c r="D456" s="102" t="s">
        <v>748</v>
      </c>
      <c r="E456" s="103" t="s">
        <v>12</v>
      </c>
      <c r="F456" s="81" t="s">
        <v>8551</v>
      </c>
      <c r="G456" s="81" t="s">
        <v>8089</v>
      </c>
      <c r="H456" s="1" t="s">
        <v>627</v>
      </c>
      <c r="I456" s="1" t="s">
        <v>746</v>
      </c>
    </row>
    <row r="457" spans="1:9" ht="12.75">
      <c r="A457" s="102">
        <f t="shared" si="1"/>
        <v>455</v>
      </c>
      <c r="B457" s="102" t="s">
        <v>628</v>
      </c>
      <c r="C457" s="103">
        <v>222112016</v>
      </c>
      <c r="D457" s="102" t="s">
        <v>745</v>
      </c>
      <c r="E457" s="103" t="s">
        <v>12</v>
      </c>
      <c r="F457" s="81" t="s">
        <v>8552</v>
      </c>
      <c r="G457" s="81" t="s">
        <v>8089</v>
      </c>
      <c r="H457" s="1" t="s">
        <v>627</v>
      </c>
      <c r="I457" s="1" t="s">
        <v>746</v>
      </c>
    </row>
    <row r="458" spans="1:9" ht="12.75">
      <c r="A458" s="102">
        <f t="shared" si="1"/>
        <v>456</v>
      </c>
      <c r="B458" s="102" t="s">
        <v>628</v>
      </c>
      <c r="C458" s="103">
        <v>212111941</v>
      </c>
      <c r="D458" s="102" t="s">
        <v>750</v>
      </c>
      <c r="E458" s="103" t="s">
        <v>21</v>
      </c>
      <c r="F458" s="81" t="s">
        <v>2440</v>
      </c>
      <c r="G458" s="81" t="s">
        <v>8089</v>
      </c>
      <c r="H458" s="1" t="s">
        <v>627</v>
      </c>
      <c r="I458" s="1" t="s">
        <v>746</v>
      </c>
    </row>
    <row r="459" spans="1:9" ht="12.75">
      <c r="A459" s="102">
        <f t="shared" si="1"/>
        <v>457</v>
      </c>
      <c r="B459" s="102" t="s">
        <v>628</v>
      </c>
      <c r="C459" s="103">
        <v>212111957</v>
      </c>
      <c r="D459" s="102" t="s">
        <v>749</v>
      </c>
      <c r="E459" s="103" t="s">
        <v>21</v>
      </c>
      <c r="F459" s="81" t="s">
        <v>8553</v>
      </c>
      <c r="G459" s="81" t="s">
        <v>8089</v>
      </c>
      <c r="H459" s="1" t="s">
        <v>627</v>
      </c>
      <c r="I459" s="1" t="s">
        <v>746</v>
      </c>
    </row>
    <row r="460" spans="1:9" ht="12.75">
      <c r="A460" s="102">
        <f t="shared" si="1"/>
        <v>458</v>
      </c>
      <c r="B460" s="102" t="s">
        <v>628</v>
      </c>
      <c r="C460" s="103">
        <v>212112287</v>
      </c>
      <c r="D460" s="102" t="s">
        <v>752</v>
      </c>
      <c r="E460" s="103" t="s">
        <v>21</v>
      </c>
      <c r="F460" s="81" t="s">
        <v>8554</v>
      </c>
      <c r="G460" s="81" t="s">
        <v>8089</v>
      </c>
      <c r="H460" s="1" t="s">
        <v>627</v>
      </c>
      <c r="I460" s="1" t="s">
        <v>746</v>
      </c>
    </row>
    <row r="461" spans="1:9" ht="12.75">
      <c r="A461" s="102">
        <f t="shared" si="1"/>
        <v>459</v>
      </c>
      <c r="B461" s="102" t="s">
        <v>628</v>
      </c>
      <c r="C461" s="103">
        <v>212112328</v>
      </c>
      <c r="D461" s="102" t="s">
        <v>751</v>
      </c>
      <c r="E461" s="103" t="s">
        <v>21</v>
      </c>
      <c r="F461" s="81" t="s">
        <v>8555</v>
      </c>
      <c r="G461" s="81" t="s">
        <v>8089</v>
      </c>
      <c r="H461" s="1" t="s">
        <v>627</v>
      </c>
      <c r="I461" s="1" t="s">
        <v>746</v>
      </c>
    </row>
    <row r="462" spans="1:9" ht="12.75">
      <c r="A462" s="102">
        <f t="shared" si="1"/>
        <v>460</v>
      </c>
      <c r="B462" s="102" t="s">
        <v>628</v>
      </c>
      <c r="C462" s="103">
        <v>112212769</v>
      </c>
      <c r="D462" s="102" t="s">
        <v>753</v>
      </c>
      <c r="E462" s="103" t="s">
        <v>24</v>
      </c>
      <c r="F462" s="81" t="s">
        <v>8556</v>
      </c>
      <c r="G462" s="81" t="s">
        <v>8091</v>
      </c>
      <c r="H462" s="1" t="s">
        <v>627</v>
      </c>
      <c r="I462" s="1" t="s">
        <v>754</v>
      </c>
    </row>
    <row r="463" spans="1:9" ht="12.75">
      <c r="A463" s="102">
        <f t="shared" si="1"/>
        <v>461</v>
      </c>
      <c r="B463" s="102" t="s">
        <v>628</v>
      </c>
      <c r="C463" s="103">
        <v>222111961</v>
      </c>
      <c r="D463" s="102" t="s">
        <v>757</v>
      </c>
      <c r="E463" s="103" t="s">
        <v>12</v>
      </c>
      <c r="F463" s="81" t="s">
        <v>8557</v>
      </c>
      <c r="G463" s="81" t="s">
        <v>8091</v>
      </c>
      <c r="H463" s="1" t="s">
        <v>627</v>
      </c>
      <c r="I463" s="1" t="s">
        <v>754</v>
      </c>
    </row>
    <row r="464" spans="1:9" ht="12.75">
      <c r="A464" s="102">
        <f t="shared" si="1"/>
        <v>462</v>
      </c>
      <c r="B464" s="102" t="s">
        <v>628</v>
      </c>
      <c r="C464" s="103">
        <v>222112227</v>
      </c>
      <c r="D464" s="102" t="s">
        <v>756</v>
      </c>
      <c r="E464" s="103" t="s">
        <v>12</v>
      </c>
      <c r="F464" s="81" t="s">
        <v>8558</v>
      </c>
      <c r="G464" s="81" t="s">
        <v>8091</v>
      </c>
      <c r="H464" s="1" t="s">
        <v>627</v>
      </c>
      <c r="I464" s="1" t="s">
        <v>754</v>
      </c>
    </row>
    <row r="465" spans="1:9" ht="12.75">
      <c r="A465" s="102">
        <f t="shared" si="1"/>
        <v>463</v>
      </c>
      <c r="B465" s="102" t="s">
        <v>628</v>
      </c>
      <c r="C465" s="103">
        <v>212112231</v>
      </c>
      <c r="D465" s="102" t="s">
        <v>758</v>
      </c>
      <c r="E465" s="103" t="s">
        <v>21</v>
      </c>
      <c r="F465" s="81" t="s">
        <v>8559</v>
      </c>
      <c r="G465" s="81" t="s">
        <v>8091</v>
      </c>
      <c r="H465" s="1" t="s">
        <v>627</v>
      </c>
      <c r="I465" s="1" t="s">
        <v>754</v>
      </c>
    </row>
    <row r="466" spans="1:9" ht="12.75">
      <c r="A466" s="102">
        <f t="shared" si="1"/>
        <v>464</v>
      </c>
      <c r="B466" s="102" t="s">
        <v>628</v>
      </c>
      <c r="C466" s="103">
        <v>112212513</v>
      </c>
      <c r="D466" s="102" t="s">
        <v>759</v>
      </c>
      <c r="E466" s="103" t="s">
        <v>24</v>
      </c>
      <c r="F466" s="81" t="s">
        <v>8560</v>
      </c>
      <c r="G466" s="81" t="s">
        <v>8092</v>
      </c>
      <c r="H466" s="1" t="s">
        <v>627</v>
      </c>
      <c r="I466" s="1" t="s">
        <v>760</v>
      </c>
    </row>
    <row r="467" spans="1:9" ht="12.75">
      <c r="A467" s="102">
        <f t="shared" si="1"/>
        <v>465</v>
      </c>
      <c r="B467" s="102" t="s">
        <v>628</v>
      </c>
      <c r="C467" s="103">
        <v>112212705</v>
      </c>
      <c r="D467" s="102" t="s">
        <v>762</v>
      </c>
      <c r="E467" s="103" t="s">
        <v>24</v>
      </c>
      <c r="F467" s="81" t="s">
        <v>8561</v>
      </c>
      <c r="G467" s="81" t="s">
        <v>8092</v>
      </c>
      <c r="H467" s="1" t="s">
        <v>627</v>
      </c>
      <c r="I467" s="1" t="s">
        <v>760</v>
      </c>
    </row>
    <row r="468" spans="1:9" ht="12.75">
      <c r="A468" s="102">
        <f t="shared" si="1"/>
        <v>466</v>
      </c>
      <c r="B468" s="102" t="s">
        <v>628</v>
      </c>
      <c r="C468" s="103">
        <v>212112018</v>
      </c>
      <c r="D468" s="102" t="s">
        <v>763</v>
      </c>
      <c r="E468" s="103" t="s">
        <v>21</v>
      </c>
      <c r="F468" s="81" t="s">
        <v>8562</v>
      </c>
      <c r="G468" s="81" t="s">
        <v>8092</v>
      </c>
      <c r="H468" s="1" t="s">
        <v>627</v>
      </c>
      <c r="I468" s="1" t="s">
        <v>760</v>
      </c>
    </row>
    <row r="469" spans="1:9" ht="12.75">
      <c r="A469" s="102">
        <f t="shared" si="1"/>
        <v>467</v>
      </c>
      <c r="B469" s="102" t="s">
        <v>628</v>
      </c>
      <c r="C469" s="103">
        <v>212112113</v>
      </c>
      <c r="D469" s="102" t="s">
        <v>764</v>
      </c>
      <c r="E469" s="103" t="s">
        <v>21</v>
      </c>
      <c r="F469" s="81" t="s">
        <v>3359</v>
      </c>
      <c r="G469" s="81" t="s">
        <v>8092</v>
      </c>
      <c r="H469" s="1" t="s">
        <v>627</v>
      </c>
      <c r="I469" s="1" t="s">
        <v>760</v>
      </c>
    </row>
    <row r="470" spans="1:9" ht="12.75">
      <c r="A470" s="102">
        <f t="shared" si="1"/>
        <v>468</v>
      </c>
      <c r="B470" s="102" t="s">
        <v>628</v>
      </c>
      <c r="C470" s="103">
        <v>212112152</v>
      </c>
      <c r="D470" s="102" t="s">
        <v>633</v>
      </c>
      <c r="E470" s="103" t="s">
        <v>21</v>
      </c>
      <c r="F470" s="81" t="s">
        <v>8563</v>
      </c>
      <c r="G470" s="81" t="s">
        <v>8092</v>
      </c>
      <c r="H470" s="1" t="s">
        <v>627</v>
      </c>
      <c r="I470" s="1" t="s">
        <v>760</v>
      </c>
    </row>
    <row r="471" spans="1:9" ht="12.75">
      <c r="A471" s="102">
        <f t="shared" si="1"/>
        <v>469</v>
      </c>
      <c r="B471" s="102" t="s">
        <v>628</v>
      </c>
      <c r="C471" s="103">
        <v>212112342</v>
      </c>
      <c r="D471" s="102" t="s">
        <v>631</v>
      </c>
      <c r="E471" s="103" t="s">
        <v>21</v>
      </c>
      <c r="F471" s="81" t="s">
        <v>8564</v>
      </c>
      <c r="G471" s="81" t="s">
        <v>8092</v>
      </c>
      <c r="H471" s="1" t="s">
        <v>627</v>
      </c>
      <c r="I471" s="1" t="s">
        <v>760</v>
      </c>
    </row>
    <row r="472" spans="1:9" ht="12.75">
      <c r="A472" s="102">
        <f t="shared" si="1"/>
        <v>470</v>
      </c>
      <c r="B472" s="102" t="s">
        <v>628</v>
      </c>
      <c r="C472" s="103">
        <v>112212819</v>
      </c>
      <c r="D472" s="102" t="s">
        <v>634</v>
      </c>
      <c r="E472" s="103" t="s">
        <v>24</v>
      </c>
      <c r="F472" s="81" t="s">
        <v>8565</v>
      </c>
      <c r="G472" s="81" t="s">
        <v>8093</v>
      </c>
      <c r="H472" s="1" t="s">
        <v>627</v>
      </c>
      <c r="I472" s="1" t="s">
        <v>766</v>
      </c>
    </row>
    <row r="473" spans="1:9" ht="12.75">
      <c r="A473" s="102">
        <f t="shared" si="1"/>
        <v>471</v>
      </c>
      <c r="B473" s="102" t="s">
        <v>628</v>
      </c>
      <c r="C473" s="103">
        <v>222111848</v>
      </c>
      <c r="D473" s="102" t="s">
        <v>765</v>
      </c>
      <c r="E473" s="103" t="s">
        <v>12</v>
      </c>
      <c r="F473" s="81" t="s">
        <v>8566</v>
      </c>
      <c r="G473" s="81" t="s">
        <v>8093</v>
      </c>
      <c r="H473" s="1" t="s">
        <v>627</v>
      </c>
      <c r="I473" s="1" t="s">
        <v>766</v>
      </c>
    </row>
    <row r="474" spans="1:9" ht="12.75">
      <c r="A474" s="102">
        <f t="shared" si="1"/>
        <v>472</v>
      </c>
      <c r="B474" s="102" t="s">
        <v>628</v>
      </c>
      <c r="C474" s="103">
        <v>222111858</v>
      </c>
      <c r="D474" s="102" t="s">
        <v>768</v>
      </c>
      <c r="E474" s="103" t="s">
        <v>12</v>
      </c>
      <c r="F474" s="81" t="s">
        <v>8567</v>
      </c>
      <c r="G474" s="81" t="s">
        <v>8094</v>
      </c>
      <c r="H474" s="1" t="s">
        <v>627</v>
      </c>
      <c r="I474" s="1" t="s">
        <v>769</v>
      </c>
    </row>
    <row r="475" spans="1:9" ht="12.75">
      <c r="A475" s="102">
        <f t="shared" si="1"/>
        <v>473</v>
      </c>
      <c r="B475" s="102" t="s">
        <v>628</v>
      </c>
      <c r="C475" s="103">
        <v>222112009</v>
      </c>
      <c r="D475" s="102" t="s">
        <v>771</v>
      </c>
      <c r="E475" s="103" t="s">
        <v>12</v>
      </c>
      <c r="F475" s="81" t="s">
        <v>8568</v>
      </c>
      <c r="G475" s="81" t="s">
        <v>8094</v>
      </c>
      <c r="H475" s="1" t="s">
        <v>627</v>
      </c>
      <c r="I475" s="1" t="s">
        <v>769</v>
      </c>
    </row>
    <row r="476" spans="1:9" ht="12.75">
      <c r="A476" s="102">
        <f t="shared" si="1"/>
        <v>474</v>
      </c>
      <c r="B476" s="102" t="s">
        <v>628</v>
      </c>
      <c r="C476" s="103">
        <v>212112333</v>
      </c>
      <c r="D476" s="102" t="s">
        <v>772</v>
      </c>
      <c r="E476" s="103" t="s">
        <v>21</v>
      </c>
      <c r="F476" s="81" t="s">
        <v>8569</v>
      </c>
      <c r="G476" s="81" t="s">
        <v>8094</v>
      </c>
      <c r="H476" s="1" t="s">
        <v>627</v>
      </c>
      <c r="I476" s="1" t="s">
        <v>769</v>
      </c>
    </row>
    <row r="477" spans="1:9" ht="12.75">
      <c r="A477" s="102">
        <f t="shared" si="1"/>
        <v>475</v>
      </c>
      <c r="B477" s="102" t="s">
        <v>775</v>
      </c>
      <c r="C477" s="103">
        <v>222111883</v>
      </c>
      <c r="D477" s="102" t="s">
        <v>773</v>
      </c>
      <c r="E477" s="103" t="s">
        <v>12</v>
      </c>
      <c r="F477" s="81" t="s">
        <v>8570</v>
      </c>
      <c r="G477" s="81" t="s">
        <v>8095</v>
      </c>
      <c r="H477" s="1" t="s">
        <v>774</v>
      </c>
      <c r="I477" s="1" t="s">
        <v>776</v>
      </c>
    </row>
    <row r="478" spans="1:9" ht="12.75">
      <c r="A478" s="102">
        <f t="shared" si="1"/>
        <v>476</v>
      </c>
      <c r="B478" s="102" t="s">
        <v>775</v>
      </c>
      <c r="C478" s="103">
        <v>112212561</v>
      </c>
      <c r="D478" s="102" t="s">
        <v>778</v>
      </c>
      <c r="E478" s="103" t="s">
        <v>24</v>
      </c>
      <c r="F478" s="81" t="s">
        <v>8571</v>
      </c>
      <c r="G478" s="81" t="s">
        <v>8096</v>
      </c>
      <c r="H478" s="1" t="s">
        <v>774</v>
      </c>
      <c r="I478" s="1" t="s">
        <v>779</v>
      </c>
    </row>
    <row r="479" spans="1:9" ht="12.75">
      <c r="A479" s="102">
        <f t="shared" si="1"/>
        <v>477</v>
      </c>
      <c r="B479" s="102" t="s">
        <v>783</v>
      </c>
      <c r="C479" s="103">
        <v>222112102</v>
      </c>
      <c r="D479" s="102" t="s">
        <v>786</v>
      </c>
      <c r="E479" s="103" t="s">
        <v>12</v>
      </c>
      <c r="F479" s="81" t="s">
        <v>8572</v>
      </c>
      <c r="G479" s="81" t="s">
        <v>8097</v>
      </c>
      <c r="H479" s="1" t="s">
        <v>782</v>
      </c>
      <c r="I479" s="1" t="s">
        <v>784</v>
      </c>
    </row>
    <row r="480" spans="1:9" ht="12.75">
      <c r="A480" s="102">
        <f t="shared" si="1"/>
        <v>478</v>
      </c>
      <c r="B480" s="102" t="s">
        <v>783</v>
      </c>
      <c r="C480" s="103">
        <v>222112258</v>
      </c>
      <c r="D480" s="102" t="s">
        <v>781</v>
      </c>
      <c r="E480" s="103" t="s">
        <v>12</v>
      </c>
      <c r="F480" s="81" t="s">
        <v>2682</v>
      </c>
      <c r="G480" s="81" t="s">
        <v>8097</v>
      </c>
      <c r="H480" s="1" t="s">
        <v>782</v>
      </c>
      <c r="I480" s="1" t="s">
        <v>784</v>
      </c>
    </row>
    <row r="481" spans="1:9" ht="12.75">
      <c r="A481" s="102">
        <f t="shared" si="1"/>
        <v>479</v>
      </c>
      <c r="B481" s="102" t="s">
        <v>783</v>
      </c>
      <c r="C481" s="103">
        <v>212112101</v>
      </c>
      <c r="D481" s="102" t="s">
        <v>790</v>
      </c>
      <c r="E481" s="103" t="s">
        <v>21</v>
      </c>
      <c r="F481" s="81" t="s">
        <v>5335</v>
      </c>
      <c r="G481" s="81" t="s">
        <v>8098</v>
      </c>
      <c r="H481" s="1" t="s">
        <v>782</v>
      </c>
      <c r="I481" s="1" t="s">
        <v>788</v>
      </c>
    </row>
    <row r="482" spans="1:9" ht="12.75">
      <c r="A482" s="102">
        <f t="shared" si="1"/>
        <v>480</v>
      </c>
      <c r="B482" s="102" t="s">
        <v>783</v>
      </c>
      <c r="C482" s="103">
        <v>212112255</v>
      </c>
      <c r="D482" s="102" t="s">
        <v>787</v>
      </c>
      <c r="E482" s="103" t="s">
        <v>21</v>
      </c>
      <c r="F482" s="81" t="s">
        <v>8573</v>
      </c>
      <c r="G482" s="81" t="s">
        <v>8098</v>
      </c>
      <c r="H482" s="1" t="s">
        <v>782</v>
      </c>
      <c r="I482" s="1" t="s">
        <v>788</v>
      </c>
    </row>
    <row r="483" spans="1:9" ht="12.75">
      <c r="A483" s="102">
        <f t="shared" si="1"/>
        <v>481</v>
      </c>
      <c r="B483" s="102" t="s">
        <v>783</v>
      </c>
      <c r="C483" s="103">
        <v>212112252</v>
      </c>
      <c r="D483" s="102" t="s">
        <v>791</v>
      </c>
      <c r="E483" s="103" t="s">
        <v>21</v>
      </c>
      <c r="F483" s="81" t="s">
        <v>4899</v>
      </c>
      <c r="G483" s="81" t="s">
        <v>8099</v>
      </c>
      <c r="H483" s="1" t="s">
        <v>782</v>
      </c>
      <c r="I483" s="1" t="s">
        <v>792</v>
      </c>
    </row>
    <row r="484" spans="1:9" ht="12.75">
      <c r="A484" s="102">
        <f t="shared" si="1"/>
        <v>482</v>
      </c>
      <c r="B484" s="102" t="s">
        <v>783</v>
      </c>
      <c r="C484" s="103">
        <v>222112099</v>
      </c>
      <c r="D484" s="102" t="s">
        <v>794</v>
      </c>
      <c r="E484" s="103" t="s">
        <v>12</v>
      </c>
      <c r="F484" s="81" t="s">
        <v>4112</v>
      </c>
      <c r="G484" s="81" t="s">
        <v>8100</v>
      </c>
      <c r="H484" s="1" t="s">
        <v>782</v>
      </c>
      <c r="I484" s="1" t="s">
        <v>795</v>
      </c>
    </row>
    <row r="485" spans="1:9" ht="12.75">
      <c r="A485" s="102">
        <f t="shared" si="1"/>
        <v>483</v>
      </c>
      <c r="B485" s="102" t="s">
        <v>783</v>
      </c>
      <c r="C485" s="103">
        <v>212112100</v>
      </c>
      <c r="D485" s="102" t="s">
        <v>799</v>
      </c>
      <c r="E485" s="103" t="s">
        <v>21</v>
      </c>
      <c r="F485" s="81" t="s">
        <v>5276</v>
      </c>
      <c r="G485" s="81" t="s">
        <v>8100</v>
      </c>
      <c r="H485" s="1" t="s">
        <v>782</v>
      </c>
      <c r="I485" s="1" t="s">
        <v>795</v>
      </c>
    </row>
    <row r="486" spans="1:9" ht="12.75">
      <c r="A486" s="102">
        <f t="shared" si="1"/>
        <v>484</v>
      </c>
      <c r="B486" s="102" t="s">
        <v>783</v>
      </c>
      <c r="C486" s="103">
        <v>212112178</v>
      </c>
      <c r="D486" s="102" t="s">
        <v>798</v>
      </c>
      <c r="E486" s="103" t="s">
        <v>21</v>
      </c>
      <c r="F486" s="81" t="s">
        <v>4882</v>
      </c>
      <c r="G486" s="81" t="s">
        <v>8100</v>
      </c>
      <c r="H486" s="1" t="s">
        <v>782</v>
      </c>
      <c r="I486" s="1" t="s">
        <v>795</v>
      </c>
    </row>
    <row r="487" spans="1:9" ht="12.75">
      <c r="A487" s="102">
        <f t="shared" si="1"/>
        <v>485</v>
      </c>
      <c r="B487" s="102" t="s">
        <v>783</v>
      </c>
      <c r="C487" s="103">
        <v>212112254</v>
      </c>
      <c r="D487" s="102" t="s">
        <v>797</v>
      </c>
      <c r="E487" s="103" t="s">
        <v>21</v>
      </c>
      <c r="F487" s="81" t="s">
        <v>3395</v>
      </c>
      <c r="G487" s="81" t="s">
        <v>8100</v>
      </c>
      <c r="H487" s="1" t="s">
        <v>782</v>
      </c>
      <c r="I487" s="1" t="s">
        <v>795</v>
      </c>
    </row>
    <row r="488" spans="1:9" ht="12.75">
      <c r="A488" s="102">
        <f t="shared" si="1"/>
        <v>486</v>
      </c>
      <c r="B488" s="102" t="s">
        <v>783</v>
      </c>
      <c r="C488" s="103">
        <v>222112096</v>
      </c>
      <c r="D488" s="102" t="s">
        <v>800</v>
      </c>
      <c r="E488" s="103" t="s">
        <v>12</v>
      </c>
      <c r="F488" s="81" t="s">
        <v>4006</v>
      </c>
      <c r="G488" s="81" t="s">
        <v>8101</v>
      </c>
      <c r="H488" s="1" t="s">
        <v>782</v>
      </c>
      <c r="I488" s="1" t="s">
        <v>801</v>
      </c>
    </row>
    <row r="489" spans="1:9" ht="12.75">
      <c r="A489" s="102">
        <f t="shared" si="1"/>
        <v>487</v>
      </c>
      <c r="B489" s="102" t="s">
        <v>783</v>
      </c>
      <c r="C489" s="103">
        <v>212112124</v>
      </c>
      <c r="D489" s="102" t="s">
        <v>803</v>
      </c>
      <c r="E489" s="103" t="s">
        <v>21</v>
      </c>
      <c r="F489" s="81" t="s">
        <v>8574</v>
      </c>
      <c r="G489" s="81" t="s">
        <v>8101</v>
      </c>
      <c r="H489" s="1" t="s">
        <v>782</v>
      </c>
      <c r="I489" s="1" t="s">
        <v>801</v>
      </c>
    </row>
    <row r="490" spans="1:9" ht="12.75">
      <c r="A490" s="102">
        <f t="shared" si="1"/>
        <v>488</v>
      </c>
      <c r="B490" s="102" t="s">
        <v>806</v>
      </c>
      <c r="C490" s="103">
        <v>112212450</v>
      </c>
      <c r="D490" s="102" t="s">
        <v>811</v>
      </c>
      <c r="E490" s="103" t="s">
        <v>24</v>
      </c>
      <c r="F490" s="81" t="s">
        <v>8575</v>
      </c>
      <c r="G490" s="81" t="s">
        <v>8102</v>
      </c>
      <c r="H490" s="1" t="s">
        <v>805</v>
      </c>
      <c r="I490" s="1" t="s">
        <v>807</v>
      </c>
    </row>
    <row r="491" spans="1:9" ht="12.75">
      <c r="A491" s="102">
        <f t="shared" si="1"/>
        <v>489</v>
      </c>
      <c r="B491" s="102" t="s">
        <v>806</v>
      </c>
      <c r="C491" s="103">
        <v>112212604</v>
      </c>
      <c r="D491" s="102" t="s">
        <v>804</v>
      </c>
      <c r="E491" s="103" t="s">
        <v>24</v>
      </c>
      <c r="F491" s="81" t="s">
        <v>8576</v>
      </c>
      <c r="G491" s="81" t="s">
        <v>8102</v>
      </c>
      <c r="H491" s="1" t="s">
        <v>805</v>
      </c>
      <c r="I491" s="1" t="s">
        <v>807</v>
      </c>
    </row>
    <row r="492" spans="1:9" ht="12.75">
      <c r="A492" s="102">
        <f t="shared" si="1"/>
        <v>490</v>
      </c>
      <c r="B492" s="102" t="s">
        <v>806</v>
      </c>
      <c r="C492" s="103">
        <v>112212654</v>
      </c>
      <c r="D492" s="102" t="s">
        <v>812</v>
      </c>
      <c r="E492" s="103" t="s">
        <v>24</v>
      </c>
      <c r="F492" s="81" t="s">
        <v>4163</v>
      </c>
      <c r="G492" s="81" t="s">
        <v>8102</v>
      </c>
      <c r="H492" s="1" t="s">
        <v>805</v>
      </c>
      <c r="I492" s="1" t="s">
        <v>807</v>
      </c>
    </row>
    <row r="493" spans="1:9" ht="12.75">
      <c r="A493" s="102">
        <f t="shared" si="1"/>
        <v>491</v>
      </c>
      <c r="B493" s="102" t="s">
        <v>806</v>
      </c>
      <c r="C493" s="103">
        <v>112212791</v>
      </c>
      <c r="D493" s="102" t="s">
        <v>810</v>
      </c>
      <c r="E493" s="103" t="s">
        <v>24</v>
      </c>
      <c r="F493" s="81" t="s">
        <v>3335</v>
      </c>
      <c r="G493" s="81" t="s">
        <v>8102</v>
      </c>
      <c r="H493" s="1" t="s">
        <v>805</v>
      </c>
      <c r="I493" s="1" t="s">
        <v>807</v>
      </c>
    </row>
    <row r="494" spans="1:9" ht="12.75">
      <c r="A494" s="102">
        <f t="shared" si="1"/>
        <v>492</v>
      </c>
      <c r="B494" s="102" t="s">
        <v>806</v>
      </c>
      <c r="C494" s="103">
        <v>112212793</v>
      </c>
      <c r="D494" s="102" t="s">
        <v>809</v>
      </c>
      <c r="E494" s="103" t="s">
        <v>24</v>
      </c>
      <c r="F494" s="81" t="s">
        <v>3216</v>
      </c>
      <c r="G494" s="81" t="s">
        <v>8102</v>
      </c>
      <c r="H494" s="1" t="s">
        <v>805</v>
      </c>
      <c r="I494" s="1" t="s">
        <v>807</v>
      </c>
    </row>
    <row r="495" spans="1:9" ht="12.75">
      <c r="A495" s="102">
        <f t="shared" si="1"/>
        <v>493</v>
      </c>
      <c r="B495" s="102" t="s">
        <v>806</v>
      </c>
      <c r="C495" s="103">
        <v>222112042</v>
      </c>
      <c r="D495" s="102" t="s">
        <v>814</v>
      </c>
      <c r="E495" s="103" t="s">
        <v>12</v>
      </c>
      <c r="F495" s="81" t="s">
        <v>8577</v>
      </c>
      <c r="G495" s="81" t="s">
        <v>8102</v>
      </c>
      <c r="H495" s="1" t="s">
        <v>805</v>
      </c>
      <c r="I495" s="1" t="s">
        <v>807</v>
      </c>
    </row>
    <row r="496" spans="1:9" ht="12.75">
      <c r="A496" s="102">
        <f t="shared" si="1"/>
        <v>494</v>
      </c>
      <c r="B496" s="102" t="s">
        <v>806</v>
      </c>
      <c r="C496" s="103">
        <v>222112379</v>
      </c>
      <c r="D496" s="102" t="s">
        <v>813</v>
      </c>
      <c r="E496" s="103" t="s">
        <v>12</v>
      </c>
      <c r="F496" s="81" t="s">
        <v>8578</v>
      </c>
      <c r="G496" s="81" t="s">
        <v>8102</v>
      </c>
      <c r="H496" s="1" t="s">
        <v>805</v>
      </c>
      <c r="I496" s="1" t="s">
        <v>807</v>
      </c>
    </row>
    <row r="497" spans="1:9" ht="12.75">
      <c r="A497" s="102">
        <f t="shared" si="1"/>
        <v>495</v>
      </c>
      <c r="B497" s="102" t="s">
        <v>806</v>
      </c>
      <c r="C497" s="103">
        <v>222111933</v>
      </c>
      <c r="D497" s="102" t="s">
        <v>815</v>
      </c>
      <c r="E497" s="103" t="s">
        <v>12</v>
      </c>
      <c r="F497" s="81" t="s">
        <v>3309</v>
      </c>
      <c r="G497" s="81" t="s">
        <v>8103</v>
      </c>
      <c r="H497" s="1" t="s">
        <v>805</v>
      </c>
      <c r="I497" s="1" t="s">
        <v>816</v>
      </c>
    </row>
    <row r="498" spans="1:9" ht="12.75">
      <c r="A498" s="102">
        <f t="shared" si="1"/>
        <v>496</v>
      </c>
      <c r="B498" s="102" t="s">
        <v>806</v>
      </c>
      <c r="C498" s="103">
        <v>212112144</v>
      </c>
      <c r="D498" s="102" t="s">
        <v>818</v>
      </c>
      <c r="E498" s="103" t="s">
        <v>21</v>
      </c>
      <c r="F498" s="81" t="s">
        <v>8579</v>
      </c>
      <c r="G498" s="81" t="s">
        <v>8103</v>
      </c>
      <c r="H498" s="1" t="s">
        <v>805</v>
      </c>
      <c r="I498" s="1" t="s">
        <v>816</v>
      </c>
    </row>
    <row r="499" spans="1:9" ht="12.75">
      <c r="A499" s="102">
        <f t="shared" si="1"/>
        <v>497</v>
      </c>
      <c r="B499" s="102" t="s">
        <v>821</v>
      </c>
      <c r="C499" s="103">
        <v>112212609</v>
      </c>
      <c r="D499" s="102" t="s">
        <v>819</v>
      </c>
      <c r="E499" s="103" t="s">
        <v>24</v>
      </c>
      <c r="F499" s="81" t="s">
        <v>8580</v>
      </c>
      <c r="G499" s="81" t="s">
        <v>8104</v>
      </c>
      <c r="H499" s="1" t="s">
        <v>820</v>
      </c>
      <c r="I499" s="1" t="s">
        <v>822</v>
      </c>
    </row>
    <row r="500" spans="1:9" ht="12.75">
      <c r="A500" s="102">
        <f t="shared" si="1"/>
        <v>498</v>
      </c>
      <c r="B500" s="102" t="s">
        <v>821</v>
      </c>
      <c r="C500" s="103">
        <v>212112256</v>
      </c>
      <c r="D500" s="102" t="s">
        <v>824</v>
      </c>
      <c r="E500" s="103" t="s">
        <v>21</v>
      </c>
      <c r="F500" s="81" t="s">
        <v>8581</v>
      </c>
      <c r="G500" s="81" t="s">
        <v>8104</v>
      </c>
      <c r="H500" s="1" t="s">
        <v>820</v>
      </c>
      <c r="I500" s="1" t="s">
        <v>822</v>
      </c>
    </row>
    <row r="501" spans="1:9" ht="12.75">
      <c r="A501" s="102">
        <f t="shared" si="1"/>
        <v>499</v>
      </c>
      <c r="B501" s="102" t="s">
        <v>821</v>
      </c>
      <c r="C501" s="103">
        <v>112212906</v>
      </c>
      <c r="D501" s="102" t="s">
        <v>825</v>
      </c>
      <c r="E501" s="103" t="s">
        <v>24</v>
      </c>
      <c r="F501" s="81" t="s">
        <v>8582</v>
      </c>
      <c r="G501" s="81" t="s">
        <v>8105</v>
      </c>
      <c r="H501" s="1" t="s">
        <v>820</v>
      </c>
      <c r="I501" s="1" t="s">
        <v>826</v>
      </c>
    </row>
    <row r="502" spans="1:9" ht="12.75">
      <c r="A502" s="102">
        <f t="shared" si="1"/>
        <v>500</v>
      </c>
      <c r="B502" s="102" t="s">
        <v>830</v>
      </c>
      <c r="C502" s="103">
        <v>112212821</v>
      </c>
      <c r="D502" s="102" t="s">
        <v>833</v>
      </c>
      <c r="E502" s="103" t="s">
        <v>24</v>
      </c>
      <c r="F502" s="81" t="s">
        <v>8583</v>
      </c>
      <c r="G502" s="81" t="s">
        <v>8107</v>
      </c>
      <c r="H502" s="1" t="s">
        <v>829</v>
      </c>
      <c r="I502" s="1" t="s">
        <v>834</v>
      </c>
    </row>
    <row r="503" spans="1:9" ht="12.75">
      <c r="A503" s="102">
        <f t="shared" si="1"/>
        <v>501</v>
      </c>
      <c r="B503" s="102" t="s">
        <v>830</v>
      </c>
      <c r="C503" s="103">
        <v>112212466</v>
      </c>
      <c r="D503" s="102" t="s">
        <v>828</v>
      </c>
      <c r="E503" s="103" t="s">
        <v>24</v>
      </c>
      <c r="F503" s="81" t="s">
        <v>1660</v>
      </c>
      <c r="G503" s="81" t="s">
        <v>8108</v>
      </c>
      <c r="H503" s="1" t="s">
        <v>829</v>
      </c>
      <c r="I503" s="1" t="s">
        <v>837</v>
      </c>
    </row>
    <row r="504" spans="1:9" ht="12.75">
      <c r="A504" s="102">
        <f t="shared" si="1"/>
        <v>502</v>
      </c>
      <c r="B504" s="102" t="s">
        <v>830</v>
      </c>
      <c r="C504" s="103">
        <v>112212640</v>
      </c>
      <c r="D504" s="102" t="s">
        <v>839</v>
      </c>
      <c r="E504" s="103" t="s">
        <v>24</v>
      </c>
      <c r="F504" s="81" t="s">
        <v>8584</v>
      </c>
      <c r="G504" s="81" t="s">
        <v>8108</v>
      </c>
      <c r="H504" s="1" t="s">
        <v>829</v>
      </c>
      <c r="I504" s="1" t="s">
        <v>837</v>
      </c>
    </row>
    <row r="505" spans="1:9" ht="12.75">
      <c r="A505" s="102">
        <f t="shared" si="1"/>
        <v>503</v>
      </c>
      <c r="B505" s="102" t="s">
        <v>830</v>
      </c>
      <c r="C505" s="103">
        <v>112212848</v>
      </c>
      <c r="D505" s="102" t="s">
        <v>836</v>
      </c>
      <c r="E505" s="103" t="s">
        <v>24</v>
      </c>
      <c r="F505" s="81" t="s">
        <v>8585</v>
      </c>
      <c r="G505" s="81" t="s">
        <v>8108</v>
      </c>
      <c r="H505" s="1" t="s">
        <v>829</v>
      </c>
      <c r="I505" s="1" t="s">
        <v>837</v>
      </c>
    </row>
    <row r="506" spans="1:9" ht="12.75">
      <c r="A506" s="102">
        <f t="shared" si="1"/>
        <v>504</v>
      </c>
      <c r="B506" s="102" t="s">
        <v>830</v>
      </c>
      <c r="C506" s="103">
        <v>212111934</v>
      </c>
      <c r="D506" s="102" t="s">
        <v>832</v>
      </c>
      <c r="E506" s="103" t="s">
        <v>21</v>
      </c>
      <c r="F506" s="81" t="s">
        <v>8586</v>
      </c>
      <c r="G506" s="81" t="s">
        <v>8108</v>
      </c>
      <c r="H506" s="1" t="s">
        <v>829</v>
      </c>
      <c r="I506" s="1" t="s">
        <v>837</v>
      </c>
    </row>
    <row r="507" spans="1:9" ht="12.75">
      <c r="A507" s="102">
        <f t="shared" si="1"/>
        <v>505</v>
      </c>
      <c r="B507" s="102" t="s">
        <v>830</v>
      </c>
      <c r="C507" s="103">
        <v>222111908</v>
      </c>
      <c r="D507" s="102" t="s">
        <v>840</v>
      </c>
      <c r="E507" s="103" t="s">
        <v>12</v>
      </c>
      <c r="F507" s="81" t="s">
        <v>8587</v>
      </c>
      <c r="G507" s="81" t="s">
        <v>8109</v>
      </c>
      <c r="H507" s="1" t="s">
        <v>829</v>
      </c>
      <c r="I507" s="1" t="s">
        <v>841</v>
      </c>
    </row>
    <row r="508" spans="1:9" ht="12.75">
      <c r="A508" s="102">
        <f t="shared" si="1"/>
        <v>506</v>
      </c>
      <c r="B508" s="102" t="s">
        <v>830</v>
      </c>
      <c r="C508" s="103">
        <v>222111938</v>
      </c>
      <c r="D508" s="102" t="s">
        <v>843</v>
      </c>
      <c r="E508" s="103" t="s">
        <v>12</v>
      </c>
      <c r="F508" s="81" t="s">
        <v>8588</v>
      </c>
      <c r="G508" s="81" t="s">
        <v>8109</v>
      </c>
      <c r="H508" s="1" t="s">
        <v>829</v>
      </c>
      <c r="I508" s="1" t="s">
        <v>841</v>
      </c>
    </row>
    <row r="509" spans="1:9" ht="12.75">
      <c r="A509" s="102">
        <f t="shared" si="1"/>
        <v>507</v>
      </c>
      <c r="B509" s="102" t="s">
        <v>830</v>
      </c>
      <c r="C509" s="106">
        <v>112112199</v>
      </c>
      <c r="D509" s="105" t="s">
        <v>5612</v>
      </c>
      <c r="E509" s="103" t="s">
        <v>24</v>
      </c>
      <c r="F509" s="96" t="s">
        <v>5618</v>
      </c>
      <c r="G509" s="96" t="s">
        <v>854</v>
      </c>
      <c r="H509" s="1" t="s">
        <v>845</v>
      </c>
      <c r="I509" s="99">
        <v>6271</v>
      </c>
    </row>
    <row r="510" spans="1:9" ht="12.75">
      <c r="A510" s="102">
        <f t="shared" si="1"/>
        <v>508</v>
      </c>
      <c r="B510" s="102" t="s">
        <v>846</v>
      </c>
      <c r="C510" s="103">
        <v>212112267</v>
      </c>
      <c r="D510" s="102" t="s">
        <v>844</v>
      </c>
      <c r="E510" s="103" t="s">
        <v>21</v>
      </c>
      <c r="F510" s="81" t="s">
        <v>8589</v>
      </c>
      <c r="G510" s="81" t="s">
        <v>8110</v>
      </c>
      <c r="H510" s="1" t="s">
        <v>845</v>
      </c>
      <c r="I510" s="1" t="s">
        <v>847</v>
      </c>
    </row>
    <row r="511" spans="1:9" ht="12.75">
      <c r="A511" s="102">
        <f t="shared" si="1"/>
        <v>509</v>
      </c>
      <c r="B511" s="102" t="s">
        <v>846</v>
      </c>
      <c r="C511" s="103">
        <v>112212637</v>
      </c>
      <c r="D511" s="102" t="s">
        <v>849</v>
      </c>
      <c r="E511" s="103" t="s">
        <v>24</v>
      </c>
      <c r="F511" s="81" t="s">
        <v>8590</v>
      </c>
      <c r="G511" s="81" t="s">
        <v>8111</v>
      </c>
      <c r="H511" s="1" t="s">
        <v>845</v>
      </c>
      <c r="I511" s="1" t="s">
        <v>850</v>
      </c>
    </row>
    <row r="512" spans="1:9" ht="12.75">
      <c r="A512" s="102">
        <f t="shared" si="1"/>
        <v>510</v>
      </c>
      <c r="B512" s="102" t="s">
        <v>846</v>
      </c>
      <c r="C512" s="103">
        <v>112212653</v>
      </c>
      <c r="D512" s="102" t="s">
        <v>852</v>
      </c>
      <c r="E512" s="103" t="s">
        <v>24</v>
      </c>
      <c r="F512" s="81" t="s">
        <v>8591</v>
      </c>
      <c r="G512" s="81" t="s">
        <v>8113</v>
      </c>
      <c r="H512" s="1" t="s">
        <v>845</v>
      </c>
      <c r="I512" s="1" t="s">
        <v>853</v>
      </c>
    </row>
    <row r="513" spans="1:9" ht="12.75">
      <c r="A513" s="102">
        <f t="shared" si="1"/>
        <v>511</v>
      </c>
      <c r="B513" s="102" t="s">
        <v>858</v>
      </c>
      <c r="C513" s="103">
        <v>112212765</v>
      </c>
      <c r="D513" s="102" t="s">
        <v>856</v>
      </c>
      <c r="E513" s="103" t="s">
        <v>24</v>
      </c>
      <c r="F513" s="81" t="s">
        <v>2481</v>
      </c>
      <c r="G513" s="81" t="s">
        <v>8114</v>
      </c>
      <c r="H513" s="1" t="s">
        <v>857</v>
      </c>
      <c r="I513" s="1" t="s">
        <v>861</v>
      </c>
    </row>
    <row r="514" spans="1:9" ht="12.75">
      <c r="A514" s="102">
        <f t="shared" si="1"/>
        <v>512</v>
      </c>
      <c r="B514" s="102" t="s">
        <v>858</v>
      </c>
      <c r="C514" s="103">
        <v>112212867</v>
      </c>
      <c r="D514" s="102" t="s">
        <v>860</v>
      </c>
      <c r="E514" s="103" t="s">
        <v>24</v>
      </c>
      <c r="F514" s="81" t="s">
        <v>8592</v>
      </c>
      <c r="G514" s="81" t="s">
        <v>8114</v>
      </c>
      <c r="H514" s="1" t="s">
        <v>857</v>
      </c>
      <c r="I514" s="1" t="s">
        <v>861</v>
      </c>
    </row>
    <row r="515" spans="1:9" ht="12.75">
      <c r="A515" s="102">
        <f t="shared" ref="A515:A542" si="2">A514+1</f>
        <v>513</v>
      </c>
      <c r="B515" s="102" t="s">
        <v>858</v>
      </c>
      <c r="C515" s="103">
        <v>222111902</v>
      </c>
      <c r="D515" s="102" t="s">
        <v>863</v>
      </c>
      <c r="E515" s="103" t="s">
        <v>12</v>
      </c>
      <c r="F515" s="81" t="s">
        <v>8593</v>
      </c>
      <c r="G515" s="81" t="s">
        <v>8114</v>
      </c>
      <c r="H515" s="1" t="s">
        <v>857</v>
      </c>
      <c r="I515" s="1" t="s">
        <v>861</v>
      </c>
    </row>
    <row r="516" spans="1:9" ht="12.75">
      <c r="A516" s="102">
        <f t="shared" si="2"/>
        <v>514</v>
      </c>
      <c r="B516" s="102" t="s">
        <v>858</v>
      </c>
      <c r="C516" s="103">
        <v>212112242</v>
      </c>
      <c r="D516" s="102" t="s">
        <v>864</v>
      </c>
      <c r="E516" s="103" t="s">
        <v>21</v>
      </c>
      <c r="F516" s="81" t="s">
        <v>8594</v>
      </c>
      <c r="G516" s="81" t="s">
        <v>8114</v>
      </c>
      <c r="H516" s="1" t="s">
        <v>857</v>
      </c>
      <c r="I516" s="1" t="s">
        <v>861</v>
      </c>
    </row>
    <row r="517" spans="1:9" ht="12.75">
      <c r="A517" s="102">
        <f t="shared" si="2"/>
        <v>515</v>
      </c>
      <c r="B517" s="102" t="s">
        <v>867</v>
      </c>
      <c r="C517" s="102">
        <v>112212660</v>
      </c>
      <c r="D517" s="102" t="s">
        <v>865</v>
      </c>
      <c r="E517" s="103" t="s">
        <v>24</v>
      </c>
      <c r="F517" s="81" t="s">
        <v>8595</v>
      </c>
      <c r="G517" s="81" t="s">
        <v>8116</v>
      </c>
      <c r="H517" s="1" t="s">
        <v>866</v>
      </c>
      <c r="I517" s="1" t="s">
        <v>868</v>
      </c>
    </row>
    <row r="518" spans="1:9" ht="12.75">
      <c r="A518" s="102">
        <f t="shared" si="2"/>
        <v>516</v>
      </c>
      <c r="B518" s="102" t="s">
        <v>867</v>
      </c>
      <c r="C518" s="103">
        <v>212112025</v>
      </c>
      <c r="D518" s="102" t="s">
        <v>870</v>
      </c>
      <c r="E518" s="103" t="s">
        <v>21</v>
      </c>
      <c r="F518" s="81" t="s">
        <v>8596</v>
      </c>
      <c r="G518" s="81" t="s">
        <v>8116</v>
      </c>
      <c r="H518" s="1" t="s">
        <v>866</v>
      </c>
      <c r="I518" s="1" t="s">
        <v>868</v>
      </c>
    </row>
    <row r="519" spans="1:9" ht="12.75">
      <c r="A519" s="102">
        <f t="shared" si="2"/>
        <v>517</v>
      </c>
      <c r="B519" s="102" t="s">
        <v>873</v>
      </c>
      <c r="C519" s="103">
        <v>112212547</v>
      </c>
      <c r="D519" s="102" t="s">
        <v>871</v>
      </c>
      <c r="E519" s="103" t="s">
        <v>24</v>
      </c>
      <c r="F519" s="81" t="s">
        <v>8597</v>
      </c>
      <c r="G519" s="81" t="s">
        <v>8117</v>
      </c>
      <c r="H519" s="1" t="s">
        <v>872</v>
      </c>
      <c r="I519" s="1" t="s">
        <v>874</v>
      </c>
    </row>
    <row r="520" spans="1:9" ht="12.75">
      <c r="A520" s="102">
        <f t="shared" si="2"/>
        <v>518</v>
      </c>
      <c r="B520" s="102" t="s">
        <v>873</v>
      </c>
      <c r="C520" s="103">
        <v>112212770</v>
      </c>
      <c r="D520" s="102" t="s">
        <v>876</v>
      </c>
      <c r="E520" s="103" t="s">
        <v>24</v>
      </c>
      <c r="F520" s="81" t="s">
        <v>8598</v>
      </c>
      <c r="G520" s="81" t="s">
        <v>8117</v>
      </c>
      <c r="H520" s="1" t="s">
        <v>872</v>
      </c>
      <c r="I520" s="1" t="s">
        <v>874</v>
      </c>
    </row>
    <row r="521" spans="1:9" ht="12.75">
      <c r="A521" s="102">
        <f t="shared" si="2"/>
        <v>519</v>
      </c>
      <c r="B521" s="102" t="s">
        <v>879</v>
      </c>
      <c r="C521" s="103">
        <v>222111850</v>
      </c>
      <c r="D521" s="102" t="s">
        <v>877</v>
      </c>
      <c r="E521" s="103" t="s">
        <v>12</v>
      </c>
      <c r="F521" s="81" t="s">
        <v>3964</v>
      </c>
      <c r="G521" s="81" t="s">
        <v>8118</v>
      </c>
      <c r="H521" s="1" t="s">
        <v>878</v>
      </c>
      <c r="I521" s="1" t="s">
        <v>880</v>
      </c>
    </row>
    <row r="522" spans="1:9" ht="12.75">
      <c r="A522" s="102">
        <f t="shared" si="2"/>
        <v>520</v>
      </c>
      <c r="B522" s="102" t="s">
        <v>879</v>
      </c>
      <c r="C522" s="103">
        <v>212111942</v>
      </c>
      <c r="D522" s="102" t="s">
        <v>882</v>
      </c>
      <c r="E522" s="103" t="s">
        <v>21</v>
      </c>
      <c r="F522" s="81" t="s">
        <v>8599</v>
      </c>
      <c r="G522" s="81" t="s">
        <v>8119</v>
      </c>
      <c r="H522" s="1" t="s">
        <v>878</v>
      </c>
      <c r="I522" s="1" t="s">
        <v>883</v>
      </c>
    </row>
    <row r="523" spans="1:9" ht="12.75">
      <c r="A523" s="102">
        <f t="shared" si="2"/>
        <v>521</v>
      </c>
      <c r="B523" s="102" t="s">
        <v>879</v>
      </c>
      <c r="C523" s="103">
        <v>222111890</v>
      </c>
      <c r="D523" s="102" t="s">
        <v>888</v>
      </c>
      <c r="E523" s="103" t="s">
        <v>12</v>
      </c>
      <c r="F523" s="81" t="s">
        <v>8600</v>
      </c>
      <c r="G523" s="81" t="s">
        <v>8120</v>
      </c>
      <c r="H523" s="1" t="s">
        <v>878</v>
      </c>
      <c r="I523" s="1" t="s">
        <v>886</v>
      </c>
    </row>
    <row r="524" spans="1:9" ht="12.75">
      <c r="A524" s="102">
        <f t="shared" si="2"/>
        <v>522</v>
      </c>
      <c r="B524" s="102" t="s">
        <v>879</v>
      </c>
      <c r="C524" s="103">
        <v>222112201</v>
      </c>
      <c r="D524" s="102" t="s">
        <v>885</v>
      </c>
      <c r="E524" s="103" t="s">
        <v>12</v>
      </c>
      <c r="F524" s="81" t="s">
        <v>8601</v>
      </c>
      <c r="G524" s="81" t="s">
        <v>8120</v>
      </c>
      <c r="H524" s="1" t="s">
        <v>878</v>
      </c>
      <c r="I524" s="1" t="s">
        <v>886</v>
      </c>
    </row>
    <row r="525" spans="1:9" ht="12.75">
      <c r="A525" s="102">
        <f t="shared" si="2"/>
        <v>523</v>
      </c>
      <c r="B525" s="102" t="s">
        <v>879</v>
      </c>
      <c r="C525" s="103">
        <v>112212807</v>
      </c>
      <c r="D525" s="102" t="s">
        <v>889</v>
      </c>
      <c r="E525" s="103" t="s">
        <v>24</v>
      </c>
      <c r="F525" s="81" t="s">
        <v>8602</v>
      </c>
      <c r="G525" s="81" t="s">
        <v>8121</v>
      </c>
      <c r="H525" s="1" t="s">
        <v>878</v>
      </c>
      <c r="I525" s="1" t="s">
        <v>890</v>
      </c>
    </row>
    <row r="526" spans="1:9" ht="12.75">
      <c r="A526" s="102">
        <f t="shared" si="2"/>
        <v>524</v>
      </c>
      <c r="B526" s="102" t="s">
        <v>879</v>
      </c>
      <c r="C526" s="103">
        <v>112212830</v>
      </c>
      <c r="D526" s="102" t="s">
        <v>895</v>
      </c>
      <c r="E526" s="103" t="s">
        <v>24</v>
      </c>
      <c r="F526" s="81" t="s">
        <v>8603</v>
      </c>
      <c r="G526" s="81" t="s">
        <v>8122</v>
      </c>
      <c r="H526" s="1" t="s">
        <v>878</v>
      </c>
      <c r="I526" s="1" t="s">
        <v>893</v>
      </c>
    </row>
    <row r="527" spans="1:9" ht="12.75">
      <c r="A527" s="102">
        <f t="shared" si="2"/>
        <v>525</v>
      </c>
      <c r="B527" s="102" t="s">
        <v>879</v>
      </c>
      <c r="C527" s="103">
        <v>112212933</v>
      </c>
      <c r="D527" s="102" t="s">
        <v>892</v>
      </c>
      <c r="E527" s="103" t="s">
        <v>24</v>
      </c>
      <c r="F527" s="81" t="s">
        <v>4429</v>
      </c>
      <c r="G527" s="81" t="s">
        <v>8122</v>
      </c>
      <c r="H527" s="1" t="s">
        <v>878</v>
      </c>
      <c r="I527" s="1" t="s">
        <v>893</v>
      </c>
    </row>
    <row r="528" spans="1:9" ht="12.75">
      <c r="A528" s="102">
        <f t="shared" si="2"/>
        <v>526</v>
      </c>
      <c r="B528" s="102" t="s">
        <v>879</v>
      </c>
      <c r="C528" s="103">
        <v>222112030</v>
      </c>
      <c r="D528" s="102" t="s">
        <v>896</v>
      </c>
      <c r="E528" s="103" t="s">
        <v>12</v>
      </c>
      <c r="F528" s="81" t="s">
        <v>8604</v>
      </c>
      <c r="G528" s="81" t="s">
        <v>8123</v>
      </c>
      <c r="H528" s="1" t="s">
        <v>878</v>
      </c>
      <c r="I528" s="1" t="s">
        <v>897</v>
      </c>
    </row>
    <row r="529" spans="1:9" ht="12.75">
      <c r="A529" s="102">
        <f t="shared" si="2"/>
        <v>527</v>
      </c>
      <c r="B529" s="102" t="s">
        <v>879</v>
      </c>
      <c r="C529" s="103">
        <v>212112161</v>
      </c>
      <c r="D529" s="102" t="s">
        <v>899</v>
      </c>
      <c r="E529" s="103" t="s">
        <v>21</v>
      </c>
      <c r="F529" s="81" t="s">
        <v>8605</v>
      </c>
      <c r="G529" s="81" t="s">
        <v>8123</v>
      </c>
      <c r="H529" s="1" t="s">
        <v>878</v>
      </c>
      <c r="I529" s="1" t="s">
        <v>897</v>
      </c>
    </row>
    <row r="530" spans="1:9" ht="12.75">
      <c r="A530" s="102">
        <f t="shared" si="2"/>
        <v>528</v>
      </c>
      <c r="B530" s="102" t="s">
        <v>902</v>
      </c>
      <c r="C530" s="103">
        <v>112212494</v>
      </c>
      <c r="D530" s="102" t="s">
        <v>900</v>
      </c>
      <c r="E530" s="103" t="s">
        <v>24</v>
      </c>
      <c r="F530" s="81" t="s">
        <v>8606</v>
      </c>
      <c r="G530" s="81" t="s">
        <v>8124</v>
      </c>
      <c r="H530" s="1" t="s">
        <v>901</v>
      </c>
      <c r="I530" s="1" t="s">
        <v>903</v>
      </c>
    </row>
    <row r="531" spans="1:9" ht="12.75">
      <c r="A531" s="102">
        <f t="shared" si="2"/>
        <v>529</v>
      </c>
      <c r="B531" s="102" t="s">
        <v>902</v>
      </c>
      <c r="C531" s="103">
        <v>212112050</v>
      </c>
      <c r="D531" s="102" t="s">
        <v>905</v>
      </c>
      <c r="E531" s="103" t="s">
        <v>21</v>
      </c>
      <c r="F531" s="81" t="s">
        <v>4520</v>
      </c>
      <c r="G531" s="81" t="s">
        <v>8124</v>
      </c>
      <c r="H531" s="1" t="s">
        <v>901</v>
      </c>
      <c r="I531" s="1" t="s">
        <v>903</v>
      </c>
    </row>
    <row r="532" spans="1:9" ht="12.75">
      <c r="A532" s="102">
        <f t="shared" si="2"/>
        <v>530</v>
      </c>
      <c r="B532" s="102" t="s">
        <v>902</v>
      </c>
      <c r="C532" s="103">
        <v>112212465</v>
      </c>
      <c r="D532" s="102" t="s">
        <v>909</v>
      </c>
      <c r="E532" s="103" t="s">
        <v>24</v>
      </c>
      <c r="F532" s="81" t="s">
        <v>4478</v>
      </c>
      <c r="G532" s="81" t="s">
        <v>8125</v>
      </c>
      <c r="H532" s="1" t="s">
        <v>901</v>
      </c>
      <c r="I532" s="1" t="s">
        <v>907</v>
      </c>
    </row>
    <row r="533" spans="1:9" ht="12.75">
      <c r="A533" s="102">
        <f t="shared" si="2"/>
        <v>531</v>
      </c>
      <c r="B533" s="102" t="s">
        <v>902</v>
      </c>
      <c r="C533" s="103">
        <v>112212611</v>
      </c>
      <c r="D533" s="102" t="s">
        <v>906</v>
      </c>
      <c r="E533" s="103" t="s">
        <v>24</v>
      </c>
      <c r="F533" s="81" t="s">
        <v>3771</v>
      </c>
      <c r="G533" s="81" t="s">
        <v>8125</v>
      </c>
      <c r="H533" s="1" t="s">
        <v>901</v>
      </c>
      <c r="I533" s="1" t="s">
        <v>907</v>
      </c>
    </row>
    <row r="534" spans="1:9" ht="12.75">
      <c r="A534" s="102">
        <f t="shared" si="2"/>
        <v>532</v>
      </c>
      <c r="B534" s="102" t="s">
        <v>902</v>
      </c>
      <c r="C534" s="103">
        <v>112212503</v>
      </c>
      <c r="D534" s="102" t="s">
        <v>910</v>
      </c>
      <c r="E534" s="103" t="s">
        <v>24</v>
      </c>
      <c r="F534" s="81" t="s">
        <v>3930</v>
      </c>
      <c r="G534" s="81" t="s">
        <v>8126</v>
      </c>
      <c r="H534" s="1" t="s">
        <v>901</v>
      </c>
      <c r="I534" s="1" t="s">
        <v>911</v>
      </c>
    </row>
    <row r="535" spans="1:9" ht="12.75">
      <c r="A535" s="102">
        <f t="shared" si="2"/>
        <v>533</v>
      </c>
      <c r="B535" s="102" t="s">
        <v>902</v>
      </c>
      <c r="C535" s="103">
        <v>112212737</v>
      </c>
      <c r="D535" s="102" t="s">
        <v>913</v>
      </c>
      <c r="E535" s="103" t="s">
        <v>24</v>
      </c>
      <c r="F535" s="81" t="s">
        <v>8607</v>
      </c>
      <c r="G535" s="81" t="s">
        <v>8126</v>
      </c>
      <c r="H535" s="1" t="s">
        <v>901</v>
      </c>
      <c r="I535" s="1" t="s">
        <v>911</v>
      </c>
    </row>
    <row r="536" spans="1:9" ht="12.75">
      <c r="A536" s="102">
        <f t="shared" si="2"/>
        <v>534</v>
      </c>
      <c r="B536" s="102" t="s">
        <v>902</v>
      </c>
      <c r="C536" s="103">
        <v>222112207</v>
      </c>
      <c r="D536" s="102" t="s">
        <v>914</v>
      </c>
      <c r="E536" s="103" t="s">
        <v>12</v>
      </c>
      <c r="F536" s="81" t="s">
        <v>8608</v>
      </c>
      <c r="G536" s="81" t="s">
        <v>8127</v>
      </c>
      <c r="H536" s="1" t="s">
        <v>901</v>
      </c>
      <c r="I536" s="1" t="s">
        <v>915</v>
      </c>
    </row>
    <row r="537" spans="1:9" ht="12.75">
      <c r="A537" s="102">
        <f t="shared" si="2"/>
        <v>535</v>
      </c>
      <c r="B537" s="102" t="s">
        <v>919</v>
      </c>
      <c r="C537" s="103">
        <v>112212841</v>
      </c>
      <c r="D537" s="102" t="s">
        <v>917</v>
      </c>
      <c r="E537" s="103" t="s">
        <v>24</v>
      </c>
      <c r="F537" s="81" t="s">
        <v>3753</v>
      </c>
      <c r="G537" s="81" t="s">
        <v>8128</v>
      </c>
      <c r="H537" s="1" t="s">
        <v>918</v>
      </c>
      <c r="I537" s="1" t="s">
        <v>920</v>
      </c>
    </row>
    <row r="538" spans="1:9" ht="12.75">
      <c r="A538" s="102">
        <f t="shared" si="2"/>
        <v>536</v>
      </c>
      <c r="B538" s="102" t="s">
        <v>919</v>
      </c>
      <c r="C538" s="103">
        <v>212112274</v>
      </c>
      <c r="D538" s="102" t="s">
        <v>922</v>
      </c>
      <c r="E538" s="103" t="s">
        <v>21</v>
      </c>
      <c r="F538" s="1" t="s">
        <v>5446</v>
      </c>
      <c r="G538" s="1" t="s">
        <v>8128</v>
      </c>
      <c r="H538" s="1" t="s">
        <v>918</v>
      </c>
      <c r="I538" s="1" t="s">
        <v>920</v>
      </c>
    </row>
    <row r="539" spans="1:9" ht="12.75">
      <c r="A539" s="102">
        <f t="shared" si="2"/>
        <v>537</v>
      </c>
      <c r="B539" s="102" t="s">
        <v>919</v>
      </c>
      <c r="C539" s="103">
        <v>112212823</v>
      </c>
      <c r="D539" s="102" t="s">
        <v>923</v>
      </c>
      <c r="E539" s="103" t="s">
        <v>24</v>
      </c>
      <c r="F539" s="1" t="s">
        <v>8609</v>
      </c>
      <c r="G539" s="1" t="s">
        <v>8129</v>
      </c>
      <c r="H539" s="1" t="s">
        <v>918</v>
      </c>
      <c r="I539" s="1" t="s">
        <v>924</v>
      </c>
    </row>
    <row r="540" spans="1:9" ht="12.75">
      <c r="A540" s="102">
        <f t="shared" si="2"/>
        <v>538</v>
      </c>
      <c r="B540" s="102" t="s">
        <v>928</v>
      </c>
      <c r="C540" s="103">
        <v>112212846</v>
      </c>
      <c r="D540" s="102" t="s">
        <v>926</v>
      </c>
      <c r="E540" s="103" t="s">
        <v>24</v>
      </c>
      <c r="F540" s="1" t="s">
        <v>8610</v>
      </c>
      <c r="G540" s="1" t="s">
        <v>8130</v>
      </c>
      <c r="H540" s="1" t="s">
        <v>927</v>
      </c>
      <c r="I540" s="1" t="s">
        <v>929</v>
      </c>
    </row>
    <row r="541" spans="1:9" ht="12.75">
      <c r="A541" s="102">
        <f t="shared" si="2"/>
        <v>539</v>
      </c>
      <c r="B541" s="102" t="s">
        <v>928</v>
      </c>
      <c r="C541" s="103">
        <v>112212862</v>
      </c>
      <c r="D541" s="102" t="s">
        <v>931</v>
      </c>
      <c r="E541" s="103" t="s">
        <v>24</v>
      </c>
      <c r="F541" s="1" t="s">
        <v>4997</v>
      </c>
      <c r="G541" s="1" t="s">
        <v>8130</v>
      </c>
      <c r="H541" s="1" t="s">
        <v>927</v>
      </c>
      <c r="I541" s="1" t="s">
        <v>929</v>
      </c>
    </row>
    <row r="542" spans="1:9" ht="12.75">
      <c r="A542" s="102">
        <f t="shared" si="2"/>
        <v>540</v>
      </c>
      <c r="B542" s="102" t="s">
        <v>928</v>
      </c>
      <c r="C542" s="103">
        <v>112212639</v>
      </c>
      <c r="D542" s="102" t="s">
        <v>932</v>
      </c>
      <c r="E542" s="103" t="s">
        <v>24</v>
      </c>
      <c r="F542" s="1" t="s">
        <v>8611</v>
      </c>
      <c r="G542" s="1" t="s">
        <v>8131</v>
      </c>
      <c r="H542" s="1" t="s">
        <v>927</v>
      </c>
      <c r="I542" s="1" t="s">
        <v>933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N1:N6"/>
  <sheetViews>
    <sheetView workbookViewId="0"/>
  </sheetViews>
  <sheetFormatPr defaultRowHeight="15"/>
  <sheetData>
    <row r="1" spans="14:14" ht="12.75"/>
    <row r="2" spans="14:14" ht="12.75"/>
    <row r="3" spans="14:14" ht="12.75"/>
    <row r="4" spans="14:14" ht="12.75"/>
    <row r="5" spans="14:14" ht="12.75">
      <c r="N5" s="1">
        <f>SUM(B5:M5)</f>
        <v>0</v>
      </c>
    </row>
    <row r="6" spans="14:14" ht="12.75"/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A77"/>
  <sheetViews>
    <sheetView workbookViewId="0"/>
  </sheetViews>
  <sheetFormatPr defaultRowHeight="15"/>
  <sheetData>
    <row r="1" spans="1:1" ht="12.75">
      <c r="A1" s="81">
        <v>1</v>
      </c>
    </row>
    <row r="2" spans="1:1" ht="12.75">
      <c r="A2" s="81">
        <v>1</v>
      </c>
    </row>
    <row r="3" spans="1:1" ht="12.75">
      <c r="A3" s="81">
        <v>1</v>
      </c>
    </row>
    <row r="4" spans="1:1" ht="12.75">
      <c r="A4" s="81">
        <v>1</v>
      </c>
    </row>
    <row r="5" spans="1:1" ht="12.75">
      <c r="A5" s="81">
        <v>1</v>
      </c>
    </row>
    <row r="6" spans="1:1" ht="12.75">
      <c r="A6" s="81">
        <v>1</v>
      </c>
    </row>
    <row r="7" spans="1:1" ht="12.75">
      <c r="A7" s="81">
        <v>1</v>
      </c>
    </row>
    <row r="8" spans="1:1" ht="12.75">
      <c r="A8" s="81">
        <v>1</v>
      </c>
    </row>
    <row r="9" spans="1:1" ht="12.75">
      <c r="A9" s="81">
        <v>1</v>
      </c>
    </row>
    <row r="10" spans="1:1" ht="12.75">
      <c r="A10" s="81">
        <v>1</v>
      </c>
    </row>
    <row r="11" spans="1:1" ht="12.75">
      <c r="A11" s="81">
        <v>1</v>
      </c>
    </row>
    <row r="12" spans="1:1" ht="12.75">
      <c r="A12" s="81">
        <v>1</v>
      </c>
    </row>
    <row r="13" spans="1:1" ht="12.75">
      <c r="A13" s="81">
        <v>1</v>
      </c>
    </row>
    <row r="14" spans="1:1" ht="12.75">
      <c r="A14" s="81">
        <v>1</v>
      </c>
    </row>
    <row r="15" spans="1:1" ht="12.75">
      <c r="A15" s="81">
        <v>1</v>
      </c>
    </row>
    <row r="16" spans="1:1" ht="12.75">
      <c r="A16" s="81">
        <v>1</v>
      </c>
    </row>
    <row r="17" spans="1:1" ht="12.75">
      <c r="A17" s="81">
        <v>1</v>
      </c>
    </row>
    <row r="18" spans="1:1" ht="12.75">
      <c r="A18" s="81">
        <v>1</v>
      </c>
    </row>
    <row r="19" spans="1:1" ht="12.75">
      <c r="A19" s="81">
        <v>1</v>
      </c>
    </row>
    <row r="20" spans="1:1" ht="12.75">
      <c r="A20" s="81">
        <v>1</v>
      </c>
    </row>
    <row r="21" spans="1:1" ht="12.75">
      <c r="A21" s="81">
        <v>1</v>
      </c>
    </row>
    <row r="22" spans="1:1" ht="12.75">
      <c r="A22" s="81">
        <v>1</v>
      </c>
    </row>
    <row r="23" spans="1:1" ht="12.75">
      <c r="A23" s="81">
        <v>1</v>
      </c>
    </row>
    <row r="24" spans="1:1" ht="12.75">
      <c r="A24" s="81">
        <v>1</v>
      </c>
    </row>
    <row r="25" spans="1:1" ht="12.75">
      <c r="A25" s="81">
        <v>1</v>
      </c>
    </row>
    <row r="26" spans="1:1" ht="12.75">
      <c r="A26" s="81">
        <v>1</v>
      </c>
    </row>
    <row r="27" spans="1:1" ht="12.75">
      <c r="A27" s="81">
        <v>1</v>
      </c>
    </row>
    <row r="28" spans="1:1" ht="12.75">
      <c r="A28" s="81">
        <v>1</v>
      </c>
    </row>
    <row r="29" spans="1:1" ht="12.75">
      <c r="A29" s="81">
        <v>1</v>
      </c>
    </row>
    <row r="30" spans="1:1" ht="12.75">
      <c r="A30" s="81">
        <v>1</v>
      </c>
    </row>
    <row r="31" spans="1:1" ht="12.75">
      <c r="A31" s="81">
        <v>1</v>
      </c>
    </row>
    <row r="32" spans="1:1" ht="12.75">
      <c r="A32" s="81">
        <v>1</v>
      </c>
    </row>
    <row r="33" spans="1:1" ht="12.75">
      <c r="A33" s="81">
        <v>1</v>
      </c>
    </row>
    <row r="34" spans="1:1" ht="12.75">
      <c r="A34" s="81">
        <v>1</v>
      </c>
    </row>
    <row r="35" spans="1:1" ht="12.75">
      <c r="A35" s="81">
        <v>1</v>
      </c>
    </row>
    <row r="36" spans="1:1" ht="12.75">
      <c r="A36" s="81">
        <v>1</v>
      </c>
    </row>
    <row r="37" spans="1:1" ht="12.75">
      <c r="A37" s="81">
        <v>1</v>
      </c>
    </row>
    <row r="38" spans="1:1" ht="12.75">
      <c r="A38" s="81">
        <v>1</v>
      </c>
    </row>
    <row r="39" spans="1:1" ht="12.75">
      <c r="A39" s="81">
        <v>1</v>
      </c>
    </row>
    <row r="40" spans="1:1" ht="12.75">
      <c r="A40" s="81">
        <v>1</v>
      </c>
    </row>
    <row r="41" spans="1:1" ht="12.75">
      <c r="A41" s="81">
        <v>1</v>
      </c>
    </row>
    <row r="42" spans="1:1" ht="12.75">
      <c r="A42" s="81">
        <v>1</v>
      </c>
    </row>
    <row r="43" spans="1:1" ht="12.75">
      <c r="A43" s="81">
        <v>1</v>
      </c>
    </row>
    <row r="44" spans="1:1" ht="12.75">
      <c r="A44" s="81">
        <v>1</v>
      </c>
    </row>
    <row r="45" spans="1:1" ht="12.75">
      <c r="A45" s="81">
        <v>1</v>
      </c>
    </row>
    <row r="46" spans="1:1" ht="12.75">
      <c r="A46" s="81">
        <v>1</v>
      </c>
    </row>
    <row r="47" spans="1:1" ht="12.75">
      <c r="A47" s="81">
        <v>1</v>
      </c>
    </row>
    <row r="48" spans="1:1" ht="12.75">
      <c r="A48" s="81">
        <v>1</v>
      </c>
    </row>
    <row r="49" spans="1:1" ht="12.75">
      <c r="A49" s="81">
        <v>1</v>
      </c>
    </row>
    <row r="50" spans="1:1" ht="12.75">
      <c r="A50" s="81">
        <v>1</v>
      </c>
    </row>
    <row r="51" spans="1:1" ht="12.75">
      <c r="A51" s="81">
        <v>1</v>
      </c>
    </row>
    <row r="52" spans="1:1" ht="12.75">
      <c r="A52" s="81">
        <v>1</v>
      </c>
    </row>
    <row r="53" spans="1:1" ht="12.75">
      <c r="A53" s="81">
        <v>1</v>
      </c>
    </row>
    <row r="54" spans="1:1" ht="12.75">
      <c r="A54" s="81">
        <v>1</v>
      </c>
    </row>
    <row r="55" spans="1:1" ht="12.75">
      <c r="A55" s="81">
        <v>1</v>
      </c>
    </row>
    <row r="56" spans="1:1" ht="12.75">
      <c r="A56" s="81">
        <v>1</v>
      </c>
    </row>
    <row r="57" spans="1:1" ht="12.75">
      <c r="A57" s="81">
        <v>1</v>
      </c>
    </row>
    <row r="58" spans="1:1" ht="12.75">
      <c r="A58" s="81">
        <v>1</v>
      </c>
    </row>
    <row r="59" spans="1:1" ht="12.75">
      <c r="A59" s="81">
        <v>1</v>
      </c>
    </row>
    <row r="60" spans="1:1" ht="12.75">
      <c r="A60" s="81">
        <v>1</v>
      </c>
    </row>
    <row r="61" spans="1:1" ht="12.75">
      <c r="A61" s="81">
        <v>1</v>
      </c>
    </row>
    <row r="62" spans="1:1" ht="12.75">
      <c r="A62" s="81">
        <v>1</v>
      </c>
    </row>
    <row r="63" spans="1:1" ht="12.75">
      <c r="A63" s="81">
        <v>1</v>
      </c>
    </row>
    <row r="64" spans="1:1" ht="12.75">
      <c r="A64" s="81">
        <v>1</v>
      </c>
    </row>
    <row r="65" spans="1:1" ht="12.75">
      <c r="A65" s="81">
        <v>1</v>
      </c>
    </row>
    <row r="66" spans="1:1" ht="12.75">
      <c r="A66" s="81">
        <v>1</v>
      </c>
    </row>
    <row r="67" spans="1:1" ht="12.75">
      <c r="A67" s="81">
        <v>1</v>
      </c>
    </row>
    <row r="68" spans="1:1" ht="12.75">
      <c r="A68" s="81">
        <v>1</v>
      </c>
    </row>
    <row r="69" spans="1:1" ht="12.75">
      <c r="A69" s="81">
        <v>1</v>
      </c>
    </row>
    <row r="70" spans="1:1" ht="12.75">
      <c r="A70" s="81">
        <v>1</v>
      </c>
    </row>
    <row r="71" spans="1:1" ht="12.75">
      <c r="A71" s="81">
        <v>1</v>
      </c>
    </row>
    <row r="72" spans="1:1" ht="12.75">
      <c r="A72" s="81">
        <v>1</v>
      </c>
    </row>
    <row r="73" spans="1:1" ht="12.75">
      <c r="A73" s="81">
        <v>1</v>
      </c>
    </row>
    <row r="74" spans="1:1" ht="12.75">
      <c r="A74" s="81">
        <v>1</v>
      </c>
    </row>
    <row r="75" spans="1:1" ht="12.75">
      <c r="A75" s="81">
        <v>1</v>
      </c>
    </row>
    <row r="76" spans="1:1" ht="12.75">
      <c r="A76" s="81">
        <v>1</v>
      </c>
    </row>
    <row r="77" spans="1:1" ht="12.75">
      <c r="A77" s="81">
        <v>1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B537"/>
  <sheetViews>
    <sheetView workbookViewId="0"/>
  </sheetViews>
  <sheetFormatPr defaultRowHeight="15"/>
  <sheetData>
    <row r="1" spans="1:2" ht="12.75">
      <c r="B1" s="1">
        <f>SUM(B2:B537)</f>
        <v>1</v>
      </c>
    </row>
    <row r="2" spans="1:2" ht="12.75">
      <c r="A2" s="6">
        <v>112212437</v>
      </c>
    </row>
    <row r="3" spans="1:2" ht="12.75">
      <c r="A3" s="6">
        <v>112212438</v>
      </c>
      <c r="B3" s="1">
        <f t="shared" ref="B3:B257" si="0">IF(A2=A3,1,0)</f>
        <v>0</v>
      </c>
    </row>
    <row r="4" spans="1:2" ht="12.75">
      <c r="A4" s="6">
        <v>112212441</v>
      </c>
      <c r="B4" s="1">
        <f t="shared" si="0"/>
        <v>0</v>
      </c>
    </row>
    <row r="5" spans="1:2" ht="12.75">
      <c r="A5" s="6">
        <v>112212443</v>
      </c>
      <c r="B5" s="1">
        <f t="shared" si="0"/>
        <v>0</v>
      </c>
    </row>
    <row r="6" spans="1:2" ht="12.75">
      <c r="A6" s="6">
        <v>112212450</v>
      </c>
      <c r="B6" s="1">
        <f t="shared" si="0"/>
        <v>0</v>
      </c>
    </row>
    <row r="7" spans="1:2" ht="12.75">
      <c r="A7" s="6">
        <v>112212454</v>
      </c>
      <c r="B7" s="1">
        <f t="shared" si="0"/>
        <v>0</v>
      </c>
    </row>
    <row r="8" spans="1:2" ht="12.75">
      <c r="A8" s="6">
        <v>112212456</v>
      </c>
      <c r="B8" s="1">
        <f t="shared" si="0"/>
        <v>0</v>
      </c>
    </row>
    <row r="9" spans="1:2" ht="12.75">
      <c r="A9" s="6">
        <v>112212463</v>
      </c>
      <c r="B9" s="1">
        <f t="shared" si="0"/>
        <v>0</v>
      </c>
    </row>
    <row r="10" spans="1:2" ht="12.75">
      <c r="A10" s="6">
        <v>112212465</v>
      </c>
      <c r="B10" s="1">
        <f t="shared" si="0"/>
        <v>0</v>
      </c>
    </row>
    <row r="11" spans="1:2" ht="12.75">
      <c r="A11" s="6">
        <v>112212466</v>
      </c>
      <c r="B11" s="1">
        <f t="shared" si="0"/>
        <v>0</v>
      </c>
    </row>
    <row r="12" spans="1:2" ht="12.75">
      <c r="A12" s="6">
        <v>112212471</v>
      </c>
      <c r="B12" s="1">
        <f t="shared" si="0"/>
        <v>0</v>
      </c>
    </row>
    <row r="13" spans="1:2" ht="12.75">
      <c r="A13" s="6">
        <v>112212475</v>
      </c>
      <c r="B13" s="1">
        <f t="shared" si="0"/>
        <v>0</v>
      </c>
    </row>
    <row r="14" spans="1:2" ht="12.75">
      <c r="A14" s="6">
        <v>112212478</v>
      </c>
      <c r="B14" s="1">
        <f t="shared" si="0"/>
        <v>0</v>
      </c>
    </row>
    <row r="15" spans="1:2" ht="12.75">
      <c r="A15" s="6">
        <v>112212482</v>
      </c>
      <c r="B15" s="1">
        <f t="shared" si="0"/>
        <v>0</v>
      </c>
    </row>
    <row r="16" spans="1:2" ht="12.75">
      <c r="A16" s="6">
        <v>112212491</v>
      </c>
      <c r="B16" s="1">
        <f t="shared" si="0"/>
        <v>0</v>
      </c>
    </row>
    <row r="17" spans="1:2" ht="12.75">
      <c r="A17" s="6">
        <v>112212492</v>
      </c>
      <c r="B17" s="1">
        <f t="shared" si="0"/>
        <v>0</v>
      </c>
    </row>
    <row r="18" spans="1:2" ht="12.75">
      <c r="A18" s="6">
        <v>112212494</v>
      </c>
      <c r="B18" s="1">
        <f t="shared" si="0"/>
        <v>0</v>
      </c>
    </row>
    <row r="19" spans="1:2" ht="12.75">
      <c r="A19" s="6">
        <v>112212496</v>
      </c>
      <c r="B19" s="1">
        <f t="shared" si="0"/>
        <v>0</v>
      </c>
    </row>
    <row r="20" spans="1:2" ht="12.75">
      <c r="A20" s="6">
        <v>112212502</v>
      </c>
      <c r="B20" s="1">
        <f t="shared" si="0"/>
        <v>0</v>
      </c>
    </row>
    <row r="21" spans="1:2" ht="12.75">
      <c r="A21" s="6">
        <v>112212503</v>
      </c>
      <c r="B21" s="1">
        <f t="shared" si="0"/>
        <v>0</v>
      </c>
    </row>
    <row r="22" spans="1:2" ht="12.75">
      <c r="A22" s="6">
        <v>112212504</v>
      </c>
      <c r="B22" s="1">
        <f t="shared" si="0"/>
        <v>0</v>
      </c>
    </row>
    <row r="23" spans="1:2" ht="12.75">
      <c r="A23" s="6">
        <v>112212513</v>
      </c>
      <c r="B23" s="1">
        <f t="shared" si="0"/>
        <v>0</v>
      </c>
    </row>
    <row r="24" spans="1:2" ht="12.75">
      <c r="A24" s="6">
        <v>112212519</v>
      </c>
      <c r="B24" s="1">
        <f t="shared" si="0"/>
        <v>0</v>
      </c>
    </row>
    <row r="25" spans="1:2" ht="12.75">
      <c r="A25" s="6">
        <v>112212521</v>
      </c>
      <c r="B25" s="1">
        <f t="shared" si="0"/>
        <v>0</v>
      </c>
    </row>
    <row r="26" spans="1:2" ht="12.75">
      <c r="A26" s="6">
        <v>112212524</v>
      </c>
      <c r="B26" s="1">
        <f t="shared" si="0"/>
        <v>0</v>
      </c>
    </row>
    <row r="27" spans="1:2" ht="12.75">
      <c r="A27" s="6">
        <v>112212527</v>
      </c>
      <c r="B27" s="1">
        <f t="shared" si="0"/>
        <v>0</v>
      </c>
    </row>
    <row r="28" spans="1:2" ht="12.75">
      <c r="A28" s="6">
        <v>112212547</v>
      </c>
      <c r="B28" s="1">
        <f t="shared" si="0"/>
        <v>0</v>
      </c>
    </row>
    <row r="29" spans="1:2" ht="12.75">
      <c r="A29" s="6">
        <v>112212549</v>
      </c>
      <c r="B29" s="1">
        <f t="shared" si="0"/>
        <v>0</v>
      </c>
    </row>
    <row r="30" spans="1:2" ht="12.75">
      <c r="A30" s="6">
        <v>112212552</v>
      </c>
      <c r="B30" s="1">
        <f t="shared" si="0"/>
        <v>0</v>
      </c>
    </row>
    <row r="31" spans="1:2" ht="12.75">
      <c r="A31" s="6">
        <v>112212561</v>
      </c>
      <c r="B31" s="1">
        <f t="shared" si="0"/>
        <v>0</v>
      </c>
    </row>
    <row r="32" spans="1:2" ht="12.75">
      <c r="A32" s="6">
        <v>112212563</v>
      </c>
      <c r="B32" s="1">
        <f t="shared" si="0"/>
        <v>0</v>
      </c>
    </row>
    <row r="33" spans="1:2" ht="12.75">
      <c r="A33" s="6">
        <v>112212604</v>
      </c>
      <c r="B33" s="1">
        <f t="shared" si="0"/>
        <v>0</v>
      </c>
    </row>
    <row r="34" spans="1:2" ht="12.75">
      <c r="A34" s="6">
        <v>112212607</v>
      </c>
      <c r="B34" s="1">
        <f t="shared" si="0"/>
        <v>0</v>
      </c>
    </row>
    <row r="35" spans="1:2" ht="12.75">
      <c r="A35" s="6">
        <v>112212609</v>
      </c>
      <c r="B35" s="1">
        <f t="shared" si="0"/>
        <v>0</v>
      </c>
    </row>
    <row r="36" spans="1:2" ht="12.75">
      <c r="A36" s="6">
        <v>112212611</v>
      </c>
      <c r="B36" s="1">
        <f t="shared" si="0"/>
        <v>0</v>
      </c>
    </row>
    <row r="37" spans="1:2" ht="12.75">
      <c r="A37" s="6">
        <v>112212623</v>
      </c>
      <c r="B37" s="1">
        <f t="shared" si="0"/>
        <v>0</v>
      </c>
    </row>
    <row r="38" spans="1:2" ht="12.75">
      <c r="A38" s="6">
        <v>112212630</v>
      </c>
      <c r="B38" s="1">
        <f t="shared" si="0"/>
        <v>0</v>
      </c>
    </row>
    <row r="39" spans="1:2" ht="12.75">
      <c r="A39" s="6">
        <v>112212634</v>
      </c>
      <c r="B39" s="1">
        <f t="shared" si="0"/>
        <v>0</v>
      </c>
    </row>
    <row r="40" spans="1:2" ht="12.75">
      <c r="A40" s="6">
        <v>112212637</v>
      </c>
      <c r="B40" s="1">
        <f t="shared" si="0"/>
        <v>0</v>
      </c>
    </row>
    <row r="41" spans="1:2" ht="12.75">
      <c r="A41" s="6">
        <v>112212639</v>
      </c>
      <c r="B41" s="1">
        <f t="shared" si="0"/>
        <v>0</v>
      </c>
    </row>
    <row r="42" spans="1:2" ht="12.75">
      <c r="A42" s="6">
        <v>112212640</v>
      </c>
      <c r="B42" s="1">
        <f t="shared" si="0"/>
        <v>0</v>
      </c>
    </row>
    <row r="43" spans="1:2" ht="12.75">
      <c r="A43" s="6">
        <v>112212643</v>
      </c>
      <c r="B43" s="1">
        <f t="shared" si="0"/>
        <v>0</v>
      </c>
    </row>
    <row r="44" spans="1:2" ht="12.75">
      <c r="A44" s="6">
        <v>112212648</v>
      </c>
      <c r="B44" s="1">
        <f t="shared" si="0"/>
        <v>0</v>
      </c>
    </row>
    <row r="45" spans="1:2" ht="12.75">
      <c r="A45" s="6">
        <v>112212653</v>
      </c>
      <c r="B45" s="1">
        <f t="shared" si="0"/>
        <v>0</v>
      </c>
    </row>
    <row r="46" spans="1:2" ht="12.75">
      <c r="A46" s="6">
        <v>112212654</v>
      </c>
      <c r="B46" s="1">
        <f t="shared" si="0"/>
        <v>0</v>
      </c>
    </row>
    <row r="47" spans="1:2" ht="12.75">
      <c r="A47" s="6">
        <v>112212657</v>
      </c>
      <c r="B47" s="1">
        <f t="shared" si="0"/>
        <v>0</v>
      </c>
    </row>
    <row r="48" spans="1:2" ht="12.75">
      <c r="A48" s="33">
        <v>112212660</v>
      </c>
      <c r="B48" s="1">
        <f t="shared" si="0"/>
        <v>0</v>
      </c>
    </row>
    <row r="49" spans="1:2" ht="12.75">
      <c r="A49" s="6">
        <v>112212661</v>
      </c>
      <c r="B49" s="1">
        <f t="shared" si="0"/>
        <v>0</v>
      </c>
    </row>
    <row r="50" spans="1:2" ht="12.75">
      <c r="A50" s="6">
        <v>112212667</v>
      </c>
      <c r="B50" s="1">
        <f t="shared" si="0"/>
        <v>0</v>
      </c>
    </row>
    <row r="51" spans="1:2" ht="12.75">
      <c r="A51" s="6">
        <v>112212672</v>
      </c>
      <c r="B51" s="1">
        <f t="shared" si="0"/>
        <v>0</v>
      </c>
    </row>
    <row r="52" spans="1:2" ht="12.75">
      <c r="A52" s="6">
        <v>112212688</v>
      </c>
      <c r="B52" s="1">
        <f t="shared" si="0"/>
        <v>0</v>
      </c>
    </row>
    <row r="53" spans="1:2" ht="12.75">
      <c r="A53" s="6">
        <v>112212699</v>
      </c>
      <c r="B53" s="1">
        <f t="shared" si="0"/>
        <v>0</v>
      </c>
    </row>
    <row r="54" spans="1:2" ht="12.75">
      <c r="A54" s="6">
        <v>112212705</v>
      </c>
      <c r="B54" s="1">
        <f t="shared" si="0"/>
        <v>0</v>
      </c>
    </row>
    <row r="55" spans="1:2" ht="12.75">
      <c r="A55" s="6">
        <v>112212725</v>
      </c>
      <c r="B55" s="1">
        <f t="shared" si="0"/>
        <v>0</v>
      </c>
    </row>
    <row r="56" spans="1:2" ht="12.75">
      <c r="A56" s="6">
        <v>112212727</v>
      </c>
      <c r="B56" s="1">
        <f t="shared" si="0"/>
        <v>0</v>
      </c>
    </row>
    <row r="57" spans="1:2" ht="12.75">
      <c r="A57" s="6">
        <v>112212728</v>
      </c>
      <c r="B57" s="1">
        <f t="shared" si="0"/>
        <v>0</v>
      </c>
    </row>
    <row r="58" spans="1:2" ht="12.75">
      <c r="A58" s="6">
        <v>112212731</v>
      </c>
      <c r="B58" s="1">
        <f t="shared" si="0"/>
        <v>0</v>
      </c>
    </row>
    <row r="59" spans="1:2" ht="12.75">
      <c r="A59" s="6">
        <v>112212732</v>
      </c>
      <c r="B59" s="1">
        <f t="shared" si="0"/>
        <v>0</v>
      </c>
    </row>
    <row r="60" spans="1:2" ht="12.75">
      <c r="A60" s="6">
        <v>112212737</v>
      </c>
      <c r="B60" s="1">
        <f t="shared" si="0"/>
        <v>0</v>
      </c>
    </row>
    <row r="61" spans="1:2" ht="12.75">
      <c r="A61" s="6">
        <v>112212740</v>
      </c>
      <c r="B61" s="1">
        <f t="shared" si="0"/>
        <v>0</v>
      </c>
    </row>
    <row r="62" spans="1:2" ht="12.75">
      <c r="A62" s="6">
        <v>112212765</v>
      </c>
      <c r="B62" s="1">
        <f t="shared" si="0"/>
        <v>0</v>
      </c>
    </row>
    <row r="63" spans="1:2" ht="12.75">
      <c r="A63" s="6">
        <v>112212769</v>
      </c>
      <c r="B63" s="1">
        <f t="shared" si="0"/>
        <v>0</v>
      </c>
    </row>
    <row r="64" spans="1:2" ht="12.75">
      <c r="A64" s="6">
        <v>112212770</v>
      </c>
      <c r="B64" s="1">
        <f t="shared" si="0"/>
        <v>0</v>
      </c>
    </row>
    <row r="65" spans="1:2" ht="12.75">
      <c r="A65" s="6">
        <v>112212790</v>
      </c>
      <c r="B65" s="1">
        <f t="shared" si="0"/>
        <v>0</v>
      </c>
    </row>
    <row r="66" spans="1:2" ht="12.75">
      <c r="A66" s="6">
        <v>112212791</v>
      </c>
      <c r="B66" s="1">
        <f t="shared" si="0"/>
        <v>0</v>
      </c>
    </row>
    <row r="67" spans="1:2" ht="12.75">
      <c r="A67" s="6">
        <v>112212793</v>
      </c>
      <c r="B67" s="1">
        <f t="shared" si="0"/>
        <v>0</v>
      </c>
    </row>
    <row r="68" spans="1:2" ht="12.75">
      <c r="A68" s="6">
        <v>112212801</v>
      </c>
      <c r="B68" s="1">
        <f t="shared" si="0"/>
        <v>0</v>
      </c>
    </row>
    <row r="69" spans="1:2" ht="12.75">
      <c r="A69" s="6">
        <v>112212804</v>
      </c>
      <c r="B69" s="1">
        <f t="shared" si="0"/>
        <v>0</v>
      </c>
    </row>
    <row r="70" spans="1:2" ht="12.75">
      <c r="A70" s="6">
        <v>112212807</v>
      </c>
      <c r="B70" s="1">
        <f t="shared" si="0"/>
        <v>0</v>
      </c>
    </row>
    <row r="71" spans="1:2" ht="12.75">
      <c r="A71" s="6">
        <v>112212817</v>
      </c>
      <c r="B71" s="1">
        <f t="shared" si="0"/>
        <v>0</v>
      </c>
    </row>
    <row r="72" spans="1:2" ht="12.75">
      <c r="A72" s="6">
        <v>112212819</v>
      </c>
      <c r="B72" s="1">
        <f t="shared" si="0"/>
        <v>0</v>
      </c>
    </row>
    <row r="73" spans="1:2" ht="12.75">
      <c r="A73" s="6">
        <v>112212821</v>
      </c>
      <c r="B73" s="1">
        <f t="shared" si="0"/>
        <v>0</v>
      </c>
    </row>
    <row r="74" spans="1:2" ht="12.75">
      <c r="A74" s="6">
        <v>112212823</v>
      </c>
      <c r="B74" s="1">
        <f t="shared" si="0"/>
        <v>0</v>
      </c>
    </row>
    <row r="75" spans="1:2" ht="12.75">
      <c r="A75" s="6">
        <v>112212830</v>
      </c>
      <c r="B75" s="1">
        <f t="shared" si="0"/>
        <v>0</v>
      </c>
    </row>
    <row r="76" spans="1:2" ht="12.75">
      <c r="A76" s="6">
        <v>112212835</v>
      </c>
      <c r="B76" s="1">
        <f t="shared" si="0"/>
        <v>0</v>
      </c>
    </row>
    <row r="77" spans="1:2" ht="12.75">
      <c r="A77" s="6">
        <v>112212837</v>
      </c>
      <c r="B77" s="1">
        <f t="shared" si="0"/>
        <v>0</v>
      </c>
    </row>
    <row r="78" spans="1:2" ht="12.75">
      <c r="A78" s="6">
        <v>112212841</v>
      </c>
      <c r="B78" s="1">
        <f t="shared" si="0"/>
        <v>0</v>
      </c>
    </row>
    <row r="79" spans="1:2" ht="12.75">
      <c r="A79" s="6">
        <v>112212842</v>
      </c>
      <c r="B79" s="1">
        <f t="shared" si="0"/>
        <v>0</v>
      </c>
    </row>
    <row r="80" spans="1:2" ht="12.75">
      <c r="A80" s="6">
        <v>112212843</v>
      </c>
      <c r="B80" s="1">
        <f t="shared" si="0"/>
        <v>0</v>
      </c>
    </row>
    <row r="81" spans="1:2" ht="12.75">
      <c r="A81" s="6">
        <v>112212846</v>
      </c>
      <c r="B81" s="1">
        <f t="shared" si="0"/>
        <v>0</v>
      </c>
    </row>
    <row r="82" spans="1:2" ht="12.75">
      <c r="A82" s="6">
        <v>112212848</v>
      </c>
      <c r="B82" s="1">
        <f t="shared" si="0"/>
        <v>0</v>
      </c>
    </row>
    <row r="83" spans="1:2" ht="12.75">
      <c r="A83" s="6">
        <v>112212858</v>
      </c>
      <c r="B83" s="1">
        <f t="shared" si="0"/>
        <v>0</v>
      </c>
    </row>
    <row r="84" spans="1:2" ht="12.75">
      <c r="A84" s="6">
        <v>112212860</v>
      </c>
      <c r="B84" s="1">
        <f t="shared" si="0"/>
        <v>0</v>
      </c>
    </row>
    <row r="85" spans="1:2" ht="12.75">
      <c r="A85" s="6">
        <v>112212862</v>
      </c>
      <c r="B85" s="1">
        <f t="shared" si="0"/>
        <v>0</v>
      </c>
    </row>
    <row r="86" spans="1:2" ht="12.75">
      <c r="A86" s="6">
        <v>112212866</v>
      </c>
      <c r="B86" s="1">
        <f t="shared" si="0"/>
        <v>0</v>
      </c>
    </row>
    <row r="87" spans="1:2" ht="12.75">
      <c r="A87" s="6">
        <v>112212867</v>
      </c>
      <c r="B87" s="1">
        <f t="shared" si="0"/>
        <v>0</v>
      </c>
    </row>
    <row r="88" spans="1:2" ht="12.75">
      <c r="A88" s="6">
        <v>112212875</v>
      </c>
      <c r="B88" s="1">
        <f t="shared" si="0"/>
        <v>0</v>
      </c>
    </row>
    <row r="89" spans="1:2" ht="12.75">
      <c r="A89" s="6">
        <v>112212882</v>
      </c>
      <c r="B89" s="1">
        <f t="shared" si="0"/>
        <v>0</v>
      </c>
    </row>
    <row r="90" spans="1:2" ht="12.75">
      <c r="A90" s="6">
        <v>112212883</v>
      </c>
      <c r="B90" s="1">
        <f t="shared" si="0"/>
        <v>0</v>
      </c>
    </row>
    <row r="91" spans="1:2" ht="12.75">
      <c r="A91" s="6">
        <v>112212886</v>
      </c>
      <c r="B91" s="1">
        <f t="shared" si="0"/>
        <v>0</v>
      </c>
    </row>
    <row r="92" spans="1:2" ht="12.75">
      <c r="A92" s="6">
        <v>112212891</v>
      </c>
      <c r="B92" s="1">
        <f t="shared" si="0"/>
        <v>0</v>
      </c>
    </row>
    <row r="93" spans="1:2" ht="12.75">
      <c r="A93" s="6">
        <v>112212903</v>
      </c>
      <c r="B93" s="1">
        <f t="shared" si="0"/>
        <v>0</v>
      </c>
    </row>
    <row r="94" spans="1:2" ht="12.75">
      <c r="A94" s="6">
        <v>112212906</v>
      </c>
      <c r="B94" s="1">
        <f t="shared" si="0"/>
        <v>0</v>
      </c>
    </row>
    <row r="95" spans="1:2" ht="12.75">
      <c r="A95" s="6">
        <v>112212908</v>
      </c>
      <c r="B95" s="1">
        <f t="shared" si="0"/>
        <v>0</v>
      </c>
    </row>
    <row r="96" spans="1:2" ht="12.75">
      <c r="A96" s="6">
        <v>112212928</v>
      </c>
      <c r="B96" s="1">
        <f t="shared" si="0"/>
        <v>0</v>
      </c>
    </row>
    <row r="97" spans="1:2" ht="12.75">
      <c r="A97" s="6">
        <v>112212929</v>
      </c>
      <c r="B97" s="1">
        <f t="shared" si="0"/>
        <v>0</v>
      </c>
    </row>
    <row r="98" spans="1:2" ht="12.75">
      <c r="A98" s="6">
        <v>112212931</v>
      </c>
      <c r="B98" s="1">
        <f t="shared" si="0"/>
        <v>0</v>
      </c>
    </row>
    <row r="99" spans="1:2" ht="12.75">
      <c r="A99" s="6">
        <v>112212933</v>
      </c>
      <c r="B99" s="1">
        <f t="shared" si="0"/>
        <v>0</v>
      </c>
    </row>
    <row r="100" spans="1:2" ht="12.75">
      <c r="A100" s="33">
        <v>212011264</v>
      </c>
      <c r="B100" s="1">
        <f t="shared" si="0"/>
        <v>0</v>
      </c>
    </row>
    <row r="101" spans="1:2" ht="12.75">
      <c r="A101" s="6">
        <v>212011431</v>
      </c>
      <c r="B101" s="1">
        <f t="shared" si="0"/>
        <v>0</v>
      </c>
    </row>
    <row r="102" spans="1:2" ht="12.75">
      <c r="A102" s="6">
        <v>212111836</v>
      </c>
      <c r="B102" s="1">
        <f t="shared" si="0"/>
        <v>0</v>
      </c>
    </row>
    <row r="103" spans="1:2" ht="12.75">
      <c r="A103" s="6">
        <v>212111837</v>
      </c>
      <c r="B103" s="1">
        <f t="shared" si="0"/>
        <v>0</v>
      </c>
    </row>
    <row r="104" spans="1:2" ht="12.75">
      <c r="A104" s="6">
        <v>212111839</v>
      </c>
      <c r="B104" s="1">
        <f t="shared" si="0"/>
        <v>0</v>
      </c>
    </row>
    <row r="105" spans="1:2" ht="12.75">
      <c r="A105" s="6">
        <v>212111842</v>
      </c>
      <c r="B105" s="1">
        <f t="shared" si="0"/>
        <v>0</v>
      </c>
    </row>
    <row r="106" spans="1:2" ht="12.75">
      <c r="A106" s="6">
        <v>212111846</v>
      </c>
      <c r="B106" s="1">
        <f t="shared" si="0"/>
        <v>0</v>
      </c>
    </row>
    <row r="107" spans="1:2" ht="12.75">
      <c r="A107" s="6">
        <v>212111847</v>
      </c>
      <c r="B107" s="1">
        <f t="shared" si="0"/>
        <v>0</v>
      </c>
    </row>
    <row r="108" spans="1:2" ht="12.75">
      <c r="A108" s="6">
        <v>212111861</v>
      </c>
      <c r="B108" s="1">
        <f t="shared" si="0"/>
        <v>0</v>
      </c>
    </row>
    <row r="109" spans="1:2" ht="12.75">
      <c r="A109" s="6">
        <v>212111867</v>
      </c>
      <c r="B109" s="1">
        <f t="shared" si="0"/>
        <v>0</v>
      </c>
    </row>
    <row r="110" spans="1:2" ht="12.75">
      <c r="A110" s="6">
        <v>212111868</v>
      </c>
      <c r="B110" s="1">
        <f t="shared" si="0"/>
        <v>0</v>
      </c>
    </row>
    <row r="111" spans="1:2" ht="12.75">
      <c r="A111" s="6">
        <v>212111872</v>
      </c>
      <c r="B111" s="1">
        <f t="shared" si="0"/>
        <v>0</v>
      </c>
    </row>
    <row r="112" spans="1:2" ht="12.75">
      <c r="A112" s="6">
        <v>212111876</v>
      </c>
      <c r="B112" s="1">
        <f t="shared" si="0"/>
        <v>0</v>
      </c>
    </row>
    <row r="113" spans="1:2" ht="12.75">
      <c r="A113" s="6">
        <v>212111879</v>
      </c>
      <c r="B113" s="1">
        <f t="shared" si="0"/>
        <v>0</v>
      </c>
    </row>
    <row r="114" spans="1:2" ht="12.75">
      <c r="A114" s="6">
        <v>212111880</v>
      </c>
      <c r="B114" s="1">
        <f t="shared" si="0"/>
        <v>0</v>
      </c>
    </row>
    <row r="115" spans="1:2" ht="12.75">
      <c r="A115" s="6">
        <v>212111881</v>
      </c>
      <c r="B115" s="1">
        <f t="shared" si="0"/>
        <v>0</v>
      </c>
    </row>
    <row r="116" spans="1:2" ht="12.75">
      <c r="A116" s="6">
        <v>212111882</v>
      </c>
      <c r="B116" s="1">
        <f t="shared" si="0"/>
        <v>0</v>
      </c>
    </row>
    <row r="117" spans="1:2" ht="12.75">
      <c r="A117" s="6">
        <v>212111887</v>
      </c>
      <c r="B117" s="1">
        <f t="shared" si="0"/>
        <v>0</v>
      </c>
    </row>
    <row r="118" spans="1:2" ht="12.75">
      <c r="A118" s="6">
        <v>212111897</v>
      </c>
      <c r="B118" s="1">
        <f t="shared" si="0"/>
        <v>0</v>
      </c>
    </row>
    <row r="119" spans="1:2" ht="12.75">
      <c r="A119" s="6">
        <v>212111899</v>
      </c>
      <c r="B119" s="1">
        <f t="shared" si="0"/>
        <v>0</v>
      </c>
    </row>
    <row r="120" spans="1:2" ht="12.75">
      <c r="A120" s="6">
        <v>212111901</v>
      </c>
      <c r="B120" s="1">
        <f t="shared" si="0"/>
        <v>0</v>
      </c>
    </row>
    <row r="121" spans="1:2" ht="12.75">
      <c r="A121" s="6">
        <v>212111903</v>
      </c>
      <c r="B121" s="1">
        <f t="shared" si="0"/>
        <v>0</v>
      </c>
    </row>
    <row r="122" spans="1:2" ht="12.75">
      <c r="A122" s="6">
        <v>212111906</v>
      </c>
      <c r="B122" s="1">
        <f t="shared" si="0"/>
        <v>0</v>
      </c>
    </row>
    <row r="123" spans="1:2" ht="12.75">
      <c r="A123" s="6">
        <v>212111915</v>
      </c>
      <c r="B123" s="1">
        <f t="shared" si="0"/>
        <v>0</v>
      </c>
    </row>
    <row r="124" spans="1:2" ht="12.75">
      <c r="A124" s="6">
        <v>212111920</v>
      </c>
      <c r="B124" s="1">
        <f t="shared" si="0"/>
        <v>0</v>
      </c>
    </row>
    <row r="125" spans="1:2" ht="12.75">
      <c r="A125" s="6">
        <v>212111922</v>
      </c>
      <c r="B125" s="1">
        <f t="shared" si="0"/>
        <v>0</v>
      </c>
    </row>
    <row r="126" spans="1:2" ht="12.75">
      <c r="A126" s="6">
        <v>212111923</v>
      </c>
      <c r="B126" s="1">
        <f t="shared" si="0"/>
        <v>0</v>
      </c>
    </row>
    <row r="127" spans="1:2" ht="12.75">
      <c r="A127" s="6">
        <v>212111927</v>
      </c>
      <c r="B127" s="1">
        <f t="shared" si="0"/>
        <v>0</v>
      </c>
    </row>
    <row r="128" spans="1:2" ht="12.75">
      <c r="A128" s="6">
        <v>212111934</v>
      </c>
      <c r="B128" s="1">
        <f t="shared" si="0"/>
        <v>0</v>
      </c>
    </row>
    <row r="129" spans="1:2" ht="12.75">
      <c r="A129" s="6">
        <v>212111936</v>
      </c>
      <c r="B129" s="1">
        <f t="shared" si="0"/>
        <v>0</v>
      </c>
    </row>
    <row r="130" spans="1:2" ht="12.75">
      <c r="A130" s="6">
        <v>212111941</v>
      </c>
      <c r="B130" s="1">
        <f t="shared" si="0"/>
        <v>0</v>
      </c>
    </row>
    <row r="131" spans="1:2" ht="12.75">
      <c r="A131" s="6">
        <v>212111942</v>
      </c>
      <c r="B131" s="1">
        <f t="shared" si="0"/>
        <v>0</v>
      </c>
    </row>
    <row r="132" spans="1:2" ht="12.75">
      <c r="A132" s="6">
        <v>212111944</v>
      </c>
      <c r="B132" s="1">
        <f t="shared" si="0"/>
        <v>0</v>
      </c>
    </row>
    <row r="133" spans="1:2" ht="12.75">
      <c r="A133" s="6">
        <v>212111946</v>
      </c>
      <c r="B133" s="1">
        <f t="shared" si="0"/>
        <v>0</v>
      </c>
    </row>
    <row r="134" spans="1:2" ht="12.75">
      <c r="A134" s="6">
        <v>212111957</v>
      </c>
      <c r="B134" s="1">
        <f t="shared" si="0"/>
        <v>0</v>
      </c>
    </row>
    <row r="135" spans="1:2" ht="12.75">
      <c r="A135" s="6">
        <v>212111958</v>
      </c>
      <c r="B135" s="1">
        <f t="shared" si="0"/>
        <v>0</v>
      </c>
    </row>
    <row r="136" spans="1:2" ht="12.75">
      <c r="A136" s="6">
        <v>212111959</v>
      </c>
      <c r="B136" s="1">
        <f t="shared" si="0"/>
        <v>0</v>
      </c>
    </row>
    <row r="137" spans="1:2" ht="12.75">
      <c r="A137" s="6">
        <v>212111960</v>
      </c>
      <c r="B137" s="1">
        <f t="shared" si="0"/>
        <v>0</v>
      </c>
    </row>
    <row r="138" spans="1:2" ht="12.75">
      <c r="A138" s="6">
        <v>212111962</v>
      </c>
      <c r="B138" s="1">
        <f t="shared" si="0"/>
        <v>0</v>
      </c>
    </row>
    <row r="139" spans="1:2" ht="12.75">
      <c r="A139" s="6">
        <v>212111963</v>
      </c>
      <c r="B139" s="1">
        <f t="shared" si="0"/>
        <v>0</v>
      </c>
    </row>
    <row r="140" spans="1:2" ht="12.75">
      <c r="A140" s="6">
        <v>212111965</v>
      </c>
      <c r="B140" s="1">
        <f t="shared" si="0"/>
        <v>0</v>
      </c>
    </row>
    <row r="141" spans="1:2" ht="12.75">
      <c r="A141" s="6">
        <v>212111968</v>
      </c>
      <c r="B141" s="1">
        <f t="shared" si="0"/>
        <v>0</v>
      </c>
    </row>
    <row r="142" spans="1:2" ht="12.75">
      <c r="A142" s="6">
        <v>212111973</v>
      </c>
      <c r="B142" s="1">
        <f t="shared" si="0"/>
        <v>0</v>
      </c>
    </row>
    <row r="143" spans="1:2" ht="12.75">
      <c r="A143" s="6">
        <v>212111974</v>
      </c>
      <c r="B143" s="1">
        <f t="shared" si="0"/>
        <v>0</v>
      </c>
    </row>
    <row r="144" spans="1:2" ht="12.75">
      <c r="A144" s="6">
        <v>212111976</v>
      </c>
      <c r="B144" s="1">
        <f t="shared" si="0"/>
        <v>0</v>
      </c>
    </row>
    <row r="145" spans="1:2" ht="12.75">
      <c r="A145" s="6">
        <v>212111980</v>
      </c>
      <c r="B145" s="1">
        <f t="shared" si="0"/>
        <v>0</v>
      </c>
    </row>
    <row r="146" spans="1:2" ht="12.75">
      <c r="A146" s="6">
        <v>212111981</v>
      </c>
      <c r="B146" s="1">
        <f t="shared" si="0"/>
        <v>0</v>
      </c>
    </row>
    <row r="147" spans="1:2" ht="12.75">
      <c r="A147" s="6">
        <v>212111985</v>
      </c>
      <c r="B147" s="1">
        <f t="shared" si="0"/>
        <v>0</v>
      </c>
    </row>
    <row r="148" spans="1:2" ht="12.75">
      <c r="A148" s="6">
        <v>212111994</v>
      </c>
      <c r="B148" s="1">
        <f t="shared" si="0"/>
        <v>0</v>
      </c>
    </row>
    <row r="149" spans="1:2" ht="12.75">
      <c r="A149" s="6">
        <v>212111996</v>
      </c>
      <c r="B149" s="1">
        <f t="shared" si="0"/>
        <v>0</v>
      </c>
    </row>
    <row r="150" spans="1:2" ht="12.75">
      <c r="A150" s="6">
        <v>212112003</v>
      </c>
      <c r="B150" s="1">
        <f t="shared" si="0"/>
        <v>0</v>
      </c>
    </row>
    <row r="151" spans="1:2" ht="12.75">
      <c r="A151" s="6">
        <v>212112008</v>
      </c>
      <c r="B151" s="1">
        <f t="shared" si="0"/>
        <v>0</v>
      </c>
    </row>
    <row r="152" spans="1:2" ht="12.75">
      <c r="A152" s="6">
        <v>212112012</v>
      </c>
      <c r="B152" s="1">
        <f t="shared" si="0"/>
        <v>0</v>
      </c>
    </row>
    <row r="153" spans="1:2" ht="12.75">
      <c r="A153" s="6">
        <v>212112013</v>
      </c>
      <c r="B153" s="1">
        <f t="shared" si="0"/>
        <v>0</v>
      </c>
    </row>
    <row r="154" spans="1:2" ht="12.75">
      <c r="A154" s="6">
        <v>212112014</v>
      </c>
      <c r="B154" s="1">
        <f t="shared" si="0"/>
        <v>0</v>
      </c>
    </row>
    <row r="155" spans="1:2" ht="12.75">
      <c r="A155" s="6">
        <v>212112015</v>
      </c>
      <c r="B155" s="1">
        <f t="shared" si="0"/>
        <v>0</v>
      </c>
    </row>
    <row r="156" spans="1:2" ht="12.75">
      <c r="A156" s="6">
        <v>212112017</v>
      </c>
      <c r="B156" s="1">
        <f t="shared" si="0"/>
        <v>0</v>
      </c>
    </row>
    <row r="157" spans="1:2" ht="12.75">
      <c r="A157" s="6">
        <v>212112018</v>
      </c>
      <c r="B157" s="1">
        <f t="shared" si="0"/>
        <v>0</v>
      </c>
    </row>
    <row r="158" spans="1:2" ht="12.75">
      <c r="A158" s="6">
        <v>212112024</v>
      </c>
      <c r="B158" s="1">
        <f t="shared" si="0"/>
        <v>0</v>
      </c>
    </row>
    <row r="159" spans="1:2" ht="12.75">
      <c r="A159" s="6">
        <v>212112025</v>
      </c>
      <c r="B159" s="1">
        <f t="shared" si="0"/>
        <v>0</v>
      </c>
    </row>
    <row r="160" spans="1:2" ht="12.75">
      <c r="A160" s="6">
        <v>212112026</v>
      </c>
      <c r="B160" s="1">
        <f t="shared" si="0"/>
        <v>0</v>
      </c>
    </row>
    <row r="161" spans="1:2" ht="12.75">
      <c r="A161" s="6">
        <v>212112027</v>
      </c>
      <c r="B161" s="1">
        <f t="shared" si="0"/>
        <v>0</v>
      </c>
    </row>
    <row r="162" spans="1:2" ht="12.75">
      <c r="A162" s="6">
        <v>212112029</v>
      </c>
      <c r="B162" s="1">
        <f t="shared" si="0"/>
        <v>0</v>
      </c>
    </row>
    <row r="163" spans="1:2" ht="12.75">
      <c r="A163" s="6">
        <v>212112033</v>
      </c>
      <c r="B163" s="1">
        <f t="shared" si="0"/>
        <v>0</v>
      </c>
    </row>
    <row r="164" spans="1:2" ht="12.75">
      <c r="A164" s="6">
        <v>212112036</v>
      </c>
      <c r="B164" s="1">
        <f t="shared" si="0"/>
        <v>0</v>
      </c>
    </row>
    <row r="165" spans="1:2" ht="12.75">
      <c r="A165" s="33">
        <v>212112040</v>
      </c>
      <c r="B165" s="1">
        <f t="shared" si="0"/>
        <v>0</v>
      </c>
    </row>
    <row r="166" spans="1:2" ht="12.75">
      <c r="A166" s="6">
        <v>212112041</v>
      </c>
      <c r="B166" s="1">
        <f t="shared" si="0"/>
        <v>0</v>
      </c>
    </row>
    <row r="167" spans="1:2" ht="12.75">
      <c r="A167" s="33">
        <v>212112041</v>
      </c>
      <c r="B167" s="1">
        <f t="shared" si="0"/>
        <v>1</v>
      </c>
    </row>
    <row r="168" spans="1:2" ht="12.75">
      <c r="A168" s="6">
        <v>212112046</v>
      </c>
      <c r="B168" s="1">
        <f t="shared" si="0"/>
        <v>0</v>
      </c>
    </row>
    <row r="169" spans="1:2" ht="12.75">
      <c r="A169" s="6">
        <v>212112049</v>
      </c>
      <c r="B169" s="1">
        <f t="shared" si="0"/>
        <v>0</v>
      </c>
    </row>
    <row r="170" spans="1:2" ht="12.75">
      <c r="A170" s="6">
        <v>212112050</v>
      </c>
      <c r="B170" s="1">
        <f t="shared" si="0"/>
        <v>0</v>
      </c>
    </row>
    <row r="171" spans="1:2" ht="12.75">
      <c r="A171" s="6">
        <v>212112051</v>
      </c>
      <c r="B171" s="1">
        <f t="shared" si="0"/>
        <v>0</v>
      </c>
    </row>
    <row r="172" spans="1:2" ht="12.75">
      <c r="A172" s="6">
        <v>212112053</v>
      </c>
      <c r="B172" s="1">
        <f t="shared" si="0"/>
        <v>0</v>
      </c>
    </row>
    <row r="173" spans="1:2" ht="12.75">
      <c r="A173" s="6">
        <v>212112054</v>
      </c>
      <c r="B173" s="1">
        <f t="shared" si="0"/>
        <v>0</v>
      </c>
    </row>
    <row r="174" spans="1:2" ht="12.75">
      <c r="A174" s="6">
        <v>212112061</v>
      </c>
      <c r="B174" s="1">
        <f t="shared" si="0"/>
        <v>0</v>
      </c>
    </row>
    <row r="175" spans="1:2" ht="12.75">
      <c r="A175" s="6">
        <v>212112062</v>
      </c>
      <c r="B175" s="1">
        <f t="shared" si="0"/>
        <v>0</v>
      </c>
    </row>
    <row r="176" spans="1:2" ht="12.75">
      <c r="A176" s="6">
        <v>212112064</v>
      </c>
      <c r="B176" s="1">
        <f t="shared" si="0"/>
        <v>0</v>
      </c>
    </row>
    <row r="177" spans="1:2" ht="12.75">
      <c r="A177" s="6">
        <v>212112068</v>
      </c>
      <c r="B177" s="1">
        <f t="shared" si="0"/>
        <v>0</v>
      </c>
    </row>
    <row r="178" spans="1:2" ht="12.75">
      <c r="A178" s="6">
        <v>212112072</v>
      </c>
      <c r="B178" s="1">
        <f t="shared" si="0"/>
        <v>0</v>
      </c>
    </row>
    <row r="179" spans="1:2" ht="12.75">
      <c r="A179" s="6">
        <v>212112073</v>
      </c>
      <c r="B179" s="1">
        <f t="shared" si="0"/>
        <v>0</v>
      </c>
    </row>
    <row r="180" spans="1:2" ht="12.75">
      <c r="A180" s="6">
        <v>212112075</v>
      </c>
      <c r="B180" s="1">
        <f t="shared" si="0"/>
        <v>0</v>
      </c>
    </row>
    <row r="181" spans="1:2" ht="12.75">
      <c r="A181" s="6">
        <v>212112077</v>
      </c>
      <c r="B181" s="1">
        <f t="shared" si="0"/>
        <v>0</v>
      </c>
    </row>
    <row r="182" spans="1:2" ht="12.75">
      <c r="A182" s="6">
        <v>212112080</v>
      </c>
      <c r="B182" s="1">
        <f t="shared" si="0"/>
        <v>0</v>
      </c>
    </row>
    <row r="183" spans="1:2" ht="12.75">
      <c r="A183" s="6">
        <v>212112081</v>
      </c>
      <c r="B183" s="1">
        <f t="shared" si="0"/>
        <v>0</v>
      </c>
    </row>
    <row r="184" spans="1:2" ht="12.75">
      <c r="A184" s="6">
        <v>212112084</v>
      </c>
      <c r="B184" s="1">
        <f t="shared" si="0"/>
        <v>0</v>
      </c>
    </row>
    <row r="185" spans="1:2" ht="12.75">
      <c r="A185" s="6">
        <v>212112088</v>
      </c>
      <c r="B185" s="1">
        <f t="shared" si="0"/>
        <v>0</v>
      </c>
    </row>
    <row r="186" spans="1:2" ht="12.75">
      <c r="A186" s="6">
        <v>212112092</v>
      </c>
      <c r="B186" s="1">
        <f t="shared" si="0"/>
        <v>0</v>
      </c>
    </row>
    <row r="187" spans="1:2" ht="12.75">
      <c r="A187" s="6">
        <v>212112100</v>
      </c>
      <c r="B187" s="1">
        <f t="shared" si="0"/>
        <v>0</v>
      </c>
    </row>
    <row r="188" spans="1:2" ht="12.75">
      <c r="A188" s="6">
        <v>212112101</v>
      </c>
      <c r="B188" s="1">
        <f t="shared" si="0"/>
        <v>0</v>
      </c>
    </row>
    <row r="189" spans="1:2" ht="12.75">
      <c r="A189" s="6">
        <v>212112104</v>
      </c>
      <c r="B189" s="1">
        <f t="shared" si="0"/>
        <v>0</v>
      </c>
    </row>
    <row r="190" spans="1:2" ht="12.75">
      <c r="A190" s="6">
        <v>212112105</v>
      </c>
      <c r="B190" s="1">
        <f t="shared" si="0"/>
        <v>0</v>
      </c>
    </row>
    <row r="191" spans="1:2" ht="12.75">
      <c r="A191" s="6">
        <v>212112108</v>
      </c>
      <c r="B191" s="1">
        <f t="shared" si="0"/>
        <v>0</v>
      </c>
    </row>
    <row r="192" spans="1:2" ht="12.75">
      <c r="A192" s="6">
        <v>212112109</v>
      </c>
      <c r="B192" s="1">
        <f t="shared" si="0"/>
        <v>0</v>
      </c>
    </row>
    <row r="193" spans="1:2" ht="12.75">
      <c r="A193" s="6">
        <v>212112113</v>
      </c>
      <c r="B193" s="1">
        <f t="shared" si="0"/>
        <v>0</v>
      </c>
    </row>
    <row r="194" spans="1:2" ht="12.75">
      <c r="A194" s="6">
        <v>212112119</v>
      </c>
      <c r="B194" s="1">
        <f t="shared" si="0"/>
        <v>0</v>
      </c>
    </row>
    <row r="195" spans="1:2" ht="12.75">
      <c r="A195" s="6">
        <v>212112124</v>
      </c>
      <c r="B195" s="1">
        <f t="shared" si="0"/>
        <v>0</v>
      </c>
    </row>
    <row r="196" spans="1:2" ht="12.75">
      <c r="A196" s="6">
        <v>212112130</v>
      </c>
      <c r="B196" s="1">
        <f t="shared" si="0"/>
        <v>0</v>
      </c>
    </row>
    <row r="197" spans="1:2" ht="12.75">
      <c r="A197" s="6">
        <v>212112132</v>
      </c>
      <c r="B197" s="1">
        <f t="shared" si="0"/>
        <v>0</v>
      </c>
    </row>
    <row r="198" spans="1:2" ht="12.75">
      <c r="A198" s="6">
        <v>212112134</v>
      </c>
      <c r="B198" s="1">
        <f t="shared" si="0"/>
        <v>0</v>
      </c>
    </row>
    <row r="199" spans="1:2" ht="12.75">
      <c r="A199" s="6">
        <v>212112136</v>
      </c>
      <c r="B199" s="1">
        <f t="shared" si="0"/>
        <v>0</v>
      </c>
    </row>
    <row r="200" spans="1:2" ht="12.75">
      <c r="A200" s="6">
        <v>212112138</v>
      </c>
      <c r="B200" s="1">
        <f t="shared" si="0"/>
        <v>0</v>
      </c>
    </row>
    <row r="201" spans="1:2" ht="12.75">
      <c r="A201" s="6">
        <v>212112140</v>
      </c>
      <c r="B201" s="1">
        <f t="shared" si="0"/>
        <v>0</v>
      </c>
    </row>
    <row r="202" spans="1:2" ht="12.75">
      <c r="A202" s="6">
        <v>212112144</v>
      </c>
      <c r="B202" s="1">
        <f t="shared" si="0"/>
        <v>0</v>
      </c>
    </row>
    <row r="203" spans="1:2" ht="12.75">
      <c r="A203" s="6">
        <v>212112146</v>
      </c>
      <c r="B203" s="1">
        <f t="shared" si="0"/>
        <v>0</v>
      </c>
    </row>
    <row r="204" spans="1:2" ht="12.75">
      <c r="A204" s="6">
        <v>212112148</v>
      </c>
      <c r="B204" s="1">
        <f t="shared" si="0"/>
        <v>0</v>
      </c>
    </row>
    <row r="205" spans="1:2" ht="12.75">
      <c r="A205" s="6">
        <v>212112151</v>
      </c>
      <c r="B205" s="1">
        <f t="shared" si="0"/>
        <v>0</v>
      </c>
    </row>
    <row r="206" spans="1:2" ht="12.75">
      <c r="A206" s="6">
        <v>212112152</v>
      </c>
      <c r="B206" s="1">
        <f t="shared" si="0"/>
        <v>0</v>
      </c>
    </row>
    <row r="207" spans="1:2" ht="12.75">
      <c r="A207" s="6">
        <v>212112157</v>
      </c>
      <c r="B207" s="1">
        <f t="shared" si="0"/>
        <v>0</v>
      </c>
    </row>
    <row r="208" spans="1:2" ht="12.75">
      <c r="A208" s="6">
        <v>212112158</v>
      </c>
      <c r="B208" s="1">
        <f t="shared" si="0"/>
        <v>0</v>
      </c>
    </row>
    <row r="209" spans="1:2" ht="12.75">
      <c r="A209" s="6">
        <v>212112159</v>
      </c>
      <c r="B209" s="1">
        <f t="shared" si="0"/>
        <v>0</v>
      </c>
    </row>
    <row r="210" spans="1:2" ht="12.75">
      <c r="A210" s="6">
        <v>212112160</v>
      </c>
      <c r="B210" s="1">
        <f t="shared" si="0"/>
        <v>0</v>
      </c>
    </row>
    <row r="211" spans="1:2" ht="12.75">
      <c r="A211" s="6">
        <v>212112161</v>
      </c>
      <c r="B211" s="1">
        <f t="shared" si="0"/>
        <v>0</v>
      </c>
    </row>
    <row r="212" spans="1:2" ht="12.75">
      <c r="A212" s="6">
        <v>212112166</v>
      </c>
      <c r="B212" s="1">
        <f t="shared" si="0"/>
        <v>0</v>
      </c>
    </row>
    <row r="213" spans="1:2" ht="12.75">
      <c r="A213" s="6">
        <v>212112168</v>
      </c>
      <c r="B213" s="1">
        <f t="shared" si="0"/>
        <v>0</v>
      </c>
    </row>
    <row r="214" spans="1:2" ht="12.75">
      <c r="A214" s="6">
        <v>212112170</v>
      </c>
      <c r="B214" s="1">
        <f t="shared" si="0"/>
        <v>0</v>
      </c>
    </row>
    <row r="215" spans="1:2" ht="12.75">
      <c r="A215" s="6">
        <v>212112178</v>
      </c>
      <c r="B215" s="1">
        <f t="shared" si="0"/>
        <v>0</v>
      </c>
    </row>
    <row r="216" spans="1:2" ht="12.75">
      <c r="A216" s="6">
        <v>212112180</v>
      </c>
      <c r="B216" s="1">
        <f t="shared" si="0"/>
        <v>0</v>
      </c>
    </row>
    <row r="217" spans="1:2" ht="12.75">
      <c r="A217" s="6">
        <v>212112181</v>
      </c>
      <c r="B217" s="1">
        <f t="shared" si="0"/>
        <v>0</v>
      </c>
    </row>
    <row r="218" spans="1:2" ht="12.75">
      <c r="A218" s="6">
        <v>212112186</v>
      </c>
      <c r="B218" s="1">
        <f t="shared" si="0"/>
        <v>0</v>
      </c>
    </row>
    <row r="219" spans="1:2" ht="12.75">
      <c r="A219" s="6">
        <v>212112187</v>
      </c>
      <c r="B219" s="1">
        <f t="shared" si="0"/>
        <v>0</v>
      </c>
    </row>
    <row r="220" spans="1:2" ht="12.75">
      <c r="A220" s="6">
        <v>212112189</v>
      </c>
      <c r="B220" s="1">
        <f t="shared" si="0"/>
        <v>0</v>
      </c>
    </row>
    <row r="221" spans="1:2" ht="12.75">
      <c r="A221" s="6">
        <v>212112191</v>
      </c>
      <c r="B221" s="1">
        <f t="shared" si="0"/>
        <v>0</v>
      </c>
    </row>
    <row r="222" spans="1:2" ht="12.75">
      <c r="A222" s="6">
        <v>212112192</v>
      </c>
      <c r="B222" s="1">
        <f t="shared" si="0"/>
        <v>0</v>
      </c>
    </row>
    <row r="223" spans="1:2" ht="12.75">
      <c r="A223" s="6">
        <v>212112198</v>
      </c>
      <c r="B223" s="1">
        <f t="shared" si="0"/>
        <v>0</v>
      </c>
    </row>
    <row r="224" spans="1:2" ht="12.75">
      <c r="A224" s="6">
        <v>212112200</v>
      </c>
      <c r="B224" s="1">
        <f t="shared" si="0"/>
        <v>0</v>
      </c>
    </row>
    <row r="225" spans="1:2" ht="12.75">
      <c r="A225" s="6">
        <v>212112202</v>
      </c>
      <c r="B225" s="1">
        <f t="shared" si="0"/>
        <v>0</v>
      </c>
    </row>
    <row r="226" spans="1:2" ht="12.75">
      <c r="A226" s="6">
        <v>212112203</v>
      </c>
      <c r="B226" s="1">
        <f t="shared" si="0"/>
        <v>0</v>
      </c>
    </row>
    <row r="227" spans="1:2" ht="12.75">
      <c r="A227" s="6">
        <v>212112204</v>
      </c>
      <c r="B227" s="1">
        <f t="shared" si="0"/>
        <v>0</v>
      </c>
    </row>
    <row r="228" spans="1:2" ht="12.75">
      <c r="A228" s="6">
        <v>212112208</v>
      </c>
      <c r="B228" s="1">
        <f t="shared" si="0"/>
        <v>0</v>
      </c>
    </row>
    <row r="229" spans="1:2" ht="12.75">
      <c r="A229" s="6">
        <v>212112211</v>
      </c>
      <c r="B229" s="1">
        <f t="shared" si="0"/>
        <v>0</v>
      </c>
    </row>
    <row r="230" spans="1:2" ht="12.75">
      <c r="A230" s="6">
        <v>212112214</v>
      </c>
      <c r="B230" s="1">
        <f t="shared" si="0"/>
        <v>0</v>
      </c>
    </row>
    <row r="231" spans="1:2" ht="12.75">
      <c r="A231" s="6">
        <v>212112215</v>
      </c>
      <c r="B231" s="1">
        <f t="shared" si="0"/>
        <v>0</v>
      </c>
    </row>
    <row r="232" spans="1:2" ht="12.75">
      <c r="A232" s="6">
        <v>212112216</v>
      </c>
      <c r="B232" s="1">
        <f t="shared" si="0"/>
        <v>0</v>
      </c>
    </row>
    <row r="233" spans="1:2" ht="12.75">
      <c r="A233" s="6">
        <v>212112221</v>
      </c>
      <c r="B233" s="1">
        <f t="shared" si="0"/>
        <v>0</v>
      </c>
    </row>
    <row r="234" spans="1:2" ht="12.75">
      <c r="A234" s="6">
        <v>212112223</v>
      </c>
      <c r="B234" s="1">
        <f t="shared" si="0"/>
        <v>0</v>
      </c>
    </row>
    <row r="235" spans="1:2" ht="12.75">
      <c r="A235" s="6">
        <v>212112228</v>
      </c>
      <c r="B235" s="1">
        <f t="shared" si="0"/>
        <v>0</v>
      </c>
    </row>
    <row r="236" spans="1:2" ht="12.75">
      <c r="A236" s="6">
        <v>212112231</v>
      </c>
      <c r="B236" s="1">
        <f t="shared" si="0"/>
        <v>0</v>
      </c>
    </row>
    <row r="237" spans="1:2" ht="12.75">
      <c r="A237" s="6">
        <v>212112233</v>
      </c>
      <c r="B237" s="1">
        <f t="shared" si="0"/>
        <v>0</v>
      </c>
    </row>
    <row r="238" spans="1:2" ht="12.75">
      <c r="A238" s="6">
        <v>212112235</v>
      </c>
      <c r="B238" s="1">
        <f t="shared" si="0"/>
        <v>0</v>
      </c>
    </row>
    <row r="239" spans="1:2" ht="12.75">
      <c r="A239" s="6">
        <v>212112237</v>
      </c>
      <c r="B239" s="1">
        <f t="shared" si="0"/>
        <v>0</v>
      </c>
    </row>
    <row r="240" spans="1:2" ht="12.75">
      <c r="A240" s="6">
        <v>212112239</v>
      </c>
      <c r="B240" s="1">
        <f t="shared" si="0"/>
        <v>0</v>
      </c>
    </row>
    <row r="241" spans="1:2" ht="12.75">
      <c r="A241" s="6">
        <v>212112240</v>
      </c>
      <c r="B241" s="1">
        <f t="shared" si="0"/>
        <v>0</v>
      </c>
    </row>
    <row r="242" spans="1:2" ht="12.75">
      <c r="A242" s="6">
        <v>212112242</v>
      </c>
      <c r="B242" s="1">
        <f t="shared" si="0"/>
        <v>0</v>
      </c>
    </row>
    <row r="243" spans="1:2" ht="12.75">
      <c r="A243" s="6">
        <v>212112244</v>
      </c>
      <c r="B243" s="1">
        <f t="shared" si="0"/>
        <v>0</v>
      </c>
    </row>
    <row r="244" spans="1:2" ht="12.75">
      <c r="A244" s="6">
        <v>212112247</v>
      </c>
      <c r="B244" s="1">
        <f t="shared" si="0"/>
        <v>0</v>
      </c>
    </row>
    <row r="245" spans="1:2" ht="12.75">
      <c r="A245" s="6">
        <v>212112248</v>
      </c>
      <c r="B245" s="1">
        <f t="shared" si="0"/>
        <v>0</v>
      </c>
    </row>
    <row r="246" spans="1:2" ht="12.75">
      <c r="A246" s="6">
        <v>212112252</v>
      </c>
      <c r="B246" s="1">
        <f t="shared" si="0"/>
        <v>0</v>
      </c>
    </row>
    <row r="247" spans="1:2" ht="12.75">
      <c r="A247" s="6">
        <v>212112254</v>
      </c>
      <c r="B247" s="1">
        <f t="shared" si="0"/>
        <v>0</v>
      </c>
    </row>
    <row r="248" spans="1:2" ht="12.75">
      <c r="A248" s="6">
        <v>212112255</v>
      </c>
      <c r="B248" s="1">
        <f t="shared" si="0"/>
        <v>0</v>
      </c>
    </row>
    <row r="249" spans="1:2" ht="12.75">
      <c r="A249" s="6">
        <v>212112256</v>
      </c>
      <c r="B249" s="1">
        <f t="shared" si="0"/>
        <v>0</v>
      </c>
    </row>
    <row r="250" spans="1:2" ht="12.75">
      <c r="A250" s="6">
        <v>212112257</v>
      </c>
      <c r="B250" s="1">
        <f t="shared" si="0"/>
        <v>0</v>
      </c>
    </row>
    <row r="251" spans="1:2" ht="12.75">
      <c r="A251" s="6">
        <v>212112264</v>
      </c>
      <c r="B251" s="1">
        <f t="shared" si="0"/>
        <v>0</v>
      </c>
    </row>
    <row r="252" spans="1:2" ht="12.75">
      <c r="A252" s="6">
        <v>212112267</v>
      </c>
      <c r="B252" s="1">
        <f t="shared" si="0"/>
        <v>0</v>
      </c>
    </row>
    <row r="253" spans="1:2" ht="12.75">
      <c r="A253" s="6">
        <v>212112270</v>
      </c>
      <c r="B253" s="1">
        <f t="shared" si="0"/>
        <v>0</v>
      </c>
    </row>
    <row r="254" spans="1:2" ht="12.75">
      <c r="A254" s="6">
        <v>212112274</v>
      </c>
      <c r="B254" s="1">
        <f t="shared" si="0"/>
        <v>0</v>
      </c>
    </row>
    <row r="255" spans="1:2" ht="12.75">
      <c r="A255" s="6">
        <v>212112279</v>
      </c>
      <c r="B255" s="1">
        <f t="shared" si="0"/>
        <v>0</v>
      </c>
    </row>
    <row r="256" spans="1:2" ht="12.75">
      <c r="A256" s="6">
        <v>212112283</v>
      </c>
      <c r="B256" s="1">
        <f t="shared" si="0"/>
        <v>0</v>
      </c>
    </row>
    <row r="257" spans="1:2" ht="12.75">
      <c r="A257" s="6">
        <v>212112284</v>
      </c>
      <c r="B257" s="1">
        <f t="shared" si="0"/>
        <v>0</v>
      </c>
    </row>
    <row r="258" spans="1:2" ht="12.75">
      <c r="A258" s="6">
        <v>212112287</v>
      </c>
      <c r="B258" s="1">
        <f t="shared" ref="B258:B512" si="1">IF(A257=A258,1,0)</f>
        <v>0</v>
      </c>
    </row>
    <row r="259" spans="1:2" ht="12.75">
      <c r="A259" s="6">
        <v>212112292</v>
      </c>
      <c r="B259" s="1">
        <f t="shared" si="1"/>
        <v>0</v>
      </c>
    </row>
    <row r="260" spans="1:2" ht="12.75">
      <c r="A260" s="6">
        <v>212112293</v>
      </c>
      <c r="B260" s="1">
        <f t="shared" si="1"/>
        <v>0</v>
      </c>
    </row>
    <row r="261" spans="1:2" ht="12.75">
      <c r="A261" s="6">
        <v>212112295</v>
      </c>
      <c r="B261" s="1">
        <f t="shared" si="1"/>
        <v>0</v>
      </c>
    </row>
    <row r="262" spans="1:2" ht="12.75">
      <c r="A262" s="6">
        <v>212112298</v>
      </c>
      <c r="B262" s="1">
        <f t="shared" si="1"/>
        <v>0</v>
      </c>
    </row>
    <row r="263" spans="1:2" ht="12.75">
      <c r="A263" s="6">
        <v>212112306</v>
      </c>
      <c r="B263" s="1">
        <f t="shared" si="1"/>
        <v>0</v>
      </c>
    </row>
    <row r="264" spans="1:2" ht="12.75">
      <c r="A264" s="6">
        <v>212112308</v>
      </c>
      <c r="B264" s="1">
        <f t="shared" si="1"/>
        <v>0</v>
      </c>
    </row>
    <row r="265" spans="1:2" ht="12.75">
      <c r="A265" s="6">
        <v>212112313</v>
      </c>
      <c r="B265" s="1">
        <f t="shared" si="1"/>
        <v>0</v>
      </c>
    </row>
    <row r="266" spans="1:2" ht="12.75">
      <c r="A266" s="6">
        <v>212112314</v>
      </c>
      <c r="B266" s="1">
        <f t="shared" si="1"/>
        <v>0</v>
      </c>
    </row>
    <row r="267" spans="1:2" ht="12.75">
      <c r="A267" s="6">
        <v>212112316</v>
      </c>
      <c r="B267" s="1">
        <f t="shared" si="1"/>
        <v>0</v>
      </c>
    </row>
    <row r="268" spans="1:2" ht="12.75">
      <c r="A268" s="6">
        <v>212112317</v>
      </c>
      <c r="B268" s="1">
        <f t="shared" si="1"/>
        <v>0</v>
      </c>
    </row>
    <row r="269" spans="1:2" ht="12.75">
      <c r="A269" s="6">
        <v>212112318</v>
      </c>
      <c r="B269" s="1">
        <f t="shared" si="1"/>
        <v>0</v>
      </c>
    </row>
    <row r="270" spans="1:2" ht="12.75">
      <c r="A270" s="6">
        <v>212112320</v>
      </c>
      <c r="B270" s="1">
        <f t="shared" si="1"/>
        <v>0</v>
      </c>
    </row>
    <row r="271" spans="1:2" ht="12.75">
      <c r="A271" s="6">
        <v>212112323</v>
      </c>
      <c r="B271" s="1">
        <f t="shared" si="1"/>
        <v>0</v>
      </c>
    </row>
    <row r="272" spans="1:2" ht="12.75">
      <c r="A272" s="6">
        <v>212112326</v>
      </c>
      <c r="B272" s="1">
        <f t="shared" si="1"/>
        <v>0</v>
      </c>
    </row>
    <row r="273" spans="1:2" ht="12.75">
      <c r="A273" s="6">
        <v>212112327</v>
      </c>
      <c r="B273" s="1">
        <f t="shared" si="1"/>
        <v>0</v>
      </c>
    </row>
    <row r="274" spans="1:2" ht="12.75">
      <c r="A274" s="6">
        <v>212112328</v>
      </c>
      <c r="B274" s="1">
        <f t="shared" si="1"/>
        <v>0</v>
      </c>
    </row>
    <row r="275" spans="1:2" ht="12.75">
      <c r="A275" s="6">
        <v>212112330</v>
      </c>
      <c r="B275" s="1">
        <f t="shared" si="1"/>
        <v>0</v>
      </c>
    </row>
    <row r="276" spans="1:2" ht="12.75">
      <c r="A276" s="6">
        <v>212112331</v>
      </c>
      <c r="B276" s="1">
        <f t="shared" si="1"/>
        <v>0</v>
      </c>
    </row>
    <row r="277" spans="1:2" ht="12.75">
      <c r="A277" s="6">
        <v>212112333</v>
      </c>
      <c r="B277" s="1">
        <f t="shared" si="1"/>
        <v>0</v>
      </c>
    </row>
    <row r="278" spans="1:2" ht="12.75">
      <c r="A278" s="6">
        <v>212112335</v>
      </c>
      <c r="B278" s="1">
        <f t="shared" si="1"/>
        <v>0</v>
      </c>
    </row>
    <row r="279" spans="1:2" ht="12.75">
      <c r="A279" s="6">
        <v>212112340</v>
      </c>
      <c r="B279" s="1">
        <f t="shared" si="1"/>
        <v>0</v>
      </c>
    </row>
    <row r="280" spans="1:2" ht="12.75">
      <c r="A280" s="6">
        <v>212112341</v>
      </c>
      <c r="B280" s="1">
        <f t="shared" si="1"/>
        <v>0</v>
      </c>
    </row>
    <row r="281" spans="1:2" ht="12.75">
      <c r="A281" s="6">
        <v>212112342</v>
      </c>
      <c r="B281" s="1">
        <f t="shared" si="1"/>
        <v>0</v>
      </c>
    </row>
    <row r="282" spans="1:2" ht="12.75">
      <c r="A282" s="6">
        <v>212112343</v>
      </c>
      <c r="B282" s="1">
        <f t="shared" si="1"/>
        <v>0</v>
      </c>
    </row>
    <row r="283" spans="1:2" ht="12.75">
      <c r="A283" s="6">
        <v>212112346</v>
      </c>
      <c r="B283" s="1">
        <f t="shared" si="1"/>
        <v>0</v>
      </c>
    </row>
    <row r="284" spans="1:2" ht="12.75">
      <c r="A284" s="6">
        <v>212112347</v>
      </c>
      <c r="B284" s="1">
        <f t="shared" si="1"/>
        <v>0</v>
      </c>
    </row>
    <row r="285" spans="1:2" ht="12.75">
      <c r="A285" s="6">
        <v>212112352</v>
      </c>
      <c r="B285" s="1">
        <f t="shared" si="1"/>
        <v>0</v>
      </c>
    </row>
    <row r="286" spans="1:2" ht="12.75">
      <c r="A286" s="6">
        <v>212112361</v>
      </c>
      <c r="B286" s="1">
        <f t="shared" si="1"/>
        <v>0</v>
      </c>
    </row>
    <row r="287" spans="1:2" ht="12.75">
      <c r="A287" s="6">
        <v>212112363</v>
      </c>
      <c r="B287" s="1">
        <f t="shared" si="1"/>
        <v>0</v>
      </c>
    </row>
    <row r="288" spans="1:2" ht="12.75">
      <c r="A288" s="6">
        <v>212112381</v>
      </c>
      <c r="B288" s="1">
        <f t="shared" si="1"/>
        <v>0</v>
      </c>
    </row>
    <row r="289" spans="1:2" ht="12.75">
      <c r="A289" s="6">
        <v>212112383</v>
      </c>
      <c r="B289" s="1">
        <f t="shared" si="1"/>
        <v>0</v>
      </c>
    </row>
    <row r="290" spans="1:2" ht="12.75">
      <c r="A290" s="6">
        <v>212112389</v>
      </c>
      <c r="B290" s="1">
        <f t="shared" si="1"/>
        <v>0</v>
      </c>
    </row>
    <row r="291" spans="1:2" ht="12.75">
      <c r="A291" s="6">
        <v>212112391</v>
      </c>
      <c r="B291" s="1">
        <f t="shared" si="1"/>
        <v>0</v>
      </c>
    </row>
    <row r="292" spans="1:2" ht="12.75">
      <c r="A292" s="6">
        <v>212112394</v>
      </c>
      <c r="B292" s="1">
        <f t="shared" si="1"/>
        <v>0</v>
      </c>
    </row>
    <row r="293" spans="1:2" ht="12.75">
      <c r="A293" s="6">
        <v>212112395</v>
      </c>
      <c r="B293" s="1">
        <f t="shared" si="1"/>
        <v>0</v>
      </c>
    </row>
    <row r="294" spans="1:2" ht="12.75">
      <c r="A294" s="6">
        <v>212112398</v>
      </c>
      <c r="B294" s="1">
        <f t="shared" si="1"/>
        <v>0</v>
      </c>
    </row>
    <row r="295" spans="1:2" ht="12.75">
      <c r="A295" s="6">
        <v>212112399</v>
      </c>
      <c r="B295" s="1">
        <f t="shared" si="1"/>
        <v>0</v>
      </c>
    </row>
    <row r="296" spans="1:2" ht="12.75">
      <c r="A296" s="6">
        <v>212112403</v>
      </c>
      <c r="B296" s="1">
        <f t="shared" si="1"/>
        <v>0</v>
      </c>
    </row>
    <row r="297" spans="1:2" ht="12.75">
      <c r="A297" s="6">
        <v>212112405</v>
      </c>
      <c r="B297" s="1">
        <f t="shared" si="1"/>
        <v>0</v>
      </c>
    </row>
    <row r="298" spans="1:2" ht="12.75">
      <c r="A298" s="6">
        <v>212112407</v>
      </c>
      <c r="B298" s="1">
        <f t="shared" si="1"/>
        <v>0</v>
      </c>
    </row>
    <row r="299" spans="1:2" ht="12.75">
      <c r="A299" s="6">
        <v>212112409</v>
      </c>
      <c r="B299" s="1">
        <f t="shared" si="1"/>
        <v>0</v>
      </c>
    </row>
    <row r="300" spans="1:2" ht="12.75">
      <c r="A300" s="6">
        <v>212112411</v>
      </c>
      <c r="B300" s="1">
        <f t="shared" si="1"/>
        <v>0</v>
      </c>
    </row>
    <row r="301" spans="1:2" ht="12.75">
      <c r="A301" s="33">
        <v>212112412</v>
      </c>
      <c r="B301" s="1">
        <f t="shared" si="1"/>
        <v>0</v>
      </c>
    </row>
    <row r="302" spans="1:2" ht="12.75">
      <c r="A302" s="6">
        <v>212112414</v>
      </c>
      <c r="B302" s="1">
        <f t="shared" si="1"/>
        <v>0</v>
      </c>
    </row>
    <row r="303" spans="1:2" ht="12.75">
      <c r="A303" s="6">
        <v>212112416</v>
      </c>
      <c r="B303" s="1">
        <f t="shared" si="1"/>
        <v>0</v>
      </c>
    </row>
    <row r="304" spans="1:2" ht="12.75">
      <c r="A304" s="6">
        <v>212112424</v>
      </c>
      <c r="B304" s="1">
        <f t="shared" si="1"/>
        <v>0</v>
      </c>
    </row>
    <row r="305" spans="1:2" ht="12.75">
      <c r="A305" s="6">
        <v>212112425</v>
      </c>
      <c r="B305" s="1">
        <f t="shared" si="1"/>
        <v>0</v>
      </c>
    </row>
    <row r="306" spans="1:2" ht="12.75">
      <c r="A306" s="6">
        <v>212112428</v>
      </c>
      <c r="B306" s="1">
        <f t="shared" si="1"/>
        <v>0</v>
      </c>
    </row>
    <row r="307" spans="1:2" ht="12.75">
      <c r="A307" s="6">
        <v>212112431</v>
      </c>
      <c r="B307" s="1">
        <f t="shared" si="1"/>
        <v>0</v>
      </c>
    </row>
    <row r="308" spans="1:2" ht="12.75">
      <c r="A308" s="6">
        <v>212112432</v>
      </c>
      <c r="B308" s="1">
        <f t="shared" si="1"/>
        <v>0</v>
      </c>
    </row>
    <row r="309" spans="1:2" ht="12.75">
      <c r="A309" s="6">
        <v>222011335</v>
      </c>
      <c r="B309" s="1">
        <f t="shared" si="1"/>
        <v>0</v>
      </c>
    </row>
    <row r="310" spans="1:2" ht="12.75">
      <c r="A310" s="6">
        <v>222111840</v>
      </c>
      <c r="B310" s="1">
        <f t="shared" si="1"/>
        <v>0</v>
      </c>
    </row>
    <row r="311" spans="1:2" ht="12.75">
      <c r="A311" s="6">
        <v>222111841</v>
      </c>
      <c r="B311" s="1">
        <f t="shared" si="1"/>
        <v>0</v>
      </c>
    </row>
    <row r="312" spans="1:2" ht="12.75">
      <c r="A312" s="6">
        <v>222111843</v>
      </c>
      <c r="B312" s="1">
        <f t="shared" si="1"/>
        <v>0</v>
      </c>
    </row>
    <row r="313" spans="1:2" ht="12.75">
      <c r="A313" s="6">
        <v>222111844</v>
      </c>
      <c r="B313" s="1">
        <f t="shared" si="1"/>
        <v>0</v>
      </c>
    </row>
    <row r="314" spans="1:2" ht="12.75">
      <c r="A314" s="6">
        <v>222111845</v>
      </c>
      <c r="B314" s="1">
        <f t="shared" si="1"/>
        <v>0</v>
      </c>
    </row>
    <row r="315" spans="1:2" ht="12.75">
      <c r="A315" s="6">
        <v>222111848</v>
      </c>
      <c r="B315" s="1">
        <f t="shared" si="1"/>
        <v>0</v>
      </c>
    </row>
    <row r="316" spans="1:2" ht="12.75">
      <c r="A316" s="6">
        <v>222111849</v>
      </c>
      <c r="B316" s="1">
        <f t="shared" si="1"/>
        <v>0</v>
      </c>
    </row>
    <row r="317" spans="1:2" ht="12.75">
      <c r="A317" s="6">
        <v>222111850</v>
      </c>
      <c r="B317" s="1">
        <f t="shared" si="1"/>
        <v>0</v>
      </c>
    </row>
    <row r="318" spans="1:2" ht="12.75">
      <c r="A318" s="6">
        <v>222111852</v>
      </c>
      <c r="B318" s="1">
        <f t="shared" si="1"/>
        <v>0</v>
      </c>
    </row>
    <row r="319" spans="1:2" ht="12.75">
      <c r="A319" s="6">
        <v>222111853</v>
      </c>
      <c r="B319" s="1">
        <f t="shared" si="1"/>
        <v>0</v>
      </c>
    </row>
    <row r="320" spans="1:2" ht="12.75">
      <c r="A320" s="6">
        <v>222111855</v>
      </c>
      <c r="B320" s="1">
        <f t="shared" si="1"/>
        <v>0</v>
      </c>
    </row>
    <row r="321" spans="1:2" ht="12.75">
      <c r="A321" s="6">
        <v>222111858</v>
      </c>
      <c r="B321" s="1">
        <f t="shared" si="1"/>
        <v>0</v>
      </c>
    </row>
    <row r="322" spans="1:2" ht="12.75">
      <c r="A322" s="6">
        <v>222111862</v>
      </c>
      <c r="B322" s="1">
        <f t="shared" si="1"/>
        <v>0</v>
      </c>
    </row>
    <row r="323" spans="1:2" ht="12.75">
      <c r="A323" s="6">
        <v>222111864</v>
      </c>
      <c r="B323" s="1">
        <f t="shared" si="1"/>
        <v>0</v>
      </c>
    </row>
    <row r="324" spans="1:2" ht="12.75">
      <c r="A324" s="6">
        <v>222111869</v>
      </c>
      <c r="B324" s="1">
        <f t="shared" si="1"/>
        <v>0</v>
      </c>
    </row>
    <row r="325" spans="1:2" ht="12.75">
      <c r="A325" s="6">
        <v>222111871</v>
      </c>
      <c r="B325" s="1">
        <f t="shared" si="1"/>
        <v>0</v>
      </c>
    </row>
    <row r="326" spans="1:2" ht="12.75">
      <c r="A326" s="6">
        <v>222111873</v>
      </c>
      <c r="B326" s="1">
        <f t="shared" si="1"/>
        <v>0</v>
      </c>
    </row>
    <row r="327" spans="1:2" ht="12.75">
      <c r="A327" s="6">
        <v>222111874</v>
      </c>
      <c r="B327" s="1">
        <f t="shared" si="1"/>
        <v>0</v>
      </c>
    </row>
    <row r="328" spans="1:2" ht="12.75">
      <c r="A328" s="6">
        <v>222111877</v>
      </c>
      <c r="B328" s="1">
        <f t="shared" si="1"/>
        <v>0</v>
      </c>
    </row>
    <row r="329" spans="1:2" ht="12.75">
      <c r="A329" s="6">
        <v>222111878</v>
      </c>
      <c r="B329" s="1">
        <f t="shared" si="1"/>
        <v>0</v>
      </c>
    </row>
    <row r="330" spans="1:2" ht="12.75">
      <c r="A330" s="6">
        <v>222111883</v>
      </c>
      <c r="B330" s="1">
        <f t="shared" si="1"/>
        <v>0</v>
      </c>
    </row>
    <row r="331" spans="1:2" ht="12.75">
      <c r="A331" s="6">
        <v>222111886</v>
      </c>
      <c r="B331" s="1">
        <f t="shared" si="1"/>
        <v>0</v>
      </c>
    </row>
    <row r="332" spans="1:2" ht="12.75">
      <c r="A332" s="6">
        <v>222111888</v>
      </c>
      <c r="B332" s="1">
        <f t="shared" si="1"/>
        <v>0</v>
      </c>
    </row>
    <row r="333" spans="1:2" ht="12.75">
      <c r="A333" s="6">
        <v>222111890</v>
      </c>
      <c r="B333" s="1">
        <f t="shared" si="1"/>
        <v>0</v>
      </c>
    </row>
    <row r="334" spans="1:2" ht="12.75">
      <c r="A334" s="6">
        <v>222111893</v>
      </c>
      <c r="B334" s="1">
        <f t="shared" si="1"/>
        <v>0</v>
      </c>
    </row>
    <row r="335" spans="1:2" ht="12.75">
      <c r="A335" s="6">
        <v>222111894</v>
      </c>
      <c r="B335" s="1">
        <f t="shared" si="1"/>
        <v>0</v>
      </c>
    </row>
    <row r="336" spans="1:2" ht="12.75">
      <c r="A336" s="6">
        <v>222111896</v>
      </c>
      <c r="B336" s="1">
        <f t="shared" si="1"/>
        <v>0</v>
      </c>
    </row>
    <row r="337" spans="1:2" ht="12.75">
      <c r="A337" s="6">
        <v>222111900</v>
      </c>
      <c r="B337" s="1">
        <f t="shared" si="1"/>
        <v>0</v>
      </c>
    </row>
    <row r="338" spans="1:2" ht="12.75">
      <c r="A338" s="6">
        <v>222111902</v>
      </c>
      <c r="B338" s="1">
        <f t="shared" si="1"/>
        <v>0</v>
      </c>
    </row>
    <row r="339" spans="1:2" ht="12.75">
      <c r="A339" s="6">
        <v>222111904</v>
      </c>
      <c r="B339" s="1">
        <f t="shared" si="1"/>
        <v>0</v>
      </c>
    </row>
    <row r="340" spans="1:2" ht="12.75">
      <c r="A340" s="6">
        <v>222111907</v>
      </c>
      <c r="B340" s="1">
        <f t="shared" si="1"/>
        <v>0</v>
      </c>
    </row>
    <row r="341" spans="1:2" ht="12.75">
      <c r="A341" s="6">
        <v>222111908</v>
      </c>
      <c r="B341" s="1">
        <f t="shared" si="1"/>
        <v>0</v>
      </c>
    </row>
    <row r="342" spans="1:2" ht="12.75">
      <c r="A342" s="6">
        <v>222111910</v>
      </c>
      <c r="B342" s="1">
        <f t="shared" si="1"/>
        <v>0</v>
      </c>
    </row>
    <row r="343" spans="1:2" ht="12.75">
      <c r="A343" s="6">
        <v>222111912</v>
      </c>
      <c r="B343" s="1">
        <f t="shared" si="1"/>
        <v>0</v>
      </c>
    </row>
    <row r="344" spans="1:2" ht="12.75">
      <c r="A344" s="6">
        <v>222111914</v>
      </c>
      <c r="B344" s="1">
        <f t="shared" si="1"/>
        <v>0</v>
      </c>
    </row>
    <row r="345" spans="1:2" ht="12.75">
      <c r="A345" s="6">
        <v>222111919</v>
      </c>
      <c r="B345" s="1">
        <f t="shared" si="1"/>
        <v>0</v>
      </c>
    </row>
    <row r="346" spans="1:2" ht="12.75">
      <c r="A346" s="6">
        <v>222111924</v>
      </c>
      <c r="B346" s="1">
        <f t="shared" si="1"/>
        <v>0</v>
      </c>
    </row>
    <row r="347" spans="1:2" ht="12.75">
      <c r="A347" s="6">
        <v>222111925</v>
      </c>
      <c r="B347" s="1">
        <f t="shared" si="1"/>
        <v>0</v>
      </c>
    </row>
    <row r="348" spans="1:2" ht="12.75">
      <c r="A348" s="6">
        <v>222111926</v>
      </c>
      <c r="B348" s="1">
        <f t="shared" si="1"/>
        <v>0</v>
      </c>
    </row>
    <row r="349" spans="1:2" ht="12.75">
      <c r="A349" s="6">
        <v>222111928</v>
      </c>
      <c r="B349" s="1">
        <f t="shared" si="1"/>
        <v>0</v>
      </c>
    </row>
    <row r="350" spans="1:2" ht="12.75">
      <c r="A350" s="6">
        <v>222111929</v>
      </c>
      <c r="B350" s="1">
        <f t="shared" si="1"/>
        <v>0</v>
      </c>
    </row>
    <row r="351" spans="1:2" ht="12.75">
      <c r="A351" s="6">
        <v>222111930</v>
      </c>
      <c r="B351" s="1">
        <f t="shared" si="1"/>
        <v>0</v>
      </c>
    </row>
    <row r="352" spans="1:2" ht="12.75">
      <c r="A352" s="6">
        <v>222111933</v>
      </c>
      <c r="B352" s="1">
        <f t="shared" si="1"/>
        <v>0</v>
      </c>
    </row>
    <row r="353" spans="1:2" ht="12.75">
      <c r="A353" s="6">
        <v>222111937</v>
      </c>
      <c r="B353" s="1">
        <f t="shared" si="1"/>
        <v>0</v>
      </c>
    </row>
    <row r="354" spans="1:2" ht="12.75">
      <c r="A354" s="6">
        <v>222111938</v>
      </c>
      <c r="B354" s="1">
        <f t="shared" si="1"/>
        <v>0</v>
      </c>
    </row>
    <row r="355" spans="1:2" ht="12.75">
      <c r="A355" s="6">
        <v>222111939</v>
      </c>
      <c r="B355" s="1">
        <f t="shared" si="1"/>
        <v>0</v>
      </c>
    </row>
    <row r="356" spans="1:2" ht="12.75">
      <c r="A356" s="6">
        <v>222111940</v>
      </c>
      <c r="B356" s="1">
        <f t="shared" si="1"/>
        <v>0</v>
      </c>
    </row>
    <row r="357" spans="1:2" ht="12.75">
      <c r="A357" s="6">
        <v>222111943</v>
      </c>
      <c r="B357" s="1">
        <f t="shared" si="1"/>
        <v>0</v>
      </c>
    </row>
    <row r="358" spans="1:2" ht="12.75">
      <c r="A358" s="6">
        <v>222111947</v>
      </c>
      <c r="B358" s="1">
        <f t="shared" si="1"/>
        <v>0</v>
      </c>
    </row>
    <row r="359" spans="1:2" ht="12.75">
      <c r="A359" s="6">
        <v>222111948</v>
      </c>
      <c r="B359" s="1">
        <f t="shared" si="1"/>
        <v>0</v>
      </c>
    </row>
    <row r="360" spans="1:2" ht="12.75">
      <c r="A360" s="6">
        <v>222111955</v>
      </c>
      <c r="B360" s="1">
        <f t="shared" si="1"/>
        <v>0</v>
      </c>
    </row>
    <row r="361" spans="1:2" ht="12.75">
      <c r="A361" s="6">
        <v>222111956</v>
      </c>
      <c r="B361" s="1">
        <f t="shared" si="1"/>
        <v>0</v>
      </c>
    </row>
    <row r="362" spans="1:2" ht="12.75">
      <c r="A362" s="6">
        <v>222111961</v>
      </c>
      <c r="B362" s="1">
        <f t="shared" si="1"/>
        <v>0</v>
      </c>
    </row>
    <row r="363" spans="1:2" ht="12.75">
      <c r="A363" s="6">
        <v>222111964</v>
      </c>
      <c r="B363" s="1">
        <f t="shared" si="1"/>
        <v>0</v>
      </c>
    </row>
    <row r="364" spans="1:2" ht="12.75">
      <c r="A364" s="6">
        <v>222111966</v>
      </c>
      <c r="B364" s="1">
        <f t="shared" si="1"/>
        <v>0</v>
      </c>
    </row>
    <row r="365" spans="1:2" ht="12.75">
      <c r="A365" s="6">
        <v>222111967</v>
      </c>
      <c r="B365" s="1">
        <f t="shared" si="1"/>
        <v>0</v>
      </c>
    </row>
    <row r="366" spans="1:2" ht="12.75">
      <c r="A366" s="6">
        <v>222111969</v>
      </c>
      <c r="B366" s="1">
        <f t="shared" si="1"/>
        <v>0</v>
      </c>
    </row>
    <row r="367" spans="1:2" ht="12.75">
      <c r="A367" s="33">
        <v>222111971</v>
      </c>
      <c r="B367" s="1">
        <f t="shared" si="1"/>
        <v>0</v>
      </c>
    </row>
    <row r="368" spans="1:2" ht="12.75">
      <c r="A368" s="6">
        <v>222111975</v>
      </c>
      <c r="B368" s="1">
        <f t="shared" si="1"/>
        <v>0</v>
      </c>
    </row>
    <row r="369" spans="1:2" ht="12.75">
      <c r="A369" s="6">
        <v>222111978</v>
      </c>
      <c r="B369" s="1">
        <f t="shared" si="1"/>
        <v>0</v>
      </c>
    </row>
    <row r="370" spans="1:2" ht="12.75">
      <c r="A370" s="6">
        <v>222111979</v>
      </c>
      <c r="B370" s="1">
        <f t="shared" si="1"/>
        <v>0</v>
      </c>
    </row>
    <row r="371" spans="1:2" ht="12.75">
      <c r="A371" s="6">
        <v>222111987</v>
      </c>
      <c r="B371" s="1">
        <f t="shared" si="1"/>
        <v>0</v>
      </c>
    </row>
    <row r="372" spans="1:2" ht="12.75">
      <c r="A372" s="6">
        <v>222111988</v>
      </c>
      <c r="B372" s="1">
        <f t="shared" si="1"/>
        <v>0</v>
      </c>
    </row>
    <row r="373" spans="1:2" ht="12.75">
      <c r="A373" s="6">
        <v>222111991</v>
      </c>
      <c r="B373" s="1">
        <f t="shared" si="1"/>
        <v>0</v>
      </c>
    </row>
    <row r="374" spans="1:2" ht="12.75">
      <c r="A374" s="6">
        <v>222111992</v>
      </c>
      <c r="B374" s="1">
        <f t="shared" si="1"/>
        <v>0</v>
      </c>
    </row>
    <row r="375" spans="1:2" ht="12.75">
      <c r="A375" s="6">
        <v>222111993</v>
      </c>
      <c r="B375" s="1">
        <f t="shared" si="1"/>
        <v>0</v>
      </c>
    </row>
    <row r="376" spans="1:2" ht="12.75">
      <c r="A376" s="6">
        <v>222111995</v>
      </c>
      <c r="B376" s="1">
        <f t="shared" si="1"/>
        <v>0</v>
      </c>
    </row>
    <row r="377" spans="1:2" ht="12.75">
      <c r="A377" s="6">
        <v>222111997</v>
      </c>
      <c r="B377" s="1">
        <f t="shared" si="1"/>
        <v>0</v>
      </c>
    </row>
    <row r="378" spans="1:2" ht="12.75">
      <c r="A378" s="6">
        <v>222111998</v>
      </c>
      <c r="B378" s="1">
        <f t="shared" si="1"/>
        <v>0</v>
      </c>
    </row>
    <row r="379" spans="1:2" ht="12.75">
      <c r="A379" s="6">
        <v>222112004</v>
      </c>
      <c r="B379" s="1">
        <f t="shared" si="1"/>
        <v>0</v>
      </c>
    </row>
    <row r="380" spans="1:2" ht="12.75">
      <c r="A380" s="6">
        <v>222112009</v>
      </c>
      <c r="B380" s="1">
        <f t="shared" si="1"/>
        <v>0</v>
      </c>
    </row>
    <row r="381" spans="1:2" ht="12.75">
      <c r="A381" s="6">
        <v>222112010</v>
      </c>
      <c r="B381" s="1">
        <f t="shared" si="1"/>
        <v>0</v>
      </c>
    </row>
    <row r="382" spans="1:2" ht="12.75">
      <c r="A382" s="6">
        <v>222112011</v>
      </c>
      <c r="B382" s="1">
        <f t="shared" si="1"/>
        <v>0</v>
      </c>
    </row>
    <row r="383" spans="1:2" ht="12.75">
      <c r="A383" s="6">
        <v>222112016</v>
      </c>
      <c r="B383" s="1">
        <f t="shared" si="1"/>
        <v>0</v>
      </c>
    </row>
    <row r="384" spans="1:2" ht="12.75">
      <c r="A384" s="6">
        <v>222112022</v>
      </c>
      <c r="B384" s="1">
        <f t="shared" si="1"/>
        <v>0</v>
      </c>
    </row>
    <row r="385" spans="1:2" ht="12.75">
      <c r="A385" s="6">
        <v>222112028</v>
      </c>
      <c r="B385" s="1">
        <f t="shared" si="1"/>
        <v>0</v>
      </c>
    </row>
    <row r="386" spans="1:2" ht="12.75">
      <c r="A386" s="6">
        <v>222112030</v>
      </c>
      <c r="B386" s="1">
        <f t="shared" si="1"/>
        <v>0</v>
      </c>
    </row>
    <row r="387" spans="1:2" ht="12.75">
      <c r="A387" s="6">
        <v>222112038</v>
      </c>
      <c r="B387" s="1">
        <f t="shared" si="1"/>
        <v>0</v>
      </c>
    </row>
    <row r="388" spans="1:2" ht="12.75">
      <c r="A388" s="6">
        <v>222112039</v>
      </c>
      <c r="B388" s="1">
        <f t="shared" si="1"/>
        <v>0</v>
      </c>
    </row>
    <row r="389" spans="1:2" ht="12.75">
      <c r="A389" s="6">
        <v>222112042</v>
      </c>
      <c r="B389" s="1">
        <f t="shared" si="1"/>
        <v>0</v>
      </c>
    </row>
    <row r="390" spans="1:2" ht="12.75">
      <c r="A390" s="6">
        <v>222112043</v>
      </c>
      <c r="B390" s="1">
        <f t="shared" si="1"/>
        <v>0</v>
      </c>
    </row>
    <row r="391" spans="1:2" ht="12.75">
      <c r="A391" s="6">
        <v>222112044</v>
      </c>
      <c r="B391" s="1">
        <f t="shared" si="1"/>
        <v>0</v>
      </c>
    </row>
    <row r="392" spans="1:2" ht="12.75">
      <c r="A392" s="6">
        <v>222112045</v>
      </c>
      <c r="B392" s="1">
        <f t="shared" si="1"/>
        <v>0</v>
      </c>
    </row>
    <row r="393" spans="1:2" ht="12.75">
      <c r="A393" s="6">
        <v>222112047</v>
      </c>
      <c r="B393" s="1">
        <f t="shared" si="1"/>
        <v>0</v>
      </c>
    </row>
    <row r="394" spans="1:2" ht="12.75">
      <c r="A394" s="6">
        <v>222112048</v>
      </c>
      <c r="B394" s="1">
        <f t="shared" si="1"/>
        <v>0</v>
      </c>
    </row>
    <row r="395" spans="1:2" ht="12.75">
      <c r="A395" s="6">
        <v>222112055</v>
      </c>
      <c r="B395" s="1">
        <f t="shared" si="1"/>
        <v>0</v>
      </c>
    </row>
    <row r="396" spans="1:2" ht="12.75">
      <c r="A396" s="6">
        <v>222112057</v>
      </c>
      <c r="B396" s="1">
        <f t="shared" si="1"/>
        <v>0</v>
      </c>
    </row>
    <row r="397" spans="1:2" ht="12.75">
      <c r="A397" s="6">
        <v>222112058</v>
      </c>
      <c r="B397" s="1">
        <f t="shared" si="1"/>
        <v>0</v>
      </c>
    </row>
    <row r="398" spans="1:2" ht="12.75">
      <c r="A398" s="6">
        <v>222112063</v>
      </c>
      <c r="B398" s="1">
        <f t="shared" si="1"/>
        <v>0</v>
      </c>
    </row>
    <row r="399" spans="1:2" ht="12.75">
      <c r="A399" s="6">
        <v>222112066</v>
      </c>
      <c r="B399" s="1">
        <f t="shared" si="1"/>
        <v>0</v>
      </c>
    </row>
    <row r="400" spans="1:2" ht="12.75">
      <c r="A400" s="6">
        <v>222112069</v>
      </c>
      <c r="B400" s="1">
        <f t="shared" si="1"/>
        <v>0</v>
      </c>
    </row>
    <row r="401" spans="1:2" ht="12.75">
      <c r="A401" s="6">
        <v>222112070</v>
      </c>
      <c r="B401" s="1">
        <f t="shared" si="1"/>
        <v>0</v>
      </c>
    </row>
    <row r="402" spans="1:2" ht="12.75">
      <c r="A402" s="6">
        <v>222112071</v>
      </c>
      <c r="B402" s="1">
        <f t="shared" si="1"/>
        <v>0</v>
      </c>
    </row>
    <row r="403" spans="1:2" ht="12.75">
      <c r="A403" s="6">
        <v>222112074</v>
      </c>
      <c r="B403" s="1">
        <f t="shared" si="1"/>
        <v>0</v>
      </c>
    </row>
    <row r="404" spans="1:2" ht="12.75">
      <c r="A404" s="6">
        <v>222112076</v>
      </c>
      <c r="B404" s="1">
        <f t="shared" si="1"/>
        <v>0</v>
      </c>
    </row>
    <row r="405" spans="1:2" ht="12.75">
      <c r="A405" s="6">
        <v>222112078</v>
      </c>
      <c r="B405" s="1">
        <f t="shared" si="1"/>
        <v>0</v>
      </c>
    </row>
    <row r="406" spans="1:2" ht="12.75">
      <c r="A406" s="6">
        <v>222112082</v>
      </c>
      <c r="B406" s="1">
        <f t="shared" si="1"/>
        <v>0</v>
      </c>
    </row>
    <row r="407" spans="1:2" ht="12.75">
      <c r="A407" s="6">
        <v>222112083</v>
      </c>
      <c r="B407" s="1">
        <f t="shared" si="1"/>
        <v>0</v>
      </c>
    </row>
    <row r="408" spans="1:2" ht="12.75">
      <c r="A408" s="6">
        <v>222112085</v>
      </c>
      <c r="B408" s="1">
        <f t="shared" si="1"/>
        <v>0</v>
      </c>
    </row>
    <row r="409" spans="1:2" ht="12.75">
      <c r="A409" s="6">
        <v>222112086</v>
      </c>
      <c r="B409" s="1">
        <f t="shared" si="1"/>
        <v>0</v>
      </c>
    </row>
    <row r="410" spans="1:2" ht="12.75">
      <c r="A410" s="6">
        <v>222112089</v>
      </c>
      <c r="B410" s="1">
        <f t="shared" si="1"/>
        <v>0</v>
      </c>
    </row>
    <row r="411" spans="1:2" ht="12.75">
      <c r="A411" s="6">
        <v>222112090</v>
      </c>
      <c r="B411" s="1">
        <f t="shared" si="1"/>
        <v>0</v>
      </c>
    </row>
    <row r="412" spans="1:2" ht="12.75">
      <c r="A412" s="6">
        <v>222112091</v>
      </c>
      <c r="B412" s="1">
        <f t="shared" si="1"/>
        <v>0</v>
      </c>
    </row>
    <row r="413" spans="1:2" ht="12.75">
      <c r="A413" s="6">
        <v>222112094</v>
      </c>
      <c r="B413" s="1">
        <f t="shared" si="1"/>
        <v>0</v>
      </c>
    </row>
    <row r="414" spans="1:2" ht="12.75">
      <c r="A414" s="6">
        <v>222112096</v>
      </c>
      <c r="B414" s="1">
        <f t="shared" si="1"/>
        <v>0</v>
      </c>
    </row>
    <row r="415" spans="1:2" ht="12.75">
      <c r="A415" s="6">
        <v>222112099</v>
      </c>
      <c r="B415" s="1">
        <f t="shared" si="1"/>
        <v>0</v>
      </c>
    </row>
    <row r="416" spans="1:2" ht="12.75">
      <c r="A416" s="6">
        <v>222112102</v>
      </c>
      <c r="B416" s="1">
        <f t="shared" si="1"/>
        <v>0</v>
      </c>
    </row>
    <row r="417" spans="1:2" ht="12.75">
      <c r="A417" s="6">
        <v>222112103</v>
      </c>
      <c r="B417" s="1">
        <f t="shared" si="1"/>
        <v>0</v>
      </c>
    </row>
    <row r="418" spans="1:2" ht="12.75">
      <c r="A418" s="6">
        <v>222112106</v>
      </c>
      <c r="B418" s="1">
        <f t="shared" si="1"/>
        <v>0</v>
      </c>
    </row>
    <row r="419" spans="1:2" ht="12.75">
      <c r="A419" s="6">
        <v>222112110</v>
      </c>
      <c r="B419" s="1">
        <f t="shared" si="1"/>
        <v>0</v>
      </c>
    </row>
    <row r="420" spans="1:2" ht="12.75">
      <c r="A420" s="6">
        <v>222112111</v>
      </c>
      <c r="B420" s="1">
        <f t="shared" si="1"/>
        <v>0</v>
      </c>
    </row>
    <row r="421" spans="1:2" ht="12.75">
      <c r="A421" s="6">
        <v>222112112</v>
      </c>
      <c r="B421" s="1">
        <f t="shared" si="1"/>
        <v>0</v>
      </c>
    </row>
    <row r="422" spans="1:2" ht="12.75">
      <c r="A422" s="6">
        <v>222112114</v>
      </c>
      <c r="B422" s="1">
        <f t="shared" si="1"/>
        <v>0</v>
      </c>
    </row>
    <row r="423" spans="1:2" ht="12.75">
      <c r="A423" s="6">
        <v>222112116</v>
      </c>
      <c r="B423" s="1">
        <f t="shared" si="1"/>
        <v>0</v>
      </c>
    </row>
    <row r="424" spans="1:2" ht="12.75">
      <c r="A424" s="6">
        <v>222112118</v>
      </c>
      <c r="B424" s="1">
        <f t="shared" si="1"/>
        <v>0</v>
      </c>
    </row>
    <row r="425" spans="1:2" ht="12.75">
      <c r="A425" s="6">
        <v>222112122</v>
      </c>
      <c r="B425" s="1">
        <f t="shared" si="1"/>
        <v>0</v>
      </c>
    </row>
    <row r="426" spans="1:2" ht="12.75">
      <c r="A426" s="6">
        <v>222112127</v>
      </c>
      <c r="B426" s="1">
        <f t="shared" si="1"/>
        <v>0</v>
      </c>
    </row>
    <row r="427" spans="1:2" ht="12.75">
      <c r="A427" s="6">
        <v>222112129</v>
      </c>
      <c r="B427" s="1">
        <f t="shared" si="1"/>
        <v>0</v>
      </c>
    </row>
    <row r="428" spans="1:2" ht="12.75">
      <c r="A428" s="6">
        <v>222112131</v>
      </c>
      <c r="B428" s="1">
        <f t="shared" si="1"/>
        <v>0</v>
      </c>
    </row>
    <row r="429" spans="1:2" ht="12.75">
      <c r="A429" s="6">
        <v>222112133</v>
      </c>
      <c r="B429" s="1">
        <f t="shared" si="1"/>
        <v>0</v>
      </c>
    </row>
    <row r="430" spans="1:2" ht="12.75">
      <c r="A430" s="6">
        <v>222112135</v>
      </c>
      <c r="B430" s="1">
        <f t="shared" si="1"/>
        <v>0</v>
      </c>
    </row>
    <row r="431" spans="1:2" ht="12.75">
      <c r="A431" s="6">
        <v>222112137</v>
      </c>
      <c r="B431" s="1">
        <f t="shared" si="1"/>
        <v>0</v>
      </c>
    </row>
    <row r="432" spans="1:2" ht="12.75">
      <c r="A432" s="6">
        <v>222112141</v>
      </c>
      <c r="B432" s="1">
        <f t="shared" si="1"/>
        <v>0</v>
      </c>
    </row>
    <row r="433" spans="1:2" ht="12.75">
      <c r="A433" s="6">
        <v>222112142</v>
      </c>
      <c r="B433" s="1">
        <f t="shared" si="1"/>
        <v>0</v>
      </c>
    </row>
    <row r="434" spans="1:2" ht="12.75">
      <c r="A434" s="6">
        <v>222112143</v>
      </c>
      <c r="B434" s="1">
        <f t="shared" si="1"/>
        <v>0</v>
      </c>
    </row>
    <row r="435" spans="1:2" ht="12.75">
      <c r="A435" s="6">
        <v>222112154</v>
      </c>
      <c r="B435" s="1">
        <f t="shared" si="1"/>
        <v>0</v>
      </c>
    </row>
    <row r="436" spans="1:2" ht="12.75">
      <c r="A436" s="6">
        <v>222112155</v>
      </c>
      <c r="B436" s="1">
        <f t="shared" si="1"/>
        <v>0</v>
      </c>
    </row>
    <row r="437" spans="1:2" ht="12.75">
      <c r="A437" s="6">
        <v>222112156</v>
      </c>
      <c r="B437" s="1">
        <f t="shared" si="1"/>
        <v>0</v>
      </c>
    </row>
    <row r="438" spans="1:2" ht="12.75">
      <c r="A438" s="6">
        <v>222112162</v>
      </c>
      <c r="B438" s="1">
        <f t="shared" si="1"/>
        <v>0</v>
      </c>
    </row>
    <row r="439" spans="1:2" ht="12.75">
      <c r="A439" s="6">
        <v>222112164</v>
      </c>
      <c r="B439" s="1">
        <f t="shared" si="1"/>
        <v>0</v>
      </c>
    </row>
    <row r="440" spans="1:2" ht="12.75">
      <c r="A440" s="6">
        <v>222112167</v>
      </c>
      <c r="B440" s="1">
        <f t="shared" si="1"/>
        <v>0</v>
      </c>
    </row>
    <row r="441" spans="1:2" ht="12.75">
      <c r="A441" s="6">
        <v>222112169</v>
      </c>
      <c r="B441" s="1">
        <f t="shared" si="1"/>
        <v>0</v>
      </c>
    </row>
    <row r="442" spans="1:2" ht="12.75">
      <c r="A442" s="6">
        <v>222112171</v>
      </c>
      <c r="B442" s="1">
        <f t="shared" si="1"/>
        <v>0</v>
      </c>
    </row>
    <row r="443" spans="1:2" ht="12.75">
      <c r="A443" s="6">
        <v>222112173</v>
      </c>
      <c r="B443" s="1">
        <f t="shared" si="1"/>
        <v>0</v>
      </c>
    </row>
    <row r="444" spans="1:2" ht="12.75">
      <c r="A444" s="6">
        <v>222112177</v>
      </c>
      <c r="B444" s="1">
        <f t="shared" si="1"/>
        <v>0</v>
      </c>
    </row>
    <row r="445" spans="1:2" ht="12.75">
      <c r="A445" s="6">
        <v>222112179</v>
      </c>
      <c r="B445" s="1">
        <f t="shared" si="1"/>
        <v>0</v>
      </c>
    </row>
    <row r="446" spans="1:2" ht="12.75">
      <c r="A446" s="6">
        <v>222112184</v>
      </c>
      <c r="B446" s="1">
        <f t="shared" si="1"/>
        <v>0</v>
      </c>
    </row>
    <row r="447" spans="1:2" ht="12.75">
      <c r="A447" s="6">
        <v>222112195</v>
      </c>
      <c r="B447" s="1">
        <f t="shared" si="1"/>
        <v>0</v>
      </c>
    </row>
    <row r="448" spans="1:2" ht="12.75">
      <c r="A448" s="6">
        <v>222112197</v>
      </c>
      <c r="B448" s="1">
        <f t="shared" si="1"/>
        <v>0</v>
      </c>
    </row>
    <row r="449" spans="1:2" ht="12.75">
      <c r="A449" s="6">
        <v>222112201</v>
      </c>
      <c r="B449" s="1">
        <f t="shared" si="1"/>
        <v>0</v>
      </c>
    </row>
    <row r="450" spans="1:2" ht="12.75">
      <c r="A450" s="6">
        <v>222112205</v>
      </c>
      <c r="B450" s="1">
        <f t="shared" si="1"/>
        <v>0</v>
      </c>
    </row>
    <row r="451" spans="1:2" ht="12.75">
      <c r="A451" s="6">
        <v>222112207</v>
      </c>
      <c r="B451" s="1">
        <f t="shared" si="1"/>
        <v>0</v>
      </c>
    </row>
    <row r="452" spans="1:2" ht="12.75">
      <c r="A452" s="6">
        <v>222112210</v>
      </c>
      <c r="B452" s="1">
        <f t="shared" si="1"/>
        <v>0</v>
      </c>
    </row>
    <row r="453" spans="1:2" ht="12.75">
      <c r="A453" s="6">
        <v>222112212</v>
      </c>
      <c r="B453" s="1">
        <f t="shared" si="1"/>
        <v>0</v>
      </c>
    </row>
    <row r="454" spans="1:2" ht="12.75">
      <c r="A454" s="6">
        <v>222112217</v>
      </c>
      <c r="B454" s="1">
        <f t="shared" si="1"/>
        <v>0</v>
      </c>
    </row>
    <row r="455" spans="1:2" ht="12.75">
      <c r="A455" s="6">
        <v>222112218</v>
      </c>
      <c r="B455" s="1">
        <f t="shared" si="1"/>
        <v>0</v>
      </c>
    </row>
    <row r="456" spans="1:2" ht="12.75">
      <c r="A456" s="6">
        <v>222112219</v>
      </c>
      <c r="B456" s="1">
        <f t="shared" si="1"/>
        <v>0</v>
      </c>
    </row>
    <row r="457" spans="1:2" ht="12.75">
      <c r="A457" s="6">
        <v>222112222</v>
      </c>
      <c r="B457" s="1">
        <f t="shared" si="1"/>
        <v>0</v>
      </c>
    </row>
    <row r="458" spans="1:2" ht="12.75">
      <c r="A458" s="6">
        <v>222112224</v>
      </c>
      <c r="B458" s="1">
        <f t="shared" si="1"/>
        <v>0</v>
      </c>
    </row>
    <row r="459" spans="1:2" ht="12.75">
      <c r="A459" s="6">
        <v>222112225</v>
      </c>
      <c r="B459" s="1">
        <f t="shared" si="1"/>
        <v>0</v>
      </c>
    </row>
    <row r="460" spans="1:2" ht="12.75">
      <c r="A460" s="6">
        <v>222112227</v>
      </c>
      <c r="B460" s="1">
        <f t="shared" si="1"/>
        <v>0</v>
      </c>
    </row>
    <row r="461" spans="1:2" ht="12.75">
      <c r="A461" s="6">
        <v>222112229</v>
      </c>
      <c r="B461" s="1">
        <f t="shared" si="1"/>
        <v>0</v>
      </c>
    </row>
    <row r="462" spans="1:2" ht="12.75">
      <c r="A462" s="6">
        <v>222112236</v>
      </c>
      <c r="B462" s="1">
        <f t="shared" si="1"/>
        <v>0</v>
      </c>
    </row>
    <row r="463" spans="1:2" ht="12.75">
      <c r="A463" s="6">
        <v>222112241</v>
      </c>
      <c r="B463" s="1">
        <f t="shared" si="1"/>
        <v>0</v>
      </c>
    </row>
    <row r="464" spans="1:2" ht="12.75">
      <c r="A464" s="6">
        <v>222112243</v>
      </c>
      <c r="B464" s="1">
        <f t="shared" si="1"/>
        <v>0</v>
      </c>
    </row>
    <row r="465" spans="1:2" ht="12.75">
      <c r="A465" s="6">
        <v>222112245</v>
      </c>
      <c r="B465" s="1">
        <f t="shared" si="1"/>
        <v>0</v>
      </c>
    </row>
    <row r="466" spans="1:2" ht="12.75">
      <c r="A466" s="6">
        <v>222112246</v>
      </c>
      <c r="B466" s="1">
        <f t="shared" si="1"/>
        <v>0</v>
      </c>
    </row>
    <row r="467" spans="1:2" ht="12.75">
      <c r="A467" s="6">
        <v>222112251</v>
      </c>
      <c r="B467" s="1">
        <f t="shared" si="1"/>
        <v>0</v>
      </c>
    </row>
    <row r="468" spans="1:2" ht="12.75">
      <c r="A468" s="6">
        <v>222112258</v>
      </c>
      <c r="B468" s="1">
        <f t="shared" si="1"/>
        <v>0</v>
      </c>
    </row>
    <row r="469" spans="1:2" ht="12.75">
      <c r="A469" s="6">
        <v>222112260</v>
      </c>
      <c r="B469" s="1">
        <f t="shared" si="1"/>
        <v>0</v>
      </c>
    </row>
    <row r="470" spans="1:2" ht="12.75">
      <c r="A470" s="6">
        <v>222112261</v>
      </c>
      <c r="B470" s="1">
        <f t="shared" si="1"/>
        <v>0</v>
      </c>
    </row>
    <row r="471" spans="1:2" ht="12.75">
      <c r="A471" s="6">
        <v>222112262</v>
      </c>
      <c r="B471" s="1">
        <f t="shared" si="1"/>
        <v>0</v>
      </c>
    </row>
    <row r="472" spans="1:2" ht="12.75">
      <c r="A472" s="6">
        <v>222112263</v>
      </c>
      <c r="B472" s="1">
        <f t="shared" si="1"/>
        <v>0</v>
      </c>
    </row>
    <row r="473" spans="1:2" ht="12.75">
      <c r="A473" s="6">
        <v>222112265</v>
      </c>
      <c r="B473" s="1">
        <f t="shared" si="1"/>
        <v>0</v>
      </c>
    </row>
    <row r="474" spans="1:2" ht="12.75">
      <c r="A474" s="6">
        <v>222112266</v>
      </c>
      <c r="B474" s="1">
        <f t="shared" si="1"/>
        <v>0</v>
      </c>
    </row>
    <row r="475" spans="1:2" ht="12.75">
      <c r="A475" s="6">
        <v>222112268</v>
      </c>
      <c r="B475" s="1">
        <f t="shared" si="1"/>
        <v>0</v>
      </c>
    </row>
    <row r="476" spans="1:2" ht="12.75">
      <c r="A476" s="6">
        <v>222112272</v>
      </c>
      <c r="B476" s="1">
        <f t="shared" si="1"/>
        <v>0</v>
      </c>
    </row>
    <row r="477" spans="1:2" ht="12.75">
      <c r="A477" s="6">
        <v>222112273</v>
      </c>
      <c r="B477" s="1">
        <f t="shared" si="1"/>
        <v>0</v>
      </c>
    </row>
    <row r="478" spans="1:2" ht="12.75">
      <c r="A478" s="6">
        <v>222112280</v>
      </c>
      <c r="B478" s="1">
        <f t="shared" si="1"/>
        <v>0</v>
      </c>
    </row>
    <row r="479" spans="1:2" ht="12.75">
      <c r="A479" s="6">
        <v>222112281</v>
      </c>
      <c r="B479" s="1">
        <f t="shared" si="1"/>
        <v>0</v>
      </c>
    </row>
    <row r="480" spans="1:2" ht="12.75">
      <c r="A480" s="6">
        <v>222112282</v>
      </c>
      <c r="B480" s="1">
        <f t="shared" si="1"/>
        <v>0</v>
      </c>
    </row>
    <row r="481" spans="1:2" ht="12.75">
      <c r="A481" s="6">
        <v>222112286</v>
      </c>
      <c r="B481" s="1">
        <f t="shared" si="1"/>
        <v>0</v>
      </c>
    </row>
    <row r="482" spans="1:2" ht="12.75">
      <c r="A482" s="6">
        <v>222112290</v>
      </c>
      <c r="B482" s="1">
        <f t="shared" si="1"/>
        <v>0</v>
      </c>
    </row>
    <row r="483" spans="1:2" ht="12.75">
      <c r="A483" s="6">
        <v>222112294</v>
      </c>
      <c r="B483" s="1">
        <f t="shared" si="1"/>
        <v>0</v>
      </c>
    </row>
    <row r="484" spans="1:2" ht="12.75">
      <c r="A484" s="6">
        <v>222112296</v>
      </c>
      <c r="B484" s="1">
        <f t="shared" si="1"/>
        <v>0</v>
      </c>
    </row>
    <row r="485" spans="1:2" ht="12.75">
      <c r="A485" s="6">
        <v>222112299</v>
      </c>
      <c r="B485" s="1">
        <f t="shared" si="1"/>
        <v>0</v>
      </c>
    </row>
    <row r="486" spans="1:2" ht="12.75">
      <c r="A486" s="6">
        <v>222112300</v>
      </c>
      <c r="B486" s="1">
        <f t="shared" si="1"/>
        <v>0</v>
      </c>
    </row>
    <row r="487" spans="1:2" ht="12.75">
      <c r="A487" s="6">
        <v>222112303</v>
      </c>
      <c r="B487" s="1">
        <f t="shared" si="1"/>
        <v>0</v>
      </c>
    </row>
    <row r="488" spans="1:2" ht="12.75">
      <c r="A488" s="6">
        <v>222112305</v>
      </c>
      <c r="B488" s="1">
        <f t="shared" si="1"/>
        <v>0</v>
      </c>
    </row>
    <row r="489" spans="1:2" ht="12.75">
      <c r="A489" s="6">
        <v>222112310</v>
      </c>
      <c r="B489" s="1">
        <f t="shared" si="1"/>
        <v>0</v>
      </c>
    </row>
    <row r="490" spans="1:2" ht="12.75">
      <c r="A490" s="6">
        <v>222112311</v>
      </c>
      <c r="B490" s="1">
        <f t="shared" si="1"/>
        <v>0</v>
      </c>
    </row>
    <row r="491" spans="1:2" ht="12.75">
      <c r="A491" s="6">
        <v>222112319</v>
      </c>
      <c r="B491" s="1">
        <f t="shared" si="1"/>
        <v>0</v>
      </c>
    </row>
    <row r="492" spans="1:2" ht="12.75">
      <c r="A492" s="6">
        <v>222112321</v>
      </c>
      <c r="B492" s="1">
        <f t="shared" si="1"/>
        <v>0</v>
      </c>
    </row>
    <row r="493" spans="1:2" ht="12.75">
      <c r="A493" s="6">
        <v>222112322</v>
      </c>
      <c r="B493" s="1">
        <f t="shared" si="1"/>
        <v>0</v>
      </c>
    </row>
    <row r="494" spans="1:2" ht="12.75">
      <c r="A494" s="6">
        <v>222112324</v>
      </c>
      <c r="B494" s="1">
        <f t="shared" si="1"/>
        <v>0</v>
      </c>
    </row>
    <row r="495" spans="1:2" ht="12.75">
      <c r="A495" s="6">
        <v>222112325</v>
      </c>
      <c r="B495" s="1">
        <f t="shared" si="1"/>
        <v>0</v>
      </c>
    </row>
    <row r="496" spans="1:2" ht="12.75">
      <c r="A496" s="6">
        <v>222112332</v>
      </c>
      <c r="B496" s="1">
        <f t="shared" si="1"/>
        <v>0</v>
      </c>
    </row>
    <row r="497" spans="1:2" ht="12.75">
      <c r="A497" s="6">
        <v>222112336</v>
      </c>
      <c r="B497" s="1">
        <f t="shared" si="1"/>
        <v>0</v>
      </c>
    </row>
    <row r="498" spans="1:2" ht="12.75">
      <c r="A498" s="6">
        <v>222112339</v>
      </c>
      <c r="B498" s="1">
        <f t="shared" si="1"/>
        <v>0</v>
      </c>
    </row>
    <row r="499" spans="1:2" ht="12.75">
      <c r="A499" s="6">
        <v>222112344</v>
      </c>
      <c r="B499" s="1">
        <f t="shared" si="1"/>
        <v>0</v>
      </c>
    </row>
    <row r="500" spans="1:2" ht="12.75">
      <c r="A500" s="6">
        <v>222112348</v>
      </c>
      <c r="B500" s="1">
        <f t="shared" si="1"/>
        <v>0</v>
      </c>
    </row>
    <row r="501" spans="1:2" ht="12.75">
      <c r="A501" s="6">
        <v>222112350</v>
      </c>
      <c r="B501" s="1">
        <f t="shared" si="1"/>
        <v>0</v>
      </c>
    </row>
    <row r="502" spans="1:2" ht="12.75">
      <c r="A502" s="6">
        <v>222112351</v>
      </c>
      <c r="B502" s="1">
        <f t="shared" si="1"/>
        <v>0</v>
      </c>
    </row>
    <row r="503" spans="1:2" ht="12.75">
      <c r="A503" s="6">
        <v>222112353</v>
      </c>
      <c r="B503" s="1">
        <f t="shared" si="1"/>
        <v>0</v>
      </c>
    </row>
    <row r="504" spans="1:2" ht="12.75">
      <c r="A504" s="6">
        <v>222112354</v>
      </c>
      <c r="B504" s="1">
        <f t="shared" si="1"/>
        <v>0</v>
      </c>
    </row>
    <row r="505" spans="1:2" ht="12.75">
      <c r="A505" s="6">
        <v>222112355</v>
      </c>
      <c r="B505" s="1">
        <f t="shared" si="1"/>
        <v>0</v>
      </c>
    </row>
    <row r="506" spans="1:2" ht="12.75">
      <c r="A506" s="6">
        <v>222112358</v>
      </c>
      <c r="B506" s="1">
        <f t="shared" si="1"/>
        <v>0</v>
      </c>
    </row>
    <row r="507" spans="1:2" ht="12.75">
      <c r="A507" s="6">
        <v>222112359</v>
      </c>
      <c r="B507" s="1">
        <f t="shared" si="1"/>
        <v>0</v>
      </c>
    </row>
    <row r="508" spans="1:2" ht="12.75">
      <c r="A508" s="6">
        <v>222112364</v>
      </c>
      <c r="B508" s="1">
        <f t="shared" si="1"/>
        <v>0</v>
      </c>
    </row>
    <row r="509" spans="1:2" ht="12.75">
      <c r="A509" s="6">
        <v>222112365</v>
      </c>
      <c r="B509" s="1">
        <f t="shared" si="1"/>
        <v>0</v>
      </c>
    </row>
    <row r="510" spans="1:2" ht="12.75">
      <c r="A510" s="6">
        <v>222112366</v>
      </c>
      <c r="B510" s="1">
        <f t="shared" si="1"/>
        <v>0</v>
      </c>
    </row>
    <row r="511" spans="1:2" ht="12.75">
      <c r="A511" s="6">
        <v>222112368</v>
      </c>
      <c r="B511" s="1">
        <f t="shared" si="1"/>
        <v>0</v>
      </c>
    </row>
    <row r="512" spans="1:2" ht="12.75">
      <c r="A512" s="6">
        <v>222112369</v>
      </c>
      <c r="B512" s="1">
        <f t="shared" si="1"/>
        <v>0</v>
      </c>
    </row>
    <row r="513" spans="1:2" ht="12.75">
      <c r="A513" s="6">
        <v>222112370</v>
      </c>
      <c r="B513" s="1">
        <f t="shared" ref="B513:B537" si="2">IF(A512=A513,1,0)</f>
        <v>0</v>
      </c>
    </row>
    <row r="514" spans="1:2" ht="12.75">
      <c r="A514" s="6">
        <v>222112372</v>
      </c>
      <c r="B514" s="1">
        <f t="shared" si="2"/>
        <v>0</v>
      </c>
    </row>
    <row r="515" spans="1:2" ht="12.75">
      <c r="A515" s="6">
        <v>222112376</v>
      </c>
      <c r="B515" s="1">
        <f t="shared" si="2"/>
        <v>0</v>
      </c>
    </row>
    <row r="516" spans="1:2" ht="12.75">
      <c r="A516" s="6">
        <v>222112377</v>
      </c>
      <c r="B516" s="1">
        <f t="shared" si="2"/>
        <v>0</v>
      </c>
    </row>
    <row r="517" spans="1:2" ht="12.75">
      <c r="A517" s="6">
        <v>222112378</v>
      </c>
      <c r="B517" s="1">
        <f t="shared" si="2"/>
        <v>0</v>
      </c>
    </row>
    <row r="518" spans="1:2" ht="12.75">
      <c r="A518" s="6">
        <v>222112379</v>
      </c>
      <c r="B518" s="1">
        <f t="shared" si="2"/>
        <v>0</v>
      </c>
    </row>
    <row r="519" spans="1:2" ht="12.75">
      <c r="A519" s="6">
        <v>222112380</v>
      </c>
      <c r="B519" s="1">
        <f t="shared" si="2"/>
        <v>0</v>
      </c>
    </row>
    <row r="520" spans="1:2" ht="12.75">
      <c r="A520" s="6">
        <v>222112382</v>
      </c>
      <c r="B520" s="1">
        <f t="shared" si="2"/>
        <v>0</v>
      </c>
    </row>
    <row r="521" spans="1:2" ht="12.75">
      <c r="A521" s="6">
        <v>222112384</v>
      </c>
      <c r="B521" s="1">
        <f t="shared" si="2"/>
        <v>0</v>
      </c>
    </row>
    <row r="522" spans="1:2" ht="12.75">
      <c r="A522" s="6">
        <v>222112385</v>
      </c>
      <c r="B522" s="1">
        <f t="shared" si="2"/>
        <v>0</v>
      </c>
    </row>
    <row r="523" spans="1:2" ht="12.75">
      <c r="A523" s="6">
        <v>222112386</v>
      </c>
      <c r="B523" s="1">
        <f t="shared" si="2"/>
        <v>0</v>
      </c>
    </row>
    <row r="524" spans="1:2" ht="12.75">
      <c r="A524" s="6">
        <v>222112388</v>
      </c>
      <c r="B524" s="1">
        <f t="shared" si="2"/>
        <v>0</v>
      </c>
    </row>
    <row r="525" spans="1:2" ht="12.75">
      <c r="A525" s="6">
        <v>222112393</v>
      </c>
      <c r="B525" s="1">
        <f t="shared" si="2"/>
        <v>0</v>
      </c>
    </row>
    <row r="526" spans="1:2" ht="12.75">
      <c r="A526" s="6">
        <v>222112402</v>
      </c>
      <c r="B526" s="1">
        <f t="shared" si="2"/>
        <v>0</v>
      </c>
    </row>
    <row r="527" spans="1:2" ht="12.75">
      <c r="A527" s="6">
        <v>222112404</v>
      </c>
      <c r="B527" s="1">
        <f t="shared" si="2"/>
        <v>0</v>
      </c>
    </row>
    <row r="528" spans="1:2" ht="12.75">
      <c r="A528" s="6">
        <v>222112410</v>
      </c>
      <c r="B528" s="1">
        <f t="shared" si="2"/>
        <v>0</v>
      </c>
    </row>
    <row r="529" spans="1:2" ht="12.75">
      <c r="A529" s="6">
        <v>222112417</v>
      </c>
      <c r="B529" s="1">
        <f t="shared" si="2"/>
        <v>0</v>
      </c>
    </row>
    <row r="530" spans="1:2" ht="12.75">
      <c r="A530" s="6">
        <v>222112418</v>
      </c>
      <c r="B530" s="1">
        <f t="shared" si="2"/>
        <v>0</v>
      </c>
    </row>
    <row r="531" spans="1:2" ht="12.75">
      <c r="A531" s="6">
        <v>222112419</v>
      </c>
      <c r="B531" s="1">
        <f t="shared" si="2"/>
        <v>0</v>
      </c>
    </row>
    <row r="532" spans="1:2" ht="12.75">
      <c r="A532" s="6">
        <v>222112423</v>
      </c>
      <c r="B532" s="1">
        <f t="shared" si="2"/>
        <v>0</v>
      </c>
    </row>
    <row r="533" spans="1:2" ht="12.75">
      <c r="A533" s="6">
        <v>222112426</v>
      </c>
      <c r="B533" s="1">
        <f t="shared" si="2"/>
        <v>0</v>
      </c>
    </row>
    <row r="534" spans="1:2" ht="12.75">
      <c r="A534" s="6">
        <v>222112427</v>
      </c>
      <c r="B534" s="1">
        <f t="shared" si="2"/>
        <v>0</v>
      </c>
    </row>
    <row r="535" spans="1:2" ht="12.75">
      <c r="A535" s="6">
        <v>222112430</v>
      </c>
      <c r="B535" s="1">
        <f t="shared" si="2"/>
        <v>0</v>
      </c>
    </row>
    <row r="536" spans="1:2" ht="12.75">
      <c r="A536" s="6">
        <v>222112433</v>
      </c>
      <c r="B536" s="1">
        <f t="shared" si="2"/>
        <v>0</v>
      </c>
    </row>
    <row r="537" spans="1:2" ht="12.75">
      <c r="A537" s="6">
        <v>222112434</v>
      </c>
      <c r="B537" s="1">
        <f t="shared" si="2"/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C1:F149"/>
  <sheetViews>
    <sheetView workbookViewId="0"/>
  </sheetViews>
  <sheetFormatPr defaultRowHeight="15"/>
  <sheetData>
    <row r="1" spans="3:6" ht="12.75">
      <c r="C1" s="1" t="s">
        <v>7964</v>
      </c>
      <c r="D1" s="1" t="s">
        <v>8612</v>
      </c>
      <c r="E1" s="1" t="s">
        <v>8613</v>
      </c>
      <c r="F1" s="1" t="s">
        <v>8614</v>
      </c>
    </row>
    <row r="2" spans="3:6" ht="12.75">
      <c r="C2" s="1" t="str">
        <f t="shared" ref="C2:C149" si="0">LEFT(A2,2)</f>
        <v/>
      </c>
      <c r="D2" s="1">
        <f t="shared" ref="D2:D149" si="1">B2</f>
        <v>0</v>
      </c>
      <c r="E2" s="1">
        <f t="shared" ref="E2:E149" si="2">B2</f>
        <v>0</v>
      </c>
    </row>
    <row r="3" spans="3:6" ht="12.75">
      <c r="C3" s="1" t="str">
        <f t="shared" si="0"/>
        <v/>
      </c>
      <c r="D3" s="1">
        <f t="shared" si="1"/>
        <v>0</v>
      </c>
      <c r="E3" s="1">
        <f t="shared" si="2"/>
        <v>0</v>
      </c>
      <c r="F3" s="1">
        <f t="shared" ref="F3:F149" si="3">B3</f>
        <v>0</v>
      </c>
    </row>
    <row r="4" spans="3:6" ht="12.75">
      <c r="C4" s="1" t="str">
        <f t="shared" si="0"/>
        <v/>
      </c>
      <c r="D4" s="1">
        <f t="shared" si="1"/>
        <v>0</v>
      </c>
      <c r="E4" s="1">
        <f t="shared" si="2"/>
        <v>0</v>
      </c>
      <c r="F4" s="1">
        <f t="shared" si="3"/>
        <v>0</v>
      </c>
    </row>
    <row r="5" spans="3:6" ht="12.75">
      <c r="C5" s="1" t="str">
        <f t="shared" si="0"/>
        <v/>
      </c>
      <c r="D5" s="1">
        <f t="shared" si="1"/>
        <v>0</v>
      </c>
      <c r="E5" s="1">
        <f t="shared" si="2"/>
        <v>0</v>
      </c>
      <c r="F5" s="1">
        <f t="shared" si="3"/>
        <v>0</v>
      </c>
    </row>
    <row r="6" spans="3:6" ht="12.75">
      <c r="C6" s="1" t="str">
        <f t="shared" si="0"/>
        <v/>
      </c>
      <c r="D6" s="1">
        <f t="shared" si="1"/>
        <v>0</v>
      </c>
      <c r="E6" s="1">
        <f t="shared" si="2"/>
        <v>0</v>
      </c>
      <c r="F6" s="1">
        <f t="shared" si="3"/>
        <v>0</v>
      </c>
    </row>
    <row r="7" spans="3:6" ht="12.75">
      <c r="C7" s="1" t="str">
        <f t="shared" si="0"/>
        <v/>
      </c>
      <c r="D7" s="1">
        <f t="shared" si="1"/>
        <v>0</v>
      </c>
      <c r="E7" s="1">
        <f t="shared" si="2"/>
        <v>0</v>
      </c>
      <c r="F7" s="1">
        <f t="shared" si="3"/>
        <v>0</v>
      </c>
    </row>
    <row r="8" spans="3:6" ht="12.75">
      <c r="C8" s="1" t="str">
        <f t="shared" si="0"/>
        <v/>
      </c>
      <c r="D8" s="1">
        <f t="shared" si="1"/>
        <v>0</v>
      </c>
      <c r="E8" s="1">
        <f t="shared" si="2"/>
        <v>0</v>
      </c>
      <c r="F8" s="1">
        <f t="shared" si="3"/>
        <v>0</v>
      </c>
    </row>
    <row r="9" spans="3:6" ht="12.75">
      <c r="C9" s="1" t="str">
        <f t="shared" si="0"/>
        <v/>
      </c>
      <c r="D9" s="1">
        <f t="shared" si="1"/>
        <v>0</v>
      </c>
      <c r="E9" s="1">
        <f t="shared" si="2"/>
        <v>0</v>
      </c>
      <c r="F9" s="1">
        <f t="shared" si="3"/>
        <v>0</v>
      </c>
    </row>
    <row r="10" spans="3:6" ht="12.75">
      <c r="C10" s="1" t="str">
        <f t="shared" si="0"/>
        <v/>
      </c>
      <c r="D10" s="1">
        <f t="shared" si="1"/>
        <v>0</v>
      </c>
      <c r="E10" s="1">
        <f t="shared" si="2"/>
        <v>0</v>
      </c>
      <c r="F10" s="1">
        <f t="shared" si="3"/>
        <v>0</v>
      </c>
    </row>
    <row r="11" spans="3:6" ht="12.75">
      <c r="C11" s="1" t="str">
        <f t="shared" si="0"/>
        <v/>
      </c>
      <c r="D11" s="1">
        <f t="shared" si="1"/>
        <v>0</v>
      </c>
      <c r="E11" s="1">
        <f t="shared" si="2"/>
        <v>0</v>
      </c>
      <c r="F11" s="1">
        <f t="shared" si="3"/>
        <v>0</v>
      </c>
    </row>
    <row r="12" spans="3:6" ht="12.75">
      <c r="C12" s="1" t="str">
        <f t="shared" si="0"/>
        <v/>
      </c>
      <c r="D12" s="1">
        <f t="shared" si="1"/>
        <v>0</v>
      </c>
      <c r="E12" s="1">
        <f t="shared" si="2"/>
        <v>0</v>
      </c>
      <c r="F12" s="1">
        <f t="shared" si="3"/>
        <v>0</v>
      </c>
    </row>
    <row r="13" spans="3:6" ht="12.75">
      <c r="C13" s="1" t="str">
        <f t="shared" si="0"/>
        <v/>
      </c>
      <c r="D13" s="1">
        <f t="shared" si="1"/>
        <v>0</v>
      </c>
      <c r="E13" s="1">
        <f t="shared" si="2"/>
        <v>0</v>
      </c>
      <c r="F13" s="1">
        <f t="shared" si="3"/>
        <v>0</v>
      </c>
    </row>
    <row r="14" spans="3:6" ht="12.75">
      <c r="C14" s="1" t="str">
        <f t="shared" si="0"/>
        <v/>
      </c>
      <c r="D14" s="1">
        <f t="shared" si="1"/>
        <v>0</v>
      </c>
      <c r="E14" s="1">
        <f t="shared" si="2"/>
        <v>0</v>
      </c>
      <c r="F14" s="1">
        <f t="shared" si="3"/>
        <v>0</v>
      </c>
    </row>
    <row r="15" spans="3:6" ht="12.75">
      <c r="C15" s="1" t="str">
        <f t="shared" si="0"/>
        <v/>
      </c>
      <c r="D15" s="1">
        <f t="shared" si="1"/>
        <v>0</v>
      </c>
      <c r="E15" s="1">
        <f t="shared" si="2"/>
        <v>0</v>
      </c>
      <c r="F15" s="1">
        <f t="shared" si="3"/>
        <v>0</v>
      </c>
    </row>
    <row r="16" spans="3:6" ht="12.75">
      <c r="C16" s="1" t="str">
        <f t="shared" si="0"/>
        <v/>
      </c>
      <c r="D16" s="1">
        <f t="shared" si="1"/>
        <v>0</v>
      </c>
      <c r="E16" s="1">
        <f t="shared" si="2"/>
        <v>0</v>
      </c>
      <c r="F16" s="1">
        <f t="shared" si="3"/>
        <v>0</v>
      </c>
    </row>
    <row r="17" spans="3:6" ht="12.75">
      <c r="C17" s="1" t="str">
        <f t="shared" si="0"/>
        <v/>
      </c>
      <c r="D17" s="1">
        <f t="shared" si="1"/>
        <v>0</v>
      </c>
      <c r="E17" s="1">
        <f t="shared" si="2"/>
        <v>0</v>
      </c>
      <c r="F17" s="1">
        <f t="shared" si="3"/>
        <v>0</v>
      </c>
    </row>
    <row r="18" spans="3:6" ht="12.75">
      <c r="C18" s="1" t="str">
        <f t="shared" si="0"/>
        <v/>
      </c>
      <c r="D18" s="1">
        <f t="shared" si="1"/>
        <v>0</v>
      </c>
      <c r="E18" s="1">
        <f t="shared" si="2"/>
        <v>0</v>
      </c>
      <c r="F18" s="1">
        <f t="shared" si="3"/>
        <v>0</v>
      </c>
    </row>
    <row r="19" spans="3:6" ht="12.75">
      <c r="C19" s="1" t="str">
        <f t="shared" si="0"/>
        <v/>
      </c>
      <c r="D19" s="1">
        <f t="shared" si="1"/>
        <v>0</v>
      </c>
      <c r="E19" s="1">
        <f t="shared" si="2"/>
        <v>0</v>
      </c>
      <c r="F19" s="1">
        <f t="shared" si="3"/>
        <v>0</v>
      </c>
    </row>
    <row r="20" spans="3:6" ht="12.75">
      <c r="C20" s="1" t="str">
        <f t="shared" si="0"/>
        <v/>
      </c>
      <c r="D20" s="1">
        <f t="shared" si="1"/>
        <v>0</v>
      </c>
      <c r="E20" s="1">
        <f t="shared" si="2"/>
        <v>0</v>
      </c>
      <c r="F20" s="1">
        <f t="shared" si="3"/>
        <v>0</v>
      </c>
    </row>
    <row r="21" spans="3:6" ht="12.75">
      <c r="C21" s="1" t="str">
        <f t="shared" si="0"/>
        <v/>
      </c>
      <c r="D21" s="1">
        <f t="shared" si="1"/>
        <v>0</v>
      </c>
      <c r="E21" s="1">
        <f t="shared" si="2"/>
        <v>0</v>
      </c>
      <c r="F21" s="1">
        <f t="shared" si="3"/>
        <v>0</v>
      </c>
    </row>
    <row r="22" spans="3:6" ht="12.75">
      <c r="C22" s="1" t="str">
        <f t="shared" si="0"/>
        <v/>
      </c>
      <c r="D22" s="1">
        <f t="shared" si="1"/>
        <v>0</v>
      </c>
      <c r="E22" s="1">
        <f t="shared" si="2"/>
        <v>0</v>
      </c>
      <c r="F22" s="1">
        <f t="shared" si="3"/>
        <v>0</v>
      </c>
    </row>
    <row r="23" spans="3:6" ht="12.75">
      <c r="C23" s="1" t="str">
        <f t="shared" si="0"/>
        <v/>
      </c>
      <c r="D23" s="1">
        <f t="shared" si="1"/>
        <v>0</v>
      </c>
      <c r="E23" s="1">
        <f t="shared" si="2"/>
        <v>0</v>
      </c>
      <c r="F23" s="1">
        <f t="shared" si="3"/>
        <v>0</v>
      </c>
    </row>
    <row r="24" spans="3:6" ht="12.75">
      <c r="C24" s="1" t="str">
        <f t="shared" si="0"/>
        <v/>
      </c>
      <c r="D24" s="1">
        <f t="shared" si="1"/>
        <v>0</v>
      </c>
      <c r="E24" s="1">
        <f t="shared" si="2"/>
        <v>0</v>
      </c>
      <c r="F24" s="1">
        <f t="shared" si="3"/>
        <v>0</v>
      </c>
    </row>
    <row r="25" spans="3:6" ht="12.75">
      <c r="C25" s="1" t="str">
        <f t="shared" si="0"/>
        <v/>
      </c>
      <c r="D25" s="1">
        <f t="shared" si="1"/>
        <v>0</v>
      </c>
      <c r="E25" s="1">
        <f t="shared" si="2"/>
        <v>0</v>
      </c>
      <c r="F25" s="1">
        <f t="shared" si="3"/>
        <v>0</v>
      </c>
    </row>
    <row r="26" spans="3:6" ht="12.75">
      <c r="C26" s="1" t="str">
        <f t="shared" si="0"/>
        <v/>
      </c>
      <c r="D26" s="1">
        <f t="shared" si="1"/>
        <v>0</v>
      </c>
      <c r="E26" s="1">
        <f t="shared" si="2"/>
        <v>0</v>
      </c>
      <c r="F26" s="1">
        <f t="shared" si="3"/>
        <v>0</v>
      </c>
    </row>
    <row r="27" spans="3:6" ht="12.75">
      <c r="C27" s="1" t="str">
        <f t="shared" si="0"/>
        <v/>
      </c>
      <c r="D27" s="1">
        <f t="shared" si="1"/>
        <v>0</v>
      </c>
      <c r="E27" s="1">
        <f t="shared" si="2"/>
        <v>0</v>
      </c>
      <c r="F27" s="1">
        <f t="shared" si="3"/>
        <v>0</v>
      </c>
    </row>
    <row r="28" spans="3:6" ht="12.75">
      <c r="C28" s="1" t="str">
        <f t="shared" si="0"/>
        <v/>
      </c>
      <c r="D28" s="1">
        <f t="shared" si="1"/>
        <v>0</v>
      </c>
      <c r="E28" s="1">
        <f t="shared" si="2"/>
        <v>0</v>
      </c>
      <c r="F28" s="1">
        <f t="shared" si="3"/>
        <v>0</v>
      </c>
    </row>
    <row r="29" spans="3:6" ht="12.75">
      <c r="C29" s="1" t="str">
        <f t="shared" si="0"/>
        <v/>
      </c>
      <c r="D29" s="1">
        <f t="shared" si="1"/>
        <v>0</v>
      </c>
      <c r="E29" s="1">
        <f t="shared" si="2"/>
        <v>0</v>
      </c>
      <c r="F29" s="1">
        <f t="shared" si="3"/>
        <v>0</v>
      </c>
    </row>
    <row r="30" spans="3:6" ht="12.75">
      <c r="C30" s="1" t="str">
        <f t="shared" si="0"/>
        <v/>
      </c>
      <c r="D30" s="1">
        <f t="shared" si="1"/>
        <v>0</v>
      </c>
      <c r="E30" s="1">
        <f t="shared" si="2"/>
        <v>0</v>
      </c>
      <c r="F30" s="1">
        <f t="shared" si="3"/>
        <v>0</v>
      </c>
    </row>
    <row r="31" spans="3:6" ht="12.75">
      <c r="C31" s="1" t="str">
        <f t="shared" si="0"/>
        <v/>
      </c>
      <c r="D31" s="1">
        <f t="shared" si="1"/>
        <v>0</v>
      </c>
      <c r="E31" s="1">
        <f t="shared" si="2"/>
        <v>0</v>
      </c>
      <c r="F31" s="1">
        <f t="shared" si="3"/>
        <v>0</v>
      </c>
    </row>
    <row r="32" spans="3:6" ht="12.75">
      <c r="C32" s="1" t="str">
        <f t="shared" si="0"/>
        <v/>
      </c>
      <c r="D32" s="1">
        <f t="shared" si="1"/>
        <v>0</v>
      </c>
      <c r="E32" s="1">
        <f t="shared" si="2"/>
        <v>0</v>
      </c>
      <c r="F32" s="1">
        <f t="shared" si="3"/>
        <v>0</v>
      </c>
    </row>
    <row r="33" spans="3:6" ht="12.75">
      <c r="C33" s="1" t="str">
        <f t="shared" si="0"/>
        <v/>
      </c>
      <c r="D33" s="1">
        <f t="shared" si="1"/>
        <v>0</v>
      </c>
      <c r="E33" s="1">
        <f t="shared" si="2"/>
        <v>0</v>
      </c>
      <c r="F33" s="1">
        <f t="shared" si="3"/>
        <v>0</v>
      </c>
    </row>
    <row r="34" spans="3:6" ht="12.75">
      <c r="C34" s="1" t="str">
        <f t="shared" si="0"/>
        <v/>
      </c>
      <c r="D34" s="1">
        <f t="shared" si="1"/>
        <v>0</v>
      </c>
      <c r="E34" s="1">
        <f t="shared" si="2"/>
        <v>0</v>
      </c>
      <c r="F34" s="1">
        <f t="shared" si="3"/>
        <v>0</v>
      </c>
    </row>
    <row r="35" spans="3:6" ht="12.75">
      <c r="C35" s="1" t="str">
        <f t="shared" si="0"/>
        <v/>
      </c>
      <c r="D35" s="1">
        <f t="shared" si="1"/>
        <v>0</v>
      </c>
      <c r="E35" s="1">
        <f t="shared" si="2"/>
        <v>0</v>
      </c>
      <c r="F35" s="1">
        <f t="shared" si="3"/>
        <v>0</v>
      </c>
    </row>
    <row r="36" spans="3:6" ht="12.75">
      <c r="C36" s="1" t="str">
        <f t="shared" si="0"/>
        <v/>
      </c>
      <c r="D36" s="1">
        <f t="shared" si="1"/>
        <v>0</v>
      </c>
      <c r="E36" s="1">
        <f t="shared" si="2"/>
        <v>0</v>
      </c>
      <c r="F36" s="1">
        <f t="shared" si="3"/>
        <v>0</v>
      </c>
    </row>
    <row r="37" spans="3:6" ht="12.75">
      <c r="C37" s="1" t="str">
        <f t="shared" si="0"/>
        <v/>
      </c>
      <c r="D37" s="1">
        <f t="shared" si="1"/>
        <v>0</v>
      </c>
      <c r="E37" s="1">
        <f t="shared" si="2"/>
        <v>0</v>
      </c>
      <c r="F37" s="1">
        <f t="shared" si="3"/>
        <v>0</v>
      </c>
    </row>
    <row r="38" spans="3:6" ht="12.75">
      <c r="C38" s="1" t="str">
        <f t="shared" si="0"/>
        <v/>
      </c>
      <c r="D38" s="1">
        <f t="shared" si="1"/>
        <v>0</v>
      </c>
      <c r="E38" s="1">
        <f t="shared" si="2"/>
        <v>0</v>
      </c>
      <c r="F38" s="1">
        <f t="shared" si="3"/>
        <v>0</v>
      </c>
    </row>
    <row r="39" spans="3:6" ht="12.75">
      <c r="C39" s="1" t="str">
        <f t="shared" si="0"/>
        <v/>
      </c>
      <c r="D39" s="1">
        <f t="shared" si="1"/>
        <v>0</v>
      </c>
      <c r="E39" s="1">
        <f t="shared" si="2"/>
        <v>0</v>
      </c>
      <c r="F39" s="1">
        <f t="shared" si="3"/>
        <v>0</v>
      </c>
    </row>
    <row r="40" spans="3:6" ht="12.75">
      <c r="C40" s="1" t="str">
        <f t="shared" si="0"/>
        <v/>
      </c>
      <c r="D40" s="1">
        <f t="shared" si="1"/>
        <v>0</v>
      </c>
      <c r="E40" s="1">
        <f t="shared" si="2"/>
        <v>0</v>
      </c>
      <c r="F40" s="1">
        <f t="shared" si="3"/>
        <v>0</v>
      </c>
    </row>
    <row r="41" spans="3:6" ht="12.75">
      <c r="C41" s="1" t="str">
        <f t="shared" si="0"/>
        <v/>
      </c>
      <c r="D41" s="1">
        <f t="shared" si="1"/>
        <v>0</v>
      </c>
      <c r="E41" s="1">
        <f t="shared" si="2"/>
        <v>0</v>
      </c>
      <c r="F41" s="1">
        <f t="shared" si="3"/>
        <v>0</v>
      </c>
    </row>
    <row r="42" spans="3:6" ht="12.75">
      <c r="C42" s="1" t="str">
        <f t="shared" si="0"/>
        <v/>
      </c>
      <c r="D42" s="1">
        <f t="shared" si="1"/>
        <v>0</v>
      </c>
      <c r="E42" s="1">
        <f t="shared" si="2"/>
        <v>0</v>
      </c>
      <c r="F42" s="1">
        <f t="shared" si="3"/>
        <v>0</v>
      </c>
    </row>
    <row r="43" spans="3:6" ht="12.75">
      <c r="C43" s="1" t="str">
        <f t="shared" si="0"/>
        <v/>
      </c>
      <c r="D43" s="1">
        <f t="shared" si="1"/>
        <v>0</v>
      </c>
      <c r="E43" s="1">
        <f t="shared" si="2"/>
        <v>0</v>
      </c>
      <c r="F43" s="1">
        <f t="shared" si="3"/>
        <v>0</v>
      </c>
    </row>
    <row r="44" spans="3:6" ht="12.75">
      <c r="C44" s="1" t="str">
        <f t="shared" si="0"/>
        <v/>
      </c>
      <c r="D44" s="1">
        <f t="shared" si="1"/>
        <v>0</v>
      </c>
      <c r="E44" s="1">
        <f t="shared" si="2"/>
        <v>0</v>
      </c>
      <c r="F44" s="1">
        <f t="shared" si="3"/>
        <v>0</v>
      </c>
    </row>
    <row r="45" spans="3:6" ht="12.75">
      <c r="C45" s="1" t="str">
        <f t="shared" si="0"/>
        <v/>
      </c>
      <c r="D45" s="1">
        <f t="shared" si="1"/>
        <v>0</v>
      </c>
      <c r="E45" s="1">
        <f t="shared" si="2"/>
        <v>0</v>
      </c>
      <c r="F45" s="1">
        <f t="shared" si="3"/>
        <v>0</v>
      </c>
    </row>
    <row r="46" spans="3:6" ht="12.75">
      <c r="C46" s="1" t="str">
        <f t="shared" si="0"/>
        <v/>
      </c>
      <c r="D46" s="1">
        <f t="shared" si="1"/>
        <v>0</v>
      </c>
      <c r="E46" s="1">
        <f t="shared" si="2"/>
        <v>0</v>
      </c>
      <c r="F46" s="1">
        <f t="shared" si="3"/>
        <v>0</v>
      </c>
    </row>
    <row r="47" spans="3:6" ht="12.75">
      <c r="C47" s="1" t="str">
        <f t="shared" si="0"/>
        <v/>
      </c>
      <c r="D47" s="1">
        <f t="shared" si="1"/>
        <v>0</v>
      </c>
      <c r="E47" s="1">
        <f t="shared" si="2"/>
        <v>0</v>
      </c>
      <c r="F47" s="1">
        <f t="shared" si="3"/>
        <v>0</v>
      </c>
    </row>
    <row r="48" spans="3:6" ht="12.75">
      <c r="C48" s="1" t="str">
        <f t="shared" si="0"/>
        <v/>
      </c>
      <c r="D48" s="1">
        <f t="shared" si="1"/>
        <v>0</v>
      </c>
      <c r="E48" s="1">
        <f t="shared" si="2"/>
        <v>0</v>
      </c>
      <c r="F48" s="1">
        <f t="shared" si="3"/>
        <v>0</v>
      </c>
    </row>
    <row r="49" spans="3:6" ht="12.75">
      <c r="C49" s="1" t="str">
        <f t="shared" si="0"/>
        <v/>
      </c>
      <c r="D49" s="1">
        <f t="shared" si="1"/>
        <v>0</v>
      </c>
      <c r="E49" s="1">
        <f t="shared" si="2"/>
        <v>0</v>
      </c>
      <c r="F49" s="1">
        <f t="shared" si="3"/>
        <v>0</v>
      </c>
    </row>
    <row r="50" spans="3:6" ht="12.75">
      <c r="C50" s="1" t="str">
        <f t="shared" si="0"/>
        <v/>
      </c>
      <c r="D50" s="1">
        <f t="shared" si="1"/>
        <v>0</v>
      </c>
      <c r="E50" s="1">
        <f t="shared" si="2"/>
        <v>0</v>
      </c>
      <c r="F50" s="1">
        <f t="shared" si="3"/>
        <v>0</v>
      </c>
    </row>
    <row r="51" spans="3:6" ht="12.75">
      <c r="C51" s="1" t="str">
        <f t="shared" si="0"/>
        <v/>
      </c>
      <c r="D51" s="1">
        <f t="shared" si="1"/>
        <v>0</v>
      </c>
      <c r="E51" s="1">
        <f t="shared" si="2"/>
        <v>0</v>
      </c>
      <c r="F51" s="1">
        <f t="shared" si="3"/>
        <v>0</v>
      </c>
    </row>
    <row r="52" spans="3:6" ht="12.75">
      <c r="C52" s="1" t="str">
        <f t="shared" si="0"/>
        <v/>
      </c>
      <c r="D52" s="1">
        <f t="shared" si="1"/>
        <v>0</v>
      </c>
      <c r="E52" s="1">
        <f t="shared" si="2"/>
        <v>0</v>
      </c>
      <c r="F52" s="1">
        <f t="shared" si="3"/>
        <v>0</v>
      </c>
    </row>
    <row r="53" spans="3:6" ht="12.75">
      <c r="C53" s="1" t="str">
        <f t="shared" si="0"/>
        <v/>
      </c>
      <c r="D53" s="1">
        <f t="shared" si="1"/>
        <v>0</v>
      </c>
      <c r="E53" s="1">
        <f t="shared" si="2"/>
        <v>0</v>
      </c>
      <c r="F53" s="1">
        <f t="shared" si="3"/>
        <v>0</v>
      </c>
    </row>
    <row r="54" spans="3:6" ht="12.75">
      <c r="C54" s="1" t="str">
        <f t="shared" si="0"/>
        <v/>
      </c>
      <c r="D54" s="1">
        <f t="shared" si="1"/>
        <v>0</v>
      </c>
      <c r="E54" s="1">
        <f t="shared" si="2"/>
        <v>0</v>
      </c>
      <c r="F54" s="1">
        <f t="shared" si="3"/>
        <v>0</v>
      </c>
    </row>
    <row r="55" spans="3:6" ht="12.75">
      <c r="C55" s="1" t="str">
        <f t="shared" si="0"/>
        <v/>
      </c>
      <c r="D55" s="1">
        <f t="shared" si="1"/>
        <v>0</v>
      </c>
      <c r="E55" s="1">
        <f t="shared" si="2"/>
        <v>0</v>
      </c>
      <c r="F55" s="1">
        <f t="shared" si="3"/>
        <v>0</v>
      </c>
    </row>
    <row r="56" spans="3:6" ht="12.75">
      <c r="C56" s="1" t="str">
        <f t="shared" si="0"/>
        <v/>
      </c>
      <c r="D56" s="1">
        <f t="shared" si="1"/>
        <v>0</v>
      </c>
      <c r="E56" s="1">
        <f t="shared" si="2"/>
        <v>0</v>
      </c>
      <c r="F56" s="1">
        <f t="shared" si="3"/>
        <v>0</v>
      </c>
    </row>
    <row r="57" spans="3:6" ht="12.75">
      <c r="C57" s="1" t="str">
        <f t="shared" si="0"/>
        <v/>
      </c>
      <c r="D57" s="1">
        <f t="shared" si="1"/>
        <v>0</v>
      </c>
      <c r="E57" s="1">
        <f t="shared" si="2"/>
        <v>0</v>
      </c>
      <c r="F57" s="1">
        <f t="shared" si="3"/>
        <v>0</v>
      </c>
    </row>
    <row r="58" spans="3:6" ht="12.75">
      <c r="C58" s="1" t="str">
        <f t="shared" si="0"/>
        <v/>
      </c>
      <c r="D58" s="1">
        <f t="shared" si="1"/>
        <v>0</v>
      </c>
      <c r="E58" s="1">
        <f t="shared" si="2"/>
        <v>0</v>
      </c>
      <c r="F58" s="1">
        <f t="shared" si="3"/>
        <v>0</v>
      </c>
    </row>
    <row r="59" spans="3:6" ht="12.75">
      <c r="C59" s="1" t="str">
        <f t="shared" si="0"/>
        <v/>
      </c>
      <c r="D59" s="1">
        <f t="shared" si="1"/>
        <v>0</v>
      </c>
      <c r="E59" s="1">
        <f t="shared" si="2"/>
        <v>0</v>
      </c>
      <c r="F59" s="1">
        <f t="shared" si="3"/>
        <v>0</v>
      </c>
    </row>
    <row r="60" spans="3:6" ht="12.75">
      <c r="C60" s="1" t="str">
        <f t="shared" si="0"/>
        <v/>
      </c>
      <c r="D60" s="1">
        <f t="shared" si="1"/>
        <v>0</v>
      </c>
      <c r="E60" s="1">
        <f t="shared" si="2"/>
        <v>0</v>
      </c>
      <c r="F60" s="1">
        <f t="shared" si="3"/>
        <v>0</v>
      </c>
    </row>
    <row r="61" spans="3:6" ht="12.75">
      <c r="C61" s="1" t="str">
        <f t="shared" si="0"/>
        <v/>
      </c>
      <c r="D61" s="1">
        <f t="shared" si="1"/>
        <v>0</v>
      </c>
      <c r="E61" s="1">
        <f t="shared" si="2"/>
        <v>0</v>
      </c>
      <c r="F61" s="1">
        <f t="shared" si="3"/>
        <v>0</v>
      </c>
    </row>
    <row r="62" spans="3:6" ht="12.75">
      <c r="C62" s="1" t="str">
        <f t="shared" si="0"/>
        <v/>
      </c>
      <c r="D62" s="1">
        <f t="shared" si="1"/>
        <v>0</v>
      </c>
      <c r="E62" s="1">
        <f t="shared" si="2"/>
        <v>0</v>
      </c>
      <c r="F62" s="1">
        <f t="shared" si="3"/>
        <v>0</v>
      </c>
    </row>
    <row r="63" spans="3:6" ht="12.75">
      <c r="C63" s="1" t="str">
        <f t="shared" si="0"/>
        <v/>
      </c>
      <c r="D63" s="1">
        <f t="shared" si="1"/>
        <v>0</v>
      </c>
      <c r="E63" s="1">
        <f t="shared" si="2"/>
        <v>0</v>
      </c>
      <c r="F63" s="1">
        <f t="shared" si="3"/>
        <v>0</v>
      </c>
    </row>
    <row r="64" spans="3:6" ht="12.75">
      <c r="C64" s="1" t="str">
        <f t="shared" si="0"/>
        <v/>
      </c>
      <c r="D64" s="1">
        <f t="shared" si="1"/>
        <v>0</v>
      </c>
      <c r="E64" s="1">
        <f t="shared" si="2"/>
        <v>0</v>
      </c>
      <c r="F64" s="1">
        <f t="shared" si="3"/>
        <v>0</v>
      </c>
    </row>
    <row r="65" spans="3:6" ht="12.75">
      <c r="C65" s="1" t="str">
        <f t="shared" si="0"/>
        <v/>
      </c>
      <c r="D65" s="1">
        <f t="shared" si="1"/>
        <v>0</v>
      </c>
      <c r="E65" s="1">
        <f t="shared" si="2"/>
        <v>0</v>
      </c>
      <c r="F65" s="1">
        <f t="shared" si="3"/>
        <v>0</v>
      </c>
    </row>
    <row r="66" spans="3:6" ht="12.75">
      <c r="C66" s="1" t="str">
        <f t="shared" si="0"/>
        <v/>
      </c>
      <c r="D66" s="1">
        <f t="shared" si="1"/>
        <v>0</v>
      </c>
      <c r="E66" s="1">
        <f t="shared" si="2"/>
        <v>0</v>
      </c>
      <c r="F66" s="1">
        <f t="shared" si="3"/>
        <v>0</v>
      </c>
    </row>
    <row r="67" spans="3:6" ht="12.75">
      <c r="C67" s="1" t="str">
        <f t="shared" si="0"/>
        <v/>
      </c>
      <c r="D67" s="1">
        <f t="shared" si="1"/>
        <v>0</v>
      </c>
      <c r="E67" s="1">
        <f t="shared" si="2"/>
        <v>0</v>
      </c>
      <c r="F67" s="1">
        <f t="shared" si="3"/>
        <v>0</v>
      </c>
    </row>
    <row r="68" spans="3:6" ht="12.75">
      <c r="C68" s="1" t="str">
        <f t="shared" si="0"/>
        <v/>
      </c>
      <c r="D68" s="1">
        <f t="shared" si="1"/>
        <v>0</v>
      </c>
      <c r="E68" s="1">
        <f t="shared" si="2"/>
        <v>0</v>
      </c>
      <c r="F68" s="1">
        <f t="shared" si="3"/>
        <v>0</v>
      </c>
    </row>
    <row r="69" spans="3:6" ht="12.75">
      <c r="C69" s="1" t="str">
        <f t="shared" si="0"/>
        <v/>
      </c>
      <c r="D69" s="1">
        <f t="shared" si="1"/>
        <v>0</v>
      </c>
      <c r="E69" s="1">
        <f t="shared" si="2"/>
        <v>0</v>
      </c>
      <c r="F69" s="1">
        <f t="shared" si="3"/>
        <v>0</v>
      </c>
    </row>
    <row r="70" spans="3:6" ht="12.75">
      <c r="C70" s="1" t="str">
        <f t="shared" si="0"/>
        <v/>
      </c>
      <c r="D70" s="1">
        <f t="shared" si="1"/>
        <v>0</v>
      </c>
      <c r="E70" s="1">
        <f t="shared" si="2"/>
        <v>0</v>
      </c>
      <c r="F70" s="1">
        <f t="shared" si="3"/>
        <v>0</v>
      </c>
    </row>
    <row r="71" spans="3:6" ht="12.75">
      <c r="C71" s="1" t="str">
        <f t="shared" si="0"/>
        <v/>
      </c>
      <c r="D71" s="1">
        <f t="shared" si="1"/>
        <v>0</v>
      </c>
      <c r="E71" s="1">
        <f t="shared" si="2"/>
        <v>0</v>
      </c>
      <c r="F71" s="1">
        <f t="shared" si="3"/>
        <v>0</v>
      </c>
    </row>
    <row r="72" spans="3:6" ht="12.75">
      <c r="C72" s="1" t="str">
        <f t="shared" si="0"/>
        <v/>
      </c>
      <c r="D72" s="1">
        <f t="shared" si="1"/>
        <v>0</v>
      </c>
      <c r="E72" s="1">
        <f t="shared" si="2"/>
        <v>0</v>
      </c>
      <c r="F72" s="1">
        <f t="shared" si="3"/>
        <v>0</v>
      </c>
    </row>
    <row r="73" spans="3:6" ht="12.75">
      <c r="C73" s="1" t="str">
        <f t="shared" si="0"/>
        <v/>
      </c>
      <c r="D73" s="1">
        <f t="shared" si="1"/>
        <v>0</v>
      </c>
      <c r="E73" s="1">
        <f t="shared" si="2"/>
        <v>0</v>
      </c>
      <c r="F73" s="1">
        <f t="shared" si="3"/>
        <v>0</v>
      </c>
    </row>
    <row r="74" spans="3:6" ht="12.75">
      <c r="C74" s="1" t="str">
        <f t="shared" si="0"/>
        <v/>
      </c>
      <c r="D74" s="1">
        <f t="shared" si="1"/>
        <v>0</v>
      </c>
      <c r="E74" s="1">
        <f t="shared" si="2"/>
        <v>0</v>
      </c>
      <c r="F74" s="1">
        <f t="shared" si="3"/>
        <v>0</v>
      </c>
    </row>
    <row r="75" spans="3:6" ht="12.75">
      <c r="C75" s="1" t="str">
        <f t="shared" si="0"/>
        <v/>
      </c>
      <c r="D75" s="1">
        <f t="shared" si="1"/>
        <v>0</v>
      </c>
      <c r="E75" s="1">
        <f t="shared" si="2"/>
        <v>0</v>
      </c>
      <c r="F75" s="1">
        <f t="shared" si="3"/>
        <v>0</v>
      </c>
    </row>
    <row r="76" spans="3:6" ht="12.75">
      <c r="C76" s="1" t="str">
        <f t="shared" si="0"/>
        <v/>
      </c>
      <c r="D76" s="1">
        <f t="shared" si="1"/>
        <v>0</v>
      </c>
      <c r="E76" s="1">
        <f t="shared" si="2"/>
        <v>0</v>
      </c>
      <c r="F76" s="1">
        <f t="shared" si="3"/>
        <v>0</v>
      </c>
    </row>
    <row r="77" spans="3:6" ht="12.75">
      <c r="C77" s="1" t="str">
        <f t="shared" si="0"/>
        <v/>
      </c>
      <c r="D77" s="1">
        <f t="shared" si="1"/>
        <v>0</v>
      </c>
      <c r="E77" s="1">
        <f t="shared" si="2"/>
        <v>0</v>
      </c>
      <c r="F77" s="1">
        <f t="shared" si="3"/>
        <v>0</v>
      </c>
    </row>
    <row r="78" spans="3:6" ht="12.75">
      <c r="C78" s="1" t="str">
        <f t="shared" si="0"/>
        <v/>
      </c>
      <c r="D78" s="1">
        <f t="shared" si="1"/>
        <v>0</v>
      </c>
      <c r="E78" s="1">
        <f t="shared" si="2"/>
        <v>0</v>
      </c>
      <c r="F78" s="1">
        <f t="shared" si="3"/>
        <v>0</v>
      </c>
    </row>
    <row r="79" spans="3:6" ht="12.75">
      <c r="C79" s="1" t="str">
        <f t="shared" si="0"/>
        <v/>
      </c>
      <c r="D79" s="1">
        <f t="shared" si="1"/>
        <v>0</v>
      </c>
      <c r="E79" s="1">
        <f t="shared" si="2"/>
        <v>0</v>
      </c>
      <c r="F79" s="1">
        <f t="shared" si="3"/>
        <v>0</v>
      </c>
    </row>
    <row r="80" spans="3:6" ht="12.75">
      <c r="C80" s="1" t="str">
        <f t="shared" si="0"/>
        <v/>
      </c>
      <c r="D80" s="1">
        <f t="shared" si="1"/>
        <v>0</v>
      </c>
      <c r="E80" s="1">
        <f t="shared" si="2"/>
        <v>0</v>
      </c>
      <c r="F80" s="1">
        <f t="shared" si="3"/>
        <v>0</v>
      </c>
    </row>
    <row r="81" spans="3:6" ht="12.75">
      <c r="C81" s="1" t="str">
        <f t="shared" si="0"/>
        <v/>
      </c>
      <c r="D81" s="1">
        <f t="shared" si="1"/>
        <v>0</v>
      </c>
      <c r="E81" s="1">
        <f t="shared" si="2"/>
        <v>0</v>
      </c>
      <c r="F81" s="1">
        <f t="shared" si="3"/>
        <v>0</v>
      </c>
    </row>
    <row r="82" spans="3:6" ht="12.75">
      <c r="C82" s="1" t="str">
        <f t="shared" si="0"/>
        <v/>
      </c>
      <c r="D82" s="1">
        <f t="shared" si="1"/>
        <v>0</v>
      </c>
      <c r="E82" s="1">
        <f t="shared" si="2"/>
        <v>0</v>
      </c>
      <c r="F82" s="1">
        <f t="shared" si="3"/>
        <v>0</v>
      </c>
    </row>
    <row r="83" spans="3:6" ht="12.75">
      <c r="C83" s="1" t="str">
        <f t="shared" si="0"/>
        <v/>
      </c>
      <c r="D83" s="1">
        <f t="shared" si="1"/>
        <v>0</v>
      </c>
      <c r="E83" s="1">
        <f t="shared" si="2"/>
        <v>0</v>
      </c>
      <c r="F83" s="1">
        <f t="shared" si="3"/>
        <v>0</v>
      </c>
    </row>
    <row r="84" spans="3:6" ht="12.75">
      <c r="C84" s="1" t="str">
        <f t="shared" si="0"/>
        <v/>
      </c>
      <c r="D84" s="1">
        <f t="shared" si="1"/>
        <v>0</v>
      </c>
      <c r="E84" s="1">
        <f t="shared" si="2"/>
        <v>0</v>
      </c>
      <c r="F84" s="1">
        <f t="shared" si="3"/>
        <v>0</v>
      </c>
    </row>
    <row r="85" spans="3:6" ht="12.75">
      <c r="C85" s="1" t="str">
        <f t="shared" si="0"/>
        <v/>
      </c>
      <c r="D85" s="1">
        <f t="shared" si="1"/>
        <v>0</v>
      </c>
      <c r="E85" s="1">
        <f t="shared" si="2"/>
        <v>0</v>
      </c>
      <c r="F85" s="1">
        <f t="shared" si="3"/>
        <v>0</v>
      </c>
    </row>
    <row r="86" spans="3:6" ht="12.75">
      <c r="C86" s="1" t="str">
        <f t="shared" si="0"/>
        <v/>
      </c>
      <c r="D86" s="1">
        <f t="shared" si="1"/>
        <v>0</v>
      </c>
      <c r="E86" s="1">
        <f t="shared" si="2"/>
        <v>0</v>
      </c>
      <c r="F86" s="1">
        <f t="shared" si="3"/>
        <v>0</v>
      </c>
    </row>
    <row r="87" spans="3:6" ht="12.75">
      <c r="C87" s="1" t="str">
        <f t="shared" si="0"/>
        <v/>
      </c>
      <c r="D87" s="1">
        <f t="shared" si="1"/>
        <v>0</v>
      </c>
      <c r="E87" s="1">
        <f t="shared" si="2"/>
        <v>0</v>
      </c>
      <c r="F87" s="1">
        <f t="shared" si="3"/>
        <v>0</v>
      </c>
    </row>
    <row r="88" spans="3:6" ht="12.75">
      <c r="C88" s="1" t="str">
        <f t="shared" si="0"/>
        <v/>
      </c>
      <c r="D88" s="1">
        <f t="shared" si="1"/>
        <v>0</v>
      </c>
      <c r="E88" s="1">
        <f t="shared" si="2"/>
        <v>0</v>
      </c>
      <c r="F88" s="1">
        <f t="shared" si="3"/>
        <v>0</v>
      </c>
    </row>
    <row r="89" spans="3:6" ht="12.75">
      <c r="C89" s="1" t="str">
        <f t="shared" si="0"/>
        <v/>
      </c>
      <c r="D89" s="1">
        <f t="shared" si="1"/>
        <v>0</v>
      </c>
      <c r="E89" s="1">
        <f t="shared" si="2"/>
        <v>0</v>
      </c>
      <c r="F89" s="1">
        <f t="shared" si="3"/>
        <v>0</v>
      </c>
    </row>
    <row r="90" spans="3:6" ht="12.75">
      <c r="C90" s="1" t="str">
        <f t="shared" si="0"/>
        <v/>
      </c>
      <c r="D90" s="1">
        <f t="shared" si="1"/>
        <v>0</v>
      </c>
      <c r="E90" s="1">
        <f t="shared" si="2"/>
        <v>0</v>
      </c>
      <c r="F90" s="1">
        <f t="shared" si="3"/>
        <v>0</v>
      </c>
    </row>
    <row r="91" spans="3:6" ht="12.75">
      <c r="C91" s="1" t="str">
        <f t="shared" si="0"/>
        <v/>
      </c>
      <c r="D91" s="1">
        <f t="shared" si="1"/>
        <v>0</v>
      </c>
      <c r="E91" s="1">
        <f t="shared" si="2"/>
        <v>0</v>
      </c>
      <c r="F91" s="1">
        <f t="shared" si="3"/>
        <v>0</v>
      </c>
    </row>
    <row r="92" spans="3:6" ht="12.75">
      <c r="C92" s="1" t="str">
        <f t="shared" si="0"/>
        <v/>
      </c>
      <c r="D92" s="1">
        <f t="shared" si="1"/>
        <v>0</v>
      </c>
      <c r="E92" s="1">
        <f t="shared" si="2"/>
        <v>0</v>
      </c>
      <c r="F92" s="1">
        <f t="shared" si="3"/>
        <v>0</v>
      </c>
    </row>
    <row r="93" spans="3:6" ht="12.75">
      <c r="C93" s="1" t="str">
        <f t="shared" si="0"/>
        <v/>
      </c>
      <c r="D93" s="1">
        <f t="shared" si="1"/>
        <v>0</v>
      </c>
      <c r="E93" s="1">
        <f t="shared" si="2"/>
        <v>0</v>
      </c>
      <c r="F93" s="1">
        <f t="shared" si="3"/>
        <v>0</v>
      </c>
    </row>
    <row r="94" spans="3:6" ht="12.75">
      <c r="C94" s="1" t="str">
        <f t="shared" si="0"/>
        <v/>
      </c>
      <c r="D94" s="1">
        <f t="shared" si="1"/>
        <v>0</v>
      </c>
      <c r="E94" s="1">
        <f t="shared" si="2"/>
        <v>0</v>
      </c>
      <c r="F94" s="1">
        <f t="shared" si="3"/>
        <v>0</v>
      </c>
    </row>
    <row r="95" spans="3:6" ht="12.75">
      <c r="C95" s="1" t="str">
        <f t="shared" si="0"/>
        <v/>
      </c>
      <c r="D95" s="1">
        <f t="shared" si="1"/>
        <v>0</v>
      </c>
      <c r="E95" s="1">
        <f t="shared" si="2"/>
        <v>0</v>
      </c>
      <c r="F95" s="1">
        <f t="shared" si="3"/>
        <v>0</v>
      </c>
    </row>
    <row r="96" spans="3:6" ht="12.75">
      <c r="C96" s="1" t="str">
        <f t="shared" si="0"/>
        <v/>
      </c>
      <c r="D96" s="1">
        <f t="shared" si="1"/>
        <v>0</v>
      </c>
      <c r="E96" s="1">
        <f t="shared" si="2"/>
        <v>0</v>
      </c>
      <c r="F96" s="1">
        <f t="shared" si="3"/>
        <v>0</v>
      </c>
    </row>
    <row r="97" spans="3:6" ht="12.75">
      <c r="C97" s="1" t="str">
        <f t="shared" si="0"/>
        <v/>
      </c>
      <c r="D97" s="1">
        <f t="shared" si="1"/>
        <v>0</v>
      </c>
      <c r="E97" s="1">
        <f t="shared" si="2"/>
        <v>0</v>
      </c>
      <c r="F97" s="1">
        <f t="shared" si="3"/>
        <v>0</v>
      </c>
    </row>
    <row r="98" spans="3:6" ht="12.75">
      <c r="C98" s="1" t="str">
        <f t="shared" si="0"/>
        <v/>
      </c>
      <c r="D98" s="1">
        <f t="shared" si="1"/>
        <v>0</v>
      </c>
      <c r="E98" s="1">
        <f t="shared" si="2"/>
        <v>0</v>
      </c>
      <c r="F98" s="1">
        <f t="shared" si="3"/>
        <v>0</v>
      </c>
    </row>
    <row r="99" spans="3:6" ht="12.75">
      <c r="C99" s="1" t="str">
        <f t="shared" si="0"/>
        <v/>
      </c>
      <c r="D99" s="1">
        <f t="shared" si="1"/>
        <v>0</v>
      </c>
      <c r="E99" s="1">
        <f t="shared" si="2"/>
        <v>0</v>
      </c>
      <c r="F99" s="1">
        <f t="shared" si="3"/>
        <v>0</v>
      </c>
    </row>
    <row r="100" spans="3:6" ht="12.75">
      <c r="C100" s="1" t="str">
        <f t="shared" si="0"/>
        <v/>
      </c>
      <c r="D100" s="1">
        <f t="shared" si="1"/>
        <v>0</v>
      </c>
      <c r="E100" s="1">
        <f t="shared" si="2"/>
        <v>0</v>
      </c>
      <c r="F100" s="1">
        <f t="shared" si="3"/>
        <v>0</v>
      </c>
    </row>
    <row r="101" spans="3:6" ht="12.75">
      <c r="C101" s="1" t="str">
        <f t="shared" si="0"/>
        <v/>
      </c>
      <c r="D101" s="1">
        <f t="shared" si="1"/>
        <v>0</v>
      </c>
      <c r="E101" s="1">
        <f t="shared" si="2"/>
        <v>0</v>
      </c>
      <c r="F101" s="1">
        <f t="shared" si="3"/>
        <v>0</v>
      </c>
    </row>
    <row r="102" spans="3:6" ht="12.75">
      <c r="C102" s="1" t="str">
        <f t="shared" si="0"/>
        <v/>
      </c>
      <c r="D102" s="1">
        <f t="shared" si="1"/>
        <v>0</v>
      </c>
      <c r="E102" s="1">
        <f t="shared" si="2"/>
        <v>0</v>
      </c>
      <c r="F102" s="1">
        <f t="shared" si="3"/>
        <v>0</v>
      </c>
    </row>
    <row r="103" spans="3:6" ht="12.75">
      <c r="C103" s="1" t="str">
        <f t="shared" si="0"/>
        <v/>
      </c>
      <c r="D103" s="1">
        <f t="shared" si="1"/>
        <v>0</v>
      </c>
      <c r="E103" s="1">
        <f t="shared" si="2"/>
        <v>0</v>
      </c>
      <c r="F103" s="1">
        <f t="shared" si="3"/>
        <v>0</v>
      </c>
    </row>
    <row r="104" spans="3:6" ht="12.75">
      <c r="C104" s="1" t="str">
        <f t="shared" si="0"/>
        <v/>
      </c>
      <c r="D104" s="1">
        <f t="shared" si="1"/>
        <v>0</v>
      </c>
      <c r="E104" s="1">
        <f t="shared" si="2"/>
        <v>0</v>
      </c>
      <c r="F104" s="1">
        <f t="shared" si="3"/>
        <v>0</v>
      </c>
    </row>
    <row r="105" spans="3:6" ht="12.75">
      <c r="C105" s="1" t="str">
        <f t="shared" si="0"/>
        <v/>
      </c>
      <c r="D105" s="1">
        <f t="shared" si="1"/>
        <v>0</v>
      </c>
      <c r="E105" s="1">
        <f t="shared" si="2"/>
        <v>0</v>
      </c>
      <c r="F105" s="1">
        <f t="shared" si="3"/>
        <v>0</v>
      </c>
    </row>
    <row r="106" spans="3:6" ht="12.75">
      <c r="C106" s="1" t="str">
        <f t="shared" si="0"/>
        <v/>
      </c>
      <c r="D106" s="1">
        <f t="shared" si="1"/>
        <v>0</v>
      </c>
      <c r="E106" s="1">
        <f t="shared" si="2"/>
        <v>0</v>
      </c>
      <c r="F106" s="1">
        <f t="shared" si="3"/>
        <v>0</v>
      </c>
    </row>
    <row r="107" spans="3:6" ht="12.75">
      <c r="C107" s="1" t="str">
        <f t="shared" si="0"/>
        <v/>
      </c>
      <c r="D107" s="1">
        <f t="shared" si="1"/>
        <v>0</v>
      </c>
      <c r="E107" s="1">
        <f t="shared" si="2"/>
        <v>0</v>
      </c>
      <c r="F107" s="1">
        <f t="shared" si="3"/>
        <v>0</v>
      </c>
    </row>
    <row r="108" spans="3:6" ht="12.75">
      <c r="C108" s="1" t="str">
        <f t="shared" si="0"/>
        <v/>
      </c>
      <c r="D108" s="1">
        <f t="shared" si="1"/>
        <v>0</v>
      </c>
      <c r="E108" s="1">
        <f t="shared" si="2"/>
        <v>0</v>
      </c>
      <c r="F108" s="1">
        <f t="shared" si="3"/>
        <v>0</v>
      </c>
    </row>
    <row r="109" spans="3:6" ht="12.75">
      <c r="C109" s="1" t="str">
        <f t="shared" si="0"/>
        <v/>
      </c>
      <c r="D109" s="1">
        <f t="shared" si="1"/>
        <v>0</v>
      </c>
      <c r="E109" s="1">
        <f t="shared" si="2"/>
        <v>0</v>
      </c>
      <c r="F109" s="1">
        <f t="shared" si="3"/>
        <v>0</v>
      </c>
    </row>
    <row r="110" spans="3:6" ht="12.75">
      <c r="C110" s="1" t="str">
        <f t="shared" si="0"/>
        <v/>
      </c>
      <c r="D110" s="1">
        <f t="shared" si="1"/>
        <v>0</v>
      </c>
      <c r="E110" s="1">
        <f t="shared" si="2"/>
        <v>0</v>
      </c>
      <c r="F110" s="1">
        <f t="shared" si="3"/>
        <v>0</v>
      </c>
    </row>
    <row r="111" spans="3:6" ht="12.75">
      <c r="C111" s="1" t="str">
        <f t="shared" si="0"/>
        <v/>
      </c>
      <c r="D111" s="1">
        <f t="shared" si="1"/>
        <v>0</v>
      </c>
      <c r="E111" s="1">
        <f t="shared" si="2"/>
        <v>0</v>
      </c>
      <c r="F111" s="1">
        <f t="shared" si="3"/>
        <v>0</v>
      </c>
    </row>
    <row r="112" spans="3:6" ht="12.75">
      <c r="C112" s="1" t="str">
        <f t="shared" si="0"/>
        <v/>
      </c>
      <c r="D112" s="1">
        <f t="shared" si="1"/>
        <v>0</v>
      </c>
      <c r="E112" s="1">
        <f t="shared" si="2"/>
        <v>0</v>
      </c>
      <c r="F112" s="1">
        <f t="shared" si="3"/>
        <v>0</v>
      </c>
    </row>
    <row r="113" spans="3:6" ht="12.75">
      <c r="C113" s="1" t="str">
        <f t="shared" si="0"/>
        <v/>
      </c>
      <c r="D113" s="1">
        <f t="shared" si="1"/>
        <v>0</v>
      </c>
      <c r="E113" s="1">
        <f t="shared" si="2"/>
        <v>0</v>
      </c>
      <c r="F113" s="1">
        <f t="shared" si="3"/>
        <v>0</v>
      </c>
    </row>
    <row r="114" spans="3:6" ht="12.75">
      <c r="C114" s="1" t="str">
        <f t="shared" si="0"/>
        <v/>
      </c>
      <c r="D114" s="1">
        <f t="shared" si="1"/>
        <v>0</v>
      </c>
      <c r="E114" s="1">
        <f t="shared" si="2"/>
        <v>0</v>
      </c>
      <c r="F114" s="1">
        <f t="shared" si="3"/>
        <v>0</v>
      </c>
    </row>
    <row r="115" spans="3:6" ht="12.75">
      <c r="C115" s="1" t="str">
        <f t="shared" si="0"/>
        <v/>
      </c>
      <c r="D115" s="1">
        <f t="shared" si="1"/>
        <v>0</v>
      </c>
      <c r="E115" s="1">
        <f t="shared" si="2"/>
        <v>0</v>
      </c>
      <c r="F115" s="1">
        <f t="shared" si="3"/>
        <v>0</v>
      </c>
    </row>
    <row r="116" spans="3:6" ht="12.75">
      <c r="C116" s="1" t="str">
        <f t="shared" si="0"/>
        <v/>
      </c>
      <c r="D116" s="1">
        <f t="shared" si="1"/>
        <v>0</v>
      </c>
      <c r="E116" s="1">
        <f t="shared" si="2"/>
        <v>0</v>
      </c>
      <c r="F116" s="1">
        <f t="shared" si="3"/>
        <v>0</v>
      </c>
    </row>
    <row r="117" spans="3:6" ht="12.75">
      <c r="C117" s="1" t="str">
        <f t="shared" si="0"/>
        <v/>
      </c>
      <c r="D117" s="1">
        <f t="shared" si="1"/>
        <v>0</v>
      </c>
      <c r="E117" s="1">
        <f t="shared" si="2"/>
        <v>0</v>
      </c>
      <c r="F117" s="1">
        <f t="shared" si="3"/>
        <v>0</v>
      </c>
    </row>
    <row r="118" spans="3:6" ht="12.75">
      <c r="C118" s="1" t="str">
        <f t="shared" si="0"/>
        <v/>
      </c>
      <c r="D118" s="1">
        <f t="shared" si="1"/>
        <v>0</v>
      </c>
      <c r="E118" s="1">
        <f t="shared" si="2"/>
        <v>0</v>
      </c>
      <c r="F118" s="1">
        <f t="shared" si="3"/>
        <v>0</v>
      </c>
    </row>
    <row r="119" spans="3:6" ht="12.75">
      <c r="C119" s="1" t="str">
        <f t="shared" si="0"/>
        <v/>
      </c>
      <c r="D119" s="1">
        <f t="shared" si="1"/>
        <v>0</v>
      </c>
      <c r="E119" s="1">
        <f t="shared" si="2"/>
        <v>0</v>
      </c>
      <c r="F119" s="1">
        <f t="shared" si="3"/>
        <v>0</v>
      </c>
    </row>
    <row r="120" spans="3:6" ht="12.75">
      <c r="C120" s="1" t="str">
        <f t="shared" si="0"/>
        <v/>
      </c>
      <c r="D120" s="1">
        <f t="shared" si="1"/>
        <v>0</v>
      </c>
      <c r="E120" s="1">
        <f t="shared" si="2"/>
        <v>0</v>
      </c>
      <c r="F120" s="1">
        <f t="shared" si="3"/>
        <v>0</v>
      </c>
    </row>
    <row r="121" spans="3:6" ht="12.75">
      <c r="C121" s="1" t="str">
        <f t="shared" si="0"/>
        <v/>
      </c>
      <c r="D121" s="1">
        <f t="shared" si="1"/>
        <v>0</v>
      </c>
      <c r="E121" s="1">
        <f t="shared" si="2"/>
        <v>0</v>
      </c>
      <c r="F121" s="1">
        <f t="shared" si="3"/>
        <v>0</v>
      </c>
    </row>
    <row r="122" spans="3:6" ht="12.75">
      <c r="C122" s="1" t="str">
        <f t="shared" si="0"/>
        <v/>
      </c>
      <c r="D122" s="1">
        <f t="shared" si="1"/>
        <v>0</v>
      </c>
      <c r="E122" s="1">
        <f t="shared" si="2"/>
        <v>0</v>
      </c>
      <c r="F122" s="1">
        <f t="shared" si="3"/>
        <v>0</v>
      </c>
    </row>
    <row r="123" spans="3:6" ht="12.75">
      <c r="C123" s="1" t="str">
        <f t="shared" si="0"/>
        <v/>
      </c>
      <c r="D123" s="1">
        <f t="shared" si="1"/>
        <v>0</v>
      </c>
      <c r="E123" s="1">
        <f t="shared" si="2"/>
        <v>0</v>
      </c>
      <c r="F123" s="1">
        <f t="shared" si="3"/>
        <v>0</v>
      </c>
    </row>
    <row r="124" spans="3:6" ht="12.75">
      <c r="C124" s="1" t="str">
        <f t="shared" si="0"/>
        <v/>
      </c>
      <c r="D124" s="1">
        <f t="shared" si="1"/>
        <v>0</v>
      </c>
      <c r="E124" s="1">
        <f t="shared" si="2"/>
        <v>0</v>
      </c>
      <c r="F124" s="1">
        <f t="shared" si="3"/>
        <v>0</v>
      </c>
    </row>
    <row r="125" spans="3:6" ht="12.75">
      <c r="C125" s="1" t="str">
        <f t="shared" si="0"/>
        <v/>
      </c>
      <c r="D125" s="1">
        <f t="shared" si="1"/>
        <v>0</v>
      </c>
      <c r="E125" s="1">
        <f t="shared" si="2"/>
        <v>0</v>
      </c>
      <c r="F125" s="1">
        <f t="shared" si="3"/>
        <v>0</v>
      </c>
    </row>
    <row r="126" spans="3:6" ht="12.75">
      <c r="C126" s="1" t="str">
        <f t="shared" si="0"/>
        <v/>
      </c>
      <c r="D126" s="1">
        <f t="shared" si="1"/>
        <v>0</v>
      </c>
      <c r="E126" s="1">
        <f t="shared" si="2"/>
        <v>0</v>
      </c>
      <c r="F126" s="1">
        <f t="shared" si="3"/>
        <v>0</v>
      </c>
    </row>
    <row r="127" spans="3:6" ht="12.75">
      <c r="C127" s="1" t="str">
        <f t="shared" si="0"/>
        <v/>
      </c>
      <c r="D127" s="1">
        <f t="shared" si="1"/>
        <v>0</v>
      </c>
      <c r="E127" s="1">
        <f t="shared" si="2"/>
        <v>0</v>
      </c>
      <c r="F127" s="1">
        <f t="shared" si="3"/>
        <v>0</v>
      </c>
    </row>
    <row r="128" spans="3:6" ht="12.75">
      <c r="C128" s="1" t="str">
        <f t="shared" si="0"/>
        <v/>
      </c>
      <c r="D128" s="1">
        <f t="shared" si="1"/>
        <v>0</v>
      </c>
      <c r="E128" s="1">
        <f t="shared" si="2"/>
        <v>0</v>
      </c>
      <c r="F128" s="1">
        <f t="shared" si="3"/>
        <v>0</v>
      </c>
    </row>
    <row r="129" spans="3:6" ht="12.75">
      <c r="C129" s="1" t="str">
        <f t="shared" si="0"/>
        <v/>
      </c>
      <c r="D129" s="1">
        <f t="shared" si="1"/>
        <v>0</v>
      </c>
      <c r="E129" s="1">
        <f t="shared" si="2"/>
        <v>0</v>
      </c>
      <c r="F129" s="1">
        <f t="shared" si="3"/>
        <v>0</v>
      </c>
    </row>
    <row r="130" spans="3:6" ht="12.75">
      <c r="C130" s="1" t="str">
        <f t="shared" si="0"/>
        <v/>
      </c>
      <c r="D130" s="1">
        <f t="shared" si="1"/>
        <v>0</v>
      </c>
      <c r="E130" s="1">
        <f t="shared" si="2"/>
        <v>0</v>
      </c>
      <c r="F130" s="1">
        <f t="shared" si="3"/>
        <v>0</v>
      </c>
    </row>
    <row r="131" spans="3:6" ht="12.75">
      <c r="C131" s="1" t="str">
        <f t="shared" si="0"/>
        <v/>
      </c>
      <c r="D131" s="1">
        <f t="shared" si="1"/>
        <v>0</v>
      </c>
      <c r="E131" s="1">
        <f t="shared" si="2"/>
        <v>0</v>
      </c>
      <c r="F131" s="1">
        <f t="shared" si="3"/>
        <v>0</v>
      </c>
    </row>
    <row r="132" spans="3:6" ht="12.75">
      <c r="C132" s="1" t="str">
        <f t="shared" si="0"/>
        <v/>
      </c>
      <c r="D132" s="1">
        <f t="shared" si="1"/>
        <v>0</v>
      </c>
      <c r="E132" s="1">
        <f t="shared" si="2"/>
        <v>0</v>
      </c>
      <c r="F132" s="1">
        <f t="shared" si="3"/>
        <v>0</v>
      </c>
    </row>
    <row r="133" spans="3:6" ht="12.75">
      <c r="C133" s="1" t="str">
        <f t="shared" si="0"/>
        <v/>
      </c>
      <c r="D133" s="1">
        <f t="shared" si="1"/>
        <v>0</v>
      </c>
      <c r="E133" s="1">
        <f t="shared" si="2"/>
        <v>0</v>
      </c>
      <c r="F133" s="1">
        <f t="shared" si="3"/>
        <v>0</v>
      </c>
    </row>
    <row r="134" spans="3:6" ht="12.75">
      <c r="C134" s="1" t="str">
        <f t="shared" si="0"/>
        <v/>
      </c>
      <c r="D134" s="1">
        <f t="shared" si="1"/>
        <v>0</v>
      </c>
      <c r="E134" s="1">
        <f t="shared" si="2"/>
        <v>0</v>
      </c>
      <c r="F134" s="1">
        <f t="shared" si="3"/>
        <v>0</v>
      </c>
    </row>
    <row r="135" spans="3:6" ht="12.75">
      <c r="C135" s="1" t="str">
        <f t="shared" si="0"/>
        <v/>
      </c>
      <c r="D135" s="1">
        <f t="shared" si="1"/>
        <v>0</v>
      </c>
      <c r="E135" s="1">
        <f t="shared" si="2"/>
        <v>0</v>
      </c>
      <c r="F135" s="1">
        <f t="shared" si="3"/>
        <v>0</v>
      </c>
    </row>
    <row r="136" spans="3:6" ht="12.75">
      <c r="C136" s="1" t="str">
        <f t="shared" si="0"/>
        <v/>
      </c>
      <c r="D136" s="1">
        <f t="shared" si="1"/>
        <v>0</v>
      </c>
      <c r="E136" s="1">
        <f t="shared" si="2"/>
        <v>0</v>
      </c>
      <c r="F136" s="1">
        <f t="shared" si="3"/>
        <v>0</v>
      </c>
    </row>
    <row r="137" spans="3:6" ht="12.75">
      <c r="C137" s="1" t="str">
        <f t="shared" si="0"/>
        <v/>
      </c>
      <c r="D137" s="1">
        <f t="shared" si="1"/>
        <v>0</v>
      </c>
      <c r="E137" s="1">
        <f t="shared" si="2"/>
        <v>0</v>
      </c>
      <c r="F137" s="1">
        <f t="shared" si="3"/>
        <v>0</v>
      </c>
    </row>
    <row r="138" spans="3:6" ht="12.75">
      <c r="C138" s="1" t="str">
        <f t="shared" si="0"/>
        <v/>
      </c>
      <c r="D138" s="1">
        <f t="shared" si="1"/>
        <v>0</v>
      </c>
      <c r="E138" s="1">
        <f t="shared" si="2"/>
        <v>0</v>
      </c>
      <c r="F138" s="1">
        <f t="shared" si="3"/>
        <v>0</v>
      </c>
    </row>
    <row r="139" spans="3:6" ht="12.75">
      <c r="C139" s="1" t="str">
        <f t="shared" si="0"/>
        <v/>
      </c>
      <c r="D139" s="1">
        <f t="shared" si="1"/>
        <v>0</v>
      </c>
      <c r="E139" s="1">
        <f t="shared" si="2"/>
        <v>0</v>
      </c>
      <c r="F139" s="1">
        <f t="shared" si="3"/>
        <v>0</v>
      </c>
    </row>
    <row r="140" spans="3:6" ht="12.75">
      <c r="C140" s="1" t="str">
        <f t="shared" si="0"/>
        <v/>
      </c>
      <c r="D140" s="1">
        <f t="shared" si="1"/>
        <v>0</v>
      </c>
      <c r="E140" s="1">
        <f t="shared" si="2"/>
        <v>0</v>
      </c>
      <c r="F140" s="1">
        <f t="shared" si="3"/>
        <v>0</v>
      </c>
    </row>
    <row r="141" spans="3:6" ht="12.75">
      <c r="C141" s="1" t="str">
        <f t="shared" si="0"/>
        <v/>
      </c>
      <c r="D141" s="1">
        <f t="shared" si="1"/>
        <v>0</v>
      </c>
      <c r="E141" s="1">
        <f t="shared" si="2"/>
        <v>0</v>
      </c>
      <c r="F141" s="1">
        <f t="shared" si="3"/>
        <v>0</v>
      </c>
    </row>
    <row r="142" spans="3:6" ht="12.75">
      <c r="C142" s="1" t="str">
        <f t="shared" si="0"/>
        <v/>
      </c>
      <c r="D142" s="1">
        <f t="shared" si="1"/>
        <v>0</v>
      </c>
      <c r="E142" s="1">
        <f t="shared" si="2"/>
        <v>0</v>
      </c>
      <c r="F142" s="1">
        <f t="shared" si="3"/>
        <v>0</v>
      </c>
    </row>
    <row r="143" spans="3:6" ht="12.75">
      <c r="C143" s="1" t="str">
        <f t="shared" si="0"/>
        <v/>
      </c>
      <c r="D143" s="1">
        <f t="shared" si="1"/>
        <v>0</v>
      </c>
      <c r="E143" s="1">
        <f t="shared" si="2"/>
        <v>0</v>
      </c>
      <c r="F143" s="1">
        <f t="shared" si="3"/>
        <v>0</v>
      </c>
    </row>
    <row r="144" spans="3:6" ht="12.75">
      <c r="C144" s="1" t="str">
        <f t="shared" si="0"/>
        <v/>
      </c>
      <c r="D144" s="1">
        <f t="shared" si="1"/>
        <v>0</v>
      </c>
      <c r="E144" s="1">
        <f t="shared" si="2"/>
        <v>0</v>
      </c>
      <c r="F144" s="1">
        <f t="shared" si="3"/>
        <v>0</v>
      </c>
    </row>
    <row r="145" spans="3:6" ht="12.75">
      <c r="C145" s="1" t="str">
        <f t="shared" si="0"/>
        <v/>
      </c>
      <c r="D145" s="1">
        <f t="shared" si="1"/>
        <v>0</v>
      </c>
      <c r="E145" s="1">
        <f t="shared" si="2"/>
        <v>0</v>
      </c>
      <c r="F145" s="1">
        <f t="shared" si="3"/>
        <v>0</v>
      </c>
    </row>
    <row r="146" spans="3:6" ht="12.75">
      <c r="C146" s="1" t="str">
        <f t="shared" si="0"/>
        <v/>
      </c>
      <c r="D146" s="1">
        <f t="shared" si="1"/>
        <v>0</v>
      </c>
      <c r="E146" s="1">
        <f t="shared" si="2"/>
        <v>0</v>
      </c>
      <c r="F146" s="1">
        <f t="shared" si="3"/>
        <v>0</v>
      </c>
    </row>
    <row r="147" spans="3:6" ht="12.75">
      <c r="C147" s="1" t="str">
        <f t="shared" si="0"/>
        <v/>
      </c>
      <c r="D147" s="1">
        <f t="shared" si="1"/>
        <v>0</v>
      </c>
      <c r="E147" s="1">
        <f t="shared" si="2"/>
        <v>0</v>
      </c>
      <c r="F147" s="1">
        <f t="shared" si="3"/>
        <v>0</v>
      </c>
    </row>
    <row r="148" spans="3:6" ht="12.75">
      <c r="C148" s="1" t="str">
        <f t="shared" si="0"/>
        <v/>
      </c>
      <c r="D148" s="1">
        <f t="shared" si="1"/>
        <v>0</v>
      </c>
      <c r="E148" s="1">
        <f t="shared" si="2"/>
        <v>0</v>
      </c>
      <c r="F148" s="1">
        <f t="shared" si="3"/>
        <v>0</v>
      </c>
    </row>
    <row r="149" spans="3:6" ht="12.75">
      <c r="C149" s="1" t="str">
        <f t="shared" si="0"/>
        <v/>
      </c>
      <c r="D149" s="1">
        <f t="shared" si="1"/>
        <v>0</v>
      </c>
      <c r="E149" s="1">
        <f t="shared" si="2"/>
        <v>0</v>
      </c>
      <c r="F149" s="1">
        <f t="shared" si="3"/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B1:O36"/>
  <sheetViews>
    <sheetView workbookViewId="0"/>
  </sheetViews>
  <sheetFormatPr defaultRowHeight="15"/>
  <sheetData>
    <row r="1" spans="7:15" ht="12.75"/>
    <row r="2" spans="7:15" ht="12.75">
      <c r="G2" s="23">
        <f t="shared" ref="G2:G29" si="0">A2</f>
        <v>0</v>
      </c>
      <c r="J2" s="1" t="s">
        <v>6569</v>
      </c>
      <c r="K2" s="1" t="s">
        <v>7966</v>
      </c>
      <c r="L2" s="1" t="s">
        <v>6571</v>
      </c>
      <c r="M2" s="1" t="s">
        <v>8615</v>
      </c>
      <c r="N2" s="1" t="s">
        <v>8616</v>
      </c>
      <c r="O2" s="1" t="s">
        <v>8617</v>
      </c>
    </row>
    <row r="3" spans="7:15" ht="12.75">
      <c r="G3" s="23">
        <f t="shared" si="0"/>
        <v>0</v>
      </c>
      <c r="H3" s="23" t="s">
        <v>8618</v>
      </c>
      <c r="I3" s="23" t="s">
        <v>14</v>
      </c>
      <c r="J3" s="1" t="s">
        <v>15</v>
      </c>
      <c r="K3" s="1">
        <f t="shared" ref="K3:N3" si="1">B3</f>
        <v>0</v>
      </c>
      <c r="L3" s="1">
        <f t="shared" si="1"/>
        <v>0</v>
      </c>
      <c r="M3" s="107">
        <f t="shared" si="1"/>
        <v>0</v>
      </c>
      <c r="N3" s="1">
        <f t="shared" si="1"/>
        <v>0</v>
      </c>
      <c r="O3" s="23">
        <f t="shared" ref="O3:O29" si="2">ROUND(F3,1)</f>
        <v>0</v>
      </c>
    </row>
    <row r="4" spans="7:15" ht="12.75">
      <c r="G4" s="23">
        <f t="shared" si="0"/>
        <v>0</v>
      </c>
      <c r="H4" s="23" t="s">
        <v>5633</v>
      </c>
      <c r="I4" s="23" t="s">
        <v>26</v>
      </c>
      <c r="J4" s="1" t="s">
        <v>27</v>
      </c>
      <c r="K4" s="1">
        <f t="shared" ref="K4:N4" si="3">B4</f>
        <v>0</v>
      </c>
      <c r="L4" s="1">
        <f t="shared" si="3"/>
        <v>0</v>
      </c>
      <c r="M4" s="107">
        <f t="shared" si="3"/>
        <v>0</v>
      </c>
      <c r="N4" s="1">
        <f t="shared" si="3"/>
        <v>0</v>
      </c>
      <c r="O4" s="23">
        <f t="shared" si="2"/>
        <v>0</v>
      </c>
    </row>
    <row r="5" spans="7:15" ht="12.75">
      <c r="G5" s="23">
        <f t="shared" si="0"/>
        <v>0</v>
      </c>
      <c r="H5" s="23">
        <f t="shared" ref="H5:H30" si="4">H4+1</f>
        <v>3</v>
      </c>
      <c r="I5" s="23" t="s">
        <v>92</v>
      </c>
      <c r="J5" s="1" t="s">
        <v>93</v>
      </c>
      <c r="K5" s="1">
        <f t="shared" ref="K5:N5" si="5">B5</f>
        <v>0</v>
      </c>
      <c r="L5" s="1">
        <f t="shared" si="5"/>
        <v>0</v>
      </c>
      <c r="M5" s="107">
        <f t="shared" si="5"/>
        <v>0</v>
      </c>
      <c r="N5" s="1">
        <f t="shared" si="5"/>
        <v>0</v>
      </c>
      <c r="O5" s="23">
        <f t="shared" si="2"/>
        <v>0</v>
      </c>
    </row>
    <row r="6" spans="7:15" ht="12.75">
      <c r="G6" s="23">
        <f t="shared" si="0"/>
        <v>0</v>
      </c>
      <c r="H6" s="23">
        <f t="shared" si="4"/>
        <v>4</v>
      </c>
      <c r="I6" s="23" t="s">
        <v>136</v>
      </c>
      <c r="J6" s="1" t="s">
        <v>137</v>
      </c>
      <c r="K6" s="1">
        <f t="shared" ref="K6:N6" si="6">B6</f>
        <v>0</v>
      </c>
      <c r="L6" s="1">
        <f t="shared" si="6"/>
        <v>0</v>
      </c>
      <c r="M6" s="107">
        <f t="shared" si="6"/>
        <v>0</v>
      </c>
      <c r="N6" s="1">
        <f t="shared" si="6"/>
        <v>0</v>
      </c>
      <c r="O6" s="23">
        <f t="shared" si="2"/>
        <v>0</v>
      </c>
    </row>
    <row r="7" spans="7:15" ht="12.75">
      <c r="G7" s="23">
        <f t="shared" si="0"/>
        <v>0</v>
      </c>
      <c r="H7" s="23">
        <f t="shared" si="4"/>
        <v>5</v>
      </c>
      <c r="I7" s="23" t="s">
        <v>150</v>
      </c>
      <c r="J7" s="1" t="s">
        <v>151</v>
      </c>
      <c r="K7" s="1">
        <f t="shared" ref="K7:N7" si="7">B7</f>
        <v>0</v>
      </c>
      <c r="L7" s="1">
        <f t="shared" si="7"/>
        <v>0</v>
      </c>
      <c r="M7" s="107">
        <f t="shared" si="7"/>
        <v>0</v>
      </c>
      <c r="N7" s="1">
        <f t="shared" si="7"/>
        <v>0</v>
      </c>
      <c r="O7" s="23">
        <f t="shared" si="2"/>
        <v>0</v>
      </c>
    </row>
    <row r="8" spans="7:15" ht="12.75">
      <c r="G8" s="23">
        <f t="shared" si="0"/>
        <v>0</v>
      </c>
      <c r="H8" s="23">
        <f t="shared" si="4"/>
        <v>6</v>
      </c>
      <c r="I8" s="23" t="s">
        <v>161</v>
      </c>
      <c r="J8" s="1" t="s">
        <v>162</v>
      </c>
      <c r="K8" s="1">
        <f t="shared" ref="K8:N8" si="8">B8</f>
        <v>0</v>
      </c>
      <c r="L8" s="1">
        <f t="shared" si="8"/>
        <v>0</v>
      </c>
      <c r="M8" s="107">
        <f t="shared" si="8"/>
        <v>0</v>
      </c>
      <c r="N8" s="1">
        <f t="shared" si="8"/>
        <v>0</v>
      </c>
      <c r="O8" s="23">
        <f t="shared" si="2"/>
        <v>0</v>
      </c>
    </row>
    <row r="9" spans="7:15" ht="12.75">
      <c r="G9" s="23">
        <f t="shared" si="0"/>
        <v>0</v>
      </c>
      <c r="H9" s="23">
        <f t="shared" si="4"/>
        <v>7</v>
      </c>
      <c r="I9" s="23" t="s">
        <v>180</v>
      </c>
      <c r="J9" s="1" t="s">
        <v>181</v>
      </c>
      <c r="K9" s="1">
        <f t="shared" ref="K9:N9" si="9">B9</f>
        <v>0</v>
      </c>
      <c r="L9" s="1">
        <f t="shared" si="9"/>
        <v>0</v>
      </c>
      <c r="M9" s="107">
        <f t="shared" si="9"/>
        <v>0</v>
      </c>
      <c r="N9" s="1">
        <f t="shared" si="9"/>
        <v>0</v>
      </c>
      <c r="O9" s="23">
        <f t="shared" si="2"/>
        <v>0</v>
      </c>
    </row>
    <row r="10" spans="7:15" ht="12.75">
      <c r="G10" s="23">
        <f t="shared" si="0"/>
        <v>0</v>
      </c>
      <c r="H10" s="23">
        <f t="shared" si="4"/>
        <v>8</v>
      </c>
      <c r="I10" s="23" t="s">
        <v>187</v>
      </c>
      <c r="J10" s="1" t="s">
        <v>188</v>
      </c>
      <c r="K10" s="1">
        <f t="shared" ref="K10:N10" si="10">B10</f>
        <v>0</v>
      </c>
      <c r="L10" s="1">
        <f t="shared" si="10"/>
        <v>0</v>
      </c>
      <c r="M10" s="107">
        <f t="shared" si="10"/>
        <v>0</v>
      </c>
      <c r="N10" s="1">
        <f t="shared" si="10"/>
        <v>0</v>
      </c>
      <c r="O10" s="23">
        <f t="shared" si="2"/>
        <v>0</v>
      </c>
    </row>
    <row r="11" spans="7:15" ht="12.75">
      <c r="G11" s="23">
        <f t="shared" si="0"/>
        <v>0</v>
      </c>
      <c r="H11" s="23">
        <f t="shared" si="4"/>
        <v>9</v>
      </c>
      <c r="I11" s="23" t="s">
        <v>213</v>
      </c>
      <c r="J11" s="1" t="s">
        <v>214</v>
      </c>
      <c r="K11" s="1">
        <f t="shared" ref="K11:N11" si="11">B11</f>
        <v>0</v>
      </c>
      <c r="L11" s="1">
        <f t="shared" si="11"/>
        <v>0</v>
      </c>
      <c r="M11" s="107">
        <f t="shared" si="11"/>
        <v>0</v>
      </c>
      <c r="N11" s="1">
        <f t="shared" si="11"/>
        <v>0</v>
      </c>
      <c r="O11" s="23">
        <f t="shared" si="2"/>
        <v>0</v>
      </c>
    </row>
    <row r="12" spans="7:15" ht="12.75">
      <c r="G12" s="23">
        <f t="shared" si="0"/>
        <v>0</v>
      </c>
      <c r="H12" s="23">
        <f t="shared" si="4"/>
        <v>10</v>
      </c>
      <c r="I12" s="23" t="s">
        <v>218</v>
      </c>
      <c r="J12" s="1" t="s">
        <v>219</v>
      </c>
      <c r="K12" s="1">
        <f t="shared" ref="K12:N12" si="12">B12</f>
        <v>0</v>
      </c>
      <c r="L12" s="1">
        <f t="shared" si="12"/>
        <v>0</v>
      </c>
      <c r="M12" s="107">
        <f t="shared" si="12"/>
        <v>0</v>
      </c>
      <c r="N12" s="1">
        <f t="shared" si="12"/>
        <v>0</v>
      </c>
      <c r="O12" s="23">
        <f t="shared" si="2"/>
        <v>0</v>
      </c>
    </row>
    <row r="13" spans="7:15" ht="12.75">
      <c r="G13" s="23">
        <f t="shared" si="0"/>
        <v>0</v>
      </c>
      <c r="H13" s="23">
        <f t="shared" si="4"/>
        <v>11</v>
      </c>
      <c r="I13" s="23" t="s">
        <v>223</v>
      </c>
      <c r="J13" s="1" t="s">
        <v>224</v>
      </c>
      <c r="K13" s="1">
        <f t="shared" ref="K13:N13" si="13">B13</f>
        <v>0</v>
      </c>
      <c r="L13" s="1">
        <f t="shared" si="13"/>
        <v>0</v>
      </c>
      <c r="M13" s="107">
        <f t="shared" si="13"/>
        <v>0</v>
      </c>
      <c r="N13" s="1">
        <f t="shared" si="13"/>
        <v>0</v>
      </c>
      <c r="O13" s="23">
        <f t="shared" si="2"/>
        <v>0</v>
      </c>
    </row>
    <row r="14" spans="7:15" ht="12.75">
      <c r="G14" s="23">
        <f t="shared" si="0"/>
        <v>0</v>
      </c>
      <c r="H14" s="23">
        <f t="shared" si="4"/>
        <v>12</v>
      </c>
      <c r="I14" s="23" t="s">
        <v>319</v>
      </c>
      <c r="J14" s="1" t="s">
        <v>320</v>
      </c>
      <c r="K14" s="1">
        <f t="shared" ref="K14:N14" si="14">B14</f>
        <v>0</v>
      </c>
      <c r="L14" s="1">
        <f t="shared" si="14"/>
        <v>0</v>
      </c>
      <c r="M14" s="107">
        <f t="shared" si="14"/>
        <v>0</v>
      </c>
      <c r="N14" s="1">
        <f t="shared" si="14"/>
        <v>0</v>
      </c>
      <c r="O14" s="23">
        <f t="shared" si="2"/>
        <v>0</v>
      </c>
    </row>
    <row r="15" spans="7:15" ht="12.75">
      <c r="G15" s="23">
        <f t="shared" si="0"/>
        <v>0</v>
      </c>
      <c r="H15" s="23">
        <f t="shared" si="4"/>
        <v>13</v>
      </c>
      <c r="I15" s="23" t="s">
        <v>368</v>
      </c>
      <c r="J15" s="1" t="s">
        <v>369</v>
      </c>
      <c r="K15" s="1">
        <f t="shared" ref="K15:N15" si="15">B15</f>
        <v>0</v>
      </c>
      <c r="L15" s="1">
        <f t="shared" si="15"/>
        <v>0</v>
      </c>
      <c r="M15" s="107">
        <f t="shared" si="15"/>
        <v>0</v>
      </c>
      <c r="N15" s="1">
        <f t="shared" si="15"/>
        <v>0</v>
      </c>
      <c r="O15" s="23">
        <f t="shared" si="2"/>
        <v>0</v>
      </c>
    </row>
    <row r="16" spans="7:15" ht="12.75">
      <c r="G16" s="23">
        <f t="shared" si="0"/>
        <v>0</v>
      </c>
      <c r="H16" s="23">
        <f t="shared" si="4"/>
        <v>14</v>
      </c>
      <c r="I16" s="23" t="s">
        <v>577</v>
      </c>
      <c r="J16" s="1" t="s">
        <v>578</v>
      </c>
      <c r="K16" s="1">
        <f t="shared" ref="K16:N16" si="16">B16</f>
        <v>0</v>
      </c>
      <c r="L16" s="1">
        <f t="shared" si="16"/>
        <v>0</v>
      </c>
      <c r="M16" s="107">
        <f t="shared" si="16"/>
        <v>0</v>
      </c>
      <c r="N16" s="1">
        <f t="shared" si="16"/>
        <v>0</v>
      </c>
      <c r="O16" s="23">
        <f t="shared" si="2"/>
        <v>0</v>
      </c>
    </row>
    <row r="17" spans="2:15" ht="12.75">
      <c r="G17" s="23">
        <f t="shared" si="0"/>
        <v>0</v>
      </c>
      <c r="H17" s="23">
        <f t="shared" si="4"/>
        <v>15</v>
      </c>
      <c r="I17" s="23" t="s">
        <v>627</v>
      </c>
      <c r="J17" s="1" t="s">
        <v>628</v>
      </c>
      <c r="K17" s="1">
        <f t="shared" ref="K17:N17" si="17">B17</f>
        <v>0</v>
      </c>
      <c r="L17" s="1">
        <f t="shared" si="17"/>
        <v>0</v>
      </c>
      <c r="M17" s="107">
        <f t="shared" si="17"/>
        <v>0</v>
      </c>
      <c r="N17" s="1">
        <f t="shared" si="17"/>
        <v>0</v>
      </c>
      <c r="O17" s="23">
        <f t="shared" si="2"/>
        <v>0</v>
      </c>
    </row>
    <row r="18" spans="2:15" ht="12.75">
      <c r="G18" s="23">
        <f t="shared" si="0"/>
        <v>0</v>
      </c>
      <c r="H18" s="23">
        <f t="shared" si="4"/>
        <v>16</v>
      </c>
      <c r="I18" s="23" t="s">
        <v>774</v>
      </c>
      <c r="J18" s="1" t="s">
        <v>775</v>
      </c>
      <c r="K18" s="1">
        <f t="shared" ref="K18:N18" si="18">B18</f>
        <v>0</v>
      </c>
      <c r="L18" s="1">
        <f t="shared" si="18"/>
        <v>0</v>
      </c>
      <c r="M18" s="107">
        <f t="shared" si="18"/>
        <v>0</v>
      </c>
      <c r="N18" s="1">
        <f t="shared" si="18"/>
        <v>0</v>
      </c>
      <c r="O18" s="23">
        <f t="shared" si="2"/>
        <v>0</v>
      </c>
    </row>
    <row r="19" spans="2:15" ht="12.75">
      <c r="G19" s="23">
        <f t="shared" si="0"/>
        <v>0</v>
      </c>
      <c r="H19" s="23">
        <f t="shared" si="4"/>
        <v>17</v>
      </c>
      <c r="I19" s="23" t="s">
        <v>782</v>
      </c>
      <c r="J19" s="1" t="s">
        <v>783</v>
      </c>
      <c r="K19" s="1">
        <f t="shared" ref="K19:N19" si="19">B19</f>
        <v>0</v>
      </c>
      <c r="L19" s="1">
        <f t="shared" si="19"/>
        <v>0</v>
      </c>
      <c r="M19" s="107">
        <f t="shared" si="19"/>
        <v>0</v>
      </c>
      <c r="N19" s="1">
        <f t="shared" si="19"/>
        <v>0</v>
      </c>
      <c r="O19" s="23">
        <f t="shared" si="2"/>
        <v>0</v>
      </c>
    </row>
    <row r="20" spans="2:15" ht="12.75">
      <c r="G20" s="23">
        <f t="shared" si="0"/>
        <v>0</v>
      </c>
      <c r="H20" s="23">
        <f t="shared" si="4"/>
        <v>18</v>
      </c>
      <c r="I20" s="23" t="s">
        <v>805</v>
      </c>
      <c r="J20" s="1" t="s">
        <v>806</v>
      </c>
      <c r="K20" s="1">
        <f t="shared" ref="K20:N20" si="20">B20</f>
        <v>0</v>
      </c>
      <c r="L20" s="1">
        <f t="shared" si="20"/>
        <v>0</v>
      </c>
      <c r="M20" s="107">
        <f t="shared" si="20"/>
        <v>0</v>
      </c>
      <c r="N20" s="1">
        <f t="shared" si="20"/>
        <v>0</v>
      </c>
      <c r="O20" s="23">
        <f t="shared" si="2"/>
        <v>0</v>
      </c>
    </row>
    <row r="21" spans="2:15" ht="12.75">
      <c r="G21" s="23">
        <f t="shared" si="0"/>
        <v>0</v>
      </c>
      <c r="H21" s="23">
        <f t="shared" si="4"/>
        <v>19</v>
      </c>
      <c r="I21" s="23" t="s">
        <v>820</v>
      </c>
      <c r="J21" s="1" t="s">
        <v>821</v>
      </c>
      <c r="K21" s="1">
        <f t="shared" ref="K21:N21" si="21">B21</f>
        <v>0</v>
      </c>
      <c r="L21" s="1">
        <f t="shared" si="21"/>
        <v>0</v>
      </c>
      <c r="M21" s="107">
        <f t="shared" si="21"/>
        <v>0</v>
      </c>
      <c r="N21" s="1">
        <f t="shared" si="21"/>
        <v>0</v>
      </c>
      <c r="O21" s="23">
        <f t="shared" si="2"/>
        <v>0</v>
      </c>
    </row>
    <row r="22" spans="2:15" ht="12.75">
      <c r="G22" s="23">
        <f t="shared" si="0"/>
        <v>0</v>
      </c>
      <c r="H22" s="23">
        <f t="shared" si="4"/>
        <v>20</v>
      </c>
      <c r="I22" s="23" t="s">
        <v>829</v>
      </c>
      <c r="J22" s="1" t="s">
        <v>830</v>
      </c>
      <c r="K22" s="1">
        <f t="shared" ref="K22:N22" si="22">B22</f>
        <v>0</v>
      </c>
      <c r="L22" s="1">
        <f t="shared" si="22"/>
        <v>0</v>
      </c>
      <c r="M22" s="107">
        <f t="shared" si="22"/>
        <v>0</v>
      </c>
      <c r="N22" s="1">
        <f t="shared" si="22"/>
        <v>0</v>
      </c>
      <c r="O22" s="23">
        <f t="shared" si="2"/>
        <v>0</v>
      </c>
    </row>
    <row r="23" spans="2:15" ht="12.75">
      <c r="G23" s="23">
        <f t="shared" si="0"/>
        <v>0</v>
      </c>
      <c r="H23" s="23">
        <f t="shared" si="4"/>
        <v>21</v>
      </c>
      <c r="I23" s="23" t="s">
        <v>845</v>
      </c>
      <c r="J23" s="1" t="s">
        <v>846</v>
      </c>
      <c r="K23" s="1">
        <f t="shared" ref="K23:N23" si="23">B23</f>
        <v>0</v>
      </c>
      <c r="L23" s="1">
        <f t="shared" si="23"/>
        <v>0</v>
      </c>
      <c r="M23" s="107">
        <f t="shared" si="23"/>
        <v>0</v>
      </c>
      <c r="N23" s="1">
        <f t="shared" si="23"/>
        <v>0</v>
      </c>
      <c r="O23" s="23">
        <f t="shared" si="2"/>
        <v>0</v>
      </c>
    </row>
    <row r="24" spans="2:15" ht="12.75">
      <c r="G24" s="23">
        <f t="shared" si="0"/>
        <v>0</v>
      </c>
      <c r="H24" s="23">
        <f t="shared" si="4"/>
        <v>22</v>
      </c>
      <c r="I24" s="23" t="s">
        <v>857</v>
      </c>
      <c r="J24" s="1" t="s">
        <v>858</v>
      </c>
      <c r="K24" s="1">
        <f t="shared" ref="K24:N24" si="24">B24</f>
        <v>0</v>
      </c>
      <c r="L24" s="1">
        <f t="shared" si="24"/>
        <v>0</v>
      </c>
      <c r="M24" s="107">
        <f t="shared" si="24"/>
        <v>0</v>
      </c>
      <c r="N24" s="1">
        <f t="shared" si="24"/>
        <v>0</v>
      </c>
      <c r="O24" s="23">
        <f t="shared" si="2"/>
        <v>0</v>
      </c>
    </row>
    <row r="25" spans="2:15" ht="12.75">
      <c r="G25" s="23">
        <f t="shared" si="0"/>
        <v>0</v>
      </c>
      <c r="H25" s="23">
        <f t="shared" si="4"/>
        <v>23</v>
      </c>
      <c r="I25" s="23" t="s">
        <v>866</v>
      </c>
      <c r="J25" s="1" t="s">
        <v>867</v>
      </c>
      <c r="K25" s="1">
        <f t="shared" ref="K25:N25" si="25">B25</f>
        <v>0</v>
      </c>
      <c r="L25" s="1">
        <f t="shared" si="25"/>
        <v>0</v>
      </c>
      <c r="M25" s="107">
        <f t="shared" si="25"/>
        <v>0</v>
      </c>
      <c r="N25" s="1">
        <f t="shared" si="25"/>
        <v>0</v>
      </c>
      <c r="O25" s="23">
        <f t="shared" si="2"/>
        <v>0</v>
      </c>
    </row>
    <row r="26" spans="2:15" ht="12.75">
      <c r="G26" s="23">
        <f t="shared" si="0"/>
        <v>0</v>
      </c>
      <c r="H26" s="23">
        <f t="shared" si="4"/>
        <v>24</v>
      </c>
      <c r="I26" s="23" t="s">
        <v>872</v>
      </c>
      <c r="J26" s="1" t="s">
        <v>873</v>
      </c>
      <c r="K26" s="1">
        <f t="shared" ref="K26:N26" si="26">B26</f>
        <v>0</v>
      </c>
      <c r="L26" s="1">
        <f t="shared" si="26"/>
        <v>0</v>
      </c>
      <c r="M26" s="107">
        <f t="shared" si="26"/>
        <v>0</v>
      </c>
      <c r="N26" s="1">
        <f t="shared" si="26"/>
        <v>0</v>
      </c>
      <c r="O26" s="23">
        <f t="shared" si="2"/>
        <v>0</v>
      </c>
    </row>
    <row r="27" spans="2:15" ht="12.75">
      <c r="G27" s="23">
        <f t="shared" si="0"/>
        <v>0</v>
      </c>
      <c r="H27" s="23">
        <f t="shared" si="4"/>
        <v>25</v>
      </c>
      <c r="I27" s="23" t="s">
        <v>878</v>
      </c>
      <c r="J27" s="1" t="s">
        <v>879</v>
      </c>
      <c r="K27" s="1">
        <f t="shared" ref="K27:N27" si="27">B27</f>
        <v>0</v>
      </c>
      <c r="L27" s="1">
        <f t="shared" si="27"/>
        <v>0</v>
      </c>
      <c r="M27" s="107">
        <f t="shared" si="27"/>
        <v>0</v>
      </c>
      <c r="N27" s="1">
        <f t="shared" si="27"/>
        <v>0</v>
      </c>
      <c r="O27" s="23">
        <f t="shared" si="2"/>
        <v>0</v>
      </c>
    </row>
    <row r="28" spans="2:15" ht="12.75">
      <c r="G28" s="23">
        <f t="shared" si="0"/>
        <v>0</v>
      </c>
      <c r="H28" s="23">
        <f t="shared" si="4"/>
        <v>26</v>
      </c>
      <c r="I28" s="23" t="s">
        <v>901</v>
      </c>
      <c r="J28" s="1" t="s">
        <v>902</v>
      </c>
      <c r="K28" s="1">
        <f t="shared" ref="K28:N28" si="28">B28</f>
        <v>0</v>
      </c>
      <c r="L28" s="1">
        <f t="shared" si="28"/>
        <v>0</v>
      </c>
      <c r="M28" s="107">
        <f t="shared" si="28"/>
        <v>0</v>
      </c>
      <c r="N28" s="1">
        <f t="shared" si="28"/>
        <v>0</v>
      </c>
      <c r="O28" s="23">
        <f t="shared" si="2"/>
        <v>0</v>
      </c>
    </row>
    <row r="29" spans="2:15" ht="12.75">
      <c r="G29" s="23">
        <f t="shared" si="0"/>
        <v>0</v>
      </c>
      <c r="H29" s="23">
        <f t="shared" si="4"/>
        <v>27</v>
      </c>
      <c r="I29" s="23" t="s">
        <v>918</v>
      </c>
      <c r="J29" s="1" t="s">
        <v>919</v>
      </c>
      <c r="K29" s="1">
        <f t="shared" ref="K29:N29" si="29">B29</f>
        <v>0</v>
      </c>
      <c r="L29" s="1">
        <f t="shared" si="29"/>
        <v>0</v>
      </c>
      <c r="M29" s="107">
        <f t="shared" si="29"/>
        <v>0</v>
      </c>
      <c r="N29" s="1">
        <f t="shared" si="29"/>
        <v>0</v>
      </c>
      <c r="O29" s="23">
        <f t="shared" si="2"/>
        <v>0</v>
      </c>
    </row>
    <row r="30" spans="2:15" ht="12.75">
      <c r="D30" s="107"/>
      <c r="H30" s="23">
        <f t="shared" si="4"/>
        <v>28</v>
      </c>
      <c r="I30" s="23" t="s">
        <v>927</v>
      </c>
      <c r="J30" s="1" t="s">
        <v>928</v>
      </c>
      <c r="K30" s="1">
        <v>2</v>
      </c>
      <c r="L30" s="1">
        <v>3</v>
      </c>
      <c r="M30" s="107">
        <f t="shared" ref="M30:N30" si="30">D30</f>
        <v>0</v>
      </c>
      <c r="N30" s="1">
        <f t="shared" si="30"/>
        <v>0</v>
      </c>
      <c r="O30" s="1">
        <f>L30/K30</f>
        <v>1.5</v>
      </c>
    </row>
    <row r="31" spans="2:15" ht="12.75">
      <c r="B31" s="1">
        <f t="shared" ref="B31:C31" si="31">SUM(B2:B29)</f>
        <v>0</v>
      </c>
      <c r="C31" s="1">
        <f t="shared" si="31"/>
        <v>0</v>
      </c>
      <c r="H31" s="23"/>
      <c r="I31" s="23"/>
    </row>
    <row r="33" spans="8:9" ht="12.75">
      <c r="H33" s="23"/>
      <c r="I33" s="23"/>
    </row>
    <row r="34" spans="8:9" ht="12.75">
      <c r="H34" s="23"/>
      <c r="I34" s="23"/>
    </row>
    <row r="35" spans="8:9" ht="12.75">
      <c r="H35" s="23"/>
      <c r="I35" s="23"/>
    </row>
    <row r="36" spans="8:9" ht="12.75">
      <c r="H36" s="23"/>
      <c r="I36" s="23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V536"/>
  <sheetViews>
    <sheetView workbookViewId="0"/>
  </sheetViews>
  <sheetFormatPr defaultRowHeight="15"/>
  <sheetData>
    <row r="1" spans="1:22" ht="12.75">
      <c r="A1" s="1" t="s">
        <v>0</v>
      </c>
      <c r="B1" s="1" t="s">
        <v>1</v>
      </c>
      <c r="C1" s="1" t="s">
        <v>3</v>
      </c>
      <c r="D1" s="1" t="s">
        <v>936</v>
      </c>
      <c r="E1" s="1" t="s">
        <v>1110</v>
      </c>
      <c r="F1" s="1" t="s">
        <v>4</v>
      </c>
      <c r="G1" s="1" t="s">
        <v>1111</v>
      </c>
      <c r="H1" s="1" t="s">
        <v>1112</v>
      </c>
      <c r="I1" s="1" t="s">
        <v>1113</v>
      </c>
      <c r="J1" s="1" t="s">
        <v>1114</v>
      </c>
      <c r="K1" s="1" t="s">
        <v>1115</v>
      </c>
      <c r="L1" s="1" t="s">
        <v>1116</v>
      </c>
      <c r="M1" s="1" t="s">
        <v>1117</v>
      </c>
      <c r="N1" s="1" t="s">
        <v>1118</v>
      </c>
      <c r="O1" s="1" t="s">
        <v>1119</v>
      </c>
      <c r="P1" s="1" t="s">
        <v>1120</v>
      </c>
      <c r="Q1" s="1" t="s">
        <v>1121</v>
      </c>
      <c r="R1" s="1" t="s">
        <v>1122</v>
      </c>
      <c r="S1" s="1" t="s">
        <v>1124</v>
      </c>
      <c r="T1" s="1" t="s">
        <v>1125</v>
      </c>
      <c r="U1" s="1" t="s">
        <v>1126</v>
      </c>
      <c r="V1" s="1" t="s">
        <v>1127</v>
      </c>
    </row>
    <row r="2" spans="1:22" ht="12.75">
      <c r="A2" s="3">
        <v>45447.611491782409</v>
      </c>
      <c r="B2" s="1" t="s">
        <v>38</v>
      </c>
      <c r="C2" s="6">
        <v>212111887</v>
      </c>
      <c r="D2" s="1" t="s">
        <v>613</v>
      </c>
      <c r="E2" s="1">
        <f t="shared" ref="E2:E256" si="0">IF(LEN(TEXT(C2,"###0"))=9,1,0)</f>
        <v>1</v>
      </c>
      <c r="F2" s="1" t="str">
        <f>VLOOKUP(C2,Sheet1!$A$2:$D$540,4,FALSE)</f>
        <v>Anastasia Laurnt</v>
      </c>
      <c r="G2" s="1">
        <f t="shared" ref="G2:G256" si="1">IF(D2=F2,1,0)</f>
        <v>1</v>
      </c>
      <c r="H2" s="1" t="s">
        <v>1137</v>
      </c>
      <c r="I2" s="25" t="s">
        <v>1138</v>
      </c>
      <c r="J2" s="23" t="str">
        <f t="shared" ref="J2:J256" si="2">IF(LEFT(I2,1)="0","62"&amp;MID(I2,2,20),IF(LEFT(I2,2)="62",I2,IF(LEFT(I2,1)="8","62"&amp;MID(I2,1,20),)))</f>
        <v>6289603637095</v>
      </c>
      <c r="K2" s="23" t="s">
        <v>1139</v>
      </c>
      <c r="L2" s="1" t="s">
        <v>1140</v>
      </c>
      <c r="M2" s="1" t="s">
        <v>1141</v>
      </c>
      <c r="N2" s="1" t="s">
        <v>1142</v>
      </c>
      <c r="O2" s="1" t="s">
        <v>1143</v>
      </c>
      <c r="P2" s="1" t="s">
        <v>1144</v>
      </c>
      <c r="Q2" s="1" t="s">
        <v>1145</v>
      </c>
      <c r="R2" s="1" t="s">
        <v>1146</v>
      </c>
      <c r="S2" s="1" t="s">
        <v>1147</v>
      </c>
      <c r="T2" s="1" t="s">
        <v>1148</v>
      </c>
      <c r="U2" s="1" t="s">
        <v>1149</v>
      </c>
      <c r="V2" s="1" t="s">
        <v>1148</v>
      </c>
    </row>
    <row r="3" spans="1:22" ht="12.75">
      <c r="A3" s="3">
        <v>45447.61089596065</v>
      </c>
      <c r="B3" s="1" t="s">
        <v>62</v>
      </c>
      <c r="C3" s="6">
        <v>222112236</v>
      </c>
      <c r="D3" s="1" t="s">
        <v>231</v>
      </c>
      <c r="E3" s="1">
        <f t="shared" si="0"/>
        <v>1</v>
      </c>
      <c r="F3" s="1" t="str">
        <f>VLOOKUP(C3,Sheet1!$A$2:$D$540,4,FALSE)</f>
        <v>Nabila Widya Putri</v>
      </c>
      <c r="G3" s="1">
        <f t="shared" si="1"/>
        <v>1</v>
      </c>
      <c r="H3" s="1" t="s">
        <v>1152</v>
      </c>
      <c r="I3" s="25" t="s">
        <v>1153</v>
      </c>
      <c r="J3" s="23" t="str">
        <f t="shared" si="2"/>
        <v>6281335373842</v>
      </c>
      <c r="K3" s="23" t="s">
        <v>1154</v>
      </c>
      <c r="L3" s="1" t="s">
        <v>231</v>
      </c>
      <c r="M3" s="1" t="s">
        <v>1155</v>
      </c>
      <c r="N3" s="1" t="s">
        <v>1156</v>
      </c>
      <c r="O3" s="1" t="s">
        <v>1157</v>
      </c>
      <c r="P3" s="1" t="s">
        <v>1144</v>
      </c>
      <c r="Q3" s="1" t="s">
        <v>1157</v>
      </c>
      <c r="R3" s="1" t="s">
        <v>1158</v>
      </c>
      <c r="S3" s="1" t="s">
        <v>1159</v>
      </c>
      <c r="T3" s="1" t="s">
        <v>1160</v>
      </c>
      <c r="U3" s="1" t="s">
        <v>1161</v>
      </c>
      <c r="V3" s="1" t="s">
        <v>1160</v>
      </c>
    </row>
    <row r="4" spans="1:22" ht="12.75">
      <c r="A4" s="3">
        <v>45448.486025150458</v>
      </c>
      <c r="B4" s="1" t="s">
        <v>57</v>
      </c>
      <c r="C4" s="6">
        <v>222111939</v>
      </c>
      <c r="D4" s="1" t="s">
        <v>548</v>
      </c>
      <c r="E4" s="1">
        <f t="shared" si="0"/>
        <v>1</v>
      </c>
      <c r="F4" s="1" t="str">
        <f>VLOOKUP(C4,Sheet1!$A$2:$D$540,4,FALSE)</f>
        <v>Azkas Salam</v>
      </c>
      <c r="G4" s="1">
        <f t="shared" si="1"/>
        <v>1</v>
      </c>
      <c r="H4" s="1" t="s">
        <v>1163</v>
      </c>
      <c r="I4" s="25" t="s">
        <v>1164</v>
      </c>
      <c r="J4" s="23" t="str">
        <f t="shared" si="2"/>
        <v>6285801120855</v>
      </c>
      <c r="K4" s="23" t="s">
        <v>1165</v>
      </c>
      <c r="L4" s="1" t="s">
        <v>548</v>
      </c>
      <c r="M4" s="1" t="s">
        <v>1141</v>
      </c>
      <c r="N4" s="1" t="s">
        <v>1166</v>
      </c>
      <c r="O4" s="1" t="s">
        <v>1167</v>
      </c>
      <c r="P4" s="1" t="s">
        <v>1144</v>
      </c>
      <c r="Q4" s="1" t="s">
        <v>1168</v>
      </c>
      <c r="R4" s="1" t="s">
        <v>1169</v>
      </c>
      <c r="S4" s="1" t="s">
        <v>1170</v>
      </c>
      <c r="T4" s="1" t="s">
        <v>1171</v>
      </c>
      <c r="U4" s="1" t="s">
        <v>1172</v>
      </c>
      <c r="V4" s="1" t="s">
        <v>1171</v>
      </c>
    </row>
    <row r="5" spans="1:22" ht="12.75">
      <c r="A5" s="3">
        <v>45447.611176747683</v>
      </c>
      <c r="B5" s="1" t="s">
        <v>32</v>
      </c>
      <c r="C5" s="6">
        <v>222112324</v>
      </c>
      <c r="D5" s="1" t="s">
        <v>33</v>
      </c>
      <c r="E5" s="1">
        <f t="shared" si="0"/>
        <v>1</v>
      </c>
      <c r="F5" s="1" t="str">
        <f>VLOOKUP(C5,Sheet1!$A$2:$D$540,4,FALSE)</f>
        <v>Rio Manuppak Siahaan</v>
      </c>
      <c r="G5" s="1">
        <f t="shared" si="1"/>
        <v>1</v>
      </c>
      <c r="H5" s="1" t="s">
        <v>1174</v>
      </c>
      <c r="I5" s="25" t="s">
        <v>1175</v>
      </c>
      <c r="J5" s="23" t="str">
        <f t="shared" si="2"/>
        <v>6282123042087</v>
      </c>
      <c r="K5" s="23" t="s">
        <v>1176</v>
      </c>
      <c r="L5" s="1" t="s">
        <v>33</v>
      </c>
      <c r="M5" s="1" t="s">
        <v>1177</v>
      </c>
      <c r="N5" s="1" t="s">
        <v>1178</v>
      </c>
      <c r="O5" s="1" t="s">
        <v>1179</v>
      </c>
      <c r="P5" s="1" t="s">
        <v>1144</v>
      </c>
      <c r="Q5" s="1" t="s">
        <v>1180</v>
      </c>
      <c r="R5" s="1" t="s">
        <v>1181</v>
      </c>
      <c r="S5" s="1" t="s">
        <v>1181</v>
      </c>
      <c r="T5" s="1" t="s">
        <v>1182</v>
      </c>
      <c r="U5" s="1" t="s">
        <v>1183</v>
      </c>
      <c r="V5" s="1" t="s">
        <v>1182</v>
      </c>
    </row>
    <row r="6" spans="1:22" ht="12.75">
      <c r="A6" s="3">
        <v>45447.611208761577</v>
      </c>
      <c r="B6" s="1" t="s">
        <v>23</v>
      </c>
      <c r="C6" s="6">
        <v>112212891</v>
      </c>
      <c r="D6" s="1" t="s">
        <v>454</v>
      </c>
      <c r="E6" s="1">
        <f t="shared" si="0"/>
        <v>1</v>
      </c>
      <c r="F6" s="1" t="str">
        <f>VLOOKUP(C6,Sheet1!$A$2:$D$540,4,FALSE)</f>
        <v>Susi Ambarwulan</v>
      </c>
      <c r="G6" s="1">
        <f t="shared" si="1"/>
        <v>1</v>
      </c>
      <c r="H6" s="1" t="s">
        <v>1185</v>
      </c>
      <c r="I6" s="25" t="s">
        <v>1186</v>
      </c>
      <c r="J6" s="23" t="str">
        <f t="shared" si="2"/>
        <v>62895363078555</v>
      </c>
      <c r="K6" s="23" t="s">
        <v>1187</v>
      </c>
      <c r="L6" s="1" t="s">
        <v>1188</v>
      </c>
      <c r="M6" s="1" t="s">
        <v>1189</v>
      </c>
      <c r="N6" s="1" t="s">
        <v>1190</v>
      </c>
      <c r="O6" s="1" t="s">
        <v>1191</v>
      </c>
      <c r="P6" s="1" t="s">
        <v>1144</v>
      </c>
      <c r="Q6" s="1" t="s">
        <v>1192</v>
      </c>
      <c r="R6" s="1" t="s">
        <v>1193</v>
      </c>
      <c r="S6" s="1" t="s">
        <v>1194</v>
      </c>
      <c r="T6" s="1" t="s">
        <v>1195</v>
      </c>
      <c r="U6" s="1" t="s">
        <v>1196</v>
      </c>
      <c r="V6" s="1" t="s">
        <v>1196</v>
      </c>
    </row>
    <row r="7" spans="1:22" ht="12.75">
      <c r="A7" s="3">
        <v>45447.612822349533</v>
      </c>
      <c r="B7" s="1" t="s">
        <v>103</v>
      </c>
      <c r="C7" s="6">
        <v>212112335</v>
      </c>
      <c r="D7" s="1" t="s">
        <v>664</v>
      </c>
      <c r="E7" s="1">
        <f t="shared" si="0"/>
        <v>1</v>
      </c>
      <c r="F7" s="1" t="str">
        <f>VLOOKUP(C7,Sheet1!$A$2:$D$540,4,FALSE)</f>
        <v>Rohimma Arisanti</v>
      </c>
      <c r="G7" s="1">
        <f t="shared" si="1"/>
        <v>1</v>
      </c>
      <c r="H7" s="1" t="s">
        <v>1198</v>
      </c>
      <c r="I7" s="25" t="s">
        <v>1199</v>
      </c>
      <c r="J7" s="23" t="str">
        <f t="shared" si="2"/>
        <v>6282233605504</v>
      </c>
      <c r="K7" s="23" t="s">
        <v>1200</v>
      </c>
      <c r="L7" s="1" t="s">
        <v>1201</v>
      </c>
      <c r="M7" s="1" t="s">
        <v>1155</v>
      </c>
      <c r="N7" s="1" t="s">
        <v>1202</v>
      </c>
      <c r="O7" s="1" t="s">
        <v>1203</v>
      </c>
      <c r="P7" s="1" t="s">
        <v>1144</v>
      </c>
      <c r="Q7" s="1" t="s">
        <v>1204</v>
      </c>
      <c r="R7" s="1" t="s">
        <v>1205</v>
      </c>
      <c r="S7" s="1" t="s">
        <v>1206</v>
      </c>
      <c r="T7" s="1" t="s">
        <v>1207</v>
      </c>
      <c r="U7" s="1" t="s">
        <v>1208</v>
      </c>
      <c r="V7" s="1" t="s">
        <v>1207</v>
      </c>
    </row>
    <row r="8" spans="1:22" ht="12.75">
      <c r="A8" s="3">
        <v>45447.612270381942</v>
      </c>
      <c r="B8" s="1" t="s">
        <v>62</v>
      </c>
      <c r="C8" s="6">
        <v>222111998</v>
      </c>
      <c r="D8" s="1" t="s">
        <v>659</v>
      </c>
      <c r="E8" s="1">
        <f t="shared" si="0"/>
        <v>1</v>
      </c>
      <c r="F8" s="1" t="str">
        <f>VLOOKUP(C8,Sheet1!$A$2:$D$540,4,FALSE)</f>
        <v>Dwi Intan Sulistiana</v>
      </c>
      <c r="G8" s="1">
        <f t="shared" si="1"/>
        <v>1</v>
      </c>
      <c r="H8" s="1" t="s">
        <v>1210</v>
      </c>
      <c r="I8" s="25" t="s">
        <v>1211</v>
      </c>
      <c r="J8" s="23" t="str">
        <f t="shared" si="2"/>
        <v>6285233479292</v>
      </c>
      <c r="K8" s="26" t="s">
        <v>1212</v>
      </c>
      <c r="L8" s="1" t="s">
        <v>1213</v>
      </c>
      <c r="M8" s="1" t="s">
        <v>1177</v>
      </c>
      <c r="N8" s="1" t="s">
        <v>1202</v>
      </c>
      <c r="O8" s="1" t="s">
        <v>1214</v>
      </c>
      <c r="P8" s="1" t="s">
        <v>1144</v>
      </c>
      <c r="Q8" s="1" t="s">
        <v>1215</v>
      </c>
      <c r="R8" s="1" t="s">
        <v>1205</v>
      </c>
      <c r="S8" s="1" t="s">
        <v>1206</v>
      </c>
      <c r="T8" s="1" t="s">
        <v>1207</v>
      </c>
      <c r="U8" s="1" t="s">
        <v>1208</v>
      </c>
      <c r="V8" s="1" t="s">
        <v>1207</v>
      </c>
    </row>
    <row r="9" spans="1:22" ht="12.75">
      <c r="A9" s="3">
        <v>45447.612705428241</v>
      </c>
      <c r="B9" s="1" t="s">
        <v>62</v>
      </c>
      <c r="C9" s="6">
        <v>222112155</v>
      </c>
      <c r="D9" s="1" t="s">
        <v>514</v>
      </c>
      <c r="E9" s="1">
        <f t="shared" si="0"/>
        <v>1</v>
      </c>
      <c r="F9" s="1" t="str">
        <f>VLOOKUP(C9,Sheet1!$A$2:$D$540,4,FALSE)</f>
        <v>Linda Monica Sari</v>
      </c>
      <c r="G9" s="1">
        <f t="shared" si="1"/>
        <v>1</v>
      </c>
      <c r="H9" s="1" t="s">
        <v>1217</v>
      </c>
      <c r="I9" s="25" t="s">
        <v>1218</v>
      </c>
      <c r="J9" s="23" t="str">
        <f t="shared" si="2"/>
        <v>6285329441598</v>
      </c>
      <c r="K9" s="26" t="s">
        <v>1219</v>
      </c>
      <c r="L9" s="1" t="s">
        <v>1220</v>
      </c>
      <c r="M9" s="1" t="s">
        <v>1141</v>
      </c>
      <c r="N9" s="1" t="s">
        <v>1221</v>
      </c>
      <c r="O9" s="1" t="s">
        <v>1222</v>
      </c>
      <c r="P9" s="1" t="s">
        <v>1144</v>
      </c>
      <c r="Q9" s="1" t="s">
        <v>1223</v>
      </c>
      <c r="R9" s="1" t="s">
        <v>1224</v>
      </c>
      <c r="S9" s="1" t="s">
        <v>1225</v>
      </c>
      <c r="T9" s="1" t="s">
        <v>1226</v>
      </c>
      <c r="U9" s="1" t="s">
        <v>1227</v>
      </c>
      <c r="V9" s="1" t="s">
        <v>1226</v>
      </c>
    </row>
    <row r="10" spans="1:22" ht="12.75">
      <c r="A10" s="3">
        <v>45447.629336041668</v>
      </c>
      <c r="B10" s="1" t="s">
        <v>23</v>
      </c>
      <c r="C10" s="6">
        <v>112212731</v>
      </c>
      <c r="D10" s="1" t="s">
        <v>127</v>
      </c>
      <c r="E10" s="1">
        <f t="shared" si="0"/>
        <v>1</v>
      </c>
      <c r="F10" s="1" t="str">
        <f>VLOOKUP(C10,Sheet1!$A$2:$D$540,4,FALSE)</f>
        <v>Miftah Aulia Ramadanti</v>
      </c>
      <c r="G10" s="1">
        <f t="shared" si="1"/>
        <v>1</v>
      </c>
      <c r="H10" s="1" t="s">
        <v>1229</v>
      </c>
      <c r="I10" s="25" t="s">
        <v>1230</v>
      </c>
      <c r="J10" s="23" t="str">
        <f t="shared" si="2"/>
        <v>6289618661065</v>
      </c>
      <c r="K10" s="23" t="s">
        <v>1231</v>
      </c>
      <c r="L10" s="1" t="s">
        <v>1232</v>
      </c>
      <c r="M10" s="1" t="s">
        <v>1233</v>
      </c>
      <c r="N10" s="1" t="s">
        <v>1234</v>
      </c>
      <c r="O10" s="1" t="s">
        <v>1235</v>
      </c>
      <c r="P10" s="1" t="s">
        <v>1144</v>
      </c>
      <c r="Q10" s="1" t="s">
        <v>1236</v>
      </c>
      <c r="R10" s="1" t="s">
        <v>1237</v>
      </c>
      <c r="S10" s="1" t="s">
        <v>1237</v>
      </c>
      <c r="T10" s="1" t="s">
        <v>1238</v>
      </c>
      <c r="U10" s="1" t="s">
        <v>1239</v>
      </c>
      <c r="V10" s="1" t="s">
        <v>1238</v>
      </c>
    </row>
    <row r="11" spans="1:22" ht="12.75">
      <c r="A11" s="3">
        <v>45447.613149965277</v>
      </c>
      <c r="B11" s="1" t="s">
        <v>18</v>
      </c>
      <c r="C11" s="6">
        <v>222112039</v>
      </c>
      <c r="D11" s="1" t="s">
        <v>545</v>
      </c>
      <c r="E11" s="1">
        <f t="shared" si="0"/>
        <v>1</v>
      </c>
      <c r="F11" s="1" t="str">
        <f>VLOOKUP(C11,Sheet1!$A$2:$D$540,4,FALSE)</f>
        <v>Faqih Indra Lesmana</v>
      </c>
      <c r="G11" s="1">
        <f t="shared" si="1"/>
        <v>1</v>
      </c>
      <c r="H11" s="1" t="s">
        <v>1241</v>
      </c>
      <c r="I11" s="25" t="s">
        <v>1242</v>
      </c>
      <c r="J11" s="23" t="str">
        <f t="shared" si="2"/>
        <v>6285316130557</v>
      </c>
      <c r="K11" s="23" t="s">
        <v>1243</v>
      </c>
      <c r="L11" s="1" t="s">
        <v>545</v>
      </c>
      <c r="M11" s="1" t="s">
        <v>1141</v>
      </c>
      <c r="N11" s="1" t="s">
        <v>1244</v>
      </c>
      <c r="O11" s="1" t="s">
        <v>1245</v>
      </c>
      <c r="P11" s="1" t="s">
        <v>1144</v>
      </c>
      <c r="Q11" s="1" t="s">
        <v>1246</v>
      </c>
      <c r="R11" s="1" t="s">
        <v>1247</v>
      </c>
      <c r="S11" s="1" t="s">
        <v>1248</v>
      </c>
      <c r="T11" s="1" t="s">
        <v>1249</v>
      </c>
      <c r="U11" s="1" t="s">
        <v>1250</v>
      </c>
      <c r="V11" s="1" t="s">
        <v>1249</v>
      </c>
    </row>
    <row r="12" spans="1:22" ht="12.75">
      <c r="A12" s="3">
        <v>45447.616502939811</v>
      </c>
      <c r="B12" s="1" t="s">
        <v>75</v>
      </c>
      <c r="C12" s="6">
        <v>222112055</v>
      </c>
      <c r="D12" s="1" t="s">
        <v>606</v>
      </c>
      <c r="E12" s="1">
        <f t="shared" si="0"/>
        <v>1</v>
      </c>
      <c r="F12" s="1" t="str">
        <f>VLOOKUP(C12,Sheet1!$A$2:$D$540,4,FALSE)</f>
        <v>Fauziah Filda Mufarrihati</v>
      </c>
      <c r="G12" s="1">
        <f t="shared" si="1"/>
        <v>1</v>
      </c>
      <c r="H12" s="1" t="s">
        <v>1252</v>
      </c>
      <c r="I12" s="25" t="s">
        <v>1253</v>
      </c>
      <c r="J12" s="23" t="str">
        <f t="shared" si="2"/>
        <v>62895379013773</v>
      </c>
      <c r="K12" s="23" t="s">
        <v>1254</v>
      </c>
      <c r="L12" s="1" t="s">
        <v>1255</v>
      </c>
      <c r="M12" s="1" t="s">
        <v>1141</v>
      </c>
      <c r="N12" s="1" t="s">
        <v>1256</v>
      </c>
      <c r="O12" s="1" t="s">
        <v>1257</v>
      </c>
      <c r="P12" s="1" t="s">
        <v>1144</v>
      </c>
      <c r="Q12" s="1" t="s">
        <v>1258</v>
      </c>
      <c r="R12" s="1" t="s">
        <v>1146</v>
      </c>
      <c r="S12" s="1" t="s">
        <v>1146</v>
      </c>
      <c r="T12" s="1" t="s">
        <v>1148</v>
      </c>
      <c r="U12" s="1" t="s">
        <v>1149</v>
      </c>
      <c r="V12" s="1" t="s">
        <v>1148</v>
      </c>
    </row>
    <row r="13" spans="1:22" ht="12.75">
      <c r="A13" s="3">
        <v>45449.686675624995</v>
      </c>
      <c r="B13" s="1" t="s">
        <v>103</v>
      </c>
      <c r="C13" s="6">
        <v>212112216</v>
      </c>
      <c r="D13" s="1" t="s">
        <v>704</v>
      </c>
      <c r="E13" s="1">
        <f t="shared" si="0"/>
        <v>1</v>
      </c>
      <c r="F13" s="1" t="str">
        <f>VLOOKUP(C13,Sheet1!$A$2:$D$540,4,FALSE)</f>
        <v>Muhammad Ilzam Falahuddin</v>
      </c>
      <c r="G13" s="1">
        <f t="shared" si="1"/>
        <v>1</v>
      </c>
      <c r="H13" s="1" t="s">
        <v>1260</v>
      </c>
      <c r="I13" s="25" t="s">
        <v>1261</v>
      </c>
      <c r="J13" s="23" t="str">
        <f t="shared" si="2"/>
        <v>6281331907875</v>
      </c>
      <c r="K13" s="23" t="s">
        <v>1262</v>
      </c>
      <c r="L13" s="1" t="s">
        <v>704</v>
      </c>
      <c r="M13" s="1" t="s">
        <v>1263</v>
      </c>
      <c r="N13" s="1" t="s">
        <v>1264</v>
      </c>
      <c r="O13" s="1" t="s">
        <v>1265</v>
      </c>
      <c r="P13" s="1" t="s">
        <v>1144</v>
      </c>
      <c r="Q13" s="1" t="s">
        <v>1266</v>
      </c>
      <c r="R13" s="1" t="s">
        <v>1267</v>
      </c>
      <c r="S13" s="1" t="s">
        <v>1268</v>
      </c>
      <c r="T13" s="1" t="s">
        <v>1269</v>
      </c>
      <c r="U13" s="1" t="s">
        <v>1269</v>
      </c>
      <c r="V13" s="1" t="s">
        <v>1269</v>
      </c>
    </row>
    <row r="14" spans="1:22" ht="12.75">
      <c r="A14" s="3">
        <v>45447.614394189819</v>
      </c>
      <c r="B14" s="1" t="s">
        <v>20</v>
      </c>
      <c r="C14" s="6">
        <v>212112381</v>
      </c>
      <c r="D14" s="1" t="s">
        <v>433</v>
      </c>
      <c r="E14" s="1">
        <f t="shared" si="0"/>
        <v>1</v>
      </c>
      <c r="F14" s="1" t="str">
        <f>VLOOKUP(C14,Sheet1!$A$2:$D$540,4,FALSE)</f>
        <v>Sufi Nur Shafira</v>
      </c>
      <c r="G14" s="1">
        <f t="shared" si="1"/>
        <v>1</v>
      </c>
      <c r="H14" s="1" t="s">
        <v>1271</v>
      </c>
      <c r="I14" s="25" t="s">
        <v>1272</v>
      </c>
      <c r="J14" s="23" t="str">
        <f t="shared" si="2"/>
        <v>6283891134328</v>
      </c>
      <c r="K14" s="23" t="s">
        <v>1273</v>
      </c>
      <c r="L14" s="1" t="s">
        <v>1274</v>
      </c>
      <c r="M14" s="1" t="s">
        <v>1141</v>
      </c>
      <c r="N14" s="1" t="s">
        <v>1275</v>
      </c>
      <c r="O14" s="1" t="s">
        <v>1276</v>
      </c>
      <c r="P14" s="1" t="s">
        <v>1144</v>
      </c>
      <c r="Q14" s="1" t="s">
        <v>1277</v>
      </c>
      <c r="R14" s="1" t="s">
        <v>1278</v>
      </c>
      <c r="S14" s="1" t="s">
        <v>1279</v>
      </c>
      <c r="T14" s="1" t="s">
        <v>1280</v>
      </c>
      <c r="U14" s="1" t="s">
        <v>1281</v>
      </c>
      <c r="V14" s="1" t="s">
        <v>1280</v>
      </c>
    </row>
    <row r="15" spans="1:22" ht="12.75">
      <c r="A15" s="3">
        <v>45447.925136851853</v>
      </c>
      <c r="B15" s="1" t="s">
        <v>62</v>
      </c>
      <c r="C15" s="6">
        <v>222112344</v>
      </c>
      <c r="D15" s="1" t="s">
        <v>697</v>
      </c>
      <c r="E15" s="1">
        <f t="shared" si="0"/>
        <v>1</v>
      </c>
      <c r="F15" s="1" t="str">
        <f>VLOOKUP(C15,Sheet1!$A$2:$D$540,4,FALSE)</f>
        <v>Sabilla Hamda Syahputri</v>
      </c>
      <c r="G15" s="1">
        <f t="shared" si="1"/>
        <v>1</v>
      </c>
      <c r="H15" s="1" t="s">
        <v>1283</v>
      </c>
      <c r="I15" s="25" t="s">
        <v>1284</v>
      </c>
      <c r="J15" s="23" t="str">
        <f t="shared" si="2"/>
        <v>6285646394622</v>
      </c>
      <c r="K15" s="26" t="s">
        <v>1285</v>
      </c>
      <c r="L15" s="1" t="s">
        <v>697</v>
      </c>
      <c r="M15" s="1" t="s">
        <v>1286</v>
      </c>
      <c r="N15" s="1" t="s">
        <v>1287</v>
      </c>
      <c r="O15" s="1" t="s">
        <v>1288</v>
      </c>
      <c r="P15" s="1" t="s">
        <v>1144</v>
      </c>
      <c r="Q15" s="1" t="s">
        <v>1289</v>
      </c>
      <c r="R15" s="1" t="s">
        <v>1267</v>
      </c>
      <c r="S15" s="1" t="s">
        <v>1290</v>
      </c>
      <c r="T15" s="1" t="s">
        <v>1269</v>
      </c>
      <c r="U15" s="1" t="s">
        <v>1291</v>
      </c>
      <c r="V15" s="1" t="s">
        <v>1269</v>
      </c>
    </row>
    <row r="16" spans="1:22" ht="12.75">
      <c r="A16" s="3">
        <v>45447.614678414349</v>
      </c>
      <c r="B16" s="1" t="s">
        <v>23</v>
      </c>
      <c r="C16" s="6">
        <v>112212475</v>
      </c>
      <c r="D16" s="1" t="s">
        <v>1293</v>
      </c>
      <c r="E16" s="1">
        <f t="shared" si="0"/>
        <v>1</v>
      </c>
      <c r="F16" s="1" t="str">
        <f>VLOOKUP(C16,Sheet1!$A$2:$D$540,4,FALSE)</f>
        <v>Alfian Sabastya</v>
      </c>
      <c r="G16" s="1">
        <f t="shared" si="1"/>
        <v>1</v>
      </c>
      <c r="H16" s="1" t="s">
        <v>1294</v>
      </c>
      <c r="I16" s="25" t="s">
        <v>1295</v>
      </c>
      <c r="J16" s="23" t="str">
        <f t="shared" si="2"/>
        <v>6287793006839</v>
      </c>
      <c r="K16" s="26" t="s">
        <v>1296</v>
      </c>
      <c r="L16" s="1" t="s">
        <v>1297</v>
      </c>
      <c r="M16" s="1" t="s">
        <v>1141</v>
      </c>
      <c r="N16" s="1" t="s">
        <v>1298</v>
      </c>
      <c r="O16" s="1" t="s">
        <v>1191</v>
      </c>
      <c r="P16" s="1" t="s">
        <v>1144</v>
      </c>
      <c r="Q16" s="1" t="s">
        <v>1299</v>
      </c>
      <c r="R16" s="1" t="s">
        <v>1278</v>
      </c>
      <c r="S16" s="1" t="s">
        <v>1300</v>
      </c>
      <c r="T16" s="1" t="s">
        <v>1280</v>
      </c>
      <c r="U16" s="1" t="s">
        <v>1301</v>
      </c>
      <c r="V16" s="1" t="s">
        <v>1280</v>
      </c>
    </row>
    <row r="17" spans="1:22" ht="12.75">
      <c r="A17" s="3">
        <v>45447.61557086806</v>
      </c>
      <c r="B17" s="1" t="s">
        <v>103</v>
      </c>
      <c r="C17" s="6">
        <v>212112316</v>
      </c>
      <c r="D17" s="1" t="s">
        <v>243</v>
      </c>
      <c r="E17" s="1">
        <f t="shared" si="0"/>
        <v>1</v>
      </c>
      <c r="F17" s="1" t="str">
        <f>VLOOKUP(C17,Sheet1!$A$2:$D$540,4,FALSE)</f>
        <v>Ria Dini Hanifah</v>
      </c>
      <c r="G17" s="1">
        <f t="shared" si="1"/>
        <v>1</v>
      </c>
      <c r="H17" s="1" t="s">
        <v>1303</v>
      </c>
      <c r="I17" s="25" t="s">
        <v>1304</v>
      </c>
      <c r="J17" s="23" t="str">
        <f t="shared" si="2"/>
        <v>6285234726101</v>
      </c>
      <c r="K17" s="26" t="s">
        <v>1305</v>
      </c>
      <c r="L17" s="1" t="s">
        <v>243</v>
      </c>
      <c r="M17" s="1" t="s">
        <v>1141</v>
      </c>
      <c r="N17" s="1" t="s">
        <v>1306</v>
      </c>
      <c r="O17" s="1" t="s">
        <v>1307</v>
      </c>
      <c r="P17" s="1" t="s">
        <v>1144</v>
      </c>
      <c r="Q17" s="1" t="s">
        <v>1308</v>
      </c>
      <c r="R17" s="1" t="s">
        <v>1309</v>
      </c>
      <c r="S17" s="1" t="s">
        <v>1310</v>
      </c>
      <c r="T17" s="1" t="s">
        <v>1160</v>
      </c>
      <c r="U17" s="1" t="s">
        <v>1311</v>
      </c>
      <c r="V17" s="1" t="s">
        <v>1160</v>
      </c>
    </row>
    <row r="18" spans="1:22" ht="12.75">
      <c r="A18" s="3">
        <v>45447.615848148147</v>
      </c>
      <c r="B18" s="1" t="s">
        <v>18</v>
      </c>
      <c r="C18" s="6">
        <v>222112131</v>
      </c>
      <c r="D18" s="1" t="s">
        <v>715</v>
      </c>
      <c r="E18" s="1">
        <f t="shared" si="0"/>
        <v>1</v>
      </c>
      <c r="F18" s="1" t="str">
        <f>VLOOKUP(C18,Sheet1!$A$2:$D$540,4,FALSE)</f>
        <v>Ken Regar Ridlo Tafsiroh</v>
      </c>
      <c r="G18" s="1">
        <f t="shared" si="1"/>
        <v>1</v>
      </c>
      <c r="H18" s="1" t="s">
        <v>1313</v>
      </c>
      <c r="I18" s="25" t="s">
        <v>1314</v>
      </c>
      <c r="J18" s="23" t="str">
        <f t="shared" si="2"/>
        <v>6282234863849</v>
      </c>
      <c r="K18" s="26" t="s">
        <v>1315</v>
      </c>
      <c r="L18" s="1" t="s">
        <v>715</v>
      </c>
      <c r="M18" s="1" t="s">
        <v>1286</v>
      </c>
      <c r="N18" s="1" t="s">
        <v>1316</v>
      </c>
      <c r="O18" s="1" t="s">
        <v>1317</v>
      </c>
      <c r="P18" s="1" t="s">
        <v>1144</v>
      </c>
      <c r="Q18" s="1" t="s">
        <v>1318</v>
      </c>
      <c r="R18" s="1" t="s">
        <v>1319</v>
      </c>
      <c r="S18" s="1" t="s">
        <v>1320</v>
      </c>
      <c r="T18" s="1" t="s">
        <v>1321</v>
      </c>
      <c r="U18" s="1" t="s">
        <v>1322</v>
      </c>
      <c r="V18" s="1" t="s">
        <v>1321</v>
      </c>
    </row>
    <row r="19" spans="1:22" ht="12.75">
      <c r="A19" s="3">
        <v>45447.616009675927</v>
      </c>
      <c r="B19" s="1" t="s">
        <v>103</v>
      </c>
      <c r="C19" s="6">
        <v>212112432</v>
      </c>
      <c r="D19" s="1" t="s">
        <v>1324</v>
      </c>
      <c r="E19" s="1">
        <f t="shared" si="0"/>
        <v>1</v>
      </c>
      <c r="F19" s="1" t="str">
        <f>VLOOKUP(C19,Sheet1!$A$2:$D$540,4,FALSE)</f>
        <v>Zidan Akbar Al Aqsha</v>
      </c>
      <c r="G19" s="1">
        <f t="shared" si="1"/>
        <v>1</v>
      </c>
      <c r="H19" s="1" t="s">
        <v>1325</v>
      </c>
      <c r="I19" s="25" t="s">
        <v>1326</v>
      </c>
      <c r="J19" s="23" t="str">
        <f t="shared" si="2"/>
        <v>6289516689704</v>
      </c>
      <c r="K19" s="23" t="s">
        <v>1327</v>
      </c>
      <c r="L19" s="1" t="s">
        <v>1324</v>
      </c>
      <c r="M19" s="1" t="s">
        <v>1328</v>
      </c>
      <c r="N19" s="1" t="s">
        <v>1329</v>
      </c>
      <c r="O19" s="1" t="s">
        <v>1330</v>
      </c>
      <c r="P19" s="1" t="s">
        <v>1144</v>
      </c>
      <c r="Q19" s="1" t="s">
        <v>1331</v>
      </c>
      <c r="R19" s="1" t="s">
        <v>1193</v>
      </c>
      <c r="S19" s="1" t="s">
        <v>1332</v>
      </c>
      <c r="T19" s="1" t="s">
        <v>1195</v>
      </c>
      <c r="U19" s="1" t="s">
        <v>1333</v>
      </c>
      <c r="V19" s="1" t="s">
        <v>1333</v>
      </c>
    </row>
    <row r="20" spans="1:22" ht="12.75">
      <c r="A20" s="3">
        <v>45447.646696400465</v>
      </c>
      <c r="B20" s="1" t="s">
        <v>30</v>
      </c>
      <c r="C20" s="6">
        <v>112212478</v>
      </c>
      <c r="D20" s="1" t="s">
        <v>275</v>
      </c>
      <c r="E20" s="1">
        <f t="shared" si="0"/>
        <v>1</v>
      </c>
      <c r="F20" s="1" t="str">
        <f>VLOOKUP(C20,Sheet1!$A$2:$D$540,4,FALSE)</f>
        <v>Alief Raditia Ali</v>
      </c>
      <c r="G20" s="1">
        <f t="shared" si="1"/>
        <v>1</v>
      </c>
      <c r="H20" s="1" t="s">
        <v>1335</v>
      </c>
      <c r="I20" s="1">
        <v>62882266866683</v>
      </c>
      <c r="J20" s="23">
        <f t="shared" si="2"/>
        <v>62882266866683</v>
      </c>
      <c r="K20" s="23" t="s">
        <v>1336</v>
      </c>
      <c r="L20" s="1" t="s">
        <v>275</v>
      </c>
      <c r="M20" s="1" t="s">
        <v>1141</v>
      </c>
      <c r="N20" s="1" t="s">
        <v>1337</v>
      </c>
      <c r="O20" s="1" t="s">
        <v>1338</v>
      </c>
      <c r="P20" s="1" t="s">
        <v>1144</v>
      </c>
      <c r="Q20" s="1" t="s">
        <v>1339</v>
      </c>
      <c r="R20" s="1" t="s">
        <v>1340</v>
      </c>
      <c r="S20" s="1" t="s">
        <v>1341</v>
      </c>
      <c r="T20" s="1" t="s">
        <v>1161</v>
      </c>
      <c r="U20" s="1" t="s">
        <v>1342</v>
      </c>
      <c r="V20" s="1" t="s">
        <v>1161</v>
      </c>
    </row>
    <row r="21" spans="1:22" ht="12.75">
      <c r="A21" s="3">
        <v>45447.616127071757</v>
      </c>
      <c r="B21" s="1" t="s">
        <v>11</v>
      </c>
      <c r="C21" s="6">
        <v>222112339</v>
      </c>
      <c r="D21" s="1" t="s">
        <v>34</v>
      </c>
      <c r="E21" s="1">
        <f t="shared" si="0"/>
        <v>1</v>
      </c>
      <c r="F21" s="1" t="str">
        <f>VLOOKUP(C21,Sheet1!$A$2:$D$540,4,FALSE)</f>
        <v>Rosalia Kristanty Manurung</v>
      </c>
      <c r="G21" s="1">
        <f t="shared" si="1"/>
        <v>1</v>
      </c>
      <c r="H21" s="1" t="s">
        <v>1344</v>
      </c>
      <c r="I21" s="1">
        <v>6281260551434</v>
      </c>
      <c r="J21" s="23">
        <f t="shared" si="2"/>
        <v>6281260551434</v>
      </c>
      <c r="K21" s="23" t="s">
        <v>1345</v>
      </c>
      <c r="L21" s="1" t="s">
        <v>34</v>
      </c>
      <c r="M21" s="1" t="s">
        <v>1155</v>
      </c>
      <c r="N21" s="1" t="s">
        <v>1346</v>
      </c>
      <c r="O21" s="1" t="s">
        <v>1347</v>
      </c>
      <c r="P21" s="1" t="s">
        <v>1348</v>
      </c>
      <c r="Q21" s="1" t="s">
        <v>1349</v>
      </c>
      <c r="R21" s="1" t="s">
        <v>1181</v>
      </c>
      <c r="S21" s="1" t="s">
        <v>1350</v>
      </c>
      <c r="T21" s="1" t="s">
        <v>1182</v>
      </c>
      <c r="U21" s="1" t="s">
        <v>1183</v>
      </c>
      <c r="V21" s="1" t="s">
        <v>1182</v>
      </c>
    </row>
    <row r="22" spans="1:22" ht="12.75">
      <c r="A22" s="3">
        <v>45447.616294432868</v>
      </c>
      <c r="B22" s="1" t="s">
        <v>103</v>
      </c>
      <c r="C22" s="6">
        <v>212111861</v>
      </c>
      <c r="D22" s="1" t="s">
        <v>386</v>
      </c>
      <c r="E22" s="1">
        <f t="shared" si="0"/>
        <v>1</v>
      </c>
      <c r="F22" s="1" t="str">
        <f>VLOOKUP(C22,Sheet1!$A$2:$D$540,4,FALSE)</f>
        <v>Ahmad Nadifa Al Agung</v>
      </c>
      <c r="G22" s="1">
        <f t="shared" si="1"/>
        <v>1</v>
      </c>
      <c r="H22" s="1" t="s">
        <v>1352</v>
      </c>
      <c r="I22" s="25" t="s">
        <v>1353</v>
      </c>
      <c r="J22" s="23" t="str">
        <f t="shared" si="2"/>
        <v>628973292370</v>
      </c>
      <c r="K22" s="26" t="s">
        <v>1354</v>
      </c>
      <c r="L22" s="1" t="s">
        <v>1355</v>
      </c>
      <c r="M22" s="1" t="s">
        <v>1177</v>
      </c>
      <c r="N22" s="1" t="s">
        <v>1356</v>
      </c>
      <c r="O22" s="1" t="s">
        <v>1357</v>
      </c>
      <c r="P22" s="1" t="s">
        <v>1144</v>
      </c>
      <c r="Q22" s="1" t="s">
        <v>1358</v>
      </c>
      <c r="R22" s="1" t="s">
        <v>1359</v>
      </c>
      <c r="S22" s="1" t="s">
        <v>1360</v>
      </c>
      <c r="T22" s="1" t="s">
        <v>1361</v>
      </c>
      <c r="U22" s="1" t="s">
        <v>1362</v>
      </c>
      <c r="V22" s="1" t="s">
        <v>1361</v>
      </c>
    </row>
    <row r="23" spans="1:22" ht="12.75">
      <c r="A23" s="3">
        <v>45447.685456446758</v>
      </c>
      <c r="B23" s="1" t="s">
        <v>62</v>
      </c>
      <c r="C23" s="6">
        <v>222111928</v>
      </c>
      <c r="D23" s="1" t="s">
        <v>1364</v>
      </c>
      <c r="E23" s="1">
        <f t="shared" si="0"/>
        <v>1</v>
      </c>
      <c r="F23" s="1" t="str">
        <f>VLOOKUP(C23,Sheet1!$A$2:$D$540,4,FALSE)</f>
        <v>Astri Nur Innayah</v>
      </c>
      <c r="G23" s="1">
        <f t="shared" si="1"/>
        <v>1</v>
      </c>
      <c r="H23" s="1" t="s">
        <v>1365</v>
      </c>
      <c r="I23" s="25" t="s">
        <v>1366</v>
      </c>
      <c r="J23" s="23" t="str">
        <f t="shared" si="2"/>
        <v>6283116327130</v>
      </c>
      <c r="K23" s="23" t="s">
        <v>1367</v>
      </c>
      <c r="L23" s="1" t="s">
        <v>404</v>
      </c>
      <c r="M23" s="1" t="s">
        <v>1141</v>
      </c>
      <c r="N23" s="1" t="s">
        <v>1368</v>
      </c>
      <c r="O23" s="1" t="s">
        <v>1369</v>
      </c>
      <c r="P23" s="1" t="s">
        <v>1144</v>
      </c>
      <c r="Q23" s="1" t="s">
        <v>1370</v>
      </c>
      <c r="R23" s="1" t="s">
        <v>1300</v>
      </c>
      <c r="S23" s="1" t="s">
        <v>1371</v>
      </c>
      <c r="T23" s="1" t="s">
        <v>1301</v>
      </c>
      <c r="U23" s="1" t="s">
        <v>1372</v>
      </c>
      <c r="V23" s="1" t="s">
        <v>1301</v>
      </c>
    </row>
    <row r="24" spans="1:22" ht="12.75">
      <c r="A24" s="3">
        <v>45447.616610231482</v>
      </c>
      <c r="B24" s="1" t="s">
        <v>18</v>
      </c>
      <c r="C24" s="6">
        <v>222111902</v>
      </c>
      <c r="D24" s="1" t="s">
        <v>863</v>
      </c>
      <c r="E24" s="1">
        <f t="shared" si="0"/>
        <v>1</v>
      </c>
      <c r="F24" s="1" t="str">
        <f>VLOOKUP(C24,Sheet1!$A$2:$D$540,4,FALSE)</f>
        <v>Anisa Nur Oktaviani</v>
      </c>
      <c r="G24" s="1">
        <f t="shared" si="1"/>
        <v>1</v>
      </c>
      <c r="H24" s="1" t="s">
        <v>1374</v>
      </c>
      <c r="I24" s="25" t="s">
        <v>1375</v>
      </c>
      <c r="J24" s="23" t="str">
        <f t="shared" si="2"/>
        <v>6281251239071</v>
      </c>
      <c r="K24" s="23" t="s">
        <v>1376</v>
      </c>
      <c r="L24" s="1" t="s">
        <v>1377</v>
      </c>
      <c r="M24" s="1" t="s">
        <v>1155</v>
      </c>
      <c r="N24" s="1" t="s">
        <v>1378</v>
      </c>
      <c r="O24" s="1" t="s">
        <v>1379</v>
      </c>
      <c r="P24" s="1" t="s">
        <v>1144</v>
      </c>
      <c r="Q24" s="1" t="s">
        <v>1380</v>
      </c>
      <c r="R24" s="1" t="s">
        <v>1381</v>
      </c>
      <c r="S24" s="1" t="s">
        <v>1382</v>
      </c>
      <c r="T24" s="1" t="s">
        <v>1383</v>
      </c>
      <c r="U24" s="1" t="s">
        <v>1384</v>
      </c>
      <c r="V24" s="1" t="s">
        <v>1383</v>
      </c>
    </row>
    <row r="25" spans="1:22" ht="12.75">
      <c r="A25" s="3">
        <v>45447.616651354168</v>
      </c>
      <c r="B25" s="1" t="s">
        <v>18</v>
      </c>
      <c r="C25" s="6">
        <v>222112377</v>
      </c>
      <c r="D25" s="1" t="s">
        <v>83</v>
      </c>
      <c r="E25" s="1">
        <f t="shared" si="0"/>
        <v>1</v>
      </c>
      <c r="F25" s="1" t="str">
        <f>VLOOKUP(C25,Sheet1!$A$2:$D$540,4,FALSE)</f>
        <v>Sonya Ananta Panjaitan</v>
      </c>
      <c r="G25" s="1">
        <f t="shared" si="1"/>
        <v>1</v>
      </c>
      <c r="H25" s="1" t="s">
        <v>1386</v>
      </c>
      <c r="I25" s="1">
        <v>6282362306173</v>
      </c>
      <c r="J25" s="23">
        <f t="shared" si="2"/>
        <v>6282362306173</v>
      </c>
      <c r="K25" s="26" t="s">
        <v>1387</v>
      </c>
      <c r="L25" s="1" t="s">
        <v>1388</v>
      </c>
      <c r="M25" s="1" t="s">
        <v>1389</v>
      </c>
      <c r="N25" s="1" t="s">
        <v>1390</v>
      </c>
      <c r="O25" s="1" t="s">
        <v>1391</v>
      </c>
      <c r="P25" s="1" t="s">
        <v>1144</v>
      </c>
      <c r="Q25" s="1" t="s">
        <v>1392</v>
      </c>
      <c r="R25" s="1" t="s">
        <v>1181</v>
      </c>
      <c r="S25" s="1" t="s">
        <v>1393</v>
      </c>
      <c r="T25" s="1" t="s">
        <v>1182</v>
      </c>
      <c r="U25" s="1" t="s">
        <v>1183</v>
      </c>
      <c r="V25" s="1" t="s">
        <v>1183</v>
      </c>
    </row>
    <row r="26" spans="1:22" ht="12.75">
      <c r="A26" s="3">
        <v>45447.617067233798</v>
      </c>
      <c r="B26" s="1" t="s">
        <v>32</v>
      </c>
      <c r="C26" s="6">
        <v>222111947</v>
      </c>
      <c r="D26" s="1" t="s">
        <v>729</v>
      </c>
      <c r="E26" s="1">
        <f t="shared" si="0"/>
        <v>1</v>
      </c>
      <c r="F26" s="1" t="str">
        <f>VLOOKUP(C26,Sheet1!$A$2:$D$540,4,FALSE)</f>
        <v>Bagas Setyawan</v>
      </c>
      <c r="G26" s="1">
        <f t="shared" si="1"/>
        <v>1</v>
      </c>
      <c r="H26" s="1" t="s">
        <v>1395</v>
      </c>
      <c r="I26" s="25" t="s">
        <v>1396</v>
      </c>
      <c r="J26" s="23" t="str">
        <f t="shared" si="2"/>
        <v>6289512636966</v>
      </c>
      <c r="K26" s="26" t="s">
        <v>1397</v>
      </c>
      <c r="L26" s="1" t="s">
        <v>1398</v>
      </c>
      <c r="M26" s="1" t="s">
        <v>1141</v>
      </c>
      <c r="N26" s="1" t="s">
        <v>1399</v>
      </c>
      <c r="O26" s="1" t="s">
        <v>1400</v>
      </c>
      <c r="P26" s="1" t="s">
        <v>1144</v>
      </c>
      <c r="Q26" s="1" t="s">
        <v>1401</v>
      </c>
      <c r="R26" s="1" t="s">
        <v>1402</v>
      </c>
      <c r="S26" s="1" t="s">
        <v>1403</v>
      </c>
      <c r="T26" s="1" t="s">
        <v>1404</v>
      </c>
      <c r="U26" s="1" t="s">
        <v>1405</v>
      </c>
      <c r="V26" s="1" t="s">
        <v>1404</v>
      </c>
    </row>
    <row r="27" spans="1:22" ht="12.75">
      <c r="A27" s="3">
        <v>45447.619022789353</v>
      </c>
      <c r="B27" s="1" t="s">
        <v>47</v>
      </c>
      <c r="C27" s="6">
        <v>112212609</v>
      </c>
      <c r="D27" s="1" t="s">
        <v>819</v>
      </c>
      <c r="E27" s="1">
        <f t="shared" si="0"/>
        <v>1</v>
      </c>
      <c r="F27" s="1" t="str">
        <f>VLOOKUP(C27,Sheet1!$A$2:$D$540,4,FALSE)</f>
        <v>Ferdinandus Bata</v>
      </c>
      <c r="G27" s="1">
        <f t="shared" si="1"/>
        <v>1</v>
      </c>
      <c r="H27" s="1" t="s">
        <v>1407</v>
      </c>
      <c r="I27" s="1">
        <v>87774263951</v>
      </c>
      <c r="J27" s="23" t="str">
        <f t="shared" si="2"/>
        <v>6287774263951</v>
      </c>
      <c r="K27" s="23" t="s">
        <v>1408</v>
      </c>
      <c r="L27" s="1" t="s">
        <v>1409</v>
      </c>
      <c r="M27" s="1" t="s">
        <v>1141</v>
      </c>
      <c r="N27" s="1" t="s">
        <v>1410</v>
      </c>
      <c r="O27" s="1" t="s">
        <v>1411</v>
      </c>
      <c r="P27" s="1" t="s">
        <v>1144</v>
      </c>
      <c r="Q27" s="1" t="s">
        <v>1412</v>
      </c>
      <c r="R27" s="1" t="s">
        <v>1413</v>
      </c>
      <c r="S27" s="1" t="s">
        <v>1414</v>
      </c>
      <c r="T27" s="1" t="s">
        <v>1415</v>
      </c>
      <c r="U27" s="1" t="s">
        <v>1416</v>
      </c>
      <c r="V27" s="1" t="s">
        <v>1415</v>
      </c>
    </row>
    <row r="28" spans="1:22" ht="12.75">
      <c r="A28" s="3">
        <v>45447.619136956018</v>
      </c>
      <c r="B28" s="1" t="s">
        <v>11</v>
      </c>
      <c r="C28" s="6">
        <v>222112294</v>
      </c>
      <c r="D28" s="1" t="s">
        <v>232</v>
      </c>
      <c r="E28" s="1">
        <f t="shared" si="0"/>
        <v>1</v>
      </c>
      <c r="F28" s="1" t="str">
        <f>VLOOKUP(C28,Sheet1!$A$2:$D$540,4,FALSE)</f>
        <v>Putri Sekar Ayu</v>
      </c>
      <c r="G28" s="1">
        <f t="shared" si="1"/>
        <v>1</v>
      </c>
      <c r="H28" s="1" t="s">
        <v>1418</v>
      </c>
      <c r="I28" s="25" t="s">
        <v>1419</v>
      </c>
      <c r="J28" s="23" t="str">
        <f t="shared" si="2"/>
        <v>62895616484782</v>
      </c>
      <c r="K28" s="23" t="s">
        <v>1420</v>
      </c>
      <c r="L28" s="1" t="s">
        <v>232</v>
      </c>
      <c r="M28" s="1" t="s">
        <v>1286</v>
      </c>
      <c r="N28" s="1" t="s">
        <v>1421</v>
      </c>
      <c r="O28" s="1" t="s">
        <v>1422</v>
      </c>
      <c r="P28" s="1" t="s">
        <v>1144</v>
      </c>
      <c r="Q28" s="1" t="s">
        <v>1423</v>
      </c>
      <c r="R28" s="1" t="s">
        <v>1340</v>
      </c>
      <c r="S28" s="1" t="s">
        <v>1340</v>
      </c>
      <c r="T28" s="1" t="s">
        <v>1160</v>
      </c>
      <c r="U28" s="1" t="s">
        <v>1311</v>
      </c>
      <c r="V28" s="1" t="s">
        <v>1160</v>
      </c>
    </row>
    <row r="29" spans="1:22" ht="12.75">
      <c r="A29" s="3">
        <v>45447.620098900465</v>
      </c>
      <c r="B29" s="1" t="s">
        <v>57</v>
      </c>
      <c r="C29" s="6">
        <v>222111919</v>
      </c>
      <c r="D29" s="1" t="s">
        <v>1425</v>
      </c>
      <c r="E29" s="1">
        <f t="shared" si="0"/>
        <v>1</v>
      </c>
      <c r="F29" s="1" t="str">
        <f>VLOOKUP(C29,Sheet1!$A$2:$D$540,4,FALSE)</f>
        <v>Ari Mulyadi Aberson Silalahi Sidebang</v>
      </c>
      <c r="G29" s="1">
        <f t="shared" si="1"/>
        <v>1</v>
      </c>
      <c r="H29" s="1" t="s">
        <v>1426</v>
      </c>
      <c r="I29" s="25" t="s">
        <v>1427</v>
      </c>
      <c r="J29" s="23" t="str">
        <f t="shared" si="2"/>
        <v>6282361932042</v>
      </c>
      <c r="K29" s="23" t="s">
        <v>1428</v>
      </c>
      <c r="L29" s="1" t="s">
        <v>1425</v>
      </c>
      <c r="M29" s="1" t="s">
        <v>1429</v>
      </c>
      <c r="N29" s="1" t="s">
        <v>1430</v>
      </c>
      <c r="O29" s="1" t="s">
        <v>1431</v>
      </c>
      <c r="P29" s="1" t="s">
        <v>1144</v>
      </c>
      <c r="Q29" s="1" t="s">
        <v>1432</v>
      </c>
      <c r="R29" s="1" t="s">
        <v>1181</v>
      </c>
      <c r="S29" s="1" t="s">
        <v>1393</v>
      </c>
      <c r="T29" s="1" t="s">
        <v>1183</v>
      </c>
      <c r="U29" s="1" t="s">
        <v>1182</v>
      </c>
      <c r="V29" s="1" t="s">
        <v>1183</v>
      </c>
    </row>
    <row r="30" spans="1:22" ht="12.75">
      <c r="A30" s="3">
        <v>45447.709934398154</v>
      </c>
      <c r="B30" s="1" t="s">
        <v>23</v>
      </c>
      <c r="C30" s="6">
        <v>112212496</v>
      </c>
      <c r="D30" s="1" t="s">
        <v>456</v>
      </c>
      <c r="E30" s="1">
        <f t="shared" si="0"/>
        <v>1</v>
      </c>
      <c r="F30" s="1" t="str">
        <f>VLOOKUP(C30,Sheet1!$A$2:$D$540,4,FALSE)</f>
        <v>Ananda Galuh Intan Prasetya</v>
      </c>
      <c r="G30" s="1">
        <f t="shared" si="1"/>
        <v>1</v>
      </c>
      <c r="H30" s="1" t="s">
        <v>1434</v>
      </c>
      <c r="I30" s="25" t="s">
        <v>1435</v>
      </c>
      <c r="J30" s="23" t="str">
        <f t="shared" si="2"/>
        <v>6281328979668</v>
      </c>
      <c r="K30" s="26" t="s">
        <v>1436</v>
      </c>
      <c r="L30" s="1" t="s">
        <v>1437</v>
      </c>
      <c r="M30" s="1" t="s">
        <v>1286</v>
      </c>
      <c r="N30" s="1" t="s">
        <v>1438</v>
      </c>
      <c r="O30" s="1" t="s">
        <v>1439</v>
      </c>
      <c r="P30" s="1" t="s">
        <v>1144</v>
      </c>
      <c r="Q30" s="1" t="s">
        <v>1440</v>
      </c>
      <c r="R30" s="1" t="s">
        <v>1193</v>
      </c>
      <c r="S30" s="1" t="s">
        <v>1194</v>
      </c>
      <c r="T30" s="1" t="s">
        <v>1195</v>
      </c>
      <c r="U30" s="1" t="s">
        <v>1196</v>
      </c>
      <c r="V30" s="1" t="s">
        <v>1196</v>
      </c>
    </row>
    <row r="31" spans="1:22" ht="12.75">
      <c r="A31" s="3">
        <v>45447.62084491898</v>
      </c>
      <c r="B31" s="1" t="s">
        <v>30</v>
      </c>
      <c r="C31" s="6">
        <v>112212732</v>
      </c>
      <c r="D31" s="1" t="s">
        <v>1442</v>
      </c>
      <c r="E31" s="1">
        <f t="shared" si="0"/>
        <v>1</v>
      </c>
      <c r="F31" s="1" t="str">
        <f>VLOOKUP(C31,Sheet1!$A$2:$D$540,4,FALSE)</f>
        <v>Mikhael Gamaliel Pade</v>
      </c>
      <c r="G31" s="1">
        <f t="shared" si="1"/>
        <v>1</v>
      </c>
      <c r="H31" s="1" t="s">
        <v>1443</v>
      </c>
      <c r="I31" s="25" t="s">
        <v>1444</v>
      </c>
      <c r="J31" s="23" t="str">
        <f t="shared" si="2"/>
        <v>62895397333257</v>
      </c>
      <c r="K31" s="23" t="s">
        <v>1445</v>
      </c>
      <c r="L31" s="1" t="s">
        <v>1446</v>
      </c>
      <c r="M31" s="1" t="s">
        <v>1286</v>
      </c>
      <c r="N31" s="1" t="s">
        <v>1447</v>
      </c>
      <c r="O31" s="1" t="s">
        <v>1448</v>
      </c>
      <c r="P31" s="1" t="s">
        <v>1144</v>
      </c>
      <c r="Q31" s="1" t="s">
        <v>1449</v>
      </c>
      <c r="R31" s="1" t="s">
        <v>1450</v>
      </c>
      <c r="S31" s="1" t="s">
        <v>1451</v>
      </c>
      <c r="T31" s="1" t="s">
        <v>1161</v>
      </c>
      <c r="U31" s="1" t="s">
        <v>1311</v>
      </c>
      <c r="V31" s="1" t="s">
        <v>1161</v>
      </c>
    </row>
    <row r="32" spans="1:22" ht="12.75">
      <c r="A32" s="3">
        <v>45447.62090253472</v>
      </c>
      <c r="B32" s="1" t="s">
        <v>141</v>
      </c>
      <c r="C32" s="6">
        <v>212112389</v>
      </c>
      <c r="D32" s="1" t="s">
        <v>1453</v>
      </c>
      <c r="E32" s="1">
        <f t="shared" si="0"/>
        <v>1</v>
      </c>
      <c r="F32" s="1" t="str">
        <f>VLOOKUP(C32,Sheet1!$A$2:$D$540,4,FALSE)</f>
        <v>Syarifa Salsabila</v>
      </c>
      <c r="G32" s="1">
        <f t="shared" si="1"/>
        <v>1</v>
      </c>
      <c r="H32" s="1" t="s">
        <v>1454</v>
      </c>
      <c r="I32" s="25" t="s">
        <v>1455</v>
      </c>
      <c r="J32" s="23" t="str">
        <f t="shared" si="2"/>
        <v>6285784882713</v>
      </c>
      <c r="K32" s="26" t="s">
        <v>1456</v>
      </c>
      <c r="L32" s="1" t="s">
        <v>1453</v>
      </c>
      <c r="M32" s="1" t="s">
        <v>1141</v>
      </c>
      <c r="N32" s="1" t="s">
        <v>1457</v>
      </c>
      <c r="O32" s="1" t="s">
        <v>1458</v>
      </c>
      <c r="P32" s="1" t="s">
        <v>1144</v>
      </c>
      <c r="Q32" s="1" t="s">
        <v>1459</v>
      </c>
      <c r="R32" s="1" t="s">
        <v>1205</v>
      </c>
      <c r="S32" s="1" t="s">
        <v>1206</v>
      </c>
      <c r="T32" s="1" t="s">
        <v>1207</v>
      </c>
      <c r="U32" s="1" t="s">
        <v>1208</v>
      </c>
      <c r="V32" s="1" t="s">
        <v>1207</v>
      </c>
    </row>
    <row r="33" spans="1:22" ht="12.75">
      <c r="A33" s="3">
        <v>45447.67690460648</v>
      </c>
      <c r="B33" s="1" t="s">
        <v>41</v>
      </c>
      <c r="C33" s="6">
        <v>212112283</v>
      </c>
      <c r="D33" s="1" t="s">
        <v>56</v>
      </c>
      <c r="E33" s="1">
        <f t="shared" si="0"/>
        <v>1</v>
      </c>
      <c r="F33" s="1" t="str">
        <f>VLOOKUP(C33,Sheet1!$A$2:$D$540,4,FALSE)</f>
        <v>Patrick Noel Simamora</v>
      </c>
      <c r="G33" s="1">
        <f t="shared" si="1"/>
        <v>1</v>
      </c>
      <c r="H33" s="1" t="s">
        <v>1461</v>
      </c>
      <c r="I33" s="25" t="s">
        <v>1462</v>
      </c>
      <c r="J33" s="23" t="str">
        <f t="shared" si="2"/>
        <v>6281260333216</v>
      </c>
      <c r="K33" s="23" t="s">
        <v>1463</v>
      </c>
      <c r="L33" s="1" t="s">
        <v>56</v>
      </c>
      <c r="M33" s="1" t="s">
        <v>1464</v>
      </c>
      <c r="N33" s="1" t="s">
        <v>1465</v>
      </c>
      <c r="O33" s="1" t="s">
        <v>1466</v>
      </c>
      <c r="P33" s="1" t="s">
        <v>1144</v>
      </c>
      <c r="Q33" s="1" t="s">
        <v>1467</v>
      </c>
      <c r="R33" s="1" t="s">
        <v>1181</v>
      </c>
      <c r="S33" s="1" t="s">
        <v>1468</v>
      </c>
      <c r="T33" s="1" t="s">
        <v>1182</v>
      </c>
      <c r="U33" s="1" t="s">
        <v>1183</v>
      </c>
      <c r="V33" s="1" t="s">
        <v>1469</v>
      </c>
    </row>
    <row r="34" spans="1:22" ht="12.75">
      <c r="A34" s="3">
        <v>45448.368160081023</v>
      </c>
      <c r="B34" s="1" t="s">
        <v>35</v>
      </c>
      <c r="C34" s="6">
        <v>212112242</v>
      </c>
      <c r="D34" s="1" t="s">
        <v>864</v>
      </c>
      <c r="E34" s="1">
        <f t="shared" si="0"/>
        <v>1</v>
      </c>
      <c r="F34" s="1" t="str">
        <f>VLOOKUP(C34,Sheet1!$A$2:$D$540,4,FALSE)</f>
        <v>Nasywa Nur Amalia</v>
      </c>
      <c r="G34" s="1">
        <f t="shared" si="1"/>
        <v>1</v>
      </c>
      <c r="H34" s="1" t="s">
        <v>1471</v>
      </c>
      <c r="I34" s="25" t="s">
        <v>1472</v>
      </c>
      <c r="J34" s="23" t="str">
        <f t="shared" si="2"/>
        <v>6285244574391</v>
      </c>
      <c r="K34" s="23" t="s">
        <v>1473</v>
      </c>
      <c r="L34" s="1" t="s">
        <v>1474</v>
      </c>
      <c r="M34" s="1" t="s">
        <v>1475</v>
      </c>
      <c r="N34" s="1" t="s">
        <v>1475</v>
      </c>
      <c r="O34" s="1" t="s">
        <v>1476</v>
      </c>
      <c r="P34" s="1" t="s">
        <v>1144</v>
      </c>
      <c r="Q34" s="1" t="s">
        <v>1477</v>
      </c>
      <c r="R34" s="1" t="s">
        <v>1381</v>
      </c>
      <c r="S34" s="1" t="s">
        <v>1382</v>
      </c>
      <c r="T34" s="1" t="s">
        <v>1383</v>
      </c>
      <c r="U34" s="1" t="s">
        <v>1384</v>
      </c>
      <c r="V34" s="1" t="s">
        <v>1383</v>
      </c>
    </row>
    <row r="35" spans="1:22" ht="12.75">
      <c r="A35" s="3">
        <v>45447.621453958331</v>
      </c>
      <c r="B35" s="1" t="s">
        <v>35</v>
      </c>
      <c r="C35" s="6">
        <v>212112326</v>
      </c>
      <c r="D35" s="1" t="s">
        <v>421</v>
      </c>
      <c r="E35" s="1">
        <f t="shared" si="0"/>
        <v>1</v>
      </c>
      <c r="F35" s="1" t="str">
        <f>VLOOKUP(C35,Sheet1!$A$2:$D$540,4,FALSE)</f>
        <v>Riska Meyliana Sari</v>
      </c>
      <c r="G35" s="1">
        <f t="shared" si="1"/>
        <v>1</v>
      </c>
      <c r="H35" s="1" t="s">
        <v>1479</v>
      </c>
      <c r="I35" s="25" t="s">
        <v>1480</v>
      </c>
      <c r="J35" s="23" t="str">
        <f t="shared" si="2"/>
        <v>6285879878727</v>
      </c>
      <c r="K35" s="23" t="s">
        <v>1481</v>
      </c>
      <c r="L35" s="1" t="s">
        <v>1482</v>
      </c>
      <c r="M35" s="1" t="s">
        <v>1177</v>
      </c>
      <c r="N35" s="1" t="s">
        <v>1483</v>
      </c>
      <c r="O35" s="1" t="s">
        <v>1484</v>
      </c>
      <c r="P35" s="1" t="s">
        <v>1144</v>
      </c>
      <c r="Q35" s="1" t="s">
        <v>1485</v>
      </c>
      <c r="R35" s="1" t="s">
        <v>1486</v>
      </c>
      <c r="S35" s="1" t="s">
        <v>1371</v>
      </c>
      <c r="T35" s="1" t="s">
        <v>1487</v>
      </c>
      <c r="U35" s="1" t="s">
        <v>1372</v>
      </c>
      <c r="V35" s="1" t="s">
        <v>1487</v>
      </c>
    </row>
    <row r="36" spans="1:22" ht="12.75">
      <c r="A36" s="3">
        <v>45447.635491180554</v>
      </c>
      <c r="B36" s="1" t="s">
        <v>57</v>
      </c>
      <c r="C36" s="6">
        <v>222111924</v>
      </c>
      <c r="D36" s="1" t="s">
        <v>58</v>
      </c>
      <c r="E36" s="1">
        <f t="shared" si="0"/>
        <v>1</v>
      </c>
      <c r="F36" s="1" t="str">
        <f>VLOOKUP(C36,Sheet1!$A$2:$D$540,4,FALSE)</f>
        <v>Aron Zyode Kaxanca Hasibuan</v>
      </c>
      <c r="G36" s="1">
        <f t="shared" si="1"/>
        <v>1</v>
      </c>
      <c r="H36" s="1" t="s">
        <v>1489</v>
      </c>
      <c r="I36" s="25" t="s">
        <v>1490</v>
      </c>
      <c r="J36" s="23" t="str">
        <f t="shared" si="2"/>
        <v>628887654811</v>
      </c>
      <c r="K36" s="23" t="s">
        <v>1491</v>
      </c>
      <c r="L36" s="1" t="s">
        <v>1492</v>
      </c>
      <c r="M36" s="1" t="s">
        <v>1493</v>
      </c>
      <c r="N36" s="1" t="s">
        <v>1494</v>
      </c>
      <c r="O36" s="1" t="s">
        <v>1495</v>
      </c>
      <c r="P36" s="1" t="s">
        <v>1144</v>
      </c>
      <c r="Q36" s="1" t="s">
        <v>1496</v>
      </c>
      <c r="R36" s="1" t="s">
        <v>1393</v>
      </c>
      <c r="S36" s="1" t="s">
        <v>1181</v>
      </c>
      <c r="T36" s="1" t="s">
        <v>1497</v>
      </c>
      <c r="U36" s="1" t="s">
        <v>1183</v>
      </c>
      <c r="V36" s="1" t="s">
        <v>1497</v>
      </c>
    </row>
    <row r="37" spans="1:22" ht="12.75">
      <c r="A37" s="3">
        <v>45447.625855775463</v>
      </c>
      <c r="B37" s="1" t="s">
        <v>23</v>
      </c>
      <c r="C37" s="6">
        <v>112212903</v>
      </c>
      <c r="D37" s="1" t="s">
        <v>562</v>
      </c>
      <c r="E37" s="1">
        <f t="shared" si="0"/>
        <v>1</v>
      </c>
      <c r="F37" s="1" t="str">
        <f>VLOOKUP(C37,Sheet1!$A$2:$D$540,4,FALSE)</f>
        <v>Valencia Febiola Saputri</v>
      </c>
      <c r="G37" s="1">
        <f t="shared" si="1"/>
        <v>1</v>
      </c>
      <c r="H37" s="1" t="s">
        <v>1499</v>
      </c>
      <c r="I37" s="25" t="s">
        <v>1500</v>
      </c>
      <c r="J37" s="23" t="str">
        <f t="shared" si="2"/>
        <v>6285640112645</v>
      </c>
      <c r="K37" s="26" t="s">
        <v>1501</v>
      </c>
      <c r="L37" s="1" t="s">
        <v>562</v>
      </c>
      <c r="M37" s="1" t="s">
        <v>1141</v>
      </c>
      <c r="N37" s="1" t="s">
        <v>1502</v>
      </c>
      <c r="O37" s="1" t="s">
        <v>1503</v>
      </c>
      <c r="P37" s="1" t="s">
        <v>1144</v>
      </c>
      <c r="Q37" s="1" t="s">
        <v>1504</v>
      </c>
      <c r="R37" s="1" t="s">
        <v>1505</v>
      </c>
      <c r="S37" s="1" t="s">
        <v>1506</v>
      </c>
      <c r="T37" s="1" t="s">
        <v>1507</v>
      </c>
      <c r="U37" s="1" t="s">
        <v>1508</v>
      </c>
      <c r="V37" s="1" t="s">
        <v>1507</v>
      </c>
    </row>
    <row r="38" spans="1:22" ht="12.75">
      <c r="A38" s="3">
        <v>45449.664441747685</v>
      </c>
      <c r="B38" s="1" t="s">
        <v>62</v>
      </c>
      <c r="C38" s="6">
        <v>222112332</v>
      </c>
      <c r="D38" s="1" t="s">
        <v>183</v>
      </c>
      <c r="E38" s="1">
        <f t="shared" si="0"/>
        <v>1</v>
      </c>
      <c r="F38" s="1" t="str">
        <f>VLOOKUP(C38,Sheet1!$A$2:$D$540,4,FALSE)</f>
        <v>Rizky Rahmadani</v>
      </c>
      <c r="G38" s="1">
        <f t="shared" si="1"/>
        <v>1</v>
      </c>
      <c r="H38" s="1" t="s">
        <v>1510</v>
      </c>
      <c r="I38" s="25" t="s">
        <v>1511</v>
      </c>
      <c r="J38" s="23" t="str">
        <f t="shared" si="2"/>
        <v>6289523809507</v>
      </c>
      <c r="K38" s="23" t="s">
        <v>1512</v>
      </c>
      <c r="L38" s="1" t="s">
        <v>1513</v>
      </c>
      <c r="M38" s="1" t="s">
        <v>1141</v>
      </c>
      <c r="N38" s="1" t="s">
        <v>1514</v>
      </c>
      <c r="O38" s="1" t="s">
        <v>1515</v>
      </c>
      <c r="P38" s="1" t="s">
        <v>1144</v>
      </c>
      <c r="Q38" s="1" t="s">
        <v>1516</v>
      </c>
      <c r="R38" s="1" t="s">
        <v>1517</v>
      </c>
      <c r="S38" s="1" t="s">
        <v>1518</v>
      </c>
      <c r="T38" s="1" t="s">
        <v>1519</v>
      </c>
      <c r="U38" s="1" t="s">
        <v>1520</v>
      </c>
      <c r="V38" s="1" t="s">
        <v>1519</v>
      </c>
    </row>
    <row r="39" spans="1:22" ht="12.75">
      <c r="A39" s="3">
        <v>45447.622912094906</v>
      </c>
      <c r="B39" s="1" t="s">
        <v>20</v>
      </c>
      <c r="C39" s="6">
        <v>212112233</v>
      </c>
      <c r="D39" s="1" t="s">
        <v>1522</v>
      </c>
      <c r="E39" s="1">
        <f t="shared" si="0"/>
        <v>1</v>
      </c>
      <c r="F39" s="1" t="str">
        <f>VLOOKUP(C39,Sheet1!$A$2:$D$540,4,FALSE)</f>
        <v>Nabila Fatma Putri Yunardi</v>
      </c>
      <c r="G39" s="1">
        <f t="shared" si="1"/>
        <v>1</v>
      </c>
      <c r="H39" s="1" t="s">
        <v>1523</v>
      </c>
      <c r="I39" s="25" t="s">
        <v>1524</v>
      </c>
      <c r="J39" s="23" t="str">
        <f t="shared" si="2"/>
        <v>6287883929325</v>
      </c>
      <c r="K39" s="26" t="s">
        <v>1525</v>
      </c>
      <c r="L39" s="1" t="s">
        <v>1526</v>
      </c>
      <c r="M39" s="1" t="s">
        <v>1141</v>
      </c>
      <c r="N39" s="1" t="s">
        <v>1527</v>
      </c>
      <c r="O39" s="1" t="s">
        <v>1528</v>
      </c>
      <c r="P39" s="1" t="s">
        <v>1144</v>
      </c>
      <c r="Q39" s="1" t="s">
        <v>1529</v>
      </c>
      <c r="R39" s="1" t="s">
        <v>1320</v>
      </c>
      <c r="S39" s="1" t="s">
        <v>1530</v>
      </c>
      <c r="T39" s="1" t="s">
        <v>1531</v>
      </c>
      <c r="U39" s="1" t="s">
        <v>1322</v>
      </c>
      <c r="V39" s="1" t="s">
        <v>1531</v>
      </c>
    </row>
    <row r="40" spans="1:22" ht="12.75">
      <c r="A40" s="3">
        <v>45447.768721527777</v>
      </c>
      <c r="B40" s="1" t="s">
        <v>103</v>
      </c>
      <c r="C40" s="6">
        <v>212112228</v>
      </c>
      <c r="D40" s="1" t="s">
        <v>620</v>
      </c>
      <c r="E40" s="1">
        <f t="shared" si="0"/>
        <v>1</v>
      </c>
      <c r="F40" s="1" t="str">
        <f>VLOOKUP(C40,Sheet1!$A$2:$D$540,4,FALSE)</f>
        <v>Muthia Ulinnuha Prabandari</v>
      </c>
      <c r="G40" s="1">
        <f t="shared" si="1"/>
        <v>1</v>
      </c>
      <c r="H40" s="1" t="s">
        <v>1533</v>
      </c>
      <c r="I40" s="25" t="s">
        <v>1534</v>
      </c>
      <c r="J40" s="23" t="str">
        <f t="shared" si="2"/>
        <v>6285870054552</v>
      </c>
      <c r="K40" s="23" t="s">
        <v>1535</v>
      </c>
      <c r="L40" s="1" t="s">
        <v>1536</v>
      </c>
      <c r="M40" s="1" t="s">
        <v>1177</v>
      </c>
      <c r="N40" s="1" t="s">
        <v>1537</v>
      </c>
      <c r="O40" s="1" t="s">
        <v>1538</v>
      </c>
      <c r="P40" s="1" t="s">
        <v>1144</v>
      </c>
      <c r="Q40" s="1" t="s">
        <v>1539</v>
      </c>
      <c r="R40" s="1" t="s">
        <v>1147</v>
      </c>
      <c r="S40" s="1" t="s">
        <v>1540</v>
      </c>
      <c r="T40" s="1" t="s">
        <v>1149</v>
      </c>
      <c r="U40" s="1" t="s">
        <v>1541</v>
      </c>
      <c r="V40" s="1" t="s">
        <v>1149</v>
      </c>
    </row>
    <row r="41" spans="1:22" ht="12.75">
      <c r="A41" s="3">
        <v>45447.623514907405</v>
      </c>
      <c r="B41" s="1" t="s">
        <v>35</v>
      </c>
      <c r="C41" s="6">
        <v>212112314</v>
      </c>
      <c r="D41" s="1" t="s">
        <v>614</v>
      </c>
      <c r="E41" s="1">
        <f t="shared" si="0"/>
        <v>1</v>
      </c>
      <c r="F41" s="1" t="str">
        <f>VLOOKUP(C41,Sheet1!$A$2:$D$540,4,FALSE)</f>
        <v>Reny Dyah Kurniawati</v>
      </c>
      <c r="G41" s="1">
        <f t="shared" si="1"/>
        <v>1</v>
      </c>
      <c r="H41" s="1" t="s">
        <v>1543</v>
      </c>
      <c r="I41" s="25" t="s">
        <v>1544</v>
      </c>
      <c r="J41" s="23" t="str">
        <f t="shared" si="2"/>
        <v>6282135744087</v>
      </c>
      <c r="K41" s="23" t="s">
        <v>1545</v>
      </c>
      <c r="L41" s="1" t="s">
        <v>1546</v>
      </c>
      <c r="M41" s="1" t="s">
        <v>1286</v>
      </c>
      <c r="N41" s="1" t="s">
        <v>1547</v>
      </c>
      <c r="O41" s="1" t="s">
        <v>1548</v>
      </c>
      <c r="P41" s="1" t="s">
        <v>1144</v>
      </c>
      <c r="Q41" s="1" t="s">
        <v>1549</v>
      </c>
      <c r="R41" s="1" t="s">
        <v>1146</v>
      </c>
      <c r="S41" s="1" t="s">
        <v>1147</v>
      </c>
      <c r="T41" s="1" t="s">
        <v>1148</v>
      </c>
      <c r="U41" s="1" t="s">
        <v>1149</v>
      </c>
      <c r="V41" s="1" t="s">
        <v>1148</v>
      </c>
    </row>
    <row r="42" spans="1:22" ht="12.75">
      <c r="A42" s="3">
        <v>45448.524373761575</v>
      </c>
      <c r="B42" s="1" t="s">
        <v>35</v>
      </c>
      <c r="C42" s="6">
        <v>212112264</v>
      </c>
      <c r="D42" s="1" t="s">
        <v>493</v>
      </c>
      <c r="E42" s="1">
        <f t="shared" si="0"/>
        <v>1</v>
      </c>
      <c r="F42" s="1" t="str">
        <f>VLOOKUP(C42,Sheet1!$A$2:$D$540,4,FALSE)</f>
        <v>Nisrina Sekar Harum</v>
      </c>
      <c r="G42" s="1">
        <f t="shared" si="1"/>
        <v>1</v>
      </c>
      <c r="H42" s="1" t="s">
        <v>1551</v>
      </c>
      <c r="I42" s="25" t="s">
        <v>1552</v>
      </c>
      <c r="J42" s="23" t="str">
        <f t="shared" si="2"/>
        <v>6289653392602</v>
      </c>
      <c r="K42" s="26" t="s">
        <v>1553</v>
      </c>
      <c r="L42" s="1" t="s">
        <v>1554</v>
      </c>
      <c r="M42" s="1" t="s">
        <v>1141</v>
      </c>
      <c r="N42" s="1" t="s">
        <v>1555</v>
      </c>
      <c r="O42" s="1" t="s">
        <v>1556</v>
      </c>
      <c r="P42" s="1" t="s">
        <v>1144</v>
      </c>
      <c r="Q42" s="1" t="s">
        <v>1557</v>
      </c>
      <c r="R42" s="1" t="s">
        <v>1558</v>
      </c>
      <c r="S42" s="1" t="s">
        <v>1559</v>
      </c>
      <c r="T42" s="1" t="s">
        <v>1560</v>
      </c>
      <c r="U42" s="1" t="s">
        <v>1561</v>
      </c>
      <c r="V42" s="1" t="s">
        <v>1560</v>
      </c>
    </row>
    <row r="43" spans="1:22" ht="12.75">
      <c r="A43" s="3">
        <v>45447.624173680553</v>
      </c>
      <c r="B43" s="1" t="s">
        <v>20</v>
      </c>
      <c r="C43" s="6">
        <v>212112411</v>
      </c>
      <c r="D43" s="1" t="s">
        <v>738</v>
      </c>
      <c r="E43" s="1">
        <f t="shared" si="0"/>
        <v>1</v>
      </c>
      <c r="F43" s="1" t="str">
        <f>VLOOKUP(C43,Sheet1!$A$2:$D$540,4,FALSE)</f>
        <v>Via Yuanisa Aulia</v>
      </c>
      <c r="G43" s="1">
        <f t="shared" si="1"/>
        <v>1</v>
      </c>
      <c r="H43" s="1" t="s">
        <v>1563</v>
      </c>
      <c r="I43" s="25" t="s">
        <v>1564</v>
      </c>
      <c r="J43" s="23" t="str">
        <f t="shared" si="2"/>
        <v>6285856962195</v>
      </c>
      <c r="K43" s="23" t="s">
        <v>1565</v>
      </c>
      <c r="L43" s="1" t="s">
        <v>738</v>
      </c>
      <c r="M43" s="1" t="s">
        <v>1286</v>
      </c>
      <c r="N43" s="1" t="s">
        <v>1566</v>
      </c>
      <c r="O43" s="1" t="s">
        <v>1567</v>
      </c>
      <c r="P43" s="1" t="s">
        <v>1144</v>
      </c>
      <c r="Q43" s="1" t="s">
        <v>1568</v>
      </c>
      <c r="R43" s="1" t="s">
        <v>1530</v>
      </c>
      <c r="S43" s="1" t="s">
        <v>1320</v>
      </c>
      <c r="T43" s="1" t="s">
        <v>1322</v>
      </c>
      <c r="U43" s="1" t="s">
        <v>1531</v>
      </c>
      <c r="V43" s="1" t="s">
        <v>1322</v>
      </c>
    </row>
    <row r="44" spans="1:22" ht="12.75">
      <c r="A44" s="3">
        <v>45447.624343506948</v>
      </c>
      <c r="B44" s="1" t="s">
        <v>62</v>
      </c>
      <c r="C44" s="6">
        <v>222112368</v>
      </c>
      <c r="D44" s="1" t="s">
        <v>674</v>
      </c>
      <c r="E44" s="1">
        <f t="shared" si="0"/>
        <v>1</v>
      </c>
      <c r="F44" s="1" t="str">
        <f>VLOOKUP(C44,Sheet1!$A$2:$D$540,4,FALSE)</f>
        <v>Silvi Ajeng Larasati</v>
      </c>
      <c r="G44" s="1">
        <f t="shared" si="1"/>
        <v>1</v>
      </c>
      <c r="H44" s="1" t="s">
        <v>1570</v>
      </c>
      <c r="I44" s="25" t="s">
        <v>1571</v>
      </c>
      <c r="J44" s="23" t="str">
        <f t="shared" si="2"/>
        <v>6285608826177</v>
      </c>
      <c r="K44" s="23" t="s">
        <v>1572</v>
      </c>
      <c r="L44" s="1" t="s">
        <v>674</v>
      </c>
      <c r="M44" s="1" t="s">
        <v>1286</v>
      </c>
      <c r="N44" s="1" t="s">
        <v>1573</v>
      </c>
      <c r="O44" s="1" t="s">
        <v>1574</v>
      </c>
      <c r="P44" s="1" t="s">
        <v>1144</v>
      </c>
      <c r="Q44" s="1" t="s">
        <v>1575</v>
      </c>
      <c r="R44" s="1" t="s">
        <v>1320</v>
      </c>
      <c r="S44" s="1" t="s">
        <v>1530</v>
      </c>
      <c r="T44" s="1" t="s">
        <v>1531</v>
      </c>
      <c r="U44" s="1" t="s">
        <v>1322</v>
      </c>
      <c r="V44" s="1" t="s">
        <v>1531</v>
      </c>
    </row>
    <row r="45" spans="1:22" ht="12.75">
      <c r="A45" s="3">
        <v>45447.629899537038</v>
      </c>
      <c r="B45" s="1" t="s">
        <v>20</v>
      </c>
      <c r="C45" s="6">
        <v>212112119</v>
      </c>
      <c r="D45" s="1" t="s">
        <v>584</v>
      </c>
      <c r="E45" s="1">
        <f t="shared" si="0"/>
        <v>1</v>
      </c>
      <c r="F45" s="1" t="str">
        <f>VLOOKUP(C45,Sheet1!$A$2:$D$540,4,FALSE)</f>
        <v>Izumi Citra Amelia</v>
      </c>
      <c r="G45" s="1">
        <f t="shared" si="1"/>
        <v>1</v>
      </c>
      <c r="H45" s="1" t="s">
        <v>1577</v>
      </c>
      <c r="I45" s="25" t="s">
        <v>1578</v>
      </c>
      <c r="J45" s="23" t="str">
        <f t="shared" si="2"/>
        <v>6285848113768</v>
      </c>
      <c r="K45" s="23" t="s">
        <v>1579</v>
      </c>
      <c r="L45" s="1" t="s">
        <v>1580</v>
      </c>
      <c r="M45" s="1" t="s">
        <v>1141</v>
      </c>
      <c r="N45" s="1" t="s">
        <v>1581</v>
      </c>
      <c r="O45" s="1" t="s">
        <v>1582</v>
      </c>
      <c r="P45" s="1" t="s">
        <v>1144</v>
      </c>
      <c r="Q45" s="1" t="s">
        <v>1583</v>
      </c>
      <c r="R45" s="1" t="s">
        <v>1193</v>
      </c>
      <c r="S45" s="1" t="s">
        <v>1147</v>
      </c>
      <c r="T45" s="1" t="s">
        <v>1195</v>
      </c>
      <c r="U45" s="1" t="s">
        <v>1149</v>
      </c>
      <c r="V45" s="1" t="s">
        <v>1541</v>
      </c>
    </row>
    <row r="46" spans="1:22" ht="12.75">
      <c r="A46" s="3">
        <v>45450.452458726853</v>
      </c>
      <c r="B46" s="1" t="s">
        <v>18</v>
      </c>
      <c r="C46" s="6">
        <v>222112076</v>
      </c>
      <c r="D46" s="1" t="s">
        <v>326</v>
      </c>
      <c r="E46" s="1">
        <f t="shared" si="0"/>
        <v>1</v>
      </c>
      <c r="F46" s="1" t="str">
        <f>VLOOKUP(C46,Sheet1!$A$2:$D$540,4,FALSE)</f>
        <v>Gilang Abdul Jabbar</v>
      </c>
      <c r="G46" s="1">
        <f t="shared" si="1"/>
        <v>1</v>
      </c>
      <c r="H46" s="1" t="s">
        <v>1585</v>
      </c>
      <c r="I46" s="25" t="s">
        <v>1586</v>
      </c>
      <c r="J46" s="23" t="str">
        <f t="shared" si="2"/>
        <v>6289506608135</v>
      </c>
      <c r="K46" s="23" t="s">
        <v>1587</v>
      </c>
      <c r="L46" s="1">
        <v>5800434353</v>
      </c>
      <c r="M46" s="1" t="s">
        <v>1263</v>
      </c>
      <c r="N46" s="1" t="s">
        <v>1588</v>
      </c>
      <c r="O46" s="1" t="s">
        <v>1589</v>
      </c>
      <c r="P46" s="1" t="s">
        <v>1144</v>
      </c>
      <c r="Q46" s="1" t="s">
        <v>1590</v>
      </c>
      <c r="R46" s="1" t="s">
        <v>1591</v>
      </c>
      <c r="S46" s="1" t="s">
        <v>1158</v>
      </c>
      <c r="T46" s="1" t="s">
        <v>1592</v>
      </c>
      <c r="U46" s="1" t="s">
        <v>1161</v>
      </c>
      <c r="V46" s="1" t="s">
        <v>1592</v>
      </c>
    </row>
    <row r="47" spans="1:22" ht="12.75">
      <c r="A47" s="3">
        <v>45447.625915775461</v>
      </c>
      <c r="B47" s="1" t="s">
        <v>141</v>
      </c>
      <c r="C47" s="6">
        <v>212111957</v>
      </c>
      <c r="D47" s="1" t="s">
        <v>749</v>
      </c>
      <c r="E47" s="1">
        <f t="shared" si="0"/>
        <v>1</v>
      </c>
      <c r="F47" s="1" t="str">
        <f>VLOOKUP(C47,Sheet1!$A$2:$D$540,4,FALSE)</f>
        <v>Bintana Tajmala</v>
      </c>
      <c r="G47" s="1">
        <f t="shared" si="1"/>
        <v>1</v>
      </c>
      <c r="H47" s="1" t="s">
        <v>1594</v>
      </c>
      <c r="I47" s="25" t="s">
        <v>1595</v>
      </c>
      <c r="J47" s="23" t="str">
        <f t="shared" si="2"/>
        <v>6283845086536</v>
      </c>
      <c r="K47" s="26" t="s">
        <v>1596</v>
      </c>
      <c r="L47" s="1" t="s">
        <v>749</v>
      </c>
      <c r="M47" s="1" t="s">
        <v>1286</v>
      </c>
      <c r="N47" s="1" t="s">
        <v>1597</v>
      </c>
      <c r="O47" s="1" t="s">
        <v>1598</v>
      </c>
      <c r="P47" s="1" t="s">
        <v>1144</v>
      </c>
      <c r="Q47" s="1" t="s">
        <v>1599</v>
      </c>
      <c r="R47" s="1" t="s">
        <v>1600</v>
      </c>
      <c r="S47" s="1" t="s">
        <v>1601</v>
      </c>
      <c r="T47" s="1" t="s">
        <v>1602</v>
      </c>
      <c r="U47" s="1" t="s">
        <v>1603</v>
      </c>
      <c r="V47" s="1" t="s">
        <v>1602</v>
      </c>
    </row>
    <row r="48" spans="1:22" ht="12.75">
      <c r="A48" s="3">
        <v>45447.626145671296</v>
      </c>
      <c r="B48" s="1" t="s">
        <v>35</v>
      </c>
      <c r="C48" s="6">
        <v>212112323</v>
      </c>
      <c r="D48" s="1" t="s">
        <v>36</v>
      </c>
      <c r="E48" s="1">
        <f t="shared" si="0"/>
        <v>1</v>
      </c>
      <c r="F48" s="1" t="str">
        <f>VLOOKUP(C48,Sheet1!$A$2:$D$540,4,FALSE)</f>
        <v>Rika Lusiana Simbolon</v>
      </c>
      <c r="G48" s="1">
        <f t="shared" si="1"/>
        <v>1</v>
      </c>
      <c r="H48" s="1" t="s">
        <v>1605</v>
      </c>
      <c r="I48" s="25" t="s">
        <v>1606</v>
      </c>
      <c r="J48" s="23" t="str">
        <f t="shared" si="2"/>
        <v>6283803743522</v>
      </c>
      <c r="K48" s="23" t="s">
        <v>1607</v>
      </c>
      <c r="L48" s="1" t="s">
        <v>36</v>
      </c>
      <c r="M48" s="1" t="s">
        <v>1493</v>
      </c>
      <c r="N48" s="1" t="s">
        <v>1608</v>
      </c>
      <c r="O48" s="1" t="s">
        <v>1609</v>
      </c>
      <c r="P48" s="1" t="s">
        <v>1144</v>
      </c>
      <c r="Q48" s="1" t="s">
        <v>1610</v>
      </c>
      <c r="R48" s="1" t="s">
        <v>1181</v>
      </c>
      <c r="S48" s="1" t="s">
        <v>1181</v>
      </c>
      <c r="T48" s="1" t="s">
        <v>1182</v>
      </c>
      <c r="U48" s="1" t="s">
        <v>1183</v>
      </c>
      <c r="V48" s="1" t="s">
        <v>1182</v>
      </c>
    </row>
    <row r="49" spans="1:22" ht="12.75">
      <c r="A49" s="3">
        <v>45447.776706979166</v>
      </c>
      <c r="B49" s="1" t="s">
        <v>23</v>
      </c>
      <c r="C49" s="6">
        <v>112212463</v>
      </c>
      <c r="D49" s="1" t="s">
        <v>436</v>
      </c>
      <c r="E49" s="1">
        <f t="shared" si="0"/>
        <v>1</v>
      </c>
      <c r="F49" s="1" t="str">
        <f>VLOOKUP(C49,Sheet1!$A$2:$D$540,4,FALSE)</f>
        <v>Ahmad Ramdani</v>
      </c>
      <c r="G49" s="1">
        <f t="shared" si="1"/>
        <v>1</v>
      </c>
      <c r="H49" s="1" t="s">
        <v>1612</v>
      </c>
      <c r="I49" s="25" t="s">
        <v>1613</v>
      </c>
      <c r="J49" s="23" t="str">
        <f t="shared" si="2"/>
        <v>6285867150078</v>
      </c>
      <c r="K49" s="23" t="s">
        <v>1614</v>
      </c>
      <c r="L49" s="1" t="s">
        <v>1615</v>
      </c>
      <c r="M49" s="1" t="s">
        <v>1141</v>
      </c>
      <c r="N49" s="1" t="s">
        <v>1616</v>
      </c>
      <c r="O49" s="1" t="s">
        <v>1617</v>
      </c>
      <c r="P49" s="1" t="s">
        <v>1144</v>
      </c>
      <c r="Q49" s="1" t="s">
        <v>1618</v>
      </c>
      <c r="R49" s="1" t="s">
        <v>1279</v>
      </c>
      <c r="S49" s="1" t="s">
        <v>1619</v>
      </c>
      <c r="T49" s="1" t="s">
        <v>1281</v>
      </c>
      <c r="U49" s="1" t="s">
        <v>1620</v>
      </c>
      <c r="V49" s="1" t="s">
        <v>1281</v>
      </c>
    </row>
    <row r="50" spans="1:22" ht="12.75">
      <c r="A50" s="3">
        <v>45447.62694234954</v>
      </c>
      <c r="B50" s="1" t="s">
        <v>38</v>
      </c>
      <c r="C50" s="6">
        <v>212112341</v>
      </c>
      <c r="D50" s="1" t="s">
        <v>555</v>
      </c>
      <c r="E50" s="1">
        <f t="shared" si="0"/>
        <v>1</v>
      </c>
      <c r="F50" s="1" t="str">
        <f>VLOOKUP(C50,Sheet1!$A$2:$D$540,4,FALSE)</f>
        <v>Rully Firmansyah Suryo Andriyanto</v>
      </c>
      <c r="G50" s="1">
        <f t="shared" si="1"/>
        <v>1</v>
      </c>
      <c r="H50" s="1" t="s">
        <v>1622</v>
      </c>
      <c r="I50" s="25" t="s">
        <v>1623</v>
      </c>
      <c r="J50" s="23" t="str">
        <f t="shared" si="2"/>
        <v>6285740578076</v>
      </c>
      <c r="K50" s="26" t="s">
        <v>1624</v>
      </c>
      <c r="L50" s="1" t="s">
        <v>555</v>
      </c>
      <c r="M50" s="1" t="s">
        <v>1177</v>
      </c>
      <c r="N50" s="1" t="s">
        <v>1625</v>
      </c>
      <c r="O50" s="1" t="s">
        <v>1626</v>
      </c>
      <c r="P50" s="1" t="s">
        <v>1144</v>
      </c>
      <c r="Q50" s="1" t="s">
        <v>1627</v>
      </c>
      <c r="R50" s="1" t="s">
        <v>1559</v>
      </c>
      <c r="S50" s="1" t="s">
        <v>1558</v>
      </c>
      <c r="T50" s="1" t="s">
        <v>1561</v>
      </c>
      <c r="U50" s="1" t="s">
        <v>1560</v>
      </c>
      <c r="V50" s="1" t="s">
        <v>1561</v>
      </c>
    </row>
    <row r="51" spans="1:22" ht="12.75">
      <c r="A51" s="3">
        <v>45448.492381620366</v>
      </c>
      <c r="B51" s="1" t="s">
        <v>38</v>
      </c>
      <c r="C51" s="6">
        <v>212112240</v>
      </c>
      <c r="D51" s="1" t="s">
        <v>452</v>
      </c>
      <c r="E51" s="1">
        <f t="shared" si="0"/>
        <v>1</v>
      </c>
      <c r="F51" s="1" t="str">
        <f>VLOOKUP(C51,Sheet1!$A$2:$D$540,4,FALSE)</f>
        <v>Nailu Rokhmah</v>
      </c>
      <c r="G51" s="1">
        <f t="shared" si="1"/>
        <v>1</v>
      </c>
      <c r="H51" s="1" t="s">
        <v>1629</v>
      </c>
      <c r="I51" s="25" t="s">
        <v>1630</v>
      </c>
      <c r="J51" s="23" t="str">
        <f t="shared" si="2"/>
        <v>6281395787976</v>
      </c>
      <c r="K51" s="23" t="s">
        <v>1631</v>
      </c>
      <c r="L51" s="1" t="s">
        <v>1632</v>
      </c>
      <c r="M51" s="1" t="s">
        <v>1141</v>
      </c>
      <c r="N51" s="1" t="s">
        <v>1633</v>
      </c>
      <c r="O51" s="1" t="s">
        <v>1634</v>
      </c>
      <c r="P51" s="1" t="s">
        <v>1144</v>
      </c>
      <c r="Q51" s="1" t="s">
        <v>1635</v>
      </c>
      <c r="R51" s="1" t="s">
        <v>1169</v>
      </c>
      <c r="S51" s="1" t="s">
        <v>1170</v>
      </c>
      <c r="T51" s="1" t="s">
        <v>1172</v>
      </c>
      <c r="U51" s="1" t="s">
        <v>1171</v>
      </c>
      <c r="V51" s="1" t="s">
        <v>1172</v>
      </c>
    </row>
    <row r="52" spans="1:22" ht="12.75">
      <c r="A52" s="3">
        <v>45447.630087534722</v>
      </c>
      <c r="B52" s="1" t="s">
        <v>41</v>
      </c>
      <c r="C52" s="6">
        <v>212111985</v>
      </c>
      <c r="D52" s="1" t="s">
        <v>1637</v>
      </c>
      <c r="E52" s="1">
        <f t="shared" si="0"/>
        <v>1</v>
      </c>
      <c r="F52" s="1" t="str">
        <f>VLOOKUP(C52,Sheet1!$A$2:$D$540,4,FALSE)</f>
        <v>Dewi Sitoresmi Cahyaningtyas</v>
      </c>
      <c r="G52" s="1">
        <f t="shared" si="1"/>
        <v>1</v>
      </c>
      <c r="H52" s="1" t="s">
        <v>1638</v>
      </c>
      <c r="I52" s="25" t="s">
        <v>1639</v>
      </c>
      <c r="J52" s="23" t="str">
        <f t="shared" si="2"/>
        <v>6281390602828</v>
      </c>
      <c r="K52" s="26" t="s">
        <v>1640</v>
      </c>
      <c r="L52" s="1" t="s">
        <v>1641</v>
      </c>
      <c r="M52" s="1" t="s">
        <v>1141</v>
      </c>
      <c r="N52" s="1" t="s">
        <v>1642</v>
      </c>
      <c r="O52" s="1" t="s">
        <v>1643</v>
      </c>
      <c r="P52" s="1" t="s">
        <v>1144</v>
      </c>
      <c r="Q52" s="1" t="s">
        <v>1644</v>
      </c>
      <c r="R52" s="1" t="s">
        <v>1278</v>
      </c>
      <c r="S52" s="1" t="s">
        <v>1279</v>
      </c>
      <c r="T52" s="1" t="s">
        <v>1280</v>
      </c>
      <c r="U52" s="1" t="s">
        <v>1281</v>
      </c>
      <c r="V52" s="1" t="s">
        <v>1280</v>
      </c>
    </row>
    <row r="53" spans="1:22" ht="12.75">
      <c r="A53" s="3">
        <v>45451.437393125001</v>
      </c>
      <c r="B53" s="1" t="s">
        <v>141</v>
      </c>
      <c r="C53" s="6">
        <v>212112202</v>
      </c>
      <c r="D53" s="1" t="s">
        <v>244</v>
      </c>
      <c r="E53" s="1">
        <f t="shared" si="0"/>
        <v>1</v>
      </c>
      <c r="F53" s="1" t="str">
        <f>VLOOKUP(C53,Sheet1!$A$2:$D$540,4,FALSE)</f>
        <v>Muhammad Akbar</v>
      </c>
      <c r="G53" s="1">
        <f t="shared" si="1"/>
        <v>1</v>
      </c>
      <c r="H53" s="1" t="s">
        <v>1646</v>
      </c>
      <c r="I53" s="25" t="s">
        <v>1647</v>
      </c>
      <c r="J53" s="23" t="str">
        <f t="shared" si="2"/>
        <v>6281295808022</v>
      </c>
      <c r="K53" s="23" t="s">
        <v>1648</v>
      </c>
      <c r="L53" s="1" t="s">
        <v>244</v>
      </c>
      <c r="M53" s="1" t="s">
        <v>1286</v>
      </c>
      <c r="N53" s="1" t="s">
        <v>1649</v>
      </c>
      <c r="O53" s="1" t="s">
        <v>1650</v>
      </c>
      <c r="P53" s="1" t="s">
        <v>1144</v>
      </c>
      <c r="Q53" s="1" t="s">
        <v>1651</v>
      </c>
      <c r="R53" s="1" t="s">
        <v>1652</v>
      </c>
      <c r="S53" s="1" t="s">
        <v>1158</v>
      </c>
      <c r="T53" s="1" t="s">
        <v>1160</v>
      </c>
      <c r="U53" s="1" t="s">
        <v>1653</v>
      </c>
      <c r="V53" s="1" t="s">
        <v>1160</v>
      </c>
    </row>
    <row r="54" spans="1:22" ht="12.75">
      <c r="A54" s="3">
        <v>45447.628314571761</v>
      </c>
      <c r="B54" s="1" t="s">
        <v>23</v>
      </c>
      <c r="C54" s="6">
        <v>112212466</v>
      </c>
      <c r="D54" s="1" t="s">
        <v>828</v>
      </c>
      <c r="E54" s="1">
        <f t="shared" si="0"/>
        <v>1</v>
      </c>
      <c r="F54" s="1" t="str">
        <f>VLOOKUP(C54,Sheet1!$A$2:$D$540,4,FALSE)</f>
        <v>Ailsa Cantika Putri</v>
      </c>
      <c r="G54" s="1">
        <f t="shared" si="1"/>
        <v>1</v>
      </c>
      <c r="H54" s="1" t="s">
        <v>1656</v>
      </c>
      <c r="I54" s="25" t="s">
        <v>1657</v>
      </c>
      <c r="J54" s="23" t="str">
        <f t="shared" si="2"/>
        <v>6289508696393</v>
      </c>
      <c r="K54" s="23" t="s">
        <v>1658</v>
      </c>
      <c r="L54" s="1" t="s">
        <v>828</v>
      </c>
      <c r="M54" s="1" t="s">
        <v>1286</v>
      </c>
      <c r="N54" s="1" t="s">
        <v>1659</v>
      </c>
      <c r="O54" s="1" t="s">
        <v>1191</v>
      </c>
      <c r="P54" s="1" t="s">
        <v>1144</v>
      </c>
      <c r="Q54" s="1" t="s">
        <v>1660</v>
      </c>
      <c r="R54" s="1" t="s">
        <v>1661</v>
      </c>
      <c r="S54" s="1" t="s">
        <v>1662</v>
      </c>
      <c r="T54" s="1" t="s">
        <v>1663</v>
      </c>
      <c r="U54" s="1" t="s">
        <v>1664</v>
      </c>
      <c r="V54" s="1" t="s">
        <v>1663</v>
      </c>
    </row>
    <row r="55" spans="1:22" ht="12.75">
      <c r="A55" s="3">
        <v>45447.633252268519</v>
      </c>
      <c r="B55" s="1" t="s">
        <v>103</v>
      </c>
      <c r="C55" s="6">
        <v>212111946</v>
      </c>
      <c r="D55" s="1" t="s">
        <v>193</v>
      </c>
      <c r="E55" s="1">
        <f t="shared" si="0"/>
        <v>1</v>
      </c>
      <c r="F55" s="1" t="str">
        <f>VLOOKUP(C55,Sheet1!$A$2:$D$540,4,FALSE)</f>
        <v>Bagas Ashari</v>
      </c>
      <c r="G55" s="1">
        <f t="shared" si="1"/>
        <v>1</v>
      </c>
      <c r="H55" s="1" t="s">
        <v>1666</v>
      </c>
      <c r="I55" s="1">
        <v>6282281200140</v>
      </c>
      <c r="J55" s="23">
        <f t="shared" si="2"/>
        <v>6282281200140</v>
      </c>
      <c r="K55" s="23" t="s">
        <v>1667</v>
      </c>
      <c r="L55" s="1" t="s">
        <v>1668</v>
      </c>
      <c r="M55" s="1" t="s">
        <v>1177</v>
      </c>
      <c r="N55" s="1" t="s">
        <v>1669</v>
      </c>
      <c r="O55" s="1" t="s">
        <v>1670</v>
      </c>
      <c r="P55" s="1" t="s">
        <v>1144</v>
      </c>
      <c r="Q55" s="1" t="s">
        <v>1671</v>
      </c>
      <c r="R55" s="1" t="s">
        <v>1672</v>
      </c>
      <c r="S55" s="1" t="s">
        <v>1673</v>
      </c>
      <c r="T55" s="1" t="s">
        <v>1674</v>
      </c>
      <c r="U55" s="1" t="s">
        <v>1675</v>
      </c>
      <c r="V55" s="1" t="s">
        <v>1674</v>
      </c>
    </row>
    <row r="56" spans="1:22" ht="12.75">
      <c r="A56" s="3">
        <v>45447.629189571759</v>
      </c>
      <c r="B56" s="1" t="s">
        <v>20</v>
      </c>
      <c r="C56" s="6">
        <v>212112088</v>
      </c>
      <c r="D56" s="1" t="s">
        <v>1677</v>
      </c>
      <c r="E56" s="1">
        <f t="shared" si="0"/>
        <v>1</v>
      </c>
      <c r="F56" s="1" t="str">
        <f>VLOOKUP(C56,Sheet1!$A$2:$D$540,4,FALSE)</f>
        <v>Hanna Sajidha</v>
      </c>
      <c r="G56" s="1">
        <f t="shared" si="1"/>
        <v>1</v>
      </c>
      <c r="H56" s="1" t="s">
        <v>1678</v>
      </c>
      <c r="I56" s="25" t="s">
        <v>1679</v>
      </c>
      <c r="J56" s="23" t="str">
        <f t="shared" si="2"/>
        <v>6282322701376</v>
      </c>
      <c r="K56" s="23" t="s">
        <v>1680</v>
      </c>
      <c r="L56" s="1" t="s">
        <v>1677</v>
      </c>
      <c r="M56" s="1" t="s">
        <v>1141</v>
      </c>
      <c r="N56" s="1" t="s">
        <v>1681</v>
      </c>
      <c r="O56" s="1" t="s">
        <v>1682</v>
      </c>
      <c r="P56" s="1" t="s">
        <v>1144</v>
      </c>
      <c r="Q56" s="1" t="s">
        <v>1683</v>
      </c>
      <c r="R56" s="1" t="s">
        <v>1279</v>
      </c>
      <c r="S56" s="1" t="s">
        <v>1279</v>
      </c>
      <c r="T56" s="1" t="s">
        <v>1281</v>
      </c>
      <c r="U56" s="1" t="s">
        <v>1620</v>
      </c>
      <c r="V56" s="1" t="s">
        <v>1281</v>
      </c>
    </row>
    <row r="57" spans="1:22" ht="12.75">
      <c r="A57" s="3">
        <v>45447.629414722222</v>
      </c>
      <c r="B57" s="1" t="s">
        <v>103</v>
      </c>
      <c r="C57" s="6">
        <v>212112081</v>
      </c>
      <c r="D57" s="1" t="s">
        <v>601</v>
      </c>
      <c r="E57" s="1">
        <f t="shared" si="0"/>
        <v>1</v>
      </c>
      <c r="F57" s="1" t="str">
        <f>VLOOKUP(C57,Sheet1!$A$2:$D$540,4,FALSE)</f>
        <v>Guntur Faizal Majid</v>
      </c>
      <c r="G57" s="1">
        <f t="shared" si="1"/>
        <v>1</v>
      </c>
      <c r="H57" s="1" t="s">
        <v>1685</v>
      </c>
      <c r="I57" s="25" t="s">
        <v>1686</v>
      </c>
      <c r="J57" s="23" t="str">
        <f t="shared" si="2"/>
        <v>6283195862943</v>
      </c>
      <c r="K57" s="23" t="s">
        <v>1687</v>
      </c>
      <c r="L57" s="1" t="s">
        <v>1688</v>
      </c>
      <c r="M57" s="1" t="s">
        <v>1141</v>
      </c>
      <c r="N57" s="1" t="s">
        <v>1689</v>
      </c>
      <c r="O57" s="1" t="s">
        <v>1690</v>
      </c>
      <c r="P57" s="1" t="s">
        <v>1144</v>
      </c>
      <c r="Q57" s="1" t="s">
        <v>1691</v>
      </c>
      <c r="R57" s="1" t="s">
        <v>1692</v>
      </c>
      <c r="S57" s="1" t="s">
        <v>1147</v>
      </c>
      <c r="T57" s="1" t="s">
        <v>1693</v>
      </c>
      <c r="U57" s="1" t="s">
        <v>1149</v>
      </c>
      <c r="V57" s="1" t="s">
        <v>1693</v>
      </c>
    </row>
    <row r="58" spans="1:22" ht="12.75">
      <c r="A58" s="3">
        <v>45447.629810127313</v>
      </c>
      <c r="B58" s="1" t="s">
        <v>57</v>
      </c>
      <c r="C58" s="6">
        <v>222112173</v>
      </c>
      <c r="D58" s="1" t="s">
        <v>616</v>
      </c>
      <c r="E58" s="1">
        <f t="shared" si="0"/>
        <v>1</v>
      </c>
      <c r="F58" s="1" t="str">
        <f>VLOOKUP(C58,Sheet1!$A$2:$D$540,4,FALSE)</f>
        <v>Maretta Tiarinda Widyantari</v>
      </c>
      <c r="G58" s="1">
        <f t="shared" si="1"/>
        <v>1</v>
      </c>
      <c r="H58" s="1" t="s">
        <v>1695</v>
      </c>
      <c r="I58" s="25" t="s">
        <v>1696</v>
      </c>
      <c r="J58" s="23" t="str">
        <f t="shared" si="2"/>
        <v>62895323599605</v>
      </c>
      <c r="K58" s="23" t="s">
        <v>1697</v>
      </c>
      <c r="L58" s="1" t="s">
        <v>1698</v>
      </c>
      <c r="M58" s="1" t="s">
        <v>1699</v>
      </c>
      <c r="N58" s="1" t="s">
        <v>1700</v>
      </c>
      <c r="O58" s="1" t="s">
        <v>1701</v>
      </c>
      <c r="P58" s="1" t="s">
        <v>1144</v>
      </c>
      <c r="Q58" s="1" t="s">
        <v>1702</v>
      </c>
      <c r="R58" s="1" t="s">
        <v>1540</v>
      </c>
      <c r="S58" s="1" t="s">
        <v>1147</v>
      </c>
      <c r="T58" s="1" t="s">
        <v>1149</v>
      </c>
      <c r="U58" s="1" t="s">
        <v>1703</v>
      </c>
      <c r="V58" s="1" t="s">
        <v>1149</v>
      </c>
    </row>
    <row r="59" spans="1:22" ht="12.75">
      <c r="A59" s="3">
        <v>45447.630075231486</v>
      </c>
      <c r="B59" s="1" t="s">
        <v>57</v>
      </c>
      <c r="C59" s="6">
        <v>222111979</v>
      </c>
      <c r="D59" s="1" t="s">
        <v>567</v>
      </c>
      <c r="E59" s="1">
        <f t="shared" si="0"/>
        <v>1</v>
      </c>
      <c r="F59" s="1" t="str">
        <f>VLOOKUP(C59,Sheet1!$A$2:$D$540,4,FALSE)</f>
        <v>Deanis Camelia Anugrah Putri</v>
      </c>
      <c r="G59" s="1">
        <f t="shared" si="1"/>
        <v>1</v>
      </c>
      <c r="H59" s="1" t="s">
        <v>1705</v>
      </c>
      <c r="I59" s="25" t="s">
        <v>1706</v>
      </c>
      <c r="J59" s="23" t="str">
        <f t="shared" si="2"/>
        <v>6289644034615</v>
      </c>
      <c r="K59" s="26" t="s">
        <v>1707</v>
      </c>
      <c r="L59" s="1" t="s">
        <v>567</v>
      </c>
      <c r="M59" s="1" t="s">
        <v>1708</v>
      </c>
      <c r="N59" s="1" t="s">
        <v>1709</v>
      </c>
      <c r="O59" s="1" t="s">
        <v>1710</v>
      </c>
      <c r="P59" s="1" t="s">
        <v>1144</v>
      </c>
      <c r="Q59" s="1" t="s">
        <v>1711</v>
      </c>
      <c r="R59" s="1" t="s">
        <v>1359</v>
      </c>
      <c r="S59" s="1" t="s">
        <v>1359</v>
      </c>
      <c r="T59" s="1" t="s">
        <v>1362</v>
      </c>
      <c r="U59" s="1" t="s">
        <v>1361</v>
      </c>
      <c r="V59" s="1" t="s">
        <v>1362</v>
      </c>
    </row>
    <row r="60" spans="1:22" ht="12.75">
      <c r="A60" s="3">
        <v>45447.630201145832</v>
      </c>
      <c r="B60" s="1" t="s">
        <v>32</v>
      </c>
      <c r="C60" s="6">
        <v>222112260</v>
      </c>
      <c r="D60" s="1" t="s">
        <v>652</v>
      </c>
      <c r="E60" s="1">
        <f t="shared" si="0"/>
        <v>1</v>
      </c>
      <c r="F60" s="1" t="str">
        <f>VLOOKUP(C60,Sheet1!$A$2:$D$540,4,FALSE)</f>
        <v>Nicholas Rahardian Kurnia Sandy</v>
      </c>
      <c r="G60" s="1">
        <f t="shared" si="1"/>
        <v>1</v>
      </c>
      <c r="H60" s="1" t="s">
        <v>1713</v>
      </c>
      <c r="I60" s="25" t="s">
        <v>1714</v>
      </c>
      <c r="J60" s="23" t="str">
        <f t="shared" si="2"/>
        <v>6281324495462</v>
      </c>
      <c r="K60" s="23" t="s">
        <v>1715</v>
      </c>
      <c r="L60" s="1" t="s">
        <v>652</v>
      </c>
      <c r="M60" s="1" t="s">
        <v>1141</v>
      </c>
      <c r="N60" s="1" t="s">
        <v>1716</v>
      </c>
      <c r="O60" s="1" t="s">
        <v>1717</v>
      </c>
      <c r="P60" s="1" t="s">
        <v>1144</v>
      </c>
      <c r="Q60" s="1" t="s">
        <v>1718</v>
      </c>
      <c r="R60" s="1" t="s">
        <v>1719</v>
      </c>
      <c r="S60" s="1" t="s">
        <v>1720</v>
      </c>
      <c r="T60" s="1" t="s">
        <v>1721</v>
      </c>
      <c r="U60" s="1" t="s">
        <v>1722</v>
      </c>
      <c r="V60" s="1" t="s">
        <v>1721</v>
      </c>
    </row>
    <row r="61" spans="1:22" ht="12.75">
      <c r="A61" s="3">
        <v>45447.630658935188</v>
      </c>
      <c r="B61" s="1" t="s">
        <v>47</v>
      </c>
      <c r="C61" s="6">
        <v>112212931</v>
      </c>
      <c r="D61" s="1" t="s">
        <v>91</v>
      </c>
      <c r="E61" s="1">
        <f t="shared" si="0"/>
        <v>1</v>
      </c>
      <c r="F61" s="1" t="str">
        <f>VLOOKUP(C61,Sheet1!$A$2:$D$540,4,FALSE)</f>
        <v>Zahra Khairunnisak</v>
      </c>
      <c r="G61" s="1">
        <f t="shared" si="1"/>
        <v>1</v>
      </c>
      <c r="H61" s="1" t="s">
        <v>1724</v>
      </c>
      <c r="I61" s="25" t="s">
        <v>1725</v>
      </c>
      <c r="J61" s="23" t="str">
        <f t="shared" si="2"/>
        <v>6281365144760</v>
      </c>
      <c r="K61" s="26" t="s">
        <v>1726</v>
      </c>
      <c r="L61" s="1" t="s">
        <v>1727</v>
      </c>
      <c r="M61" s="1" t="s">
        <v>1177</v>
      </c>
      <c r="N61" s="1" t="s">
        <v>1728</v>
      </c>
      <c r="O61" s="1" t="s">
        <v>1729</v>
      </c>
      <c r="P61" s="1" t="s">
        <v>1144</v>
      </c>
      <c r="Q61" s="1" t="s">
        <v>1730</v>
      </c>
      <c r="R61" s="1" t="s">
        <v>1731</v>
      </c>
      <c r="S61" s="1" t="s">
        <v>1237</v>
      </c>
      <c r="T61" s="1" t="s">
        <v>1238</v>
      </c>
      <c r="U61" s="1" t="s">
        <v>1239</v>
      </c>
      <c r="V61" s="1" t="s">
        <v>1238</v>
      </c>
    </row>
    <row r="62" spans="1:22" ht="12.75">
      <c r="A62" s="3">
        <v>45447.631219618052</v>
      </c>
      <c r="B62" s="1" t="s">
        <v>35</v>
      </c>
      <c r="C62" s="6">
        <v>212112342</v>
      </c>
      <c r="D62" s="1" t="s">
        <v>631</v>
      </c>
      <c r="E62" s="1">
        <f t="shared" si="0"/>
        <v>1</v>
      </c>
      <c r="F62" s="1" t="str">
        <f>VLOOKUP(C62,Sheet1!$A$2:$D$540,4,FALSE)</f>
        <v>Rummana Labista Syahla Dewi</v>
      </c>
      <c r="G62" s="1">
        <f t="shared" si="1"/>
        <v>1</v>
      </c>
      <c r="H62" s="1" t="s">
        <v>1733</v>
      </c>
      <c r="I62" s="25" t="s">
        <v>1734</v>
      </c>
      <c r="J62" s="23" t="str">
        <f t="shared" si="2"/>
        <v>6281230960271</v>
      </c>
      <c r="K62" s="23" t="s">
        <v>1735</v>
      </c>
      <c r="L62" s="1" t="s">
        <v>631</v>
      </c>
      <c r="M62" s="1" t="s">
        <v>1141</v>
      </c>
      <c r="N62" s="1" t="s">
        <v>1736</v>
      </c>
      <c r="O62" s="1" t="s">
        <v>1737</v>
      </c>
      <c r="P62" s="1" t="s">
        <v>1144</v>
      </c>
      <c r="Q62" s="1" t="s">
        <v>1738</v>
      </c>
      <c r="R62" s="1" t="s">
        <v>1739</v>
      </c>
      <c r="S62" s="1" t="s">
        <v>1740</v>
      </c>
      <c r="T62" s="1" t="s">
        <v>1741</v>
      </c>
      <c r="U62" s="1" t="s">
        <v>1742</v>
      </c>
      <c r="V62" s="1" t="s">
        <v>1741</v>
      </c>
    </row>
    <row r="63" spans="1:22" ht="12.75">
      <c r="A63" s="3">
        <v>45447.632114305554</v>
      </c>
      <c r="B63" s="1" t="s">
        <v>11</v>
      </c>
      <c r="C63" s="6">
        <v>222112311</v>
      </c>
      <c r="D63" s="1" t="s">
        <v>486</v>
      </c>
      <c r="E63" s="1">
        <f t="shared" si="0"/>
        <v>1</v>
      </c>
      <c r="F63" s="1" t="str">
        <f>VLOOKUP(C63,Sheet1!$A$2:$D$540,4,FALSE)</f>
        <v>Regita Pramiswari Hadi Maharani</v>
      </c>
      <c r="G63" s="1">
        <f t="shared" si="1"/>
        <v>1</v>
      </c>
      <c r="H63" s="1" t="s">
        <v>1744</v>
      </c>
      <c r="I63" s="25" t="s">
        <v>1745</v>
      </c>
      <c r="J63" s="23" t="str">
        <f t="shared" si="2"/>
        <v>6281226148869</v>
      </c>
      <c r="K63" s="23" t="s">
        <v>1746</v>
      </c>
      <c r="L63" s="1" t="s">
        <v>1747</v>
      </c>
      <c r="M63" s="1" t="s">
        <v>1141</v>
      </c>
      <c r="N63" s="1" t="s">
        <v>1748</v>
      </c>
      <c r="O63" s="1" t="s">
        <v>1749</v>
      </c>
      <c r="P63" s="1" t="s">
        <v>1144</v>
      </c>
      <c r="Q63" s="1" t="s">
        <v>1750</v>
      </c>
      <c r="R63" s="1" t="s">
        <v>1558</v>
      </c>
      <c r="S63" s="1" t="s">
        <v>1559</v>
      </c>
      <c r="T63" s="1" t="s">
        <v>1560</v>
      </c>
      <c r="U63" s="1" t="s">
        <v>1561</v>
      </c>
      <c r="V63" s="1" t="s">
        <v>1560</v>
      </c>
    </row>
    <row r="64" spans="1:22" ht="12.75">
      <c r="A64" s="3">
        <v>45447.632157581014</v>
      </c>
      <c r="B64" s="1" t="s">
        <v>57</v>
      </c>
      <c r="C64" s="6">
        <v>222111956</v>
      </c>
      <c r="D64" s="1" t="s">
        <v>204</v>
      </c>
      <c r="E64" s="1">
        <f t="shared" si="0"/>
        <v>1</v>
      </c>
      <c r="F64" s="1" t="str">
        <f>VLOOKUP(C64,Sheet1!$A$2:$D$540,4,FALSE)</f>
        <v>Bimo Ade Budiman Fikri</v>
      </c>
      <c r="G64" s="1">
        <f t="shared" si="1"/>
        <v>1</v>
      </c>
      <c r="H64" s="1" t="s">
        <v>1752</v>
      </c>
      <c r="I64" s="25" t="s">
        <v>1753</v>
      </c>
      <c r="J64" s="23" t="str">
        <f t="shared" si="2"/>
        <v>6282278841408</v>
      </c>
      <c r="K64" s="23" t="s">
        <v>1754</v>
      </c>
      <c r="L64" s="1" t="s">
        <v>1755</v>
      </c>
      <c r="M64" s="1" t="s">
        <v>1286</v>
      </c>
      <c r="N64" s="1" t="s">
        <v>1756</v>
      </c>
      <c r="O64" s="1" t="s">
        <v>1757</v>
      </c>
      <c r="P64" s="1" t="s">
        <v>1144</v>
      </c>
      <c r="Q64" s="1" t="s">
        <v>1758</v>
      </c>
      <c r="R64" s="1" t="s">
        <v>1672</v>
      </c>
      <c r="S64" s="1" t="s">
        <v>1672</v>
      </c>
      <c r="T64" s="1" t="s">
        <v>1674</v>
      </c>
      <c r="U64" s="1" t="s">
        <v>1675</v>
      </c>
      <c r="V64" s="1" t="s">
        <v>1675</v>
      </c>
    </row>
    <row r="65" spans="1:22" ht="12.75">
      <c r="A65" s="3">
        <v>45447.634086087965</v>
      </c>
      <c r="B65" s="1" t="s">
        <v>11</v>
      </c>
      <c r="C65" s="6">
        <v>222111992</v>
      </c>
      <c r="D65" s="1" t="s">
        <v>44</v>
      </c>
      <c r="E65" s="1">
        <f t="shared" si="0"/>
        <v>1</v>
      </c>
      <c r="F65" s="1" t="str">
        <f>VLOOKUP(C65,Sheet1!$A$2:$D$540,4,FALSE)</f>
        <v>Dina Yanti Nainggolan</v>
      </c>
      <c r="G65" s="1">
        <f t="shared" si="1"/>
        <v>1</v>
      </c>
      <c r="H65" s="1" t="s">
        <v>1760</v>
      </c>
      <c r="I65" s="1">
        <v>6281371868932</v>
      </c>
      <c r="J65" s="23">
        <f t="shared" si="2"/>
        <v>6281371868932</v>
      </c>
      <c r="K65" s="23" t="s">
        <v>1761</v>
      </c>
      <c r="L65" s="1" t="s">
        <v>1762</v>
      </c>
      <c r="M65" s="1" t="s">
        <v>1141</v>
      </c>
      <c r="N65" s="1" t="s">
        <v>1763</v>
      </c>
      <c r="O65" s="1" t="s">
        <v>1191</v>
      </c>
      <c r="P65" s="1" t="s">
        <v>1144</v>
      </c>
      <c r="Q65" s="1" t="s">
        <v>1764</v>
      </c>
      <c r="R65" s="1" t="s">
        <v>1765</v>
      </c>
      <c r="S65" s="1" t="s">
        <v>1766</v>
      </c>
      <c r="T65" s="1" t="s">
        <v>1767</v>
      </c>
      <c r="U65" s="1" t="s">
        <v>1768</v>
      </c>
      <c r="V65" s="1" t="s">
        <v>1767</v>
      </c>
    </row>
    <row r="66" spans="1:22" ht="12.75">
      <c r="A66" s="3">
        <v>45447.836916446759</v>
      </c>
      <c r="B66" s="1" t="s">
        <v>141</v>
      </c>
      <c r="C66" s="6">
        <v>212112136</v>
      </c>
      <c r="D66" s="1" t="s">
        <v>468</v>
      </c>
      <c r="E66" s="1">
        <f t="shared" si="0"/>
        <v>1</v>
      </c>
      <c r="F66" s="1" t="str">
        <f>VLOOKUP(C66,Sheet1!$A$2:$D$540,4,FALSE)</f>
        <v>Khrisna Aji Pamungkas</v>
      </c>
      <c r="G66" s="1">
        <f t="shared" si="1"/>
        <v>1</v>
      </c>
      <c r="H66" s="1" t="s">
        <v>1770</v>
      </c>
      <c r="I66" s="25" t="s">
        <v>1771</v>
      </c>
      <c r="J66" s="23" t="str">
        <f t="shared" si="2"/>
        <v>6289678011121</v>
      </c>
      <c r="K66" s="23" t="s">
        <v>1772</v>
      </c>
      <c r="L66" s="1" t="s">
        <v>1773</v>
      </c>
      <c r="M66" s="1" t="s">
        <v>1141</v>
      </c>
      <c r="N66" s="1" t="s">
        <v>1774</v>
      </c>
      <c r="O66" s="1" t="s">
        <v>1775</v>
      </c>
      <c r="P66" s="1" t="s">
        <v>1144</v>
      </c>
      <c r="Q66" s="1" t="s">
        <v>1776</v>
      </c>
      <c r="R66" s="1" t="s">
        <v>1193</v>
      </c>
      <c r="S66" s="1" t="s">
        <v>1559</v>
      </c>
      <c r="T66" s="1" t="s">
        <v>1195</v>
      </c>
      <c r="U66" s="1" t="s">
        <v>1561</v>
      </c>
      <c r="V66" s="1" t="s">
        <v>1195</v>
      </c>
    </row>
    <row r="67" spans="1:22" ht="12.75">
      <c r="A67" s="3">
        <v>45447.634394826389</v>
      </c>
      <c r="B67" s="1" t="s">
        <v>20</v>
      </c>
      <c r="C67" s="6">
        <v>212112317</v>
      </c>
      <c r="D67" s="1" t="s">
        <v>1778</v>
      </c>
      <c r="E67" s="1">
        <f t="shared" si="0"/>
        <v>1</v>
      </c>
      <c r="F67" s="1" t="str">
        <f>VLOOKUP(C67,Sheet1!$A$2:$D$540,4,FALSE)</f>
        <v>Ria Septiana</v>
      </c>
      <c r="G67" s="1">
        <f t="shared" si="1"/>
        <v>1</v>
      </c>
      <c r="H67" s="1" t="s">
        <v>1779</v>
      </c>
      <c r="I67" s="25" t="s">
        <v>1780</v>
      </c>
      <c r="J67" s="23" t="str">
        <f t="shared" si="2"/>
        <v>6281325522342</v>
      </c>
      <c r="K67" s="23" t="s">
        <v>1781</v>
      </c>
      <c r="L67" s="1" t="s">
        <v>1778</v>
      </c>
      <c r="M67" s="1" t="s">
        <v>1141</v>
      </c>
      <c r="N67" s="1" t="s">
        <v>1782</v>
      </c>
      <c r="O67" s="1" t="s">
        <v>1783</v>
      </c>
      <c r="P67" s="1" t="s">
        <v>1144</v>
      </c>
      <c r="Q67" s="1" t="s">
        <v>1784</v>
      </c>
      <c r="R67" s="1" t="s">
        <v>1692</v>
      </c>
      <c r="S67" s="1" t="s">
        <v>1146</v>
      </c>
      <c r="T67" s="1" t="s">
        <v>1693</v>
      </c>
      <c r="U67" s="1" t="s">
        <v>1148</v>
      </c>
      <c r="V67" s="1" t="s">
        <v>1693</v>
      </c>
    </row>
    <row r="68" spans="1:22" ht="12.75">
      <c r="A68" s="3">
        <v>45447.634578796293</v>
      </c>
      <c r="B68" s="1" t="s">
        <v>57</v>
      </c>
      <c r="C68" s="6">
        <v>222111937</v>
      </c>
      <c r="D68" s="1" t="s">
        <v>582</v>
      </c>
      <c r="E68" s="1">
        <f t="shared" si="0"/>
        <v>1</v>
      </c>
      <c r="F68" s="1" t="str">
        <f>VLOOKUP(C68,Sheet1!$A$2:$D$540,4,FALSE)</f>
        <v>Ayu Wulan Sari</v>
      </c>
      <c r="G68" s="1">
        <f t="shared" si="1"/>
        <v>1</v>
      </c>
      <c r="H68" s="1" t="s">
        <v>1786</v>
      </c>
      <c r="I68" s="25" t="s">
        <v>1787</v>
      </c>
      <c r="J68" s="23" t="str">
        <f t="shared" si="2"/>
        <v>6289508582301</v>
      </c>
      <c r="K68" s="26" t="s">
        <v>1788</v>
      </c>
      <c r="L68" s="1" t="s">
        <v>1789</v>
      </c>
      <c r="M68" s="1" t="s">
        <v>1141</v>
      </c>
      <c r="N68" s="1" t="s">
        <v>1790</v>
      </c>
      <c r="O68" s="1" t="s">
        <v>1791</v>
      </c>
      <c r="P68" s="1" t="s">
        <v>1144</v>
      </c>
      <c r="Q68" s="1" t="s">
        <v>1792</v>
      </c>
      <c r="R68" s="1" t="s">
        <v>1146</v>
      </c>
      <c r="S68" s="1" t="s">
        <v>1146</v>
      </c>
      <c r="T68" s="1" t="s">
        <v>1148</v>
      </c>
      <c r="U68" s="1" t="s">
        <v>1541</v>
      </c>
      <c r="V68" s="1" t="s">
        <v>1541</v>
      </c>
    </row>
    <row r="69" spans="1:22" ht="12.75">
      <c r="A69" s="3">
        <v>45447.767375763884</v>
      </c>
      <c r="B69" s="1" t="s">
        <v>103</v>
      </c>
      <c r="C69" s="6">
        <v>212112025</v>
      </c>
      <c r="D69" s="1" t="s">
        <v>870</v>
      </c>
      <c r="E69" s="1">
        <f t="shared" si="0"/>
        <v>1</v>
      </c>
      <c r="F69" s="1" t="str">
        <f>VLOOKUP(C69,Sheet1!$A$2:$D$540,4,FALSE)</f>
        <v>Erlita Redina Putri</v>
      </c>
      <c r="G69" s="1">
        <f t="shared" si="1"/>
        <v>1</v>
      </c>
      <c r="H69" s="1" t="s">
        <v>1794</v>
      </c>
      <c r="I69" s="25" t="s">
        <v>1795</v>
      </c>
      <c r="J69" s="23" t="str">
        <f t="shared" si="2"/>
        <v>6287846731942</v>
      </c>
      <c r="K69" s="23" t="s">
        <v>1796</v>
      </c>
      <c r="L69" s="1" t="s">
        <v>870</v>
      </c>
      <c r="M69" s="1" t="s">
        <v>1155</v>
      </c>
      <c r="N69" s="1" t="s">
        <v>1797</v>
      </c>
      <c r="O69" s="1" t="s">
        <v>1458</v>
      </c>
      <c r="P69" s="1" t="s">
        <v>1144</v>
      </c>
      <c r="Q69" s="1" t="s">
        <v>1798</v>
      </c>
      <c r="R69" s="1" t="s">
        <v>1799</v>
      </c>
      <c r="S69" s="1" t="s">
        <v>1800</v>
      </c>
      <c r="T69" s="1" t="s">
        <v>1801</v>
      </c>
      <c r="U69" s="1" t="s">
        <v>1801</v>
      </c>
      <c r="V69" s="1" t="s">
        <v>1801</v>
      </c>
    </row>
    <row r="70" spans="1:22" ht="12.75">
      <c r="A70" s="3">
        <v>45451.408997974533</v>
      </c>
      <c r="B70" s="1" t="s">
        <v>11</v>
      </c>
      <c r="C70" s="6">
        <v>222112280</v>
      </c>
      <c r="D70" s="1" t="s">
        <v>583</v>
      </c>
      <c r="E70" s="1">
        <f t="shared" si="0"/>
        <v>1</v>
      </c>
      <c r="F70" s="1" t="str">
        <f>VLOOKUP(C70,Sheet1!$A$2:$D$540,4,FALSE)</f>
        <v>Oktafianto Asset Perdana</v>
      </c>
      <c r="G70" s="1">
        <f t="shared" si="1"/>
        <v>1</v>
      </c>
      <c r="H70" s="1" t="s">
        <v>1803</v>
      </c>
      <c r="I70" s="25" t="s">
        <v>1804</v>
      </c>
      <c r="J70" s="23" t="str">
        <f t="shared" si="2"/>
        <v>6289671721913</v>
      </c>
      <c r="K70" s="23" t="s">
        <v>1805</v>
      </c>
      <c r="L70" s="1" t="s">
        <v>583</v>
      </c>
      <c r="M70" s="1" t="s">
        <v>1141</v>
      </c>
      <c r="N70" s="1" t="s">
        <v>1806</v>
      </c>
      <c r="O70" s="1" t="s">
        <v>1807</v>
      </c>
      <c r="P70" s="1" t="s">
        <v>1144</v>
      </c>
      <c r="Q70" s="1" t="s">
        <v>1808</v>
      </c>
      <c r="R70" s="1" t="s">
        <v>1146</v>
      </c>
      <c r="S70" s="1" t="s">
        <v>1147</v>
      </c>
      <c r="T70" s="1" t="s">
        <v>1148</v>
      </c>
      <c r="U70" s="1" t="s">
        <v>1541</v>
      </c>
      <c r="V70" s="1" t="s">
        <v>1541</v>
      </c>
    </row>
    <row r="71" spans="1:22" ht="12.75">
      <c r="A71" s="3">
        <v>45447.653180185182</v>
      </c>
      <c r="B71" s="1" t="s">
        <v>11</v>
      </c>
      <c r="C71" s="6">
        <v>222111926</v>
      </c>
      <c r="D71" s="1" t="s">
        <v>395</v>
      </c>
      <c r="E71" s="1">
        <f t="shared" si="0"/>
        <v>1</v>
      </c>
      <c r="F71" s="1" t="str">
        <f>VLOOKUP(C71,Sheet1!$A$2:$D$540,4,FALSE)</f>
        <v>Arzuda Qolbin Mulya</v>
      </c>
      <c r="G71" s="1">
        <f t="shared" si="1"/>
        <v>1</v>
      </c>
      <c r="H71" s="1" t="s">
        <v>1810</v>
      </c>
      <c r="I71" s="25" t="s">
        <v>1811</v>
      </c>
      <c r="J71" s="23" t="str">
        <f t="shared" si="2"/>
        <v>6285226092657</v>
      </c>
      <c r="K71" s="23" t="s">
        <v>1812</v>
      </c>
      <c r="L71" s="1" t="s">
        <v>1813</v>
      </c>
      <c r="M71" s="1" t="s">
        <v>1814</v>
      </c>
      <c r="N71" s="1" t="s">
        <v>1815</v>
      </c>
      <c r="O71" s="1" t="s">
        <v>1816</v>
      </c>
      <c r="P71" s="1" t="s">
        <v>1144</v>
      </c>
      <c r="Q71" s="1" t="s">
        <v>1817</v>
      </c>
      <c r="R71" s="1" t="s">
        <v>1359</v>
      </c>
      <c r="S71" s="1" t="s">
        <v>1359</v>
      </c>
      <c r="T71" s="1" t="s">
        <v>1362</v>
      </c>
      <c r="U71" s="1" t="s">
        <v>1361</v>
      </c>
      <c r="V71" s="1" t="s">
        <v>1362</v>
      </c>
    </row>
    <row r="72" spans="1:22" ht="12.75">
      <c r="A72" s="3">
        <v>45447.636389560183</v>
      </c>
      <c r="B72" s="1" t="s">
        <v>32</v>
      </c>
      <c r="C72" s="6">
        <v>222112224</v>
      </c>
      <c r="D72" s="1" t="s">
        <v>191</v>
      </c>
      <c r="E72" s="1">
        <f t="shared" si="0"/>
        <v>1</v>
      </c>
      <c r="F72" s="1" t="str">
        <f>VLOOKUP(C72,Sheet1!$A$2:$D$540,4,FALSE)</f>
        <v>Muhammad Sultan Hafiz</v>
      </c>
      <c r="G72" s="1">
        <f t="shared" si="1"/>
        <v>1</v>
      </c>
      <c r="H72" s="1" t="s">
        <v>1819</v>
      </c>
      <c r="I72" s="25" t="s">
        <v>1820</v>
      </c>
      <c r="J72" s="23" t="str">
        <f t="shared" si="2"/>
        <v>6288269715195</v>
      </c>
      <c r="K72" s="23" t="s">
        <v>1821</v>
      </c>
      <c r="L72" s="1" t="s">
        <v>191</v>
      </c>
      <c r="M72" s="1" t="s">
        <v>1177</v>
      </c>
      <c r="N72" s="1" t="s">
        <v>1822</v>
      </c>
      <c r="O72" s="1" t="s">
        <v>1823</v>
      </c>
      <c r="P72" s="1" t="s">
        <v>1144</v>
      </c>
      <c r="Q72" s="1" t="s">
        <v>1824</v>
      </c>
      <c r="R72" s="1" t="s">
        <v>1825</v>
      </c>
      <c r="S72" s="1" t="s">
        <v>1672</v>
      </c>
      <c r="T72" s="1" t="s">
        <v>1674</v>
      </c>
      <c r="U72" s="1" t="s">
        <v>1675</v>
      </c>
      <c r="V72" s="1" t="s">
        <v>1674</v>
      </c>
    </row>
    <row r="73" spans="1:22" ht="12.75">
      <c r="A73" s="3">
        <v>45447.636891493057</v>
      </c>
      <c r="B73" s="1" t="s">
        <v>32</v>
      </c>
      <c r="C73" s="6">
        <v>222111886</v>
      </c>
      <c r="D73" s="1" t="s">
        <v>609</v>
      </c>
      <c r="E73" s="1">
        <f t="shared" si="0"/>
        <v>1</v>
      </c>
      <c r="F73" s="1" t="str">
        <f>VLOOKUP(C73,Sheet1!$A$2:$D$540,4,FALSE)</f>
        <v>Anang Kurnia Hidayat</v>
      </c>
      <c r="G73" s="1">
        <f t="shared" si="1"/>
        <v>1</v>
      </c>
      <c r="H73" s="1" t="s">
        <v>1827</v>
      </c>
      <c r="I73" s="25" t="s">
        <v>1828</v>
      </c>
      <c r="J73" s="23" t="str">
        <f t="shared" si="2"/>
        <v>6281391924272</v>
      </c>
      <c r="K73" s="23" t="s">
        <v>1829</v>
      </c>
      <c r="L73" s="1" t="s">
        <v>1830</v>
      </c>
      <c r="M73" s="1" t="s">
        <v>1141</v>
      </c>
      <c r="N73" s="1" t="s">
        <v>1831</v>
      </c>
      <c r="O73" s="1" t="s">
        <v>1832</v>
      </c>
      <c r="P73" s="1" t="s">
        <v>1144</v>
      </c>
      <c r="Q73" s="1" t="s">
        <v>1833</v>
      </c>
      <c r="R73" s="1" t="s">
        <v>1146</v>
      </c>
      <c r="S73" s="1" t="s">
        <v>1147</v>
      </c>
      <c r="T73" s="1" t="s">
        <v>1148</v>
      </c>
      <c r="U73" s="1" t="s">
        <v>1149</v>
      </c>
      <c r="V73" s="1" t="s">
        <v>1148</v>
      </c>
    </row>
    <row r="74" spans="1:22" ht="12.75">
      <c r="A74" s="3">
        <v>45447.637678217594</v>
      </c>
      <c r="B74" s="1" t="s">
        <v>11</v>
      </c>
      <c r="C74" s="6">
        <v>222112427</v>
      </c>
      <c r="D74" s="1" t="s">
        <v>610</v>
      </c>
      <c r="E74" s="1">
        <f t="shared" si="0"/>
        <v>1</v>
      </c>
      <c r="F74" s="1" t="str">
        <f>VLOOKUP(C74,Sheet1!$A$2:$D$540,4,FALSE)</f>
        <v>Yulius Restu Krisna Adi</v>
      </c>
      <c r="G74" s="1">
        <f t="shared" si="1"/>
        <v>1</v>
      </c>
      <c r="H74" s="1" t="s">
        <v>1835</v>
      </c>
      <c r="I74" s="25" t="s">
        <v>1836</v>
      </c>
      <c r="J74" s="23" t="str">
        <f t="shared" si="2"/>
        <v>6285726249142</v>
      </c>
      <c r="K74" s="23" t="s">
        <v>1837</v>
      </c>
      <c r="L74" s="1" t="s">
        <v>1838</v>
      </c>
      <c r="M74" s="1" t="s">
        <v>1141</v>
      </c>
      <c r="N74" s="1" t="s">
        <v>1839</v>
      </c>
      <c r="O74" s="1" t="s">
        <v>1840</v>
      </c>
      <c r="P74" s="1" t="s">
        <v>1144</v>
      </c>
      <c r="Q74" s="1" t="s">
        <v>1841</v>
      </c>
      <c r="R74" s="1" t="s">
        <v>1146</v>
      </c>
      <c r="S74" s="1" t="s">
        <v>1147</v>
      </c>
      <c r="T74" s="1" t="s">
        <v>1148</v>
      </c>
      <c r="U74" s="1" t="s">
        <v>1149</v>
      </c>
      <c r="V74" s="1" t="s">
        <v>1148</v>
      </c>
    </row>
    <row r="75" spans="1:22" ht="12.75">
      <c r="A75" s="3">
        <v>45447.642051087962</v>
      </c>
      <c r="B75" s="1" t="s">
        <v>23</v>
      </c>
      <c r="C75" s="6">
        <v>112212441</v>
      </c>
      <c r="D75" s="1" t="s">
        <v>160</v>
      </c>
      <c r="E75" s="1">
        <f t="shared" si="0"/>
        <v>1</v>
      </c>
      <c r="F75" s="1" t="str">
        <f>VLOOKUP(C75,Sheet1!$A$2:$D$540,4,FALSE)</f>
        <v>Ade Octarina Pakpahan</v>
      </c>
      <c r="G75" s="1">
        <f t="shared" si="1"/>
        <v>1</v>
      </c>
      <c r="H75" s="1" t="s">
        <v>1843</v>
      </c>
      <c r="I75" s="25" t="s">
        <v>1844</v>
      </c>
      <c r="J75" s="23" t="str">
        <f t="shared" si="2"/>
        <v>6281367217118</v>
      </c>
      <c r="K75" s="23" t="s">
        <v>1845</v>
      </c>
      <c r="L75" s="1" t="s">
        <v>160</v>
      </c>
      <c r="M75" s="1" t="s">
        <v>1177</v>
      </c>
      <c r="N75" s="1" t="s">
        <v>1846</v>
      </c>
      <c r="O75" s="1" t="s">
        <v>1847</v>
      </c>
      <c r="P75" s="1" t="s">
        <v>1144</v>
      </c>
      <c r="Q75" s="1" t="s">
        <v>1848</v>
      </c>
      <c r="R75" s="1" t="s">
        <v>1849</v>
      </c>
      <c r="S75" s="1" t="s">
        <v>1850</v>
      </c>
      <c r="T75" s="1" t="s">
        <v>1851</v>
      </c>
      <c r="U75" s="1" t="s">
        <v>1852</v>
      </c>
      <c r="V75" s="1" t="s">
        <v>1851</v>
      </c>
    </row>
    <row r="76" spans="1:22" ht="12.75">
      <c r="A76" s="3">
        <v>45447.63857487269</v>
      </c>
      <c r="B76" s="1" t="s">
        <v>57</v>
      </c>
      <c r="C76" s="6">
        <v>222111871</v>
      </c>
      <c r="D76" s="1" t="s">
        <v>677</v>
      </c>
      <c r="E76" s="1">
        <f t="shared" si="0"/>
        <v>1</v>
      </c>
      <c r="F76" s="1" t="str">
        <f>VLOOKUP(C76,Sheet1!$A$2:$D$540,4,FALSE)</f>
        <v>Akma Batrisyia Jazima</v>
      </c>
      <c r="G76" s="1">
        <f t="shared" si="1"/>
        <v>1</v>
      </c>
      <c r="H76" s="1" t="s">
        <v>1854</v>
      </c>
      <c r="I76" s="25" t="s">
        <v>1855</v>
      </c>
      <c r="J76" s="23" t="str">
        <f t="shared" si="2"/>
        <v>6285772372655</v>
      </c>
      <c r="K76" s="23" t="s">
        <v>1856</v>
      </c>
      <c r="L76" s="1" t="s">
        <v>1857</v>
      </c>
      <c r="M76" s="1" t="s">
        <v>1141</v>
      </c>
      <c r="N76" s="1" t="s">
        <v>1858</v>
      </c>
      <c r="O76" s="1" t="s">
        <v>1859</v>
      </c>
      <c r="P76" s="1" t="s">
        <v>1144</v>
      </c>
      <c r="Q76" s="1" t="s">
        <v>1860</v>
      </c>
      <c r="R76" s="1" t="s">
        <v>1320</v>
      </c>
      <c r="S76" s="1" t="s">
        <v>1320</v>
      </c>
      <c r="T76" s="1" t="s">
        <v>1531</v>
      </c>
      <c r="U76" s="1" t="s">
        <v>1322</v>
      </c>
      <c r="V76" s="1" t="s">
        <v>1531</v>
      </c>
    </row>
    <row r="77" spans="1:22" ht="12.75">
      <c r="A77" s="3">
        <v>45447.638658761571</v>
      </c>
      <c r="B77" s="1" t="s">
        <v>35</v>
      </c>
      <c r="C77" s="6">
        <v>212111976</v>
      </c>
      <c r="D77" s="1" t="s">
        <v>482</v>
      </c>
      <c r="E77" s="1">
        <f t="shared" si="0"/>
        <v>1</v>
      </c>
      <c r="F77" s="1" t="str">
        <f>VLOOKUP(C77,Sheet1!$A$2:$D$540,4,FALSE)</f>
        <v>Danardana Muhammad</v>
      </c>
      <c r="G77" s="1">
        <f t="shared" si="1"/>
        <v>1</v>
      </c>
      <c r="H77" s="1" t="s">
        <v>1862</v>
      </c>
      <c r="I77" s="25" t="s">
        <v>1863</v>
      </c>
      <c r="J77" s="23" t="str">
        <f t="shared" si="2"/>
        <v>6282314844994</v>
      </c>
      <c r="K77" s="23" t="s">
        <v>1864</v>
      </c>
      <c r="L77" s="1" t="s">
        <v>1865</v>
      </c>
      <c r="M77" s="1" t="s">
        <v>1866</v>
      </c>
      <c r="N77" s="1" t="s">
        <v>1867</v>
      </c>
      <c r="O77" s="1" t="s">
        <v>1868</v>
      </c>
      <c r="P77" s="1" t="s">
        <v>1144</v>
      </c>
      <c r="Q77" s="1" t="s">
        <v>1869</v>
      </c>
      <c r="R77" s="1" t="s">
        <v>1720</v>
      </c>
      <c r="S77" s="1" t="s">
        <v>1332</v>
      </c>
      <c r="T77" s="1" t="s">
        <v>1722</v>
      </c>
      <c r="U77" s="1" t="s">
        <v>1653</v>
      </c>
      <c r="V77" s="1" t="s">
        <v>1722</v>
      </c>
    </row>
    <row r="78" spans="1:22" ht="12.75">
      <c r="A78" s="3">
        <v>45447.638702893513</v>
      </c>
      <c r="B78" s="1" t="s">
        <v>32</v>
      </c>
      <c r="C78" s="6">
        <v>222112268</v>
      </c>
      <c r="D78" s="1" t="s">
        <v>718</v>
      </c>
      <c r="E78" s="1">
        <f t="shared" si="0"/>
        <v>1</v>
      </c>
      <c r="F78" s="1" t="str">
        <f>VLOOKUP(C78,Sheet1!$A$2:$D$540,4,FALSE)</f>
        <v>Nur Amaliyatur Rohmah</v>
      </c>
      <c r="G78" s="1">
        <f t="shared" si="1"/>
        <v>1</v>
      </c>
      <c r="H78" s="1" t="s">
        <v>1871</v>
      </c>
      <c r="I78" s="25" t="s">
        <v>1872</v>
      </c>
      <c r="J78" s="23" t="str">
        <f t="shared" si="2"/>
        <v>6285852580776</v>
      </c>
      <c r="K78" s="26" t="s">
        <v>1873</v>
      </c>
      <c r="L78" s="1" t="s">
        <v>718</v>
      </c>
      <c r="M78" s="1" t="s">
        <v>1141</v>
      </c>
      <c r="N78" s="1" t="s">
        <v>1874</v>
      </c>
      <c r="O78" s="1" t="s">
        <v>1875</v>
      </c>
      <c r="P78" s="1" t="s">
        <v>1144</v>
      </c>
      <c r="Q78" s="1" t="s">
        <v>1876</v>
      </c>
      <c r="R78" s="1" t="s">
        <v>1319</v>
      </c>
      <c r="S78" s="1" t="s">
        <v>1320</v>
      </c>
      <c r="T78" s="1" t="s">
        <v>1321</v>
      </c>
      <c r="U78" s="1" t="s">
        <v>1531</v>
      </c>
      <c r="V78" s="1" t="s">
        <v>1321</v>
      </c>
    </row>
    <row r="79" spans="1:22" ht="12.75">
      <c r="A79" s="3">
        <v>45447.639199305559</v>
      </c>
      <c r="B79" s="1" t="s">
        <v>23</v>
      </c>
      <c r="C79" s="6">
        <v>112212807</v>
      </c>
      <c r="D79" s="1" t="s">
        <v>1878</v>
      </c>
      <c r="E79" s="1">
        <f t="shared" si="0"/>
        <v>1</v>
      </c>
      <c r="F79" s="1" t="str">
        <f>VLOOKUP(C79,Sheet1!$A$2:$D$540,4,FALSE)</f>
        <v>Nur Qalbi. Mr</v>
      </c>
      <c r="G79" s="1">
        <f t="shared" si="1"/>
        <v>1</v>
      </c>
      <c r="H79" s="1" t="s">
        <v>1879</v>
      </c>
      <c r="I79" s="20">
        <v>6287753198494</v>
      </c>
      <c r="J79" s="28">
        <f t="shared" si="2"/>
        <v>6287753198494</v>
      </c>
      <c r="K79" s="23" t="s">
        <v>1880</v>
      </c>
      <c r="L79" s="1" t="s">
        <v>1881</v>
      </c>
      <c r="M79" s="1" t="s">
        <v>1177</v>
      </c>
      <c r="N79" s="1" t="s">
        <v>1882</v>
      </c>
      <c r="O79" s="1" t="s">
        <v>1883</v>
      </c>
      <c r="P79" s="1" t="s">
        <v>1144</v>
      </c>
      <c r="Q79" s="1" t="s">
        <v>1884</v>
      </c>
      <c r="R79" s="1" t="s">
        <v>1885</v>
      </c>
      <c r="S79" s="1" t="s">
        <v>1886</v>
      </c>
      <c r="T79" s="1" t="s">
        <v>1887</v>
      </c>
      <c r="U79" s="1" t="s">
        <v>1161</v>
      </c>
      <c r="V79" s="1" t="s">
        <v>1887</v>
      </c>
    </row>
    <row r="80" spans="1:22" ht="12.75">
      <c r="A80" s="3">
        <v>45447.641637638888</v>
      </c>
      <c r="B80" s="1" t="s">
        <v>23</v>
      </c>
      <c r="C80" s="6">
        <v>112212790</v>
      </c>
      <c r="D80" s="1" t="s">
        <v>265</v>
      </c>
      <c r="E80" s="1">
        <f t="shared" si="0"/>
        <v>1</v>
      </c>
      <c r="F80" s="1" t="str">
        <f>VLOOKUP(C80,Sheet1!$A$2:$D$540,4,FALSE)</f>
        <v>Ni Ketut Pebriantini</v>
      </c>
      <c r="G80" s="1">
        <f t="shared" si="1"/>
        <v>1</v>
      </c>
      <c r="H80" s="1" t="s">
        <v>1889</v>
      </c>
      <c r="I80" s="25" t="s">
        <v>1890</v>
      </c>
      <c r="J80" s="23" t="str">
        <f t="shared" si="2"/>
        <v>6287861087606</v>
      </c>
      <c r="K80" s="23" t="s">
        <v>1891</v>
      </c>
      <c r="L80" s="1" t="s">
        <v>1892</v>
      </c>
      <c r="M80" s="1" t="s">
        <v>1893</v>
      </c>
      <c r="N80" s="1" t="s">
        <v>1894</v>
      </c>
      <c r="O80" s="1" t="s">
        <v>1895</v>
      </c>
      <c r="P80" s="1" t="s">
        <v>1144</v>
      </c>
      <c r="Q80" s="1" t="s">
        <v>1896</v>
      </c>
      <c r="R80" s="1" t="s">
        <v>1897</v>
      </c>
      <c r="S80" s="1" t="s">
        <v>1898</v>
      </c>
      <c r="T80" s="1" t="s">
        <v>1899</v>
      </c>
      <c r="U80" s="1" t="s">
        <v>1900</v>
      </c>
      <c r="V80" s="1" t="s">
        <v>1899</v>
      </c>
    </row>
    <row r="81" spans="1:22" ht="12.75">
      <c r="A81" s="3">
        <v>45447.642008773153</v>
      </c>
      <c r="B81" s="1" t="s">
        <v>20</v>
      </c>
      <c r="C81" s="6">
        <v>212112036</v>
      </c>
      <c r="D81" s="1" t="s">
        <v>621</v>
      </c>
      <c r="E81" s="1">
        <f t="shared" si="0"/>
        <v>1</v>
      </c>
      <c r="F81" s="1" t="str">
        <f>VLOOKUP(C81,Sheet1!$A$2:$D$540,4,FALSE)</f>
        <v>Fajar Hardiansyah</v>
      </c>
      <c r="G81" s="1">
        <f t="shared" si="1"/>
        <v>1</v>
      </c>
      <c r="H81" s="1" t="s">
        <v>1902</v>
      </c>
      <c r="I81" s="25" t="s">
        <v>1903</v>
      </c>
      <c r="J81" s="23" t="str">
        <f t="shared" si="2"/>
        <v>6281575651899</v>
      </c>
      <c r="K81" s="23" t="s">
        <v>1904</v>
      </c>
      <c r="L81" s="1" t="s">
        <v>621</v>
      </c>
      <c r="M81" s="1" t="s">
        <v>1286</v>
      </c>
      <c r="N81" s="1" t="s">
        <v>1905</v>
      </c>
      <c r="O81" s="1" t="s">
        <v>1906</v>
      </c>
      <c r="P81" s="1" t="s">
        <v>1144</v>
      </c>
      <c r="Q81" s="1" t="s">
        <v>1907</v>
      </c>
      <c r="R81" s="1" t="s">
        <v>1147</v>
      </c>
      <c r="S81" s="1" t="s">
        <v>1146</v>
      </c>
      <c r="T81" s="1" t="s">
        <v>1149</v>
      </c>
      <c r="U81" s="1" t="s">
        <v>1541</v>
      </c>
      <c r="V81" s="1" t="s">
        <v>1149</v>
      </c>
    </row>
    <row r="82" spans="1:22" ht="12.75">
      <c r="A82" s="3">
        <v>45447.642305034722</v>
      </c>
      <c r="B82" s="1" t="s">
        <v>75</v>
      </c>
      <c r="C82" s="6">
        <v>222112074</v>
      </c>
      <c r="D82" s="1" t="s">
        <v>662</v>
      </c>
      <c r="E82" s="1">
        <f t="shared" si="0"/>
        <v>1</v>
      </c>
      <c r="F82" s="1" t="str">
        <f>VLOOKUP(C82,Sheet1!$A$2:$D$540,4,FALSE)</f>
        <v>Gholidho Herda Prilasakly</v>
      </c>
      <c r="G82" s="1">
        <f t="shared" si="1"/>
        <v>1</v>
      </c>
      <c r="H82" s="1" t="s">
        <v>1909</v>
      </c>
      <c r="I82" s="25" t="s">
        <v>1910</v>
      </c>
      <c r="J82" s="23" t="str">
        <f t="shared" si="2"/>
        <v>6281584234827</v>
      </c>
      <c r="K82" s="23" t="s">
        <v>1911</v>
      </c>
      <c r="L82" s="1" t="s">
        <v>1912</v>
      </c>
      <c r="M82" s="1" t="s">
        <v>1141</v>
      </c>
      <c r="N82" s="1" t="s">
        <v>1913</v>
      </c>
      <c r="O82" s="1" t="s">
        <v>1914</v>
      </c>
      <c r="P82" s="1" t="s">
        <v>1144</v>
      </c>
      <c r="Q82" s="1" t="s">
        <v>1915</v>
      </c>
      <c r="R82" s="1" t="s">
        <v>1205</v>
      </c>
      <c r="S82" s="1" t="s">
        <v>1206</v>
      </c>
      <c r="T82" s="1" t="s">
        <v>1207</v>
      </c>
      <c r="U82" s="1" t="s">
        <v>1208</v>
      </c>
      <c r="V82" s="1" t="s">
        <v>1207</v>
      </c>
    </row>
    <row r="83" spans="1:22" ht="12.75">
      <c r="A83" s="3">
        <v>45447.642791226855</v>
      </c>
      <c r="B83" s="1" t="s">
        <v>32</v>
      </c>
      <c r="C83" s="6">
        <v>222112262</v>
      </c>
      <c r="D83" s="1" t="s">
        <v>440</v>
      </c>
      <c r="E83" s="1">
        <f t="shared" si="0"/>
        <v>1</v>
      </c>
      <c r="F83" s="1" t="str">
        <f>VLOOKUP(C83,Sheet1!$A$2:$D$540,4,FALSE)</f>
        <v>Nisa Fatharani Hasna</v>
      </c>
      <c r="G83" s="1">
        <f t="shared" si="1"/>
        <v>1</v>
      </c>
      <c r="H83" s="1" t="s">
        <v>1917</v>
      </c>
      <c r="I83" s="25" t="s">
        <v>1918</v>
      </c>
      <c r="J83" s="23" t="str">
        <f t="shared" si="2"/>
        <v>62895403160100</v>
      </c>
      <c r="K83" s="23" t="s">
        <v>1919</v>
      </c>
      <c r="L83" s="1" t="s">
        <v>440</v>
      </c>
      <c r="M83" s="1" t="s">
        <v>1155</v>
      </c>
      <c r="N83" s="1" t="s">
        <v>1920</v>
      </c>
      <c r="O83" s="1" t="s">
        <v>1921</v>
      </c>
      <c r="P83" s="1" t="s">
        <v>1144</v>
      </c>
      <c r="Q83" s="1" t="s">
        <v>1922</v>
      </c>
      <c r="R83" s="1" t="s">
        <v>1279</v>
      </c>
      <c r="S83" s="1" t="s">
        <v>1619</v>
      </c>
      <c r="T83" s="1" t="s">
        <v>1281</v>
      </c>
      <c r="U83" s="1" t="s">
        <v>1620</v>
      </c>
      <c r="V83" s="1" t="s">
        <v>1281</v>
      </c>
    </row>
    <row r="84" spans="1:22" ht="12.75">
      <c r="A84" s="3">
        <v>45447.642901400468</v>
      </c>
      <c r="B84" s="1" t="s">
        <v>75</v>
      </c>
      <c r="C84" s="6">
        <v>222112282</v>
      </c>
      <c r="D84" s="1" t="s">
        <v>410</v>
      </c>
      <c r="E84" s="1">
        <f t="shared" si="0"/>
        <v>1</v>
      </c>
      <c r="F84" s="1" t="str">
        <f>VLOOKUP(C84,Sheet1!$A$2:$D$540,4,FALSE)</f>
        <v>Patrick Farkhanudin</v>
      </c>
      <c r="G84" s="1">
        <f t="shared" si="1"/>
        <v>1</v>
      </c>
      <c r="H84" s="1" t="s">
        <v>1924</v>
      </c>
      <c r="I84" s="25" t="s">
        <v>1925</v>
      </c>
      <c r="J84" s="23" t="str">
        <f t="shared" si="2"/>
        <v>6281903220136</v>
      </c>
      <c r="K84" s="23" t="s">
        <v>1926</v>
      </c>
      <c r="L84" s="1" t="s">
        <v>1927</v>
      </c>
      <c r="M84" s="1" t="s">
        <v>1141</v>
      </c>
      <c r="N84" s="1" t="s">
        <v>1928</v>
      </c>
      <c r="O84" s="1" t="s">
        <v>1929</v>
      </c>
      <c r="P84" s="1" t="s">
        <v>1144</v>
      </c>
      <c r="Q84" s="1" t="s">
        <v>1930</v>
      </c>
      <c r="R84" s="1" t="s">
        <v>1371</v>
      </c>
      <c r="S84" s="1" t="s">
        <v>1486</v>
      </c>
      <c r="T84" s="1" t="s">
        <v>1372</v>
      </c>
      <c r="U84" s="1" t="s">
        <v>1487</v>
      </c>
      <c r="V84" s="1" t="s">
        <v>1372</v>
      </c>
    </row>
    <row r="85" spans="1:22" ht="12.75">
      <c r="A85" s="3">
        <v>45447.642902337961</v>
      </c>
      <c r="B85" s="1" t="s">
        <v>32</v>
      </c>
      <c r="C85" s="6">
        <v>222111874</v>
      </c>
      <c r="D85" s="1" t="s">
        <v>461</v>
      </c>
      <c r="E85" s="1">
        <f t="shared" si="0"/>
        <v>1</v>
      </c>
      <c r="F85" s="1" t="str">
        <f>VLOOKUP(C85,Sheet1!$A$2:$D$540,4,FALSE)</f>
        <v>Alif Fitriatul Khasanah</v>
      </c>
      <c r="G85" s="1">
        <f t="shared" si="1"/>
        <v>1</v>
      </c>
      <c r="H85" s="1" t="s">
        <v>1932</v>
      </c>
      <c r="I85" s="25" t="s">
        <v>1933</v>
      </c>
      <c r="J85" s="23" t="str">
        <f t="shared" si="2"/>
        <v>6285640182890</v>
      </c>
      <c r="K85" s="23" t="s">
        <v>1934</v>
      </c>
      <c r="L85" s="1" t="s">
        <v>461</v>
      </c>
      <c r="M85" s="1" t="s">
        <v>1141</v>
      </c>
      <c r="N85" s="1" t="s">
        <v>1935</v>
      </c>
      <c r="O85" s="1" t="s">
        <v>1936</v>
      </c>
      <c r="P85" s="1" t="s">
        <v>1144</v>
      </c>
      <c r="Q85" s="1" t="s">
        <v>1937</v>
      </c>
      <c r="R85" s="1" t="s">
        <v>1193</v>
      </c>
      <c r="S85" s="1" t="s">
        <v>1540</v>
      </c>
      <c r="T85" s="1" t="s">
        <v>1195</v>
      </c>
      <c r="U85" s="1" t="s">
        <v>1703</v>
      </c>
      <c r="V85" s="1" t="s">
        <v>1195</v>
      </c>
    </row>
    <row r="86" spans="1:22" ht="12.75">
      <c r="A86" s="3">
        <v>45447.642941388884</v>
      </c>
      <c r="B86" s="1" t="s">
        <v>141</v>
      </c>
      <c r="C86" s="6">
        <v>212111959</v>
      </c>
      <c r="D86" s="1" t="s">
        <v>622</v>
      </c>
      <c r="E86" s="1">
        <f t="shared" si="0"/>
        <v>1</v>
      </c>
      <c r="F86" s="1" t="str">
        <f>VLOOKUP(C86,Sheet1!$A$2:$D$540,4,FALSE)</f>
        <v>Bintang Putri Aulia</v>
      </c>
      <c r="G86" s="1">
        <f t="shared" si="1"/>
        <v>1</v>
      </c>
      <c r="H86" s="1" t="s">
        <v>1939</v>
      </c>
      <c r="I86" s="25" t="s">
        <v>1940</v>
      </c>
      <c r="J86" s="23" t="str">
        <f t="shared" si="2"/>
        <v>6289502600176</v>
      </c>
      <c r="K86" s="23" t="s">
        <v>1941</v>
      </c>
      <c r="L86" s="1" t="s">
        <v>1942</v>
      </c>
      <c r="M86" s="1" t="s">
        <v>1141</v>
      </c>
      <c r="N86" s="1" t="s">
        <v>1943</v>
      </c>
      <c r="O86" s="1" t="s">
        <v>1944</v>
      </c>
      <c r="P86" s="1" t="s">
        <v>1144</v>
      </c>
      <c r="Q86" s="1" t="s">
        <v>1945</v>
      </c>
      <c r="R86" s="1" t="s">
        <v>1146</v>
      </c>
      <c r="S86" s="1" t="s">
        <v>1540</v>
      </c>
      <c r="T86" s="1" t="s">
        <v>1148</v>
      </c>
      <c r="U86" s="1" t="s">
        <v>1149</v>
      </c>
      <c r="V86" s="1" t="s">
        <v>1149</v>
      </c>
    </row>
    <row r="87" spans="1:22" ht="12.75">
      <c r="A87" s="3">
        <v>45447.690548171297</v>
      </c>
      <c r="B87" s="1" t="s">
        <v>47</v>
      </c>
      <c r="C87" s="6">
        <v>112212491</v>
      </c>
      <c r="D87" s="1" t="s">
        <v>375</v>
      </c>
      <c r="E87" s="1">
        <f t="shared" si="0"/>
        <v>1</v>
      </c>
      <c r="F87" s="1" t="str">
        <f>VLOOKUP(C87,Sheet1!$A$2:$D$540,4,FALSE)</f>
        <v>Amelia Calista</v>
      </c>
      <c r="G87" s="1">
        <f t="shared" si="1"/>
        <v>1</v>
      </c>
      <c r="H87" s="1" t="s">
        <v>1947</v>
      </c>
      <c r="I87" s="25" t="s">
        <v>1948</v>
      </c>
      <c r="J87" s="23" t="str">
        <f t="shared" si="2"/>
        <v>6281226800336</v>
      </c>
      <c r="K87" s="23" t="s">
        <v>1949</v>
      </c>
      <c r="L87" s="1" t="s">
        <v>1950</v>
      </c>
      <c r="M87" s="1" t="s">
        <v>1177</v>
      </c>
      <c r="N87" s="1" t="s">
        <v>1951</v>
      </c>
      <c r="O87" s="1" t="s">
        <v>1952</v>
      </c>
      <c r="P87" s="1" t="s">
        <v>1144</v>
      </c>
      <c r="Q87" s="1" t="s">
        <v>1953</v>
      </c>
      <c r="R87" s="1" t="s">
        <v>1194</v>
      </c>
      <c r="S87" s="1" t="s">
        <v>1559</v>
      </c>
      <c r="T87" s="1" t="s">
        <v>1561</v>
      </c>
      <c r="U87" s="1" t="s">
        <v>1196</v>
      </c>
      <c r="V87" s="1" t="s">
        <v>1561</v>
      </c>
    </row>
    <row r="88" spans="1:22" ht="12.75">
      <c r="A88" s="3">
        <v>45447.657024456013</v>
      </c>
      <c r="B88" s="1" t="s">
        <v>32</v>
      </c>
      <c r="C88" s="6">
        <v>222112010</v>
      </c>
      <c r="D88" s="1" t="s">
        <v>1955</v>
      </c>
      <c r="E88" s="1">
        <f t="shared" si="0"/>
        <v>1</v>
      </c>
      <c r="F88" s="1" t="str">
        <f>VLOOKUP(C88,Sheet1!$A$2:$D$540,4,FALSE)</f>
        <v>Elgresia Egita Br Perangin-Angin</v>
      </c>
      <c r="G88" s="1">
        <f t="shared" si="1"/>
        <v>1</v>
      </c>
      <c r="H88" s="1" t="s">
        <v>1956</v>
      </c>
      <c r="I88" s="25" t="s">
        <v>1957</v>
      </c>
      <c r="J88" s="23" t="str">
        <f t="shared" si="2"/>
        <v>6281375094322</v>
      </c>
      <c r="K88" s="23" t="s">
        <v>1958</v>
      </c>
      <c r="L88" s="1" t="s">
        <v>1959</v>
      </c>
      <c r="M88" s="1" t="s">
        <v>1189</v>
      </c>
      <c r="N88" s="1" t="s">
        <v>1960</v>
      </c>
      <c r="O88" s="1" t="s">
        <v>1961</v>
      </c>
      <c r="P88" s="1" t="s">
        <v>1144</v>
      </c>
      <c r="Q88" s="1" t="s">
        <v>1962</v>
      </c>
      <c r="R88" s="1" t="s">
        <v>1181</v>
      </c>
      <c r="S88" s="1" t="s">
        <v>1963</v>
      </c>
      <c r="T88" s="1" t="s">
        <v>1182</v>
      </c>
      <c r="U88" s="1" t="s">
        <v>1183</v>
      </c>
      <c r="V88" s="1" t="s">
        <v>1183</v>
      </c>
    </row>
    <row r="89" spans="1:22" ht="12.75">
      <c r="A89" s="3">
        <v>45447.646262372684</v>
      </c>
      <c r="B89" s="1" t="s">
        <v>23</v>
      </c>
      <c r="C89" s="6">
        <v>112212848</v>
      </c>
      <c r="D89" s="1" t="s">
        <v>836</v>
      </c>
      <c r="E89" s="1">
        <f t="shared" si="0"/>
        <v>1</v>
      </c>
      <c r="F89" s="1" t="str">
        <f>VLOOKUP(C89,Sheet1!$A$2:$D$540,4,FALSE)</f>
        <v>Ria Indriani</v>
      </c>
      <c r="G89" s="1">
        <f t="shared" si="1"/>
        <v>1</v>
      </c>
      <c r="H89" s="1" t="s">
        <v>1965</v>
      </c>
      <c r="I89" s="25" t="s">
        <v>1966</v>
      </c>
      <c r="J89" s="23" t="str">
        <f t="shared" si="2"/>
        <v>6289693868377</v>
      </c>
      <c r="K89" s="23" t="s">
        <v>1967</v>
      </c>
      <c r="L89" s="1" t="s">
        <v>836</v>
      </c>
      <c r="M89" s="1" t="s">
        <v>1141</v>
      </c>
      <c r="N89" s="1" t="s">
        <v>1968</v>
      </c>
      <c r="O89" s="1" t="s">
        <v>1969</v>
      </c>
      <c r="P89" s="1" t="s">
        <v>1144</v>
      </c>
      <c r="Q89" s="1" t="s">
        <v>1970</v>
      </c>
      <c r="R89" s="1" t="s">
        <v>1661</v>
      </c>
      <c r="S89" s="1" t="s">
        <v>1662</v>
      </c>
      <c r="T89" s="1" t="s">
        <v>1663</v>
      </c>
      <c r="U89" s="1" t="s">
        <v>1664</v>
      </c>
      <c r="V89" s="1" t="s">
        <v>1663</v>
      </c>
    </row>
    <row r="90" spans="1:22" ht="12.75">
      <c r="A90" s="3">
        <v>45448.679033379631</v>
      </c>
      <c r="B90" s="1" t="s">
        <v>23</v>
      </c>
      <c r="C90" s="6">
        <v>112212637</v>
      </c>
      <c r="D90" s="1" t="s">
        <v>849</v>
      </c>
      <c r="E90" s="1">
        <f t="shared" si="0"/>
        <v>1</v>
      </c>
      <c r="F90" s="1" t="str">
        <f>VLOOKUP(C90,Sheet1!$A$2:$D$540,4,FALSE)</f>
        <v>Hany Febrianty</v>
      </c>
      <c r="G90" s="1">
        <f t="shared" si="1"/>
        <v>1</v>
      </c>
      <c r="H90" s="1" t="s">
        <v>1972</v>
      </c>
      <c r="I90" s="25" t="s">
        <v>1973</v>
      </c>
      <c r="J90" s="23" t="str">
        <f t="shared" si="2"/>
        <v>6287804114914</v>
      </c>
      <c r="K90" s="26" t="s">
        <v>1974</v>
      </c>
      <c r="L90" s="1" t="s">
        <v>1975</v>
      </c>
      <c r="M90" s="1" t="s">
        <v>1141</v>
      </c>
      <c r="N90" s="1" t="s">
        <v>1976</v>
      </c>
      <c r="O90" s="1" t="s">
        <v>1379</v>
      </c>
      <c r="P90" s="1" t="s">
        <v>1144</v>
      </c>
      <c r="Q90" s="1" t="s">
        <v>1977</v>
      </c>
      <c r="R90" s="1" t="s">
        <v>1978</v>
      </c>
      <c r="S90" s="1" t="s">
        <v>1979</v>
      </c>
      <c r="T90" s="1" t="s">
        <v>1980</v>
      </c>
      <c r="U90" s="1" t="s">
        <v>1981</v>
      </c>
      <c r="V90" s="1" t="s">
        <v>1980</v>
      </c>
    </row>
    <row r="91" spans="1:22" ht="12.75">
      <c r="A91" s="3">
        <v>45447.646981215279</v>
      </c>
      <c r="B91" s="1" t="s">
        <v>18</v>
      </c>
      <c r="C91" s="6">
        <v>222112380</v>
      </c>
      <c r="D91" s="1" t="s">
        <v>1983</v>
      </c>
      <c r="E91" s="1">
        <f t="shared" si="0"/>
        <v>1</v>
      </c>
      <c r="F91" s="1" t="str">
        <f>VLOOKUP(C91,Sheet1!$A$2:$D$540,4,FALSE)</f>
        <v>Stenislaus Angga Aprianto</v>
      </c>
      <c r="G91" s="1">
        <f t="shared" si="1"/>
        <v>1</v>
      </c>
      <c r="H91" s="1" t="s">
        <v>1984</v>
      </c>
      <c r="I91" s="25" t="s">
        <v>1985</v>
      </c>
      <c r="J91" s="23" t="str">
        <f t="shared" si="2"/>
        <v>6285643622005</v>
      </c>
      <c r="K91" s="23" t="s">
        <v>1986</v>
      </c>
      <c r="L91" s="1" t="s">
        <v>1983</v>
      </c>
      <c r="M91" s="1" t="s">
        <v>1141</v>
      </c>
      <c r="N91" s="1" t="s">
        <v>1987</v>
      </c>
      <c r="O91" s="1" t="s">
        <v>1988</v>
      </c>
      <c r="P91" s="1" t="s">
        <v>1144</v>
      </c>
      <c r="Q91" s="1" t="s">
        <v>1989</v>
      </c>
      <c r="R91" s="1" t="s">
        <v>1279</v>
      </c>
      <c r="S91" s="1" t="s">
        <v>1619</v>
      </c>
      <c r="T91" s="1" t="s">
        <v>1281</v>
      </c>
      <c r="U91" s="1" t="s">
        <v>1620</v>
      </c>
      <c r="V91" s="1" t="s">
        <v>1281</v>
      </c>
    </row>
    <row r="92" spans="1:22" ht="12.75">
      <c r="A92" s="3">
        <v>45447.64758232639</v>
      </c>
      <c r="B92" s="1" t="s">
        <v>11</v>
      </c>
      <c r="C92" s="6">
        <v>222111840</v>
      </c>
      <c r="D92" s="1" t="s">
        <v>457</v>
      </c>
      <c r="E92" s="1">
        <f t="shared" si="0"/>
        <v>1</v>
      </c>
      <c r="F92" s="1" t="str">
        <f>VLOOKUP(C92,Sheet1!$A$2:$D$540,4,FALSE)</f>
        <v>Adib Sulthon Muammal</v>
      </c>
      <c r="G92" s="1">
        <f t="shared" si="1"/>
        <v>1</v>
      </c>
      <c r="H92" s="1" t="s">
        <v>1991</v>
      </c>
      <c r="I92" s="25" t="s">
        <v>1992</v>
      </c>
      <c r="J92" s="23" t="str">
        <f t="shared" si="2"/>
        <v>6285163513267</v>
      </c>
      <c r="K92" s="23" t="s">
        <v>1993</v>
      </c>
      <c r="L92" s="1" t="s">
        <v>457</v>
      </c>
      <c r="M92" s="1" t="s">
        <v>1994</v>
      </c>
      <c r="N92" s="1" t="s">
        <v>1995</v>
      </c>
      <c r="O92" s="1" t="s">
        <v>1996</v>
      </c>
      <c r="P92" s="1" t="s">
        <v>1144</v>
      </c>
      <c r="Q92" s="1" t="s">
        <v>1997</v>
      </c>
      <c r="R92" s="1" t="s">
        <v>1193</v>
      </c>
      <c r="S92" s="1" t="s">
        <v>1194</v>
      </c>
      <c r="T92" s="1" t="s">
        <v>1195</v>
      </c>
      <c r="U92" s="1" t="s">
        <v>1196</v>
      </c>
      <c r="V92" s="1" t="s">
        <v>1196</v>
      </c>
    </row>
    <row r="93" spans="1:22" ht="12.75">
      <c r="A93" s="3">
        <v>45447.648342673609</v>
      </c>
      <c r="B93" s="1" t="s">
        <v>11</v>
      </c>
      <c r="C93" s="6">
        <v>222111852</v>
      </c>
      <c r="D93" s="1" t="s">
        <v>448</v>
      </c>
      <c r="E93" s="1">
        <f t="shared" si="0"/>
        <v>1</v>
      </c>
      <c r="F93" s="1" t="str">
        <f>VLOOKUP(C93,Sheet1!$A$2:$D$540,4,FALSE)</f>
        <v>Aghnia Amalia</v>
      </c>
      <c r="G93" s="1">
        <f t="shared" si="1"/>
        <v>1</v>
      </c>
      <c r="H93" s="1" t="s">
        <v>1999</v>
      </c>
      <c r="I93" s="1">
        <v>6285865508320</v>
      </c>
      <c r="J93" s="23">
        <f t="shared" si="2"/>
        <v>6285865508320</v>
      </c>
      <c r="K93" s="26" t="s">
        <v>2000</v>
      </c>
      <c r="L93" s="1" t="s">
        <v>2001</v>
      </c>
      <c r="M93" s="1" t="s">
        <v>1141</v>
      </c>
      <c r="N93" s="1" t="s">
        <v>2002</v>
      </c>
      <c r="O93" s="1" t="s">
        <v>2003</v>
      </c>
      <c r="P93" s="1" t="s">
        <v>1144</v>
      </c>
      <c r="Q93" s="1" t="s">
        <v>2004</v>
      </c>
      <c r="R93" s="1" t="s">
        <v>1169</v>
      </c>
      <c r="S93" s="1" t="s">
        <v>1170</v>
      </c>
      <c r="T93" s="1" t="s">
        <v>1172</v>
      </c>
      <c r="U93" s="1" t="s">
        <v>1171</v>
      </c>
      <c r="V93" s="1" t="s">
        <v>1172</v>
      </c>
    </row>
    <row r="94" spans="1:22" ht="12.75">
      <c r="A94" s="3">
        <v>45447.64902434028</v>
      </c>
      <c r="B94" s="1" t="s">
        <v>23</v>
      </c>
      <c r="C94" s="6">
        <v>112212527</v>
      </c>
      <c r="D94" s="1" t="s">
        <v>576</v>
      </c>
      <c r="E94" s="1">
        <f t="shared" si="0"/>
        <v>1</v>
      </c>
      <c r="F94" s="1" t="str">
        <f>VLOOKUP(C94,Sheet1!$A$2:$D$540,4,FALSE)</f>
        <v>Awangga Wisena Aji</v>
      </c>
      <c r="G94" s="1">
        <f t="shared" si="1"/>
        <v>1</v>
      </c>
      <c r="H94" s="1" t="s">
        <v>2006</v>
      </c>
      <c r="I94" s="25" t="s">
        <v>2007</v>
      </c>
      <c r="J94" s="23" t="str">
        <f t="shared" si="2"/>
        <v>6285725160068</v>
      </c>
      <c r="K94" s="26" t="s">
        <v>2008</v>
      </c>
      <c r="L94" s="1" t="s">
        <v>2009</v>
      </c>
      <c r="M94" s="1" t="s">
        <v>1141</v>
      </c>
      <c r="N94" s="1" t="s">
        <v>2010</v>
      </c>
      <c r="O94" s="1" t="s">
        <v>2011</v>
      </c>
      <c r="P94" s="1" t="s">
        <v>1144</v>
      </c>
      <c r="Q94" s="1" t="s">
        <v>2012</v>
      </c>
      <c r="R94" s="1" t="s">
        <v>1279</v>
      </c>
      <c r="S94" s="1" t="s">
        <v>1278</v>
      </c>
      <c r="T94" s="1" t="s">
        <v>1281</v>
      </c>
      <c r="U94" s="1" t="s">
        <v>1541</v>
      </c>
      <c r="V94" s="1" t="s">
        <v>1541</v>
      </c>
    </row>
    <row r="95" spans="1:22" ht="12.75">
      <c r="A95" s="3">
        <v>45447.650389699076</v>
      </c>
      <c r="B95" s="1" t="s">
        <v>75</v>
      </c>
      <c r="C95" s="6">
        <v>222111841</v>
      </c>
      <c r="D95" s="1" t="s">
        <v>611</v>
      </c>
      <c r="E95" s="1">
        <f t="shared" si="0"/>
        <v>1</v>
      </c>
      <c r="F95" s="1" t="str">
        <f>VLOOKUP(C95,Sheet1!$A$2:$D$540,4,FALSE)</f>
        <v>Adien Ilma Mutafaila</v>
      </c>
      <c r="G95" s="1">
        <f t="shared" si="1"/>
        <v>1</v>
      </c>
      <c r="H95" s="1" t="s">
        <v>2014</v>
      </c>
      <c r="I95" s="25" t="s">
        <v>2015</v>
      </c>
      <c r="J95" s="23" t="str">
        <f t="shared" si="2"/>
        <v>6285882664024</v>
      </c>
      <c r="K95" s="26" t="s">
        <v>2016</v>
      </c>
      <c r="L95" s="1" t="s">
        <v>2017</v>
      </c>
      <c r="M95" s="1" t="s">
        <v>1141</v>
      </c>
      <c r="N95" s="1" t="s">
        <v>1790</v>
      </c>
      <c r="O95" s="1" t="s">
        <v>2018</v>
      </c>
      <c r="P95" s="1" t="s">
        <v>1144</v>
      </c>
      <c r="Q95" s="1" t="s">
        <v>2019</v>
      </c>
      <c r="R95" s="1" t="s">
        <v>1146</v>
      </c>
      <c r="S95" s="1" t="s">
        <v>1147</v>
      </c>
      <c r="T95" s="1" t="s">
        <v>1148</v>
      </c>
      <c r="U95" s="1" t="s">
        <v>1149</v>
      </c>
      <c r="V95" s="1" t="s">
        <v>1148</v>
      </c>
    </row>
    <row r="96" spans="1:22" ht="12.75">
      <c r="A96" s="3">
        <v>45447.650394432872</v>
      </c>
      <c r="B96" s="1" t="s">
        <v>47</v>
      </c>
      <c r="C96" s="6">
        <v>112212688</v>
      </c>
      <c r="D96" s="1" t="s">
        <v>279</v>
      </c>
      <c r="E96" s="1">
        <f t="shared" si="0"/>
        <v>1</v>
      </c>
      <c r="F96" s="1" t="str">
        <f>VLOOKUP(C96,Sheet1!$A$2:$D$540,4,FALSE)</f>
        <v>Kamareta</v>
      </c>
      <c r="G96" s="1">
        <f t="shared" si="1"/>
        <v>1</v>
      </c>
      <c r="H96" s="1" t="s">
        <v>2021</v>
      </c>
      <c r="I96" s="1">
        <v>81279829858</v>
      </c>
      <c r="J96" s="23" t="str">
        <f t="shared" si="2"/>
        <v>6281279829858</v>
      </c>
      <c r="K96" s="23" t="s">
        <v>2022</v>
      </c>
      <c r="L96" s="1" t="s">
        <v>279</v>
      </c>
      <c r="M96" s="1" t="s">
        <v>1155</v>
      </c>
      <c r="N96" s="1" t="s">
        <v>2023</v>
      </c>
      <c r="O96" s="1" t="s">
        <v>2024</v>
      </c>
      <c r="P96" s="1" t="s">
        <v>1144</v>
      </c>
      <c r="Q96" s="1" t="s">
        <v>2025</v>
      </c>
      <c r="R96" s="1" t="s">
        <v>1849</v>
      </c>
      <c r="S96" s="1" t="s">
        <v>2026</v>
      </c>
      <c r="T96" s="1" t="s">
        <v>1161</v>
      </c>
      <c r="U96" s="1" t="s">
        <v>1851</v>
      </c>
      <c r="V96" s="1" t="s">
        <v>1161</v>
      </c>
    </row>
    <row r="97" spans="1:22" ht="12.75">
      <c r="A97" s="3">
        <v>45447.650512604167</v>
      </c>
      <c r="B97" s="1" t="s">
        <v>41</v>
      </c>
      <c r="C97" s="6">
        <v>212112168</v>
      </c>
      <c r="D97" s="1" t="s">
        <v>174</v>
      </c>
      <c r="E97" s="1">
        <f t="shared" si="0"/>
        <v>1</v>
      </c>
      <c r="F97" s="1" t="str">
        <f>VLOOKUP(C97,Sheet1!$A$2:$D$540,4,FALSE)</f>
        <v>Muhammad Abdul Aziz Habibi</v>
      </c>
      <c r="G97" s="1">
        <f t="shared" si="1"/>
        <v>1</v>
      </c>
      <c r="H97" s="1" t="s">
        <v>2028</v>
      </c>
      <c r="I97" s="25" t="s">
        <v>2029</v>
      </c>
      <c r="J97" s="23" t="str">
        <f t="shared" si="2"/>
        <v>6282279927227</v>
      </c>
      <c r="K97" s="23" t="s">
        <v>2030</v>
      </c>
      <c r="L97" s="1" t="s">
        <v>174</v>
      </c>
      <c r="M97" s="1" t="s">
        <v>1155</v>
      </c>
      <c r="N97" s="1" t="s">
        <v>2031</v>
      </c>
      <c r="O97" s="1" t="s">
        <v>2032</v>
      </c>
      <c r="P97" s="1" t="s">
        <v>1144</v>
      </c>
      <c r="Q97" s="1" t="s">
        <v>2033</v>
      </c>
      <c r="R97" s="1" t="s">
        <v>2034</v>
      </c>
      <c r="S97" s="1" t="s">
        <v>1849</v>
      </c>
      <c r="T97" s="1" t="s">
        <v>2035</v>
      </c>
      <c r="U97" s="1" t="s">
        <v>1851</v>
      </c>
      <c r="V97" s="1" t="s">
        <v>2035</v>
      </c>
    </row>
    <row r="98" spans="1:22" ht="12.75">
      <c r="A98" s="3">
        <v>45447.652275324072</v>
      </c>
      <c r="B98" s="1" t="s">
        <v>18</v>
      </c>
      <c r="C98" s="6">
        <v>222112379</v>
      </c>
      <c r="D98" s="1" t="s">
        <v>2037</v>
      </c>
      <c r="E98" s="1">
        <f t="shared" si="0"/>
        <v>1</v>
      </c>
      <c r="F98" s="1" t="str">
        <f>VLOOKUP(C98,Sheet1!$A$2:$D$540,4,FALSE)</f>
        <v>Sri Nurmala Ningsih</v>
      </c>
      <c r="G98" s="1">
        <f t="shared" si="1"/>
        <v>1</v>
      </c>
      <c r="H98" s="1" t="s">
        <v>2038</v>
      </c>
      <c r="I98" s="25" t="s">
        <v>2039</v>
      </c>
      <c r="J98" s="23" t="str">
        <f t="shared" si="2"/>
        <v>6287840662691</v>
      </c>
      <c r="K98" s="26" t="s">
        <v>2040</v>
      </c>
      <c r="L98" s="1" t="s">
        <v>2037</v>
      </c>
      <c r="M98" s="1" t="s">
        <v>1141</v>
      </c>
      <c r="N98" s="1" t="s">
        <v>2041</v>
      </c>
      <c r="O98" s="1" t="s">
        <v>2042</v>
      </c>
      <c r="P98" s="1" t="s">
        <v>1144</v>
      </c>
      <c r="Q98" s="1" t="s">
        <v>2043</v>
      </c>
      <c r="R98" s="1" t="s">
        <v>2044</v>
      </c>
      <c r="S98" s="1" t="s">
        <v>2045</v>
      </c>
      <c r="T98" s="1" t="s">
        <v>2046</v>
      </c>
      <c r="U98" s="1" t="s">
        <v>2047</v>
      </c>
      <c r="V98" s="1" t="s">
        <v>2046</v>
      </c>
    </row>
    <row r="99" spans="1:22" ht="12.75">
      <c r="A99" s="3">
        <v>45447.653078912037</v>
      </c>
      <c r="B99" s="1" t="s">
        <v>32</v>
      </c>
      <c r="C99" s="6">
        <v>222112241</v>
      </c>
      <c r="D99" s="1" t="s">
        <v>233</v>
      </c>
      <c r="E99" s="1">
        <f t="shared" si="0"/>
        <v>1</v>
      </c>
      <c r="F99" s="1" t="str">
        <f>VLOOKUP(C99,Sheet1!$A$2:$D$540,4,FALSE)</f>
        <v>Nasya Zahira Putri</v>
      </c>
      <c r="G99" s="1">
        <f t="shared" si="1"/>
        <v>1</v>
      </c>
      <c r="H99" s="1" t="s">
        <v>2049</v>
      </c>
      <c r="I99" s="25" t="s">
        <v>2050</v>
      </c>
      <c r="J99" s="23" t="str">
        <f t="shared" si="2"/>
        <v>62895332925008</v>
      </c>
      <c r="K99" s="23" t="s">
        <v>2051</v>
      </c>
      <c r="L99" s="1" t="s">
        <v>233</v>
      </c>
      <c r="M99" s="1" t="s">
        <v>1286</v>
      </c>
      <c r="N99" s="1" t="s">
        <v>2052</v>
      </c>
      <c r="O99" s="1" t="s">
        <v>2053</v>
      </c>
      <c r="P99" s="1" t="s">
        <v>2054</v>
      </c>
      <c r="Q99" s="1" t="s">
        <v>2053</v>
      </c>
      <c r="R99" s="1" t="s">
        <v>2055</v>
      </c>
      <c r="S99" s="1" t="s">
        <v>2055</v>
      </c>
      <c r="T99" s="1" t="s">
        <v>1160</v>
      </c>
      <c r="U99" s="1" t="s">
        <v>1311</v>
      </c>
      <c r="V99" s="1" t="s">
        <v>1160</v>
      </c>
    </row>
    <row r="100" spans="1:22" ht="12.75">
      <c r="A100" s="3">
        <v>45447.653081886572</v>
      </c>
      <c r="B100" s="1" t="s">
        <v>32</v>
      </c>
      <c r="C100" s="6">
        <v>222112028</v>
      </c>
      <c r="D100" s="1" t="s">
        <v>234</v>
      </c>
      <c r="E100" s="1">
        <f t="shared" si="0"/>
        <v>1</v>
      </c>
      <c r="F100" s="1" t="str">
        <f>VLOOKUP(C100,Sheet1!$A$2:$D$540,4,FALSE)</f>
        <v>Ezra Zia Izdihara</v>
      </c>
      <c r="G100" s="1">
        <f t="shared" si="1"/>
        <v>1</v>
      </c>
      <c r="H100" s="1" t="s">
        <v>2057</v>
      </c>
      <c r="I100" s="25" t="s">
        <v>2058</v>
      </c>
      <c r="J100" s="23" t="str">
        <f t="shared" si="2"/>
        <v>6287871413087</v>
      </c>
      <c r="K100" s="23" t="s">
        <v>2059</v>
      </c>
      <c r="L100" s="1" t="s">
        <v>234</v>
      </c>
      <c r="M100" s="1" t="s">
        <v>1177</v>
      </c>
      <c r="N100" s="1" t="s">
        <v>2060</v>
      </c>
      <c r="O100" s="1" t="s">
        <v>2061</v>
      </c>
      <c r="P100" s="1" t="s">
        <v>2060</v>
      </c>
      <c r="Q100" s="1" t="s">
        <v>2061</v>
      </c>
      <c r="R100" s="1" t="s">
        <v>2062</v>
      </c>
      <c r="S100" s="1" t="s">
        <v>2062</v>
      </c>
      <c r="T100" s="1" t="s">
        <v>1160</v>
      </c>
      <c r="U100" s="1" t="s">
        <v>1311</v>
      </c>
      <c r="V100" s="1" t="s">
        <v>1160</v>
      </c>
    </row>
    <row r="101" spans="1:22" ht="12.75">
      <c r="A101" s="3">
        <v>45447.653476967593</v>
      </c>
      <c r="B101" s="1" t="s">
        <v>47</v>
      </c>
      <c r="C101" s="6">
        <v>112212552</v>
      </c>
      <c r="D101" s="1" t="s">
        <v>439</v>
      </c>
      <c r="E101" s="1">
        <f t="shared" si="0"/>
        <v>1</v>
      </c>
      <c r="F101" s="1" t="str">
        <f>VLOOKUP(C101,Sheet1!$A$2:$D$540,4,FALSE)</f>
        <v>Dafa Riyandika Mahendra</v>
      </c>
      <c r="G101" s="1">
        <f t="shared" si="1"/>
        <v>1</v>
      </c>
      <c r="H101" s="1" t="s">
        <v>2064</v>
      </c>
      <c r="I101" s="25" t="s">
        <v>2065</v>
      </c>
      <c r="J101" s="23" t="str">
        <f t="shared" si="2"/>
        <v>6289528227268</v>
      </c>
      <c r="K101" s="23" t="s">
        <v>2066</v>
      </c>
      <c r="L101" s="1" t="s">
        <v>2067</v>
      </c>
      <c r="M101" s="1" t="s">
        <v>1141</v>
      </c>
      <c r="N101" s="1" t="s">
        <v>2068</v>
      </c>
      <c r="O101" s="1" t="s">
        <v>2069</v>
      </c>
      <c r="P101" s="1" t="s">
        <v>1144</v>
      </c>
      <c r="Q101" s="1" t="s">
        <v>2070</v>
      </c>
      <c r="R101" s="1" t="s">
        <v>1279</v>
      </c>
      <c r="S101" s="1" t="s">
        <v>1619</v>
      </c>
      <c r="T101" s="1" t="s">
        <v>1281</v>
      </c>
      <c r="U101" s="1" t="s">
        <v>1620</v>
      </c>
      <c r="V101" s="1" t="s">
        <v>1281</v>
      </c>
    </row>
    <row r="102" spans="1:22" ht="12.75">
      <c r="A102" s="3">
        <v>45447.655261655091</v>
      </c>
      <c r="B102" s="1" t="s">
        <v>75</v>
      </c>
      <c r="C102" s="6">
        <v>222111855</v>
      </c>
      <c r="D102" s="1" t="s">
        <v>430</v>
      </c>
      <c r="E102" s="1">
        <f t="shared" si="0"/>
        <v>1</v>
      </c>
      <c r="F102" s="1" t="str">
        <f>VLOOKUP(C102,Sheet1!$A$2:$D$540,4,FALSE)</f>
        <v>Agus Riyanto</v>
      </c>
      <c r="G102" s="1">
        <f t="shared" si="1"/>
        <v>1</v>
      </c>
      <c r="H102" s="1" t="s">
        <v>2072</v>
      </c>
      <c r="I102" s="25" t="s">
        <v>2073</v>
      </c>
      <c r="J102" s="23" t="str">
        <f t="shared" si="2"/>
        <v>6285161751071</v>
      </c>
      <c r="K102" s="23" t="s">
        <v>2074</v>
      </c>
      <c r="L102" s="1" t="s">
        <v>430</v>
      </c>
      <c r="M102" s="1" t="s">
        <v>1177</v>
      </c>
      <c r="N102" s="1" t="s">
        <v>2075</v>
      </c>
      <c r="O102" s="1" t="s">
        <v>2076</v>
      </c>
      <c r="P102" s="1" t="s">
        <v>1144</v>
      </c>
      <c r="Q102" s="1" t="s">
        <v>2077</v>
      </c>
      <c r="R102" s="1" t="s">
        <v>1278</v>
      </c>
      <c r="S102" s="1" t="s">
        <v>1279</v>
      </c>
      <c r="T102" s="1" t="s">
        <v>1280</v>
      </c>
      <c r="U102" s="1" t="s">
        <v>1281</v>
      </c>
      <c r="V102" s="1" t="s">
        <v>1280</v>
      </c>
    </row>
    <row r="103" spans="1:22" ht="12.75">
      <c r="A103" s="3">
        <v>45447.679581446762</v>
      </c>
      <c r="B103" s="1" t="s">
        <v>47</v>
      </c>
      <c r="C103" s="6">
        <v>112212804</v>
      </c>
      <c r="D103" s="1" t="s">
        <v>347</v>
      </c>
      <c r="E103" s="1">
        <f t="shared" si="0"/>
        <v>1</v>
      </c>
      <c r="F103" s="1" t="str">
        <f>VLOOKUP(C103,Sheet1!$A$2:$D$540,4,FALSE)</f>
        <v>Nugraha Wahyu Putra Supiadi</v>
      </c>
      <c r="G103" s="1">
        <f t="shared" si="1"/>
        <v>1</v>
      </c>
      <c r="H103" s="1" t="s">
        <v>2079</v>
      </c>
      <c r="I103" s="25" t="s">
        <v>2080</v>
      </c>
      <c r="J103" s="23" t="str">
        <f t="shared" si="2"/>
        <v>6285231162080</v>
      </c>
      <c r="K103" s="23" t="s">
        <v>2081</v>
      </c>
      <c r="L103" s="1" t="s">
        <v>347</v>
      </c>
      <c r="M103" s="1" t="s">
        <v>1286</v>
      </c>
      <c r="N103" s="1" t="s">
        <v>2082</v>
      </c>
      <c r="O103" s="1" t="s">
        <v>2083</v>
      </c>
      <c r="P103" s="1" t="s">
        <v>1144</v>
      </c>
      <c r="Q103" s="1" t="s">
        <v>2084</v>
      </c>
      <c r="R103" s="1" t="s">
        <v>1800</v>
      </c>
      <c r="S103" s="1" t="s">
        <v>2085</v>
      </c>
      <c r="T103" s="1" t="s">
        <v>1653</v>
      </c>
      <c r="U103" s="1" t="s">
        <v>1161</v>
      </c>
      <c r="V103" s="1" t="s">
        <v>1653</v>
      </c>
    </row>
    <row r="104" spans="1:22" ht="12.75">
      <c r="A104" s="3">
        <v>45447.679076608794</v>
      </c>
      <c r="B104" s="1" t="s">
        <v>30</v>
      </c>
      <c r="C104" s="6">
        <v>112212866</v>
      </c>
      <c r="D104" s="1" t="s">
        <v>350</v>
      </c>
      <c r="E104" s="1">
        <f t="shared" si="0"/>
        <v>1</v>
      </c>
      <c r="F104" s="1" t="str">
        <f>VLOOKUP(C104,Sheet1!$A$2:$D$540,4,FALSE)</f>
        <v>Sadiyyah Mahardika Setyo Putri</v>
      </c>
      <c r="G104" s="1">
        <f t="shared" si="1"/>
        <v>1</v>
      </c>
      <c r="H104" s="1" t="s">
        <v>2087</v>
      </c>
      <c r="I104" s="25" t="s">
        <v>2088</v>
      </c>
      <c r="J104" s="23" t="str">
        <f t="shared" si="2"/>
        <v>6285831614568</v>
      </c>
      <c r="K104" s="23" t="s">
        <v>2089</v>
      </c>
      <c r="L104" s="1" t="s">
        <v>350</v>
      </c>
      <c r="M104" s="1" t="s">
        <v>1155</v>
      </c>
      <c r="N104" s="1" t="s">
        <v>2090</v>
      </c>
      <c r="O104" s="1" t="s">
        <v>2091</v>
      </c>
      <c r="P104" s="1" t="s">
        <v>1144</v>
      </c>
      <c r="Q104" s="1" t="s">
        <v>2092</v>
      </c>
      <c r="R104" s="1" t="s">
        <v>2093</v>
      </c>
      <c r="S104" s="1" t="s">
        <v>2085</v>
      </c>
      <c r="T104" s="1" t="s">
        <v>1653</v>
      </c>
      <c r="U104" s="1" t="s">
        <v>1161</v>
      </c>
      <c r="V104" s="1" t="s">
        <v>1653</v>
      </c>
    </row>
    <row r="105" spans="1:22" ht="12.75">
      <c r="A105" s="3">
        <v>45447.659396701391</v>
      </c>
      <c r="B105" s="1" t="s">
        <v>103</v>
      </c>
      <c r="C105" s="6">
        <v>212111936</v>
      </c>
      <c r="D105" s="1" t="s">
        <v>469</v>
      </c>
      <c r="E105" s="1">
        <f t="shared" si="0"/>
        <v>1</v>
      </c>
      <c r="F105" s="1" t="str">
        <f>VLOOKUP(C105,Sheet1!$A$2:$D$540,4,FALSE)</f>
        <v>Awika Yuliati Zukhrufah</v>
      </c>
      <c r="G105" s="1">
        <f t="shared" si="1"/>
        <v>1</v>
      </c>
      <c r="H105" s="1" t="s">
        <v>2095</v>
      </c>
      <c r="I105" s="25" t="s">
        <v>2096</v>
      </c>
      <c r="J105" s="23" t="str">
        <f t="shared" si="2"/>
        <v>6285642571666</v>
      </c>
      <c r="K105" s="23" t="s">
        <v>2097</v>
      </c>
      <c r="L105" s="1" t="s">
        <v>469</v>
      </c>
      <c r="M105" s="1" t="s">
        <v>1177</v>
      </c>
      <c r="N105" s="1" t="s">
        <v>1581</v>
      </c>
      <c r="O105" s="1" t="s">
        <v>1191</v>
      </c>
      <c r="P105" s="1" t="s">
        <v>1144</v>
      </c>
      <c r="Q105" s="1" t="s">
        <v>2098</v>
      </c>
      <c r="R105" s="1" t="s">
        <v>1193</v>
      </c>
      <c r="S105" s="1" t="s">
        <v>1193</v>
      </c>
      <c r="T105" s="1" t="s">
        <v>1195</v>
      </c>
      <c r="U105" s="1" t="s">
        <v>1149</v>
      </c>
      <c r="V105" s="1" t="s">
        <v>1195</v>
      </c>
    </row>
    <row r="106" spans="1:22" ht="12.75">
      <c r="A106" s="3">
        <v>45447.659499652778</v>
      </c>
      <c r="B106" s="1" t="s">
        <v>32</v>
      </c>
      <c r="C106" s="6">
        <v>222112372</v>
      </c>
      <c r="D106" s="1" t="s">
        <v>66</v>
      </c>
      <c r="E106" s="1">
        <f t="shared" si="0"/>
        <v>1</v>
      </c>
      <c r="F106" s="1" t="str">
        <f>VLOOKUP(C106,Sheet1!$A$2:$D$540,4,FALSE)</f>
        <v>Sisilia Agustina Manalu</v>
      </c>
      <c r="G106" s="1">
        <f t="shared" si="1"/>
        <v>1</v>
      </c>
      <c r="H106" s="1" t="s">
        <v>2100</v>
      </c>
      <c r="I106" s="25" t="s">
        <v>2101</v>
      </c>
      <c r="J106" s="23" t="str">
        <f t="shared" si="2"/>
        <v>6281269155695</v>
      </c>
      <c r="K106" s="23" t="s">
        <v>2102</v>
      </c>
      <c r="L106" s="1" t="s">
        <v>66</v>
      </c>
      <c r="M106" s="1" t="s">
        <v>1141</v>
      </c>
      <c r="N106" s="1" t="s">
        <v>2103</v>
      </c>
      <c r="O106" s="1" t="s">
        <v>2104</v>
      </c>
      <c r="P106" s="1" t="s">
        <v>1144</v>
      </c>
      <c r="Q106" s="1" t="s">
        <v>2105</v>
      </c>
      <c r="R106" s="1" t="s">
        <v>2106</v>
      </c>
      <c r="S106" s="1" t="s">
        <v>1181</v>
      </c>
      <c r="T106" s="1" t="s">
        <v>2107</v>
      </c>
      <c r="U106" s="1" t="s">
        <v>1182</v>
      </c>
      <c r="V106" s="1" t="s">
        <v>2107</v>
      </c>
    </row>
    <row r="107" spans="1:22" ht="12.75">
      <c r="A107" s="3">
        <v>45447.726249791667</v>
      </c>
      <c r="B107" s="1" t="s">
        <v>32</v>
      </c>
      <c r="C107" s="6">
        <v>222112022</v>
      </c>
      <c r="D107" s="1" t="s">
        <v>518</v>
      </c>
      <c r="E107" s="1">
        <f t="shared" si="0"/>
        <v>1</v>
      </c>
      <c r="F107" s="1" t="str">
        <f>VLOOKUP(C107,Sheet1!$A$2:$D$540,4,FALSE)</f>
        <v>Erika Azizah Khoirunnisa</v>
      </c>
      <c r="G107" s="1">
        <f t="shared" si="1"/>
        <v>1</v>
      </c>
      <c r="H107" s="1" t="s">
        <v>2109</v>
      </c>
      <c r="I107" s="25" t="s">
        <v>2110</v>
      </c>
      <c r="J107" s="23" t="str">
        <f t="shared" si="2"/>
        <v>6282133673575</v>
      </c>
      <c r="K107" s="23" t="s">
        <v>2111</v>
      </c>
      <c r="L107" s="1" t="s">
        <v>2112</v>
      </c>
      <c r="M107" s="1" t="s">
        <v>1141</v>
      </c>
      <c r="N107" s="1" t="s">
        <v>2113</v>
      </c>
      <c r="O107" s="1" t="s">
        <v>2114</v>
      </c>
      <c r="P107" s="1" t="s">
        <v>1144</v>
      </c>
      <c r="Q107" s="1" t="s">
        <v>2115</v>
      </c>
      <c r="R107" s="1" t="s">
        <v>1359</v>
      </c>
      <c r="S107" s="1" t="s">
        <v>1225</v>
      </c>
      <c r="T107" s="1" t="s">
        <v>1361</v>
      </c>
      <c r="U107" s="1" t="s">
        <v>1227</v>
      </c>
      <c r="V107" s="1" t="s">
        <v>1227</v>
      </c>
    </row>
    <row r="108" spans="1:22" ht="12.75">
      <c r="A108" s="3">
        <v>45447.660510000002</v>
      </c>
      <c r="B108" s="1" t="s">
        <v>62</v>
      </c>
      <c r="C108" s="6">
        <v>222112103</v>
      </c>
      <c r="D108" s="1" t="s">
        <v>722</v>
      </c>
      <c r="E108" s="1">
        <f t="shared" si="0"/>
        <v>1</v>
      </c>
      <c r="F108" s="1" t="str">
        <f>VLOOKUP(C108,Sheet1!$A$2:$D$540,4,FALSE)</f>
        <v>Ibnu Gata</v>
      </c>
      <c r="G108" s="1">
        <f t="shared" si="1"/>
        <v>1</v>
      </c>
      <c r="H108" s="1" t="s">
        <v>2117</v>
      </c>
      <c r="I108" s="25" t="s">
        <v>2118</v>
      </c>
      <c r="J108" s="23" t="str">
        <f t="shared" si="2"/>
        <v>6281215893327</v>
      </c>
      <c r="K108" s="23" t="s">
        <v>2119</v>
      </c>
      <c r="L108" s="1" t="s">
        <v>722</v>
      </c>
      <c r="M108" s="1" t="s">
        <v>1141</v>
      </c>
      <c r="N108" s="1" t="s">
        <v>2120</v>
      </c>
      <c r="O108" s="1" t="s">
        <v>2121</v>
      </c>
      <c r="P108" s="1" t="s">
        <v>1144</v>
      </c>
      <c r="Q108" s="1" t="s">
        <v>2122</v>
      </c>
      <c r="R108" s="1" t="s">
        <v>2123</v>
      </c>
      <c r="S108" s="1" t="s">
        <v>1739</v>
      </c>
      <c r="T108" s="1" t="s">
        <v>2124</v>
      </c>
      <c r="U108" s="1" t="s">
        <v>1741</v>
      </c>
      <c r="V108" s="1" t="s">
        <v>2124</v>
      </c>
    </row>
    <row r="109" spans="1:22" ht="12.75">
      <c r="A109" s="3">
        <v>45451.473564699074</v>
      </c>
      <c r="B109" s="1" t="s">
        <v>35</v>
      </c>
      <c r="C109" s="6">
        <v>212112346</v>
      </c>
      <c r="D109" s="1" t="s">
        <v>37</v>
      </c>
      <c r="E109" s="1">
        <f t="shared" si="0"/>
        <v>1</v>
      </c>
      <c r="F109" s="1" t="str">
        <f>VLOOKUP(C109,Sheet1!$A$2:$D$540,4,FALSE)</f>
        <v>Salma Nabila Asrizal</v>
      </c>
      <c r="G109" s="1">
        <f t="shared" si="1"/>
        <v>1</v>
      </c>
      <c r="H109" s="1" t="s">
        <v>2126</v>
      </c>
      <c r="I109" s="25" t="s">
        <v>2127</v>
      </c>
      <c r="J109" s="23" t="str">
        <f t="shared" si="2"/>
        <v>6281260637147</v>
      </c>
      <c r="K109" s="26" t="s">
        <v>2128</v>
      </c>
      <c r="L109" s="1" t="s">
        <v>2129</v>
      </c>
      <c r="M109" s="1" t="s">
        <v>1893</v>
      </c>
      <c r="N109" s="1" t="s">
        <v>2130</v>
      </c>
      <c r="O109" s="1" t="s">
        <v>2131</v>
      </c>
      <c r="P109" s="1" t="s">
        <v>1144</v>
      </c>
      <c r="Q109" s="1" t="s">
        <v>2132</v>
      </c>
      <c r="R109" s="1" t="s">
        <v>1181</v>
      </c>
      <c r="S109" s="1" t="s">
        <v>1181</v>
      </c>
      <c r="T109" s="1" t="s">
        <v>1182</v>
      </c>
      <c r="U109" s="1" t="s">
        <v>1183</v>
      </c>
      <c r="V109" s="1" t="s">
        <v>1182</v>
      </c>
    </row>
    <row r="110" spans="1:22" ht="12.75">
      <c r="A110" s="3">
        <v>45447.738596527779</v>
      </c>
      <c r="B110" s="1" t="s">
        <v>32</v>
      </c>
      <c r="C110" s="6">
        <v>222111843</v>
      </c>
      <c r="D110" s="1" t="s">
        <v>2134</v>
      </c>
      <c r="E110" s="1">
        <f t="shared" si="0"/>
        <v>1</v>
      </c>
      <c r="F110" s="1" t="str">
        <f>VLOOKUP(C110,Sheet1!$A$2:$D$540,4,FALSE)</f>
        <v>Adinda Ayu Pramesthi</v>
      </c>
      <c r="G110" s="1">
        <f t="shared" si="1"/>
        <v>1</v>
      </c>
      <c r="H110" s="1" t="s">
        <v>2135</v>
      </c>
      <c r="I110" s="25" t="s">
        <v>2136</v>
      </c>
      <c r="J110" s="23" t="str">
        <f t="shared" si="2"/>
        <v>6285884289366</v>
      </c>
      <c r="K110" s="23" t="s">
        <v>2137</v>
      </c>
      <c r="L110" s="1" t="s">
        <v>571</v>
      </c>
      <c r="M110" s="1" t="s">
        <v>1141</v>
      </c>
      <c r="N110" s="1" t="s">
        <v>2138</v>
      </c>
      <c r="O110" s="1" t="s">
        <v>2139</v>
      </c>
      <c r="P110" s="1" t="s">
        <v>1144</v>
      </c>
      <c r="Q110" s="1" t="s">
        <v>2140</v>
      </c>
      <c r="R110" s="1" t="s">
        <v>1506</v>
      </c>
      <c r="S110" s="1" t="s">
        <v>2141</v>
      </c>
      <c r="T110" s="1" t="s">
        <v>1361</v>
      </c>
      <c r="U110" s="1" t="s">
        <v>2142</v>
      </c>
      <c r="V110" s="1" t="s">
        <v>2142</v>
      </c>
    </row>
    <row r="111" spans="1:22" ht="12.75">
      <c r="A111" s="3">
        <v>45447.66558241898</v>
      </c>
      <c r="B111" s="1" t="s">
        <v>103</v>
      </c>
      <c r="C111" s="6">
        <v>212111965</v>
      </c>
      <c r="D111" s="1" t="s">
        <v>388</v>
      </c>
      <c r="E111" s="1">
        <f t="shared" si="0"/>
        <v>1</v>
      </c>
      <c r="F111" s="1" t="str">
        <f>VLOOKUP(C111,Sheet1!$A$2:$D$540,4,FALSE)</f>
        <v>Celvin Keyla Alidra</v>
      </c>
      <c r="G111" s="1">
        <f t="shared" si="1"/>
        <v>1</v>
      </c>
      <c r="H111" s="1" t="s">
        <v>2144</v>
      </c>
      <c r="I111" s="25" t="s">
        <v>2145</v>
      </c>
      <c r="J111" s="23" t="str">
        <f t="shared" si="2"/>
        <v>6288233094155</v>
      </c>
      <c r="K111" s="23" t="s">
        <v>2146</v>
      </c>
      <c r="L111" s="1" t="s">
        <v>2147</v>
      </c>
      <c r="M111" s="1" t="s">
        <v>1177</v>
      </c>
      <c r="N111" s="1" t="s">
        <v>2148</v>
      </c>
      <c r="O111" s="1" t="s">
        <v>2149</v>
      </c>
      <c r="P111" s="1" t="s">
        <v>1144</v>
      </c>
      <c r="Q111" s="1" t="s">
        <v>2150</v>
      </c>
      <c r="R111" s="1" t="s">
        <v>1359</v>
      </c>
      <c r="S111" s="1" t="s">
        <v>1506</v>
      </c>
      <c r="T111" s="1" t="s">
        <v>1362</v>
      </c>
      <c r="U111" s="1" t="s">
        <v>1361</v>
      </c>
      <c r="V111" s="1" t="s">
        <v>1362</v>
      </c>
    </row>
    <row r="112" spans="1:22" ht="12.75">
      <c r="A112" s="3">
        <v>45447.720715856485</v>
      </c>
      <c r="B112" s="1" t="s">
        <v>75</v>
      </c>
      <c r="C112" s="6">
        <v>222112365</v>
      </c>
      <c r="D112" s="1" t="s">
        <v>444</v>
      </c>
      <c r="E112" s="1">
        <f t="shared" si="0"/>
        <v>1</v>
      </c>
      <c r="F112" s="1" t="str">
        <f>VLOOKUP(C112,Sheet1!$A$2:$D$540,4,FALSE)</f>
        <v>Shela Alfiyani Amalia</v>
      </c>
      <c r="G112" s="1">
        <f t="shared" si="1"/>
        <v>1</v>
      </c>
      <c r="H112" s="1" t="s">
        <v>2152</v>
      </c>
      <c r="I112" s="25" t="s">
        <v>2153</v>
      </c>
      <c r="J112" s="23" t="str">
        <f t="shared" si="2"/>
        <v>6282322011055</v>
      </c>
      <c r="K112" s="23" t="s">
        <v>2154</v>
      </c>
      <c r="L112" s="1" t="s">
        <v>444</v>
      </c>
      <c r="M112" s="1" t="s">
        <v>1177</v>
      </c>
      <c r="N112" s="1" t="s">
        <v>2155</v>
      </c>
      <c r="O112" s="1" t="s">
        <v>2156</v>
      </c>
      <c r="P112" s="1" t="s">
        <v>1144</v>
      </c>
      <c r="Q112" s="1" t="s">
        <v>2157</v>
      </c>
      <c r="R112" s="1" t="s">
        <v>2158</v>
      </c>
      <c r="S112" s="1" t="s">
        <v>2159</v>
      </c>
      <c r="T112" s="1" t="s">
        <v>2160</v>
      </c>
      <c r="U112" s="1" t="s">
        <v>2161</v>
      </c>
      <c r="V112" s="1" t="s">
        <v>2160</v>
      </c>
    </row>
    <row r="113" spans="1:22" ht="12.75">
      <c r="A113" s="3">
        <v>45447.667716331023</v>
      </c>
      <c r="B113" s="1" t="s">
        <v>41</v>
      </c>
      <c r="C113" s="6">
        <v>212112064</v>
      </c>
      <c r="D113" s="1" t="s">
        <v>680</v>
      </c>
      <c r="E113" s="1">
        <f t="shared" si="0"/>
        <v>1</v>
      </c>
      <c r="F113" s="1" t="str">
        <f>VLOOKUP(C113,Sheet1!$A$2:$D$540,4,FALSE)</f>
        <v>Fitrisia Taridipa</v>
      </c>
      <c r="G113" s="1">
        <f t="shared" si="1"/>
        <v>1</v>
      </c>
      <c r="H113" s="1" t="s">
        <v>2163</v>
      </c>
      <c r="I113" s="25" t="s">
        <v>2164</v>
      </c>
      <c r="J113" s="23" t="str">
        <f t="shared" si="2"/>
        <v>6288235998728</v>
      </c>
      <c r="K113" s="23" t="s">
        <v>2165</v>
      </c>
      <c r="L113" s="1" t="s">
        <v>2166</v>
      </c>
      <c r="M113" s="1" t="s">
        <v>1141</v>
      </c>
      <c r="N113" s="1" t="s">
        <v>1141</v>
      </c>
      <c r="O113" s="1" t="s">
        <v>2167</v>
      </c>
      <c r="P113" s="1" t="s">
        <v>1144</v>
      </c>
      <c r="Q113" s="1" t="s">
        <v>2168</v>
      </c>
      <c r="R113" s="1" t="s">
        <v>1320</v>
      </c>
      <c r="S113" s="1" t="s">
        <v>1530</v>
      </c>
      <c r="T113" s="1" t="s">
        <v>1531</v>
      </c>
      <c r="U113" s="1" t="s">
        <v>1322</v>
      </c>
      <c r="V113" s="1" t="s">
        <v>1531</v>
      </c>
    </row>
    <row r="114" spans="1:22" ht="12.75">
      <c r="A114" s="3">
        <v>45447.673354143517</v>
      </c>
      <c r="B114" s="1" t="s">
        <v>41</v>
      </c>
      <c r="C114" s="6">
        <v>212112108</v>
      </c>
      <c r="D114" s="1" t="s">
        <v>2170</v>
      </c>
      <c r="E114" s="1">
        <f t="shared" si="0"/>
        <v>1</v>
      </c>
      <c r="F114" s="1" t="str">
        <f>VLOOKUP(C114,Sheet1!$A$2:$D$540,4,FALSE)</f>
        <v>Imella Mendita Sandi</v>
      </c>
      <c r="G114" s="1">
        <f t="shared" si="1"/>
        <v>1</v>
      </c>
      <c r="H114" s="1" t="s">
        <v>2171</v>
      </c>
      <c r="I114" s="25" t="s">
        <v>2172</v>
      </c>
      <c r="J114" s="23" t="str">
        <f t="shared" si="2"/>
        <v>6282234261477</v>
      </c>
      <c r="K114" s="26" t="s">
        <v>2173</v>
      </c>
      <c r="L114" s="1" t="s">
        <v>656</v>
      </c>
      <c r="M114" s="1" t="s">
        <v>1177</v>
      </c>
      <c r="N114" s="1" t="s">
        <v>2174</v>
      </c>
      <c r="O114" s="1" t="s">
        <v>2175</v>
      </c>
      <c r="P114" s="1" t="s">
        <v>1144</v>
      </c>
      <c r="Q114" s="1" t="s">
        <v>2176</v>
      </c>
      <c r="R114" s="1" t="s">
        <v>1719</v>
      </c>
      <c r="S114" s="1" t="s">
        <v>1739</v>
      </c>
      <c r="T114" s="1" t="s">
        <v>1721</v>
      </c>
      <c r="U114" s="1" t="s">
        <v>1741</v>
      </c>
      <c r="V114" s="1" t="s">
        <v>1721</v>
      </c>
    </row>
    <row r="115" spans="1:22" ht="12.75">
      <c r="A115" s="3">
        <v>45447.673913657403</v>
      </c>
      <c r="B115" s="1" t="s">
        <v>11</v>
      </c>
      <c r="C115" s="6">
        <v>222112164</v>
      </c>
      <c r="D115" s="1" t="s">
        <v>574</v>
      </c>
      <c r="E115" s="1">
        <f t="shared" si="0"/>
        <v>1</v>
      </c>
      <c r="F115" s="1" t="str">
        <f>VLOOKUP(C115,Sheet1!$A$2:$D$540,4,FALSE)</f>
        <v>M. Khusen Ali Al Anjabi</v>
      </c>
      <c r="G115" s="1">
        <f t="shared" si="1"/>
        <v>1</v>
      </c>
      <c r="H115" s="1" t="s">
        <v>2178</v>
      </c>
      <c r="I115" s="25" t="s">
        <v>2179</v>
      </c>
      <c r="J115" s="23" t="str">
        <f t="shared" si="2"/>
        <v>6289655344065</v>
      </c>
      <c r="K115" s="23" t="s">
        <v>2180</v>
      </c>
      <c r="L115" s="1" t="s">
        <v>2181</v>
      </c>
      <c r="M115" s="1" t="s">
        <v>1286</v>
      </c>
      <c r="N115" s="1" t="s">
        <v>2182</v>
      </c>
      <c r="O115" s="1" t="s">
        <v>2183</v>
      </c>
      <c r="P115" s="1" t="s">
        <v>1144</v>
      </c>
      <c r="Q115" s="1" t="s">
        <v>2184</v>
      </c>
      <c r="R115" s="1" t="s">
        <v>2141</v>
      </c>
      <c r="S115" s="1" t="s">
        <v>2185</v>
      </c>
      <c r="T115" s="1" t="s">
        <v>2142</v>
      </c>
      <c r="U115" s="1" t="s">
        <v>2186</v>
      </c>
      <c r="V115" s="1" t="s">
        <v>2142</v>
      </c>
    </row>
    <row r="116" spans="1:22" ht="12.75">
      <c r="A116" s="3">
        <v>45447.675609317128</v>
      </c>
      <c r="B116" s="1" t="s">
        <v>75</v>
      </c>
      <c r="C116" s="6">
        <v>222112272</v>
      </c>
      <c r="D116" s="1" t="s">
        <v>2188</v>
      </c>
      <c r="E116" s="1">
        <f t="shared" si="0"/>
        <v>1</v>
      </c>
      <c r="F116" s="1" t="str">
        <f>VLOOKUP(C116,Sheet1!$A$2:$D$540,4,FALSE)</f>
        <v>Nur Shifa Dani</v>
      </c>
      <c r="G116" s="1">
        <f t="shared" si="1"/>
        <v>1</v>
      </c>
      <c r="H116" s="1" t="s">
        <v>2189</v>
      </c>
      <c r="I116" s="25" t="s">
        <v>2190</v>
      </c>
      <c r="J116" s="23" t="str">
        <f t="shared" si="2"/>
        <v>6289663644305</v>
      </c>
      <c r="K116" s="23" t="s">
        <v>2191</v>
      </c>
      <c r="L116" s="1" t="s">
        <v>2188</v>
      </c>
      <c r="M116" s="1" t="s">
        <v>1141</v>
      </c>
      <c r="N116" s="1" t="s">
        <v>2192</v>
      </c>
      <c r="O116" s="1" t="s">
        <v>1191</v>
      </c>
      <c r="P116" s="1" t="s">
        <v>1144</v>
      </c>
      <c r="Q116" s="1" t="s">
        <v>2193</v>
      </c>
      <c r="R116" s="1" t="s">
        <v>1360</v>
      </c>
      <c r="S116" s="1" t="s">
        <v>2194</v>
      </c>
      <c r="T116" s="1" t="s">
        <v>2195</v>
      </c>
      <c r="U116" s="1" t="s">
        <v>2196</v>
      </c>
      <c r="V116" s="1" t="s">
        <v>2195</v>
      </c>
    </row>
    <row r="117" spans="1:22" ht="12.75">
      <c r="A117" s="3">
        <v>45447.677995740742</v>
      </c>
      <c r="B117" s="1" t="s">
        <v>32</v>
      </c>
      <c r="C117" s="6">
        <v>222111940</v>
      </c>
      <c r="D117" s="1" t="s">
        <v>398</v>
      </c>
      <c r="E117" s="1">
        <f t="shared" si="0"/>
        <v>1</v>
      </c>
      <c r="F117" s="1" t="str">
        <f>VLOOKUP(C117,Sheet1!$A$2:$D$540,4,FALSE)</f>
        <v>Azmi Zulfani Putri</v>
      </c>
      <c r="G117" s="1">
        <f t="shared" si="1"/>
        <v>1</v>
      </c>
      <c r="H117" s="1" t="s">
        <v>2198</v>
      </c>
      <c r="I117" s="25" t="s">
        <v>2199</v>
      </c>
      <c r="J117" s="23" t="str">
        <f t="shared" si="2"/>
        <v>62895339176777</v>
      </c>
      <c r="K117" s="23" t="s">
        <v>2200</v>
      </c>
      <c r="L117" s="1" t="s">
        <v>2201</v>
      </c>
      <c r="M117" s="1" t="s">
        <v>2202</v>
      </c>
      <c r="N117" s="1" t="s">
        <v>2203</v>
      </c>
      <c r="O117" s="1" t="s">
        <v>2204</v>
      </c>
      <c r="P117" s="1" t="s">
        <v>1144</v>
      </c>
      <c r="Q117" s="1" t="s">
        <v>2205</v>
      </c>
      <c r="R117" s="1" t="s">
        <v>1359</v>
      </c>
      <c r="S117" s="1" t="s">
        <v>1506</v>
      </c>
      <c r="T117" s="1" t="s">
        <v>1361</v>
      </c>
      <c r="U117" s="1" t="s">
        <v>1362</v>
      </c>
      <c r="V117" s="1" t="s">
        <v>1361</v>
      </c>
    </row>
    <row r="118" spans="1:22" ht="12.75">
      <c r="A118" s="3">
        <v>45447.677438171297</v>
      </c>
      <c r="B118" s="1" t="s">
        <v>41</v>
      </c>
      <c r="C118" s="6">
        <v>212112138</v>
      </c>
      <c r="D118" s="1" t="s">
        <v>401</v>
      </c>
      <c r="E118" s="1">
        <f t="shared" si="0"/>
        <v>1</v>
      </c>
      <c r="F118" s="1" t="str">
        <f>VLOOKUP(C118,Sheet1!$A$2:$D$540,4,FALSE)</f>
        <v>Kintan Ayu Rizqi</v>
      </c>
      <c r="G118" s="1">
        <f t="shared" si="1"/>
        <v>1</v>
      </c>
      <c r="H118" s="1" t="s">
        <v>2207</v>
      </c>
      <c r="I118" s="25" t="s">
        <v>2208</v>
      </c>
      <c r="J118" s="23" t="str">
        <f t="shared" si="2"/>
        <v>6285875675414</v>
      </c>
      <c r="K118" s="23" t="s">
        <v>2209</v>
      </c>
      <c r="L118" s="1" t="s">
        <v>2210</v>
      </c>
      <c r="M118" s="1" t="s">
        <v>1141</v>
      </c>
      <c r="N118" s="1" t="s">
        <v>2211</v>
      </c>
      <c r="O118" s="1" t="s">
        <v>2212</v>
      </c>
      <c r="P118" s="1" t="s">
        <v>1144</v>
      </c>
      <c r="Q118" s="1" t="s">
        <v>2213</v>
      </c>
      <c r="R118" s="1" t="s">
        <v>1359</v>
      </c>
      <c r="S118" s="1" t="s">
        <v>1506</v>
      </c>
      <c r="T118" s="1" t="s">
        <v>1361</v>
      </c>
      <c r="U118" s="1" t="s">
        <v>1362</v>
      </c>
      <c r="V118" s="1" t="s">
        <v>1361</v>
      </c>
    </row>
    <row r="119" spans="1:22" ht="12.75">
      <c r="A119" s="3">
        <v>45447.677720254629</v>
      </c>
      <c r="B119" s="1" t="s">
        <v>30</v>
      </c>
      <c r="C119" s="6">
        <v>112212547</v>
      </c>
      <c r="D119" s="1" t="s">
        <v>2215</v>
      </c>
      <c r="E119" s="1">
        <f t="shared" si="0"/>
        <v>1</v>
      </c>
      <c r="F119" s="1" t="str">
        <f>VLOOKUP(C119,Sheet1!$A$2:$D$540,4,FALSE)</f>
        <v>Cici Nurhaliza Amanah</v>
      </c>
      <c r="G119" s="1">
        <f t="shared" si="1"/>
        <v>1</v>
      </c>
      <c r="H119" s="1" t="s">
        <v>2216</v>
      </c>
      <c r="I119" s="25" t="s">
        <v>2217</v>
      </c>
      <c r="J119" s="23" t="str">
        <f t="shared" si="2"/>
        <v>6282197043237</v>
      </c>
      <c r="K119" s="23" t="s">
        <v>2218</v>
      </c>
      <c r="L119" s="1" t="s">
        <v>2215</v>
      </c>
      <c r="M119" s="1" t="s">
        <v>1141</v>
      </c>
      <c r="N119" s="1" t="s">
        <v>2219</v>
      </c>
      <c r="O119" s="1" t="s">
        <v>2220</v>
      </c>
      <c r="P119" s="1" t="s">
        <v>1144</v>
      </c>
      <c r="Q119" s="1" t="s">
        <v>2221</v>
      </c>
      <c r="R119" s="1" t="s">
        <v>2222</v>
      </c>
      <c r="S119" s="1" t="s">
        <v>2223</v>
      </c>
      <c r="T119" s="1" t="s">
        <v>2224</v>
      </c>
      <c r="U119" s="1" t="s">
        <v>2225</v>
      </c>
      <c r="V119" s="1" t="s">
        <v>2224</v>
      </c>
    </row>
    <row r="120" spans="1:22" ht="12.75">
      <c r="A120" s="3">
        <v>45447.678147986109</v>
      </c>
      <c r="B120" s="1" t="s">
        <v>41</v>
      </c>
      <c r="C120" s="6">
        <v>212112383</v>
      </c>
      <c r="D120" s="1" t="s">
        <v>402</v>
      </c>
      <c r="E120" s="1">
        <f t="shared" si="0"/>
        <v>1</v>
      </c>
      <c r="F120" s="1" t="str">
        <f>VLOOKUP(C120,Sheet1!$A$2:$D$540,4,FALSE)</f>
        <v>Sukma Ayu Kusumawardani</v>
      </c>
      <c r="G120" s="1">
        <f t="shared" si="1"/>
        <v>1</v>
      </c>
      <c r="H120" s="1" t="s">
        <v>2227</v>
      </c>
      <c r="I120" s="25" t="s">
        <v>2228</v>
      </c>
      <c r="J120" s="23" t="str">
        <f t="shared" si="2"/>
        <v>6281225772439</v>
      </c>
      <c r="K120" s="23" t="s">
        <v>2229</v>
      </c>
      <c r="L120" s="1" t="s">
        <v>2230</v>
      </c>
      <c r="M120" s="1" t="s">
        <v>1286</v>
      </c>
      <c r="N120" s="1" t="s">
        <v>2231</v>
      </c>
      <c r="O120" s="1" t="s">
        <v>2232</v>
      </c>
      <c r="P120" s="1" t="s">
        <v>1144</v>
      </c>
      <c r="Q120" s="1" t="s">
        <v>2233</v>
      </c>
      <c r="R120" s="1" t="s">
        <v>1359</v>
      </c>
      <c r="S120" s="1" t="s">
        <v>2234</v>
      </c>
      <c r="T120" s="1" t="s">
        <v>1361</v>
      </c>
      <c r="U120" s="1" t="s">
        <v>1362</v>
      </c>
      <c r="V120" s="1" t="s">
        <v>1361</v>
      </c>
    </row>
    <row r="121" spans="1:22" ht="12.75">
      <c r="A121" s="3">
        <v>45447.683489224539</v>
      </c>
      <c r="B121" s="1" t="s">
        <v>41</v>
      </c>
      <c r="C121" s="6">
        <v>212111906</v>
      </c>
      <c r="D121" s="1" t="s">
        <v>245</v>
      </c>
      <c r="E121" s="1">
        <f t="shared" si="0"/>
        <v>1</v>
      </c>
      <c r="F121" s="1" t="str">
        <f>VLOOKUP(C121,Sheet1!$A$2:$D$540,4,FALSE)</f>
        <v>Annisa Muthi Zajidah</v>
      </c>
      <c r="G121" s="1">
        <f t="shared" si="1"/>
        <v>1</v>
      </c>
      <c r="H121" s="1" t="s">
        <v>2236</v>
      </c>
      <c r="I121" s="25" t="s">
        <v>2237</v>
      </c>
      <c r="J121" s="23" t="str">
        <f t="shared" si="2"/>
        <v>6285946501972</v>
      </c>
      <c r="K121" s="23" t="s">
        <v>2238</v>
      </c>
      <c r="L121" s="1" t="s">
        <v>2239</v>
      </c>
      <c r="M121" s="1" t="s">
        <v>1141</v>
      </c>
      <c r="N121" s="1" t="s">
        <v>1141</v>
      </c>
      <c r="O121" s="1" t="s">
        <v>2240</v>
      </c>
      <c r="P121" s="1" t="s">
        <v>1144</v>
      </c>
      <c r="Q121" s="1" t="s">
        <v>2241</v>
      </c>
      <c r="R121" s="1" t="s">
        <v>2242</v>
      </c>
      <c r="S121" s="1" t="s">
        <v>2243</v>
      </c>
      <c r="T121" s="1" t="s">
        <v>1160</v>
      </c>
      <c r="U121" s="1" t="s">
        <v>1311</v>
      </c>
      <c r="V121" s="1" t="s">
        <v>1160</v>
      </c>
    </row>
    <row r="122" spans="1:22" ht="12.75">
      <c r="A122" s="3">
        <v>45449.996709155093</v>
      </c>
      <c r="B122" s="1" t="s">
        <v>32</v>
      </c>
      <c r="C122" s="6">
        <v>222111988</v>
      </c>
      <c r="D122" s="1" t="s">
        <v>235</v>
      </c>
      <c r="E122" s="1">
        <f t="shared" si="0"/>
        <v>1</v>
      </c>
      <c r="F122" s="1" t="str">
        <f>VLOOKUP(C122,Sheet1!$A$2:$D$540,4,FALSE)</f>
        <v>Dhymas Adhyza Rayhan</v>
      </c>
      <c r="G122" s="1">
        <f t="shared" si="1"/>
        <v>1</v>
      </c>
      <c r="H122" s="1" t="s">
        <v>2245</v>
      </c>
      <c r="I122" s="25" t="s">
        <v>2246</v>
      </c>
      <c r="J122" s="23" t="str">
        <f t="shared" si="2"/>
        <v>6281514649277</v>
      </c>
      <c r="K122" s="23" t="s">
        <v>2247</v>
      </c>
      <c r="L122" s="1" t="s">
        <v>235</v>
      </c>
      <c r="M122" s="1" t="s">
        <v>1286</v>
      </c>
      <c r="N122" s="1" t="s">
        <v>2248</v>
      </c>
      <c r="O122" s="1" t="s">
        <v>2249</v>
      </c>
      <c r="P122" s="1" t="s">
        <v>1144</v>
      </c>
      <c r="Q122" s="1" t="s">
        <v>2250</v>
      </c>
      <c r="R122" s="1" t="s">
        <v>1158</v>
      </c>
      <c r="S122" s="1" t="s">
        <v>1652</v>
      </c>
      <c r="T122" s="1" t="s">
        <v>1160</v>
      </c>
      <c r="U122" s="1" t="s">
        <v>1653</v>
      </c>
      <c r="V122" s="1" t="s">
        <v>1160</v>
      </c>
    </row>
    <row r="123" spans="1:22" ht="12.75">
      <c r="A123" s="3">
        <v>45447.681076689812</v>
      </c>
      <c r="B123" s="1" t="s">
        <v>41</v>
      </c>
      <c r="C123" s="6">
        <v>212112053</v>
      </c>
      <c r="D123" s="1" t="s">
        <v>474</v>
      </c>
      <c r="E123" s="1">
        <f t="shared" si="0"/>
        <v>1</v>
      </c>
      <c r="F123" s="1" t="str">
        <f>VLOOKUP(C123,Sheet1!$A$2:$D$540,4,FALSE)</f>
        <v>Fauzan Bayu Hera Sudianto</v>
      </c>
      <c r="G123" s="1">
        <f t="shared" si="1"/>
        <v>1</v>
      </c>
      <c r="H123" s="1" t="s">
        <v>2252</v>
      </c>
      <c r="I123" s="25" t="s">
        <v>2253</v>
      </c>
      <c r="J123" s="23" t="str">
        <f t="shared" si="2"/>
        <v>6281391721554</v>
      </c>
      <c r="K123" s="23" t="s">
        <v>2254</v>
      </c>
      <c r="L123" s="1" t="s">
        <v>474</v>
      </c>
      <c r="M123" s="1" t="s">
        <v>1141</v>
      </c>
      <c r="N123" s="1" t="s">
        <v>2255</v>
      </c>
      <c r="O123" s="1" t="s">
        <v>2256</v>
      </c>
      <c r="P123" s="1" t="s">
        <v>1144</v>
      </c>
      <c r="Q123" s="1" t="s">
        <v>2257</v>
      </c>
      <c r="R123" s="1" t="s">
        <v>1332</v>
      </c>
      <c r="S123" s="1" t="s">
        <v>1559</v>
      </c>
      <c r="T123" s="1" t="s">
        <v>1333</v>
      </c>
      <c r="U123" s="1" t="s">
        <v>1561</v>
      </c>
      <c r="V123" s="1" t="s">
        <v>1333</v>
      </c>
    </row>
    <row r="124" spans="1:22" ht="12.75">
      <c r="A124" s="3">
        <v>45447.684655694444</v>
      </c>
      <c r="B124" s="1" t="s">
        <v>38</v>
      </c>
      <c r="C124" s="6">
        <v>212112051</v>
      </c>
      <c r="D124" s="1" t="s">
        <v>681</v>
      </c>
      <c r="E124" s="1">
        <f t="shared" si="0"/>
        <v>1</v>
      </c>
      <c r="F124" s="1" t="str">
        <f>VLOOKUP(C124,Sheet1!$A$2:$D$540,4,FALSE)</f>
        <v>Fatimah Rahmasari</v>
      </c>
      <c r="G124" s="1">
        <f t="shared" si="1"/>
        <v>1</v>
      </c>
      <c r="H124" s="1" t="s">
        <v>2259</v>
      </c>
      <c r="I124" s="25" t="s">
        <v>2260</v>
      </c>
      <c r="J124" s="23" t="str">
        <f t="shared" si="2"/>
        <v>6285232629558</v>
      </c>
      <c r="K124" s="23" t="s">
        <v>2261</v>
      </c>
      <c r="L124" s="1" t="s">
        <v>2262</v>
      </c>
      <c r="M124" s="1" t="s">
        <v>1141</v>
      </c>
      <c r="N124" s="1" t="s">
        <v>2263</v>
      </c>
      <c r="O124" s="1" t="s">
        <v>2264</v>
      </c>
      <c r="P124" s="1" t="s">
        <v>1144</v>
      </c>
      <c r="Q124" s="1" t="s">
        <v>2265</v>
      </c>
      <c r="R124" s="1" t="s">
        <v>1320</v>
      </c>
      <c r="S124" s="1" t="s">
        <v>1530</v>
      </c>
      <c r="T124" s="1" t="s">
        <v>1531</v>
      </c>
      <c r="U124" s="1" t="s">
        <v>1322</v>
      </c>
      <c r="V124" s="1" t="s">
        <v>1531</v>
      </c>
    </row>
    <row r="125" spans="1:22" ht="12.75">
      <c r="A125" s="3">
        <v>45447.81611886574</v>
      </c>
      <c r="B125" s="1" t="s">
        <v>30</v>
      </c>
      <c r="C125" s="6">
        <v>112212657</v>
      </c>
      <c r="D125" s="1" t="s">
        <v>393</v>
      </c>
      <c r="E125" s="1">
        <f t="shared" si="0"/>
        <v>1</v>
      </c>
      <c r="F125" s="1" t="str">
        <f>VLOOKUP(C125,Sheet1!$A$2:$D$540,4,FALSE)</f>
        <v>Ijazatul Labibah Al Barizah</v>
      </c>
      <c r="G125" s="1">
        <f t="shared" si="1"/>
        <v>1</v>
      </c>
      <c r="H125" s="1" t="s">
        <v>2267</v>
      </c>
      <c r="I125" s="25" t="s">
        <v>2268</v>
      </c>
      <c r="J125" s="23" t="str">
        <f t="shared" si="2"/>
        <v>62895393337092</v>
      </c>
      <c r="K125" s="23" t="s">
        <v>2269</v>
      </c>
      <c r="L125" s="1" t="s">
        <v>2270</v>
      </c>
      <c r="M125" s="1" t="s">
        <v>2271</v>
      </c>
      <c r="N125" s="1" t="s">
        <v>2272</v>
      </c>
      <c r="O125" s="1" t="s">
        <v>2273</v>
      </c>
      <c r="P125" s="1" t="s">
        <v>1144</v>
      </c>
      <c r="Q125" s="1" t="s">
        <v>2274</v>
      </c>
      <c r="R125" s="1" t="s">
        <v>1359</v>
      </c>
      <c r="S125" s="1" t="s">
        <v>2275</v>
      </c>
      <c r="T125" s="1" t="s">
        <v>1361</v>
      </c>
      <c r="U125" s="1" t="s">
        <v>1362</v>
      </c>
      <c r="V125" s="1" t="s">
        <v>1361</v>
      </c>
    </row>
    <row r="126" spans="1:22" ht="12.75">
      <c r="A126" s="3">
        <v>45447.682756817128</v>
      </c>
      <c r="B126" s="1" t="s">
        <v>41</v>
      </c>
      <c r="C126" s="6">
        <v>212111901</v>
      </c>
      <c r="D126" s="1" t="s">
        <v>2277</v>
      </c>
      <c r="E126" s="1">
        <f t="shared" si="0"/>
        <v>1</v>
      </c>
      <c r="F126" s="1" t="str">
        <f>VLOOKUP(C126,Sheet1!$A$2:$D$540,4,FALSE)</f>
        <v>Anindita Ayu Ramadhani</v>
      </c>
      <c r="G126" s="1">
        <f t="shared" si="1"/>
        <v>1</v>
      </c>
      <c r="H126" s="1" t="s">
        <v>2278</v>
      </c>
      <c r="I126" s="1">
        <v>62881038135536</v>
      </c>
      <c r="J126" s="23">
        <f t="shared" si="2"/>
        <v>62881038135536</v>
      </c>
      <c r="K126" s="26" t="s">
        <v>2279</v>
      </c>
      <c r="L126" s="1" t="s">
        <v>2280</v>
      </c>
      <c r="M126" s="1" t="s">
        <v>1141</v>
      </c>
      <c r="N126" s="1" t="s">
        <v>1141</v>
      </c>
      <c r="O126" s="1" t="s">
        <v>2281</v>
      </c>
      <c r="P126" s="1" t="s">
        <v>1144</v>
      </c>
      <c r="Q126" s="1" t="s">
        <v>2282</v>
      </c>
      <c r="R126" s="1" t="s">
        <v>1371</v>
      </c>
      <c r="S126" s="1" t="s">
        <v>1486</v>
      </c>
      <c r="T126" s="1" t="s">
        <v>1372</v>
      </c>
      <c r="U126" s="1" t="s">
        <v>1487</v>
      </c>
      <c r="V126" s="1" t="s">
        <v>1487</v>
      </c>
    </row>
    <row r="127" spans="1:22" ht="12.75">
      <c r="A127" s="3">
        <v>45447.683176284721</v>
      </c>
      <c r="B127" s="1" t="s">
        <v>47</v>
      </c>
      <c r="C127" s="6">
        <v>112212640</v>
      </c>
      <c r="D127" s="1" t="s">
        <v>839</v>
      </c>
      <c r="E127" s="1">
        <f t="shared" si="0"/>
        <v>1</v>
      </c>
      <c r="F127" s="1" t="str">
        <f>VLOOKUP(C127,Sheet1!$A$2:$D$540,4,FALSE)</f>
        <v>Hersa Maulina</v>
      </c>
      <c r="G127" s="1">
        <f t="shared" si="1"/>
        <v>1</v>
      </c>
      <c r="H127" s="1" t="s">
        <v>2284</v>
      </c>
      <c r="I127" s="25" t="s">
        <v>2285</v>
      </c>
      <c r="J127" s="23" t="str">
        <f t="shared" si="2"/>
        <v>6282157791693</v>
      </c>
      <c r="K127" s="26" t="s">
        <v>2286</v>
      </c>
      <c r="L127" s="1" t="s">
        <v>839</v>
      </c>
      <c r="M127" s="1" t="s">
        <v>1177</v>
      </c>
      <c r="N127" s="1" t="s">
        <v>2287</v>
      </c>
      <c r="O127" s="1" t="s">
        <v>2288</v>
      </c>
      <c r="P127" s="1" t="s">
        <v>1144</v>
      </c>
      <c r="Q127" s="1" t="s">
        <v>2289</v>
      </c>
      <c r="R127" s="1" t="s">
        <v>1662</v>
      </c>
      <c r="S127" s="1" t="s">
        <v>1661</v>
      </c>
      <c r="T127" s="1" t="s">
        <v>1663</v>
      </c>
      <c r="U127" s="1" t="s">
        <v>1664</v>
      </c>
      <c r="V127" s="1" t="s">
        <v>1663</v>
      </c>
    </row>
    <row r="128" spans="1:22" ht="12.75">
      <c r="A128" s="3">
        <v>45447.684269293983</v>
      </c>
      <c r="B128" s="1" t="s">
        <v>32</v>
      </c>
      <c r="C128" s="6">
        <v>222111896</v>
      </c>
      <c r="D128" s="1" t="s">
        <v>407</v>
      </c>
      <c r="E128" s="1">
        <f t="shared" si="0"/>
        <v>1</v>
      </c>
      <c r="F128" s="1" t="str">
        <f>VLOOKUP(C128,Sheet1!$A$2:$D$540,4,FALSE)</f>
        <v>Angga Fajar Kurnia</v>
      </c>
      <c r="G128" s="1">
        <f t="shared" si="1"/>
        <v>1</v>
      </c>
      <c r="H128" s="1" t="s">
        <v>2291</v>
      </c>
      <c r="I128" s="25" t="s">
        <v>2292</v>
      </c>
      <c r="J128" s="23" t="str">
        <f t="shared" si="2"/>
        <v>6289665521700</v>
      </c>
      <c r="K128" s="23" t="s">
        <v>2293</v>
      </c>
      <c r="L128" s="1" t="s">
        <v>2294</v>
      </c>
      <c r="M128" s="1" t="s">
        <v>1189</v>
      </c>
      <c r="N128" s="1" t="s">
        <v>2295</v>
      </c>
      <c r="O128" s="1" t="s">
        <v>2296</v>
      </c>
      <c r="P128" s="1" t="s">
        <v>1144</v>
      </c>
      <c r="Q128" s="1" t="s">
        <v>2297</v>
      </c>
      <c r="R128" s="1" t="s">
        <v>1300</v>
      </c>
      <c r="S128" s="1" t="s">
        <v>2298</v>
      </c>
      <c r="T128" s="1" t="s">
        <v>1301</v>
      </c>
      <c r="U128" s="1" t="s">
        <v>2299</v>
      </c>
      <c r="V128" s="1" t="s">
        <v>1301</v>
      </c>
    </row>
    <row r="129" spans="1:22" ht="12.75">
      <c r="A129" s="3">
        <v>45447.73237518518</v>
      </c>
      <c r="B129" s="1" t="s">
        <v>11</v>
      </c>
      <c r="C129" s="6">
        <v>222112366</v>
      </c>
      <c r="D129" s="1" t="s">
        <v>236</v>
      </c>
      <c r="E129" s="1">
        <f t="shared" si="0"/>
        <v>1</v>
      </c>
      <c r="F129" s="1" t="str">
        <f>VLOOKUP(C129,Sheet1!$A$2:$D$540,4,FALSE)</f>
        <v>Shofiatul Najmi</v>
      </c>
      <c r="G129" s="1">
        <f t="shared" si="1"/>
        <v>1</v>
      </c>
      <c r="H129" s="1" t="s">
        <v>2301</v>
      </c>
      <c r="I129" s="25" t="s">
        <v>2302</v>
      </c>
      <c r="J129" s="23" t="str">
        <f t="shared" si="2"/>
        <v>6285351573501</v>
      </c>
      <c r="K129" s="26" t="s">
        <v>2303</v>
      </c>
      <c r="L129" s="1" t="s">
        <v>236</v>
      </c>
      <c r="M129" s="1" t="s">
        <v>1141</v>
      </c>
      <c r="N129" s="1" t="s">
        <v>1642</v>
      </c>
      <c r="O129" s="1" t="s">
        <v>2304</v>
      </c>
      <c r="P129" s="1" t="s">
        <v>1144</v>
      </c>
      <c r="Q129" s="1" t="s">
        <v>2305</v>
      </c>
      <c r="R129" s="1" t="s">
        <v>1278</v>
      </c>
      <c r="S129" s="1" t="s">
        <v>1158</v>
      </c>
      <c r="T129" s="1" t="s">
        <v>1280</v>
      </c>
      <c r="U129" s="1" t="s">
        <v>1160</v>
      </c>
      <c r="V129" s="1" t="s">
        <v>1160</v>
      </c>
    </row>
    <row r="130" spans="1:22" ht="12.75">
      <c r="A130" s="3">
        <v>45447.685468634256</v>
      </c>
      <c r="B130" s="1" t="s">
        <v>30</v>
      </c>
      <c r="C130" s="6">
        <v>112212549</v>
      </c>
      <c r="D130" s="1" t="s">
        <v>390</v>
      </c>
      <c r="E130" s="1">
        <f t="shared" si="0"/>
        <v>1</v>
      </c>
      <c r="F130" s="1" t="str">
        <f>VLOOKUP(C130,Sheet1!$A$2:$D$540,4,FALSE)</f>
        <v>Clara Diva Verianinta Lagum</v>
      </c>
      <c r="G130" s="1">
        <f t="shared" si="1"/>
        <v>1</v>
      </c>
      <c r="H130" s="1" t="s">
        <v>2307</v>
      </c>
      <c r="I130" s="25" t="s">
        <v>2308</v>
      </c>
      <c r="J130" s="23" t="str">
        <f t="shared" si="2"/>
        <v>6289672269833</v>
      </c>
      <c r="K130" s="23" t="s">
        <v>2309</v>
      </c>
      <c r="L130" s="1" t="s">
        <v>2310</v>
      </c>
      <c r="M130" s="1" t="s">
        <v>1141</v>
      </c>
      <c r="N130" s="1" t="s">
        <v>2311</v>
      </c>
      <c r="O130" s="1" t="s">
        <v>2312</v>
      </c>
      <c r="P130" s="1" t="s">
        <v>1144</v>
      </c>
      <c r="Q130" s="1" t="s">
        <v>2313</v>
      </c>
      <c r="R130" s="1" t="s">
        <v>1170</v>
      </c>
      <c r="S130" s="1" t="s">
        <v>1169</v>
      </c>
      <c r="T130" s="1" t="s">
        <v>1171</v>
      </c>
      <c r="U130" s="1" t="s">
        <v>1172</v>
      </c>
      <c r="V130" s="1" t="s">
        <v>1171</v>
      </c>
    </row>
    <row r="131" spans="1:22" ht="12.75">
      <c r="A131" s="3">
        <v>45447.686417025463</v>
      </c>
      <c r="B131" s="1" t="s">
        <v>32</v>
      </c>
      <c r="C131" s="6">
        <v>222112042</v>
      </c>
      <c r="D131" s="1" t="s">
        <v>814</v>
      </c>
      <c r="E131" s="1">
        <f t="shared" si="0"/>
        <v>1</v>
      </c>
      <c r="F131" s="1" t="str">
        <f>VLOOKUP(C131,Sheet1!$A$2:$D$540,4,FALSE)</f>
        <v>Fardhi Dzakwan Fauzan</v>
      </c>
      <c r="G131" s="1">
        <f t="shared" si="1"/>
        <v>1</v>
      </c>
      <c r="H131" s="1" t="s">
        <v>2315</v>
      </c>
      <c r="I131" s="25" t="s">
        <v>2316</v>
      </c>
      <c r="J131" s="23" t="str">
        <f t="shared" si="2"/>
        <v>6281237492556</v>
      </c>
      <c r="K131" s="23" t="s">
        <v>2317</v>
      </c>
      <c r="L131" s="1" t="s">
        <v>2318</v>
      </c>
      <c r="M131" s="1" t="s">
        <v>1177</v>
      </c>
      <c r="N131" s="1" t="s">
        <v>2319</v>
      </c>
      <c r="O131" s="1" t="s">
        <v>2320</v>
      </c>
      <c r="P131" s="1" t="s">
        <v>1144</v>
      </c>
      <c r="Q131" s="1" t="s">
        <v>2321</v>
      </c>
      <c r="R131" s="1" t="s">
        <v>2044</v>
      </c>
      <c r="S131" s="1" t="s">
        <v>2045</v>
      </c>
      <c r="T131" s="1" t="s">
        <v>2046</v>
      </c>
      <c r="U131" s="1" t="s">
        <v>2047</v>
      </c>
      <c r="V131" s="1" t="s">
        <v>2046</v>
      </c>
    </row>
    <row r="132" spans="1:22" ht="12.75">
      <c r="A132" s="3">
        <v>45447.686453437505</v>
      </c>
      <c r="B132" s="1" t="s">
        <v>18</v>
      </c>
      <c r="C132" s="6">
        <v>222111993</v>
      </c>
      <c r="D132" s="1" t="s">
        <v>612</v>
      </c>
      <c r="E132" s="1">
        <f t="shared" si="0"/>
        <v>1</v>
      </c>
      <c r="F132" s="1" t="str">
        <f>VLOOKUP(C132,Sheet1!$A$2:$D$540,4,FALSE)</f>
        <v>Dinda Alfira Ilmayanti</v>
      </c>
      <c r="G132" s="1">
        <f t="shared" si="1"/>
        <v>1</v>
      </c>
      <c r="H132" s="1" t="s">
        <v>2323</v>
      </c>
      <c r="I132" s="25" t="s">
        <v>2324</v>
      </c>
      <c r="J132" s="23" t="str">
        <f t="shared" si="2"/>
        <v>6285727786950</v>
      </c>
      <c r="K132" s="23" t="s">
        <v>2325</v>
      </c>
      <c r="L132" s="1" t="s">
        <v>2326</v>
      </c>
      <c r="M132" s="1" t="s">
        <v>1177</v>
      </c>
      <c r="N132" s="1" t="s">
        <v>2327</v>
      </c>
      <c r="O132" s="1" t="s">
        <v>2328</v>
      </c>
      <c r="P132" s="1" t="s">
        <v>1144</v>
      </c>
      <c r="Q132" s="1" t="s">
        <v>2329</v>
      </c>
      <c r="R132" s="1" t="s">
        <v>1146</v>
      </c>
      <c r="S132" s="1" t="s">
        <v>1147</v>
      </c>
      <c r="T132" s="1" t="s">
        <v>1148</v>
      </c>
      <c r="U132" s="1" t="s">
        <v>1149</v>
      </c>
      <c r="V132" s="1" t="s">
        <v>1148</v>
      </c>
    </row>
    <row r="133" spans="1:22" ht="12.75">
      <c r="A133" s="3">
        <v>45447.687273402778</v>
      </c>
      <c r="B133" s="1" t="s">
        <v>18</v>
      </c>
      <c r="C133" s="6">
        <v>222111853</v>
      </c>
      <c r="D133" s="1" t="s">
        <v>719</v>
      </c>
      <c r="E133" s="1">
        <f t="shared" si="0"/>
        <v>1</v>
      </c>
      <c r="F133" s="1" t="str">
        <f>VLOOKUP(C133,Sheet1!$A$2:$D$540,4,FALSE)</f>
        <v>Agnes Regita Berlianni</v>
      </c>
      <c r="G133" s="1">
        <f t="shared" si="1"/>
        <v>1</v>
      </c>
      <c r="H133" s="1" t="s">
        <v>2331</v>
      </c>
      <c r="I133" s="25" t="s">
        <v>2332</v>
      </c>
      <c r="J133" s="23" t="str">
        <f t="shared" si="2"/>
        <v>6282132371482</v>
      </c>
      <c r="K133" s="23" t="s">
        <v>2333</v>
      </c>
      <c r="L133" s="1" t="s">
        <v>2334</v>
      </c>
      <c r="M133" s="1" t="s">
        <v>1141</v>
      </c>
      <c r="N133" s="1" t="s">
        <v>2335</v>
      </c>
      <c r="O133" s="1" t="s">
        <v>2139</v>
      </c>
      <c r="P133" s="1" t="s">
        <v>1144</v>
      </c>
      <c r="Q133" s="1" t="s">
        <v>2336</v>
      </c>
      <c r="R133" s="1" t="s">
        <v>1319</v>
      </c>
      <c r="S133" s="1" t="s">
        <v>1530</v>
      </c>
      <c r="T133" s="1" t="s">
        <v>1321</v>
      </c>
      <c r="U133" s="1" t="s">
        <v>1322</v>
      </c>
      <c r="V133" s="1" t="s">
        <v>1321</v>
      </c>
    </row>
    <row r="134" spans="1:22" ht="12.75">
      <c r="A134" s="3">
        <v>45447.687416620371</v>
      </c>
      <c r="B134" s="1" t="s">
        <v>11</v>
      </c>
      <c r="C134" s="6">
        <v>222112089</v>
      </c>
      <c r="D134" s="1" t="s">
        <v>301</v>
      </c>
      <c r="E134" s="1">
        <f t="shared" si="0"/>
        <v>1</v>
      </c>
      <c r="F134" s="1" t="str">
        <f>VLOOKUP(C134,Sheet1!$A$2:$D$540,4,FALSE)</f>
        <v>Hans Tikynaro Manurung</v>
      </c>
      <c r="G134" s="1">
        <f t="shared" si="1"/>
        <v>1</v>
      </c>
      <c r="H134" s="1" t="s">
        <v>2338</v>
      </c>
      <c r="I134" s="25" t="s">
        <v>2339</v>
      </c>
      <c r="J134" s="23" t="str">
        <f t="shared" si="2"/>
        <v>6289605799016</v>
      </c>
      <c r="K134" s="23" t="s">
        <v>2340</v>
      </c>
      <c r="L134" s="1" t="s">
        <v>2341</v>
      </c>
      <c r="M134" s="1" t="s">
        <v>1475</v>
      </c>
      <c r="N134" s="1" t="s">
        <v>2342</v>
      </c>
      <c r="O134" s="1" t="s">
        <v>2343</v>
      </c>
      <c r="P134" s="1" t="s">
        <v>1144</v>
      </c>
      <c r="Q134" s="1" t="s">
        <v>2343</v>
      </c>
      <c r="R134" s="1" t="s">
        <v>1158</v>
      </c>
      <c r="S134" s="1" t="s">
        <v>1159</v>
      </c>
      <c r="T134" s="1" t="s">
        <v>1161</v>
      </c>
      <c r="U134" s="1" t="s">
        <v>1160</v>
      </c>
      <c r="V134" s="1" t="s">
        <v>2344</v>
      </c>
    </row>
    <row r="135" spans="1:22" ht="12.75">
      <c r="A135" s="3">
        <v>45447.693647581022</v>
      </c>
      <c r="B135" s="1" t="s">
        <v>38</v>
      </c>
      <c r="C135" s="6">
        <v>212112395</v>
      </c>
      <c r="D135" s="1" t="s">
        <v>409</v>
      </c>
      <c r="E135" s="1">
        <f t="shared" si="0"/>
        <v>1</v>
      </c>
      <c r="F135" s="1" t="str">
        <f>VLOOKUP(C135,Sheet1!$A$2:$D$540,4,FALSE)</f>
        <v>Teguh Priharyanto</v>
      </c>
      <c r="G135" s="1">
        <f t="shared" si="1"/>
        <v>1</v>
      </c>
      <c r="H135" s="1" t="s">
        <v>2346</v>
      </c>
      <c r="I135" s="25" t="s">
        <v>2347</v>
      </c>
      <c r="J135" s="23" t="str">
        <f t="shared" si="2"/>
        <v>6289665962566</v>
      </c>
      <c r="K135" s="23" t="s">
        <v>2348</v>
      </c>
      <c r="L135" s="1" t="s">
        <v>409</v>
      </c>
      <c r="M135" s="1" t="s">
        <v>1177</v>
      </c>
      <c r="N135" s="1" t="s">
        <v>2349</v>
      </c>
      <c r="O135" s="1" t="s">
        <v>2350</v>
      </c>
      <c r="P135" s="1" t="s">
        <v>1144</v>
      </c>
      <c r="Q135" s="1" t="s">
        <v>2351</v>
      </c>
      <c r="R135" s="1" t="s">
        <v>1278</v>
      </c>
      <c r="S135" s="1" t="s">
        <v>1300</v>
      </c>
      <c r="T135" s="1" t="s">
        <v>1280</v>
      </c>
      <c r="U135" s="1" t="s">
        <v>1301</v>
      </c>
      <c r="V135" s="1" t="s">
        <v>1301</v>
      </c>
    </row>
    <row r="136" spans="1:22" ht="12.75">
      <c r="A136" s="3">
        <v>45447.690051469908</v>
      </c>
      <c r="B136" s="1" t="s">
        <v>18</v>
      </c>
      <c r="C136" s="6">
        <v>222112376</v>
      </c>
      <c r="D136" s="1" t="s">
        <v>591</v>
      </c>
      <c r="E136" s="1">
        <f t="shared" si="0"/>
        <v>1</v>
      </c>
      <c r="F136" s="1" t="str">
        <f>VLOOKUP(C136,Sheet1!$A$2:$D$540,4,FALSE)</f>
        <v>Sofi Zamzanah</v>
      </c>
      <c r="G136" s="1">
        <f t="shared" si="1"/>
        <v>1</v>
      </c>
      <c r="H136" s="1" t="s">
        <v>2353</v>
      </c>
      <c r="I136" s="25" t="s">
        <v>2354</v>
      </c>
      <c r="J136" s="23" t="str">
        <f t="shared" si="2"/>
        <v>6285694380943</v>
      </c>
      <c r="K136" s="23" t="s">
        <v>2355</v>
      </c>
      <c r="L136" s="1" t="s">
        <v>591</v>
      </c>
      <c r="M136" s="1" t="s">
        <v>1141</v>
      </c>
      <c r="N136" s="1" t="s">
        <v>2356</v>
      </c>
      <c r="O136" s="1" t="s">
        <v>2357</v>
      </c>
      <c r="P136" s="1" t="s">
        <v>1144</v>
      </c>
      <c r="Q136" s="1" t="s">
        <v>2358</v>
      </c>
      <c r="R136" s="1" t="s">
        <v>1540</v>
      </c>
      <c r="S136" s="1" t="s">
        <v>1147</v>
      </c>
      <c r="T136" s="1" t="s">
        <v>1703</v>
      </c>
      <c r="U136" s="1" t="s">
        <v>1149</v>
      </c>
      <c r="V136" s="1" t="s">
        <v>1703</v>
      </c>
    </row>
    <row r="137" spans="1:22" ht="12.75">
      <c r="A137" s="3">
        <v>45447.688732442126</v>
      </c>
      <c r="B137" s="1" t="s">
        <v>18</v>
      </c>
      <c r="C137" s="6">
        <v>222112137</v>
      </c>
      <c r="D137" s="1" t="s">
        <v>237</v>
      </c>
      <c r="E137" s="1">
        <f t="shared" si="0"/>
        <v>1</v>
      </c>
      <c r="F137" s="1" t="str">
        <f>VLOOKUP(C137,Sheet1!$A$2:$D$540,4,FALSE)</f>
        <v>Khuzaimah Putri</v>
      </c>
      <c r="G137" s="1">
        <f t="shared" si="1"/>
        <v>1</v>
      </c>
      <c r="H137" s="1" t="s">
        <v>2360</v>
      </c>
      <c r="I137" s="25" t="s">
        <v>2361</v>
      </c>
      <c r="J137" s="23" t="str">
        <f t="shared" si="2"/>
        <v>6287879107062</v>
      </c>
      <c r="K137" s="23" t="s">
        <v>2362</v>
      </c>
      <c r="L137" s="1" t="s">
        <v>2363</v>
      </c>
      <c r="M137" s="1" t="s">
        <v>1141</v>
      </c>
      <c r="N137" s="1" t="s">
        <v>2364</v>
      </c>
      <c r="O137" s="1" t="s">
        <v>2365</v>
      </c>
      <c r="P137" s="1" t="s">
        <v>2054</v>
      </c>
      <c r="Q137" s="1" t="s">
        <v>2365</v>
      </c>
      <c r="R137" s="1" t="s">
        <v>2055</v>
      </c>
      <c r="S137" s="1" t="s">
        <v>2055</v>
      </c>
      <c r="T137" s="1" t="s">
        <v>1160</v>
      </c>
      <c r="U137" s="1" t="s">
        <v>2366</v>
      </c>
      <c r="V137" s="1" t="s">
        <v>1160</v>
      </c>
    </row>
    <row r="138" spans="1:22" ht="12.75">
      <c r="A138" s="3">
        <v>45447.691431446758</v>
      </c>
      <c r="B138" s="1" t="s">
        <v>103</v>
      </c>
      <c r="C138" s="6">
        <v>212112148</v>
      </c>
      <c r="D138" s="1" t="s">
        <v>597</v>
      </c>
      <c r="E138" s="1">
        <f t="shared" si="0"/>
        <v>1</v>
      </c>
      <c r="F138" s="1" t="str">
        <f>VLOOKUP(C138,Sheet1!$A$2:$D$540,4,FALSE)</f>
        <v>Laila Vania Evelyna</v>
      </c>
      <c r="G138" s="1">
        <f t="shared" si="1"/>
        <v>1</v>
      </c>
      <c r="H138" s="1" t="s">
        <v>2368</v>
      </c>
      <c r="I138" s="25" t="s">
        <v>2369</v>
      </c>
      <c r="J138" s="23" t="str">
        <f t="shared" si="2"/>
        <v>6285786979927</v>
      </c>
      <c r="K138" s="23" t="s">
        <v>2370</v>
      </c>
      <c r="L138" s="1" t="s">
        <v>597</v>
      </c>
      <c r="M138" s="1" t="s">
        <v>1141</v>
      </c>
      <c r="N138" s="1" t="s">
        <v>2371</v>
      </c>
      <c r="O138" s="1" t="s">
        <v>2372</v>
      </c>
      <c r="P138" s="1" t="s">
        <v>1144</v>
      </c>
      <c r="Q138" s="1" t="s">
        <v>2373</v>
      </c>
      <c r="R138" s="1" t="s">
        <v>1540</v>
      </c>
      <c r="S138" s="1" t="s">
        <v>1147</v>
      </c>
      <c r="T138" s="1" t="s">
        <v>1703</v>
      </c>
      <c r="U138" s="1" t="s">
        <v>1541</v>
      </c>
      <c r="V138" s="1" t="s">
        <v>1703</v>
      </c>
    </row>
    <row r="139" spans="1:22" ht="12.75">
      <c r="A139" s="3">
        <v>45447.691353402777</v>
      </c>
      <c r="B139" s="1" t="s">
        <v>141</v>
      </c>
      <c r="C139" s="6">
        <v>212112144</v>
      </c>
      <c r="D139" s="1" t="s">
        <v>2375</v>
      </c>
      <c r="E139" s="1">
        <f t="shared" si="0"/>
        <v>1</v>
      </c>
      <c r="F139" s="1" t="str">
        <f>VLOOKUP(C139,Sheet1!$A$2:$D$540,4,FALSE)</f>
        <v>Kurnianty Indah Hafsari</v>
      </c>
      <c r="G139" s="1">
        <f t="shared" si="1"/>
        <v>1</v>
      </c>
      <c r="H139" s="1" t="s">
        <v>2376</v>
      </c>
      <c r="I139" s="25" t="s">
        <v>2377</v>
      </c>
      <c r="J139" s="23" t="str">
        <f t="shared" si="2"/>
        <v>6282145321011</v>
      </c>
      <c r="K139" s="26" t="s">
        <v>2378</v>
      </c>
      <c r="L139" s="1" t="s">
        <v>2375</v>
      </c>
      <c r="M139" s="1" t="s">
        <v>1141</v>
      </c>
      <c r="N139" s="1" t="s">
        <v>2379</v>
      </c>
      <c r="O139" s="1" t="s">
        <v>1191</v>
      </c>
      <c r="P139" s="1" t="s">
        <v>1144</v>
      </c>
      <c r="Q139" s="1" t="s">
        <v>2380</v>
      </c>
      <c r="R139" s="1" t="s">
        <v>2381</v>
      </c>
      <c r="S139" s="1" t="s">
        <v>2382</v>
      </c>
      <c r="T139" s="1" t="s">
        <v>2383</v>
      </c>
      <c r="U139" s="1" t="s">
        <v>2046</v>
      </c>
      <c r="V139" s="1" t="s">
        <v>2383</v>
      </c>
    </row>
    <row r="140" spans="1:22" ht="12.75">
      <c r="A140" s="3">
        <v>45447.690267673606</v>
      </c>
      <c r="B140" s="1" t="s">
        <v>47</v>
      </c>
      <c r="C140" s="6">
        <v>112212604</v>
      </c>
      <c r="D140" s="1" t="s">
        <v>804</v>
      </c>
      <c r="E140" s="1">
        <f t="shared" si="0"/>
        <v>1</v>
      </c>
      <c r="F140" s="1" t="str">
        <f>VLOOKUP(C140,Sheet1!$A$2:$D$540,4,FALSE)</f>
        <v>Fatimatuzzuhra</v>
      </c>
      <c r="G140" s="1">
        <f t="shared" si="1"/>
        <v>1</v>
      </c>
      <c r="H140" s="1" t="s">
        <v>2385</v>
      </c>
      <c r="I140" s="25" t="s">
        <v>2386</v>
      </c>
      <c r="J140" s="23" t="str">
        <f t="shared" si="2"/>
        <v>6282322184884</v>
      </c>
      <c r="K140" s="26" t="s">
        <v>2387</v>
      </c>
      <c r="L140" s="1" t="s">
        <v>2388</v>
      </c>
      <c r="M140" s="1" t="s">
        <v>1141</v>
      </c>
      <c r="N140" s="1" t="s">
        <v>2389</v>
      </c>
      <c r="O140" s="1" t="s">
        <v>1191</v>
      </c>
      <c r="P140" s="1" t="s">
        <v>1144</v>
      </c>
      <c r="Q140" s="1" t="s">
        <v>2390</v>
      </c>
      <c r="R140" s="1" t="s">
        <v>2044</v>
      </c>
      <c r="S140" s="1" t="s">
        <v>2044</v>
      </c>
      <c r="T140" s="1" t="s">
        <v>2046</v>
      </c>
      <c r="U140" s="1" t="s">
        <v>2047</v>
      </c>
      <c r="V140" s="1" t="s">
        <v>2046</v>
      </c>
    </row>
    <row r="141" spans="1:22" ht="12.75">
      <c r="A141" s="3">
        <v>45447.691349328699</v>
      </c>
      <c r="B141" s="1" t="s">
        <v>103</v>
      </c>
      <c r="C141" s="6">
        <v>212112015</v>
      </c>
      <c r="D141" s="1" t="s">
        <v>666</v>
      </c>
      <c r="E141" s="1">
        <f t="shared" si="0"/>
        <v>1</v>
      </c>
      <c r="F141" s="1" t="str">
        <f>VLOOKUP(C141,Sheet1!$A$2:$D$540,4,FALSE)</f>
        <v>Elvika Nanda Nurdiana</v>
      </c>
      <c r="G141" s="1">
        <f t="shared" si="1"/>
        <v>1</v>
      </c>
      <c r="H141" s="1" t="s">
        <v>2392</v>
      </c>
      <c r="I141" s="25" t="s">
        <v>2393</v>
      </c>
      <c r="J141" s="23" t="str">
        <f t="shared" si="2"/>
        <v>6285231183163</v>
      </c>
      <c r="K141" s="23" t="s">
        <v>2394</v>
      </c>
      <c r="L141" s="1" t="s">
        <v>2395</v>
      </c>
      <c r="M141" s="1" t="s">
        <v>1141</v>
      </c>
      <c r="N141" s="1" t="s">
        <v>2396</v>
      </c>
      <c r="O141" s="1" t="s">
        <v>2397</v>
      </c>
      <c r="P141" s="1" t="s">
        <v>1144</v>
      </c>
      <c r="Q141" s="1" t="s">
        <v>2398</v>
      </c>
      <c r="R141" s="1" t="s">
        <v>1205</v>
      </c>
      <c r="S141" s="1" t="s">
        <v>1206</v>
      </c>
      <c r="T141" s="1" t="s">
        <v>1207</v>
      </c>
      <c r="U141" s="1" t="s">
        <v>1208</v>
      </c>
      <c r="V141" s="1" t="s">
        <v>1207</v>
      </c>
    </row>
    <row r="142" spans="1:22" ht="12.75">
      <c r="A142" s="3">
        <v>45447.693258796295</v>
      </c>
      <c r="B142" s="1" t="s">
        <v>141</v>
      </c>
      <c r="C142" s="6">
        <v>212112061</v>
      </c>
      <c r="D142" s="1" t="s">
        <v>547</v>
      </c>
      <c r="E142" s="1">
        <f t="shared" si="0"/>
        <v>1</v>
      </c>
      <c r="F142" s="1" t="str">
        <f>VLOOKUP(C142,Sheet1!$A$2:$D$540,4,FALSE)</f>
        <v>Firda Azzahrotunnisa</v>
      </c>
      <c r="G142" s="1">
        <f t="shared" si="1"/>
        <v>1</v>
      </c>
      <c r="H142" s="1" t="s">
        <v>2400</v>
      </c>
      <c r="I142" s="25" t="s">
        <v>2401</v>
      </c>
      <c r="J142" s="23" t="str">
        <f t="shared" si="2"/>
        <v>6281326568324</v>
      </c>
      <c r="K142" s="23" t="s">
        <v>2402</v>
      </c>
      <c r="L142" s="1" t="s">
        <v>2403</v>
      </c>
      <c r="M142" s="1" t="s">
        <v>1141</v>
      </c>
      <c r="N142" s="1" t="s">
        <v>2404</v>
      </c>
      <c r="O142" s="1" t="s">
        <v>2405</v>
      </c>
      <c r="P142" s="1" t="s">
        <v>1144</v>
      </c>
      <c r="Q142" s="1" t="s">
        <v>2406</v>
      </c>
      <c r="R142" s="1" t="s">
        <v>1247</v>
      </c>
      <c r="S142" s="1" t="s">
        <v>1248</v>
      </c>
      <c r="T142" s="1" t="s">
        <v>1249</v>
      </c>
      <c r="U142" s="1" t="s">
        <v>1250</v>
      </c>
      <c r="V142" s="1" t="s">
        <v>1249</v>
      </c>
    </row>
    <row r="143" spans="1:22" ht="12.75">
      <c r="A143" s="3">
        <v>45447.692722743057</v>
      </c>
      <c r="B143" s="1" t="s">
        <v>11</v>
      </c>
      <c r="C143" s="6">
        <v>222112114</v>
      </c>
      <c r="D143" s="1" t="s">
        <v>207</v>
      </c>
      <c r="E143" s="1">
        <f t="shared" si="0"/>
        <v>1</v>
      </c>
      <c r="F143" s="1" t="str">
        <f>VLOOKUP(C143,Sheet1!$A$2:$D$540,4,FALSE)</f>
        <v>Irgi Fahrozi</v>
      </c>
      <c r="G143" s="1">
        <f t="shared" si="1"/>
        <v>1</v>
      </c>
      <c r="H143" s="1" t="s">
        <v>2408</v>
      </c>
      <c r="I143" s="1">
        <v>6281279490843</v>
      </c>
      <c r="J143" s="23">
        <f t="shared" si="2"/>
        <v>6281279490843</v>
      </c>
      <c r="K143" s="23" t="s">
        <v>2409</v>
      </c>
      <c r="L143" s="1" t="s">
        <v>207</v>
      </c>
      <c r="M143" s="1" t="s">
        <v>2410</v>
      </c>
      <c r="N143" s="1" t="s">
        <v>2411</v>
      </c>
      <c r="O143" s="1" t="s">
        <v>2412</v>
      </c>
      <c r="P143" s="1" t="s">
        <v>1144</v>
      </c>
      <c r="Q143" s="1" t="s">
        <v>2413</v>
      </c>
      <c r="R143" s="1" t="s">
        <v>1672</v>
      </c>
      <c r="S143" s="1" t="s">
        <v>1673</v>
      </c>
      <c r="T143" s="1" t="s">
        <v>1674</v>
      </c>
      <c r="U143" s="1" t="s">
        <v>1675</v>
      </c>
      <c r="V143" s="1" t="s">
        <v>1675</v>
      </c>
    </row>
    <row r="144" spans="1:22" ht="12.75">
      <c r="A144" s="3">
        <v>45447.693969363427</v>
      </c>
      <c r="B144" s="1" t="s">
        <v>47</v>
      </c>
      <c r="C144" s="6">
        <v>112212630</v>
      </c>
      <c r="D144" s="1" t="s">
        <v>268</v>
      </c>
      <c r="E144" s="1">
        <f t="shared" si="0"/>
        <v>1</v>
      </c>
      <c r="F144" s="1" t="str">
        <f>VLOOKUP(C144,Sheet1!$A$2:$D$540,4,FALSE)</f>
        <v>Hadisha Shafa Anasya</v>
      </c>
      <c r="G144" s="1">
        <f t="shared" si="1"/>
        <v>1</v>
      </c>
      <c r="H144" s="1" t="s">
        <v>2415</v>
      </c>
      <c r="I144" s="25" t="s">
        <v>2416</v>
      </c>
      <c r="J144" s="23" t="str">
        <f t="shared" si="2"/>
        <v>628972019833</v>
      </c>
      <c r="K144" s="26" t="s">
        <v>2417</v>
      </c>
      <c r="L144" s="1" t="s">
        <v>2418</v>
      </c>
      <c r="M144" s="1" t="s">
        <v>2419</v>
      </c>
      <c r="N144" s="1" t="s">
        <v>2420</v>
      </c>
      <c r="O144" s="1" t="s">
        <v>2421</v>
      </c>
      <c r="P144" s="1" t="s">
        <v>1348</v>
      </c>
      <c r="Q144" s="1" t="s">
        <v>2421</v>
      </c>
      <c r="R144" s="1" t="s">
        <v>2422</v>
      </c>
      <c r="S144" s="1" t="s">
        <v>2422</v>
      </c>
      <c r="T144" s="1" t="s">
        <v>1899</v>
      </c>
      <c r="U144" s="1" t="s">
        <v>2423</v>
      </c>
      <c r="V144" s="1" t="s">
        <v>1899</v>
      </c>
    </row>
    <row r="145" spans="1:22" ht="12.75">
      <c r="A145" s="3">
        <v>45447.694135277779</v>
      </c>
      <c r="B145" s="1" t="s">
        <v>30</v>
      </c>
      <c r="C145" s="6">
        <v>112212482</v>
      </c>
      <c r="D145" s="1" t="s">
        <v>357</v>
      </c>
      <c r="E145" s="1">
        <f t="shared" si="0"/>
        <v>1</v>
      </c>
      <c r="F145" s="1" t="str">
        <f>VLOOKUP(C145,Sheet1!$A$2:$D$540,4,FALSE)</f>
        <v>Alifah Suhaila</v>
      </c>
      <c r="G145" s="1">
        <f t="shared" si="1"/>
        <v>1</v>
      </c>
      <c r="H145" s="1" t="s">
        <v>2425</v>
      </c>
      <c r="I145" s="25" t="s">
        <v>2426</v>
      </c>
      <c r="J145" s="23" t="str">
        <f t="shared" si="2"/>
        <v>6281278979968</v>
      </c>
      <c r="K145" s="23" t="s">
        <v>2427</v>
      </c>
      <c r="L145" s="1" t="s">
        <v>357</v>
      </c>
      <c r="M145" s="1" t="s">
        <v>2428</v>
      </c>
      <c r="N145" s="1" t="s">
        <v>2429</v>
      </c>
      <c r="O145" s="1" t="s">
        <v>2430</v>
      </c>
      <c r="P145" s="1" t="s">
        <v>1144</v>
      </c>
      <c r="Q145" s="1" t="s">
        <v>2431</v>
      </c>
      <c r="R145" s="1" t="s">
        <v>2432</v>
      </c>
      <c r="S145" s="1" t="s">
        <v>2422</v>
      </c>
      <c r="T145" s="1" t="s">
        <v>1899</v>
      </c>
      <c r="U145" s="1" t="s">
        <v>2423</v>
      </c>
      <c r="V145" s="1" t="s">
        <v>2423</v>
      </c>
    </row>
    <row r="146" spans="1:22" ht="12.75">
      <c r="A146" s="3">
        <v>45447.695023842592</v>
      </c>
      <c r="B146" s="1" t="s">
        <v>41</v>
      </c>
      <c r="C146" s="6">
        <v>212111941</v>
      </c>
      <c r="D146" s="1" t="s">
        <v>2434</v>
      </c>
      <c r="E146" s="1">
        <f t="shared" si="0"/>
        <v>1</v>
      </c>
      <c r="F146" s="1" t="str">
        <f>VLOOKUP(C146,Sheet1!$A$2:$D$540,4,FALSE)</f>
        <v>Azmira Candra Vidiasari</v>
      </c>
      <c r="G146" s="1">
        <f t="shared" si="1"/>
        <v>1</v>
      </c>
      <c r="H146" s="1" t="s">
        <v>2435</v>
      </c>
      <c r="I146" s="25" t="s">
        <v>2436</v>
      </c>
      <c r="J146" s="23" t="str">
        <f t="shared" si="2"/>
        <v>6281233649342</v>
      </c>
      <c r="K146" s="26" t="s">
        <v>2437</v>
      </c>
      <c r="L146" s="1" t="s">
        <v>2434</v>
      </c>
      <c r="M146" s="1" t="s">
        <v>1177</v>
      </c>
      <c r="N146" s="1" t="s">
        <v>2438</v>
      </c>
      <c r="O146" s="1" t="s">
        <v>2439</v>
      </c>
      <c r="P146" s="1" t="s">
        <v>1144</v>
      </c>
      <c r="Q146" s="1" t="s">
        <v>2440</v>
      </c>
      <c r="R146" s="1" t="s">
        <v>1600</v>
      </c>
      <c r="S146" s="1" t="s">
        <v>2441</v>
      </c>
      <c r="T146" s="1" t="s">
        <v>1602</v>
      </c>
      <c r="U146" s="1" t="s">
        <v>2442</v>
      </c>
      <c r="V146" s="1" t="s">
        <v>1602</v>
      </c>
    </row>
    <row r="147" spans="1:22" ht="12.75">
      <c r="A147" s="3">
        <v>45447.695627199078</v>
      </c>
      <c r="B147" s="1" t="s">
        <v>20</v>
      </c>
      <c r="C147" s="6">
        <v>212111839</v>
      </c>
      <c r="D147" s="1" t="s">
        <v>2444</v>
      </c>
      <c r="E147" s="1">
        <f t="shared" si="0"/>
        <v>1</v>
      </c>
      <c r="F147" s="1" t="str">
        <f>VLOOKUP(C147,Sheet1!$A$2:$D$540,4,FALSE)</f>
        <v>Adhillah Aziz</v>
      </c>
      <c r="G147" s="1">
        <f t="shared" si="1"/>
        <v>1</v>
      </c>
      <c r="H147" s="1" t="s">
        <v>2445</v>
      </c>
      <c r="I147" s="25" t="s">
        <v>2446</v>
      </c>
      <c r="J147" s="23" t="str">
        <f t="shared" si="2"/>
        <v>6281215657171</v>
      </c>
      <c r="K147" s="23" t="s">
        <v>2447</v>
      </c>
      <c r="L147" s="1" t="s">
        <v>2444</v>
      </c>
      <c r="M147" s="1" t="s">
        <v>1141</v>
      </c>
      <c r="N147" s="1" t="s">
        <v>2448</v>
      </c>
      <c r="O147" s="1" t="s">
        <v>2449</v>
      </c>
      <c r="P147" s="1" t="s">
        <v>1144</v>
      </c>
      <c r="Q147" s="1" t="s">
        <v>2450</v>
      </c>
      <c r="R147" s="1" t="s">
        <v>1332</v>
      </c>
      <c r="S147" s="1" t="s">
        <v>1559</v>
      </c>
      <c r="T147" s="1" t="s">
        <v>1333</v>
      </c>
      <c r="U147" s="1" t="s">
        <v>1561</v>
      </c>
      <c r="V147" s="1" t="s">
        <v>1333</v>
      </c>
    </row>
    <row r="148" spans="1:22" ht="12.75">
      <c r="A148" s="3">
        <v>45447.695787210643</v>
      </c>
      <c r="B148" s="1" t="s">
        <v>20</v>
      </c>
      <c r="C148" s="6">
        <v>212111981</v>
      </c>
      <c r="D148" s="1" t="s">
        <v>332</v>
      </c>
      <c r="E148" s="1">
        <f t="shared" si="0"/>
        <v>1</v>
      </c>
      <c r="F148" s="1" t="str">
        <f>VLOOKUP(C148,Sheet1!$A$2:$D$540,4,FALSE)</f>
        <v>Desti Fitriani</v>
      </c>
      <c r="G148" s="1">
        <f t="shared" si="1"/>
        <v>1</v>
      </c>
      <c r="H148" s="1" t="s">
        <v>2452</v>
      </c>
      <c r="I148" s="25" t="s">
        <v>2453</v>
      </c>
      <c r="J148" s="23" t="str">
        <f t="shared" si="2"/>
        <v>62895616179023</v>
      </c>
      <c r="K148" s="23" t="s">
        <v>2454</v>
      </c>
      <c r="L148" s="1" t="s">
        <v>332</v>
      </c>
      <c r="M148" s="1" t="s">
        <v>1177</v>
      </c>
      <c r="N148" s="1" t="s">
        <v>2455</v>
      </c>
      <c r="O148" s="1" t="s">
        <v>2456</v>
      </c>
      <c r="P148" s="1" t="s">
        <v>1144</v>
      </c>
      <c r="Q148" s="1" t="s">
        <v>2457</v>
      </c>
      <c r="R148" s="1" t="s">
        <v>1591</v>
      </c>
      <c r="S148" s="1" t="s">
        <v>1158</v>
      </c>
      <c r="T148" s="1" t="s">
        <v>1592</v>
      </c>
      <c r="U148" s="1" t="s">
        <v>1160</v>
      </c>
      <c r="V148" s="1" t="s">
        <v>1592</v>
      </c>
    </row>
    <row r="149" spans="1:22" ht="12.75">
      <c r="A149" s="3">
        <v>45447.697034826386</v>
      </c>
      <c r="B149" s="1" t="s">
        <v>35</v>
      </c>
      <c r="C149" s="6">
        <v>212112257</v>
      </c>
      <c r="D149" s="1" t="s">
        <v>2459</v>
      </c>
      <c r="E149" s="1">
        <f t="shared" si="0"/>
        <v>1</v>
      </c>
      <c r="F149" s="1" t="str">
        <f>VLOOKUP(C149,Sheet1!$A$2:$D$540,4,FALSE)</f>
        <v>Ni Putu Lidya Pramesty</v>
      </c>
      <c r="G149" s="1">
        <f t="shared" si="1"/>
        <v>1</v>
      </c>
      <c r="H149" s="1" t="s">
        <v>2460</v>
      </c>
      <c r="I149" s="25" t="s">
        <v>2461</v>
      </c>
      <c r="J149" s="23" t="str">
        <f t="shared" si="2"/>
        <v>6282146305988</v>
      </c>
      <c r="K149" s="26" t="s">
        <v>2462</v>
      </c>
      <c r="L149" s="1" t="s">
        <v>2459</v>
      </c>
      <c r="M149" s="1" t="s">
        <v>1141</v>
      </c>
      <c r="N149" s="1" t="s">
        <v>2463</v>
      </c>
      <c r="O149" s="1" t="s">
        <v>2464</v>
      </c>
      <c r="P149" s="1" t="s">
        <v>1144</v>
      </c>
      <c r="Q149" s="1" t="s">
        <v>2465</v>
      </c>
      <c r="R149" s="1" t="s">
        <v>1898</v>
      </c>
      <c r="S149" s="1" t="s">
        <v>1897</v>
      </c>
      <c r="T149" s="1" t="s">
        <v>1160</v>
      </c>
      <c r="U149" s="1" t="s">
        <v>1161</v>
      </c>
      <c r="V149" s="1" t="s">
        <v>1160</v>
      </c>
    </row>
    <row r="150" spans="1:22" ht="12.75">
      <c r="A150" s="3">
        <v>45449.498875370366</v>
      </c>
      <c r="B150" s="1" t="s">
        <v>47</v>
      </c>
      <c r="C150" s="6">
        <v>112212524</v>
      </c>
      <c r="D150" s="1" t="s">
        <v>581</v>
      </c>
      <c r="E150" s="1">
        <f t="shared" si="0"/>
        <v>1</v>
      </c>
      <c r="F150" s="1" t="str">
        <f>VLOOKUP(C150,Sheet1!$A$2:$D$540,4,FALSE)</f>
        <v>Aulia Zahra Rahmah</v>
      </c>
      <c r="G150" s="1">
        <f t="shared" si="1"/>
        <v>1</v>
      </c>
      <c r="H150" s="1" t="s">
        <v>2467</v>
      </c>
      <c r="I150" s="25" t="s">
        <v>2468</v>
      </c>
      <c r="J150" s="23" t="str">
        <f t="shared" si="2"/>
        <v>6282313047247</v>
      </c>
      <c r="K150" s="23" t="s">
        <v>2469</v>
      </c>
      <c r="L150" s="1" t="s">
        <v>581</v>
      </c>
      <c r="M150" s="1" t="s">
        <v>1155</v>
      </c>
      <c r="N150" s="1" t="s">
        <v>2470</v>
      </c>
      <c r="O150" s="1" t="s">
        <v>2471</v>
      </c>
      <c r="P150" s="1" t="s">
        <v>1144</v>
      </c>
      <c r="Q150" s="1" t="s">
        <v>2472</v>
      </c>
      <c r="R150" s="1" t="s">
        <v>1540</v>
      </c>
      <c r="S150" s="1" t="s">
        <v>1147</v>
      </c>
      <c r="T150" s="1" t="s">
        <v>1541</v>
      </c>
      <c r="U150" s="1" t="s">
        <v>1703</v>
      </c>
      <c r="V150" s="1" t="s">
        <v>1541</v>
      </c>
    </row>
    <row r="151" spans="1:22" ht="12.75">
      <c r="A151" s="3">
        <v>45451.249234305556</v>
      </c>
      <c r="B151" s="1" t="s">
        <v>23</v>
      </c>
      <c r="C151" s="6">
        <v>112212765</v>
      </c>
      <c r="D151" s="1" t="s">
        <v>2474</v>
      </c>
      <c r="E151" s="1">
        <f t="shared" si="0"/>
        <v>1</v>
      </c>
      <c r="F151" s="1" t="str">
        <f>VLOOKUP(C151,Sheet1!$A$2:$D$540,4,FALSE)</f>
        <v>Muhammad Raihan</v>
      </c>
      <c r="G151" s="1">
        <f t="shared" si="1"/>
        <v>1</v>
      </c>
      <c r="H151" s="1" t="s">
        <v>2475</v>
      </c>
      <c r="I151" s="25" t="s">
        <v>2476</v>
      </c>
      <c r="J151" s="23" t="str">
        <f t="shared" si="2"/>
        <v>6281351991445</v>
      </c>
      <c r="K151" s="26" t="s">
        <v>2477</v>
      </c>
      <c r="L151" s="1" t="s">
        <v>2474</v>
      </c>
      <c r="M151" s="1" t="s">
        <v>2478</v>
      </c>
      <c r="N151" s="1" t="s">
        <v>2479</v>
      </c>
      <c r="O151" s="1" t="s">
        <v>2480</v>
      </c>
      <c r="P151" s="1" t="s">
        <v>1144</v>
      </c>
      <c r="Q151" s="1" t="s">
        <v>2481</v>
      </c>
      <c r="R151" s="1" t="s">
        <v>1382</v>
      </c>
      <c r="S151" s="1" t="s">
        <v>1381</v>
      </c>
      <c r="T151" s="1" t="s">
        <v>1383</v>
      </c>
      <c r="U151" s="1" t="s">
        <v>1384</v>
      </c>
      <c r="V151" s="1" t="s">
        <v>1383</v>
      </c>
    </row>
    <row r="152" spans="1:22" ht="12.75">
      <c r="A152" s="3">
        <v>45447.703149409717</v>
      </c>
      <c r="B152" s="1" t="s">
        <v>35</v>
      </c>
      <c r="C152" s="6">
        <v>212112361</v>
      </c>
      <c r="D152" s="1" t="s">
        <v>2483</v>
      </c>
      <c r="E152" s="1">
        <f t="shared" si="0"/>
        <v>1</v>
      </c>
      <c r="F152" s="1" t="str">
        <f>VLOOKUP(C152,Sheet1!$A$2:$D$540,4,FALSE)</f>
        <v>Shafira Husna</v>
      </c>
      <c r="G152" s="1">
        <f t="shared" si="1"/>
        <v>1</v>
      </c>
      <c r="H152" s="1" t="s">
        <v>2484</v>
      </c>
      <c r="I152" s="25" t="s">
        <v>2485</v>
      </c>
      <c r="J152" s="23" t="str">
        <f t="shared" si="2"/>
        <v>6281511373210</v>
      </c>
      <c r="K152" s="23" t="s">
        <v>2486</v>
      </c>
      <c r="L152" s="1" t="s">
        <v>2483</v>
      </c>
      <c r="M152" s="1" t="s">
        <v>1177</v>
      </c>
      <c r="N152" s="1" t="s">
        <v>2487</v>
      </c>
      <c r="O152" s="1" t="s">
        <v>2488</v>
      </c>
      <c r="P152" s="1" t="s">
        <v>1144</v>
      </c>
      <c r="Q152" s="1" t="s">
        <v>2489</v>
      </c>
      <c r="R152" s="1" t="s">
        <v>1359</v>
      </c>
      <c r="S152" s="1" t="s">
        <v>1506</v>
      </c>
      <c r="T152" s="1" t="s">
        <v>1362</v>
      </c>
      <c r="U152" s="1" t="s">
        <v>1361</v>
      </c>
      <c r="V152" s="1" t="s">
        <v>1362</v>
      </c>
    </row>
    <row r="153" spans="1:22" ht="12.75">
      <c r="A153" s="3">
        <v>45450.818321226849</v>
      </c>
      <c r="B153" s="1" t="s">
        <v>20</v>
      </c>
      <c r="C153" s="6">
        <v>212111927</v>
      </c>
      <c r="D153" s="1" t="s">
        <v>22</v>
      </c>
      <c r="E153" s="1">
        <f t="shared" si="0"/>
        <v>1</v>
      </c>
      <c r="F153" s="1" t="str">
        <f>VLOOKUP(C153,Sheet1!$A$2:$D$540,4,FALSE)</f>
        <v>Asrul Razi</v>
      </c>
      <c r="G153" s="1">
        <f t="shared" si="1"/>
        <v>1</v>
      </c>
      <c r="H153" s="1" t="s">
        <v>2491</v>
      </c>
      <c r="I153" s="25" t="s">
        <v>2492</v>
      </c>
      <c r="J153" s="23" t="str">
        <f t="shared" si="2"/>
        <v>6282216619487</v>
      </c>
      <c r="K153" s="26" t="s">
        <v>2493</v>
      </c>
      <c r="L153" s="1" t="s">
        <v>2494</v>
      </c>
      <c r="M153" s="1" t="s">
        <v>1141</v>
      </c>
      <c r="N153" s="1" t="s">
        <v>2389</v>
      </c>
      <c r="O153" s="1" t="s">
        <v>2495</v>
      </c>
      <c r="P153" s="1" t="s">
        <v>1144</v>
      </c>
      <c r="Q153" s="1" t="s">
        <v>2496</v>
      </c>
      <c r="R153" s="1" t="s">
        <v>2497</v>
      </c>
      <c r="S153" s="1" t="s">
        <v>2498</v>
      </c>
      <c r="T153" s="1" t="s">
        <v>2499</v>
      </c>
      <c r="U153" s="1" t="s">
        <v>2500</v>
      </c>
      <c r="V153" s="1" t="s">
        <v>2499</v>
      </c>
    </row>
    <row r="154" spans="1:22" ht="12.75">
      <c r="A154" s="3">
        <v>45447.701484467594</v>
      </c>
      <c r="B154" s="1" t="s">
        <v>103</v>
      </c>
      <c r="C154" s="6">
        <v>212112075</v>
      </c>
      <c r="D154" s="1" t="s">
        <v>525</v>
      </c>
      <c r="E154" s="1">
        <f t="shared" si="0"/>
        <v>1</v>
      </c>
      <c r="F154" s="1" t="str">
        <f>VLOOKUP(C154,Sheet1!$A$2:$D$540,4,FALSE)</f>
        <v>Ghulam An-Nabalah Bani Syafii</v>
      </c>
      <c r="G154" s="1">
        <f t="shared" si="1"/>
        <v>1</v>
      </c>
      <c r="H154" s="1" t="s">
        <v>2502</v>
      </c>
      <c r="I154" s="25" t="s">
        <v>2503</v>
      </c>
      <c r="J154" s="23" t="str">
        <f t="shared" si="2"/>
        <v>6285770289601</v>
      </c>
      <c r="K154" s="23" t="s">
        <v>2504</v>
      </c>
      <c r="L154" s="1" t="s">
        <v>2505</v>
      </c>
      <c r="M154" s="1" t="s">
        <v>1286</v>
      </c>
      <c r="N154" s="1" t="s">
        <v>2506</v>
      </c>
      <c r="O154" s="1" t="s">
        <v>2507</v>
      </c>
      <c r="P154" s="1" t="s">
        <v>1144</v>
      </c>
      <c r="Q154" s="1" t="s">
        <v>2508</v>
      </c>
      <c r="R154" s="1" t="s">
        <v>1506</v>
      </c>
      <c r="S154" s="1" t="s">
        <v>1359</v>
      </c>
      <c r="T154" s="1" t="s">
        <v>1508</v>
      </c>
      <c r="U154" s="1" t="s">
        <v>1361</v>
      </c>
      <c r="V154" s="1" t="s">
        <v>1508</v>
      </c>
    </row>
    <row r="155" spans="1:22" ht="12.75">
      <c r="A155" s="3">
        <v>45447.701746342587</v>
      </c>
      <c r="B155" s="1" t="s">
        <v>35</v>
      </c>
      <c r="C155" s="6">
        <v>212111837</v>
      </c>
      <c r="D155" s="1" t="s">
        <v>705</v>
      </c>
      <c r="E155" s="1">
        <f t="shared" si="0"/>
        <v>1</v>
      </c>
      <c r="F155" s="1" t="str">
        <f>VLOOKUP(C155,Sheet1!$A$2:$D$540,4,FALSE)</f>
        <v>Achmad Fioren Jati Golo</v>
      </c>
      <c r="G155" s="1">
        <f t="shared" si="1"/>
        <v>1</v>
      </c>
      <c r="H155" s="1" t="s">
        <v>2510</v>
      </c>
      <c r="I155" s="25" t="s">
        <v>2511</v>
      </c>
      <c r="J155" s="23" t="str">
        <f t="shared" si="2"/>
        <v>6285336391647</v>
      </c>
      <c r="K155" s="26" t="s">
        <v>2512</v>
      </c>
      <c r="L155" s="1" t="s">
        <v>2513</v>
      </c>
      <c r="M155" s="1" t="s">
        <v>1141</v>
      </c>
      <c r="N155" s="1" t="s">
        <v>2514</v>
      </c>
      <c r="O155" s="1" t="s">
        <v>2515</v>
      </c>
      <c r="P155" s="1" t="s">
        <v>1144</v>
      </c>
      <c r="Q155" s="1" t="s">
        <v>2516</v>
      </c>
      <c r="R155" s="1" t="s">
        <v>1267</v>
      </c>
      <c r="S155" s="1" t="s">
        <v>1267</v>
      </c>
      <c r="T155" s="1" t="s">
        <v>1269</v>
      </c>
      <c r="U155" s="1" t="s">
        <v>1269</v>
      </c>
      <c r="V155" s="1" t="s">
        <v>1269</v>
      </c>
    </row>
    <row r="156" spans="1:22" ht="12.75">
      <c r="A156" s="3">
        <v>45447.701899768523</v>
      </c>
      <c r="B156" s="1" t="s">
        <v>57</v>
      </c>
      <c r="C156" s="6">
        <v>222112246</v>
      </c>
      <c r="D156" s="1" t="s">
        <v>192</v>
      </c>
      <c r="E156" s="1">
        <f t="shared" si="0"/>
        <v>1</v>
      </c>
      <c r="F156" s="1" t="str">
        <f>VLOOKUP(C156,Sheet1!$A$2:$D$540,4,FALSE)</f>
        <v>Naufal Ihsan Putra Marlin</v>
      </c>
      <c r="G156" s="1">
        <f t="shared" si="1"/>
        <v>1</v>
      </c>
      <c r="H156" s="1" t="s">
        <v>2518</v>
      </c>
      <c r="I156" s="25" t="s">
        <v>2519</v>
      </c>
      <c r="J156" s="23" t="str">
        <f t="shared" si="2"/>
        <v>6282184179054</v>
      </c>
      <c r="K156" s="23" t="s">
        <v>2520</v>
      </c>
      <c r="L156" s="1" t="s">
        <v>192</v>
      </c>
      <c r="M156" s="1" t="s">
        <v>1141</v>
      </c>
      <c r="N156" s="1" t="s">
        <v>2521</v>
      </c>
      <c r="O156" s="1" t="s">
        <v>2522</v>
      </c>
      <c r="P156" s="1" t="s">
        <v>1144</v>
      </c>
      <c r="Q156" s="1" t="s">
        <v>2523</v>
      </c>
      <c r="R156" s="1" t="s">
        <v>1672</v>
      </c>
      <c r="S156" s="1" t="s">
        <v>1672</v>
      </c>
      <c r="T156" s="1" t="s">
        <v>1674</v>
      </c>
      <c r="U156" s="1" t="s">
        <v>1675</v>
      </c>
      <c r="V156" s="1" t="s">
        <v>1674</v>
      </c>
    </row>
    <row r="157" spans="1:22" ht="12.75">
      <c r="A157" s="3">
        <v>45447.754925648143</v>
      </c>
      <c r="B157" s="1" t="s">
        <v>38</v>
      </c>
      <c r="C157" s="6">
        <v>212112104</v>
      </c>
      <c r="D157" s="1" t="s">
        <v>371</v>
      </c>
      <c r="E157" s="1">
        <f t="shared" si="0"/>
        <v>1</v>
      </c>
      <c r="F157" s="1" t="str">
        <f>VLOOKUP(C157,Sheet1!$A$2:$D$540,4,FALSE)</f>
        <v>Iftina Ika Rahmawati</v>
      </c>
      <c r="G157" s="1">
        <f t="shared" si="1"/>
        <v>1</v>
      </c>
      <c r="H157" s="1" t="s">
        <v>2525</v>
      </c>
      <c r="I157" s="25" t="s">
        <v>2526</v>
      </c>
      <c r="J157" s="23" t="str">
        <f t="shared" si="2"/>
        <v>6282324505145</v>
      </c>
      <c r="K157" s="23" t="s">
        <v>2527</v>
      </c>
      <c r="L157" s="1" t="s">
        <v>371</v>
      </c>
      <c r="M157" s="1" t="s">
        <v>2528</v>
      </c>
      <c r="N157" s="1" t="s">
        <v>2529</v>
      </c>
      <c r="O157" s="1" t="s">
        <v>1191</v>
      </c>
      <c r="P157" s="1" t="s">
        <v>1144</v>
      </c>
      <c r="Q157" s="1" t="s">
        <v>2530</v>
      </c>
      <c r="R157" s="1" t="s">
        <v>1359</v>
      </c>
      <c r="S157" s="1" t="s">
        <v>1506</v>
      </c>
      <c r="T157" s="1" t="s">
        <v>1362</v>
      </c>
      <c r="U157" s="1" t="s">
        <v>1361</v>
      </c>
      <c r="V157" s="1" t="s">
        <v>1362</v>
      </c>
    </row>
    <row r="158" spans="1:22" ht="12.75">
      <c r="A158" s="3">
        <v>45447.703121446757</v>
      </c>
      <c r="B158" s="1" t="s">
        <v>141</v>
      </c>
      <c r="C158" s="6">
        <v>212112068</v>
      </c>
      <c r="D158" s="1" t="s">
        <v>566</v>
      </c>
      <c r="E158" s="1">
        <f t="shared" si="0"/>
        <v>1</v>
      </c>
      <c r="F158" s="1" t="str">
        <f>VLOOKUP(C158,Sheet1!$A$2:$D$540,4,FALSE)</f>
        <v>Galuh Retno Utami</v>
      </c>
      <c r="G158" s="1">
        <f t="shared" si="1"/>
        <v>1</v>
      </c>
      <c r="H158" s="1" t="s">
        <v>2532</v>
      </c>
      <c r="I158" s="25" t="s">
        <v>2533</v>
      </c>
      <c r="J158" s="23" t="str">
        <f t="shared" si="2"/>
        <v>6282243150124</v>
      </c>
      <c r="K158" s="23" t="s">
        <v>2534</v>
      </c>
      <c r="L158" s="1" t="s">
        <v>2535</v>
      </c>
      <c r="M158" s="1" t="s">
        <v>1141</v>
      </c>
      <c r="N158" s="1" t="s">
        <v>2536</v>
      </c>
      <c r="O158" s="1" t="s">
        <v>2537</v>
      </c>
      <c r="P158" s="1" t="s">
        <v>1144</v>
      </c>
      <c r="Q158" s="1" t="s">
        <v>2538</v>
      </c>
      <c r="R158" s="1" t="s">
        <v>1506</v>
      </c>
      <c r="S158" s="1" t="s">
        <v>1505</v>
      </c>
      <c r="T158" s="1" t="s">
        <v>1507</v>
      </c>
      <c r="U158" s="1" t="s">
        <v>1508</v>
      </c>
      <c r="V158" s="1" t="s">
        <v>1507</v>
      </c>
    </row>
    <row r="159" spans="1:22" ht="12.75">
      <c r="A159" s="3">
        <v>45451.673482245373</v>
      </c>
      <c r="B159" s="1" t="s">
        <v>11</v>
      </c>
      <c r="C159" s="6">
        <v>222112358</v>
      </c>
      <c r="D159" s="1" t="s">
        <v>458</v>
      </c>
      <c r="E159" s="1">
        <f t="shared" si="0"/>
        <v>1</v>
      </c>
      <c r="F159" s="1" t="str">
        <f>VLOOKUP(C159,Sheet1!$A$2:$D$540,4,FALSE)</f>
        <v>Setya Hadi Nugroho</v>
      </c>
      <c r="G159" s="1">
        <f t="shared" si="1"/>
        <v>1</v>
      </c>
      <c r="H159" s="1" t="s">
        <v>2540</v>
      </c>
      <c r="I159" s="25" t="s">
        <v>2541</v>
      </c>
      <c r="J159" s="23" t="str">
        <f t="shared" si="2"/>
        <v>6283105002928</v>
      </c>
      <c r="K159" s="23" t="s">
        <v>2542</v>
      </c>
      <c r="L159" s="1" t="s">
        <v>2543</v>
      </c>
      <c r="M159" s="1" t="s">
        <v>1155</v>
      </c>
      <c r="N159" s="1" t="s">
        <v>2544</v>
      </c>
      <c r="O159" s="1" t="s">
        <v>1191</v>
      </c>
      <c r="P159" s="1" t="s">
        <v>1144</v>
      </c>
      <c r="Q159" s="1" t="s">
        <v>2545</v>
      </c>
      <c r="R159" s="1" t="s">
        <v>1559</v>
      </c>
      <c r="S159" s="1" t="s">
        <v>1194</v>
      </c>
      <c r="T159" s="1" t="s">
        <v>1561</v>
      </c>
      <c r="U159" s="1" t="s">
        <v>1196</v>
      </c>
      <c r="V159" s="1" t="s">
        <v>1196</v>
      </c>
    </row>
    <row r="160" spans="1:22" ht="12.75">
      <c r="A160" s="3">
        <v>45447.705190092587</v>
      </c>
      <c r="B160" s="1" t="s">
        <v>11</v>
      </c>
      <c r="C160" s="6">
        <v>222112004</v>
      </c>
      <c r="D160" s="1" t="s">
        <v>13</v>
      </c>
      <c r="E160" s="1">
        <f t="shared" si="0"/>
        <v>1</v>
      </c>
      <c r="F160" s="1" t="str">
        <f>VLOOKUP(C160,Sheet1!$A$2:$D$540,4,FALSE)</f>
        <v>Egi Nawwar Sukma</v>
      </c>
      <c r="G160" s="1">
        <f t="shared" si="1"/>
        <v>1</v>
      </c>
      <c r="H160" s="1" t="s">
        <v>2547</v>
      </c>
      <c r="I160" s="25" t="s">
        <v>2548</v>
      </c>
      <c r="J160" s="23" t="str">
        <f t="shared" si="2"/>
        <v>6282273007522</v>
      </c>
      <c r="K160" s="23" t="s">
        <v>2549</v>
      </c>
      <c r="L160" s="1" t="s">
        <v>13</v>
      </c>
      <c r="M160" s="1" t="s">
        <v>1141</v>
      </c>
      <c r="N160" s="1" t="s">
        <v>2550</v>
      </c>
      <c r="O160" s="1" t="s">
        <v>2551</v>
      </c>
      <c r="P160" s="1" t="s">
        <v>1144</v>
      </c>
      <c r="Q160" s="1" t="s">
        <v>2552</v>
      </c>
      <c r="R160" s="1" t="s">
        <v>2553</v>
      </c>
      <c r="S160" s="1" t="s">
        <v>2554</v>
      </c>
      <c r="T160" s="1" t="s">
        <v>2499</v>
      </c>
      <c r="U160" s="1" t="s">
        <v>2555</v>
      </c>
      <c r="V160" s="1" t="s">
        <v>2499</v>
      </c>
    </row>
    <row r="161" spans="1:22" ht="12.75">
      <c r="A161" s="3">
        <v>45447.709275972222</v>
      </c>
      <c r="B161" s="1" t="s">
        <v>32</v>
      </c>
      <c r="C161" s="6">
        <v>222112245</v>
      </c>
      <c r="D161" s="1" t="s">
        <v>655</v>
      </c>
      <c r="E161" s="1">
        <f t="shared" si="0"/>
        <v>1</v>
      </c>
      <c r="F161" s="1" t="str">
        <f>VLOOKUP(C161,Sheet1!$A$2:$D$540,4,FALSE)</f>
        <v>Naufal Fadli Muzakki</v>
      </c>
      <c r="G161" s="1">
        <f t="shared" si="1"/>
        <v>1</v>
      </c>
      <c r="H161" s="1" t="s">
        <v>2557</v>
      </c>
      <c r="I161" s="25" t="s">
        <v>2558</v>
      </c>
      <c r="J161" s="23" t="str">
        <f t="shared" si="2"/>
        <v>6282335244145</v>
      </c>
      <c r="K161" s="26" t="s">
        <v>2559</v>
      </c>
      <c r="L161" s="1" t="s">
        <v>2560</v>
      </c>
      <c r="M161" s="1" t="s">
        <v>1141</v>
      </c>
      <c r="N161" s="1" t="s">
        <v>2561</v>
      </c>
      <c r="O161" s="1" t="s">
        <v>2562</v>
      </c>
      <c r="P161" s="1" t="s">
        <v>1144</v>
      </c>
      <c r="Q161" s="1" t="s">
        <v>2563</v>
      </c>
      <c r="R161" s="1" t="s">
        <v>1719</v>
      </c>
      <c r="S161" s="1" t="s">
        <v>1739</v>
      </c>
      <c r="T161" s="1" t="s">
        <v>1721</v>
      </c>
      <c r="U161" s="1" t="s">
        <v>1741</v>
      </c>
      <c r="V161" s="1" t="s">
        <v>1721</v>
      </c>
    </row>
    <row r="162" spans="1:22" ht="12.75">
      <c r="A162" s="3">
        <v>45447.70681935185</v>
      </c>
      <c r="B162" s="1" t="s">
        <v>35</v>
      </c>
      <c r="C162" s="6">
        <v>212111836</v>
      </c>
      <c r="D162" s="1" t="s">
        <v>623</v>
      </c>
      <c r="E162" s="1">
        <f t="shared" si="0"/>
        <v>1</v>
      </c>
      <c r="F162" s="1" t="str">
        <f>VLOOKUP(C162,Sheet1!$A$2:$D$540,4,FALSE)</f>
        <v>Abigail Brenda Padhang Pasorong Randa</v>
      </c>
      <c r="G162" s="1">
        <f t="shared" si="1"/>
        <v>1</v>
      </c>
      <c r="H162" s="1" t="s">
        <v>2565</v>
      </c>
      <c r="I162" s="25" t="s">
        <v>2566</v>
      </c>
      <c r="J162" s="23" t="str">
        <f t="shared" si="2"/>
        <v>6281393964349</v>
      </c>
      <c r="K162" s="23" t="s">
        <v>2567</v>
      </c>
      <c r="L162" s="1" t="s">
        <v>2568</v>
      </c>
      <c r="M162" s="1" t="s">
        <v>1286</v>
      </c>
      <c r="N162" s="1" t="s">
        <v>2569</v>
      </c>
      <c r="O162" s="1" t="s">
        <v>2304</v>
      </c>
      <c r="P162" s="1" t="s">
        <v>1144</v>
      </c>
      <c r="Q162" s="1" t="s">
        <v>2570</v>
      </c>
      <c r="R162" s="1" t="s">
        <v>1147</v>
      </c>
      <c r="S162" s="1" t="s">
        <v>1146</v>
      </c>
      <c r="T162" s="1" t="s">
        <v>1149</v>
      </c>
      <c r="U162" s="1" t="s">
        <v>1541</v>
      </c>
      <c r="V162" s="1" t="s">
        <v>1149</v>
      </c>
    </row>
    <row r="163" spans="1:22" ht="12.75">
      <c r="A163" s="3">
        <v>45447.708168923607</v>
      </c>
      <c r="B163" s="1" t="s">
        <v>18</v>
      </c>
      <c r="C163" s="6">
        <v>222112261</v>
      </c>
      <c r="D163" s="1" t="s">
        <v>318</v>
      </c>
      <c r="E163" s="1">
        <f t="shared" si="0"/>
        <v>1</v>
      </c>
      <c r="F163" s="1" t="str">
        <f>VLOOKUP(C163,Sheet1!$A$2:$D$540,4,FALSE)</f>
        <v>Nindy Nur Setiawati</v>
      </c>
      <c r="G163" s="1">
        <f t="shared" si="1"/>
        <v>1</v>
      </c>
      <c r="H163" s="1" t="s">
        <v>2572</v>
      </c>
      <c r="I163" s="25" t="s">
        <v>2573</v>
      </c>
      <c r="J163" s="23" t="str">
        <f t="shared" si="2"/>
        <v>6281222426409</v>
      </c>
      <c r="K163" s="23" t="s">
        <v>2574</v>
      </c>
      <c r="L163" s="1" t="s">
        <v>2575</v>
      </c>
      <c r="M163" s="1" t="s">
        <v>1155</v>
      </c>
      <c r="N163" s="1" t="s">
        <v>2576</v>
      </c>
      <c r="O163" s="1" t="s">
        <v>2577</v>
      </c>
      <c r="P163" s="1" t="s">
        <v>1144</v>
      </c>
      <c r="Q163" s="1" t="s">
        <v>2578</v>
      </c>
      <c r="R163" s="1" t="s">
        <v>2579</v>
      </c>
      <c r="S163" s="1" t="s">
        <v>2580</v>
      </c>
      <c r="T163" s="1" t="s">
        <v>2581</v>
      </c>
      <c r="U163" s="1" t="s">
        <v>2582</v>
      </c>
      <c r="V163" s="1" t="s">
        <v>2581</v>
      </c>
    </row>
    <row r="164" spans="1:22" ht="12.75">
      <c r="A164" s="3">
        <v>45447.709510601853</v>
      </c>
      <c r="B164" s="1" t="s">
        <v>62</v>
      </c>
      <c r="C164" s="6">
        <v>222111997</v>
      </c>
      <c r="D164" s="1" t="s">
        <v>2584</v>
      </c>
      <c r="E164" s="1">
        <f t="shared" si="0"/>
        <v>1</v>
      </c>
      <c r="F164" s="1" t="str">
        <f>VLOOKUP(C164,Sheet1!$A$2:$D$540,4,FALSE)</f>
        <v>Dutatama Rosewika Taufiq Hadihardaya</v>
      </c>
      <c r="G164" s="1">
        <f t="shared" si="1"/>
        <v>1</v>
      </c>
      <c r="H164" s="1" t="s">
        <v>2585</v>
      </c>
      <c r="I164" s="25" t="s">
        <v>2586</v>
      </c>
      <c r="J164" s="23" t="str">
        <f t="shared" si="2"/>
        <v>6285802506025</v>
      </c>
      <c r="K164" s="23" t="s">
        <v>2587</v>
      </c>
      <c r="L164" s="1" t="s">
        <v>400</v>
      </c>
      <c r="M164" s="1" t="s">
        <v>1177</v>
      </c>
      <c r="N164" s="1" t="s">
        <v>2588</v>
      </c>
      <c r="O164" s="1" t="s">
        <v>2589</v>
      </c>
      <c r="P164" s="1" t="s">
        <v>1144</v>
      </c>
      <c r="Q164" s="1" t="s">
        <v>2590</v>
      </c>
      <c r="R164" s="1" t="s">
        <v>1359</v>
      </c>
      <c r="S164" s="1" t="s">
        <v>1359</v>
      </c>
      <c r="T164" s="1" t="s">
        <v>1361</v>
      </c>
      <c r="U164" s="1" t="s">
        <v>1362</v>
      </c>
      <c r="V164" s="1" t="s">
        <v>1361</v>
      </c>
    </row>
    <row r="165" spans="1:22" ht="12.75">
      <c r="A165" s="3">
        <v>45448.584637789347</v>
      </c>
      <c r="B165" s="1" t="s">
        <v>11</v>
      </c>
      <c r="C165" s="6">
        <v>222112263</v>
      </c>
      <c r="D165" s="1" t="s">
        <v>431</v>
      </c>
      <c r="E165" s="1">
        <f t="shared" si="0"/>
        <v>1</v>
      </c>
      <c r="F165" s="1" t="str">
        <f>VLOOKUP(C165,Sheet1!$A$2:$D$540,4,FALSE)</f>
        <v>Nisa Wahidatul Hidayah</v>
      </c>
      <c r="G165" s="1">
        <f t="shared" si="1"/>
        <v>1</v>
      </c>
      <c r="H165" s="1" t="s">
        <v>2592</v>
      </c>
      <c r="I165" s="25" t="s">
        <v>2593</v>
      </c>
      <c r="J165" s="23" t="str">
        <f t="shared" si="2"/>
        <v>6281227518697</v>
      </c>
      <c r="K165" s="23" t="s">
        <v>2594</v>
      </c>
      <c r="L165" s="1" t="s">
        <v>2595</v>
      </c>
      <c r="M165" s="1" t="s">
        <v>1141</v>
      </c>
      <c r="N165" s="1" t="s">
        <v>2596</v>
      </c>
      <c r="O165" s="1" t="s">
        <v>2597</v>
      </c>
      <c r="P165" s="1" t="s">
        <v>1144</v>
      </c>
      <c r="Q165" s="1" t="s">
        <v>2598</v>
      </c>
      <c r="R165" s="1" t="s">
        <v>1278</v>
      </c>
      <c r="S165" s="1" t="s">
        <v>1279</v>
      </c>
      <c r="T165" s="1" t="s">
        <v>1280</v>
      </c>
      <c r="U165" s="1" t="s">
        <v>1281</v>
      </c>
      <c r="V165" s="1" t="s">
        <v>1280</v>
      </c>
    </row>
    <row r="166" spans="1:22" ht="12.75">
      <c r="A166" s="3">
        <v>45447.709981157408</v>
      </c>
      <c r="B166" s="1" t="s">
        <v>75</v>
      </c>
      <c r="C166" s="6">
        <v>222112384</v>
      </c>
      <c r="D166" s="1" t="s">
        <v>208</v>
      </c>
      <c r="E166" s="1">
        <f t="shared" si="0"/>
        <v>1</v>
      </c>
      <c r="F166" s="1" t="str">
        <f>VLOOKUP(C166,Sheet1!$A$2:$D$540,4,FALSE)</f>
        <v>Sultan Hadi Prabowo</v>
      </c>
      <c r="G166" s="1">
        <f t="shared" si="1"/>
        <v>1</v>
      </c>
      <c r="H166" s="1" t="s">
        <v>2600</v>
      </c>
      <c r="I166" s="25" t="s">
        <v>2601</v>
      </c>
      <c r="J166" s="23" t="str">
        <f t="shared" si="2"/>
        <v>6281367838474</v>
      </c>
      <c r="K166" s="23" t="s">
        <v>2602</v>
      </c>
      <c r="L166" s="1" t="s">
        <v>208</v>
      </c>
      <c r="M166" s="1" t="s">
        <v>1141</v>
      </c>
      <c r="N166" s="1" t="s">
        <v>2603</v>
      </c>
      <c r="O166" s="1" t="s">
        <v>2604</v>
      </c>
      <c r="P166" s="1" t="s">
        <v>1144</v>
      </c>
      <c r="Q166" s="1" t="s">
        <v>2605</v>
      </c>
      <c r="R166" s="1" t="s">
        <v>1672</v>
      </c>
      <c r="S166" s="1" t="s">
        <v>1673</v>
      </c>
      <c r="T166" s="1" t="s">
        <v>1674</v>
      </c>
      <c r="U166" s="1" t="s">
        <v>1675</v>
      </c>
      <c r="V166" s="1" t="s">
        <v>1675</v>
      </c>
    </row>
    <row r="167" spans="1:22" ht="12.75">
      <c r="A167" s="3">
        <v>45447.710143819444</v>
      </c>
      <c r="B167" s="1" t="s">
        <v>30</v>
      </c>
      <c r="C167" s="6">
        <v>112212860</v>
      </c>
      <c r="D167" s="1" t="s">
        <v>396</v>
      </c>
      <c r="E167" s="1">
        <f t="shared" si="0"/>
        <v>1</v>
      </c>
      <c r="F167" s="1" t="str">
        <f>VLOOKUP(C167,Sheet1!$A$2:$D$540,4,FALSE)</f>
        <v>Rizqe Putri Rosalia</v>
      </c>
      <c r="G167" s="1">
        <f t="shared" si="1"/>
        <v>1</v>
      </c>
      <c r="H167" s="1" t="s">
        <v>2607</v>
      </c>
      <c r="I167" s="25" t="s">
        <v>2608</v>
      </c>
      <c r="J167" s="23" t="str">
        <f t="shared" si="2"/>
        <v>6285600044469</v>
      </c>
      <c r="K167" s="26" t="s">
        <v>2609</v>
      </c>
      <c r="L167" s="1" t="s">
        <v>2610</v>
      </c>
      <c r="M167" s="1" t="s">
        <v>1141</v>
      </c>
      <c r="N167" s="1" t="s">
        <v>2611</v>
      </c>
      <c r="O167" s="1" t="s">
        <v>2612</v>
      </c>
      <c r="P167" s="1" t="s">
        <v>1144</v>
      </c>
      <c r="Q167" s="1" t="s">
        <v>2613</v>
      </c>
      <c r="R167" s="1" t="s">
        <v>1359</v>
      </c>
      <c r="S167" s="1" t="s">
        <v>1359</v>
      </c>
      <c r="T167" s="1" t="s">
        <v>1361</v>
      </c>
      <c r="U167" s="1" t="s">
        <v>1362</v>
      </c>
      <c r="V167" s="1" t="s">
        <v>1361</v>
      </c>
    </row>
    <row r="168" spans="1:22" ht="12.75">
      <c r="A168" s="3">
        <v>45447.710297627316</v>
      </c>
      <c r="B168" s="1" t="s">
        <v>41</v>
      </c>
      <c r="C168" s="6">
        <v>212112223</v>
      </c>
      <c r="D168" s="1" t="s">
        <v>598</v>
      </c>
      <c r="E168" s="1">
        <f t="shared" si="0"/>
        <v>1</v>
      </c>
      <c r="F168" s="1" t="str">
        <f>VLOOKUP(C168,Sheet1!$A$2:$D$540,4,FALSE)</f>
        <v>Muhammad Rizqi Abdulquddus</v>
      </c>
      <c r="G168" s="1">
        <f t="shared" si="1"/>
        <v>1</v>
      </c>
      <c r="H168" s="1" t="s">
        <v>2615</v>
      </c>
      <c r="I168" s="25" t="s">
        <v>2616</v>
      </c>
      <c r="J168" s="23" t="str">
        <f t="shared" si="2"/>
        <v>6288225209515</v>
      </c>
      <c r="K168" s="26" t="s">
        <v>2617</v>
      </c>
      <c r="L168" s="1" t="s">
        <v>2618</v>
      </c>
      <c r="M168" s="1" t="s">
        <v>1141</v>
      </c>
      <c r="N168" s="1" t="s">
        <v>2619</v>
      </c>
      <c r="O168" s="1" t="s">
        <v>2620</v>
      </c>
      <c r="P168" s="1" t="s">
        <v>1144</v>
      </c>
      <c r="Q168" s="1" t="s">
        <v>2621</v>
      </c>
      <c r="R168" s="1" t="s">
        <v>1540</v>
      </c>
      <c r="S168" s="1" t="s">
        <v>1147</v>
      </c>
      <c r="T168" s="1" t="s">
        <v>1703</v>
      </c>
      <c r="U168" s="1" t="s">
        <v>1149</v>
      </c>
      <c r="V168" s="1" t="s">
        <v>1703</v>
      </c>
    </row>
    <row r="169" spans="1:22" ht="12.75">
      <c r="A169" s="3">
        <v>45447.710381655095</v>
      </c>
      <c r="B169" s="1" t="s">
        <v>103</v>
      </c>
      <c r="C169" s="6">
        <v>212112189</v>
      </c>
      <c r="D169" s="1" t="s">
        <v>383</v>
      </c>
      <c r="E169" s="1">
        <f t="shared" si="0"/>
        <v>1</v>
      </c>
      <c r="F169" s="1" t="str">
        <f>VLOOKUP(C169,Sheet1!$A$2:$D$540,4,FALSE)</f>
        <v>Mira Octavia</v>
      </c>
      <c r="G169" s="1">
        <f t="shared" si="1"/>
        <v>1</v>
      </c>
      <c r="H169" s="1" t="s">
        <v>2623</v>
      </c>
      <c r="I169" s="1">
        <v>6285894518061</v>
      </c>
      <c r="J169" s="23">
        <f t="shared" si="2"/>
        <v>6285894518061</v>
      </c>
      <c r="K169" s="26" t="s">
        <v>2624</v>
      </c>
      <c r="L169" s="1" t="s">
        <v>383</v>
      </c>
      <c r="M169" s="1" t="s">
        <v>1141</v>
      </c>
      <c r="N169" s="1" t="s">
        <v>2625</v>
      </c>
      <c r="O169" s="1" t="s">
        <v>2626</v>
      </c>
      <c r="P169" s="1" t="s">
        <v>1144</v>
      </c>
      <c r="Q169" s="1" t="s">
        <v>2627</v>
      </c>
      <c r="R169" s="1" t="s">
        <v>1224</v>
      </c>
      <c r="S169" s="1" t="s">
        <v>1359</v>
      </c>
      <c r="T169" s="1" t="s">
        <v>1226</v>
      </c>
      <c r="U169" s="1" t="s">
        <v>1362</v>
      </c>
      <c r="V169" s="1" t="s">
        <v>1362</v>
      </c>
    </row>
    <row r="170" spans="1:22" ht="12.75">
      <c r="A170" s="3">
        <v>45447.713212465278</v>
      </c>
      <c r="B170" s="1" t="s">
        <v>35</v>
      </c>
      <c r="C170" s="6">
        <v>212112151</v>
      </c>
      <c r="D170" s="1" t="s">
        <v>272</v>
      </c>
      <c r="E170" s="1">
        <f t="shared" si="0"/>
        <v>1</v>
      </c>
      <c r="F170" s="1" t="str">
        <f>VLOOKUP(C170,Sheet1!$A$2:$D$540,4,FALSE)</f>
        <v>Landha Pratiwi Shaleh</v>
      </c>
      <c r="G170" s="1">
        <f t="shared" si="1"/>
        <v>1</v>
      </c>
      <c r="H170" s="1" t="s">
        <v>2629</v>
      </c>
      <c r="I170" s="25" t="s">
        <v>2630</v>
      </c>
      <c r="J170" s="23" t="str">
        <f t="shared" si="2"/>
        <v>6289517569841</v>
      </c>
      <c r="K170" s="26" t="s">
        <v>2631</v>
      </c>
      <c r="L170" s="1" t="s">
        <v>2632</v>
      </c>
      <c r="M170" s="1" t="s">
        <v>1141</v>
      </c>
      <c r="N170" s="1" t="s">
        <v>2633</v>
      </c>
      <c r="O170" s="1" t="s">
        <v>2634</v>
      </c>
      <c r="P170" s="1" t="s">
        <v>1144</v>
      </c>
      <c r="Q170" s="1" t="s">
        <v>2634</v>
      </c>
      <c r="R170" s="1" t="s">
        <v>1158</v>
      </c>
      <c r="S170" s="1" t="s">
        <v>2422</v>
      </c>
      <c r="T170" s="1" t="s">
        <v>1899</v>
      </c>
      <c r="U170" s="1" t="s">
        <v>1161</v>
      </c>
      <c r="V170" s="1" t="s">
        <v>1899</v>
      </c>
    </row>
    <row r="171" spans="1:22" ht="12.75">
      <c r="A171" s="3">
        <v>45447.713482118052</v>
      </c>
      <c r="B171" s="1" t="s">
        <v>103</v>
      </c>
      <c r="C171" s="6">
        <v>212111973</v>
      </c>
      <c r="D171" s="1" t="s">
        <v>725</v>
      </c>
      <c r="E171" s="1">
        <f t="shared" si="0"/>
        <v>1</v>
      </c>
      <c r="F171" s="1" t="str">
        <f>VLOOKUP(C171,Sheet1!$A$2:$D$540,4,FALSE)</f>
        <v>Clarissa Azarine</v>
      </c>
      <c r="G171" s="1">
        <f t="shared" si="1"/>
        <v>1</v>
      </c>
      <c r="H171" s="1" t="s">
        <v>2636</v>
      </c>
      <c r="I171" s="1">
        <v>6282223376589</v>
      </c>
      <c r="J171" s="23">
        <f t="shared" si="2"/>
        <v>6282223376589</v>
      </c>
      <c r="K171" s="23" t="s">
        <v>2637</v>
      </c>
      <c r="L171" s="1" t="s">
        <v>2638</v>
      </c>
      <c r="M171" s="1" t="s">
        <v>1141</v>
      </c>
      <c r="N171" s="1" t="s">
        <v>2639</v>
      </c>
      <c r="O171" s="1" t="s">
        <v>2640</v>
      </c>
      <c r="P171" s="1" t="s">
        <v>1144</v>
      </c>
      <c r="Q171" s="1" t="s">
        <v>2641</v>
      </c>
      <c r="R171" s="1" t="s">
        <v>2123</v>
      </c>
      <c r="S171" s="1" t="s">
        <v>1739</v>
      </c>
      <c r="T171" s="1" t="s">
        <v>2124</v>
      </c>
      <c r="U171" s="1" t="s">
        <v>1741</v>
      </c>
      <c r="V171" s="1" t="s">
        <v>2124</v>
      </c>
    </row>
    <row r="172" spans="1:22" ht="12.75">
      <c r="A172" s="3">
        <v>45447.713892164349</v>
      </c>
      <c r="B172" s="1" t="s">
        <v>38</v>
      </c>
      <c r="C172" s="6">
        <v>212112146</v>
      </c>
      <c r="D172" s="1" t="s">
        <v>741</v>
      </c>
      <c r="E172" s="1">
        <f t="shared" si="0"/>
        <v>1</v>
      </c>
      <c r="F172" s="1" t="str">
        <f>VLOOKUP(C172,Sheet1!$A$2:$D$540,4,FALSE)</f>
        <v>Laila Fakarisma Agustin</v>
      </c>
      <c r="G172" s="1">
        <f t="shared" si="1"/>
        <v>1</v>
      </c>
      <c r="H172" s="1" t="s">
        <v>2643</v>
      </c>
      <c r="I172" s="25" t="s">
        <v>2644</v>
      </c>
      <c r="J172" s="23" t="str">
        <f t="shared" si="2"/>
        <v>6282330835930</v>
      </c>
      <c r="K172" s="26" t="s">
        <v>2645</v>
      </c>
      <c r="L172" s="1" t="s">
        <v>741</v>
      </c>
      <c r="M172" s="1" t="s">
        <v>1141</v>
      </c>
      <c r="N172" s="1" t="s">
        <v>2646</v>
      </c>
      <c r="O172" s="1" t="s">
        <v>2647</v>
      </c>
      <c r="P172" s="1" t="s">
        <v>1144</v>
      </c>
      <c r="Q172" s="1" t="s">
        <v>2648</v>
      </c>
      <c r="R172" s="1" t="s">
        <v>1530</v>
      </c>
      <c r="S172" s="1" t="s">
        <v>1320</v>
      </c>
      <c r="T172" s="1" t="s">
        <v>1322</v>
      </c>
      <c r="U172" s="1" t="s">
        <v>1531</v>
      </c>
      <c r="V172" s="1" t="s">
        <v>1322</v>
      </c>
    </row>
    <row r="173" spans="1:22" ht="12.75">
      <c r="A173" s="3">
        <v>45447.713987685187</v>
      </c>
      <c r="B173" s="1" t="s">
        <v>30</v>
      </c>
      <c r="C173" s="6">
        <v>112212471</v>
      </c>
      <c r="D173" s="1" t="s">
        <v>351</v>
      </c>
      <c r="E173" s="1">
        <f t="shared" si="0"/>
        <v>1</v>
      </c>
      <c r="F173" s="1" t="str">
        <f>VLOOKUP(C173,Sheet1!$A$2:$D$540,4,FALSE)</f>
        <v>Akbarrullah Yusman</v>
      </c>
      <c r="G173" s="1">
        <f t="shared" si="1"/>
        <v>1</v>
      </c>
      <c r="H173" s="1" t="s">
        <v>2650</v>
      </c>
      <c r="I173" s="25" t="s">
        <v>2651</v>
      </c>
      <c r="J173" s="23" t="str">
        <f t="shared" si="2"/>
        <v>6281271303643</v>
      </c>
      <c r="K173" s="26" t="s">
        <v>2652</v>
      </c>
      <c r="L173" s="1" t="s">
        <v>351</v>
      </c>
      <c r="M173" s="1" t="s">
        <v>1141</v>
      </c>
      <c r="N173" s="1" t="s">
        <v>2653</v>
      </c>
      <c r="O173" s="1" t="s">
        <v>2654</v>
      </c>
      <c r="P173" s="1" t="s">
        <v>1144</v>
      </c>
      <c r="Q173" s="1" t="s">
        <v>2655</v>
      </c>
      <c r="R173" s="1" t="s">
        <v>2656</v>
      </c>
      <c r="S173" s="1" t="s">
        <v>2657</v>
      </c>
      <c r="T173" s="1" t="s">
        <v>1653</v>
      </c>
      <c r="U173" s="1" t="s">
        <v>1311</v>
      </c>
      <c r="V173" s="1" t="s">
        <v>1653</v>
      </c>
    </row>
    <row r="174" spans="1:22" ht="12.75">
      <c r="A174" s="3">
        <v>45447.714026400463</v>
      </c>
      <c r="B174" s="1" t="s">
        <v>30</v>
      </c>
      <c r="C174" s="6">
        <v>112212837</v>
      </c>
      <c r="D174" s="1" t="s">
        <v>352</v>
      </c>
      <c r="E174" s="1">
        <f t="shared" si="0"/>
        <v>1</v>
      </c>
      <c r="F174" s="1" t="str">
        <f>VLOOKUP(C174,Sheet1!$A$2:$D$540,4,FALSE)</f>
        <v>Ratna Juwita Salensehe</v>
      </c>
      <c r="G174" s="1">
        <f t="shared" si="1"/>
        <v>1</v>
      </c>
      <c r="H174" s="1" t="s">
        <v>2659</v>
      </c>
      <c r="I174" s="25" t="s">
        <v>2660</v>
      </c>
      <c r="J174" s="23" t="str">
        <f t="shared" si="2"/>
        <v>6285243244885</v>
      </c>
      <c r="K174" s="23" t="s">
        <v>2661</v>
      </c>
      <c r="L174" s="1" t="s">
        <v>2662</v>
      </c>
      <c r="M174" s="1" t="s">
        <v>2663</v>
      </c>
      <c r="N174" s="1" t="s">
        <v>2664</v>
      </c>
      <c r="O174" s="1" t="s">
        <v>2665</v>
      </c>
      <c r="P174" s="1" t="s">
        <v>1144</v>
      </c>
      <c r="Q174" s="1" t="s">
        <v>2666</v>
      </c>
      <c r="R174" s="1" t="s">
        <v>2667</v>
      </c>
      <c r="S174" s="1" t="s">
        <v>2668</v>
      </c>
      <c r="T174" s="1" t="s">
        <v>1653</v>
      </c>
      <c r="U174" s="1" t="s">
        <v>1311</v>
      </c>
      <c r="V174" s="1" t="s">
        <v>1653</v>
      </c>
    </row>
    <row r="175" spans="1:22" ht="12.75">
      <c r="A175" s="3">
        <v>45447.714266539348</v>
      </c>
      <c r="B175" s="1" t="s">
        <v>11</v>
      </c>
      <c r="C175" s="6">
        <v>222112319</v>
      </c>
      <c r="D175" s="1" t="s">
        <v>432</v>
      </c>
      <c r="E175" s="1">
        <f t="shared" si="0"/>
        <v>1</v>
      </c>
      <c r="F175" s="1" t="str">
        <f>VLOOKUP(C175,Sheet1!$A$2:$D$540,4,FALSE)</f>
        <v>Ridho Pangestu</v>
      </c>
      <c r="G175" s="1">
        <f t="shared" si="1"/>
        <v>1</v>
      </c>
      <c r="H175" s="1" t="s">
        <v>2670</v>
      </c>
      <c r="I175" s="25" t="s">
        <v>2671</v>
      </c>
      <c r="J175" s="23" t="str">
        <f t="shared" si="2"/>
        <v>6287827322655</v>
      </c>
      <c r="K175" s="23" t="s">
        <v>2672</v>
      </c>
      <c r="L175" s="1" t="s">
        <v>2673</v>
      </c>
      <c r="M175" s="1" t="s">
        <v>1177</v>
      </c>
      <c r="N175" s="1" t="s">
        <v>1642</v>
      </c>
      <c r="O175" s="1" t="s">
        <v>2674</v>
      </c>
      <c r="P175" s="1" t="s">
        <v>1348</v>
      </c>
      <c r="Q175" s="1" t="s">
        <v>2675</v>
      </c>
      <c r="R175" s="1" t="s">
        <v>1278</v>
      </c>
      <c r="S175" s="1" t="s">
        <v>1279</v>
      </c>
      <c r="T175" s="1" t="s">
        <v>1280</v>
      </c>
      <c r="U175" s="1" t="s">
        <v>1281</v>
      </c>
      <c r="V175" s="1" t="s">
        <v>1280</v>
      </c>
    </row>
    <row r="176" spans="1:22" ht="12.75">
      <c r="A176" s="3">
        <v>45450.356885983798</v>
      </c>
      <c r="B176" s="1" t="s">
        <v>75</v>
      </c>
      <c r="C176" s="6">
        <v>222112258</v>
      </c>
      <c r="D176" s="1" t="s">
        <v>781</v>
      </c>
      <c r="E176" s="1">
        <f t="shared" si="0"/>
        <v>1</v>
      </c>
      <c r="F176" s="1" t="str">
        <f>VLOOKUP(C176,Sheet1!$A$2:$D$540,4,FALSE)</f>
        <v>Ni Putu Sancita Maharani Ardana</v>
      </c>
      <c r="G176" s="1">
        <f t="shared" si="1"/>
        <v>1</v>
      </c>
      <c r="H176" s="1" t="s">
        <v>2677</v>
      </c>
      <c r="I176" s="25" t="s">
        <v>2678</v>
      </c>
      <c r="J176" s="23" t="str">
        <f t="shared" si="2"/>
        <v>6281237097309</v>
      </c>
      <c r="K176" s="23" t="s">
        <v>2679</v>
      </c>
      <c r="L176" s="1" t="s">
        <v>781</v>
      </c>
      <c r="M176" s="1" t="s">
        <v>1286</v>
      </c>
      <c r="N176" s="1" t="s">
        <v>2680</v>
      </c>
      <c r="O176" s="1" t="s">
        <v>2681</v>
      </c>
      <c r="P176" s="1" t="s">
        <v>1144</v>
      </c>
      <c r="Q176" s="1" t="s">
        <v>2682</v>
      </c>
      <c r="R176" s="1" t="s">
        <v>1897</v>
      </c>
      <c r="S176" s="1" t="s">
        <v>1898</v>
      </c>
      <c r="T176" s="1" t="s">
        <v>2683</v>
      </c>
      <c r="U176" s="1" t="s">
        <v>2684</v>
      </c>
      <c r="V176" s="1" t="s">
        <v>2683</v>
      </c>
    </row>
    <row r="177" spans="1:22" ht="12.75">
      <c r="A177" s="3">
        <v>45447.719059189811</v>
      </c>
      <c r="B177" s="1" t="s">
        <v>23</v>
      </c>
      <c r="C177" s="6">
        <v>112212886</v>
      </c>
      <c r="D177" s="1" t="s">
        <v>269</v>
      </c>
      <c r="E177" s="1">
        <f t="shared" si="0"/>
        <v>1</v>
      </c>
      <c r="F177" s="1" t="str">
        <f>VLOOKUP(C177,Sheet1!$A$2:$D$540,4,FALSE)</f>
        <v>Sitti Nurhasana</v>
      </c>
      <c r="G177" s="1">
        <f t="shared" si="1"/>
        <v>1</v>
      </c>
      <c r="H177" s="1" t="s">
        <v>2686</v>
      </c>
      <c r="I177" s="25" t="s">
        <v>2687</v>
      </c>
      <c r="J177" s="23" t="str">
        <f t="shared" si="2"/>
        <v>6282232152547</v>
      </c>
      <c r="K177" s="23" t="s">
        <v>2688</v>
      </c>
      <c r="L177" s="1" t="s">
        <v>2689</v>
      </c>
      <c r="M177" s="1" t="s">
        <v>1155</v>
      </c>
      <c r="N177" s="1" t="s">
        <v>2690</v>
      </c>
      <c r="O177" s="1" t="s">
        <v>2691</v>
      </c>
      <c r="P177" s="1" t="s">
        <v>1144</v>
      </c>
      <c r="Q177" s="1" t="s">
        <v>2691</v>
      </c>
      <c r="R177" s="1" t="s">
        <v>1158</v>
      </c>
      <c r="S177" s="1" t="s">
        <v>2692</v>
      </c>
      <c r="T177" s="1" t="s">
        <v>1899</v>
      </c>
      <c r="U177" s="1" t="s">
        <v>2693</v>
      </c>
      <c r="V177" s="1" t="s">
        <v>1899</v>
      </c>
    </row>
    <row r="178" spans="1:22" ht="12.75">
      <c r="A178" s="3">
        <v>45447.719205173613</v>
      </c>
      <c r="B178" s="1" t="s">
        <v>35</v>
      </c>
      <c r="C178" s="6">
        <v>212112214</v>
      </c>
      <c r="D178" s="1" t="s">
        <v>167</v>
      </c>
      <c r="E178" s="1">
        <f t="shared" si="0"/>
        <v>1</v>
      </c>
      <c r="F178" s="1" t="str">
        <f>VLOOKUP(C178,Sheet1!$A$2:$D$540,4,FALSE)</f>
        <v>Muhammad Hafiz Albab</v>
      </c>
      <c r="G178" s="1">
        <f t="shared" si="1"/>
        <v>1</v>
      </c>
      <c r="H178" s="1" t="s">
        <v>2695</v>
      </c>
      <c r="I178" s="25" t="s">
        <v>2696</v>
      </c>
      <c r="J178" s="23" t="str">
        <f t="shared" si="2"/>
        <v>6285609456717</v>
      </c>
      <c r="K178" s="26" t="s">
        <v>2697</v>
      </c>
      <c r="L178" s="1" t="s">
        <v>2698</v>
      </c>
      <c r="M178" s="1" t="s">
        <v>1141</v>
      </c>
      <c r="N178" s="1" t="s">
        <v>2699</v>
      </c>
      <c r="O178" s="1" t="s">
        <v>2700</v>
      </c>
      <c r="P178" s="1" t="s">
        <v>1144</v>
      </c>
      <c r="Q178" s="1" t="s">
        <v>2701</v>
      </c>
      <c r="R178" s="1" t="s">
        <v>1849</v>
      </c>
      <c r="S178" s="1" t="s">
        <v>2702</v>
      </c>
      <c r="T178" s="1" t="s">
        <v>1851</v>
      </c>
      <c r="U178" s="1" t="s">
        <v>1852</v>
      </c>
      <c r="V178" s="1" t="s">
        <v>1851</v>
      </c>
    </row>
    <row r="179" spans="1:22" ht="12.75">
      <c r="A179" s="3">
        <v>45447.72060774306</v>
      </c>
      <c r="B179" s="1" t="s">
        <v>75</v>
      </c>
      <c r="C179" s="6">
        <v>222112225</v>
      </c>
      <c r="D179" s="1" t="s">
        <v>323</v>
      </c>
      <c r="E179" s="1">
        <f t="shared" si="0"/>
        <v>1</v>
      </c>
      <c r="F179" s="1" t="str">
        <f>VLOOKUP(C179,Sheet1!$A$2:$D$540,4,FALSE)</f>
        <v>Muhammad Zabbar Falihin</v>
      </c>
      <c r="G179" s="1">
        <f t="shared" si="1"/>
        <v>1</v>
      </c>
      <c r="H179" s="1" t="s">
        <v>2704</v>
      </c>
      <c r="I179" s="25" t="s">
        <v>2705</v>
      </c>
      <c r="J179" s="23" t="str">
        <f t="shared" si="2"/>
        <v>6282128460485</v>
      </c>
      <c r="K179" s="26" t="s">
        <v>2706</v>
      </c>
      <c r="L179" s="1" t="s">
        <v>2707</v>
      </c>
      <c r="M179" s="1" t="s">
        <v>2708</v>
      </c>
      <c r="N179" s="1" t="s">
        <v>2709</v>
      </c>
      <c r="O179" s="1" t="s">
        <v>2710</v>
      </c>
      <c r="P179" s="1" t="s">
        <v>1144</v>
      </c>
      <c r="Q179" s="1" t="s">
        <v>2711</v>
      </c>
      <c r="R179" s="1" t="s">
        <v>2712</v>
      </c>
      <c r="S179" s="1" t="s">
        <v>2713</v>
      </c>
      <c r="T179" s="1" t="s">
        <v>2581</v>
      </c>
      <c r="U179" s="1" t="s">
        <v>2582</v>
      </c>
      <c r="V179" s="1" t="s">
        <v>2581</v>
      </c>
    </row>
    <row r="180" spans="1:22" ht="12.75">
      <c r="A180" s="3">
        <v>45447.722025590279</v>
      </c>
      <c r="B180" s="1" t="s">
        <v>47</v>
      </c>
      <c r="C180" s="6">
        <v>112212492</v>
      </c>
      <c r="D180" s="1" t="s">
        <v>339</v>
      </c>
      <c r="E180" s="1">
        <f t="shared" si="0"/>
        <v>1</v>
      </c>
      <c r="F180" s="1" t="str">
        <f>VLOOKUP(C180,Sheet1!$A$2:$D$540,4,FALSE)</f>
        <v>Amelia Rahel Sigalingging</v>
      </c>
      <c r="G180" s="1">
        <f t="shared" si="1"/>
        <v>1</v>
      </c>
      <c r="H180" s="1" t="s">
        <v>2715</v>
      </c>
      <c r="I180" s="25" t="s">
        <v>2716</v>
      </c>
      <c r="J180" s="23" t="str">
        <f t="shared" si="2"/>
        <v>62895332363261</v>
      </c>
      <c r="K180" s="23" t="s">
        <v>2717</v>
      </c>
      <c r="L180" s="1" t="s">
        <v>2718</v>
      </c>
      <c r="M180" s="1" t="s">
        <v>1155</v>
      </c>
      <c r="N180" s="1" t="s">
        <v>2719</v>
      </c>
      <c r="O180" s="1" t="s">
        <v>2720</v>
      </c>
      <c r="P180" s="1" t="s">
        <v>1144</v>
      </c>
      <c r="Q180" s="1" t="s">
        <v>2721</v>
      </c>
      <c r="R180" s="1" t="s">
        <v>2722</v>
      </c>
      <c r="S180" s="1" t="s">
        <v>2723</v>
      </c>
      <c r="T180" s="1" t="s">
        <v>1161</v>
      </c>
      <c r="U180" s="1" t="s">
        <v>2724</v>
      </c>
      <c r="V180" s="1" t="s">
        <v>2724</v>
      </c>
    </row>
    <row r="181" spans="1:22" ht="12.75">
      <c r="A181" s="3">
        <v>45447.72572884259</v>
      </c>
      <c r="B181" s="1" t="s">
        <v>30</v>
      </c>
      <c r="C181" s="6">
        <v>112212561</v>
      </c>
      <c r="D181" s="1" t="s">
        <v>778</v>
      </c>
      <c r="E181" s="1">
        <f t="shared" si="0"/>
        <v>1</v>
      </c>
      <c r="F181" s="1" t="str">
        <f>VLOOKUP(C181,Sheet1!$A$2:$D$540,4,FALSE)</f>
        <v>Deffry Chairuachsa</v>
      </c>
      <c r="G181" s="1">
        <f t="shared" si="1"/>
        <v>1</v>
      </c>
      <c r="H181" s="1" t="s">
        <v>2726</v>
      </c>
      <c r="I181" s="25" t="s">
        <v>2727</v>
      </c>
      <c r="J181" s="23" t="str">
        <f t="shared" si="2"/>
        <v>6282123728235</v>
      </c>
      <c r="K181" s="23" t="s">
        <v>2728</v>
      </c>
      <c r="L181" s="1" t="s">
        <v>778</v>
      </c>
      <c r="M181" s="1" t="s">
        <v>1286</v>
      </c>
      <c r="N181" s="1" t="s">
        <v>2729</v>
      </c>
      <c r="O181" s="1" t="s">
        <v>2730</v>
      </c>
      <c r="P181" s="1" t="s">
        <v>1144</v>
      </c>
      <c r="Q181" s="1" t="s">
        <v>2731</v>
      </c>
      <c r="R181" s="1" t="s">
        <v>2732</v>
      </c>
      <c r="S181" s="1" t="s">
        <v>2422</v>
      </c>
      <c r="T181" s="1" t="s">
        <v>2733</v>
      </c>
      <c r="U181" s="1" t="s">
        <v>1899</v>
      </c>
      <c r="V181" s="1" t="s">
        <v>2733</v>
      </c>
    </row>
    <row r="182" spans="1:22" ht="12.75">
      <c r="A182" s="3">
        <v>45447.727938252312</v>
      </c>
      <c r="B182" s="1" t="s">
        <v>75</v>
      </c>
      <c r="C182" s="6">
        <v>222112066</v>
      </c>
      <c r="D182" s="1" t="s">
        <v>515</v>
      </c>
      <c r="E182" s="1">
        <f t="shared" si="0"/>
        <v>1</v>
      </c>
      <c r="F182" s="1" t="str">
        <f>VLOOKUP(C182,Sheet1!$A$2:$D$540,4,FALSE)</f>
        <v>Frida Oktafiana Arianti</v>
      </c>
      <c r="G182" s="1">
        <f t="shared" si="1"/>
        <v>1</v>
      </c>
      <c r="H182" s="1" t="s">
        <v>2735</v>
      </c>
      <c r="I182" s="25" t="s">
        <v>2736</v>
      </c>
      <c r="J182" s="23" t="str">
        <f t="shared" si="2"/>
        <v>6285893177862</v>
      </c>
      <c r="K182" s="23" t="s">
        <v>2737</v>
      </c>
      <c r="L182" s="1" t="s">
        <v>2738</v>
      </c>
      <c r="M182" s="1" t="s">
        <v>1141</v>
      </c>
      <c r="N182" s="1" t="s">
        <v>2739</v>
      </c>
      <c r="O182" s="1" t="s">
        <v>2740</v>
      </c>
      <c r="P182" s="1" t="s">
        <v>1144</v>
      </c>
      <c r="Q182" s="1" t="s">
        <v>2741</v>
      </c>
      <c r="R182" s="1" t="s">
        <v>1224</v>
      </c>
      <c r="S182" s="1" t="s">
        <v>1224</v>
      </c>
      <c r="T182" s="1" t="s">
        <v>1226</v>
      </c>
      <c r="U182" s="1" t="s">
        <v>1227</v>
      </c>
      <c r="V182" s="1" t="s">
        <v>1226</v>
      </c>
    </row>
    <row r="183" spans="1:22" ht="12.75">
      <c r="A183" s="3">
        <v>45447.726680752312</v>
      </c>
      <c r="B183" s="1" t="s">
        <v>35</v>
      </c>
      <c r="C183" s="6">
        <v>212112024</v>
      </c>
      <c r="D183" s="1" t="s">
        <v>247</v>
      </c>
      <c r="E183" s="1">
        <f t="shared" si="0"/>
        <v>1</v>
      </c>
      <c r="F183" s="1" t="str">
        <f>VLOOKUP(C183,Sheet1!$A$2:$D$540,4,FALSE)</f>
        <v>Eris Girasto</v>
      </c>
      <c r="G183" s="1">
        <f t="shared" si="1"/>
        <v>1</v>
      </c>
      <c r="H183" s="1" t="s">
        <v>2743</v>
      </c>
      <c r="I183" s="25" t="s">
        <v>2744</v>
      </c>
      <c r="J183" s="23" t="str">
        <f t="shared" si="2"/>
        <v>6281230659429</v>
      </c>
      <c r="K183" s="26" t="s">
        <v>2745</v>
      </c>
      <c r="L183" s="1" t="s">
        <v>2746</v>
      </c>
      <c r="M183" s="1" t="s">
        <v>2747</v>
      </c>
      <c r="N183" s="1" t="s">
        <v>2748</v>
      </c>
      <c r="O183" s="1" t="s">
        <v>2749</v>
      </c>
      <c r="P183" s="1" t="s">
        <v>1144</v>
      </c>
      <c r="Q183" s="1" t="s">
        <v>2750</v>
      </c>
      <c r="R183" s="1" t="s">
        <v>1740</v>
      </c>
      <c r="S183" s="1" t="s">
        <v>1739</v>
      </c>
      <c r="T183" s="1" t="s">
        <v>1160</v>
      </c>
      <c r="U183" s="1" t="s">
        <v>1161</v>
      </c>
      <c r="V183" s="1" t="s">
        <v>1160</v>
      </c>
    </row>
    <row r="184" spans="1:22" ht="12.75">
      <c r="A184" s="3">
        <v>45448.713251516208</v>
      </c>
      <c r="B184" s="1" t="s">
        <v>75</v>
      </c>
      <c r="C184" s="6">
        <v>222112417</v>
      </c>
      <c r="D184" s="1" t="s">
        <v>417</v>
      </c>
      <c r="E184" s="1">
        <f t="shared" si="0"/>
        <v>1</v>
      </c>
      <c r="F184" s="1" t="str">
        <f>VLOOKUP(C184,Sheet1!$A$2:$D$540,4,FALSE)</f>
        <v>Yahya Abdurrohman</v>
      </c>
      <c r="G184" s="1">
        <f t="shared" si="1"/>
        <v>1</v>
      </c>
      <c r="H184" s="1" t="s">
        <v>2752</v>
      </c>
      <c r="I184" s="25" t="s">
        <v>2753</v>
      </c>
      <c r="J184" s="23" t="str">
        <f t="shared" si="2"/>
        <v>62895388824978</v>
      </c>
      <c r="K184" s="23" t="s">
        <v>2754</v>
      </c>
      <c r="L184" s="1" t="s">
        <v>2755</v>
      </c>
      <c r="M184" s="1" t="s">
        <v>1475</v>
      </c>
      <c r="N184" s="1" t="s">
        <v>2756</v>
      </c>
      <c r="O184" s="1" t="s">
        <v>2757</v>
      </c>
      <c r="P184" s="1" t="s">
        <v>1348</v>
      </c>
      <c r="Q184" s="1" t="s">
        <v>2758</v>
      </c>
      <c r="R184" s="1" t="s">
        <v>1486</v>
      </c>
      <c r="S184" s="1" t="s">
        <v>1371</v>
      </c>
      <c r="T184" s="1" t="s">
        <v>1487</v>
      </c>
      <c r="U184" s="1" t="s">
        <v>1372</v>
      </c>
      <c r="V184" s="1" t="s">
        <v>1487</v>
      </c>
    </row>
    <row r="185" spans="1:22" ht="12.75">
      <c r="A185" s="3">
        <v>45447.729783668983</v>
      </c>
      <c r="B185" s="1" t="s">
        <v>141</v>
      </c>
      <c r="C185" s="6">
        <v>212112140</v>
      </c>
      <c r="D185" s="1" t="s">
        <v>558</v>
      </c>
      <c r="E185" s="1">
        <f t="shared" si="0"/>
        <v>1</v>
      </c>
      <c r="F185" s="1" t="str">
        <f>VLOOKUP(C185,Sheet1!$A$2:$D$540,4,FALSE)</f>
        <v>Krisna Indera Waspada</v>
      </c>
      <c r="G185" s="1">
        <f t="shared" si="1"/>
        <v>1</v>
      </c>
      <c r="H185" s="1" t="s">
        <v>2760</v>
      </c>
      <c r="I185" s="25" t="s">
        <v>2761</v>
      </c>
      <c r="J185" s="23" t="str">
        <f t="shared" si="2"/>
        <v>6281285998963</v>
      </c>
      <c r="K185" s="26" t="s">
        <v>2762</v>
      </c>
      <c r="L185" s="1" t="s">
        <v>2763</v>
      </c>
      <c r="M185" s="1" t="s">
        <v>1141</v>
      </c>
      <c r="N185" s="1" t="s">
        <v>2764</v>
      </c>
      <c r="O185" s="1" t="s">
        <v>2765</v>
      </c>
      <c r="P185" s="1" t="s">
        <v>1144</v>
      </c>
      <c r="Q185" s="1" t="s">
        <v>2766</v>
      </c>
      <c r="R185" s="1" t="s">
        <v>1332</v>
      </c>
      <c r="S185" s="1" t="s">
        <v>1559</v>
      </c>
      <c r="T185" s="1" t="s">
        <v>1561</v>
      </c>
      <c r="U185" s="1" t="s">
        <v>1333</v>
      </c>
      <c r="V185" s="1" t="s">
        <v>1561</v>
      </c>
    </row>
    <row r="186" spans="1:22" ht="12.75">
      <c r="A186" s="3">
        <v>45447.731251851852</v>
      </c>
      <c r="B186" s="1" t="s">
        <v>20</v>
      </c>
      <c r="C186" s="6">
        <v>212112352</v>
      </c>
      <c r="D186" s="1" t="s">
        <v>2768</v>
      </c>
      <c r="E186" s="1">
        <f t="shared" si="0"/>
        <v>1</v>
      </c>
      <c r="F186" s="1" t="str">
        <f>VLOOKUP(C186,Sheet1!$A$2:$D$540,4,FALSE)</f>
        <v>Sari Intan Latifah Br. Hutagaol</v>
      </c>
      <c r="G186" s="1">
        <f t="shared" si="1"/>
        <v>1</v>
      </c>
      <c r="H186" s="1" t="s">
        <v>2769</v>
      </c>
      <c r="I186" s="1">
        <v>6282286162041</v>
      </c>
      <c r="J186" s="23">
        <f t="shared" si="2"/>
        <v>6282286162041</v>
      </c>
      <c r="K186" s="23" t="s">
        <v>2770</v>
      </c>
      <c r="L186" s="1" t="s">
        <v>2768</v>
      </c>
      <c r="M186" s="1" t="s">
        <v>1141</v>
      </c>
      <c r="N186" s="1" t="s">
        <v>2771</v>
      </c>
      <c r="O186" s="1" t="s">
        <v>2772</v>
      </c>
      <c r="P186" s="1" t="s">
        <v>1144</v>
      </c>
      <c r="Q186" s="1" t="s">
        <v>2773</v>
      </c>
      <c r="R186" s="1" t="s">
        <v>2774</v>
      </c>
      <c r="S186" s="1" t="s">
        <v>2775</v>
      </c>
      <c r="T186" s="1" t="s">
        <v>1899</v>
      </c>
      <c r="U186" s="1" t="s">
        <v>1653</v>
      </c>
      <c r="V186" s="1" t="s">
        <v>2366</v>
      </c>
    </row>
    <row r="187" spans="1:22" ht="12.75">
      <c r="A187" s="3">
        <v>45447.739573391205</v>
      </c>
      <c r="B187" s="1" t="s">
        <v>41</v>
      </c>
      <c r="C187" s="6">
        <v>212112331</v>
      </c>
      <c r="D187" s="1" t="s">
        <v>2777</v>
      </c>
      <c r="E187" s="1">
        <f t="shared" si="0"/>
        <v>1</v>
      </c>
      <c r="F187" s="1" t="str">
        <f>VLOOKUP(C187,Sheet1!$A$2:$D$540,4,FALSE)</f>
        <v>Rizki Hardinata</v>
      </c>
      <c r="G187" s="1">
        <f t="shared" si="1"/>
        <v>1</v>
      </c>
      <c r="H187" s="1" t="s">
        <v>2778</v>
      </c>
      <c r="I187" s="1">
        <v>628977877735</v>
      </c>
      <c r="J187" s="23">
        <f t="shared" si="2"/>
        <v>628977877735</v>
      </c>
      <c r="K187" s="23" t="s">
        <v>2779</v>
      </c>
      <c r="L187" s="1" t="s">
        <v>2777</v>
      </c>
      <c r="M187" s="1" t="s">
        <v>1141</v>
      </c>
      <c r="N187" s="1" t="s">
        <v>2780</v>
      </c>
      <c r="O187" s="1" t="s">
        <v>2781</v>
      </c>
      <c r="P187" s="1" t="s">
        <v>1144</v>
      </c>
      <c r="Q187" s="1" t="s">
        <v>2782</v>
      </c>
      <c r="R187" s="1" t="s">
        <v>1279</v>
      </c>
      <c r="S187" s="1" t="s">
        <v>1158</v>
      </c>
      <c r="T187" s="1" t="s">
        <v>1281</v>
      </c>
      <c r="U187" s="1" t="s">
        <v>1161</v>
      </c>
      <c r="V187" s="1" t="s">
        <v>1161</v>
      </c>
    </row>
    <row r="188" spans="1:22" ht="12.75">
      <c r="A188" s="3">
        <v>45447.734460787033</v>
      </c>
      <c r="B188" s="1" t="s">
        <v>75</v>
      </c>
      <c r="C188" s="6">
        <v>222112082</v>
      </c>
      <c r="D188" s="1" t="s">
        <v>86</v>
      </c>
      <c r="E188" s="1">
        <f t="shared" si="0"/>
        <v>1</v>
      </c>
      <c r="F188" s="1" t="str">
        <f>VLOOKUP(C188,Sheet1!$A$2:$D$540,4,FALSE)</f>
        <v>Guswana Adventus</v>
      </c>
      <c r="G188" s="1">
        <f t="shared" si="1"/>
        <v>1</v>
      </c>
      <c r="H188" s="1" t="s">
        <v>2784</v>
      </c>
      <c r="I188" s="25" t="s">
        <v>2785</v>
      </c>
      <c r="J188" s="23" t="str">
        <f t="shared" si="2"/>
        <v>6285275443598</v>
      </c>
      <c r="K188" s="23" t="s">
        <v>2786</v>
      </c>
      <c r="L188" s="1" t="s">
        <v>2787</v>
      </c>
      <c r="M188" s="1" t="s">
        <v>1177</v>
      </c>
      <c r="N188" s="1" t="s">
        <v>2788</v>
      </c>
      <c r="O188" s="1" t="s">
        <v>2789</v>
      </c>
      <c r="P188" s="1" t="s">
        <v>1144</v>
      </c>
      <c r="Q188" s="1" t="s">
        <v>2790</v>
      </c>
      <c r="R188" s="1" t="s">
        <v>1181</v>
      </c>
      <c r="S188" s="1" t="s">
        <v>1181</v>
      </c>
      <c r="T188" s="1" t="s">
        <v>1182</v>
      </c>
      <c r="U188" s="1" t="s">
        <v>1183</v>
      </c>
      <c r="V188" s="1" t="s">
        <v>1183</v>
      </c>
    </row>
    <row r="189" spans="1:22" ht="12.75">
      <c r="A189" s="3">
        <v>45447.812239525461</v>
      </c>
      <c r="B189" s="1" t="s">
        <v>18</v>
      </c>
      <c r="C189" s="6">
        <v>222112048</v>
      </c>
      <c r="D189" s="1" t="s">
        <v>489</v>
      </c>
      <c r="E189" s="1">
        <f t="shared" si="0"/>
        <v>1</v>
      </c>
      <c r="F189" s="1" t="s">
        <v>489</v>
      </c>
      <c r="G189" s="1">
        <f t="shared" si="1"/>
        <v>1</v>
      </c>
      <c r="H189" s="1" t="s">
        <v>2792</v>
      </c>
      <c r="I189" s="25" t="s">
        <v>2793</v>
      </c>
      <c r="J189" s="23" t="str">
        <f t="shared" si="2"/>
        <v>62895422929953</v>
      </c>
      <c r="K189" s="23" t="s">
        <v>2794</v>
      </c>
      <c r="L189" s="1" t="s">
        <v>2795</v>
      </c>
      <c r="M189" s="1" t="s">
        <v>1141</v>
      </c>
      <c r="N189" s="1" t="s">
        <v>2796</v>
      </c>
      <c r="O189" s="1" t="s">
        <v>2797</v>
      </c>
      <c r="P189" s="1" t="s">
        <v>1144</v>
      </c>
      <c r="Q189" s="1" t="s">
        <v>2798</v>
      </c>
      <c r="R189" s="1" t="s">
        <v>1558</v>
      </c>
      <c r="S189" s="1" t="s">
        <v>1558</v>
      </c>
      <c r="T189" s="1" t="s">
        <v>1560</v>
      </c>
      <c r="U189" s="1" t="s">
        <v>1561</v>
      </c>
      <c r="V189" s="1" t="s">
        <v>1560</v>
      </c>
    </row>
    <row r="190" spans="1:22" ht="12.75">
      <c r="A190" s="3">
        <v>45447.735433807873</v>
      </c>
      <c r="B190" s="1" t="s">
        <v>20</v>
      </c>
      <c r="C190" s="6">
        <v>212111872</v>
      </c>
      <c r="D190" s="1" t="s">
        <v>682</v>
      </c>
      <c r="E190" s="1">
        <f t="shared" si="0"/>
        <v>1</v>
      </c>
      <c r="F190" s="1" t="str">
        <f>VLOOKUP(C190,Sheet1!$A$2:$D$540,4,FALSE)</f>
        <v>Aldilla Pramudita Caesar</v>
      </c>
      <c r="G190" s="1">
        <f t="shared" si="1"/>
        <v>1</v>
      </c>
      <c r="H190" s="1" t="s">
        <v>2800</v>
      </c>
      <c r="I190" s="25" t="s">
        <v>2801</v>
      </c>
      <c r="J190" s="23" t="str">
        <f t="shared" si="2"/>
        <v>6285738390347</v>
      </c>
      <c r="K190" s="26" t="s">
        <v>2802</v>
      </c>
      <c r="L190" s="1" t="s">
        <v>2803</v>
      </c>
      <c r="M190" s="1" t="s">
        <v>1141</v>
      </c>
      <c r="N190" s="1" t="s">
        <v>2804</v>
      </c>
      <c r="O190" s="1" t="s">
        <v>2805</v>
      </c>
      <c r="P190" s="1" t="s">
        <v>1144</v>
      </c>
      <c r="Q190" s="1" t="s">
        <v>2806</v>
      </c>
      <c r="R190" s="1" t="s">
        <v>1530</v>
      </c>
      <c r="S190" s="1" t="s">
        <v>1268</v>
      </c>
      <c r="T190" s="1" t="s">
        <v>1531</v>
      </c>
      <c r="U190" s="1" t="s">
        <v>1322</v>
      </c>
      <c r="V190" s="1" t="s">
        <v>1531</v>
      </c>
    </row>
    <row r="191" spans="1:22" ht="12.75">
      <c r="A191" s="3">
        <v>45447.751872430556</v>
      </c>
      <c r="B191" s="1" t="s">
        <v>23</v>
      </c>
      <c r="C191" s="6">
        <v>112212623</v>
      </c>
      <c r="D191" s="1" t="s">
        <v>165</v>
      </c>
      <c r="E191" s="1">
        <f t="shared" si="0"/>
        <v>1</v>
      </c>
      <c r="F191" s="1" t="str">
        <f>VLOOKUP(C191,Sheet1!$A$2:$D$540,4,FALSE)</f>
        <v>Galang Bayu Damar Yudhistira</v>
      </c>
      <c r="G191" s="1">
        <f t="shared" si="1"/>
        <v>1</v>
      </c>
      <c r="H191" s="1" t="s">
        <v>2808</v>
      </c>
      <c r="I191" s="25" t="s">
        <v>2809</v>
      </c>
      <c r="J191" s="23" t="str">
        <f t="shared" si="2"/>
        <v>6289628044027</v>
      </c>
      <c r="K191" s="23" t="s">
        <v>2810</v>
      </c>
      <c r="L191" s="1" t="s">
        <v>2811</v>
      </c>
      <c r="M191" s="1" t="s">
        <v>1475</v>
      </c>
      <c r="N191" s="1" t="s">
        <v>2812</v>
      </c>
      <c r="O191" s="1" t="s">
        <v>2813</v>
      </c>
      <c r="P191" s="1" t="s">
        <v>1144</v>
      </c>
      <c r="Q191" s="1" t="s">
        <v>2814</v>
      </c>
      <c r="R191" s="1" t="s">
        <v>1849</v>
      </c>
      <c r="S191" s="1" t="s">
        <v>1850</v>
      </c>
      <c r="T191" s="1" t="s">
        <v>1851</v>
      </c>
      <c r="U191" s="1" t="s">
        <v>1852</v>
      </c>
      <c r="V191" s="1" t="s">
        <v>1851</v>
      </c>
    </row>
    <row r="192" spans="1:22" ht="12.75">
      <c r="A192" s="3">
        <v>45447.739014259263</v>
      </c>
      <c r="B192" s="1" t="s">
        <v>57</v>
      </c>
      <c r="C192" s="6">
        <v>222112430</v>
      </c>
      <c r="D192" s="1" t="s">
        <v>496</v>
      </c>
      <c r="E192" s="1">
        <f t="shared" si="0"/>
        <v>1</v>
      </c>
      <c r="F192" s="1" t="str">
        <f>VLOOKUP(C192,Sheet1!$A$2:$D$540,4,FALSE)</f>
        <v>Zahra Safira Haryono</v>
      </c>
      <c r="G192" s="1">
        <f t="shared" si="1"/>
        <v>1</v>
      </c>
      <c r="H192" s="1" t="s">
        <v>2816</v>
      </c>
      <c r="I192" s="25" t="s">
        <v>2817</v>
      </c>
      <c r="J192" s="23" t="str">
        <f t="shared" si="2"/>
        <v>6281329870543</v>
      </c>
      <c r="K192" s="23" t="s">
        <v>2818</v>
      </c>
      <c r="L192" s="1" t="s">
        <v>2819</v>
      </c>
      <c r="M192" s="1" t="s">
        <v>1141</v>
      </c>
      <c r="N192" s="1" t="s">
        <v>2820</v>
      </c>
      <c r="O192" s="1" t="s">
        <v>2821</v>
      </c>
      <c r="P192" s="1" t="s">
        <v>1144</v>
      </c>
      <c r="Q192" s="1" t="s">
        <v>2822</v>
      </c>
      <c r="R192" s="1" t="s">
        <v>2823</v>
      </c>
      <c r="S192" s="1" t="s">
        <v>1558</v>
      </c>
      <c r="T192" s="1" t="s">
        <v>2824</v>
      </c>
      <c r="U192" s="1" t="s">
        <v>1560</v>
      </c>
      <c r="V192" s="1" t="s">
        <v>2824</v>
      </c>
    </row>
    <row r="193" spans="1:22" ht="12.75">
      <c r="A193" s="3">
        <v>45447.897548402776</v>
      </c>
      <c r="B193" s="1" t="s">
        <v>57</v>
      </c>
      <c r="C193" s="6">
        <v>222112116</v>
      </c>
      <c r="D193" s="1" t="s">
        <v>166</v>
      </c>
      <c r="E193" s="1">
        <f t="shared" si="0"/>
        <v>1</v>
      </c>
      <c r="F193" s="1" t="str">
        <f>VLOOKUP(C193,Sheet1!$A$2:$D$540,4,FALSE)</f>
        <v>Irsyad Fadhil Asyraf</v>
      </c>
      <c r="G193" s="1">
        <f t="shared" si="1"/>
        <v>1</v>
      </c>
      <c r="H193" s="1" t="s">
        <v>2826</v>
      </c>
      <c r="I193" s="25" t="s">
        <v>2827</v>
      </c>
      <c r="J193" s="23" t="str">
        <f t="shared" si="2"/>
        <v>6282177139621</v>
      </c>
      <c r="K193" s="23" t="s">
        <v>2828</v>
      </c>
      <c r="L193" s="1" t="s">
        <v>2829</v>
      </c>
      <c r="M193" s="1" t="s">
        <v>2830</v>
      </c>
      <c r="N193" s="1" t="s">
        <v>2831</v>
      </c>
      <c r="O193" s="1" t="s">
        <v>2832</v>
      </c>
      <c r="P193" s="1" t="s">
        <v>1144</v>
      </c>
      <c r="Q193" s="1" t="s">
        <v>2833</v>
      </c>
      <c r="R193" s="1" t="s">
        <v>1849</v>
      </c>
      <c r="S193" s="1" t="s">
        <v>2834</v>
      </c>
      <c r="T193" s="1" t="s">
        <v>1851</v>
      </c>
      <c r="U193" s="1" t="s">
        <v>1852</v>
      </c>
      <c r="V193" s="1" t="s">
        <v>1851</v>
      </c>
    </row>
    <row r="194" spans="1:22" ht="12.75">
      <c r="A194" s="3">
        <v>45447.758874502309</v>
      </c>
      <c r="B194" s="1" t="s">
        <v>20</v>
      </c>
      <c r="C194" s="6">
        <v>212112340</v>
      </c>
      <c r="D194" s="1" t="s">
        <v>273</v>
      </c>
      <c r="E194" s="1">
        <f t="shared" si="0"/>
        <v>1</v>
      </c>
      <c r="F194" s="1" t="str">
        <f>VLOOKUP(C194,Sheet1!$A$2:$D$540,4,FALSE)</f>
        <v>Roselina Putri</v>
      </c>
      <c r="G194" s="1">
        <f t="shared" si="1"/>
        <v>1</v>
      </c>
      <c r="H194" s="1" t="s">
        <v>2836</v>
      </c>
      <c r="I194" s="25" t="s">
        <v>2837</v>
      </c>
      <c r="J194" s="23" t="str">
        <f t="shared" si="2"/>
        <v>6281332884123</v>
      </c>
      <c r="K194" s="23" t="s">
        <v>2838</v>
      </c>
      <c r="L194" s="1" t="s">
        <v>2839</v>
      </c>
      <c r="M194" s="1" t="s">
        <v>1141</v>
      </c>
      <c r="N194" s="1" t="s">
        <v>2840</v>
      </c>
      <c r="O194" s="1" t="s">
        <v>2841</v>
      </c>
      <c r="P194" s="1" t="s">
        <v>1144</v>
      </c>
      <c r="Q194" s="1" t="s">
        <v>2842</v>
      </c>
      <c r="R194" s="1" t="s">
        <v>1309</v>
      </c>
      <c r="S194" s="1" t="s">
        <v>1310</v>
      </c>
      <c r="T194" s="1" t="s">
        <v>1899</v>
      </c>
      <c r="U194" s="1" t="s">
        <v>1653</v>
      </c>
      <c r="V194" s="1" t="s">
        <v>1899</v>
      </c>
    </row>
    <row r="195" spans="1:22" ht="12.75">
      <c r="A195" s="3">
        <v>45447.746903194449</v>
      </c>
      <c r="B195" s="1" t="s">
        <v>141</v>
      </c>
      <c r="C195" s="6">
        <v>212111842</v>
      </c>
      <c r="D195" s="1" t="s">
        <v>599</v>
      </c>
      <c r="E195" s="1">
        <f t="shared" si="0"/>
        <v>1</v>
      </c>
      <c r="F195" s="1" t="str">
        <f>VLOOKUP(C195,Sheet1!$A$2:$D$540,4,FALSE)</f>
        <v>Adilla Khoirunnisa</v>
      </c>
      <c r="G195" s="1">
        <f t="shared" si="1"/>
        <v>1</v>
      </c>
      <c r="H195" s="1" t="s">
        <v>2844</v>
      </c>
      <c r="I195" s="25" t="s">
        <v>2845</v>
      </c>
      <c r="J195" s="23" t="str">
        <f t="shared" si="2"/>
        <v>6282137882798</v>
      </c>
      <c r="K195" s="23" t="s">
        <v>2846</v>
      </c>
      <c r="L195" s="1" t="s">
        <v>599</v>
      </c>
      <c r="M195" s="1" t="s">
        <v>1141</v>
      </c>
      <c r="N195" s="1" t="s">
        <v>2847</v>
      </c>
      <c r="O195" s="1" t="s">
        <v>2848</v>
      </c>
      <c r="P195" s="1" t="s">
        <v>1144</v>
      </c>
      <c r="Q195" s="1" t="s">
        <v>2849</v>
      </c>
      <c r="R195" s="1" t="s">
        <v>1540</v>
      </c>
      <c r="S195" s="1" t="s">
        <v>1540</v>
      </c>
      <c r="T195" s="1" t="s">
        <v>1703</v>
      </c>
      <c r="U195" s="1" t="s">
        <v>1149</v>
      </c>
      <c r="V195" s="1" t="s">
        <v>1703</v>
      </c>
    </row>
    <row r="196" spans="1:22" ht="12.75">
      <c r="A196" s="3">
        <v>45447.745335486106</v>
      </c>
      <c r="B196" s="1" t="s">
        <v>38</v>
      </c>
      <c r="C196" s="6">
        <v>212112080</v>
      </c>
      <c r="D196" s="1" t="s">
        <v>2851</v>
      </c>
      <c r="E196" s="1">
        <f t="shared" si="0"/>
        <v>1</v>
      </c>
      <c r="F196" s="1" t="str">
        <f>VLOOKUP(C196,Sheet1!$A$2:$D$540,4,FALSE)</f>
        <v>Grahani Switamy Br Manik</v>
      </c>
      <c r="G196" s="1">
        <f t="shared" si="1"/>
        <v>1</v>
      </c>
      <c r="H196" s="1" t="s">
        <v>2852</v>
      </c>
      <c r="I196" s="1">
        <v>6281361074232</v>
      </c>
      <c r="J196" s="23">
        <f t="shared" si="2"/>
        <v>6281361074232</v>
      </c>
      <c r="K196" s="23" t="s">
        <v>2853</v>
      </c>
      <c r="L196" s="1" t="s">
        <v>2851</v>
      </c>
      <c r="M196" s="1" t="s">
        <v>1141</v>
      </c>
      <c r="N196" s="1" t="s">
        <v>2854</v>
      </c>
      <c r="O196" s="1" t="s">
        <v>2855</v>
      </c>
      <c r="P196" s="1" t="s">
        <v>1144</v>
      </c>
      <c r="Q196" s="1" t="s">
        <v>2856</v>
      </c>
      <c r="R196" s="1" t="s">
        <v>1181</v>
      </c>
      <c r="S196" s="1" t="s">
        <v>1393</v>
      </c>
      <c r="T196" s="1" t="s">
        <v>1182</v>
      </c>
      <c r="U196" s="1" t="s">
        <v>1183</v>
      </c>
      <c r="V196" s="1" t="s">
        <v>1182</v>
      </c>
    </row>
    <row r="197" spans="1:22" ht="12.75">
      <c r="A197" s="3">
        <v>45447.746716828704</v>
      </c>
      <c r="B197" s="1" t="s">
        <v>75</v>
      </c>
      <c r="C197" s="6">
        <v>222112069</v>
      </c>
      <c r="D197" s="1" t="s">
        <v>594</v>
      </c>
      <c r="E197" s="1">
        <f t="shared" si="0"/>
        <v>1</v>
      </c>
      <c r="F197" s="1" t="str">
        <f>VLOOKUP(C197,Sheet1!$A$2:$D$540,4,FALSE)</f>
        <v>Gavin Atha Wisesa</v>
      </c>
      <c r="G197" s="1">
        <f t="shared" si="1"/>
        <v>1</v>
      </c>
      <c r="H197" s="1" t="s">
        <v>2858</v>
      </c>
      <c r="I197" s="25" t="s">
        <v>2859</v>
      </c>
      <c r="J197" s="23" t="str">
        <f t="shared" si="2"/>
        <v>6287871958116</v>
      </c>
      <c r="K197" s="23" t="s">
        <v>2860</v>
      </c>
      <c r="L197" s="1" t="s">
        <v>594</v>
      </c>
      <c r="M197" s="1" t="s">
        <v>1286</v>
      </c>
      <c r="N197" s="1" t="s">
        <v>2861</v>
      </c>
      <c r="O197" s="1" t="s">
        <v>2862</v>
      </c>
      <c r="P197" s="1" t="s">
        <v>1144</v>
      </c>
      <c r="Q197" s="1" t="s">
        <v>2863</v>
      </c>
      <c r="R197" s="1" t="s">
        <v>1540</v>
      </c>
      <c r="S197" s="1" t="s">
        <v>1540</v>
      </c>
      <c r="T197" s="1" t="s">
        <v>1703</v>
      </c>
      <c r="U197" s="1" t="s">
        <v>1149</v>
      </c>
      <c r="V197" s="1" t="s">
        <v>1703</v>
      </c>
    </row>
    <row r="198" spans="1:22" ht="12.75">
      <c r="A198" s="3">
        <v>45449.051372013884</v>
      </c>
      <c r="B198" s="1" t="s">
        <v>32</v>
      </c>
      <c r="C198" s="6">
        <v>222112402</v>
      </c>
      <c r="D198" s="1" t="s">
        <v>329</v>
      </c>
      <c r="E198" s="1">
        <f t="shared" si="0"/>
        <v>1</v>
      </c>
      <c r="F198" s="1" t="str">
        <f>VLOOKUP(C198,Sheet1!$A$2:$D$540,4,FALSE)</f>
        <v>Tsabit Bintang Herindra</v>
      </c>
      <c r="G198" s="1">
        <f t="shared" si="1"/>
        <v>1</v>
      </c>
      <c r="H198" s="1" t="s">
        <v>2865</v>
      </c>
      <c r="I198" s="25" t="s">
        <v>2866</v>
      </c>
      <c r="J198" s="23" t="str">
        <f t="shared" si="2"/>
        <v>6285156460949</v>
      </c>
      <c r="K198" s="26" t="s">
        <v>2867</v>
      </c>
      <c r="L198" s="1" t="s">
        <v>2868</v>
      </c>
      <c r="M198" s="1" t="s">
        <v>1177</v>
      </c>
      <c r="N198" s="1" t="s">
        <v>2869</v>
      </c>
      <c r="O198" s="1" t="s">
        <v>2870</v>
      </c>
      <c r="P198" s="1" t="s">
        <v>1144</v>
      </c>
      <c r="Q198" s="1" t="s">
        <v>2870</v>
      </c>
      <c r="R198" s="1" t="s">
        <v>1158</v>
      </c>
      <c r="S198" s="1" t="s">
        <v>1591</v>
      </c>
      <c r="T198" s="1" t="s">
        <v>1592</v>
      </c>
      <c r="U198" s="1" t="s">
        <v>2423</v>
      </c>
      <c r="V198" s="1" t="s">
        <v>1592</v>
      </c>
    </row>
    <row r="199" spans="1:22" ht="12.75">
      <c r="A199" s="3">
        <v>45447.746906342596</v>
      </c>
      <c r="B199" s="1" t="s">
        <v>41</v>
      </c>
      <c r="C199" s="6">
        <v>212112409</v>
      </c>
      <c r="D199" s="1" t="s">
        <v>325</v>
      </c>
      <c r="E199" s="1">
        <f t="shared" si="0"/>
        <v>1</v>
      </c>
      <c r="F199" s="1" t="str">
        <f>VLOOKUP(C199,Sheet1!$A$2:$D$540,4,FALSE)</f>
        <v>Vellicia Layla Qamirat Subekti</v>
      </c>
      <c r="G199" s="1">
        <f t="shared" si="1"/>
        <v>1</v>
      </c>
      <c r="H199" s="1" t="s">
        <v>2872</v>
      </c>
      <c r="I199" s="25" t="s">
        <v>2873</v>
      </c>
      <c r="J199" s="23" t="str">
        <f t="shared" si="2"/>
        <v>628970207939</v>
      </c>
      <c r="K199" s="23" t="s">
        <v>2874</v>
      </c>
      <c r="L199" s="1" t="s">
        <v>2875</v>
      </c>
      <c r="M199" s="1" t="s">
        <v>1155</v>
      </c>
      <c r="N199" s="1" t="s">
        <v>2876</v>
      </c>
      <c r="O199" s="1" t="s">
        <v>1379</v>
      </c>
      <c r="P199" s="1" t="s">
        <v>1144</v>
      </c>
      <c r="Q199" s="1" t="s">
        <v>2877</v>
      </c>
      <c r="R199" s="1" t="s">
        <v>2580</v>
      </c>
      <c r="S199" s="1" t="s">
        <v>2713</v>
      </c>
      <c r="T199" s="1" t="s">
        <v>2581</v>
      </c>
      <c r="U199" s="1" t="s">
        <v>2582</v>
      </c>
      <c r="V199" s="1" t="s">
        <v>2581</v>
      </c>
    </row>
    <row r="200" spans="1:22" ht="12.75">
      <c r="A200" s="3">
        <v>45447.748859479165</v>
      </c>
      <c r="B200" s="1" t="s">
        <v>20</v>
      </c>
      <c r="C200" s="6">
        <v>212112198</v>
      </c>
      <c r="D200" s="1" t="s">
        <v>453</v>
      </c>
      <c r="E200" s="1">
        <f t="shared" si="0"/>
        <v>1</v>
      </c>
      <c r="F200" s="1" t="str">
        <f>VLOOKUP(C200,Sheet1!$A$2:$D$540,4,FALSE)</f>
        <v>Muhamad Raditya Danu Carita</v>
      </c>
      <c r="G200" s="1">
        <f t="shared" si="1"/>
        <v>1</v>
      </c>
      <c r="H200" s="1" t="s">
        <v>2879</v>
      </c>
      <c r="I200" s="25" t="s">
        <v>2880</v>
      </c>
      <c r="J200" s="23" t="str">
        <f t="shared" si="2"/>
        <v>6287715167188</v>
      </c>
      <c r="K200" s="23" t="s">
        <v>2881</v>
      </c>
      <c r="L200" s="1" t="s">
        <v>2882</v>
      </c>
      <c r="M200" s="1" t="s">
        <v>1177</v>
      </c>
      <c r="N200" s="1" t="s">
        <v>2883</v>
      </c>
      <c r="O200" s="1" t="s">
        <v>2884</v>
      </c>
      <c r="P200" s="1" t="s">
        <v>1144</v>
      </c>
      <c r="Q200" s="1" t="s">
        <v>2885</v>
      </c>
      <c r="R200" s="1" t="s">
        <v>1169</v>
      </c>
      <c r="S200" s="1" t="s">
        <v>1170</v>
      </c>
      <c r="T200" s="1" t="s">
        <v>1172</v>
      </c>
      <c r="U200" s="1" t="s">
        <v>1171</v>
      </c>
      <c r="V200" s="1" t="s">
        <v>1172</v>
      </c>
    </row>
    <row r="201" spans="1:22" ht="12.75">
      <c r="A201" s="3">
        <v>45447.749329247687</v>
      </c>
      <c r="B201" s="1" t="s">
        <v>75</v>
      </c>
      <c r="C201" s="6">
        <v>222112156</v>
      </c>
      <c r="D201" s="1" t="s">
        <v>490</v>
      </c>
      <c r="E201" s="1">
        <f t="shared" si="0"/>
        <v>1</v>
      </c>
      <c r="F201" s="1" t="str">
        <f>VLOOKUP(C201,Sheet1!$A$2:$D$540,4,FALSE)</f>
        <v>Linda Puspita Sari</v>
      </c>
      <c r="G201" s="1">
        <f t="shared" si="1"/>
        <v>1</v>
      </c>
      <c r="H201" s="1" t="s">
        <v>2887</v>
      </c>
      <c r="I201" s="25" t="s">
        <v>2888</v>
      </c>
      <c r="J201" s="23" t="str">
        <f t="shared" si="2"/>
        <v>6289526668146</v>
      </c>
      <c r="K201" s="23" t="s">
        <v>2889</v>
      </c>
      <c r="L201" s="1" t="s">
        <v>2890</v>
      </c>
      <c r="M201" s="1" t="s">
        <v>1141</v>
      </c>
      <c r="N201" s="1" t="s">
        <v>2891</v>
      </c>
      <c r="O201" s="1" t="s">
        <v>2892</v>
      </c>
      <c r="P201" s="1" t="s">
        <v>1144</v>
      </c>
      <c r="Q201" s="1" t="s">
        <v>2893</v>
      </c>
      <c r="R201" s="1" t="s">
        <v>1558</v>
      </c>
      <c r="S201" s="1" t="s">
        <v>1559</v>
      </c>
      <c r="T201" s="1" t="s">
        <v>1560</v>
      </c>
      <c r="U201" s="1" t="s">
        <v>1561</v>
      </c>
      <c r="V201" s="1" t="s">
        <v>1560</v>
      </c>
    </row>
    <row r="202" spans="1:22" ht="12.75">
      <c r="A202" s="3">
        <v>45447.749414421298</v>
      </c>
      <c r="B202" s="1" t="s">
        <v>47</v>
      </c>
      <c r="C202" s="6">
        <v>112212456</v>
      </c>
      <c r="D202" s="1" t="s">
        <v>308</v>
      </c>
      <c r="E202" s="1">
        <f t="shared" si="0"/>
        <v>1</v>
      </c>
      <c r="F202" s="1" t="str">
        <f>VLOOKUP(C202,Sheet1!$A$2:$D$540,4,FALSE)</f>
        <v>Agnes R.K. Silalahi</v>
      </c>
      <c r="G202" s="1">
        <f t="shared" si="1"/>
        <v>1</v>
      </c>
      <c r="H202" s="1" t="s">
        <v>2895</v>
      </c>
      <c r="I202" s="25" t="s">
        <v>2896</v>
      </c>
      <c r="J202" s="23" t="str">
        <f t="shared" si="2"/>
        <v>6282260558675</v>
      </c>
      <c r="K202" s="23" t="s">
        <v>2897</v>
      </c>
      <c r="L202" s="1" t="s">
        <v>2898</v>
      </c>
      <c r="M202" s="1" t="s">
        <v>1141</v>
      </c>
      <c r="N202" s="1" t="s">
        <v>2899</v>
      </c>
      <c r="O202" s="1" t="s">
        <v>2900</v>
      </c>
      <c r="P202" s="1" t="s">
        <v>1144</v>
      </c>
      <c r="Q202" s="1" t="s">
        <v>2901</v>
      </c>
      <c r="R202" s="1" t="s">
        <v>2902</v>
      </c>
      <c r="S202" s="1" t="s">
        <v>1158</v>
      </c>
      <c r="T202" s="1" t="s">
        <v>1161</v>
      </c>
      <c r="U202" s="1" t="s">
        <v>1160</v>
      </c>
      <c r="V202" s="1" t="s">
        <v>2366</v>
      </c>
    </row>
    <row r="203" spans="1:22" ht="12.75">
      <c r="A203" s="3">
        <v>45448.669452152782</v>
      </c>
      <c r="B203" s="1" t="s">
        <v>38</v>
      </c>
      <c r="C203" s="6">
        <v>212112235</v>
      </c>
      <c r="D203" s="1" t="s">
        <v>98</v>
      </c>
      <c r="E203" s="1">
        <f t="shared" si="0"/>
        <v>1</v>
      </c>
      <c r="F203" s="1" t="str">
        <f>VLOOKUP(C203,Sheet1!$A$2:$D$540,4,FALSE)</f>
        <v>Nabila Randrika Putri</v>
      </c>
      <c r="G203" s="1">
        <f t="shared" si="1"/>
        <v>1</v>
      </c>
      <c r="H203" s="1" t="s">
        <v>2904</v>
      </c>
      <c r="I203" s="25" t="s">
        <v>2905</v>
      </c>
      <c r="J203" s="23" t="str">
        <f t="shared" si="2"/>
        <v>6282383696014</v>
      </c>
      <c r="K203" s="23" t="s">
        <v>2906</v>
      </c>
      <c r="L203" s="1" t="s">
        <v>98</v>
      </c>
      <c r="M203" s="1" t="s">
        <v>1141</v>
      </c>
      <c r="N203" s="1" t="s">
        <v>2907</v>
      </c>
      <c r="O203" s="1" t="s">
        <v>2908</v>
      </c>
      <c r="P203" s="1" t="s">
        <v>1144</v>
      </c>
      <c r="Q203" s="1" t="s">
        <v>2909</v>
      </c>
      <c r="R203" s="1" t="s">
        <v>1237</v>
      </c>
      <c r="S203" s="1" t="s">
        <v>2910</v>
      </c>
      <c r="T203" s="1" t="s">
        <v>1238</v>
      </c>
      <c r="U203" s="1" t="s">
        <v>2911</v>
      </c>
      <c r="V203" s="1" t="s">
        <v>1238</v>
      </c>
    </row>
    <row r="204" spans="1:22" ht="12.75">
      <c r="A204" s="3">
        <v>45447.752377650468</v>
      </c>
      <c r="B204" s="1" t="s">
        <v>62</v>
      </c>
      <c r="C204" s="6">
        <v>222112143</v>
      </c>
      <c r="D204" s="1" t="s">
        <v>130</v>
      </c>
      <c r="E204" s="1">
        <f t="shared" si="0"/>
        <v>1</v>
      </c>
      <c r="F204" s="1" t="str">
        <f>VLOOKUP(C204,Sheet1!$A$2:$D$540,4,FALSE)</f>
        <v>Kuntum Khairani Aselia</v>
      </c>
      <c r="G204" s="1">
        <f t="shared" si="1"/>
        <v>1</v>
      </c>
      <c r="H204" s="1" t="s">
        <v>2913</v>
      </c>
      <c r="I204" s="25" t="s">
        <v>2914</v>
      </c>
      <c r="J204" s="23" t="str">
        <f t="shared" si="2"/>
        <v>6282388206019</v>
      </c>
      <c r="K204" s="23" t="s">
        <v>2915</v>
      </c>
      <c r="L204" s="1" t="s">
        <v>2916</v>
      </c>
      <c r="M204" s="1" t="s">
        <v>2830</v>
      </c>
      <c r="N204" s="1" t="s">
        <v>2917</v>
      </c>
      <c r="O204" s="1" t="s">
        <v>2918</v>
      </c>
      <c r="P204" s="1" t="s">
        <v>1144</v>
      </c>
      <c r="Q204" s="1" t="s">
        <v>2919</v>
      </c>
      <c r="R204" s="1" t="s">
        <v>1731</v>
      </c>
      <c r="S204" s="1" t="s">
        <v>1237</v>
      </c>
      <c r="T204" s="1" t="s">
        <v>1238</v>
      </c>
      <c r="U204" s="1" t="s">
        <v>2911</v>
      </c>
      <c r="V204" s="1" t="s">
        <v>1238</v>
      </c>
    </row>
    <row r="205" spans="1:22" ht="12.75">
      <c r="A205" s="3">
        <v>45449.299826655093</v>
      </c>
      <c r="B205" s="1" t="s">
        <v>35</v>
      </c>
      <c r="C205" s="6">
        <v>212112428</v>
      </c>
      <c r="D205" s="1" t="s">
        <v>569</v>
      </c>
      <c r="E205" s="1">
        <f t="shared" si="0"/>
        <v>1</v>
      </c>
      <c r="F205" s="1" t="str">
        <f>VLOOKUP(C205,Sheet1!$A$2:$D$540,4,FALSE)</f>
        <v>Yuniar Yudhi Tirana</v>
      </c>
      <c r="G205" s="1">
        <f t="shared" si="1"/>
        <v>1</v>
      </c>
      <c r="H205" s="1" t="s">
        <v>2921</v>
      </c>
      <c r="I205" s="25" t="s">
        <v>2922</v>
      </c>
      <c r="J205" s="23" t="str">
        <f t="shared" si="2"/>
        <v>6289666269036</v>
      </c>
      <c r="K205" s="26" t="s">
        <v>2923</v>
      </c>
      <c r="L205" s="1" t="s">
        <v>2924</v>
      </c>
      <c r="M205" s="1" t="s">
        <v>1177</v>
      </c>
      <c r="N205" s="1" t="s">
        <v>2925</v>
      </c>
      <c r="O205" s="1" t="s">
        <v>2926</v>
      </c>
      <c r="P205" s="1" t="s">
        <v>1144</v>
      </c>
      <c r="Q205" s="1" t="s">
        <v>2927</v>
      </c>
      <c r="R205" s="1" t="s">
        <v>1359</v>
      </c>
      <c r="S205" s="1" t="s">
        <v>1268</v>
      </c>
      <c r="T205" s="1" t="s">
        <v>1362</v>
      </c>
      <c r="U205" s="1" t="s">
        <v>1361</v>
      </c>
      <c r="V205" s="1" t="s">
        <v>1362</v>
      </c>
    </row>
    <row r="206" spans="1:22" ht="12.75">
      <c r="A206" s="3">
        <v>45448.159018692131</v>
      </c>
      <c r="B206" s="1" t="s">
        <v>18</v>
      </c>
      <c r="C206" s="6">
        <v>222111925</v>
      </c>
      <c r="D206" s="1" t="s">
        <v>61</v>
      </c>
      <c r="E206" s="1">
        <f t="shared" si="0"/>
        <v>1</v>
      </c>
      <c r="F206" s="1" t="str">
        <f>VLOOKUP(C206,Sheet1!$A$2:$D$540,4,FALSE)</f>
        <v>Arsyka Laila Oktalia Siregar</v>
      </c>
      <c r="G206" s="1">
        <f t="shared" si="1"/>
        <v>1</v>
      </c>
      <c r="H206" s="1" t="s">
        <v>2929</v>
      </c>
      <c r="I206" s="25" t="s">
        <v>2930</v>
      </c>
      <c r="J206" s="23" t="str">
        <f t="shared" si="2"/>
        <v>6282166739433</v>
      </c>
      <c r="K206" s="23" t="s">
        <v>2931</v>
      </c>
      <c r="L206" s="1" t="s">
        <v>2932</v>
      </c>
      <c r="M206" s="1" t="s">
        <v>1177</v>
      </c>
      <c r="N206" s="1" t="s">
        <v>2933</v>
      </c>
      <c r="O206" s="1" t="s">
        <v>2934</v>
      </c>
      <c r="P206" s="1" t="s">
        <v>1144</v>
      </c>
      <c r="Q206" s="1" t="s">
        <v>2935</v>
      </c>
      <c r="R206" s="1" t="s">
        <v>1393</v>
      </c>
      <c r="S206" s="1" t="s">
        <v>1181</v>
      </c>
      <c r="T206" s="1" t="s">
        <v>1497</v>
      </c>
      <c r="U206" s="1" t="s">
        <v>1182</v>
      </c>
      <c r="V206" s="1" t="s">
        <v>1497</v>
      </c>
    </row>
    <row r="207" spans="1:22" ht="12.75">
      <c r="A207" s="3">
        <v>45447.756632418983</v>
      </c>
      <c r="B207" s="1" t="s">
        <v>141</v>
      </c>
      <c r="C207" s="6">
        <v>212111980</v>
      </c>
      <c r="D207" s="1" t="s">
        <v>435</v>
      </c>
      <c r="E207" s="1">
        <f t="shared" si="0"/>
        <v>1</v>
      </c>
      <c r="F207" s="1" t="str">
        <f>VLOOKUP(C207,Sheet1!$A$2:$D$540,4,FALSE)</f>
        <v>Debby Cynthia Ningrum</v>
      </c>
      <c r="G207" s="1">
        <f t="shared" si="1"/>
        <v>1</v>
      </c>
      <c r="H207" s="1" t="s">
        <v>2937</v>
      </c>
      <c r="I207" s="25" t="s">
        <v>2938</v>
      </c>
      <c r="J207" s="23" t="str">
        <f t="shared" si="2"/>
        <v>62895377191113</v>
      </c>
      <c r="K207" s="26" t="s">
        <v>2939</v>
      </c>
      <c r="L207" s="1" t="s">
        <v>2940</v>
      </c>
      <c r="M207" s="1" t="s">
        <v>1141</v>
      </c>
      <c r="N207" s="1" t="s">
        <v>2941</v>
      </c>
      <c r="O207" s="1" t="s">
        <v>2942</v>
      </c>
      <c r="P207" s="1" t="s">
        <v>1144</v>
      </c>
      <c r="Q207" s="1" t="s">
        <v>2943</v>
      </c>
      <c r="R207" s="1" t="s">
        <v>1278</v>
      </c>
      <c r="S207" s="1" t="s">
        <v>1158</v>
      </c>
      <c r="T207" s="1" t="s">
        <v>1280</v>
      </c>
      <c r="U207" s="1" t="s">
        <v>1160</v>
      </c>
      <c r="V207" s="1" t="s">
        <v>1160</v>
      </c>
    </row>
    <row r="208" spans="1:22" ht="12.75">
      <c r="A208" s="3">
        <v>45451.415407118053</v>
      </c>
      <c r="B208" s="1" t="s">
        <v>47</v>
      </c>
      <c r="C208" s="6">
        <v>112212437</v>
      </c>
      <c r="D208" s="1" t="s">
        <v>222</v>
      </c>
      <c r="E208" s="1">
        <f t="shared" si="0"/>
        <v>1</v>
      </c>
      <c r="F208" s="1" t="str">
        <f>VLOOKUP(C208,Sheet1!$A$2:$D$540,4,FALSE)</f>
        <v>Abduroqy Alimarwan Dunda</v>
      </c>
      <c r="G208" s="1">
        <f t="shared" si="1"/>
        <v>1</v>
      </c>
      <c r="H208" s="1" t="s">
        <v>2945</v>
      </c>
      <c r="I208" s="25" t="s">
        <v>2946</v>
      </c>
      <c r="J208" s="23" t="str">
        <f t="shared" si="2"/>
        <v>6281248149125</v>
      </c>
      <c r="K208" s="23" t="s">
        <v>2947</v>
      </c>
      <c r="L208" s="1" t="s">
        <v>2948</v>
      </c>
      <c r="M208" s="1" t="s">
        <v>1155</v>
      </c>
      <c r="N208" s="1" t="s">
        <v>2949</v>
      </c>
      <c r="O208" s="1" t="s">
        <v>2950</v>
      </c>
      <c r="P208" s="1" t="s">
        <v>1144</v>
      </c>
      <c r="Q208" s="1" t="s">
        <v>2951</v>
      </c>
      <c r="R208" s="1" t="s">
        <v>2952</v>
      </c>
      <c r="S208" s="1" t="s">
        <v>2952</v>
      </c>
      <c r="T208" s="1" t="s">
        <v>1160</v>
      </c>
      <c r="U208" s="1" t="s">
        <v>1311</v>
      </c>
      <c r="V208" s="1" t="s">
        <v>1160</v>
      </c>
    </row>
    <row r="209" spans="1:22" ht="12.75">
      <c r="A209" s="3">
        <v>45451.500950995367</v>
      </c>
      <c r="B209" s="1" t="s">
        <v>35</v>
      </c>
      <c r="C209" s="6">
        <v>212112298</v>
      </c>
      <c r="D209" s="1" t="s">
        <v>262</v>
      </c>
      <c r="E209" s="1">
        <f t="shared" si="0"/>
        <v>1</v>
      </c>
      <c r="F209" s="1" t="str">
        <f>VLOOKUP(C209,Sheet1!$A$2:$D$540,4,FALSE)</f>
        <v>Rafael Agintha Tarigan</v>
      </c>
      <c r="G209" s="1">
        <f t="shared" si="1"/>
        <v>1</v>
      </c>
      <c r="H209" s="1" t="s">
        <v>2954</v>
      </c>
      <c r="I209" s="25" t="s">
        <v>2955</v>
      </c>
      <c r="J209" s="23" t="str">
        <f t="shared" si="2"/>
        <v>6285270159483</v>
      </c>
      <c r="K209" s="23" t="s">
        <v>2956</v>
      </c>
      <c r="L209" s="1" t="s">
        <v>2957</v>
      </c>
      <c r="M209" s="1" t="s">
        <v>1155</v>
      </c>
      <c r="N209" s="1" t="s">
        <v>2958</v>
      </c>
      <c r="O209" s="1" t="s">
        <v>2789</v>
      </c>
      <c r="P209" s="1" t="s">
        <v>1144</v>
      </c>
      <c r="Q209" s="1" t="s">
        <v>2959</v>
      </c>
      <c r="R209" s="1" t="s">
        <v>1158</v>
      </c>
      <c r="S209" s="1" t="s">
        <v>1159</v>
      </c>
      <c r="T209" s="1" t="s">
        <v>1311</v>
      </c>
      <c r="U209" s="1" t="s">
        <v>1160</v>
      </c>
      <c r="V209" s="1" t="s">
        <v>2960</v>
      </c>
    </row>
    <row r="210" spans="1:22" ht="12.75">
      <c r="A210" s="3">
        <v>45447.764369328703</v>
      </c>
      <c r="B210" s="1" t="s">
        <v>41</v>
      </c>
      <c r="C210" s="6">
        <v>212112330</v>
      </c>
      <c r="D210" s="1" t="s">
        <v>143</v>
      </c>
      <c r="E210" s="1">
        <f t="shared" si="0"/>
        <v>1</v>
      </c>
      <c r="F210" s="1" t="str">
        <f>VLOOKUP(C210,Sheet1!$A$2:$D$540,4,FALSE)</f>
        <v>Rizka Sabrina</v>
      </c>
      <c r="G210" s="1">
        <f t="shared" si="1"/>
        <v>1</v>
      </c>
      <c r="H210" s="1" t="s">
        <v>2962</v>
      </c>
      <c r="I210" s="25" t="s">
        <v>2963</v>
      </c>
      <c r="J210" s="23" t="str">
        <f t="shared" si="2"/>
        <v>6281288318011</v>
      </c>
      <c r="K210" s="23" t="s">
        <v>2964</v>
      </c>
      <c r="L210" s="1" t="s">
        <v>143</v>
      </c>
      <c r="M210" s="1" t="s">
        <v>1994</v>
      </c>
      <c r="N210" s="1" t="s">
        <v>2965</v>
      </c>
      <c r="O210" s="1" t="s">
        <v>2966</v>
      </c>
      <c r="P210" s="1" t="s">
        <v>1144</v>
      </c>
      <c r="Q210" s="1" t="s">
        <v>2967</v>
      </c>
      <c r="R210" s="1" t="s">
        <v>2968</v>
      </c>
      <c r="S210" s="1" t="s">
        <v>1158</v>
      </c>
      <c r="T210" s="1" t="s">
        <v>2969</v>
      </c>
      <c r="U210" s="1" t="s">
        <v>1160</v>
      </c>
      <c r="V210" s="1" t="s">
        <v>2969</v>
      </c>
    </row>
    <row r="211" spans="1:22" ht="12.75">
      <c r="A211" s="3">
        <v>45447.764400729167</v>
      </c>
      <c r="B211" s="1" t="s">
        <v>75</v>
      </c>
      <c r="C211" s="6">
        <v>222112243</v>
      </c>
      <c r="D211" s="1" t="s">
        <v>451</v>
      </c>
      <c r="E211" s="1">
        <f t="shared" si="0"/>
        <v>1</v>
      </c>
      <c r="F211" s="1" t="str">
        <f>VLOOKUP(C211,Sheet1!$A$2:$D$540,4,FALSE)</f>
        <v>Natalie Merry Angelina</v>
      </c>
      <c r="G211" s="1">
        <f t="shared" si="1"/>
        <v>1</v>
      </c>
      <c r="H211" s="1" t="s">
        <v>2971</v>
      </c>
      <c r="I211" s="25" t="s">
        <v>2972</v>
      </c>
      <c r="J211" s="23" t="str">
        <f t="shared" si="2"/>
        <v>6281213670308</v>
      </c>
      <c r="K211" s="23" t="s">
        <v>2973</v>
      </c>
      <c r="L211" s="1" t="s">
        <v>2974</v>
      </c>
      <c r="M211" s="1" t="s">
        <v>1141</v>
      </c>
      <c r="N211" s="1" t="s">
        <v>2975</v>
      </c>
      <c r="O211" s="1" t="s">
        <v>2976</v>
      </c>
      <c r="P211" s="1" t="s">
        <v>1144</v>
      </c>
      <c r="Q211" s="1" t="s">
        <v>2977</v>
      </c>
      <c r="R211" s="1" t="s">
        <v>1169</v>
      </c>
      <c r="S211" s="1" t="s">
        <v>1170</v>
      </c>
      <c r="T211" s="1" t="s">
        <v>1172</v>
      </c>
      <c r="U211" s="1" t="s">
        <v>1171</v>
      </c>
      <c r="V211" s="1" t="s">
        <v>1172</v>
      </c>
    </row>
    <row r="212" spans="1:22" ht="12.75">
      <c r="A212" s="3">
        <v>45447.76450049768</v>
      </c>
      <c r="B212" s="1" t="s">
        <v>103</v>
      </c>
      <c r="C212" s="6">
        <v>212112208</v>
      </c>
      <c r="D212" s="1" t="s">
        <v>304</v>
      </c>
      <c r="E212" s="1">
        <f t="shared" si="0"/>
        <v>1</v>
      </c>
      <c r="F212" s="1" t="str">
        <f>VLOOKUP(C212,Sheet1!$A$2:$D$540,4,FALSE)</f>
        <v>Muhammad Aswan Aziz</v>
      </c>
      <c r="G212" s="1">
        <f t="shared" si="1"/>
        <v>1</v>
      </c>
      <c r="H212" s="1" t="s">
        <v>2979</v>
      </c>
      <c r="I212" s="25" t="s">
        <v>2980</v>
      </c>
      <c r="J212" s="23" t="str">
        <f t="shared" si="2"/>
        <v>6281513645359</v>
      </c>
      <c r="K212" s="26" t="s">
        <v>2981</v>
      </c>
      <c r="L212" s="1" t="s">
        <v>2982</v>
      </c>
      <c r="M212" s="1" t="s">
        <v>1286</v>
      </c>
      <c r="N212" s="1" t="s">
        <v>2983</v>
      </c>
      <c r="O212" s="1" t="s">
        <v>2984</v>
      </c>
      <c r="P212" s="1" t="s">
        <v>1144</v>
      </c>
      <c r="Q212" s="1" t="s">
        <v>2984</v>
      </c>
      <c r="R212" s="1" t="s">
        <v>1158</v>
      </c>
      <c r="S212" s="1" t="s">
        <v>1159</v>
      </c>
      <c r="T212" s="1" t="s">
        <v>1161</v>
      </c>
      <c r="U212" s="1" t="s">
        <v>1160</v>
      </c>
      <c r="V212" s="1" t="s">
        <v>2344</v>
      </c>
    </row>
    <row r="213" spans="1:22" ht="12.75">
      <c r="A213" s="3">
        <v>45447.770775046301</v>
      </c>
      <c r="B213" s="1" t="s">
        <v>30</v>
      </c>
      <c r="C213" s="6">
        <v>112212928</v>
      </c>
      <c r="D213" s="1" t="s">
        <v>2986</v>
      </c>
      <c r="E213" s="1">
        <f t="shared" si="0"/>
        <v>1</v>
      </c>
      <c r="F213" s="1" t="str">
        <f>VLOOKUP(C213,Sheet1!$A$2:$D$540,4,FALSE)</f>
        <v>Yulismah</v>
      </c>
      <c r="G213" s="1">
        <f t="shared" si="1"/>
        <v>1</v>
      </c>
      <c r="H213" s="1" t="s">
        <v>2987</v>
      </c>
      <c r="I213" s="25" t="s">
        <v>2988</v>
      </c>
      <c r="J213" s="23" t="str">
        <f t="shared" si="2"/>
        <v>6281350397992</v>
      </c>
      <c r="K213" s="26" t="s">
        <v>2989</v>
      </c>
      <c r="L213" s="1" t="s">
        <v>311</v>
      </c>
      <c r="M213" s="1" t="s">
        <v>1141</v>
      </c>
      <c r="N213" s="1" t="s">
        <v>2990</v>
      </c>
      <c r="O213" s="1" t="s">
        <v>2991</v>
      </c>
      <c r="P213" s="1" t="s">
        <v>1144</v>
      </c>
      <c r="Q213" s="1" t="s">
        <v>2991</v>
      </c>
      <c r="R213" s="1" t="s">
        <v>1158</v>
      </c>
      <c r="S213" s="1" t="s">
        <v>2422</v>
      </c>
      <c r="T213" s="1" t="s">
        <v>1161</v>
      </c>
      <c r="U213" s="1" t="s">
        <v>1899</v>
      </c>
      <c r="V213" s="1" t="s">
        <v>2366</v>
      </c>
    </row>
    <row r="214" spans="1:22" ht="12.75">
      <c r="A214" s="3">
        <v>45447.771713148148</v>
      </c>
      <c r="B214" s="1" t="s">
        <v>20</v>
      </c>
      <c r="C214" s="6">
        <v>212112041</v>
      </c>
      <c r="D214" s="1" t="s">
        <v>413</v>
      </c>
      <c r="E214" s="1">
        <f t="shared" si="0"/>
        <v>1</v>
      </c>
      <c r="F214" s="1" t="str">
        <f>VLOOKUP(C214,Sheet1!$A$2:$D$540,4,FALSE)</f>
        <v>Farah Fadhilah Husain</v>
      </c>
      <c r="G214" s="1">
        <f t="shared" si="1"/>
        <v>1</v>
      </c>
      <c r="H214" s="1" t="s">
        <v>2993</v>
      </c>
      <c r="I214" s="1">
        <v>6285869131109</v>
      </c>
      <c r="J214" s="23">
        <f t="shared" si="2"/>
        <v>6285869131109</v>
      </c>
      <c r="K214" s="23" t="s">
        <v>2994</v>
      </c>
      <c r="L214" s="1" t="s">
        <v>2995</v>
      </c>
      <c r="M214" s="1" t="s">
        <v>1141</v>
      </c>
      <c r="N214" s="1" t="s">
        <v>2996</v>
      </c>
      <c r="O214" s="1" t="s">
        <v>2997</v>
      </c>
      <c r="P214" s="1" t="s">
        <v>1144</v>
      </c>
      <c r="Q214" s="1" t="s">
        <v>2998</v>
      </c>
      <c r="R214" s="1" t="s">
        <v>1371</v>
      </c>
      <c r="S214" s="1" t="s">
        <v>1486</v>
      </c>
      <c r="T214" s="1" t="s">
        <v>1372</v>
      </c>
      <c r="U214" s="1" t="s">
        <v>1487</v>
      </c>
      <c r="V214" s="1" t="s">
        <v>1372</v>
      </c>
    </row>
    <row r="215" spans="1:22" ht="12.75">
      <c r="A215" s="3">
        <v>45448.723228680552</v>
      </c>
      <c r="B215" s="1" t="s">
        <v>32</v>
      </c>
      <c r="C215" s="6">
        <v>222112071</v>
      </c>
      <c r="D215" s="1" t="s">
        <v>3000</v>
      </c>
      <c r="E215" s="1">
        <f t="shared" si="0"/>
        <v>1</v>
      </c>
      <c r="F215" s="1" t="str">
        <f>VLOOKUP(C215,Sheet1!$A$2:$D$540,4,FALSE)</f>
        <v>Ghaffar Ismail</v>
      </c>
      <c r="G215" s="1">
        <f t="shared" si="1"/>
        <v>1</v>
      </c>
      <c r="H215" s="1" t="s">
        <v>3001</v>
      </c>
      <c r="I215" s="25" t="s">
        <v>3002</v>
      </c>
      <c r="J215" s="23" t="str">
        <f t="shared" si="2"/>
        <v>62895384088597</v>
      </c>
      <c r="K215" s="23" t="s">
        <v>3003</v>
      </c>
      <c r="L215" s="1" t="s">
        <v>3000</v>
      </c>
      <c r="M215" s="1" t="s">
        <v>1141</v>
      </c>
      <c r="N215" s="1" t="s">
        <v>3004</v>
      </c>
      <c r="O215" s="1" t="s">
        <v>3005</v>
      </c>
      <c r="P215" s="1" t="s">
        <v>1144</v>
      </c>
      <c r="Q215" s="1" t="s">
        <v>3006</v>
      </c>
      <c r="R215" s="1" t="s">
        <v>1652</v>
      </c>
      <c r="S215" s="1" t="s">
        <v>1652</v>
      </c>
      <c r="T215" s="1" t="s">
        <v>1653</v>
      </c>
      <c r="U215" s="1" t="s">
        <v>1311</v>
      </c>
      <c r="V215" s="1" t="s">
        <v>1653</v>
      </c>
    </row>
    <row r="216" spans="1:22" ht="12.75">
      <c r="A216" s="3">
        <v>45447.775718773148</v>
      </c>
      <c r="B216" s="1" t="s">
        <v>35</v>
      </c>
      <c r="C216" s="6">
        <v>212112256</v>
      </c>
      <c r="D216" s="1" t="s">
        <v>824</v>
      </c>
      <c r="E216" s="1">
        <f t="shared" si="0"/>
        <v>1</v>
      </c>
      <c r="F216" s="1" t="str">
        <f>VLOOKUP(C216,Sheet1!$A$2:$D$540,4,FALSE)</f>
        <v>Ni Putu Esti Utami Barsua</v>
      </c>
      <c r="G216" s="1">
        <f t="shared" si="1"/>
        <v>1</v>
      </c>
      <c r="H216" s="1" t="s">
        <v>3008</v>
      </c>
      <c r="I216" s="25" t="s">
        <v>3009</v>
      </c>
      <c r="J216" s="23" t="str">
        <f t="shared" si="2"/>
        <v>62895330633793</v>
      </c>
      <c r="K216" s="23" t="s">
        <v>3010</v>
      </c>
      <c r="L216" s="1" t="s">
        <v>824</v>
      </c>
      <c r="M216" s="1" t="s">
        <v>1141</v>
      </c>
      <c r="N216" s="1" t="s">
        <v>3011</v>
      </c>
      <c r="O216" s="1" t="s">
        <v>3012</v>
      </c>
      <c r="P216" s="1" t="s">
        <v>1144</v>
      </c>
      <c r="Q216" s="1" t="s">
        <v>3013</v>
      </c>
      <c r="R216" s="1" t="s">
        <v>1414</v>
      </c>
      <c r="S216" s="1" t="s">
        <v>1413</v>
      </c>
      <c r="T216" s="1" t="s">
        <v>1415</v>
      </c>
      <c r="U216" s="1" t="s">
        <v>1416</v>
      </c>
      <c r="V216" s="1" t="s">
        <v>1415</v>
      </c>
    </row>
    <row r="217" spans="1:22" ht="12.75">
      <c r="A217" s="3">
        <v>45447.777292893516</v>
      </c>
      <c r="B217" s="1" t="s">
        <v>32</v>
      </c>
      <c r="C217" s="6">
        <v>222112423</v>
      </c>
      <c r="D217" s="1" t="s">
        <v>683</v>
      </c>
      <c r="E217" s="1">
        <f t="shared" si="0"/>
        <v>1</v>
      </c>
      <c r="F217" s="1" t="str">
        <f>VLOOKUP(C217,Sheet1!$A$2:$D$540,4,FALSE)</f>
        <v>Yuli Arindah</v>
      </c>
      <c r="G217" s="1">
        <f t="shared" si="1"/>
        <v>1</v>
      </c>
      <c r="H217" s="1" t="s">
        <v>3015</v>
      </c>
      <c r="I217" s="25" t="s">
        <v>3016</v>
      </c>
      <c r="J217" s="23" t="str">
        <f t="shared" si="2"/>
        <v>6282140922165</v>
      </c>
      <c r="K217" s="23" t="s">
        <v>3017</v>
      </c>
      <c r="L217" s="1" t="s">
        <v>3018</v>
      </c>
      <c r="M217" s="1" t="s">
        <v>1141</v>
      </c>
      <c r="N217" s="1" t="s">
        <v>3019</v>
      </c>
      <c r="O217" s="1" t="s">
        <v>3020</v>
      </c>
      <c r="P217" s="1" t="s">
        <v>1144</v>
      </c>
      <c r="Q217" s="1" t="s">
        <v>3021</v>
      </c>
      <c r="R217" s="1" t="s">
        <v>3022</v>
      </c>
      <c r="S217" s="1" t="s">
        <v>3022</v>
      </c>
      <c r="T217" s="1" t="s">
        <v>3023</v>
      </c>
      <c r="U217" s="1" t="s">
        <v>3023</v>
      </c>
      <c r="V217" s="1" t="s">
        <v>3023</v>
      </c>
    </row>
    <row r="218" spans="1:22" ht="12.75">
      <c r="A218" s="3">
        <v>45447.78432259259</v>
      </c>
      <c r="B218" s="1" t="s">
        <v>20</v>
      </c>
      <c r="C218" s="6">
        <v>212112012</v>
      </c>
      <c r="D218" s="1" t="s">
        <v>3025</v>
      </c>
      <c r="E218" s="1">
        <f t="shared" si="0"/>
        <v>1</v>
      </c>
      <c r="F218" s="1" t="str">
        <f>VLOOKUP(C218,Sheet1!$A$2:$D$540,4,FALSE)</f>
        <v>Elisa Nur Rahmawati</v>
      </c>
      <c r="G218" s="1">
        <f t="shared" si="1"/>
        <v>1</v>
      </c>
      <c r="H218" s="1" t="s">
        <v>3026</v>
      </c>
      <c r="I218" s="25" t="s">
        <v>3027</v>
      </c>
      <c r="J218" s="23" t="str">
        <f t="shared" si="2"/>
        <v>6282257640258</v>
      </c>
      <c r="K218" s="23" t="s">
        <v>3028</v>
      </c>
      <c r="L218" s="1" t="s">
        <v>3025</v>
      </c>
      <c r="M218" s="1" t="s">
        <v>1141</v>
      </c>
      <c r="N218" s="1" t="s">
        <v>3029</v>
      </c>
      <c r="O218" s="1" t="s">
        <v>3030</v>
      </c>
      <c r="P218" s="1" t="s">
        <v>1144</v>
      </c>
      <c r="Q218" s="1" t="s">
        <v>3031</v>
      </c>
      <c r="R218" s="1" t="s">
        <v>1719</v>
      </c>
      <c r="S218" s="1" t="s">
        <v>1739</v>
      </c>
      <c r="T218" s="1" t="s">
        <v>1721</v>
      </c>
      <c r="U218" s="1" t="s">
        <v>1721</v>
      </c>
      <c r="V218" s="1" t="s">
        <v>1721</v>
      </c>
    </row>
    <row r="219" spans="1:22" ht="12.75">
      <c r="A219" s="3">
        <v>45447.778626435189</v>
      </c>
      <c r="B219" s="1" t="s">
        <v>75</v>
      </c>
      <c r="C219" s="6">
        <v>222111864</v>
      </c>
      <c r="D219" s="1" t="s">
        <v>700</v>
      </c>
      <c r="E219" s="1">
        <f t="shared" si="0"/>
        <v>1</v>
      </c>
      <c r="F219" s="1" t="str">
        <f>VLOOKUP(C219,Sheet1!$A$2:$D$540,4,FALSE)</f>
        <v>Aifa Hamidah</v>
      </c>
      <c r="G219" s="1">
        <f t="shared" si="1"/>
        <v>1</v>
      </c>
      <c r="H219" s="1" t="s">
        <v>3033</v>
      </c>
      <c r="I219" s="1">
        <v>6281335742721</v>
      </c>
      <c r="J219" s="23">
        <f t="shared" si="2"/>
        <v>6281335742721</v>
      </c>
      <c r="K219" s="23" t="s">
        <v>3034</v>
      </c>
      <c r="L219" s="1" t="s">
        <v>3035</v>
      </c>
      <c r="M219" s="1" t="s">
        <v>1177</v>
      </c>
      <c r="N219" s="1" t="s">
        <v>3036</v>
      </c>
      <c r="O219" s="1" t="s">
        <v>3037</v>
      </c>
      <c r="P219" s="1" t="s">
        <v>1144</v>
      </c>
      <c r="Q219" s="1" t="s">
        <v>3038</v>
      </c>
      <c r="R219" s="1" t="s">
        <v>1267</v>
      </c>
      <c r="S219" s="1" t="s">
        <v>3039</v>
      </c>
      <c r="T219" s="1" t="s">
        <v>1269</v>
      </c>
      <c r="U219" s="1" t="s">
        <v>3040</v>
      </c>
      <c r="V219" s="1" t="s">
        <v>1269</v>
      </c>
    </row>
    <row r="220" spans="1:22" ht="12.75">
      <c r="A220" s="3">
        <v>45451.496035081014</v>
      </c>
      <c r="B220" s="1" t="s">
        <v>23</v>
      </c>
      <c r="C220" s="6">
        <v>112212882</v>
      </c>
      <c r="D220" s="1" t="s">
        <v>227</v>
      </c>
      <c r="E220" s="1">
        <f t="shared" si="0"/>
        <v>1</v>
      </c>
      <c r="F220" s="1" t="str">
        <f>VLOOKUP(C220,Sheet1!$A$2:$D$540,4,FALSE)</f>
        <v>Sindy Aloiya Br Manullang</v>
      </c>
      <c r="G220" s="1">
        <f t="shared" si="1"/>
        <v>1</v>
      </c>
      <c r="H220" s="1" t="s">
        <v>3042</v>
      </c>
      <c r="I220" s="25" t="s">
        <v>3043</v>
      </c>
      <c r="J220" s="23" t="str">
        <f t="shared" si="2"/>
        <v>6285695040481</v>
      </c>
      <c r="K220" s="23" t="s">
        <v>3044</v>
      </c>
      <c r="L220" s="1" t="s">
        <v>227</v>
      </c>
      <c r="M220" s="1" t="s">
        <v>1286</v>
      </c>
      <c r="N220" s="1" t="s">
        <v>3045</v>
      </c>
      <c r="O220" s="1" t="s">
        <v>3046</v>
      </c>
      <c r="P220" s="1" t="s">
        <v>1144</v>
      </c>
      <c r="Q220" s="1" t="s">
        <v>3047</v>
      </c>
      <c r="R220" s="1" t="s">
        <v>1158</v>
      </c>
      <c r="S220" s="1" t="s">
        <v>1158</v>
      </c>
      <c r="T220" s="1" t="s">
        <v>1311</v>
      </c>
      <c r="U220" s="1" t="s">
        <v>1160</v>
      </c>
      <c r="V220" s="1" t="s">
        <v>1160</v>
      </c>
    </row>
    <row r="221" spans="1:22" ht="12.75">
      <c r="A221" s="3">
        <v>45449.556290474538</v>
      </c>
      <c r="B221" s="1" t="s">
        <v>38</v>
      </c>
      <c r="C221" s="6">
        <v>212112363</v>
      </c>
      <c r="D221" s="1" t="s">
        <v>3049</v>
      </c>
      <c r="E221" s="1">
        <f t="shared" si="0"/>
        <v>1</v>
      </c>
      <c r="F221" s="1" t="str">
        <f>VLOOKUP(C221,Sheet1!$A$2:$D$540,4,FALSE)</f>
        <v>Shavira Rachmawati</v>
      </c>
      <c r="G221" s="1">
        <f t="shared" si="1"/>
        <v>1</v>
      </c>
      <c r="H221" s="1" t="s">
        <v>3050</v>
      </c>
      <c r="I221" s="25" t="s">
        <v>3051</v>
      </c>
      <c r="J221" s="23" t="str">
        <f t="shared" si="2"/>
        <v>6285225145458</v>
      </c>
      <c r="K221" s="23" t="s">
        <v>3052</v>
      </c>
      <c r="L221" s="1" t="s">
        <v>3049</v>
      </c>
      <c r="M221" s="1" t="s">
        <v>3053</v>
      </c>
      <c r="N221" s="1" t="s">
        <v>3054</v>
      </c>
      <c r="O221" s="1" t="s">
        <v>3055</v>
      </c>
      <c r="P221" s="1" t="s">
        <v>1144</v>
      </c>
      <c r="Q221" s="1" t="s">
        <v>3056</v>
      </c>
      <c r="R221" s="1" t="s">
        <v>1147</v>
      </c>
      <c r="S221" s="1" t="s">
        <v>1146</v>
      </c>
      <c r="T221" s="1" t="s">
        <v>1149</v>
      </c>
      <c r="U221" s="1" t="s">
        <v>1541</v>
      </c>
      <c r="V221" s="1" t="s">
        <v>1149</v>
      </c>
    </row>
    <row r="222" spans="1:22" ht="12.75">
      <c r="A222" s="3">
        <v>45447.782461817129</v>
      </c>
      <c r="B222" s="1" t="s">
        <v>41</v>
      </c>
      <c r="C222" s="6">
        <v>212112306</v>
      </c>
      <c r="D222" s="1" t="s">
        <v>403</v>
      </c>
      <c r="E222" s="1">
        <f t="shared" si="0"/>
        <v>1</v>
      </c>
      <c r="F222" s="1" t="str">
        <f>VLOOKUP(C222,Sheet1!$A$2:$D$540,4,FALSE)</f>
        <v>Randy Daffa Aditya</v>
      </c>
      <c r="G222" s="1">
        <f t="shared" si="1"/>
        <v>1</v>
      </c>
      <c r="H222" s="1" t="s">
        <v>3058</v>
      </c>
      <c r="I222" s="25" t="s">
        <v>3059</v>
      </c>
      <c r="J222" s="23" t="str">
        <f t="shared" si="2"/>
        <v>6283176290190</v>
      </c>
      <c r="K222" s="23" t="s">
        <v>3060</v>
      </c>
      <c r="L222" s="1" t="s">
        <v>3061</v>
      </c>
      <c r="M222" s="1" t="s">
        <v>1141</v>
      </c>
      <c r="N222" s="1" t="s">
        <v>3062</v>
      </c>
      <c r="O222" s="1" t="s">
        <v>3063</v>
      </c>
      <c r="P222" s="1" t="s">
        <v>1144</v>
      </c>
      <c r="Q222" s="1" t="s">
        <v>3064</v>
      </c>
      <c r="R222" s="1" t="s">
        <v>1739</v>
      </c>
      <c r="S222" s="1" t="s">
        <v>1359</v>
      </c>
      <c r="T222" s="1" t="s">
        <v>1361</v>
      </c>
      <c r="U222" s="1" t="s">
        <v>1741</v>
      </c>
      <c r="V222" s="1" t="s">
        <v>1361</v>
      </c>
    </row>
    <row r="223" spans="1:22" ht="12.75">
      <c r="A223" s="3">
        <v>45447.782763287032</v>
      </c>
      <c r="B223" s="1" t="s">
        <v>23</v>
      </c>
      <c r="C223" s="6">
        <v>112212502</v>
      </c>
      <c r="D223" s="1" t="s">
        <v>25</v>
      </c>
      <c r="E223" s="1">
        <f t="shared" si="0"/>
        <v>1</v>
      </c>
      <c r="F223" s="1" t="str">
        <f>VLOOKUP(C223,Sheet1!$A$2:$D$540,4,FALSE)</f>
        <v>Anggia Sari Siregar</v>
      </c>
      <c r="G223" s="1">
        <f t="shared" si="1"/>
        <v>1</v>
      </c>
      <c r="H223" s="1" t="s">
        <v>3066</v>
      </c>
      <c r="I223" s="25" t="s">
        <v>3067</v>
      </c>
      <c r="J223" s="23" t="str">
        <f t="shared" si="2"/>
        <v>6281264111240</v>
      </c>
      <c r="K223" s="23" t="s">
        <v>3068</v>
      </c>
      <c r="L223" s="1" t="s">
        <v>25</v>
      </c>
      <c r="M223" s="1" t="s">
        <v>1141</v>
      </c>
      <c r="N223" s="1" t="s">
        <v>3069</v>
      </c>
      <c r="O223" s="1" t="s">
        <v>3070</v>
      </c>
      <c r="P223" s="1" t="s">
        <v>1144</v>
      </c>
      <c r="Q223" s="1" t="s">
        <v>3071</v>
      </c>
      <c r="R223" s="1" t="s">
        <v>1181</v>
      </c>
      <c r="S223" s="1" t="s">
        <v>1181</v>
      </c>
      <c r="T223" s="1" t="s">
        <v>1182</v>
      </c>
      <c r="U223" s="1" t="s">
        <v>1183</v>
      </c>
      <c r="V223" s="1" t="s">
        <v>1182</v>
      </c>
    </row>
    <row r="224" spans="1:22" ht="12.75">
      <c r="A224" s="3">
        <v>45447.784151608794</v>
      </c>
      <c r="B224" s="1" t="s">
        <v>38</v>
      </c>
      <c r="C224" s="6">
        <v>212111960</v>
      </c>
      <c r="D224" s="1" t="s">
        <v>3073</v>
      </c>
      <c r="E224" s="1">
        <f t="shared" si="0"/>
        <v>1</v>
      </c>
      <c r="F224" s="1" t="str">
        <f>VLOOKUP(C224,Sheet1!$A$2:$D$540,4,FALSE)</f>
        <v>Bob Louis Manurung</v>
      </c>
      <c r="G224" s="1">
        <f t="shared" si="1"/>
        <v>1</v>
      </c>
      <c r="H224" s="1" t="s">
        <v>3074</v>
      </c>
      <c r="I224" s="25" t="s">
        <v>3075</v>
      </c>
      <c r="J224" s="23" t="str">
        <f t="shared" si="2"/>
        <v>6288261386554</v>
      </c>
      <c r="K224" s="23" t="s">
        <v>3076</v>
      </c>
      <c r="L224" s="1" t="s">
        <v>3073</v>
      </c>
      <c r="M224" s="1" t="s">
        <v>1286</v>
      </c>
      <c r="N224" s="1" t="s">
        <v>3077</v>
      </c>
      <c r="O224" s="1" t="s">
        <v>3078</v>
      </c>
      <c r="P224" s="1" t="s">
        <v>1144</v>
      </c>
      <c r="Q224" s="1" t="s">
        <v>3079</v>
      </c>
      <c r="R224" s="1" t="s">
        <v>1181</v>
      </c>
      <c r="S224" s="1" t="s">
        <v>1393</v>
      </c>
      <c r="T224" s="1" t="s">
        <v>1182</v>
      </c>
      <c r="U224" s="1" t="s">
        <v>1183</v>
      </c>
      <c r="V224" s="1" t="s">
        <v>1182</v>
      </c>
    </row>
    <row r="225" spans="1:22" ht="12.75">
      <c r="A225" s="3">
        <v>45447.790222800926</v>
      </c>
      <c r="B225" s="1" t="s">
        <v>20</v>
      </c>
      <c r="C225" s="6">
        <v>212112391</v>
      </c>
      <c r="D225" s="1" t="s">
        <v>274</v>
      </c>
      <c r="E225" s="1">
        <f t="shared" si="0"/>
        <v>1</v>
      </c>
      <c r="F225" s="1" t="str">
        <f>VLOOKUP(C225,Sheet1!$A$2:$D$540,4,FALSE)</f>
        <v>Syawalgi Wahyu Imani</v>
      </c>
      <c r="G225" s="1">
        <f t="shared" si="1"/>
        <v>1</v>
      </c>
      <c r="H225" s="1" t="s">
        <v>3081</v>
      </c>
      <c r="I225" s="25" t="s">
        <v>3082</v>
      </c>
      <c r="J225" s="23" t="str">
        <f t="shared" si="2"/>
        <v>6282152981315</v>
      </c>
      <c r="K225" s="23" t="s">
        <v>3083</v>
      </c>
      <c r="L225" s="1" t="s">
        <v>3084</v>
      </c>
      <c r="M225" s="1" t="s">
        <v>1141</v>
      </c>
      <c r="N225" s="1" t="s">
        <v>3085</v>
      </c>
      <c r="O225" s="1" t="s">
        <v>3086</v>
      </c>
      <c r="P225" s="1" t="s">
        <v>1144</v>
      </c>
      <c r="Q225" s="1" t="s">
        <v>3087</v>
      </c>
      <c r="R225" s="1" t="s">
        <v>2422</v>
      </c>
      <c r="S225" s="1" t="s">
        <v>2422</v>
      </c>
      <c r="T225" s="1" t="s">
        <v>1899</v>
      </c>
      <c r="U225" s="1" t="s">
        <v>1311</v>
      </c>
      <c r="V225" s="1" t="s">
        <v>1899</v>
      </c>
    </row>
    <row r="226" spans="1:22" ht="12.75">
      <c r="A226" s="3">
        <v>45447.791191481483</v>
      </c>
      <c r="B226" s="1" t="s">
        <v>23</v>
      </c>
      <c r="C226" s="6">
        <v>112212513</v>
      </c>
      <c r="D226" s="1" t="s">
        <v>759</v>
      </c>
      <c r="E226" s="1">
        <f t="shared" si="0"/>
        <v>1</v>
      </c>
      <c r="F226" s="1" t="str">
        <f>VLOOKUP(C226,Sheet1!$A$2:$D$540,4,FALSE)</f>
        <v>Arikhza Saputri</v>
      </c>
      <c r="G226" s="1">
        <f t="shared" si="1"/>
        <v>1</v>
      </c>
      <c r="H226" s="1" t="s">
        <v>3089</v>
      </c>
      <c r="I226" s="25" t="s">
        <v>3090</v>
      </c>
      <c r="J226" s="23" t="str">
        <f t="shared" si="2"/>
        <v>6281247883897</v>
      </c>
      <c r="K226" s="23" t="s">
        <v>3091</v>
      </c>
      <c r="L226" s="1" t="s">
        <v>759</v>
      </c>
      <c r="M226" s="1" t="s">
        <v>1177</v>
      </c>
      <c r="N226" s="1" t="s">
        <v>3092</v>
      </c>
      <c r="O226" s="1" t="s">
        <v>1191</v>
      </c>
      <c r="P226" s="1" t="s">
        <v>1144</v>
      </c>
      <c r="Q226" s="1" t="s">
        <v>3093</v>
      </c>
      <c r="R226" s="1" t="s">
        <v>2668</v>
      </c>
      <c r="S226" s="1" t="s">
        <v>3094</v>
      </c>
      <c r="T226" s="1" t="s">
        <v>1741</v>
      </c>
      <c r="U226" s="1" t="s">
        <v>1899</v>
      </c>
      <c r="V226" s="1" t="s">
        <v>1741</v>
      </c>
    </row>
    <row r="227" spans="1:22" ht="12.75">
      <c r="A227" s="3">
        <v>45447.793179675922</v>
      </c>
      <c r="B227" s="1" t="s">
        <v>103</v>
      </c>
      <c r="C227" s="6">
        <v>212112073</v>
      </c>
      <c r="D227" s="1" t="s">
        <v>104</v>
      </c>
      <c r="E227" s="1">
        <f t="shared" si="0"/>
        <v>1</v>
      </c>
      <c r="F227" s="1" t="str">
        <f>VLOOKUP(C227,Sheet1!$A$2:$D$540,4,FALSE)</f>
        <v>Ghina Anandhia</v>
      </c>
      <c r="G227" s="1">
        <f t="shared" si="1"/>
        <v>1</v>
      </c>
      <c r="H227" s="1" t="s">
        <v>3096</v>
      </c>
      <c r="I227" s="1">
        <v>62895639425926</v>
      </c>
      <c r="J227" s="23">
        <f t="shared" si="2"/>
        <v>62895639425926</v>
      </c>
      <c r="K227" s="23" t="s">
        <v>3097</v>
      </c>
      <c r="L227" s="1" t="s">
        <v>104</v>
      </c>
      <c r="M227" s="1" t="s">
        <v>1141</v>
      </c>
      <c r="N227" s="1" t="s">
        <v>3098</v>
      </c>
      <c r="O227" s="1" t="s">
        <v>3099</v>
      </c>
      <c r="P227" s="1" t="s">
        <v>1144</v>
      </c>
      <c r="Q227" s="1" t="s">
        <v>3100</v>
      </c>
      <c r="R227" s="1" t="s">
        <v>3101</v>
      </c>
      <c r="S227" s="1" t="s">
        <v>3102</v>
      </c>
      <c r="T227" s="1" t="s">
        <v>1239</v>
      </c>
      <c r="U227" s="1" t="s">
        <v>3103</v>
      </c>
      <c r="V227" s="1" t="s">
        <v>1239</v>
      </c>
    </row>
    <row r="228" spans="1:22" ht="12.75">
      <c r="A228" s="3">
        <v>45447.793350995373</v>
      </c>
      <c r="B228" s="1" t="s">
        <v>41</v>
      </c>
      <c r="C228" s="6">
        <v>212112170</v>
      </c>
      <c r="D228" s="1" t="s">
        <v>42</v>
      </c>
      <c r="E228" s="1">
        <f t="shared" si="0"/>
        <v>1</v>
      </c>
      <c r="F228" s="1" t="str">
        <f>VLOOKUP(C228,Sheet1!$A$2:$D$540,4,FALSE)</f>
        <v>Mahira Fachrunnisa Lubis</v>
      </c>
      <c r="G228" s="1">
        <f t="shared" si="1"/>
        <v>1</v>
      </c>
      <c r="H228" s="1" t="s">
        <v>3105</v>
      </c>
      <c r="I228" s="25" t="s">
        <v>3106</v>
      </c>
      <c r="J228" s="23" t="str">
        <f t="shared" si="2"/>
        <v>6281270574806</v>
      </c>
      <c r="K228" s="23" t="s">
        <v>3107</v>
      </c>
      <c r="L228" s="1" t="s">
        <v>42</v>
      </c>
      <c r="M228" s="1" t="s">
        <v>1286</v>
      </c>
      <c r="N228" s="1" t="s">
        <v>3108</v>
      </c>
      <c r="O228" s="1" t="s">
        <v>3109</v>
      </c>
      <c r="P228" s="1" t="s">
        <v>1144</v>
      </c>
      <c r="Q228" s="1" t="s">
        <v>3110</v>
      </c>
      <c r="R228" s="1" t="s">
        <v>1181</v>
      </c>
      <c r="S228" s="1" t="s">
        <v>1181</v>
      </c>
      <c r="T228" s="1" t="s">
        <v>1182</v>
      </c>
      <c r="U228" s="1" t="s">
        <v>1183</v>
      </c>
      <c r="V228" s="1" t="s">
        <v>1182</v>
      </c>
    </row>
    <row r="229" spans="1:22" ht="12.75">
      <c r="A229" s="3">
        <v>45451.398629155097</v>
      </c>
      <c r="B229" s="1" t="s">
        <v>38</v>
      </c>
      <c r="C229" s="6">
        <v>212112130</v>
      </c>
      <c r="D229" s="1" t="s">
        <v>570</v>
      </c>
      <c r="E229" s="1">
        <f t="shared" si="0"/>
        <v>1</v>
      </c>
      <c r="F229" s="1" t="str">
        <f>VLOOKUP(C229,Sheet1!$A$2:$D$540,4,FALSE)</f>
        <v>Kayla Azka Dhiya Tsabithah</v>
      </c>
      <c r="G229" s="1">
        <f t="shared" si="1"/>
        <v>1</v>
      </c>
      <c r="H229" s="1" t="s">
        <v>3112</v>
      </c>
      <c r="I229" s="25" t="s">
        <v>3113</v>
      </c>
      <c r="J229" s="23" t="str">
        <f t="shared" si="2"/>
        <v>6285712729930</v>
      </c>
      <c r="K229" s="26" t="s">
        <v>3114</v>
      </c>
      <c r="L229" s="1" t="s">
        <v>3115</v>
      </c>
      <c r="M229" s="1" t="s">
        <v>1141</v>
      </c>
      <c r="N229" s="1" t="s">
        <v>3116</v>
      </c>
      <c r="O229" s="1" t="s">
        <v>3117</v>
      </c>
      <c r="P229" s="1" t="s">
        <v>1144</v>
      </c>
      <c r="Q229" s="1" t="s">
        <v>3118</v>
      </c>
      <c r="R229" s="1" t="s">
        <v>1359</v>
      </c>
      <c r="S229" s="1" t="s">
        <v>1506</v>
      </c>
      <c r="T229" s="1" t="s">
        <v>1362</v>
      </c>
      <c r="U229" s="1" t="s">
        <v>1361</v>
      </c>
      <c r="V229" s="1" t="s">
        <v>1362</v>
      </c>
    </row>
    <row r="230" spans="1:22" ht="12.75">
      <c r="A230" s="3">
        <v>45447.79588957176</v>
      </c>
      <c r="B230" s="1" t="s">
        <v>57</v>
      </c>
      <c r="C230" s="6">
        <v>222112162</v>
      </c>
      <c r="D230" s="1" t="s">
        <v>313</v>
      </c>
      <c r="E230" s="1">
        <f t="shared" si="0"/>
        <v>1</v>
      </c>
      <c r="F230" s="1" t="str">
        <f>VLOOKUP(C230,Sheet1!$A$2:$D$540,4,FALSE)</f>
        <v>Luthfiani Nur Aisyah</v>
      </c>
      <c r="G230" s="1">
        <f t="shared" si="1"/>
        <v>1</v>
      </c>
      <c r="H230" s="1" t="s">
        <v>3120</v>
      </c>
      <c r="I230" s="25" t="s">
        <v>3121</v>
      </c>
      <c r="J230" s="23" t="str">
        <f t="shared" si="2"/>
        <v>6282154653048</v>
      </c>
      <c r="K230" s="23" t="s">
        <v>3122</v>
      </c>
      <c r="L230" s="1" t="s">
        <v>3123</v>
      </c>
      <c r="M230" s="1" t="s">
        <v>1141</v>
      </c>
      <c r="N230" s="1" t="s">
        <v>3124</v>
      </c>
      <c r="O230" s="1" t="s">
        <v>3125</v>
      </c>
      <c r="P230" s="1" t="s">
        <v>1144</v>
      </c>
      <c r="Q230" s="1" t="s">
        <v>3126</v>
      </c>
      <c r="R230" s="1" t="s">
        <v>3127</v>
      </c>
      <c r="S230" s="1" t="s">
        <v>1381</v>
      </c>
      <c r="T230" s="1" t="s">
        <v>1311</v>
      </c>
      <c r="U230" s="1" t="s">
        <v>2366</v>
      </c>
      <c r="V230" s="1" t="s">
        <v>2366</v>
      </c>
    </row>
    <row r="231" spans="1:22" ht="12.75">
      <c r="A231" s="3">
        <v>45449.185823831023</v>
      </c>
      <c r="B231" s="1" t="s">
        <v>35</v>
      </c>
      <c r="C231" s="6">
        <v>212112062</v>
      </c>
      <c r="D231" s="1" t="s">
        <v>248</v>
      </c>
      <c r="E231" s="1">
        <f t="shared" si="0"/>
        <v>1</v>
      </c>
      <c r="F231" s="1" t="str">
        <f>VLOOKUP(C231,Sheet1!$A$2:$D$540,4,FALSE)</f>
        <v>Firman Emmanuel Declarantius Parulian</v>
      </c>
      <c r="G231" s="1">
        <f t="shared" si="1"/>
        <v>1</v>
      </c>
      <c r="H231" s="1" t="s">
        <v>3129</v>
      </c>
      <c r="I231" s="25" t="s">
        <v>3130</v>
      </c>
      <c r="J231" s="23" t="str">
        <f t="shared" si="2"/>
        <v>6285643348363</v>
      </c>
      <c r="K231" s="23" t="s">
        <v>3131</v>
      </c>
      <c r="L231" s="1" t="s">
        <v>3132</v>
      </c>
      <c r="M231" s="1" t="s">
        <v>1475</v>
      </c>
      <c r="N231" s="1" t="s">
        <v>1475</v>
      </c>
      <c r="O231" s="1" t="s">
        <v>3133</v>
      </c>
      <c r="P231" s="1" t="s">
        <v>1144</v>
      </c>
      <c r="Q231" s="1" t="s">
        <v>3133</v>
      </c>
      <c r="R231" s="1" t="s">
        <v>1158</v>
      </c>
      <c r="S231" s="1" t="s">
        <v>1505</v>
      </c>
      <c r="T231" s="1" t="s">
        <v>1160</v>
      </c>
      <c r="U231" s="1" t="s">
        <v>1507</v>
      </c>
      <c r="V231" s="1" t="s">
        <v>1160</v>
      </c>
    </row>
    <row r="232" spans="1:22" ht="12.75">
      <c r="A232" s="3">
        <v>45447.809455532406</v>
      </c>
      <c r="B232" s="1" t="s">
        <v>20</v>
      </c>
      <c r="C232" s="6">
        <v>212111846</v>
      </c>
      <c r="D232" s="1" t="s">
        <v>526</v>
      </c>
      <c r="E232" s="1">
        <f t="shared" si="0"/>
        <v>1</v>
      </c>
      <c r="F232" s="1" t="str">
        <f>VLOOKUP(C232,Sheet1!$A$2:$D$540,4,FALSE)</f>
        <v>Adiva Intan Aulia</v>
      </c>
      <c r="G232" s="1">
        <f t="shared" si="1"/>
        <v>1</v>
      </c>
      <c r="H232" s="1" t="s">
        <v>3135</v>
      </c>
      <c r="I232" s="25" t="s">
        <v>3136</v>
      </c>
      <c r="J232" s="23" t="str">
        <f t="shared" si="2"/>
        <v>62895324074789</v>
      </c>
      <c r="K232" s="26" t="s">
        <v>3137</v>
      </c>
      <c r="L232" s="1" t="s">
        <v>526</v>
      </c>
      <c r="M232" s="1" t="s">
        <v>1141</v>
      </c>
      <c r="N232" s="1" t="s">
        <v>3138</v>
      </c>
      <c r="O232" s="1" t="s">
        <v>3139</v>
      </c>
      <c r="P232" s="1" t="s">
        <v>1144</v>
      </c>
      <c r="Q232" s="1" t="s">
        <v>3140</v>
      </c>
      <c r="R232" s="1" t="s">
        <v>1359</v>
      </c>
      <c r="S232" s="1" t="s">
        <v>1506</v>
      </c>
      <c r="T232" s="1" t="s">
        <v>1508</v>
      </c>
      <c r="U232" s="1" t="s">
        <v>1362</v>
      </c>
      <c r="V232" s="1" t="s">
        <v>1508</v>
      </c>
    </row>
    <row r="233" spans="1:22" ht="12.75">
      <c r="A233" s="3">
        <v>45447.809590428238</v>
      </c>
      <c r="B233" s="1" t="s">
        <v>57</v>
      </c>
      <c r="C233" s="6">
        <v>222112016</v>
      </c>
      <c r="D233" s="1" t="s">
        <v>745</v>
      </c>
      <c r="E233" s="1">
        <f t="shared" si="0"/>
        <v>1</v>
      </c>
      <c r="F233" s="1" t="str">
        <f>VLOOKUP(C233,Sheet1!$A$2:$D$540,4,FALSE)</f>
        <v>Elvina Gamayanti</v>
      </c>
      <c r="G233" s="1">
        <f t="shared" si="1"/>
        <v>1</v>
      </c>
      <c r="H233" s="1" t="s">
        <v>3142</v>
      </c>
      <c r="I233" s="25" t="s">
        <v>3143</v>
      </c>
      <c r="J233" s="23" t="str">
        <f t="shared" si="2"/>
        <v>62895399064906</v>
      </c>
      <c r="K233" s="23" t="s">
        <v>3144</v>
      </c>
      <c r="L233" s="1" t="s">
        <v>745</v>
      </c>
      <c r="M233" s="1" t="s">
        <v>1141</v>
      </c>
      <c r="N233" s="1" t="s">
        <v>3145</v>
      </c>
      <c r="O233" s="1" t="s">
        <v>3146</v>
      </c>
      <c r="P233" s="1" t="s">
        <v>1144</v>
      </c>
      <c r="Q233" s="1" t="s">
        <v>3147</v>
      </c>
      <c r="R233" s="1" t="s">
        <v>1601</v>
      </c>
      <c r="S233" s="1" t="s">
        <v>1600</v>
      </c>
      <c r="T233" s="1" t="s">
        <v>1602</v>
      </c>
      <c r="U233" s="1" t="s">
        <v>1603</v>
      </c>
      <c r="V233" s="1" t="s">
        <v>1602</v>
      </c>
    </row>
    <row r="234" spans="1:22" ht="12.75">
      <c r="A234" s="3">
        <v>45447.811893865743</v>
      </c>
      <c r="B234" s="1" t="s">
        <v>57</v>
      </c>
      <c r="C234" s="6">
        <v>222112111</v>
      </c>
      <c r="D234" s="1" t="s">
        <v>238</v>
      </c>
      <c r="E234" s="1">
        <f t="shared" si="0"/>
        <v>1</v>
      </c>
      <c r="F234" s="1" t="str">
        <f>VLOOKUP(C234,Sheet1!$A$2:$D$540,4,FALSE)</f>
        <v>Inggid Utami</v>
      </c>
      <c r="G234" s="1">
        <f t="shared" si="1"/>
        <v>1</v>
      </c>
      <c r="H234" s="1" t="s">
        <v>3149</v>
      </c>
      <c r="I234" s="25" t="s">
        <v>3150</v>
      </c>
      <c r="J234" s="23" t="str">
        <f t="shared" si="2"/>
        <v>628953220262923</v>
      </c>
      <c r="K234" s="23" t="s">
        <v>3151</v>
      </c>
      <c r="L234" s="1" t="s">
        <v>3152</v>
      </c>
      <c r="M234" s="1" t="s">
        <v>3153</v>
      </c>
      <c r="N234" s="1" t="s">
        <v>3154</v>
      </c>
      <c r="O234" s="1" t="s">
        <v>3155</v>
      </c>
      <c r="P234" s="1" t="s">
        <v>2054</v>
      </c>
      <c r="Q234" s="1" t="s">
        <v>3155</v>
      </c>
      <c r="R234" s="1" t="s">
        <v>2055</v>
      </c>
      <c r="S234" s="1" t="s">
        <v>2055</v>
      </c>
      <c r="T234" s="1" t="s">
        <v>1160</v>
      </c>
      <c r="U234" s="1" t="s">
        <v>2366</v>
      </c>
      <c r="V234" s="1" t="s">
        <v>1160</v>
      </c>
    </row>
    <row r="235" spans="1:22" ht="12.75">
      <c r="A235" s="3">
        <v>45447.814676319445</v>
      </c>
      <c r="B235" s="1" t="s">
        <v>30</v>
      </c>
      <c r="C235" s="6">
        <v>112212817</v>
      </c>
      <c r="D235" s="1" t="s">
        <v>362</v>
      </c>
      <c r="E235" s="1">
        <f t="shared" si="0"/>
        <v>1</v>
      </c>
      <c r="F235" s="1" t="str">
        <f>VLOOKUP(C235,Sheet1!$A$2:$D$540,4,FALSE)</f>
        <v>Pratama Rhomdoni Putra Ismail</v>
      </c>
      <c r="G235" s="1">
        <f t="shared" si="1"/>
        <v>1</v>
      </c>
      <c r="H235" s="1" t="s">
        <v>3157</v>
      </c>
      <c r="I235" s="25" t="s">
        <v>3158</v>
      </c>
      <c r="J235" s="23" t="str">
        <f t="shared" si="2"/>
        <v>6281324568185</v>
      </c>
      <c r="K235" s="23" t="s">
        <v>3159</v>
      </c>
      <c r="L235" s="1" t="s">
        <v>3160</v>
      </c>
      <c r="M235" s="1" t="s">
        <v>1155</v>
      </c>
      <c r="N235" s="1" t="s">
        <v>3161</v>
      </c>
      <c r="O235" s="1" t="s">
        <v>3162</v>
      </c>
      <c r="P235" s="1" t="s">
        <v>1144</v>
      </c>
      <c r="Q235" s="1" t="s">
        <v>3163</v>
      </c>
      <c r="R235" s="1" t="s">
        <v>3164</v>
      </c>
      <c r="S235" s="1" t="s">
        <v>3165</v>
      </c>
      <c r="T235" s="1" t="s">
        <v>3166</v>
      </c>
      <c r="U235" s="1" t="s">
        <v>3167</v>
      </c>
      <c r="V235" s="1" t="s">
        <v>3166</v>
      </c>
    </row>
    <row r="236" spans="1:22" ht="12.75">
      <c r="A236" s="3">
        <v>45447.818554178244</v>
      </c>
      <c r="B236" s="1" t="s">
        <v>30</v>
      </c>
      <c r="C236" s="6">
        <v>112212672</v>
      </c>
      <c r="D236" s="1" t="s">
        <v>3169</v>
      </c>
      <c r="E236" s="1">
        <f t="shared" si="0"/>
        <v>1</v>
      </c>
      <c r="F236" s="1" t="str">
        <f>VLOOKUP(C236,Sheet1!$A$2:$D$540,4,FALSE)</f>
        <v>Isnatul Mu'Anissah</v>
      </c>
      <c r="G236" s="1">
        <f t="shared" si="1"/>
        <v>1</v>
      </c>
      <c r="H236" s="1" t="s">
        <v>3170</v>
      </c>
      <c r="I236" s="25" t="s">
        <v>3171</v>
      </c>
      <c r="J236" s="23" t="str">
        <f t="shared" si="2"/>
        <v>6289510376091</v>
      </c>
      <c r="K236" s="26" t="s">
        <v>3172</v>
      </c>
      <c r="L236" s="1" t="s">
        <v>3173</v>
      </c>
      <c r="M236" s="1" t="s">
        <v>1141</v>
      </c>
      <c r="N236" s="1" t="s">
        <v>2550</v>
      </c>
      <c r="O236" s="1" t="s">
        <v>3174</v>
      </c>
      <c r="P236" s="1" t="s">
        <v>1144</v>
      </c>
      <c r="Q236" s="1" t="s">
        <v>3175</v>
      </c>
      <c r="R236" s="1" t="s">
        <v>1224</v>
      </c>
      <c r="S236" s="1" t="s">
        <v>1225</v>
      </c>
      <c r="T236" s="1" t="s">
        <v>1226</v>
      </c>
      <c r="U236" s="1" t="s">
        <v>1227</v>
      </c>
      <c r="V236" s="1" t="s">
        <v>1227</v>
      </c>
    </row>
    <row r="237" spans="1:22" ht="12.75">
      <c r="A237" s="3">
        <v>45447.818988854167</v>
      </c>
      <c r="B237" s="1" t="s">
        <v>30</v>
      </c>
      <c r="C237" s="6">
        <v>112212667</v>
      </c>
      <c r="D237" s="1" t="s">
        <v>384</v>
      </c>
      <c r="E237" s="1">
        <f t="shared" si="0"/>
        <v>1</v>
      </c>
      <c r="F237" s="1" t="str">
        <f>VLOOKUP(C237,Sheet1!$A$2:$D$540,4,FALSE)</f>
        <v>Indi Prilistiana</v>
      </c>
      <c r="G237" s="1">
        <f t="shared" si="1"/>
        <v>1</v>
      </c>
      <c r="H237" s="1" t="s">
        <v>3177</v>
      </c>
      <c r="I237" s="25" t="s">
        <v>3178</v>
      </c>
      <c r="J237" s="23" t="str">
        <f t="shared" si="2"/>
        <v>6285700027486</v>
      </c>
      <c r="K237" s="23" t="s">
        <v>3179</v>
      </c>
      <c r="L237" s="1" t="s">
        <v>3180</v>
      </c>
      <c r="M237" s="1" t="s">
        <v>1141</v>
      </c>
      <c r="N237" s="1" t="s">
        <v>3181</v>
      </c>
      <c r="O237" s="1" t="s">
        <v>3182</v>
      </c>
      <c r="P237" s="1" t="s">
        <v>1144</v>
      </c>
      <c r="Q237" s="1" t="s">
        <v>3183</v>
      </c>
      <c r="R237" s="1" t="s">
        <v>1225</v>
      </c>
      <c r="S237" s="1" t="s">
        <v>1224</v>
      </c>
      <c r="T237" s="1" t="s">
        <v>1226</v>
      </c>
      <c r="U237" s="1" t="s">
        <v>1227</v>
      </c>
      <c r="V237" s="1" t="s">
        <v>1226</v>
      </c>
    </row>
    <row r="238" spans="1:22" ht="12.75">
      <c r="A238" s="3">
        <v>45451.407147430553</v>
      </c>
      <c r="B238" s="1" t="s">
        <v>57</v>
      </c>
      <c r="C238" s="6">
        <v>222112127</v>
      </c>
      <c r="D238" s="1" t="s">
        <v>257</v>
      </c>
      <c r="E238" s="1">
        <f t="shared" si="0"/>
        <v>1</v>
      </c>
      <c r="F238" s="1" t="str">
        <f>VLOOKUP(C238,Sheet1!$A$2:$D$540,4,FALSE)</f>
        <v>Kartika Amandasari</v>
      </c>
      <c r="G238" s="1">
        <f t="shared" si="1"/>
        <v>1</v>
      </c>
      <c r="H238" s="1" t="s">
        <v>3185</v>
      </c>
      <c r="I238" s="25" t="s">
        <v>3186</v>
      </c>
      <c r="J238" s="23" t="str">
        <f t="shared" si="2"/>
        <v>6285236584932</v>
      </c>
      <c r="K238" s="23" t="s">
        <v>3187</v>
      </c>
      <c r="L238" s="1" t="s">
        <v>257</v>
      </c>
      <c r="M238" s="1" t="s">
        <v>1141</v>
      </c>
      <c r="N238" s="1" t="s">
        <v>3188</v>
      </c>
      <c r="O238" s="1" t="s">
        <v>3189</v>
      </c>
      <c r="P238" s="1" t="s">
        <v>1144</v>
      </c>
      <c r="Q238" s="1" t="s">
        <v>3190</v>
      </c>
      <c r="R238" s="1" t="s">
        <v>2422</v>
      </c>
      <c r="S238" s="1" t="s">
        <v>1159</v>
      </c>
      <c r="T238" s="1" t="s">
        <v>1311</v>
      </c>
      <c r="U238" s="1" t="s">
        <v>1160</v>
      </c>
      <c r="V238" s="1" t="s">
        <v>2960</v>
      </c>
    </row>
    <row r="239" spans="1:22" ht="12.75">
      <c r="A239" s="3">
        <v>45447.829913692127</v>
      </c>
      <c r="B239" s="1" t="s">
        <v>30</v>
      </c>
      <c r="C239" s="6">
        <v>112212661</v>
      </c>
      <c r="D239" s="1" t="s">
        <v>157</v>
      </c>
      <c r="E239" s="1">
        <f t="shared" si="0"/>
        <v>1</v>
      </c>
      <c r="F239" s="1" t="str">
        <f>VLOOKUP(C239,Sheet1!$A$2:$D$540,4,FALSE)</f>
        <v>Ilham Khaliq</v>
      </c>
      <c r="G239" s="1">
        <f t="shared" si="1"/>
        <v>1</v>
      </c>
      <c r="H239" s="1" t="s">
        <v>3192</v>
      </c>
      <c r="I239" s="25" t="s">
        <v>3193</v>
      </c>
      <c r="J239" s="23" t="str">
        <f t="shared" si="2"/>
        <v>6281373721260</v>
      </c>
      <c r="K239" s="23" t="s">
        <v>3194</v>
      </c>
      <c r="L239" s="1" t="s">
        <v>3195</v>
      </c>
      <c r="M239" s="1" t="s">
        <v>1699</v>
      </c>
      <c r="N239" s="1" t="s">
        <v>3196</v>
      </c>
      <c r="O239" s="1" t="s">
        <v>3197</v>
      </c>
      <c r="P239" s="1" t="s">
        <v>1144</v>
      </c>
      <c r="Q239" s="1" t="s">
        <v>3198</v>
      </c>
      <c r="R239" s="1" t="s">
        <v>1340</v>
      </c>
      <c r="S239" s="1" t="s">
        <v>1340</v>
      </c>
      <c r="T239" s="1" t="s">
        <v>3199</v>
      </c>
      <c r="U239" s="1" t="s">
        <v>1342</v>
      </c>
      <c r="V239" s="1" t="s">
        <v>3199</v>
      </c>
    </row>
    <row r="240" spans="1:22" ht="12.75">
      <c r="A240" s="3">
        <v>45447.827640706018</v>
      </c>
      <c r="B240" s="1" t="s">
        <v>57</v>
      </c>
      <c r="C240" s="6">
        <v>222111845</v>
      </c>
      <c r="D240" s="1" t="s">
        <v>354</v>
      </c>
      <c r="E240" s="1">
        <f t="shared" si="0"/>
        <v>1</v>
      </c>
      <c r="F240" s="1" t="str">
        <f>VLOOKUP(C240,Sheet1!$A$2:$D$540,4,FALSE)</f>
        <v>Aditya Widiyanto Nugroho</v>
      </c>
      <c r="G240" s="1">
        <f t="shared" si="1"/>
        <v>1</v>
      </c>
      <c r="H240" s="1" t="s">
        <v>3201</v>
      </c>
      <c r="I240" s="25" t="s">
        <v>3202</v>
      </c>
      <c r="J240" s="23" t="str">
        <f t="shared" si="2"/>
        <v>6288210083303</v>
      </c>
      <c r="K240" s="26" t="s">
        <v>3203</v>
      </c>
      <c r="L240" s="1" t="s">
        <v>354</v>
      </c>
      <c r="M240" s="1" t="s">
        <v>1141</v>
      </c>
      <c r="N240" s="1" t="s">
        <v>3204</v>
      </c>
      <c r="O240" s="1" t="s">
        <v>3205</v>
      </c>
      <c r="P240" s="1" t="s">
        <v>1144</v>
      </c>
      <c r="Q240" s="1" t="s">
        <v>3206</v>
      </c>
      <c r="R240" s="1" t="s">
        <v>3207</v>
      </c>
      <c r="S240" s="1" t="s">
        <v>1652</v>
      </c>
      <c r="T240" s="1" t="s">
        <v>1653</v>
      </c>
      <c r="U240" s="1" t="s">
        <v>3208</v>
      </c>
      <c r="V240" s="1" t="s">
        <v>1653</v>
      </c>
    </row>
    <row r="241" spans="1:22" ht="12.75">
      <c r="A241" s="3">
        <v>45447.834542314813</v>
      </c>
      <c r="B241" s="1" t="s">
        <v>30</v>
      </c>
      <c r="C241" s="6">
        <v>112212793</v>
      </c>
      <c r="D241" s="1" t="s">
        <v>809</v>
      </c>
      <c r="E241" s="1">
        <f t="shared" si="0"/>
        <v>1</v>
      </c>
      <c r="F241" s="1" t="str">
        <f>VLOOKUP(C241,Sheet1!$A$2:$D$540,4,FALSE)</f>
        <v>Ni Made Widya Paramita</v>
      </c>
      <c r="G241" s="1">
        <f t="shared" si="1"/>
        <v>1</v>
      </c>
      <c r="H241" s="1" t="s">
        <v>3210</v>
      </c>
      <c r="I241" s="25" t="s">
        <v>3211</v>
      </c>
      <c r="J241" s="23" t="str">
        <f t="shared" si="2"/>
        <v>6281936721959</v>
      </c>
      <c r="K241" s="23" t="s">
        <v>3212</v>
      </c>
      <c r="L241" s="1" t="s">
        <v>3213</v>
      </c>
      <c r="M241" s="1" t="s">
        <v>1141</v>
      </c>
      <c r="N241" s="1" t="s">
        <v>3214</v>
      </c>
      <c r="O241" s="1" t="s">
        <v>3215</v>
      </c>
      <c r="P241" s="1" t="s">
        <v>1144</v>
      </c>
      <c r="Q241" s="1" t="s">
        <v>3216</v>
      </c>
      <c r="R241" s="1" t="s">
        <v>2045</v>
      </c>
      <c r="S241" s="1" t="s">
        <v>2044</v>
      </c>
      <c r="T241" s="1" t="s">
        <v>2046</v>
      </c>
      <c r="U241" s="1" t="s">
        <v>2047</v>
      </c>
      <c r="V241" s="1" t="s">
        <v>2046</v>
      </c>
    </row>
    <row r="242" spans="1:22" ht="12.75">
      <c r="A242" s="3">
        <v>45447.837279166662</v>
      </c>
      <c r="B242" s="1" t="s">
        <v>47</v>
      </c>
      <c r="C242" s="6">
        <v>112212653</v>
      </c>
      <c r="D242" s="1" t="s">
        <v>852</v>
      </c>
      <c r="E242" s="1">
        <f t="shared" si="0"/>
        <v>1</v>
      </c>
      <c r="F242" s="1" t="str">
        <f>VLOOKUP(C242,Sheet1!$A$2:$D$540,4,FALSE)</f>
        <v>I Wayan Divandra Maharesandya Sukajaya</v>
      </c>
      <c r="G242" s="1">
        <f t="shared" si="1"/>
        <v>1</v>
      </c>
      <c r="H242" s="1" t="s">
        <v>3218</v>
      </c>
      <c r="I242" s="25" t="s">
        <v>3219</v>
      </c>
      <c r="J242" s="23" t="str">
        <f t="shared" si="2"/>
        <v>6285393646687</v>
      </c>
      <c r="K242" s="23" t="s">
        <v>3220</v>
      </c>
      <c r="L242" s="1" t="s">
        <v>3221</v>
      </c>
      <c r="M242" s="1" t="s">
        <v>1141</v>
      </c>
      <c r="N242" s="1" t="s">
        <v>3222</v>
      </c>
      <c r="O242" s="1" t="s">
        <v>3223</v>
      </c>
      <c r="P242" s="1" t="s">
        <v>1144</v>
      </c>
      <c r="Q242" s="1" t="s">
        <v>3224</v>
      </c>
      <c r="R242" s="1" t="s">
        <v>1979</v>
      </c>
      <c r="S242" s="1" t="s">
        <v>3225</v>
      </c>
      <c r="T242" s="1" t="s">
        <v>1981</v>
      </c>
      <c r="U242" s="1" t="s">
        <v>3226</v>
      </c>
      <c r="V242" s="1" t="s">
        <v>1981</v>
      </c>
    </row>
    <row r="243" spans="1:22" ht="12.75">
      <c r="A243" s="3">
        <v>45447.840215115742</v>
      </c>
      <c r="B243" s="1" t="s">
        <v>57</v>
      </c>
      <c r="C243" s="6">
        <v>222112094</v>
      </c>
      <c r="D243" s="1" t="s">
        <v>459</v>
      </c>
      <c r="E243" s="1">
        <f t="shared" si="0"/>
        <v>1</v>
      </c>
      <c r="F243" s="1" t="str">
        <f>VLOOKUP(C243,Sheet1!$A$2:$D$540,4,FALSE)</f>
        <v>Himawan Wahid Ikhwansyah</v>
      </c>
      <c r="G243" s="1">
        <f t="shared" si="1"/>
        <v>1</v>
      </c>
      <c r="H243" s="1" t="s">
        <v>3228</v>
      </c>
      <c r="I243" s="25" t="s">
        <v>3229</v>
      </c>
      <c r="J243" s="23" t="str">
        <f t="shared" si="2"/>
        <v>6289527430981</v>
      </c>
      <c r="K243" s="23" t="s">
        <v>3230</v>
      </c>
      <c r="L243" s="1" t="s">
        <v>3231</v>
      </c>
      <c r="M243" s="1" t="s">
        <v>1141</v>
      </c>
      <c r="N243" s="1" t="s">
        <v>3232</v>
      </c>
      <c r="O243" s="1" t="s">
        <v>3233</v>
      </c>
      <c r="P243" s="1" t="s">
        <v>1144</v>
      </c>
      <c r="Q243" s="1" t="s">
        <v>3234</v>
      </c>
      <c r="R243" s="1" t="s">
        <v>1193</v>
      </c>
      <c r="S243" s="1" t="s">
        <v>1194</v>
      </c>
      <c r="T243" s="1" t="s">
        <v>1195</v>
      </c>
      <c r="U243" s="1" t="s">
        <v>1196</v>
      </c>
      <c r="V243" s="1" t="s">
        <v>1196</v>
      </c>
    </row>
    <row r="244" spans="1:22" ht="12.75">
      <c r="A244" s="3">
        <v>45447.841508541664</v>
      </c>
      <c r="B244" s="1" t="s">
        <v>35</v>
      </c>
      <c r="C244" s="6">
        <v>212112018</v>
      </c>
      <c r="D244" s="1" t="s">
        <v>763</v>
      </c>
      <c r="E244" s="1">
        <f t="shared" si="0"/>
        <v>1</v>
      </c>
      <c r="F244" s="1" t="str">
        <f>VLOOKUP(C244,Sheet1!$A$2:$D$540,4,FALSE)</f>
        <v>Emily Azizaida Budikusuma</v>
      </c>
      <c r="G244" s="1">
        <f t="shared" si="1"/>
        <v>1</v>
      </c>
      <c r="H244" s="1" t="s">
        <v>3236</v>
      </c>
      <c r="I244" s="25" t="s">
        <v>3237</v>
      </c>
      <c r="J244" s="23" t="str">
        <f t="shared" si="2"/>
        <v>6281249633732</v>
      </c>
      <c r="K244" s="23" t="s">
        <v>3238</v>
      </c>
      <c r="L244" s="1" t="s">
        <v>3239</v>
      </c>
      <c r="M244" s="1" t="s">
        <v>1155</v>
      </c>
      <c r="N244" s="1" t="s">
        <v>3240</v>
      </c>
      <c r="O244" s="1" t="s">
        <v>3241</v>
      </c>
      <c r="P244" s="1" t="s">
        <v>1144</v>
      </c>
      <c r="Q244" s="1" t="s">
        <v>3242</v>
      </c>
      <c r="R244" s="1" t="s">
        <v>2123</v>
      </c>
      <c r="S244" s="1" t="s">
        <v>1739</v>
      </c>
      <c r="T244" s="1" t="s">
        <v>1741</v>
      </c>
      <c r="U244" s="1" t="s">
        <v>2124</v>
      </c>
      <c r="V244" s="1" t="s">
        <v>1741</v>
      </c>
    </row>
    <row r="245" spans="1:22" ht="12.75">
      <c r="A245" s="3">
        <v>45447.845202893513</v>
      </c>
      <c r="B245" s="1" t="s">
        <v>32</v>
      </c>
      <c r="C245" s="6">
        <v>222112386</v>
      </c>
      <c r="D245" s="1" t="s">
        <v>324</v>
      </c>
      <c r="E245" s="1">
        <f t="shared" si="0"/>
        <v>1</v>
      </c>
      <c r="F245" s="1" t="str">
        <f>VLOOKUP(C245,Sheet1!$A$2:$D$540,4,FALSE)</f>
        <v>Surya Maruli</v>
      </c>
      <c r="G245" s="1">
        <f t="shared" si="1"/>
        <v>1</v>
      </c>
      <c r="H245" s="1" t="s">
        <v>3244</v>
      </c>
      <c r="I245" s="25" t="s">
        <v>3245</v>
      </c>
      <c r="J245" s="23" t="str">
        <f t="shared" si="2"/>
        <v>6285659930126</v>
      </c>
      <c r="K245" s="23" t="s">
        <v>3246</v>
      </c>
      <c r="L245" s="1" t="s">
        <v>324</v>
      </c>
      <c r="M245" s="1" t="s">
        <v>1286</v>
      </c>
      <c r="N245" s="1" t="s">
        <v>3247</v>
      </c>
      <c r="O245" s="1" t="s">
        <v>3248</v>
      </c>
      <c r="P245" s="1" t="s">
        <v>1144</v>
      </c>
      <c r="Q245" s="1" t="s">
        <v>3249</v>
      </c>
      <c r="R245" s="1" t="s">
        <v>2580</v>
      </c>
      <c r="S245" s="1" t="s">
        <v>2713</v>
      </c>
      <c r="T245" s="1" t="s">
        <v>2581</v>
      </c>
      <c r="U245" s="1" t="s">
        <v>2582</v>
      </c>
      <c r="V245" s="1" t="s">
        <v>2581</v>
      </c>
    </row>
    <row r="246" spans="1:22" ht="12.75">
      <c r="A246" s="3">
        <v>45448.434613773148</v>
      </c>
      <c r="B246" s="1" t="s">
        <v>103</v>
      </c>
      <c r="C246" s="6">
        <v>212112284</v>
      </c>
      <c r="D246" s="1" t="s">
        <v>3251</v>
      </c>
      <c r="E246" s="1">
        <f t="shared" si="0"/>
        <v>1</v>
      </c>
      <c r="F246" s="1" t="str">
        <f>VLOOKUP(C246,Sheet1!$A$2:$D$540,4,FALSE)</f>
        <v>Pembayun Otsu Indiana</v>
      </c>
      <c r="G246" s="1">
        <f t="shared" si="1"/>
        <v>1</v>
      </c>
      <c r="H246" s="1" t="s">
        <v>3252</v>
      </c>
      <c r="I246" s="25" t="s">
        <v>3253</v>
      </c>
      <c r="J246" s="23" t="str">
        <f t="shared" si="2"/>
        <v>62895705502077</v>
      </c>
      <c r="K246" s="23" t="s">
        <v>3254</v>
      </c>
      <c r="L246" s="1" t="s">
        <v>3251</v>
      </c>
      <c r="M246" s="1" t="s">
        <v>1141</v>
      </c>
      <c r="N246" s="1" t="s">
        <v>3255</v>
      </c>
      <c r="O246" s="1" t="s">
        <v>3256</v>
      </c>
      <c r="P246" s="1" t="s">
        <v>1144</v>
      </c>
      <c r="Q246" s="1" t="s">
        <v>3257</v>
      </c>
      <c r="R246" s="1" t="s">
        <v>1267</v>
      </c>
      <c r="S246" s="1" t="s">
        <v>1158</v>
      </c>
      <c r="T246" s="1" t="s">
        <v>1160</v>
      </c>
      <c r="U246" s="1" t="s">
        <v>1269</v>
      </c>
      <c r="V246" s="1" t="s">
        <v>1160</v>
      </c>
    </row>
    <row r="247" spans="1:22" ht="12.75">
      <c r="A247" s="3">
        <v>45447.847850034726</v>
      </c>
      <c r="B247" s="1" t="s">
        <v>57</v>
      </c>
      <c r="C247" s="6">
        <v>222111969</v>
      </c>
      <c r="D247" s="1" t="s">
        <v>3259</v>
      </c>
      <c r="E247" s="1">
        <f t="shared" si="0"/>
        <v>1</v>
      </c>
      <c r="F247" s="1" t="str">
        <f>VLOOKUP(C247,Sheet1!$A$2:$D$540,4,FALSE)</f>
        <v>Chelsea Azishiah Victory</v>
      </c>
      <c r="G247" s="1">
        <f t="shared" si="1"/>
        <v>1</v>
      </c>
      <c r="H247" s="1" t="s">
        <v>3260</v>
      </c>
      <c r="I247" s="25" t="s">
        <v>3261</v>
      </c>
      <c r="J247" s="23" t="str">
        <f t="shared" si="2"/>
        <v>6285876334338</v>
      </c>
      <c r="K247" s="26" t="s">
        <v>3262</v>
      </c>
      <c r="L247" s="1" t="s">
        <v>3263</v>
      </c>
      <c r="M247" s="1" t="s">
        <v>1141</v>
      </c>
      <c r="N247" s="1" t="s">
        <v>3264</v>
      </c>
      <c r="O247" s="1" t="s">
        <v>3265</v>
      </c>
      <c r="P247" s="1" t="s">
        <v>1144</v>
      </c>
      <c r="Q247" s="1" t="s">
        <v>3266</v>
      </c>
      <c r="R247" s="1" t="s">
        <v>1193</v>
      </c>
      <c r="S247" s="1" t="s">
        <v>1193</v>
      </c>
      <c r="T247" s="1" t="s">
        <v>1195</v>
      </c>
      <c r="U247" s="1" t="s">
        <v>1561</v>
      </c>
      <c r="V247" s="1" t="s">
        <v>1195</v>
      </c>
    </row>
    <row r="248" spans="1:22" ht="12.75">
      <c r="A248" s="3">
        <v>45447.850796747683</v>
      </c>
      <c r="B248" s="1" t="s">
        <v>18</v>
      </c>
      <c r="C248" s="6">
        <v>222112047</v>
      </c>
      <c r="D248" s="1" t="s">
        <v>146</v>
      </c>
      <c r="E248" s="1">
        <f t="shared" si="0"/>
        <v>1</v>
      </c>
      <c r="F248" s="1" t="str">
        <f>VLOOKUP(C248,Sheet1!$A$2:$D$540,4,FALSE)</f>
        <v>Fathimah Az-Zahra</v>
      </c>
      <c r="G248" s="1">
        <f t="shared" si="1"/>
        <v>1</v>
      </c>
      <c r="H248" s="1" t="s">
        <v>3268</v>
      </c>
      <c r="I248" s="25" t="s">
        <v>3269</v>
      </c>
      <c r="J248" s="23" t="str">
        <f t="shared" si="2"/>
        <v>628127060818</v>
      </c>
      <c r="K248" s="26" t="s">
        <v>3270</v>
      </c>
      <c r="L248" s="1" t="s">
        <v>3271</v>
      </c>
      <c r="M248" s="1" t="s">
        <v>1286</v>
      </c>
      <c r="N248" s="1" t="s">
        <v>3272</v>
      </c>
      <c r="O248" s="1" t="s">
        <v>3273</v>
      </c>
      <c r="P248" s="1" t="s">
        <v>1144</v>
      </c>
      <c r="Q248" s="1" t="s">
        <v>3274</v>
      </c>
      <c r="R248" s="1" t="s">
        <v>2775</v>
      </c>
      <c r="S248" s="1" t="s">
        <v>3275</v>
      </c>
      <c r="T248" s="1" t="s">
        <v>3276</v>
      </c>
      <c r="U248" s="1" t="s">
        <v>3277</v>
      </c>
      <c r="V248" s="1" t="s">
        <v>3276</v>
      </c>
    </row>
    <row r="249" spans="1:22" ht="12.75">
      <c r="A249" s="3">
        <v>45447.852530682867</v>
      </c>
      <c r="B249" s="1" t="s">
        <v>62</v>
      </c>
      <c r="C249" s="6">
        <v>222112296</v>
      </c>
      <c r="D249" s="1" t="s">
        <v>135</v>
      </c>
      <c r="E249" s="1">
        <f t="shared" si="0"/>
        <v>1</v>
      </c>
      <c r="F249" s="1" t="str">
        <f>VLOOKUP(C249,Sheet1!$A$2:$D$540,4,FALSE)</f>
        <v>R.Faras Roihan Armel</v>
      </c>
      <c r="G249" s="1">
        <f t="shared" si="1"/>
        <v>1</v>
      </c>
      <c r="H249" s="1" t="s">
        <v>3279</v>
      </c>
      <c r="I249" s="25" t="s">
        <v>3280</v>
      </c>
      <c r="J249" s="23" t="str">
        <f t="shared" si="2"/>
        <v>6282162245394</v>
      </c>
      <c r="K249" s="23" t="s">
        <v>3281</v>
      </c>
      <c r="L249" s="1" t="s">
        <v>3282</v>
      </c>
      <c r="M249" s="1" t="s">
        <v>2830</v>
      </c>
      <c r="N249" s="1" t="s">
        <v>3283</v>
      </c>
      <c r="O249" s="1" t="s">
        <v>3284</v>
      </c>
      <c r="P249" s="1" t="s">
        <v>1144</v>
      </c>
      <c r="Q249" s="1" t="s">
        <v>3285</v>
      </c>
      <c r="R249" s="1" t="s">
        <v>2775</v>
      </c>
      <c r="S249" s="1" t="s">
        <v>3275</v>
      </c>
      <c r="T249" s="1" t="s">
        <v>3276</v>
      </c>
      <c r="U249" s="1" t="s">
        <v>3277</v>
      </c>
      <c r="V249" s="1" t="s">
        <v>3276</v>
      </c>
    </row>
    <row r="250" spans="1:22" ht="12.75">
      <c r="A250" s="3">
        <v>45447.85564267361</v>
      </c>
      <c r="B250" s="1" t="s">
        <v>103</v>
      </c>
      <c r="C250" s="6">
        <v>212112407</v>
      </c>
      <c r="D250" s="1" t="s">
        <v>139</v>
      </c>
      <c r="E250" s="1">
        <f t="shared" si="0"/>
        <v>1</v>
      </c>
      <c r="F250" s="1" t="str">
        <f>VLOOKUP(C250,Sheet1!$A$2:$D$540,4,FALSE)</f>
        <v>Vanessa Vidia Meyriska</v>
      </c>
      <c r="G250" s="1">
        <f t="shared" si="1"/>
        <v>1</v>
      </c>
      <c r="H250" s="1" t="s">
        <v>3287</v>
      </c>
      <c r="I250" s="25" t="s">
        <v>3288</v>
      </c>
      <c r="J250" s="23" t="str">
        <f t="shared" si="2"/>
        <v>6281717591802</v>
      </c>
      <c r="K250" s="23" t="s">
        <v>3289</v>
      </c>
      <c r="L250" s="1" t="s">
        <v>3290</v>
      </c>
      <c r="M250" s="1" t="s">
        <v>1141</v>
      </c>
      <c r="N250" s="1" t="s">
        <v>3291</v>
      </c>
      <c r="O250" s="1" t="s">
        <v>3292</v>
      </c>
      <c r="P250" s="1" t="s">
        <v>1144</v>
      </c>
      <c r="Q250" s="1" t="s">
        <v>3293</v>
      </c>
      <c r="R250" s="1" t="s">
        <v>2775</v>
      </c>
      <c r="S250" s="1" t="s">
        <v>3275</v>
      </c>
      <c r="T250" s="1" t="s">
        <v>3276</v>
      </c>
      <c r="U250" s="1" t="s">
        <v>3277</v>
      </c>
      <c r="V250" s="1" t="s">
        <v>3276</v>
      </c>
    </row>
    <row r="251" spans="1:22" ht="12.75">
      <c r="A251" s="3">
        <v>45447.941347291664</v>
      </c>
      <c r="B251" s="1" t="s">
        <v>30</v>
      </c>
      <c r="C251" s="6">
        <v>112212725</v>
      </c>
      <c r="D251" s="1" t="s">
        <v>228</v>
      </c>
      <c r="E251" s="1">
        <f t="shared" si="0"/>
        <v>1</v>
      </c>
      <c r="F251" s="1" t="str">
        <f>VLOOKUP(C251,Sheet1!$A$2:$D$540,4,FALSE)</f>
        <v>May Anna Laura Nainggolan</v>
      </c>
      <c r="G251" s="1">
        <f t="shared" si="1"/>
        <v>1</v>
      </c>
      <c r="H251" s="1" t="s">
        <v>3295</v>
      </c>
      <c r="I251" s="25" t="s">
        <v>3296</v>
      </c>
      <c r="J251" s="23" t="str">
        <f t="shared" si="2"/>
        <v>6281360006924</v>
      </c>
      <c r="K251" s="26" t="s">
        <v>3297</v>
      </c>
      <c r="L251" s="1" t="s">
        <v>3298</v>
      </c>
      <c r="M251" s="1" t="s">
        <v>1141</v>
      </c>
      <c r="N251" s="1" t="s">
        <v>3299</v>
      </c>
      <c r="O251" s="1" t="s">
        <v>3300</v>
      </c>
      <c r="P251" s="1" t="s">
        <v>1144</v>
      </c>
      <c r="Q251" s="1" t="s">
        <v>3300</v>
      </c>
      <c r="R251" s="1" t="s">
        <v>1158</v>
      </c>
      <c r="S251" s="1" t="s">
        <v>1159</v>
      </c>
      <c r="T251" s="1" t="s">
        <v>1160</v>
      </c>
      <c r="U251" s="1" t="s">
        <v>1161</v>
      </c>
      <c r="V251" s="1" t="s">
        <v>1160</v>
      </c>
    </row>
    <row r="252" spans="1:22" ht="12.75">
      <c r="A252" s="3">
        <v>45447.880535682867</v>
      </c>
      <c r="B252" s="1" t="s">
        <v>18</v>
      </c>
      <c r="C252" s="6">
        <v>222111933</v>
      </c>
      <c r="D252" s="1" t="s">
        <v>815</v>
      </c>
      <c r="E252" s="1">
        <f t="shared" si="0"/>
        <v>1</v>
      </c>
      <c r="F252" s="1" t="str">
        <f>VLOOKUP(C252,Sheet1!$A$2:$D$540,4,FALSE)</f>
        <v>Aulia Azzahra</v>
      </c>
      <c r="G252" s="1">
        <f t="shared" si="1"/>
        <v>1</v>
      </c>
      <c r="H252" s="1" t="s">
        <v>3302</v>
      </c>
      <c r="I252" s="25" t="s">
        <v>3303</v>
      </c>
      <c r="J252" s="23" t="str">
        <f t="shared" si="2"/>
        <v>6281237770333</v>
      </c>
      <c r="K252" s="23" t="s">
        <v>3304</v>
      </c>
      <c r="L252" s="1" t="s">
        <v>3305</v>
      </c>
      <c r="M252" s="1" t="s">
        <v>3306</v>
      </c>
      <c r="N252" s="1" t="s">
        <v>3307</v>
      </c>
      <c r="O252" s="1" t="s">
        <v>3308</v>
      </c>
      <c r="P252" s="1" t="s">
        <v>1144</v>
      </c>
      <c r="Q252" s="1" t="s">
        <v>3309</v>
      </c>
      <c r="R252" s="1" t="s">
        <v>2381</v>
      </c>
      <c r="S252" s="1" t="s">
        <v>2044</v>
      </c>
      <c r="T252" s="1" t="s">
        <v>2383</v>
      </c>
      <c r="U252" s="1" t="s">
        <v>2046</v>
      </c>
      <c r="V252" s="1" t="s">
        <v>2383</v>
      </c>
    </row>
    <row r="253" spans="1:22" ht="12.75">
      <c r="A253" s="3">
        <v>45447.886725150463</v>
      </c>
      <c r="B253" s="1" t="s">
        <v>38</v>
      </c>
      <c r="C253" s="6">
        <v>212112013</v>
      </c>
      <c r="D253" s="1" t="s">
        <v>476</v>
      </c>
      <c r="E253" s="1">
        <f t="shared" si="0"/>
        <v>1</v>
      </c>
      <c r="F253" s="1" t="str">
        <f>VLOOKUP(C253,Sheet1!$A$2:$D$540,4,FALSE)</f>
        <v>Elsa Oktavia</v>
      </c>
      <c r="G253" s="1">
        <f t="shared" si="1"/>
        <v>1</v>
      </c>
      <c r="H253" s="1" t="s">
        <v>3311</v>
      </c>
      <c r="I253" s="25" t="s">
        <v>3312</v>
      </c>
      <c r="J253" s="23" t="str">
        <f t="shared" si="2"/>
        <v>62895363837281</v>
      </c>
      <c r="K253" s="23" t="s">
        <v>3313</v>
      </c>
      <c r="L253" s="1" t="s">
        <v>3314</v>
      </c>
      <c r="M253" s="1" t="s">
        <v>1141</v>
      </c>
      <c r="N253" s="1" t="s">
        <v>3315</v>
      </c>
      <c r="O253" s="1" t="s">
        <v>3316</v>
      </c>
      <c r="P253" s="1" t="s">
        <v>1144</v>
      </c>
      <c r="Q253" s="1" t="s">
        <v>3317</v>
      </c>
      <c r="R253" s="1" t="s">
        <v>1332</v>
      </c>
      <c r="S253" s="1" t="s">
        <v>1559</v>
      </c>
      <c r="T253" s="1" t="s">
        <v>1333</v>
      </c>
      <c r="U253" s="1" t="s">
        <v>1561</v>
      </c>
      <c r="V253" s="1" t="s">
        <v>1333</v>
      </c>
    </row>
    <row r="254" spans="1:22" ht="12.75">
      <c r="A254" s="3">
        <v>45447.894096655087</v>
      </c>
      <c r="B254" s="1" t="s">
        <v>75</v>
      </c>
      <c r="C254" s="6">
        <v>222111966</v>
      </c>
      <c r="D254" s="1" t="s">
        <v>76</v>
      </c>
      <c r="E254" s="1">
        <f t="shared" si="0"/>
        <v>1</v>
      </c>
      <c r="F254" s="1" t="str">
        <f>VLOOKUP(C254,Sheet1!$A$2:$D$540,4,FALSE)</f>
        <v>Chainur Ar Rasyid Nasution</v>
      </c>
      <c r="G254" s="1">
        <f t="shared" si="1"/>
        <v>1</v>
      </c>
      <c r="H254" s="1" t="s">
        <v>3319</v>
      </c>
      <c r="I254" s="25" t="s">
        <v>3320</v>
      </c>
      <c r="J254" s="23" t="str">
        <f t="shared" si="2"/>
        <v>6282167886169</v>
      </c>
      <c r="K254" s="23" t="s">
        <v>3321</v>
      </c>
      <c r="L254" s="1" t="s">
        <v>3322</v>
      </c>
      <c r="M254" s="1" t="s">
        <v>1286</v>
      </c>
      <c r="N254" s="1" t="s">
        <v>1421</v>
      </c>
      <c r="O254" s="1" t="s">
        <v>3233</v>
      </c>
      <c r="P254" s="1" t="s">
        <v>1144</v>
      </c>
      <c r="Q254" s="1" t="s">
        <v>3323</v>
      </c>
      <c r="R254" s="1" t="s">
        <v>3324</v>
      </c>
      <c r="S254" s="1" t="s">
        <v>3325</v>
      </c>
      <c r="T254" s="1" t="s">
        <v>3326</v>
      </c>
      <c r="U254" s="1" t="s">
        <v>3327</v>
      </c>
      <c r="V254" s="1" t="s">
        <v>3326</v>
      </c>
    </row>
    <row r="255" spans="1:22" ht="12.75">
      <c r="A255" s="3">
        <v>45447.906757314813</v>
      </c>
      <c r="B255" s="1" t="s">
        <v>47</v>
      </c>
      <c r="C255" s="6">
        <v>112212791</v>
      </c>
      <c r="D255" s="1" t="s">
        <v>810</v>
      </c>
      <c r="E255" s="1">
        <f t="shared" si="0"/>
        <v>1</v>
      </c>
      <c r="F255" s="1" t="str">
        <f>VLOOKUP(C255,Sheet1!$A$2:$D$540,4,FALSE)</f>
        <v>Ni Komang Diva Amalia Putri Nandita</v>
      </c>
      <c r="G255" s="1">
        <f t="shared" si="1"/>
        <v>1</v>
      </c>
      <c r="H255" s="1" t="s">
        <v>3329</v>
      </c>
      <c r="I255" s="25" t="s">
        <v>3330</v>
      </c>
      <c r="J255" s="23" t="str">
        <f t="shared" si="2"/>
        <v>6281803766871</v>
      </c>
      <c r="K255" s="23" t="s">
        <v>3331</v>
      </c>
      <c r="L255" s="1" t="s">
        <v>3332</v>
      </c>
      <c r="M255" s="1" t="s">
        <v>1189</v>
      </c>
      <c r="N255" s="1" t="s">
        <v>3333</v>
      </c>
      <c r="O255" s="1" t="s">
        <v>3334</v>
      </c>
      <c r="P255" s="1" t="s">
        <v>1144</v>
      </c>
      <c r="Q255" s="1" t="s">
        <v>3335</v>
      </c>
      <c r="R255" s="1" t="s">
        <v>2045</v>
      </c>
      <c r="S255" s="1" t="s">
        <v>2044</v>
      </c>
      <c r="T255" s="1" t="s">
        <v>2046</v>
      </c>
      <c r="U255" s="1" t="s">
        <v>1161</v>
      </c>
      <c r="V255" s="1" t="s">
        <v>2046</v>
      </c>
    </row>
    <row r="256" spans="1:22" ht="12.75">
      <c r="A256" s="3">
        <v>45447.914434733801</v>
      </c>
      <c r="B256" s="1" t="s">
        <v>103</v>
      </c>
      <c r="C256" s="6">
        <v>212111899</v>
      </c>
      <c r="D256" s="1" t="s">
        <v>585</v>
      </c>
      <c r="E256" s="1">
        <f t="shared" si="0"/>
        <v>1</v>
      </c>
      <c r="F256" s="1" t="str">
        <f>VLOOKUP(C256,Sheet1!$A$2:$D$540,4,FALSE)</f>
        <v>Anggie Dwi Nugraha</v>
      </c>
      <c r="G256" s="1">
        <f t="shared" si="1"/>
        <v>1</v>
      </c>
      <c r="H256" s="1" t="s">
        <v>3337</v>
      </c>
      <c r="I256" s="25" t="s">
        <v>3338</v>
      </c>
      <c r="J256" s="23" t="str">
        <f t="shared" si="2"/>
        <v>6289691882361</v>
      </c>
      <c r="K256" s="23" t="s">
        <v>3339</v>
      </c>
      <c r="L256" s="1" t="s">
        <v>3340</v>
      </c>
      <c r="M256" s="1" t="s">
        <v>1141</v>
      </c>
      <c r="N256" s="1" t="s">
        <v>1141</v>
      </c>
      <c r="O256" s="1" t="s">
        <v>3341</v>
      </c>
      <c r="P256" s="1" t="s">
        <v>1144</v>
      </c>
      <c r="Q256" s="1" t="s">
        <v>3342</v>
      </c>
      <c r="R256" s="1" t="s">
        <v>1193</v>
      </c>
      <c r="S256" s="1" t="s">
        <v>1147</v>
      </c>
      <c r="T256" s="1" t="s">
        <v>1195</v>
      </c>
      <c r="U256" s="1" t="s">
        <v>1541</v>
      </c>
      <c r="V256" s="1" t="s">
        <v>1541</v>
      </c>
    </row>
    <row r="257" spans="1:22" ht="12.75">
      <c r="A257" s="3">
        <v>45447.925253043984</v>
      </c>
      <c r="B257" s="1" t="s">
        <v>103</v>
      </c>
      <c r="C257" s="6">
        <v>212111880</v>
      </c>
      <c r="D257" s="1" t="s">
        <v>649</v>
      </c>
      <c r="E257" s="1">
        <f t="shared" ref="E257:E511" si="3">IF(LEN(TEXT(C257,"###0"))=9,1,0)</f>
        <v>1</v>
      </c>
      <c r="F257" s="1" t="str">
        <f>VLOOKUP(C257,Sheet1!$A$2:$D$540,4,FALSE)</f>
        <v>Amalia Isti Widiyasari</v>
      </c>
      <c r="G257" s="1">
        <f t="shared" ref="G257:G511" si="4">IF(D257=F257,1,0)</f>
        <v>1</v>
      </c>
      <c r="H257" s="1" t="s">
        <v>3344</v>
      </c>
      <c r="I257" s="25" t="s">
        <v>3345</v>
      </c>
      <c r="J257" s="23" t="str">
        <f t="shared" ref="J257:J511" si="5">IF(LEFT(I257,1)="0","62"&amp;MID(I257,2,20),IF(LEFT(I257,2)="62",I257,IF(LEFT(I257,1)="8","62"&amp;MID(I257,1,20),)))</f>
        <v>6285236243489</v>
      </c>
      <c r="K257" s="23" t="s">
        <v>3346</v>
      </c>
      <c r="L257" s="1" t="s">
        <v>649</v>
      </c>
      <c r="M257" s="1" t="s">
        <v>1141</v>
      </c>
      <c r="N257" s="1" t="s">
        <v>3347</v>
      </c>
      <c r="O257" s="1" t="s">
        <v>3348</v>
      </c>
      <c r="P257" s="1" t="s">
        <v>1144</v>
      </c>
      <c r="Q257" s="1" t="s">
        <v>3349</v>
      </c>
      <c r="R257" s="1" t="s">
        <v>3350</v>
      </c>
      <c r="S257" s="1" t="s">
        <v>1719</v>
      </c>
      <c r="T257" s="1" t="s">
        <v>3351</v>
      </c>
      <c r="U257" s="1" t="s">
        <v>1311</v>
      </c>
      <c r="V257" s="1" t="s">
        <v>3351</v>
      </c>
    </row>
    <row r="258" spans="1:22" ht="12.75">
      <c r="A258" s="3">
        <v>45447.936310844903</v>
      </c>
      <c r="B258" s="1" t="s">
        <v>38</v>
      </c>
      <c r="C258" s="6">
        <v>212112113</v>
      </c>
      <c r="D258" s="1" t="s">
        <v>764</v>
      </c>
      <c r="E258" s="1">
        <f t="shared" si="3"/>
        <v>1</v>
      </c>
      <c r="F258" s="1" t="str">
        <f>VLOOKUP(C258,Sheet1!$A$2:$D$540,4,FALSE)</f>
        <v>Insan Dienuari</v>
      </c>
      <c r="G258" s="1">
        <f t="shared" si="4"/>
        <v>1</v>
      </c>
      <c r="H258" s="1" t="s">
        <v>3353</v>
      </c>
      <c r="I258" s="25" t="s">
        <v>3354</v>
      </c>
      <c r="J258" s="23" t="str">
        <f t="shared" si="5"/>
        <v>6285730405955</v>
      </c>
      <c r="K258" s="26" t="s">
        <v>3355</v>
      </c>
      <c r="L258" s="1" t="s">
        <v>3356</v>
      </c>
      <c r="M258" s="1" t="s">
        <v>1141</v>
      </c>
      <c r="N258" s="1" t="s">
        <v>3357</v>
      </c>
      <c r="O258" s="1" t="s">
        <v>3358</v>
      </c>
      <c r="P258" s="1" t="s">
        <v>1144</v>
      </c>
      <c r="Q258" s="1" t="s">
        <v>3359</v>
      </c>
      <c r="R258" s="1" t="s">
        <v>1739</v>
      </c>
      <c r="S258" s="1" t="s">
        <v>1740</v>
      </c>
      <c r="T258" s="1" t="s">
        <v>1741</v>
      </c>
      <c r="U258" s="1" t="s">
        <v>1742</v>
      </c>
      <c r="V258" s="1" t="s">
        <v>1741</v>
      </c>
    </row>
    <row r="259" spans="1:22" ht="12.75">
      <c r="A259" s="3">
        <v>45447.961550902779</v>
      </c>
      <c r="B259" s="1" t="s">
        <v>18</v>
      </c>
      <c r="C259" s="6">
        <v>222111912</v>
      </c>
      <c r="D259" s="1" t="s">
        <v>108</v>
      </c>
      <c r="E259" s="1">
        <f t="shared" si="3"/>
        <v>1</v>
      </c>
      <c r="F259" s="1" t="str">
        <f>VLOOKUP(C259,Sheet1!$A$2:$D$540,4,FALSE)</f>
        <v>Anugerah Surya Atmaja</v>
      </c>
      <c r="G259" s="1">
        <f t="shared" si="4"/>
        <v>1</v>
      </c>
      <c r="H259" s="1" t="s">
        <v>3361</v>
      </c>
      <c r="I259" s="25" t="s">
        <v>3362</v>
      </c>
      <c r="J259" s="23" t="str">
        <f t="shared" si="5"/>
        <v>6281378266627</v>
      </c>
      <c r="K259" s="26" t="s">
        <v>3363</v>
      </c>
      <c r="L259" s="1" t="s">
        <v>3364</v>
      </c>
      <c r="M259" s="1" t="s">
        <v>1141</v>
      </c>
      <c r="N259" s="1" t="s">
        <v>3365</v>
      </c>
      <c r="O259" s="1" t="s">
        <v>3366</v>
      </c>
      <c r="P259" s="1" t="s">
        <v>1144</v>
      </c>
      <c r="Q259" s="1" t="s">
        <v>3367</v>
      </c>
      <c r="R259" s="1" t="s">
        <v>3368</v>
      </c>
      <c r="S259" s="1" t="s">
        <v>3369</v>
      </c>
      <c r="T259" s="1" t="s">
        <v>3370</v>
      </c>
      <c r="U259" s="1" t="s">
        <v>3371</v>
      </c>
      <c r="V259" s="1" t="s">
        <v>3370</v>
      </c>
    </row>
    <row r="260" spans="1:22" ht="12.75">
      <c r="A260" s="3">
        <v>45447.971724201387</v>
      </c>
      <c r="B260" s="1" t="s">
        <v>62</v>
      </c>
      <c r="C260" s="6">
        <v>222112286</v>
      </c>
      <c r="D260" s="1" t="s">
        <v>63</v>
      </c>
      <c r="E260" s="1">
        <f t="shared" si="3"/>
        <v>1</v>
      </c>
      <c r="F260" s="1" t="str">
        <f>VLOOKUP(C260,Sheet1!$A$2:$D$540,4,FALSE)</f>
        <v>Pratiwi</v>
      </c>
      <c r="G260" s="1">
        <f t="shared" si="4"/>
        <v>1</v>
      </c>
      <c r="H260" s="1" t="s">
        <v>3373</v>
      </c>
      <c r="I260" s="25" t="s">
        <v>3374</v>
      </c>
      <c r="J260" s="23" t="str">
        <f t="shared" si="5"/>
        <v>6288261651104</v>
      </c>
      <c r="K260" s="23" t="s">
        <v>3375</v>
      </c>
      <c r="L260" s="1" t="s">
        <v>3376</v>
      </c>
      <c r="M260" s="1" t="s">
        <v>1177</v>
      </c>
      <c r="N260" s="1" t="s">
        <v>3377</v>
      </c>
      <c r="O260" s="1" t="s">
        <v>3378</v>
      </c>
      <c r="P260" s="1" t="s">
        <v>1144</v>
      </c>
      <c r="Q260" s="1" t="s">
        <v>3379</v>
      </c>
      <c r="R260" s="1" t="s">
        <v>1393</v>
      </c>
      <c r="S260" s="1" t="s">
        <v>2055</v>
      </c>
      <c r="T260" s="1" t="s">
        <v>1497</v>
      </c>
      <c r="U260" s="1" t="s">
        <v>2366</v>
      </c>
      <c r="V260" s="1" t="s">
        <v>1497</v>
      </c>
    </row>
    <row r="261" spans="1:22" ht="12.75">
      <c r="A261" s="3">
        <v>45451.32024724537</v>
      </c>
      <c r="B261" s="1" t="s">
        <v>57</v>
      </c>
      <c r="C261" s="6">
        <v>222111873</v>
      </c>
      <c r="D261" s="1" t="s">
        <v>408</v>
      </c>
      <c r="E261" s="1">
        <f t="shared" si="3"/>
        <v>1</v>
      </c>
      <c r="F261" s="1" t="str">
        <f>VLOOKUP(C261,Sheet1!$A$2:$D$540,4,FALSE)</f>
        <v>Aliefta Zulvansyah Bahyperdana</v>
      </c>
      <c r="G261" s="1">
        <f t="shared" si="4"/>
        <v>1</v>
      </c>
      <c r="H261" s="1" t="s">
        <v>3381</v>
      </c>
      <c r="I261" s="25" t="s">
        <v>3382</v>
      </c>
      <c r="J261" s="23" t="str">
        <f t="shared" si="5"/>
        <v>6281575382808</v>
      </c>
      <c r="K261" s="23" t="s">
        <v>3383</v>
      </c>
      <c r="L261" s="1" t="s">
        <v>3384</v>
      </c>
      <c r="M261" s="1" t="s">
        <v>1141</v>
      </c>
      <c r="N261" s="1" t="s">
        <v>3385</v>
      </c>
      <c r="O261" s="1" t="s">
        <v>3386</v>
      </c>
      <c r="P261" s="1" t="s">
        <v>1144</v>
      </c>
      <c r="Q261" s="1" t="s">
        <v>3387</v>
      </c>
      <c r="R261" s="1" t="s">
        <v>1300</v>
      </c>
      <c r="S261" s="1" t="s">
        <v>1371</v>
      </c>
      <c r="T261" s="1" t="s">
        <v>1301</v>
      </c>
      <c r="U261" s="1" t="s">
        <v>1372</v>
      </c>
      <c r="V261" s="1" t="s">
        <v>1301</v>
      </c>
    </row>
    <row r="262" spans="1:22" ht="12.75">
      <c r="A262" s="3">
        <v>45448.047902430553</v>
      </c>
      <c r="B262" s="1" t="s">
        <v>103</v>
      </c>
      <c r="C262" s="6">
        <v>212112254</v>
      </c>
      <c r="D262" s="1" t="s">
        <v>797</v>
      </c>
      <c r="E262" s="1">
        <f t="shared" si="3"/>
        <v>1</v>
      </c>
      <c r="F262" s="1" t="str">
        <f>VLOOKUP(C262,Sheet1!$A$2:$D$540,4,FALSE)</f>
        <v>Ni Made Wulan Puspita Dewi</v>
      </c>
      <c r="G262" s="1">
        <f t="shared" si="4"/>
        <v>1</v>
      </c>
      <c r="H262" s="1" t="s">
        <v>3389</v>
      </c>
      <c r="I262" s="25" t="s">
        <v>3390</v>
      </c>
      <c r="J262" s="23" t="str">
        <f t="shared" si="5"/>
        <v>6281913144834</v>
      </c>
      <c r="K262" s="23" t="s">
        <v>3391</v>
      </c>
      <c r="L262" s="1" t="s">
        <v>3392</v>
      </c>
      <c r="M262" s="1" t="s">
        <v>1141</v>
      </c>
      <c r="N262" s="1" t="s">
        <v>3393</v>
      </c>
      <c r="O262" s="1" t="s">
        <v>3394</v>
      </c>
      <c r="P262" s="1" t="s">
        <v>1144</v>
      </c>
      <c r="Q262" s="1" t="s">
        <v>3395</v>
      </c>
      <c r="R262" s="1" t="s">
        <v>3396</v>
      </c>
      <c r="S262" s="1" t="s">
        <v>3397</v>
      </c>
      <c r="T262" s="1" t="s">
        <v>3398</v>
      </c>
      <c r="U262" s="1" t="s">
        <v>3399</v>
      </c>
      <c r="V262" s="1" t="s">
        <v>3398</v>
      </c>
    </row>
    <row r="263" spans="1:22" ht="12.75">
      <c r="A263" s="3">
        <v>45448.144527407407</v>
      </c>
      <c r="B263" s="1" t="s">
        <v>57</v>
      </c>
      <c r="C263" s="6">
        <v>222112364</v>
      </c>
      <c r="D263" s="1" t="s">
        <v>536</v>
      </c>
      <c r="E263" s="1">
        <f t="shared" si="3"/>
        <v>1</v>
      </c>
      <c r="F263" s="1" t="str">
        <f>VLOOKUP(C263,Sheet1!$A$2:$D$540,4,FALSE)</f>
        <v>Shawa Zahma Az-Zahara</v>
      </c>
      <c r="G263" s="1">
        <f t="shared" si="4"/>
        <v>1</v>
      </c>
      <c r="H263" s="1" t="s">
        <v>3401</v>
      </c>
      <c r="I263" s="25" t="s">
        <v>3402</v>
      </c>
      <c r="J263" s="23" t="str">
        <f t="shared" si="5"/>
        <v>6287774015749</v>
      </c>
      <c r="K263" s="23" t="s">
        <v>3403</v>
      </c>
      <c r="L263" s="1" t="s">
        <v>3404</v>
      </c>
      <c r="M263" s="1" t="s">
        <v>3405</v>
      </c>
      <c r="N263" s="1" t="s">
        <v>3406</v>
      </c>
      <c r="O263" s="1" t="s">
        <v>3407</v>
      </c>
      <c r="P263" s="1" t="s">
        <v>1144</v>
      </c>
      <c r="Q263" s="1" t="s">
        <v>3408</v>
      </c>
      <c r="R263" s="1" t="s">
        <v>3409</v>
      </c>
      <c r="S263" s="1" t="s">
        <v>1247</v>
      </c>
      <c r="T263" s="1" t="s">
        <v>3410</v>
      </c>
      <c r="U263" s="1" t="s">
        <v>1311</v>
      </c>
      <c r="V263" s="1" t="s">
        <v>3410</v>
      </c>
    </row>
    <row r="264" spans="1:22" ht="12.75">
      <c r="A264" s="3">
        <v>45448.270800416663</v>
      </c>
      <c r="B264" s="1" t="s">
        <v>47</v>
      </c>
      <c r="C264" s="6">
        <v>112212801</v>
      </c>
      <c r="D264" s="1" t="s">
        <v>542</v>
      </c>
      <c r="E264" s="1">
        <f t="shared" si="3"/>
        <v>1</v>
      </c>
      <c r="F264" s="1" t="str">
        <f>VLOOKUP(C264,Sheet1!$A$2:$D$540,4,FALSE)</f>
        <v>Nito Sudinata</v>
      </c>
      <c r="G264" s="1">
        <f t="shared" si="4"/>
        <v>1</v>
      </c>
      <c r="H264" s="1" t="s">
        <v>3412</v>
      </c>
      <c r="I264" s="25" t="s">
        <v>3413</v>
      </c>
      <c r="J264" s="23" t="str">
        <f t="shared" si="5"/>
        <v>6287761728524</v>
      </c>
      <c r="K264" s="23" t="s">
        <v>3414</v>
      </c>
      <c r="L264" s="1" t="s">
        <v>3415</v>
      </c>
      <c r="M264" s="1" t="s">
        <v>1141</v>
      </c>
      <c r="N264" s="1" t="s">
        <v>3416</v>
      </c>
      <c r="O264" s="1" t="s">
        <v>3417</v>
      </c>
      <c r="P264" s="1" t="s">
        <v>1144</v>
      </c>
      <c r="Q264" s="1" t="s">
        <v>3418</v>
      </c>
      <c r="R264" s="1" t="s">
        <v>1247</v>
      </c>
      <c r="S264" s="1" t="s">
        <v>1248</v>
      </c>
      <c r="T264" s="1" t="s">
        <v>1249</v>
      </c>
      <c r="U264" s="1" t="s">
        <v>1250</v>
      </c>
      <c r="V264" s="1" t="s">
        <v>1249</v>
      </c>
    </row>
    <row r="265" spans="1:22" ht="12.75">
      <c r="A265" s="3">
        <v>45448.274048645835</v>
      </c>
      <c r="B265" s="1" t="s">
        <v>32</v>
      </c>
      <c r="C265" s="6">
        <v>222111978</v>
      </c>
      <c r="D265" s="1" t="s">
        <v>420</v>
      </c>
      <c r="E265" s="1">
        <f t="shared" si="3"/>
        <v>1</v>
      </c>
      <c r="F265" s="1" t="str">
        <f>VLOOKUP(C265,Sheet1!$A$2:$D$540,4,FALSE)</f>
        <v>Daradinanti Aulia Revanadilla</v>
      </c>
      <c r="G265" s="1">
        <f t="shared" si="4"/>
        <v>1</v>
      </c>
      <c r="H265" s="1" t="s">
        <v>3420</v>
      </c>
      <c r="I265" s="25" t="s">
        <v>3421</v>
      </c>
      <c r="J265" s="23" t="str">
        <f t="shared" si="5"/>
        <v>6285643252905</v>
      </c>
      <c r="K265" s="26" t="s">
        <v>3422</v>
      </c>
      <c r="L265" s="1" t="s">
        <v>3423</v>
      </c>
      <c r="M265" s="1" t="s">
        <v>1141</v>
      </c>
      <c r="N265" s="1" t="s">
        <v>3424</v>
      </c>
      <c r="O265" s="1" t="s">
        <v>3425</v>
      </c>
      <c r="P265" s="1" t="s">
        <v>1144</v>
      </c>
      <c r="Q265" s="1" t="s">
        <v>3426</v>
      </c>
      <c r="R265" s="1" t="s">
        <v>1486</v>
      </c>
      <c r="S265" s="1" t="s">
        <v>1371</v>
      </c>
      <c r="T265" s="1" t="s">
        <v>1487</v>
      </c>
      <c r="U265" s="1" t="s">
        <v>1372</v>
      </c>
      <c r="V265" s="1" t="s">
        <v>1487</v>
      </c>
    </row>
    <row r="266" spans="1:22" ht="12.75">
      <c r="A266" s="3">
        <v>45448.308297349533</v>
      </c>
      <c r="B266" s="1" t="s">
        <v>35</v>
      </c>
      <c r="C266" s="6">
        <v>212112054</v>
      </c>
      <c r="D266" s="1" t="s">
        <v>3428</v>
      </c>
      <c r="E266" s="1">
        <f t="shared" si="3"/>
        <v>1</v>
      </c>
      <c r="F266" s="1" t="str">
        <f>VLOOKUP(C266,Sheet1!$A$2:$D$540,4,FALSE)</f>
        <v>Fauzana Afininnas</v>
      </c>
      <c r="G266" s="1">
        <f t="shared" si="4"/>
        <v>1</v>
      </c>
      <c r="H266" s="1" t="s">
        <v>3429</v>
      </c>
      <c r="I266" s="25" t="s">
        <v>3430</v>
      </c>
      <c r="J266" s="23" t="str">
        <f t="shared" si="5"/>
        <v>6282329136712</v>
      </c>
      <c r="K266" s="23" t="s">
        <v>3431</v>
      </c>
      <c r="L266" s="1" t="s">
        <v>3428</v>
      </c>
      <c r="M266" s="1" t="s">
        <v>1141</v>
      </c>
      <c r="N266" s="1" t="s">
        <v>3432</v>
      </c>
      <c r="O266" s="1" t="s">
        <v>3433</v>
      </c>
      <c r="P266" s="1" t="s">
        <v>1144</v>
      </c>
      <c r="Q266" s="1" t="s">
        <v>3434</v>
      </c>
      <c r="R266" s="1" t="s">
        <v>2823</v>
      </c>
      <c r="S266" s="1" t="s">
        <v>1559</v>
      </c>
      <c r="T266" s="1" t="s">
        <v>1561</v>
      </c>
      <c r="U266" s="1" t="s">
        <v>2824</v>
      </c>
      <c r="V266" s="1" t="s">
        <v>2824</v>
      </c>
    </row>
    <row r="267" spans="1:22" ht="12.75">
      <c r="A267" s="3">
        <v>45448.315581250004</v>
      </c>
      <c r="B267" s="1" t="s">
        <v>141</v>
      </c>
      <c r="C267" s="6">
        <v>212112014</v>
      </c>
      <c r="D267" s="1" t="s">
        <v>644</v>
      </c>
      <c r="E267" s="1">
        <f t="shared" si="3"/>
        <v>1</v>
      </c>
      <c r="F267" s="1" t="str">
        <f>VLOOKUP(C267,Sheet1!$A$2:$D$540,4,FALSE)</f>
        <v>Elsa Sabila</v>
      </c>
      <c r="G267" s="1">
        <f t="shared" si="4"/>
        <v>1</v>
      </c>
      <c r="H267" s="1" t="s">
        <v>3436</v>
      </c>
      <c r="I267" s="25" t="s">
        <v>3437</v>
      </c>
      <c r="J267" s="23" t="str">
        <f t="shared" si="5"/>
        <v>6281233442723</v>
      </c>
      <c r="K267" s="23" t="s">
        <v>3438</v>
      </c>
      <c r="L267" s="1" t="s">
        <v>3439</v>
      </c>
      <c r="M267" s="1" t="s">
        <v>1141</v>
      </c>
      <c r="N267" s="1" t="s">
        <v>3440</v>
      </c>
      <c r="O267" s="1" t="s">
        <v>3441</v>
      </c>
      <c r="P267" s="1" t="s">
        <v>1144</v>
      </c>
      <c r="Q267" s="1" t="s">
        <v>3442</v>
      </c>
      <c r="R267" s="1" t="s">
        <v>1268</v>
      </c>
      <c r="S267" s="1" t="s">
        <v>1267</v>
      </c>
      <c r="T267" s="1" t="s">
        <v>3443</v>
      </c>
      <c r="U267" s="1" t="s">
        <v>3444</v>
      </c>
      <c r="V267" s="1" t="s">
        <v>3443</v>
      </c>
    </row>
    <row r="268" spans="1:22" ht="12.75">
      <c r="A268" s="3">
        <v>45448.320715729162</v>
      </c>
      <c r="B268" s="1" t="s">
        <v>35</v>
      </c>
      <c r="C268" s="6">
        <v>212112320</v>
      </c>
      <c r="D268" s="1" t="s">
        <v>3446</v>
      </c>
      <c r="E268" s="1">
        <f t="shared" si="3"/>
        <v>1</v>
      </c>
      <c r="F268" s="1" t="str">
        <f>VLOOKUP(C268,Sheet1!$A$2:$D$540,4,FALSE)</f>
        <v>Ridwan Nurfirman Kuncoro</v>
      </c>
      <c r="G268" s="1">
        <f t="shared" si="4"/>
        <v>1</v>
      </c>
      <c r="H268" s="1" t="s">
        <v>3447</v>
      </c>
      <c r="I268" s="25" t="s">
        <v>3448</v>
      </c>
      <c r="J268" s="23" t="str">
        <f t="shared" si="5"/>
        <v>6289685395458</v>
      </c>
      <c r="K268" s="23" t="s">
        <v>3449</v>
      </c>
      <c r="L268" s="1" t="s">
        <v>3446</v>
      </c>
      <c r="M268" s="1" t="s">
        <v>1141</v>
      </c>
      <c r="N268" s="1" t="s">
        <v>3450</v>
      </c>
      <c r="O268" s="1" t="s">
        <v>3451</v>
      </c>
      <c r="P268" s="1" t="s">
        <v>1144</v>
      </c>
      <c r="Q268" s="1" t="s">
        <v>3452</v>
      </c>
      <c r="R268" s="1" t="s">
        <v>1146</v>
      </c>
      <c r="S268" s="1" t="s">
        <v>1619</v>
      </c>
      <c r="T268" s="1" t="s">
        <v>1148</v>
      </c>
      <c r="U268" s="1" t="s">
        <v>1620</v>
      </c>
      <c r="V268" s="1" t="s">
        <v>1620</v>
      </c>
    </row>
    <row r="269" spans="1:22" ht="12.75">
      <c r="A269" s="3">
        <v>45448.327237013887</v>
      </c>
      <c r="B269" s="1" t="s">
        <v>75</v>
      </c>
      <c r="C269" s="6">
        <v>222111975</v>
      </c>
      <c r="D269" s="1" t="s">
        <v>595</v>
      </c>
      <c r="E269" s="1">
        <f t="shared" si="3"/>
        <v>1</v>
      </c>
      <c r="F269" s="1" t="str">
        <f>VLOOKUP(C269,Sheet1!$A$2:$D$540,4,FALSE)</f>
        <v>Danang Wisnu Prabowo</v>
      </c>
      <c r="G269" s="1">
        <f t="shared" si="4"/>
        <v>1</v>
      </c>
      <c r="H269" s="1" t="s">
        <v>3454</v>
      </c>
      <c r="I269" s="1">
        <v>6285741019279</v>
      </c>
      <c r="J269" s="23">
        <f t="shared" si="5"/>
        <v>6285741019279</v>
      </c>
      <c r="K269" s="23" t="s">
        <v>3455</v>
      </c>
      <c r="L269" s="1" t="s">
        <v>3456</v>
      </c>
      <c r="M269" s="1" t="s">
        <v>1141</v>
      </c>
      <c r="N269" s="1" t="s">
        <v>3457</v>
      </c>
      <c r="O269" s="1" t="s">
        <v>3458</v>
      </c>
      <c r="P269" s="1" t="s">
        <v>1144</v>
      </c>
      <c r="Q269" s="1" t="s">
        <v>3459</v>
      </c>
      <c r="R269" s="1" t="s">
        <v>1540</v>
      </c>
      <c r="S269" s="1" t="s">
        <v>1619</v>
      </c>
      <c r="T269" s="1" t="s">
        <v>1703</v>
      </c>
      <c r="U269" s="1" t="s">
        <v>1620</v>
      </c>
      <c r="V269" s="1" t="s">
        <v>1703</v>
      </c>
    </row>
    <row r="270" spans="1:22" ht="12.75">
      <c r="A270" s="3">
        <v>45448.349583750001</v>
      </c>
      <c r="B270" s="1" t="s">
        <v>11</v>
      </c>
      <c r="C270" s="6">
        <v>222112078</v>
      </c>
      <c r="D270" s="1" t="s">
        <v>3461</v>
      </c>
      <c r="E270" s="1">
        <f t="shared" si="3"/>
        <v>1</v>
      </c>
      <c r="F270" s="1" t="str">
        <f>VLOOKUP(C270,Sheet1!$A$2:$D$540,4,FALSE)</f>
        <v>Gita Kirana Aprillia</v>
      </c>
      <c r="G270" s="1">
        <f t="shared" si="4"/>
        <v>1</v>
      </c>
      <c r="H270" s="1" t="s">
        <v>3462</v>
      </c>
      <c r="I270" s="25" t="s">
        <v>3463</v>
      </c>
      <c r="J270" s="23" t="str">
        <f t="shared" si="5"/>
        <v>6281556824352</v>
      </c>
      <c r="K270" s="26" t="s">
        <v>3464</v>
      </c>
      <c r="L270" s="1" t="s">
        <v>3461</v>
      </c>
      <c r="M270" s="1" t="s">
        <v>1141</v>
      </c>
      <c r="N270" s="1" t="s">
        <v>3465</v>
      </c>
      <c r="O270" s="1" t="s">
        <v>3466</v>
      </c>
      <c r="P270" s="1" t="s">
        <v>1144</v>
      </c>
      <c r="Q270" s="1" t="s">
        <v>3467</v>
      </c>
      <c r="R270" s="1" t="s">
        <v>3468</v>
      </c>
      <c r="S270" s="1" t="s">
        <v>3469</v>
      </c>
      <c r="T270" s="1" t="s">
        <v>3470</v>
      </c>
      <c r="U270" s="1" t="s">
        <v>3471</v>
      </c>
      <c r="V270" s="1" t="s">
        <v>3470</v>
      </c>
    </row>
    <row r="271" spans="1:22" ht="12.75">
      <c r="A271" s="3">
        <v>45448.360926990739</v>
      </c>
      <c r="B271" s="1" t="s">
        <v>41</v>
      </c>
      <c r="C271" s="6">
        <v>212112008</v>
      </c>
      <c r="D271" s="1" t="s">
        <v>645</v>
      </c>
      <c r="E271" s="1">
        <f t="shared" si="3"/>
        <v>1</v>
      </c>
      <c r="F271" s="1" t="str">
        <f>VLOOKUP(C271,Sheet1!$A$2:$D$540,4,FALSE)</f>
        <v>Eksis Auliya</v>
      </c>
      <c r="G271" s="1">
        <f t="shared" si="4"/>
        <v>1</v>
      </c>
      <c r="H271" s="1" t="s">
        <v>3473</v>
      </c>
      <c r="I271" s="25" t="s">
        <v>3474</v>
      </c>
      <c r="J271" s="23" t="str">
        <f t="shared" si="5"/>
        <v>6285748138648</v>
      </c>
      <c r="K271" s="23" t="s">
        <v>3475</v>
      </c>
      <c r="L271" s="1" t="s">
        <v>3476</v>
      </c>
      <c r="M271" s="1" t="s">
        <v>1141</v>
      </c>
      <c r="N271" s="1" t="s">
        <v>3477</v>
      </c>
      <c r="O271" s="1" t="s">
        <v>3478</v>
      </c>
      <c r="P271" s="1" t="s">
        <v>1144</v>
      </c>
      <c r="Q271" s="1" t="s">
        <v>3479</v>
      </c>
      <c r="R271" s="1" t="s">
        <v>1268</v>
      </c>
      <c r="S271" s="1" t="s">
        <v>3039</v>
      </c>
      <c r="T271" s="1" t="s">
        <v>3443</v>
      </c>
      <c r="U271" s="1" t="s">
        <v>3444</v>
      </c>
      <c r="V271" s="1" t="s">
        <v>3443</v>
      </c>
    </row>
    <row r="272" spans="1:22" ht="12.75">
      <c r="A272" s="3">
        <v>45448.361320671298</v>
      </c>
      <c r="B272" s="1" t="s">
        <v>62</v>
      </c>
      <c r="C272" s="6">
        <v>222112135</v>
      </c>
      <c r="D272" s="1" t="s">
        <v>639</v>
      </c>
      <c r="E272" s="1">
        <f t="shared" si="3"/>
        <v>1</v>
      </c>
      <c r="F272" s="1" t="str">
        <f>VLOOKUP(C272,Sheet1!$A$2:$D$540,4,FALSE)</f>
        <v>Khesya Belinda Mela Isaputri</v>
      </c>
      <c r="G272" s="1">
        <f t="shared" si="4"/>
        <v>1</v>
      </c>
      <c r="H272" s="1" t="s">
        <v>3481</v>
      </c>
      <c r="I272" s="25" t="s">
        <v>3482</v>
      </c>
      <c r="J272" s="23" t="str">
        <f t="shared" si="5"/>
        <v>6281271581650</v>
      </c>
      <c r="K272" s="23" t="s">
        <v>3483</v>
      </c>
      <c r="L272" s="1" t="s">
        <v>3484</v>
      </c>
      <c r="M272" s="1" t="s">
        <v>1141</v>
      </c>
      <c r="N272" s="1" t="s">
        <v>3485</v>
      </c>
      <c r="O272" s="1" t="s">
        <v>3486</v>
      </c>
      <c r="P272" s="1" t="s">
        <v>1144</v>
      </c>
      <c r="Q272" s="1" t="s">
        <v>3487</v>
      </c>
      <c r="R272" s="1" t="s">
        <v>3039</v>
      </c>
      <c r="S272" s="1" t="s">
        <v>1268</v>
      </c>
      <c r="T272" s="1" t="s">
        <v>3443</v>
      </c>
      <c r="U272" s="1" t="s">
        <v>3444</v>
      </c>
      <c r="V272" s="1" t="s">
        <v>3443</v>
      </c>
    </row>
    <row r="273" spans="1:22" ht="12.75">
      <c r="A273" s="3">
        <v>45448.364353831013</v>
      </c>
      <c r="B273" s="1" t="s">
        <v>141</v>
      </c>
      <c r="C273" s="6">
        <v>212112399</v>
      </c>
      <c r="D273" s="1" t="s">
        <v>553</v>
      </c>
      <c r="E273" s="1">
        <f t="shared" si="3"/>
        <v>1</v>
      </c>
      <c r="F273" s="1" t="str">
        <f>VLOOKUP(C273,Sheet1!$A$2:$D$540,4,FALSE)</f>
        <v>Tiara Putri Setia Puspita</v>
      </c>
      <c r="G273" s="1">
        <f t="shared" si="4"/>
        <v>1</v>
      </c>
      <c r="H273" s="1" t="s">
        <v>3489</v>
      </c>
      <c r="I273" s="25" t="s">
        <v>3490</v>
      </c>
      <c r="J273" s="23" t="str">
        <f t="shared" si="5"/>
        <v>6285868162996</v>
      </c>
      <c r="K273" s="23" t="s">
        <v>3491</v>
      </c>
      <c r="L273" s="1" t="s">
        <v>553</v>
      </c>
      <c r="M273" s="1" t="s">
        <v>1141</v>
      </c>
      <c r="N273" s="1" t="s">
        <v>3492</v>
      </c>
      <c r="O273" s="1" t="s">
        <v>3493</v>
      </c>
      <c r="P273" s="1" t="s">
        <v>1144</v>
      </c>
      <c r="Q273" s="1" t="s">
        <v>3494</v>
      </c>
      <c r="R273" s="1" t="s">
        <v>1170</v>
      </c>
      <c r="S273" s="1" t="s">
        <v>1169</v>
      </c>
      <c r="T273" s="1" t="s">
        <v>1171</v>
      </c>
      <c r="U273" s="1" t="s">
        <v>1172</v>
      </c>
      <c r="V273" s="1" t="s">
        <v>1171</v>
      </c>
    </row>
    <row r="274" spans="1:22" ht="12.75">
      <c r="A274" s="3">
        <v>45448.366731134258</v>
      </c>
      <c r="B274" s="1" t="s">
        <v>47</v>
      </c>
      <c r="C274" s="6">
        <v>112212770</v>
      </c>
      <c r="D274" s="1" t="s">
        <v>876</v>
      </c>
      <c r="E274" s="1">
        <f t="shared" si="3"/>
        <v>1</v>
      </c>
      <c r="F274" s="1" t="str">
        <f>VLOOKUP(C274,Sheet1!$A$2:$D$540,4,FALSE)</f>
        <v>Muhammad Ruhul Ikhsan</v>
      </c>
      <c r="G274" s="1">
        <f t="shared" si="4"/>
        <v>1</v>
      </c>
      <c r="H274" s="1" t="s">
        <v>3496</v>
      </c>
      <c r="I274" s="25" t="s">
        <v>3497</v>
      </c>
      <c r="J274" s="23" t="str">
        <f t="shared" si="5"/>
        <v>6285960203195</v>
      </c>
      <c r="K274" s="23" t="s">
        <v>3498</v>
      </c>
      <c r="L274" s="1" t="s">
        <v>3499</v>
      </c>
      <c r="M274" s="1" t="s">
        <v>1155</v>
      </c>
      <c r="N274" s="1" t="s">
        <v>3500</v>
      </c>
      <c r="O274" s="1" t="s">
        <v>3501</v>
      </c>
      <c r="P274" s="1" t="s">
        <v>1144</v>
      </c>
      <c r="Q274" s="1" t="s">
        <v>3502</v>
      </c>
      <c r="R274" s="1" t="s">
        <v>2222</v>
      </c>
      <c r="S274" s="1" t="s">
        <v>2222</v>
      </c>
      <c r="T274" s="1" t="s">
        <v>2224</v>
      </c>
      <c r="U274" s="1" t="s">
        <v>2225</v>
      </c>
      <c r="V274" s="1" t="s">
        <v>2224</v>
      </c>
    </row>
    <row r="275" spans="1:22" ht="12.75">
      <c r="A275" s="3">
        <v>45448.37964944444</v>
      </c>
      <c r="B275" s="1" t="s">
        <v>32</v>
      </c>
      <c r="C275" s="6">
        <v>222112336</v>
      </c>
      <c r="D275" s="1" t="s">
        <v>706</v>
      </c>
      <c r="E275" s="1">
        <f t="shared" si="3"/>
        <v>1</v>
      </c>
      <c r="F275" s="1" t="str">
        <f>VLOOKUP(C275,Sheet1!$A$2:$D$540,4,FALSE)</f>
        <v>Rohmad Ali Fatur Rizki</v>
      </c>
      <c r="G275" s="1">
        <f t="shared" si="4"/>
        <v>1</v>
      </c>
      <c r="H275" s="1" t="s">
        <v>3504</v>
      </c>
      <c r="I275" s="25" t="s">
        <v>3505</v>
      </c>
      <c r="J275" s="23" t="str">
        <f t="shared" si="5"/>
        <v>6281231420561</v>
      </c>
      <c r="K275" s="23" t="s">
        <v>3506</v>
      </c>
      <c r="L275" s="1" t="s">
        <v>3507</v>
      </c>
      <c r="M275" s="1" t="s">
        <v>3508</v>
      </c>
      <c r="N275" s="1" t="s">
        <v>3509</v>
      </c>
      <c r="O275" s="1" t="s">
        <v>3510</v>
      </c>
      <c r="P275" s="1" t="s">
        <v>1144</v>
      </c>
      <c r="Q275" s="1" t="s">
        <v>3511</v>
      </c>
      <c r="R275" s="1" t="s">
        <v>3512</v>
      </c>
      <c r="S275" s="1" t="s">
        <v>3513</v>
      </c>
      <c r="T275" s="1" t="s">
        <v>3514</v>
      </c>
      <c r="U275" s="1" t="s">
        <v>3515</v>
      </c>
      <c r="V275" s="1" t="s">
        <v>3514</v>
      </c>
    </row>
    <row r="276" spans="1:22" ht="12.75">
      <c r="A276" s="3">
        <v>45448.380387349534</v>
      </c>
      <c r="B276" s="1" t="s">
        <v>11</v>
      </c>
      <c r="C276" s="6">
        <v>222112370</v>
      </c>
      <c r="D276" s="1" t="s">
        <v>504</v>
      </c>
      <c r="E276" s="1">
        <f t="shared" si="3"/>
        <v>1</v>
      </c>
      <c r="F276" s="1" t="str">
        <f>VLOOKUP(C276,Sheet1!$A$2:$D$540,4,FALSE)</f>
        <v>Sindu Dinar Bangun Leksono</v>
      </c>
      <c r="G276" s="1">
        <f t="shared" si="4"/>
        <v>1</v>
      </c>
      <c r="H276" s="1" t="s">
        <v>3517</v>
      </c>
      <c r="I276" s="25" t="s">
        <v>3518</v>
      </c>
      <c r="J276" s="23" t="str">
        <f t="shared" si="5"/>
        <v>6281229665225</v>
      </c>
      <c r="K276" s="23" t="s">
        <v>3519</v>
      </c>
      <c r="L276" s="1" t="s">
        <v>3520</v>
      </c>
      <c r="M276" s="1" t="s">
        <v>1141</v>
      </c>
      <c r="N276" s="1" t="s">
        <v>3521</v>
      </c>
      <c r="O276" s="1" t="s">
        <v>3522</v>
      </c>
      <c r="P276" s="1" t="s">
        <v>1144</v>
      </c>
      <c r="Q276" s="1" t="s">
        <v>3523</v>
      </c>
      <c r="R276" s="1" t="s">
        <v>3524</v>
      </c>
      <c r="S276" s="1" t="s">
        <v>3525</v>
      </c>
      <c r="T276" s="1" t="s">
        <v>3526</v>
      </c>
      <c r="U276" s="1" t="s">
        <v>3527</v>
      </c>
      <c r="V276" s="1" t="s">
        <v>3526</v>
      </c>
    </row>
    <row r="277" spans="1:22" ht="12.75">
      <c r="A277" s="3">
        <v>45448.385655787039</v>
      </c>
      <c r="B277" s="1" t="s">
        <v>18</v>
      </c>
      <c r="C277" s="6">
        <v>222112227</v>
      </c>
      <c r="D277" s="1" t="s">
        <v>756</v>
      </c>
      <c r="E277" s="1">
        <f t="shared" si="3"/>
        <v>1</v>
      </c>
      <c r="F277" s="1" t="str">
        <f>VLOOKUP(C277,Sheet1!$A$2:$D$540,4,FALSE)</f>
        <v>Mukhamad Dinda Manis Yulianto</v>
      </c>
      <c r="G277" s="1">
        <f t="shared" si="4"/>
        <v>1</v>
      </c>
      <c r="H277" s="1" t="s">
        <v>3529</v>
      </c>
      <c r="I277" s="25" t="s">
        <v>3530</v>
      </c>
      <c r="J277" s="23" t="str">
        <f t="shared" si="5"/>
        <v>62895616754979</v>
      </c>
      <c r="K277" s="23" t="s">
        <v>3531</v>
      </c>
      <c r="L277" s="1" t="s">
        <v>3532</v>
      </c>
      <c r="M277" s="1" t="s">
        <v>1286</v>
      </c>
      <c r="N277" s="1" t="s">
        <v>3533</v>
      </c>
      <c r="O277" s="1" t="s">
        <v>3534</v>
      </c>
      <c r="P277" s="1" t="s">
        <v>1144</v>
      </c>
      <c r="Q277" s="1" t="s">
        <v>3535</v>
      </c>
      <c r="R277" s="1" t="s">
        <v>3513</v>
      </c>
      <c r="S277" s="1" t="s">
        <v>3512</v>
      </c>
      <c r="T277" s="1" t="s">
        <v>3514</v>
      </c>
      <c r="U277" s="1" t="s">
        <v>3515</v>
      </c>
      <c r="V277" s="1" t="s">
        <v>3514</v>
      </c>
    </row>
    <row r="278" spans="1:22" ht="12.75">
      <c r="A278" s="3">
        <v>45448.387548750004</v>
      </c>
      <c r="B278" s="1" t="s">
        <v>62</v>
      </c>
      <c r="C278" s="6">
        <v>222111893</v>
      </c>
      <c r="D278" s="1" t="s">
        <v>709</v>
      </c>
      <c r="E278" s="1">
        <f t="shared" si="3"/>
        <v>1</v>
      </c>
      <c r="F278" s="1" t="str">
        <f>VLOOKUP(C278,Sheet1!$A$2:$D$540,4,FALSE)</f>
        <v>Andika Rahmat Saifudin</v>
      </c>
      <c r="G278" s="1">
        <f t="shared" si="4"/>
        <v>1</v>
      </c>
      <c r="H278" s="1" t="s">
        <v>3537</v>
      </c>
      <c r="I278" s="25" t="s">
        <v>3538</v>
      </c>
      <c r="J278" s="23" t="str">
        <f t="shared" si="5"/>
        <v>62895331138629</v>
      </c>
      <c r="K278" s="23" t="s">
        <v>3539</v>
      </c>
      <c r="L278" s="1" t="s">
        <v>709</v>
      </c>
      <c r="M278" s="1" t="s">
        <v>1177</v>
      </c>
      <c r="N278" s="1" t="s">
        <v>3540</v>
      </c>
      <c r="O278" s="1" t="s">
        <v>3541</v>
      </c>
      <c r="P278" s="1" t="s">
        <v>1144</v>
      </c>
      <c r="Q278" s="1" t="s">
        <v>3542</v>
      </c>
      <c r="R278" s="1" t="s">
        <v>3512</v>
      </c>
      <c r="S278" s="1" t="s">
        <v>3513</v>
      </c>
      <c r="T278" s="1" t="s">
        <v>3514</v>
      </c>
      <c r="U278" s="1" t="s">
        <v>3515</v>
      </c>
      <c r="V278" s="1" t="s">
        <v>3514</v>
      </c>
    </row>
    <row r="279" spans="1:22" ht="12.75">
      <c r="A279" s="3">
        <v>45448.395035787034</v>
      </c>
      <c r="B279" s="1" t="s">
        <v>41</v>
      </c>
      <c r="C279" s="6">
        <v>212112003</v>
      </c>
      <c r="D279" s="1" t="s">
        <v>500</v>
      </c>
      <c r="E279" s="1">
        <f t="shared" si="3"/>
        <v>1</v>
      </c>
      <c r="F279" s="1" t="str">
        <f>VLOOKUP(C279,Sheet1!$A$2:$D$540,4,FALSE)</f>
        <v>Dyah Widyastuti</v>
      </c>
      <c r="G279" s="1">
        <f t="shared" si="4"/>
        <v>1</v>
      </c>
      <c r="H279" s="1" t="s">
        <v>3544</v>
      </c>
      <c r="I279" s="25" t="s">
        <v>3545</v>
      </c>
      <c r="J279" s="23" t="str">
        <f t="shared" si="5"/>
        <v>6285820398349</v>
      </c>
      <c r="K279" s="23" t="s">
        <v>3546</v>
      </c>
      <c r="L279" s="1" t="s">
        <v>3547</v>
      </c>
      <c r="M279" s="1" t="s">
        <v>3306</v>
      </c>
      <c r="N279" s="1" t="s">
        <v>3548</v>
      </c>
      <c r="O279" s="1" t="s">
        <v>3549</v>
      </c>
      <c r="P279" s="1" t="s">
        <v>1144</v>
      </c>
      <c r="Q279" s="1" t="s">
        <v>3550</v>
      </c>
      <c r="R279" s="1" t="s">
        <v>2823</v>
      </c>
      <c r="S279" s="1" t="s">
        <v>1558</v>
      </c>
      <c r="T279" s="1" t="s">
        <v>2824</v>
      </c>
      <c r="U279" s="1" t="s">
        <v>1560</v>
      </c>
      <c r="V279" s="1" t="s">
        <v>2824</v>
      </c>
    </row>
    <row r="280" spans="1:22" ht="12.75">
      <c r="A280" s="3">
        <v>45448.402522777775</v>
      </c>
      <c r="B280" s="1" t="s">
        <v>30</v>
      </c>
      <c r="C280" s="6">
        <v>112212438</v>
      </c>
      <c r="D280" s="1" t="s">
        <v>31</v>
      </c>
      <c r="E280" s="1">
        <f t="shared" si="3"/>
        <v>1</v>
      </c>
      <c r="F280" s="1" t="str">
        <f>VLOOKUP(C280,Sheet1!$A$2:$D$540,4,FALSE)</f>
        <v>Abednego Silaban</v>
      </c>
      <c r="G280" s="1">
        <f t="shared" si="4"/>
        <v>1</v>
      </c>
      <c r="H280" s="1" t="s">
        <v>3552</v>
      </c>
      <c r="I280" s="25" t="s">
        <v>3553</v>
      </c>
      <c r="J280" s="23" t="str">
        <f t="shared" si="5"/>
        <v>62895616586070</v>
      </c>
      <c r="K280" s="23" t="s">
        <v>3554</v>
      </c>
      <c r="L280" s="1" t="s">
        <v>3555</v>
      </c>
      <c r="M280" s="1" t="s">
        <v>1141</v>
      </c>
      <c r="N280" s="1" t="s">
        <v>3556</v>
      </c>
      <c r="O280" s="1" t="s">
        <v>3557</v>
      </c>
      <c r="P280" s="1" t="s">
        <v>1144</v>
      </c>
      <c r="Q280" s="1" t="s">
        <v>3558</v>
      </c>
      <c r="R280" s="1" t="s">
        <v>1181</v>
      </c>
      <c r="S280" s="1" t="s">
        <v>3559</v>
      </c>
      <c r="T280" s="1" t="s">
        <v>1182</v>
      </c>
      <c r="U280" s="1" t="s">
        <v>1183</v>
      </c>
      <c r="V280" s="1" t="s">
        <v>1182</v>
      </c>
    </row>
    <row r="281" spans="1:22" ht="12.75">
      <c r="A281" s="3">
        <v>45448.411421875004</v>
      </c>
      <c r="B281" s="1" t="s">
        <v>75</v>
      </c>
      <c r="C281" s="6">
        <v>222111910</v>
      </c>
      <c r="D281" s="1" t="s">
        <v>131</v>
      </c>
      <c r="E281" s="1">
        <f t="shared" si="3"/>
        <v>1</v>
      </c>
      <c r="F281" s="1" t="str">
        <f>VLOOKUP(C281,Sheet1!$A$2:$D$540,4,FALSE)</f>
        <v>Anselmus Anwar Sitanggang</v>
      </c>
      <c r="G281" s="1">
        <f t="shared" si="4"/>
        <v>1</v>
      </c>
      <c r="H281" s="1" t="s">
        <v>3561</v>
      </c>
      <c r="I281" s="25" t="s">
        <v>3562</v>
      </c>
      <c r="J281" s="23" t="str">
        <f t="shared" si="5"/>
        <v>6281268301644</v>
      </c>
      <c r="K281" s="26" t="s">
        <v>3563</v>
      </c>
      <c r="L281" s="1" t="s">
        <v>3564</v>
      </c>
      <c r="M281" s="1" t="s">
        <v>1141</v>
      </c>
      <c r="N281" s="1" t="s">
        <v>3565</v>
      </c>
      <c r="O281" s="1" t="s">
        <v>3566</v>
      </c>
      <c r="P281" s="1" t="s">
        <v>1144</v>
      </c>
      <c r="Q281" s="1" t="s">
        <v>3567</v>
      </c>
      <c r="R281" s="1" t="s">
        <v>1237</v>
      </c>
      <c r="S281" s="1" t="s">
        <v>1731</v>
      </c>
      <c r="T281" s="1" t="s">
        <v>1238</v>
      </c>
      <c r="U281" s="1" t="s">
        <v>2911</v>
      </c>
      <c r="V281" s="1" t="s">
        <v>1238</v>
      </c>
    </row>
    <row r="282" spans="1:22" ht="12.75">
      <c r="A282" s="3">
        <v>45448.428078055556</v>
      </c>
      <c r="B282" s="1" t="s">
        <v>30</v>
      </c>
      <c r="C282" s="6">
        <v>112212607</v>
      </c>
      <c r="D282" s="1" t="s">
        <v>229</v>
      </c>
      <c r="E282" s="1">
        <f t="shared" si="3"/>
        <v>1</v>
      </c>
      <c r="F282" s="1" t="str">
        <f>VLOOKUP(C282,Sheet1!$A$2:$D$540,4,FALSE)</f>
        <v>Febi Yulita Telupere</v>
      </c>
      <c r="G282" s="1">
        <f t="shared" si="4"/>
        <v>1</v>
      </c>
      <c r="H282" s="1" t="s">
        <v>3569</v>
      </c>
      <c r="I282" s="25" t="s">
        <v>3570</v>
      </c>
      <c r="J282" s="23" t="str">
        <f t="shared" si="5"/>
        <v>6282399293695</v>
      </c>
      <c r="K282" s="23" t="s">
        <v>3571</v>
      </c>
      <c r="L282" s="1" t="s">
        <v>229</v>
      </c>
      <c r="M282" s="1" t="s">
        <v>1177</v>
      </c>
      <c r="N282" s="1" t="s">
        <v>3572</v>
      </c>
      <c r="O282" s="1" t="s">
        <v>3573</v>
      </c>
      <c r="P282" s="1" t="s">
        <v>1144</v>
      </c>
      <c r="Q282" s="1" t="s">
        <v>3574</v>
      </c>
      <c r="R282" s="1" t="s">
        <v>1158</v>
      </c>
      <c r="S282" s="1" t="s">
        <v>1158</v>
      </c>
      <c r="T282" s="1" t="s">
        <v>1160</v>
      </c>
      <c r="U282" s="1" t="s">
        <v>1161</v>
      </c>
      <c r="V282" s="1" t="s">
        <v>1160</v>
      </c>
    </row>
    <row r="283" spans="1:22" ht="12.75">
      <c r="A283" s="3">
        <v>45448.444596724541</v>
      </c>
      <c r="B283" s="1" t="s">
        <v>11</v>
      </c>
      <c r="C283" s="6">
        <v>222112141</v>
      </c>
      <c r="D283" s="1" t="s">
        <v>239</v>
      </c>
      <c r="E283" s="1">
        <f t="shared" si="3"/>
        <v>1</v>
      </c>
      <c r="F283" s="1" t="str">
        <f>VLOOKUP(C283,Sheet1!$A$2:$D$540,4,FALSE)</f>
        <v>Kristhyne Panjaitan</v>
      </c>
      <c r="G283" s="1">
        <f t="shared" si="4"/>
        <v>1</v>
      </c>
      <c r="H283" s="1" t="s">
        <v>3576</v>
      </c>
      <c r="I283" s="25" t="s">
        <v>3577</v>
      </c>
      <c r="J283" s="23" t="str">
        <f t="shared" si="5"/>
        <v>6282167116573</v>
      </c>
      <c r="K283" s="26" t="s">
        <v>3578</v>
      </c>
      <c r="L283" s="1" t="s">
        <v>3579</v>
      </c>
      <c r="M283" s="1" t="s">
        <v>1141</v>
      </c>
      <c r="N283" s="1" t="s">
        <v>3580</v>
      </c>
      <c r="O283" s="1" t="s">
        <v>3581</v>
      </c>
      <c r="P283" s="1" t="s">
        <v>1144</v>
      </c>
      <c r="Q283" s="1" t="s">
        <v>3582</v>
      </c>
      <c r="R283" s="1" t="s">
        <v>3583</v>
      </c>
      <c r="S283" s="1" t="s">
        <v>3583</v>
      </c>
      <c r="T283" s="1" t="s">
        <v>1160</v>
      </c>
      <c r="U283" s="1" t="s">
        <v>1311</v>
      </c>
      <c r="V283" s="1" t="s">
        <v>1160</v>
      </c>
    </row>
    <row r="284" spans="1:22" ht="12.75">
      <c r="A284" s="3">
        <v>45448.449124722218</v>
      </c>
      <c r="B284" s="1" t="s">
        <v>75</v>
      </c>
      <c r="C284" s="6">
        <v>222112106</v>
      </c>
      <c r="D284" s="1" t="s">
        <v>6588</v>
      </c>
      <c r="E284" s="1">
        <f t="shared" si="3"/>
        <v>1</v>
      </c>
      <c r="F284" s="1" t="str">
        <f>VLOOKUP(C284,Sheet1!$A$2:$D$540,4,FALSE)</f>
        <v>Imalia Rosyida</v>
      </c>
      <c r="G284" s="1">
        <f t="shared" si="4"/>
        <v>1</v>
      </c>
      <c r="H284" s="1" t="s">
        <v>6589</v>
      </c>
      <c r="I284" s="25" t="s">
        <v>6590</v>
      </c>
      <c r="J284" s="23" t="str">
        <f t="shared" si="5"/>
        <v>6282334907089</v>
      </c>
      <c r="K284" s="23" t="s">
        <v>6591</v>
      </c>
      <c r="L284" s="1" t="s">
        <v>6588</v>
      </c>
      <c r="M284" s="1" t="s">
        <v>1141</v>
      </c>
      <c r="N284" s="1" t="s">
        <v>6592</v>
      </c>
      <c r="O284" s="1" t="s">
        <v>6593</v>
      </c>
      <c r="P284" s="1" t="s">
        <v>1144</v>
      </c>
      <c r="Q284" s="1" t="s">
        <v>6594</v>
      </c>
      <c r="R284" s="1" t="s">
        <v>1403</v>
      </c>
      <c r="S284" s="1" t="s">
        <v>1403</v>
      </c>
      <c r="T284" s="1" t="s">
        <v>1404</v>
      </c>
      <c r="U284" s="1" t="s">
        <v>1405</v>
      </c>
      <c r="V284" s="1" t="s">
        <v>1404</v>
      </c>
    </row>
    <row r="285" spans="1:22" ht="12.75">
      <c r="A285" s="3">
        <v>45449.491444224535</v>
      </c>
      <c r="B285" s="1" t="s">
        <v>47</v>
      </c>
      <c r="C285" s="6">
        <v>112212450</v>
      </c>
      <c r="D285" s="1" t="s">
        <v>811</v>
      </c>
      <c r="E285" s="1">
        <f t="shared" si="3"/>
        <v>1</v>
      </c>
      <c r="F285" s="1" t="str">
        <f>VLOOKUP(C285,Sheet1!$A$2:$D$540,4,FALSE)</f>
        <v>Adwa Sawaliah</v>
      </c>
      <c r="G285" s="1">
        <f t="shared" si="4"/>
        <v>1</v>
      </c>
      <c r="H285" s="1" t="s">
        <v>3585</v>
      </c>
      <c r="I285" s="25" t="s">
        <v>3586</v>
      </c>
      <c r="J285" s="23" t="str">
        <f t="shared" si="5"/>
        <v>6285338499410</v>
      </c>
      <c r="K285" s="26" t="s">
        <v>3587</v>
      </c>
      <c r="L285" s="1" t="s">
        <v>3588</v>
      </c>
      <c r="M285" s="1" t="s">
        <v>1141</v>
      </c>
      <c r="N285" s="1" t="s">
        <v>3589</v>
      </c>
      <c r="O285" s="1" t="s">
        <v>3590</v>
      </c>
      <c r="P285" s="1" t="s">
        <v>1144</v>
      </c>
      <c r="Q285" s="1" t="s">
        <v>3591</v>
      </c>
      <c r="R285" s="1" t="s">
        <v>2044</v>
      </c>
      <c r="S285" s="1" t="s">
        <v>2044</v>
      </c>
      <c r="T285" s="1" t="s">
        <v>2046</v>
      </c>
      <c r="U285" s="1" t="s">
        <v>2047</v>
      </c>
      <c r="V285" s="1" t="s">
        <v>2046</v>
      </c>
    </row>
    <row r="286" spans="1:22" ht="12.75">
      <c r="A286" s="3">
        <v>45448.453162418984</v>
      </c>
      <c r="B286" s="1" t="s">
        <v>18</v>
      </c>
      <c r="C286" s="6">
        <v>222112142</v>
      </c>
      <c r="D286" s="1" t="s">
        <v>64</v>
      </c>
      <c r="E286" s="1">
        <f t="shared" si="3"/>
        <v>1</v>
      </c>
      <c r="F286" s="1" t="str">
        <f>VLOOKUP(C286,Sheet1!$A$2:$D$540,4,FALSE)</f>
        <v>Kristian Ernala Wicaksono</v>
      </c>
      <c r="G286" s="1">
        <f t="shared" si="4"/>
        <v>1</v>
      </c>
      <c r="H286" s="1" t="s">
        <v>3593</v>
      </c>
      <c r="I286" s="25" t="s">
        <v>3594</v>
      </c>
      <c r="J286" s="23" t="str">
        <f t="shared" si="5"/>
        <v>6281260277186</v>
      </c>
      <c r="K286" s="23" t="s">
        <v>3595</v>
      </c>
      <c r="L286" s="1" t="s">
        <v>3596</v>
      </c>
      <c r="M286" s="1" t="s">
        <v>1177</v>
      </c>
      <c r="N286" s="1" t="s">
        <v>3597</v>
      </c>
      <c r="O286" s="1" t="s">
        <v>3598</v>
      </c>
      <c r="P286" s="1" t="s">
        <v>1144</v>
      </c>
      <c r="Q286" s="1" t="s">
        <v>3599</v>
      </c>
      <c r="R286" s="1" t="s">
        <v>1393</v>
      </c>
      <c r="S286" s="1" t="s">
        <v>1181</v>
      </c>
      <c r="T286" s="1" t="s">
        <v>1497</v>
      </c>
      <c r="U286" s="1" t="s">
        <v>3600</v>
      </c>
      <c r="V286" s="1" t="s">
        <v>1497</v>
      </c>
    </row>
    <row r="287" spans="1:22" ht="12.75">
      <c r="A287" s="3">
        <v>45448.457379479165</v>
      </c>
      <c r="B287" s="1" t="s">
        <v>62</v>
      </c>
      <c r="C287" s="6">
        <v>222112085</v>
      </c>
      <c r="D287" s="1" t="s">
        <v>240</v>
      </c>
      <c r="E287" s="1">
        <f t="shared" si="3"/>
        <v>1</v>
      </c>
      <c r="F287" s="1" t="str">
        <f>VLOOKUP(C287,Sheet1!$A$2:$D$540,4,FALSE)</f>
        <v>Hamdani</v>
      </c>
      <c r="G287" s="1">
        <f t="shared" si="4"/>
        <v>1</v>
      </c>
      <c r="H287" s="1" t="s">
        <v>3602</v>
      </c>
      <c r="I287" s="25" t="s">
        <v>3603</v>
      </c>
      <c r="J287" s="23" t="str">
        <f t="shared" si="5"/>
        <v>6287865721443</v>
      </c>
      <c r="K287" s="26" t="s">
        <v>3604</v>
      </c>
      <c r="L287" s="1" t="s">
        <v>240</v>
      </c>
      <c r="M287" s="1" t="s">
        <v>1286</v>
      </c>
      <c r="N287" s="1" t="s">
        <v>3605</v>
      </c>
      <c r="O287" s="1" t="s">
        <v>3606</v>
      </c>
      <c r="P287" s="1" t="s">
        <v>1144</v>
      </c>
      <c r="Q287" s="1" t="s">
        <v>3607</v>
      </c>
      <c r="R287" s="1" t="s">
        <v>2045</v>
      </c>
      <c r="S287" s="1" t="s">
        <v>2044</v>
      </c>
      <c r="T287" s="1" t="s">
        <v>1160</v>
      </c>
      <c r="U287" s="1" t="s">
        <v>1161</v>
      </c>
      <c r="V287" s="1" t="s">
        <v>1160</v>
      </c>
    </row>
    <row r="288" spans="1:22" ht="12.75">
      <c r="A288" s="3">
        <v>45448.473427256948</v>
      </c>
      <c r="B288" s="1" t="s">
        <v>41</v>
      </c>
      <c r="C288" s="6">
        <v>212111934</v>
      </c>
      <c r="D288" s="1" t="s">
        <v>832</v>
      </c>
      <c r="E288" s="1">
        <f t="shared" si="3"/>
        <v>1</v>
      </c>
      <c r="F288" s="1" t="str">
        <f>VLOOKUP(C288,Sheet1!$A$2:$D$540,4,FALSE)</f>
        <v>Aulia Hayuningtyas</v>
      </c>
      <c r="G288" s="1">
        <f t="shared" si="4"/>
        <v>1</v>
      </c>
      <c r="H288" s="1" t="s">
        <v>3609</v>
      </c>
      <c r="I288" s="1">
        <v>62887436101451</v>
      </c>
      <c r="J288" s="23">
        <f t="shared" si="5"/>
        <v>62887436101451</v>
      </c>
      <c r="K288" s="23" t="s">
        <v>3610</v>
      </c>
      <c r="L288" s="1" t="s">
        <v>3611</v>
      </c>
      <c r="M288" s="1" t="s">
        <v>1141</v>
      </c>
      <c r="N288" s="1" t="s">
        <v>3612</v>
      </c>
      <c r="O288" s="1" t="s">
        <v>3613</v>
      </c>
      <c r="P288" s="1" t="s">
        <v>1144</v>
      </c>
      <c r="Q288" s="1" t="s">
        <v>3614</v>
      </c>
      <c r="R288" s="1" t="s">
        <v>1661</v>
      </c>
      <c r="S288" s="1" t="s">
        <v>1662</v>
      </c>
      <c r="T288" s="1" t="s">
        <v>1663</v>
      </c>
      <c r="U288" s="1" t="s">
        <v>1664</v>
      </c>
      <c r="V288" s="1" t="s">
        <v>1663</v>
      </c>
    </row>
    <row r="289" spans="1:22" ht="12.75">
      <c r="A289" s="3">
        <v>45448.475371562497</v>
      </c>
      <c r="B289" s="1" t="s">
        <v>47</v>
      </c>
      <c r="C289" s="6">
        <v>112212842</v>
      </c>
      <c r="D289" s="1" t="s">
        <v>113</v>
      </c>
      <c r="E289" s="1">
        <f t="shared" si="3"/>
        <v>1</v>
      </c>
      <c r="F289" s="1" t="str">
        <f>VLOOKUP(C289,Sheet1!$A$2:$D$540,4,FALSE)</f>
        <v>Resti Yulianda Putri</v>
      </c>
      <c r="G289" s="1">
        <f t="shared" si="4"/>
        <v>1</v>
      </c>
      <c r="H289" s="1" t="s">
        <v>3616</v>
      </c>
      <c r="I289" s="25" t="s">
        <v>3617</v>
      </c>
      <c r="J289" s="23" t="str">
        <f t="shared" si="5"/>
        <v>6282383109865</v>
      </c>
      <c r="K289" s="23" t="s">
        <v>3618</v>
      </c>
      <c r="L289" s="1" t="s">
        <v>3619</v>
      </c>
      <c r="M289" s="1" t="s">
        <v>1177</v>
      </c>
      <c r="N289" s="1" t="s">
        <v>3620</v>
      </c>
      <c r="O289" s="1" t="s">
        <v>3621</v>
      </c>
      <c r="P289" s="1" t="s">
        <v>1144</v>
      </c>
      <c r="Q289" s="1" t="s">
        <v>3622</v>
      </c>
      <c r="R289" s="1" t="s">
        <v>3102</v>
      </c>
      <c r="S289" s="1" t="s">
        <v>3102</v>
      </c>
      <c r="T289" s="1" t="s">
        <v>3623</v>
      </c>
      <c r="U289" s="1" t="s">
        <v>3624</v>
      </c>
      <c r="V289" s="1" t="s">
        <v>3623</v>
      </c>
    </row>
    <row r="290" spans="1:22" ht="12.75">
      <c r="A290" s="3">
        <v>45448.477455335647</v>
      </c>
      <c r="B290" s="1" t="s">
        <v>32</v>
      </c>
      <c r="C290" s="6">
        <v>222111987</v>
      </c>
      <c r="D290" s="1" t="s">
        <v>118</v>
      </c>
      <c r="E290" s="1">
        <f t="shared" si="3"/>
        <v>1</v>
      </c>
      <c r="F290" s="1" t="str">
        <f>VLOOKUP(C290,Sheet1!$A$2:$D$540,4,FALSE)</f>
        <v>Dhevri Leonardo Hutajulu</v>
      </c>
      <c r="G290" s="1">
        <f t="shared" si="4"/>
        <v>1</v>
      </c>
      <c r="H290" s="1" t="s">
        <v>3626</v>
      </c>
      <c r="I290" s="25" t="s">
        <v>3627</v>
      </c>
      <c r="J290" s="23" t="str">
        <f t="shared" si="5"/>
        <v>6282176761882</v>
      </c>
      <c r="K290" s="23" t="s">
        <v>3628</v>
      </c>
      <c r="L290" s="1" t="s">
        <v>118</v>
      </c>
      <c r="M290" s="1" t="s">
        <v>1141</v>
      </c>
      <c r="N290" s="1" t="s">
        <v>3629</v>
      </c>
      <c r="O290" s="1" t="s">
        <v>3630</v>
      </c>
      <c r="P290" s="1" t="s">
        <v>1144</v>
      </c>
      <c r="Q290" s="1" t="s">
        <v>3631</v>
      </c>
      <c r="R290" s="1" t="s">
        <v>3632</v>
      </c>
      <c r="S290" s="1" t="s">
        <v>1731</v>
      </c>
      <c r="T290" s="1" t="s">
        <v>3633</v>
      </c>
      <c r="U290" s="1" t="s">
        <v>1238</v>
      </c>
      <c r="V290" s="1" t="s">
        <v>3633</v>
      </c>
    </row>
    <row r="291" spans="1:22" ht="12.75">
      <c r="A291" s="3">
        <v>45448.492184178242</v>
      </c>
      <c r="B291" s="1" t="s">
        <v>11</v>
      </c>
      <c r="C291" s="6">
        <v>222111858</v>
      </c>
      <c r="D291" s="1" t="s">
        <v>768</v>
      </c>
      <c r="E291" s="1">
        <f t="shared" si="3"/>
        <v>1</v>
      </c>
      <c r="F291" s="1" t="str">
        <f>VLOOKUP(C291,Sheet1!$A$2:$D$540,4,FALSE)</f>
        <v>Ahmad Diaz Haykal</v>
      </c>
      <c r="G291" s="1">
        <f t="shared" si="4"/>
        <v>1</v>
      </c>
      <c r="H291" s="1" t="s">
        <v>3635</v>
      </c>
      <c r="I291" s="25" t="s">
        <v>3636</v>
      </c>
      <c r="J291" s="23" t="str">
        <f t="shared" si="5"/>
        <v>6281230948254</v>
      </c>
      <c r="K291" s="23" t="s">
        <v>3637</v>
      </c>
      <c r="L291" s="1" t="s">
        <v>768</v>
      </c>
      <c r="M291" s="1" t="s">
        <v>1493</v>
      </c>
      <c r="N291" s="1" t="s">
        <v>3638</v>
      </c>
      <c r="O291" s="1" t="s">
        <v>3639</v>
      </c>
      <c r="P291" s="1" t="s">
        <v>1144</v>
      </c>
      <c r="Q291" s="1" t="s">
        <v>3640</v>
      </c>
      <c r="R291" s="1" t="s">
        <v>1601</v>
      </c>
      <c r="S291" s="1" t="s">
        <v>2441</v>
      </c>
      <c r="T291" s="1" t="s">
        <v>2442</v>
      </c>
      <c r="U291" s="1" t="s">
        <v>1602</v>
      </c>
      <c r="V291" s="1" t="s">
        <v>2442</v>
      </c>
    </row>
    <row r="292" spans="1:22" ht="12.75">
      <c r="A292" s="3">
        <v>45448.510055694445</v>
      </c>
      <c r="B292" s="1" t="s">
        <v>23</v>
      </c>
      <c r="C292" s="6">
        <v>112212883</v>
      </c>
      <c r="D292" s="1" t="s">
        <v>186</v>
      </c>
      <c r="E292" s="1">
        <f t="shared" si="3"/>
        <v>1</v>
      </c>
      <c r="F292" s="1" t="str">
        <f>VLOOKUP(C292,Sheet1!$A$2:$D$540,4,FALSE)</f>
        <v>Sintya Riagusty Dzakiyyah Irawan</v>
      </c>
      <c r="G292" s="1">
        <f t="shared" si="4"/>
        <v>1</v>
      </c>
      <c r="H292" s="1" t="s">
        <v>3642</v>
      </c>
      <c r="I292" s="25" t="s">
        <v>3643</v>
      </c>
      <c r="J292" s="23" t="str">
        <f t="shared" si="5"/>
        <v>6281553620174</v>
      </c>
      <c r="K292" s="23" t="s">
        <v>3644</v>
      </c>
      <c r="L292" s="1" t="s">
        <v>186</v>
      </c>
      <c r="M292" s="1" t="s">
        <v>1141</v>
      </c>
      <c r="N292" s="1" t="s">
        <v>3645</v>
      </c>
      <c r="O292" s="1" t="s">
        <v>3646</v>
      </c>
      <c r="P292" s="1" t="s">
        <v>1144</v>
      </c>
      <c r="Q292" s="1" t="s">
        <v>3647</v>
      </c>
      <c r="R292" s="1" t="s">
        <v>1672</v>
      </c>
      <c r="S292" s="1" t="s">
        <v>1673</v>
      </c>
      <c r="T292" s="1" t="s">
        <v>1674</v>
      </c>
      <c r="U292" s="1" t="s">
        <v>1675</v>
      </c>
      <c r="V292" s="1" t="s">
        <v>1674</v>
      </c>
    </row>
    <row r="293" spans="1:22" ht="12.75">
      <c r="A293" s="3">
        <v>45448.545631122688</v>
      </c>
      <c r="B293" s="1" t="s">
        <v>75</v>
      </c>
      <c r="C293" s="6">
        <v>222111904</v>
      </c>
      <c r="D293" s="1" t="s">
        <v>748</v>
      </c>
      <c r="E293" s="1">
        <f t="shared" si="3"/>
        <v>1</v>
      </c>
      <c r="F293" s="1" t="str">
        <f>VLOOKUP(C293,Sheet1!$A$2:$D$540,4,FALSE)</f>
        <v>Anna Adelia Dewanta</v>
      </c>
      <c r="G293" s="1">
        <f t="shared" si="4"/>
        <v>1</v>
      </c>
      <c r="H293" s="1" t="s">
        <v>3649</v>
      </c>
      <c r="I293" s="25" t="s">
        <v>3650</v>
      </c>
      <c r="J293" s="23" t="str">
        <f t="shared" si="5"/>
        <v>6281280169326</v>
      </c>
      <c r="K293" s="23" t="s">
        <v>3651</v>
      </c>
      <c r="L293" s="1" t="s">
        <v>3652</v>
      </c>
      <c r="M293" s="1" t="s">
        <v>1189</v>
      </c>
      <c r="N293" s="1" t="s">
        <v>3653</v>
      </c>
      <c r="O293" s="1" t="s">
        <v>3654</v>
      </c>
      <c r="P293" s="1" t="s">
        <v>1144</v>
      </c>
      <c r="Q293" s="1" t="s">
        <v>3655</v>
      </c>
      <c r="R293" s="1" t="s">
        <v>1600</v>
      </c>
      <c r="S293" s="1" t="s">
        <v>2441</v>
      </c>
      <c r="T293" s="1" t="s">
        <v>1602</v>
      </c>
      <c r="U293" s="1" t="s">
        <v>2442</v>
      </c>
      <c r="V293" s="1" t="s">
        <v>1602</v>
      </c>
    </row>
    <row r="294" spans="1:22" ht="12.75">
      <c r="A294" s="3">
        <v>45448.549552905097</v>
      </c>
      <c r="B294" s="1" t="s">
        <v>75</v>
      </c>
      <c r="C294" s="6">
        <v>222112090</v>
      </c>
      <c r="D294" s="1" t="s">
        <v>551</v>
      </c>
      <c r="E294" s="1">
        <f t="shared" si="3"/>
        <v>1</v>
      </c>
      <c r="F294" s="1" t="str">
        <f>VLOOKUP(C294,Sheet1!$A$2:$D$540,4,FALSE)</f>
        <v>Hanun Nabila Azis</v>
      </c>
      <c r="G294" s="1">
        <f t="shared" si="4"/>
        <v>1</v>
      </c>
      <c r="H294" s="1" t="s">
        <v>3657</v>
      </c>
      <c r="I294" s="25" t="s">
        <v>3658</v>
      </c>
      <c r="J294" s="23" t="str">
        <f t="shared" si="5"/>
        <v>6281334938595</v>
      </c>
      <c r="K294" s="26" t="s">
        <v>3659</v>
      </c>
      <c r="L294" s="1" t="s">
        <v>551</v>
      </c>
      <c r="M294" s="1" t="s">
        <v>1177</v>
      </c>
      <c r="N294" s="1" t="s">
        <v>3660</v>
      </c>
      <c r="O294" s="1" t="s">
        <v>3661</v>
      </c>
      <c r="P294" s="1" t="s">
        <v>1144</v>
      </c>
      <c r="Q294" s="1" t="s">
        <v>3662</v>
      </c>
      <c r="R294" s="1" t="s">
        <v>1169</v>
      </c>
      <c r="S294" s="1" t="s">
        <v>1170</v>
      </c>
      <c r="T294" s="1" t="s">
        <v>1171</v>
      </c>
      <c r="U294" s="1" t="s">
        <v>1172</v>
      </c>
      <c r="V294" s="1" t="s">
        <v>1171</v>
      </c>
    </row>
    <row r="295" spans="1:22" ht="12.75">
      <c r="A295" s="3">
        <v>45448.559583854163</v>
      </c>
      <c r="B295" s="1" t="s">
        <v>11</v>
      </c>
      <c r="C295" s="6">
        <v>222112350</v>
      </c>
      <c r="D295" s="1" t="s">
        <v>241</v>
      </c>
      <c r="E295" s="1">
        <f t="shared" si="3"/>
        <v>1</v>
      </c>
      <c r="F295" s="1" t="str">
        <f>VLOOKUP(C295,Sheet1!$A$2:$D$540,4,FALSE)</f>
        <v>Sandra Fatimah Ichwani</v>
      </c>
      <c r="G295" s="1">
        <f t="shared" si="4"/>
        <v>1</v>
      </c>
      <c r="H295" s="1" t="s">
        <v>3664</v>
      </c>
      <c r="I295" s="25" t="s">
        <v>3665</v>
      </c>
      <c r="J295" s="23" t="str">
        <f t="shared" si="5"/>
        <v>6285163201552</v>
      </c>
      <c r="K295" s="23" t="s">
        <v>3666</v>
      </c>
      <c r="L295" s="1" t="s">
        <v>3667</v>
      </c>
      <c r="M295" s="1" t="s">
        <v>1177</v>
      </c>
      <c r="N295" s="1" t="s">
        <v>1144</v>
      </c>
      <c r="O295" s="1" t="s">
        <v>3668</v>
      </c>
      <c r="P295" s="1" t="s">
        <v>1144</v>
      </c>
      <c r="Q295" s="1" t="s">
        <v>3668</v>
      </c>
      <c r="R295" s="1" t="s">
        <v>1158</v>
      </c>
      <c r="S295" s="1" t="s">
        <v>2422</v>
      </c>
      <c r="T295" s="1" t="s">
        <v>1160</v>
      </c>
      <c r="U295" s="1" t="s">
        <v>1311</v>
      </c>
      <c r="V295" s="1" t="s">
        <v>1160</v>
      </c>
    </row>
    <row r="296" spans="1:22" ht="12.75">
      <c r="A296" s="3">
        <v>45448.563726527776</v>
      </c>
      <c r="B296" s="1" t="s">
        <v>20</v>
      </c>
      <c r="C296" s="6">
        <v>212112159</v>
      </c>
      <c r="D296" s="1" t="s">
        <v>155</v>
      </c>
      <c r="E296" s="1">
        <f t="shared" si="3"/>
        <v>1</v>
      </c>
      <c r="F296" s="1" t="str">
        <f>VLOOKUP(C296,Sheet1!$A$2:$D$540,4,FALSE)</f>
        <v>Lisma Dinayanti</v>
      </c>
      <c r="G296" s="1">
        <f t="shared" si="4"/>
        <v>1</v>
      </c>
      <c r="H296" s="1" t="s">
        <v>3670</v>
      </c>
      <c r="I296" s="25" t="s">
        <v>3671</v>
      </c>
      <c r="J296" s="23" t="str">
        <f t="shared" si="5"/>
        <v>6288269209778</v>
      </c>
      <c r="K296" s="23" t="s">
        <v>3672</v>
      </c>
      <c r="L296" s="1" t="s">
        <v>3673</v>
      </c>
      <c r="M296" s="1" t="s">
        <v>1141</v>
      </c>
      <c r="N296" s="1" t="s">
        <v>3674</v>
      </c>
      <c r="O296" s="1" t="s">
        <v>3675</v>
      </c>
      <c r="P296" s="1" t="s">
        <v>1144</v>
      </c>
      <c r="Q296" s="1" t="s">
        <v>3676</v>
      </c>
      <c r="R296" s="1" t="s">
        <v>1340</v>
      </c>
      <c r="S296" s="1" t="s">
        <v>1340</v>
      </c>
      <c r="T296" s="1" t="s">
        <v>1342</v>
      </c>
      <c r="U296" s="1" t="s">
        <v>3199</v>
      </c>
      <c r="V296" s="1" t="s">
        <v>1342</v>
      </c>
    </row>
    <row r="297" spans="1:22" ht="12.75">
      <c r="A297" s="3">
        <v>45448.559785787038</v>
      </c>
      <c r="B297" s="1" t="s">
        <v>30</v>
      </c>
      <c r="C297" s="6">
        <v>112212727</v>
      </c>
      <c r="D297" s="1" t="s">
        <v>280</v>
      </c>
      <c r="E297" s="1">
        <f t="shared" si="3"/>
        <v>1</v>
      </c>
      <c r="F297" s="1" t="str">
        <f>VLOOKUP(C297,Sheet1!$A$2:$D$540,4,FALSE)</f>
        <v>Maylina Safitri</v>
      </c>
      <c r="G297" s="1">
        <f t="shared" si="4"/>
        <v>1</v>
      </c>
      <c r="H297" s="1" t="s">
        <v>3678</v>
      </c>
      <c r="I297" s="25" t="s">
        <v>3679</v>
      </c>
      <c r="J297" s="23" t="str">
        <f t="shared" si="5"/>
        <v>6282350651364</v>
      </c>
      <c r="K297" s="23" t="s">
        <v>3680</v>
      </c>
      <c r="L297" s="1" t="s">
        <v>280</v>
      </c>
      <c r="M297" s="1" t="s">
        <v>1177</v>
      </c>
      <c r="N297" s="1" t="s">
        <v>3681</v>
      </c>
      <c r="O297" s="1" t="s">
        <v>3682</v>
      </c>
      <c r="P297" s="1" t="s">
        <v>1144</v>
      </c>
      <c r="Q297" s="1" t="s">
        <v>3683</v>
      </c>
      <c r="R297" s="1" t="s">
        <v>3684</v>
      </c>
      <c r="S297" s="1" t="s">
        <v>3685</v>
      </c>
      <c r="T297" s="1" t="s">
        <v>1161</v>
      </c>
      <c r="U297" s="1" t="s">
        <v>1383</v>
      </c>
      <c r="V297" s="1" t="s">
        <v>1161</v>
      </c>
    </row>
    <row r="298" spans="1:22" ht="12.75">
      <c r="A298" s="3">
        <v>45448.563018506946</v>
      </c>
      <c r="B298" s="1" t="s">
        <v>75</v>
      </c>
      <c r="C298" s="6">
        <v>222111844</v>
      </c>
      <c r="D298" s="1" t="s">
        <v>302</v>
      </c>
      <c r="E298" s="1">
        <f t="shared" si="3"/>
        <v>1</v>
      </c>
      <c r="F298" s="1" t="str">
        <f>VLOOKUP(C298,Sheet1!$A$2:$D$540,4,FALSE)</f>
        <v>Adinda Shakilla Puteri Muslimah</v>
      </c>
      <c r="G298" s="1">
        <f t="shared" si="4"/>
        <v>1</v>
      </c>
      <c r="H298" s="1" t="s">
        <v>3687</v>
      </c>
      <c r="I298" s="25" t="s">
        <v>3688</v>
      </c>
      <c r="J298" s="23" t="str">
        <f t="shared" si="5"/>
        <v>6281311765907</v>
      </c>
      <c r="K298" s="23" t="s">
        <v>3689</v>
      </c>
      <c r="L298" s="1" t="s">
        <v>302</v>
      </c>
      <c r="M298" s="1" t="s">
        <v>1155</v>
      </c>
      <c r="N298" s="1" t="s">
        <v>3690</v>
      </c>
      <c r="O298" s="1" t="s">
        <v>3691</v>
      </c>
      <c r="P298" s="1" t="s">
        <v>1144</v>
      </c>
      <c r="Q298" s="1" t="s">
        <v>3692</v>
      </c>
      <c r="R298" s="1" t="s">
        <v>1158</v>
      </c>
      <c r="S298" s="1" t="s">
        <v>2422</v>
      </c>
      <c r="T298" s="1" t="s">
        <v>1161</v>
      </c>
      <c r="U298" s="1" t="s">
        <v>1311</v>
      </c>
      <c r="V298" s="1" t="s">
        <v>2344</v>
      </c>
    </row>
    <row r="299" spans="1:22" ht="12.75">
      <c r="A299" s="3">
        <v>45448.575338865739</v>
      </c>
      <c r="B299" s="1" t="s">
        <v>47</v>
      </c>
      <c r="C299" s="6">
        <v>112212521</v>
      </c>
      <c r="D299" s="1" t="s">
        <v>512</v>
      </c>
      <c r="E299" s="1">
        <f t="shared" si="3"/>
        <v>1</v>
      </c>
      <c r="F299" s="1" t="str">
        <f>VLOOKUP(C299,Sheet1!$A$2:$D$540,4,FALSE)</f>
        <v>Asyifa Choirunnisa</v>
      </c>
      <c r="G299" s="1">
        <f t="shared" si="4"/>
        <v>1</v>
      </c>
      <c r="H299" s="1" t="s">
        <v>3694</v>
      </c>
      <c r="I299" s="25" t="s">
        <v>3695</v>
      </c>
      <c r="J299" s="23" t="str">
        <f t="shared" si="5"/>
        <v>6285878553231</v>
      </c>
      <c r="K299" s="23" t="s">
        <v>3696</v>
      </c>
      <c r="L299" s="1" t="s">
        <v>3697</v>
      </c>
      <c r="M299" s="1" t="s">
        <v>1286</v>
      </c>
      <c r="N299" s="1" t="s">
        <v>3698</v>
      </c>
      <c r="O299" s="1" t="s">
        <v>3699</v>
      </c>
      <c r="P299" s="1" t="s">
        <v>1144</v>
      </c>
      <c r="Q299" s="1" t="s">
        <v>3700</v>
      </c>
      <c r="R299" s="1" t="s">
        <v>1224</v>
      </c>
      <c r="S299" s="1" t="s">
        <v>1158</v>
      </c>
      <c r="T299" s="1" t="s">
        <v>1226</v>
      </c>
      <c r="U299" s="1" t="s">
        <v>1161</v>
      </c>
      <c r="V299" s="1" t="s">
        <v>1161</v>
      </c>
    </row>
    <row r="300" spans="1:22" ht="12.75">
      <c r="A300" s="3">
        <v>45448.575534351854</v>
      </c>
      <c r="B300" s="1" t="s">
        <v>75</v>
      </c>
      <c r="C300" s="6">
        <v>222111967</v>
      </c>
      <c r="D300" s="1" t="s">
        <v>3702</v>
      </c>
      <c r="E300" s="1">
        <f t="shared" si="3"/>
        <v>1</v>
      </c>
      <c r="F300" s="1" t="str">
        <f>VLOOKUP(C300,Sheet1!$A$2:$D$540,4,FALSE)</f>
        <v>Charina Hurul Fathonah</v>
      </c>
      <c r="G300" s="1">
        <f t="shared" si="4"/>
        <v>1</v>
      </c>
      <c r="H300" s="1" t="s">
        <v>3703</v>
      </c>
      <c r="I300" s="25" t="s">
        <v>3704</v>
      </c>
      <c r="J300" s="23" t="str">
        <f t="shared" si="5"/>
        <v>6289628056556</v>
      </c>
      <c r="K300" s="23" t="s">
        <v>3705</v>
      </c>
      <c r="L300" s="1" t="s">
        <v>3702</v>
      </c>
      <c r="M300" s="1" t="s">
        <v>1177</v>
      </c>
      <c r="N300" s="1" t="s">
        <v>3706</v>
      </c>
      <c r="O300" s="1" t="s">
        <v>3707</v>
      </c>
      <c r="P300" s="1" t="s">
        <v>1144</v>
      </c>
      <c r="Q300" s="1" t="s">
        <v>3707</v>
      </c>
      <c r="R300" s="1" t="s">
        <v>1158</v>
      </c>
      <c r="S300" s="1" t="s">
        <v>1158</v>
      </c>
      <c r="T300" s="1" t="s">
        <v>1899</v>
      </c>
      <c r="U300" s="1" t="s">
        <v>1161</v>
      </c>
      <c r="V300" s="1" t="s">
        <v>1899</v>
      </c>
    </row>
    <row r="301" spans="1:22" ht="12.75">
      <c r="A301" s="3">
        <v>45448.577008009262</v>
      </c>
      <c r="B301" s="1" t="s">
        <v>18</v>
      </c>
      <c r="C301" s="6">
        <v>222112086</v>
      </c>
      <c r="D301" s="1" t="s">
        <v>392</v>
      </c>
      <c r="E301" s="1">
        <f t="shared" si="3"/>
        <v>1</v>
      </c>
      <c r="F301" s="1" t="str">
        <f>VLOOKUP(C301,Sheet1!$A$2:$D$540,4,FALSE)</f>
        <v>Hanif Choirunnisa Hibatullah</v>
      </c>
      <c r="G301" s="1">
        <f t="shared" si="4"/>
        <v>1</v>
      </c>
      <c r="H301" s="1" t="s">
        <v>3709</v>
      </c>
      <c r="I301" s="25" t="s">
        <v>3710</v>
      </c>
      <c r="J301" s="23" t="str">
        <f t="shared" si="5"/>
        <v>6285743509578</v>
      </c>
      <c r="K301" s="23" t="s">
        <v>3711</v>
      </c>
      <c r="L301" s="1" t="s">
        <v>3712</v>
      </c>
      <c r="M301" s="1" t="s">
        <v>1141</v>
      </c>
      <c r="N301" s="1" t="s">
        <v>3713</v>
      </c>
      <c r="O301" s="1" t="s">
        <v>3714</v>
      </c>
      <c r="P301" s="1" t="s">
        <v>1144</v>
      </c>
      <c r="Q301" s="1" t="s">
        <v>3715</v>
      </c>
      <c r="R301" s="1" t="s">
        <v>1169</v>
      </c>
      <c r="S301" s="1" t="s">
        <v>1170</v>
      </c>
      <c r="T301" s="1" t="s">
        <v>1171</v>
      </c>
      <c r="U301" s="1" t="s">
        <v>1172</v>
      </c>
      <c r="V301" s="1" t="s">
        <v>1171</v>
      </c>
    </row>
    <row r="302" spans="1:22" ht="12.75">
      <c r="A302" s="3">
        <v>45448.698592430555</v>
      </c>
      <c r="B302" s="1" t="s">
        <v>23</v>
      </c>
      <c r="C302" s="6">
        <v>112212519</v>
      </c>
      <c r="D302" s="1" t="s">
        <v>3717</v>
      </c>
      <c r="E302" s="1">
        <f t="shared" si="3"/>
        <v>1</v>
      </c>
      <c r="F302" s="1" t="str">
        <f>VLOOKUP(C302,Sheet1!$A$2:$D$540,4,FALSE)</f>
        <v>Arya Samuel Mandy</v>
      </c>
      <c r="G302" s="1">
        <f t="shared" si="4"/>
        <v>1</v>
      </c>
      <c r="H302" s="1" t="s">
        <v>3718</v>
      </c>
      <c r="I302" s="25" t="s">
        <v>3719</v>
      </c>
      <c r="J302" s="23" t="str">
        <f t="shared" si="5"/>
        <v>6281511799010</v>
      </c>
      <c r="K302" s="23" t="s">
        <v>3720</v>
      </c>
      <c r="L302" s="1" t="s">
        <v>3717</v>
      </c>
      <c r="M302" s="1" t="s">
        <v>1189</v>
      </c>
      <c r="N302" s="1" t="s">
        <v>3721</v>
      </c>
      <c r="O302" s="1" t="s">
        <v>3722</v>
      </c>
      <c r="P302" s="1" t="s">
        <v>1144</v>
      </c>
      <c r="Q302" s="1" t="s">
        <v>3723</v>
      </c>
      <c r="R302" s="1" t="s">
        <v>3724</v>
      </c>
      <c r="S302" s="1" t="s">
        <v>2242</v>
      </c>
      <c r="T302" s="1" t="s">
        <v>1311</v>
      </c>
      <c r="U302" s="1" t="s">
        <v>1899</v>
      </c>
      <c r="V302" s="1" t="s">
        <v>1311</v>
      </c>
    </row>
    <row r="303" spans="1:22" ht="12.75">
      <c r="A303" s="3">
        <v>45448.602252743054</v>
      </c>
      <c r="B303" s="1" t="s">
        <v>18</v>
      </c>
      <c r="C303" s="6">
        <v>222111907</v>
      </c>
      <c r="D303" s="1" t="s">
        <v>686</v>
      </c>
      <c r="E303" s="1">
        <f t="shared" si="3"/>
        <v>1</v>
      </c>
      <c r="F303" s="1" t="str">
        <f>VLOOKUP(C303,Sheet1!$A$2:$D$540,4,FALSE)</f>
        <v>Annisa Nurul Azmi</v>
      </c>
      <c r="G303" s="1">
        <f t="shared" si="4"/>
        <v>1</v>
      </c>
      <c r="H303" s="1" t="s">
        <v>3726</v>
      </c>
      <c r="I303" s="25" t="s">
        <v>3727</v>
      </c>
      <c r="J303" s="23" t="str">
        <f t="shared" si="5"/>
        <v>6283857139774</v>
      </c>
      <c r="K303" s="23" t="s">
        <v>3728</v>
      </c>
      <c r="L303" s="1" t="s">
        <v>686</v>
      </c>
      <c r="M303" s="1" t="s">
        <v>3729</v>
      </c>
      <c r="N303" s="1" t="s">
        <v>3730</v>
      </c>
      <c r="O303" s="1" t="s">
        <v>3731</v>
      </c>
      <c r="P303" s="1" t="s">
        <v>1144</v>
      </c>
      <c r="Q303" s="1" t="s">
        <v>3732</v>
      </c>
      <c r="R303" s="1" t="s">
        <v>3022</v>
      </c>
      <c r="S303" s="1" t="s">
        <v>1652</v>
      </c>
      <c r="T303" s="1" t="s">
        <v>3023</v>
      </c>
      <c r="U303" s="1" t="s">
        <v>3023</v>
      </c>
      <c r="V303" s="1" t="s">
        <v>3023</v>
      </c>
    </row>
    <row r="304" spans="1:22" ht="12.75">
      <c r="A304" s="3">
        <v>45448.602793287035</v>
      </c>
      <c r="B304" s="1" t="s">
        <v>20</v>
      </c>
      <c r="C304" s="6">
        <v>212111962</v>
      </c>
      <c r="D304" s="1" t="s">
        <v>292</v>
      </c>
      <c r="E304" s="1">
        <f t="shared" si="3"/>
        <v>1</v>
      </c>
      <c r="F304" s="1" t="str">
        <f>VLOOKUP(C304,Sheet1!$A$2:$D$540,4,FALSE)</f>
        <v>Cahya Vianti</v>
      </c>
      <c r="G304" s="1">
        <f t="shared" si="4"/>
        <v>1</v>
      </c>
      <c r="H304" s="1" t="s">
        <v>3734</v>
      </c>
      <c r="I304" s="25" t="s">
        <v>3735</v>
      </c>
      <c r="J304" s="23" t="str">
        <f t="shared" si="5"/>
        <v>6283102908979</v>
      </c>
      <c r="K304" s="23" t="s">
        <v>3736</v>
      </c>
      <c r="L304" s="1" t="s">
        <v>3737</v>
      </c>
      <c r="M304" s="1" t="s">
        <v>1141</v>
      </c>
      <c r="N304" s="1" t="s">
        <v>3738</v>
      </c>
      <c r="O304" s="1" t="s">
        <v>3739</v>
      </c>
      <c r="P304" s="1" t="s">
        <v>1144</v>
      </c>
      <c r="Q304" s="1" t="s">
        <v>3740</v>
      </c>
      <c r="R304" s="1" t="s">
        <v>1158</v>
      </c>
      <c r="S304" s="1" t="s">
        <v>1159</v>
      </c>
      <c r="T304" s="1" t="s">
        <v>1311</v>
      </c>
      <c r="U304" s="1" t="s">
        <v>1899</v>
      </c>
      <c r="V304" s="1" t="s">
        <v>1311</v>
      </c>
    </row>
    <row r="305" spans="1:22" ht="12.75">
      <c r="A305" s="3">
        <v>45448.603610844904</v>
      </c>
      <c r="B305" s="1" t="s">
        <v>11</v>
      </c>
      <c r="C305" s="6">
        <v>222112265</v>
      </c>
      <c r="D305" s="1" t="s">
        <v>355</v>
      </c>
      <c r="E305" s="1">
        <f t="shared" si="3"/>
        <v>1</v>
      </c>
      <c r="F305" s="1" t="str">
        <f>VLOOKUP(C305,Sheet1!$A$2:$D$540,4,FALSE)</f>
        <v>Nisywa Zahra Indrasiwi</v>
      </c>
      <c r="G305" s="1">
        <f t="shared" si="4"/>
        <v>1</v>
      </c>
      <c r="H305" s="1" t="s">
        <v>3742</v>
      </c>
      <c r="I305" s="25" t="s">
        <v>3743</v>
      </c>
      <c r="J305" s="23" t="str">
        <f t="shared" si="5"/>
        <v>6282123190880</v>
      </c>
      <c r="K305" s="23" t="s">
        <v>3744</v>
      </c>
      <c r="L305" s="1" t="s">
        <v>355</v>
      </c>
      <c r="M305" s="1" t="s">
        <v>1177</v>
      </c>
      <c r="N305" s="1" t="s">
        <v>3745</v>
      </c>
      <c r="O305" s="1" t="s">
        <v>1191</v>
      </c>
      <c r="P305" s="1" t="s">
        <v>1144</v>
      </c>
      <c r="Q305" s="1" t="s">
        <v>3746</v>
      </c>
      <c r="R305" s="1" t="s">
        <v>1652</v>
      </c>
      <c r="S305" s="1" t="s">
        <v>1158</v>
      </c>
      <c r="T305" s="1" t="s">
        <v>1653</v>
      </c>
      <c r="U305" s="1" t="s">
        <v>1161</v>
      </c>
      <c r="V305" s="1" t="s">
        <v>1653</v>
      </c>
    </row>
    <row r="306" spans="1:22" ht="12.75">
      <c r="A306" s="3">
        <v>45450.323682696762</v>
      </c>
      <c r="B306" s="1" t="s">
        <v>47</v>
      </c>
      <c r="C306" s="6">
        <v>112212841</v>
      </c>
      <c r="D306" s="1" t="s">
        <v>917</v>
      </c>
      <c r="E306" s="1">
        <f t="shared" si="3"/>
        <v>1</v>
      </c>
      <c r="F306" s="1" t="str">
        <f>VLOOKUP(C306,Sheet1!$A$2:$D$540,4,FALSE)</f>
        <v>Resky Amalia</v>
      </c>
      <c r="G306" s="1">
        <f t="shared" si="4"/>
        <v>1</v>
      </c>
      <c r="H306" s="1" t="s">
        <v>3748</v>
      </c>
      <c r="I306" s="25" t="s">
        <v>3749</v>
      </c>
      <c r="J306" s="23" t="str">
        <f t="shared" si="5"/>
        <v>6285397250093</v>
      </c>
      <c r="K306" s="26" t="s">
        <v>3750</v>
      </c>
      <c r="L306" s="1" t="s">
        <v>917</v>
      </c>
      <c r="M306" s="1" t="s">
        <v>1141</v>
      </c>
      <c r="N306" s="1" t="s">
        <v>3751</v>
      </c>
      <c r="O306" s="1" t="s">
        <v>3752</v>
      </c>
      <c r="P306" s="1" t="s">
        <v>1144</v>
      </c>
      <c r="Q306" s="1" t="s">
        <v>3753</v>
      </c>
      <c r="R306" s="1" t="s">
        <v>3754</v>
      </c>
      <c r="S306" s="1" t="s">
        <v>3755</v>
      </c>
      <c r="T306" s="1" t="s">
        <v>3756</v>
      </c>
      <c r="U306" s="1" t="s">
        <v>3757</v>
      </c>
      <c r="V306" s="1" t="s">
        <v>3756</v>
      </c>
    </row>
    <row r="307" spans="1:22" ht="12.75">
      <c r="A307" s="3">
        <v>45451.390094282411</v>
      </c>
      <c r="B307" s="1" t="s">
        <v>62</v>
      </c>
      <c r="C307" s="6">
        <v>222111964</v>
      </c>
      <c r="D307" s="1" t="s">
        <v>356</v>
      </c>
      <c r="E307" s="1">
        <f t="shared" si="3"/>
        <v>1</v>
      </c>
      <c r="F307" s="1" t="str">
        <f>VLOOKUP(C307,Sheet1!$A$2:$D$540,4,FALSE)</f>
        <v>Cecilia Putri Dianti</v>
      </c>
      <c r="G307" s="1">
        <f t="shared" si="4"/>
        <v>1</v>
      </c>
      <c r="H307" s="1" t="s">
        <v>3759</v>
      </c>
      <c r="I307" s="25" t="s">
        <v>3760</v>
      </c>
      <c r="J307" s="23" t="str">
        <f t="shared" si="5"/>
        <v>6289512528098</v>
      </c>
      <c r="K307" s="23" t="s">
        <v>3761</v>
      </c>
      <c r="L307" s="1" t="s">
        <v>3762</v>
      </c>
      <c r="M307" s="1" t="s">
        <v>3763</v>
      </c>
      <c r="N307" s="1" t="s">
        <v>1191</v>
      </c>
      <c r="O307" s="1" t="s">
        <v>3764</v>
      </c>
      <c r="P307" s="1" t="s">
        <v>1144</v>
      </c>
      <c r="Q307" s="1" t="s">
        <v>3765</v>
      </c>
      <c r="R307" s="1" t="s">
        <v>1652</v>
      </c>
      <c r="S307" s="1" t="s">
        <v>1159</v>
      </c>
      <c r="T307" s="1" t="s">
        <v>1653</v>
      </c>
      <c r="U307" s="1" t="s">
        <v>1311</v>
      </c>
      <c r="V307" s="1" t="s">
        <v>1653</v>
      </c>
    </row>
    <row r="308" spans="1:22" ht="12.75">
      <c r="A308" s="3">
        <v>45448.620946273149</v>
      </c>
      <c r="B308" s="1" t="s">
        <v>47</v>
      </c>
      <c r="C308" s="6">
        <v>112212611</v>
      </c>
      <c r="D308" s="1" t="s">
        <v>906</v>
      </c>
      <c r="E308" s="1">
        <f t="shared" si="3"/>
        <v>1</v>
      </c>
      <c r="F308" s="1" t="str">
        <f>VLOOKUP(C308,Sheet1!$A$2:$D$540,4,FALSE)</f>
        <v>Fikri Surahman</v>
      </c>
      <c r="G308" s="1">
        <f t="shared" si="4"/>
        <v>1</v>
      </c>
      <c r="H308" s="1" t="s">
        <v>3767</v>
      </c>
      <c r="I308" s="25" t="s">
        <v>3768</v>
      </c>
      <c r="J308" s="23" t="str">
        <f t="shared" si="5"/>
        <v>6285289455949</v>
      </c>
      <c r="K308" s="26" t="s">
        <v>3769</v>
      </c>
      <c r="L308" s="1" t="s">
        <v>906</v>
      </c>
      <c r="M308" s="1" t="s">
        <v>1141</v>
      </c>
      <c r="N308" s="1" t="s">
        <v>2990</v>
      </c>
      <c r="O308" s="1" t="s">
        <v>3770</v>
      </c>
      <c r="P308" s="1" t="s">
        <v>1144</v>
      </c>
      <c r="Q308" s="1" t="s">
        <v>3771</v>
      </c>
      <c r="R308" s="1" t="s">
        <v>3772</v>
      </c>
      <c r="S308" s="1" t="s">
        <v>3773</v>
      </c>
      <c r="T308" s="1" t="s">
        <v>3774</v>
      </c>
      <c r="U308" s="1" t="s">
        <v>2693</v>
      </c>
      <c r="V308" s="1" t="s">
        <v>3774</v>
      </c>
    </row>
    <row r="309" spans="1:22" ht="12.75">
      <c r="A309" s="3">
        <v>45449.670195833329</v>
      </c>
      <c r="B309" s="1" t="s">
        <v>57</v>
      </c>
      <c r="C309" s="6">
        <v>222112321</v>
      </c>
      <c r="D309" s="1" t="s">
        <v>179</v>
      </c>
      <c r="E309" s="1">
        <f t="shared" si="3"/>
        <v>1</v>
      </c>
      <c r="F309" s="1" t="str">
        <f>VLOOKUP(C309,Sheet1!$A$2:$D$540,4,FALSE)</f>
        <v>Rifka Humaira</v>
      </c>
      <c r="G309" s="1">
        <f t="shared" si="4"/>
        <v>1</v>
      </c>
      <c r="H309" s="1" t="s">
        <v>3776</v>
      </c>
      <c r="I309" s="25" t="s">
        <v>3777</v>
      </c>
      <c r="J309" s="23" t="str">
        <f t="shared" si="5"/>
        <v>6285273250710</v>
      </c>
      <c r="K309" s="23" t="s">
        <v>3778</v>
      </c>
      <c r="L309" s="1" t="s">
        <v>179</v>
      </c>
      <c r="M309" s="1" t="s">
        <v>2830</v>
      </c>
      <c r="N309" s="1" t="s">
        <v>3779</v>
      </c>
      <c r="O309" s="1" t="s">
        <v>3780</v>
      </c>
      <c r="P309" s="1" t="s">
        <v>1144</v>
      </c>
      <c r="Q309" s="1" t="s">
        <v>3781</v>
      </c>
      <c r="R309" s="1" t="s">
        <v>1517</v>
      </c>
      <c r="S309" s="1" t="s">
        <v>3782</v>
      </c>
      <c r="T309" s="1" t="s">
        <v>1519</v>
      </c>
      <c r="U309" s="1" t="s">
        <v>1520</v>
      </c>
      <c r="V309" s="1" t="s">
        <v>1519</v>
      </c>
    </row>
    <row r="310" spans="1:22" ht="12.75">
      <c r="A310" s="3">
        <v>45448.637528761574</v>
      </c>
      <c r="B310" s="1" t="s">
        <v>103</v>
      </c>
      <c r="C310" s="6">
        <v>212112157</v>
      </c>
      <c r="D310" s="1" t="s">
        <v>374</v>
      </c>
      <c r="E310" s="1">
        <f t="shared" si="3"/>
        <v>1</v>
      </c>
      <c r="F310" s="1" t="str">
        <f>VLOOKUP(C310,Sheet1!$A$2:$D$540,4,FALSE)</f>
        <v>Linierti Ajeng Aulia Putri</v>
      </c>
      <c r="G310" s="1">
        <f t="shared" si="4"/>
        <v>1</v>
      </c>
      <c r="H310" s="1" t="s">
        <v>3784</v>
      </c>
      <c r="I310" s="25" t="s">
        <v>3785</v>
      </c>
      <c r="J310" s="23" t="str">
        <f t="shared" si="5"/>
        <v>6282299758962</v>
      </c>
      <c r="K310" s="23" t="s">
        <v>3786</v>
      </c>
      <c r="L310" s="1" t="s">
        <v>3787</v>
      </c>
      <c r="M310" s="1" t="s">
        <v>3788</v>
      </c>
      <c r="N310" s="1" t="s">
        <v>3789</v>
      </c>
      <c r="O310" s="1" t="s">
        <v>3790</v>
      </c>
      <c r="P310" s="1" t="s">
        <v>1144</v>
      </c>
      <c r="Q310" s="1" t="s">
        <v>3791</v>
      </c>
      <c r="R310" s="1" t="s">
        <v>1371</v>
      </c>
      <c r="S310" s="1" t="s">
        <v>1486</v>
      </c>
      <c r="T310" s="1" t="s">
        <v>1372</v>
      </c>
      <c r="U310" s="1" t="s">
        <v>1487</v>
      </c>
      <c r="V310" s="1" t="s">
        <v>1487</v>
      </c>
    </row>
    <row r="311" spans="1:22" ht="12.75">
      <c r="A311" s="3">
        <v>45448.64351577546</v>
      </c>
      <c r="B311" s="1" t="s">
        <v>38</v>
      </c>
      <c r="C311" s="6">
        <v>212112204</v>
      </c>
      <c r="D311" s="1" t="s">
        <v>414</v>
      </c>
      <c r="E311" s="1">
        <f t="shared" si="3"/>
        <v>1</v>
      </c>
      <c r="F311" s="1" t="str">
        <f>VLOOKUP(C311,Sheet1!$A$2:$D$540,4,FALSE)</f>
        <v>Muhammad 'Anil 'Aziz</v>
      </c>
      <c r="G311" s="1">
        <f t="shared" si="4"/>
        <v>1</v>
      </c>
      <c r="H311" s="1" t="s">
        <v>3793</v>
      </c>
      <c r="I311" s="25" t="s">
        <v>3794</v>
      </c>
      <c r="J311" s="23" t="str">
        <f t="shared" si="5"/>
        <v>6281225559431</v>
      </c>
      <c r="K311" s="26" t="s">
        <v>3795</v>
      </c>
      <c r="L311" s="1" t="s">
        <v>3796</v>
      </c>
      <c r="M311" s="1" t="s">
        <v>1286</v>
      </c>
      <c r="N311" s="1" t="s">
        <v>3797</v>
      </c>
      <c r="O311" s="1" t="s">
        <v>3798</v>
      </c>
      <c r="P311" s="1" t="s">
        <v>1144</v>
      </c>
      <c r="Q311" s="1" t="s">
        <v>3799</v>
      </c>
      <c r="R311" s="1" t="s">
        <v>1371</v>
      </c>
      <c r="S311" s="1" t="s">
        <v>1371</v>
      </c>
      <c r="T311" s="1" t="s">
        <v>1372</v>
      </c>
      <c r="U311" s="1" t="s">
        <v>1487</v>
      </c>
      <c r="V311" s="1" t="s">
        <v>1372</v>
      </c>
    </row>
    <row r="312" spans="1:22" ht="12.75">
      <c r="A312" s="3">
        <v>45448.645878032403</v>
      </c>
      <c r="B312" s="1" t="s">
        <v>41</v>
      </c>
      <c r="C312" s="6">
        <v>212112279</v>
      </c>
      <c r="D312" s="1" t="s">
        <v>736</v>
      </c>
      <c r="E312" s="1">
        <f t="shared" si="3"/>
        <v>1</v>
      </c>
      <c r="F312" s="1" t="str">
        <f>VLOOKUP(C312,Sheet1!$A$2:$D$540,4,FALSE)</f>
        <v>Okky Rizky Saputra</v>
      </c>
      <c r="G312" s="1">
        <f t="shared" si="4"/>
        <v>1</v>
      </c>
      <c r="H312" s="1" t="s">
        <v>3801</v>
      </c>
      <c r="I312" s="25" t="s">
        <v>3802</v>
      </c>
      <c r="J312" s="23" t="str">
        <f t="shared" si="5"/>
        <v>6281542739801</v>
      </c>
      <c r="K312" s="26" t="s">
        <v>3803</v>
      </c>
      <c r="L312" s="1" t="s">
        <v>3804</v>
      </c>
      <c r="M312" s="1" t="s">
        <v>1141</v>
      </c>
      <c r="N312" s="1" t="s">
        <v>3805</v>
      </c>
      <c r="O312" s="1" t="s">
        <v>3806</v>
      </c>
      <c r="P312" s="1" t="s">
        <v>1144</v>
      </c>
      <c r="Q312" s="1" t="s">
        <v>3807</v>
      </c>
      <c r="R312" s="1" t="s">
        <v>1402</v>
      </c>
      <c r="S312" s="1" t="s">
        <v>1402</v>
      </c>
      <c r="T312" s="1" t="s">
        <v>1405</v>
      </c>
      <c r="U312" s="1" t="s">
        <v>1405</v>
      </c>
      <c r="V312" s="1" t="s">
        <v>1405</v>
      </c>
    </row>
    <row r="313" spans="1:22" ht="12.75">
      <c r="A313" s="3">
        <v>45448.649580092591</v>
      </c>
      <c r="B313" s="1" t="s">
        <v>35</v>
      </c>
      <c r="C313" s="6">
        <v>212112092</v>
      </c>
      <c r="D313" s="1" t="s">
        <v>415</v>
      </c>
      <c r="E313" s="1">
        <f t="shared" si="3"/>
        <v>1</v>
      </c>
      <c r="F313" s="1" t="str">
        <f>VLOOKUP(C313,Sheet1!$A$2:$D$540,4,FALSE)</f>
        <v>Hasna Arifah Nur Fatih</v>
      </c>
      <c r="G313" s="1">
        <f t="shared" si="4"/>
        <v>1</v>
      </c>
      <c r="H313" s="1" t="s">
        <v>3809</v>
      </c>
      <c r="I313" s="25" t="s">
        <v>3810</v>
      </c>
      <c r="J313" s="23" t="str">
        <f t="shared" si="5"/>
        <v>6285284950954</v>
      </c>
      <c r="K313" s="23" t="s">
        <v>3811</v>
      </c>
      <c r="L313" s="1" t="s">
        <v>3812</v>
      </c>
      <c r="M313" s="1" t="s">
        <v>1155</v>
      </c>
      <c r="N313" s="1" t="s">
        <v>3813</v>
      </c>
      <c r="O313" s="1" t="s">
        <v>3814</v>
      </c>
      <c r="P313" s="1" t="s">
        <v>1144</v>
      </c>
      <c r="Q313" s="1" t="s">
        <v>3815</v>
      </c>
      <c r="R313" s="1" t="s">
        <v>1371</v>
      </c>
      <c r="S313" s="1" t="s">
        <v>1371</v>
      </c>
      <c r="T313" s="1" t="s">
        <v>1372</v>
      </c>
      <c r="U313" s="1" t="s">
        <v>1487</v>
      </c>
      <c r="V313" s="1" t="s">
        <v>1372</v>
      </c>
    </row>
    <row r="314" spans="1:22" ht="12.75">
      <c r="A314" s="3">
        <v>45448.659778368055</v>
      </c>
      <c r="B314" s="1" t="s">
        <v>75</v>
      </c>
      <c r="C314" s="6">
        <v>222112197</v>
      </c>
      <c r="D314" s="1" t="s">
        <v>619</v>
      </c>
      <c r="E314" s="1">
        <f t="shared" si="3"/>
        <v>1</v>
      </c>
      <c r="F314" s="1" t="str">
        <f>VLOOKUP(C314,Sheet1!$A$2:$D$540,4,FALSE)</f>
        <v>Muhamad Iqbal Putra Pratama</v>
      </c>
      <c r="G314" s="1">
        <f t="shared" si="4"/>
        <v>1</v>
      </c>
      <c r="H314" s="1" t="s">
        <v>3817</v>
      </c>
      <c r="I314" s="25" t="s">
        <v>3818</v>
      </c>
      <c r="J314" s="23" t="str">
        <f t="shared" si="5"/>
        <v>6285172487389</v>
      </c>
      <c r="K314" s="23" t="s">
        <v>3819</v>
      </c>
      <c r="L314" s="1" t="s">
        <v>3820</v>
      </c>
      <c r="M314" s="1" t="s">
        <v>1141</v>
      </c>
      <c r="N314" s="1" t="s">
        <v>3821</v>
      </c>
      <c r="O314" s="1" t="s">
        <v>3822</v>
      </c>
      <c r="P314" s="1" t="s">
        <v>1144</v>
      </c>
      <c r="Q314" s="1" t="s">
        <v>3823</v>
      </c>
      <c r="R314" s="1" t="s">
        <v>1146</v>
      </c>
      <c r="S314" s="1" t="s">
        <v>1147</v>
      </c>
      <c r="T314" s="1" t="s">
        <v>1149</v>
      </c>
      <c r="U314" s="1" t="s">
        <v>1541</v>
      </c>
      <c r="V314" s="1" t="s">
        <v>1149</v>
      </c>
    </row>
    <row r="315" spans="1:22" ht="12.75">
      <c r="A315" s="3">
        <v>45448.664903703699</v>
      </c>
      <c r="B315" s="1" t="s">
        <v>41</v>
      </c>
      <c r="C315" s="6">
        <v>212112248</v>
      </c>
      <c r="D315" s="1" t="s">
        <v>3825</v>
      </c>
      <c r="E315" s="1">
        <f t="shared" si="3"/>
        <v>1</v>
      </c>
      <c r="F315" s="1" t="str">
        <f>VLOOKUP(C315,Sheet1!$A$2:$D$540,4,FALSE)</f>
        <v>Naufal Raffie Abioga</v>
      </c>
      <c r="G315" s="1">
        <f t="shared" si="4"/>
        <v>1</v>
      </c>
      <c r="H315" s="1" t="s">
        <v>3826</v>
      </c>
      <c r="I315" s="25" t="s">
        <v>3827</v>
      </c>
      <c r="J315" s="23" t="str">
        <f t="shared" si="5"/>
        <v>6281391460274</v>
      </c>
      <c r="K315" s="23" t="s">
        <v>3828</v>
      </c>
      <c r="L315" s="1" t="s">
        <v>3825</v>
      </c>
      <c r="M315" s="1" t="s">
        <v>1189</v>
      </c>
      <c r="N315" s="1" t="s">
        <v>3829</v>
      </c>
      <c r="O315" s="1" t="s">
        <v>3830</v>
      </c>
      <c r="P315" s="1" t="s">
        <v>1144</v>
      </c>
      <c r="Q315" s="1" t="s">
        <v>3831</v>
      </c>
      <c r="R315" s="1" t="s">
        <v>1505</v>
      </c>
      <c r="S315" s="1" t="s">
        <v>1505</v>
      </c>
      <c r="T315" s="1" t="s">
        <v>1507</v>
      </c>
      <c r="U315" s="1" t="s">
        <v>1508</v>
      </c>
      <c r="V315" s="1" t="s">
        <v>1507</v>
      </c>
    </row>
    <row r="316" spans="1:22" ht="12.75">
      <c r="A316" s="3">
        <v>45451.346378298607</v>
      </c>
      <c r="B316" s="1" t="s">
        <v>18</v>
      </c>
      <c r="C316" s="6">
        <v>222111943</v>
      </c>
      <c r="D316" s="1" t="s">
        <v>732</v>
      </c>
      <c r="E316" s="1">
        <f t="shared" si="3"/>
        <v>1</v>
      </c>
      <c r="F316" s="1" t="str">
        <f>VLOOKUP(C316,Sheet1!$A$2:$D$540,4,FALSE)</f>
        <v>Azzahra Ramadhani Widyanti</v>
      </c>
      <c r="G316" s="1">
        <f t="shared" si="4"/>
        <v>1</v>
      </c>
      <c r="H316" s="1" t="s">
        <v>3833</v>
      </c>
      <c r="I316" s="25" t="s">
        <v>3834</v>
      </c>
      <c r="J316" s="23" t="str">
        <f t="shared" si="5"/>
        <v>6281217409819</v>
      </c>
      <c r="K316" s="26" t="s">
        <v>3835</v>
      </c>
      <c r="L316" s="1" t="s">
        <v>3836</v>
      </c>
      <c r="M316" s="1" t="s">
        <v>1141</v>
      </c>
      <c r="N316" s="1" t="s">
        <v>3837</v>
      </c>
      <c r="O316" s="1" t="s">
        <v>3838</v>
      </c>
      <c r="P316" s="1" t="s">
        <v>1144</v>
      </c>
      <c r="Q316" s="1" t="s">
        <v>3839</v>
      </c>
      <c r="R316" s="1" t="s">
        <v>1402</v>
      </c>
      <c r="S316" s="1" t="s">
        <v>3840</v>
      </c>
      <c r="T316" s="1" t="s">
        <v>1405</v>
      </c>
      <c r="U316" s="1" t="s">
        <v>3841</v>
      </c>
      <c r="V316" s="1" t="s">
        <v>1405</v>
      </c>
    </row>
    <row r="317" spans="1:22" ht="12.75">
      <c r="A317" s="3">
        <v>45451.689735763888</v>
      </c>
      <c r="B317" s="1" t="s">
        <v>18</v>
      </c>
      <c r="C317" s="6">
        <v>222112273</v>
      </c>
      <c r="D317" s="1" t="s">
        <v>412</v>
      </c>
      <c r="E317" s="1">
        <f t="shared" si="3"/>
        <v>1</v>
      </c>
      <c r="F317" s="1" t="str">
        <f>VLOOKUP(C317,Sheet1!$A$2:$D$540,4,FALSE)</f>
        <v>Nur Yudha Jati Prakoso</v>
      </c>
      <c r="G317" s="1">
        <f t="shared" si="4"/>
        <v>1</v>
      </c>
      <c r="H317" s="1" t="s">
        <v>3843</v>
      </c>
      <c r="I317" s="25" t="s">
        <v>3844</v>
      </c>
      <c r="J317" s="23" t="str">
        <f t="shared" si="5"/>
        <v>6285876780397</v>
      </c>
      <c r="K317" s="23" t="s">
        <v>3845</v>
      </c>
      <c r="L317" s="1" t="s">
        <v>412</v>
      </c>
      <c r="M317" s="1" t="s">
        <v>1141</v>
      </c>
      <c r="N317" s="1" t="s">
        <v>3846</v>
      </c>
      <c r="O317" s="1" t="s">
        <v>3847</v>
      </c>
      <c r="P317" s="1" t="s">
        <v>1144</v>
      </c>
      <c r="Q317" s="1" t="s">
        <v>3848</v>
      </c>
      <c r="R317" s="1" t="s">
        <v>1359</v>
      </c>
      <c r="S317" s="1" t="s">
        <v>2055</v>
      </c>
      <c r="T317" s="1" t="s">
        <v>1372</v>
      </c>
      <c r="U317" s="1" t="s">
        <v>1361</v>
      </c>
      <c r="V317" s="1" t="s">
        <v>1372</v>
      </c>
    </row>
    <row r="318" spans="1:22" ht="12.75">
      <c r="A318" s="3">
        <v>45448.689682083335</v>
      </c>
      <c r="B318" s="1" t="s">
        <v>23</v>
      </c>
      <c r="C318" s="6">
        <v>112212821</v>
      </c>
      <c r="D318" s="1" t="s">
        <v>833</v>
      </c>
      <c r="E318" s="1">
        <f t="shared" si="3"/>
        <v>1</v>
      </c>
      <c r="F318" s="1" t="str">
        <f>VLOOKUP(C318,Sheet1!$A$2:$D$540,4,FALSE)</f>
        <v>Putri Rehulina Damanik</v>
      </c>
      <c r="G318" s="1">
        <f t="shared" si="4"/>
        <v>1</v>
      </c>
      <c r="H318" s="1" t="s">
        <v>3850</v>
      </c>
      <c r="I318" s="25" t="s">
        <v>3851</v>
      </c>
      <c r="J318" s="23" t="str">
        <f t="shared" si="5"/>
        <v>628981706014</v>
      </c>
      <c r="K318" s="23" t="s">
        <v>3852</v>
      </c>
      <c r="L318" s="1" t="s">
        <v>3853</v>
      </c>
      <c r="M318" s="1" t="s">
        <v>1177</v>
      </c>
      <c r="N318" s="1" t="s">
        <v>3854</v>
      </c>
      <c r="O318" s="1" t="s">
        <v>3855</v>
      </c>
      <c r="P318" s="1" t="s">
        <v>1144</v>
      </c>
      <c r="Q318" s="1" t="s">
        <v>3856</v>
      </c>
      <c r="R318" s="1" t="s">
        <v>3857</v>
      </c>
      <c r="S318" s="1" t="s">
        <v>3858</v>
      </c>
      <c r="T318" s="1" t="s">
        <v>3859</v>
      </c>
      <c r="U318" s="1" t="s">
        <v>1161</v>
      </c>
      <c r="V318" s="1" t="s">
        <v>3859</v>
      </c>
    </row>
    <row r="319" spans="1:22" ht="12.75">
      <c r="A319" s="3">
        <v>45448.880544618056</v>
      </c>
      <c r="B319" s="1" t="s">
        <v>103</v>
      </c>
      <c r="C319" s="6">
        <v>212112027</v>
      </c>
      <c r="D319" s="1" t="s">
        <v>3861</v>
      </c>
      <c r="E319" s="1">
        <f t="shared" si="3"/>
        <v>1</v>
      </c>
      <c r="F319" s="1" t="str">
        <f>VLOOKUP(C319,Sheet1!$A$2:$D$540,4,FALSE)</f>
        <v>Ezra Eric Santoso</v>
      </c>
      <c r="G319" s="1">
        <f t="shared" si="4"/>
        <v>1</v>
      </c>
      <c r="H319" s="1" t="s">
        <v>3862</v>
      </c>
      <c r="I319" s="25" t="s">
        <v>3863</v>
      </c>
      <c r="J319" s="23" t="str">
        <f t="shared" si="5"/>
        <v>62816600145</v>
      </c>
      <c r="K319" s="26" t="s">
        <v>3864</v>
      </c>
      <c r="L319" s="1" t="s">
        <v>282</v>
      </c>
      <c r="M319" s="1" t="s">
        <v>1177</v>
      </c>
      <c r="N319" s="1" t="s">
        <v>3813</v>
      </c>
      <c r="O319" s="1" t="s">
        <v>3865</v>
      </c>
      <c r="P319" s="1" t="s">
        <v>1144</v>
      </c>
      <c r="Q319" s="1" t="s">
        <v>3866</v>
      </c>
      <c r="R319" s="1" t="s">
        <v>1371</v>
      </c>
      <c r="S319" s="1" t="s">
        <v>1158</v>
      </c>
      <c r="T319" s="1" t="s">
        <v>1372</v>
      </c>
      <c r="U319" s="1" t="s">
        <v>1161</v>
      </c>
      <c r="V319" s="1" t="s">
        <v>1161</v>
      </c>
    </row>
    <row r="320" spans="1:22" ht="12.75">
      <c r="A320" s="3">
        <v>45448.720781631942</v>
      </c>
      <c r="B320" s="1" t="s">
        <v>18</v>
      </c>
      <c r="C320" s="6">
        <v>222111929</v>
      </c>
      <c r="D320" s="1" t="s">
        <v>465</v>
      </c>
      <c r="E320" s="1">
        <f t="shared" si="3"/>
        <v>1</v>
      </c>
      <c r="F320" s="1" t="str">
        <f>VLOOKUP(C320,Sheet1!$A$2:$D$540,4,FALSE)</f>
        <v>Atanasius Alfandi</v>
      </c>
      <c r="G320" s="1">
        <f t="shared" si="4"/>
        <v>1</v>
      </c>
      <c r="H320" s="1" t="s">
        <v>3868</v>
      </c>
      <c r="I320" s="25" t="s">
        <v>3869</v>
      </c>
      <c r="J320" s="23" t="str">
        <f t="shared" si="5"/>
        <v>6281228054210</v>
      </c>
      <c r="K320" s="23" t="s">
        <v>3870</v>
      </c>
      <c r="L320" s="1" t="s">
        <v>465</v>
      </c>
      <c r="M320" s="1" t="s">
        <v>1155</v>
      </c>
      <c r="N320" s="1" t="s">
        <v>3871</v>
      </c>
      <c r="O320" s="1" t="s">
        <v>3872</v>
      </c>
      <c r="P320" s="1" t="s">
        <v>1144</v>
      </c>
      <c r="Q320" s="1" t="s">
        <v>3873</v>
      </c>
      <c r="R320" s="1" t="s">
        <v>1193</v>
      </c>
      <c r="S320" s="1" t="s">
        <v>1559</v>
      </c>
      <c r="T320" s="1" t="s">
        <v>1195</v>
      </c>
      <c r="U320" s="1" t="s">
        <v>1561</v>
      </c>
      <c r="V320" s="1" t="s">
        <v>1195</v>
      </c>
    </row>
    <row r="321" spans="1:22" ht="12.75">
      <c r="A321" s="3">
        <v>45448.721891273148</v>
      </c>
      <c r="B321" s="1" t="s">
        <v>75</v>
      </c>
      <c r="C321" s="6">
        <v>222112385</v>
      </c>
      <c r="D321" s="1" t="s">
        <v>379</v>
      </c>
      <c r="E321" s="1">
        <f t="shared" si="3"/>
        <v>1</v>
      </c>
      <c r="F321" s="1" t="str">
        <f>VLOOKUP(C321,Sheet1!$A$2:$D$540,4,FALSE)</f>
        <v>Sulthon Lubis Zidan Kurniawan</v>
      </c>
      <c r="G321" s="1">
        <f t="shared" si="4"/>
        <v>1</v>
      </c>
      <c r="H321" s="1" t="s">
        <v>3875</v>
      </c>
      <c r="I321" s="25" t="s">
        <v>3876</v>
      </c>
      <c r="J321" s="23" t="str">
        <f t="shared" si="5"/>
        <v>6285726168156</v>
      </c>
      <c r="K321" s="23" t="s">
        <v>3877</v>
      </c>
      <c r="L321" s="1" t="s">
        <v>3878</v>
      </c>
      <c r="M321" s="1" t="s">
        <v>1141</v>
      </c>
      <c r="N321" s="1" t="s">
        <v>3879</v>
      </c>
      <c r="O321" s="1" t="s">
        <v>3880</v>
      </c>
      <c r="P321" s="1" t="s">
        <v>1144</v>
      </c>
      <c r="Q321" s="1" t="s">
        <v>3881</v>
      </c>
      <c r="R321" s="1" t="s">
        <v>3882</v>
      </c>
      <c r="S321" s="1" t="s">
        <v>1359</v>
      </c>
      <c r="T321" s="1" t="s">
        <v>1361</v>
      </c>
      <c r="U321" s="1" t="s">
        <v>1362</v>
      </c>
      <c r="V321" s="1" t="s">
        <v>1361</v>
      </c>
    </row>
    <row r="322" spans="1:22" ht="12.75">
      <c r="A322" s="3">
        <v>45448.732771006944</v>
      </c>
      <c r="B322" s="1" t="s">
        <v>32</v>
      </c>
      <c r="C322" s="6">
        <v>222111908</v>
      </c>
      <c r="D322" s="1" t="s">
        <v>840</v>
      </c>
      <c r="E322" s="1">
        <f t="shared" si="3"/>
        <v>1</v>
      </c>
      <c r="F322" s="1" t="str">
        <f>VLOOKUP(C322,Sheet1!$A$2:$D$540,4,FALSE)</f>
        <v>Annisa Rahma</v>
      </c>
      <c r="G322" s="1">
        <f t="shared" si="4"/>
        <v>1</v>
      </c>
      <c r="H322" s="1" t="s">
        <v>3884</v>
      </c>
      <c r="I322" s="25" t="s">
        <v>3885</v>
      </c>
      <c r="J322" s="23" t="str">
        <f t="shared" si="5"/>
        <v>6281273649926</v>
      </c>
      <c r="K322" s="26" t="s">
        <v>3886</v>
      </c>
      <c r="L322" s="1" t="s">
        <v>840</v>
      </c>
      <c r="M322" s="1" t="s">
        <v>1177</v>
      </c>
      <c r="N322" s="1" t="s">
        <v>3887</v>
      </c>
      <c r="O322" s="1" t="s">
        <v>3888</v>
      </c>
      <c r="P322" s="1" t="s">
        <v>1144</v>
      </c>
      <c r="Q322" s="1" t="s">
        <v>3889</v>
      </c>
      <c r="R322" s="1" t="s">
        <v>3890</v>
      </c>
      <c r="S322" s="1" t="s">
        <v>1661</v>
      </c>
      <c r="T322" s="1" t="s">
        <v>3891</v>
      </c>
      <c r="U322" s="1" t="s">
        <v>1663</v>
      </c>
      <c r="V322" s="1" t="s">
        <v>3891</v>
      </c>
    </row>
    <row r="323" spans="1:22" ht="12.75">
      <c r="A323" s="3">
        <v>45448.744833935183</v>
      </c>
      <c r="B323" s="1" t="s">
        <v>41</v>
      </c>
      <c r="C323" s="6">
        <v>212011431</v>
      </c>
      <c r="D323" s="1" t="s">
        <v>65</v>
      </c>
      <c r="E323" s="1">
        <f t="shared" si="3"/>
        <v>1</v>
      </c>
      <c r="F323" s="1" t="s">
        <v>65</v>
      </c>
      <c r="G323" s="1">
        <f t="shared" si="4"/>
        <v>1</v>
      </c>
      <c r="H323" s="1" t="s">
        <v>3893</v>
      </c>
      <c r="I323" s="25" t="s">
        <v>3894</v>
      </c>
      <c r="J323" s="23" t="str">
        <f t="shared" si="5"/>
        <v>6288262323596</v>
      </c>
      <c r="K323" s="23" t="s">
        <v>3895</v>
      </c>
      <c r="L323" s="1" t="s">
        <v>3896</v>
      </c>
      <c r="M323" s="1" t="s">
        <v>1141</v>
      </c>
      <c r="N323" s="1" t="s">
        <v>3897</v>
      </c>
      <c r="O323" s="1" t="s">
        <v>1191</v>
      </c>
      <c r="P323" s="1" t="s">
        <v>1144</v>
      </c>
      <c r="Q323" s="1" t="s">
        <v>3898</v>
      </c>
      <c r="R323" s="1" t="s">
        <v>1393</v>
      </c>
      <c r="S323" s="1" t="s">
        <v>1393</v>
      </c>
      <c r="T323" s="1" t="s">
        <v>1497</v>
      </c>
      <c r="U323" s="1" t="s">
        <v>1182</v>
      </c>
      <c r="V323" s="1" t="s">
        <v>1497</v>
      </c>
    </row>
    <row r="324" spans="1:22" ht="12.75">
      <c r="A324" s="3">
        <v>45448.745980127314</v>
      </c>
      <c r="B324" s="1" t="s">
        <v>35</v>
      </c>
      <c r="C324" s="6">
        <v>212112158</v>
      </c>
      <c r="D324" s="1" t="s">
        <v>3900</v>
      </c>
      <c r="E324" s="1">
        <f t="shared" si="3"/>
        <v>1</v>
      </c>
      <c r="F324" s="1" t="str">
        <f>VLOOKUP(C324,Sheet1!$A$2:$D$540,4,FALSE)</f>
        <v>Lisda Oktaviana</v>
      </c>
      <c r="G324" s="1">
        <f t="shared" si="4"/>
        <v>1</v>
      </c>
      <c r="H324" s="1" t="s">
        <v>3901</v>
      </c>
      <c r="I324" s="1">
        <v>6285642420849</v>
      </c>
      <c r="J324" s="23">
        <f t="shared" si="5"/>
        <v>6285642420849</v>
      </c>
      <c r="K324" s="23" t="s">
        <v>3902</v>
      </c>
      <c r="L324" s="1" t="s">
        <v>3900</v>
      </c>
      <c r="M324" s="1" t="s">
        <v>1141</v>
      </c>
      <c r="N324" s="1" t="s">
        <v>3903</v>
      </c>
      <c r="O324" s="1" t="s">
        <v>3904</v>
      </c>
      <c r="P324" s="1" t="s">
        <v>1144</v>
      </c>
      <c r="Q324" s="1" t="s">
        <v>3905</v>
      </c>
      <c r="R324" s="1" t="s">
        <v>1332</v>
      </c>
      <c r="S324" s="1" t="s">
        <v>1559</v>
      </c>
      <c r="T324" s="1" t="s">
        <v>1333</v>
      </c>
      <c r="U324" s="1" t="s">
        <v>1561</v>
      </c>
      <c r="V324" s="1" t="s">
        <v>1333</v>
      </c>
    </row>
    <row r="325" spans="1:22" ht="12.75">
      <c r="A325" s="3">
        <v>45449.751094479172</v>
      </c>
      <c r="B325" s="1" t="s">
        <v>41</v>
      </c>
      <c r="C325" s="6">
        <v>212111881</v>
      </c>
      <c r="D325" s="1" t="s">
        <v>529</v>
      </c>
      <c r="E325" s="1">
        <f t="shared" si="3"/>
        <v>1</v>
      </c>
      <c r="F325" s="1" t="str">
        <f>VLOOKUP(C325,Sheet1!$A$2:$D$540,4,FALSE)</f>
        <v>Amara Putri Shabrina</v>
      </c>
      <c r="G325" s="1">
        <f t="shared" si="4"/>
        <v>1</v>
      </c>
      <c r="H325" s="1" t="s">
        <v>3907</v>
      </c>
      <c r="I325" s="25" t="s">
        <v>3908</v>
      </c>
      <c r="J325" s="23" t="str">
        <f t="shared" si="5"/>
        <v>6281229412243</v>
      </c>
      <c r="K325" s="23" t="s">
        <v>3909</v>
      </c>
      <c r="L325" s="1" t="s">
        <v>3910</v>
      </c>
      <c r="M325" s="1" t="s">
        <v>1893</v>
      </c>
      <c r="N325" s="1" t="s">
        <v>3911</v>
      </c>
      <c r="O325" s="1" t="s">
        <v>3912</v>
      </c>
      <c r="P325" s="1" t="s">
        <v>1144</v>
      </c>
      <c r="Q325" s="1" t="s">
        <v>3913</v>
      </c>
      <c r="R325" s="1" t="s">
        <v>3914</v>
      </c>
      <c r="S325" s="1" t="s">
        <v>1169</v>
      </c>
      <c r="T325" s="1" t="s">
        <v>3915</v>
      </c>
      <c r="U325" s="1" t="s">
        <v>1172</v>
      </c>
      <c r="V325" s="1" t="s">
        <v>3915</v>
      </c>
    </row>
    <row r="326" spans="1:22" ht="12.75">
      <c r="A326" s="3">
        <v>45448.765017569443</v>
      </c>
      <c r="B326" s="1" t="s">
        <v>18</v>
      </c>
      <c r="C326" s="6">
        <v>222112112</v>
      </c>
      <c r="D326" s="1" t="s">
        <v>466</v>
      </c>
      <c r="E326" s="1">
        <f t="shared" si="3"/>
        <v>1</v>
      </c>
      <c r="F326" s="1" t="str">
        <f>VLOOKUP(C326,Sheet1!$A$2:$D$540,4,FALSE)</f>
        <v>Innas Khoirun Chisan</v>
      </c>
      <c r="G326" s="1">
        <f t="shared" si="4"/>
        <v>1</v>
      </c>
      <c r="H326" s="1" t="s">
        <v>3917</v>
      </c>
      <c r="I326" s="25" t="s">
        <v>3918</v>
      </c>
      <c r="J326" s="23" t="str">
        <f t="shared" si="5"/>
        <v>62895392341274</v>
      </c>
      <c r="K326" s="26" t="s">
        <v>3919</v>
      </c>
      <c r="L326" s="1" t="s">
        <v>3920</v>
      </c>
      <c r="M326" s="1" t="s">
        <v>1141</v>
      </c>
      <c r="N326" s="1" t="s">
        <v>1329</v>
      </c>
      <c r="O326" s="1" t="s">
        <v>3921</v>
      </c>
      <c r="P326" s="1" t="s">
        <v>1144</v>
      </c>
      <c r="Q326" s="1" t="s">
        <v>3922</v>
      </c>
      <c r="R326" s="1" t="s">
        <v>1193</v>
      </c>
      <c r="S326" s="1" t="s">
        <v>1559</v>
      </c>
      <c r="T326" s="1" t="s">
        <v>1195</v>
      </c>
      <c r="U326" s="1" t="s">
        <v>1561</v>
      </c>
      <c r="V326" s="1" t="s">
        <v>1195</v>
      </c>
    </row>
    <row r="327" spans="1:22" ht="12.75">
      <c r="A327" s="3">
        <v>45448.771234849541</v>
      </c>
      <c r="B327" s="1" t="s">
        <v>23</v>
      </c>
      <c r="C327" s="6">
        <v>112212503</v>
      </c>
      <c r="D327" s="1" t="s">
        <v>910</v>
      </c>
      <c r="E327" s="1">
        <f t="shared" si="3"/>
        <v>1</v>
      </c>
      <c r="F327" s="1" t="str">
        <f>VLOOKUP(C327,Sheet1!$A$2:$D$540,4,FALSE)</f>
        <v>Anggra Dwi Prasetya</v>
      </c>
      <c r="G327" s="1">
        <f t="shared" si="4"/>
        <v>1</v>
      </c>
      <c r="H327" s="1" t="s">
        <v>3924</v>
      </c>
      <c r="I327" s="25" t="s">
        <v>3925</v>
      </c>
      <c r="J327" s="23" t="str">
        <f t="shared" si="5"/>
        <v>6287789722564</v>
      </c>
      <c r="K327" s="23" t="s">
        <v>3926</v>
      </c>
      <c r="L327" s="1" t="s">
        <v>3927</v>
      </c>
      <c r="M327" s="1" t="s">
        <v>1177</v>
      </c>
      <c r="N327" s="1" t="s">
        <v>3928</v>
      </c>
      <c r="O327" s="1" t="s">
        <v>3929</v>
      </c>
      <c r="P327" s="1" t="s">
        <v>1144</v>
      </c>
      <c r="Q327" s="1" t="s">
        <v>3930</v>
      </c>
      <c r="R327" s="1" t="s">
        <v>3931</v>
      </c>
      <c r="S327" s="1" t="s">
        <v>3773</v>
      </c>
      <c r="T327" s="1" t="s">
        <v>3932</v>
      </c>
      <c r="U327" s="1" t="s">
        <v>2693</v>
      </c>
      <c r="V327" s="1" t="s">
        <v>3932</v>
      </c>
    </row>
    <row r="328" spans="1:22" ht="12.75">
      <c r="A328" s="3">
        <v>45448.771235983797</v>
      </c>
      <c r="B328" s="1" t="s">
        <v>47</v>
      </c>
      <c r="C328" s="6">
        <v>112212737</v>
      </c>
      <c r="D328" s="1" t="s">
        <v>913</v>
      </c>
      <c r="E328" s="1">
        <f t="shared" si="3"/>
        <v>1</v>
      </c>
      <c r="F328" s="1" t="str">
        <f>VLOOKUP(C328,Sheet1!$A$2:$D$540,4,FALSE)</f>
        <v>Muh. Dzulrian</v>
      </c>
      <c r="G328" s="1">
        <f t="shared" si="4"/>
        <v>1</v>
      </c>
      <c r="H328" s="1" t="s">
        <v>3934</v>
      </c>
      <c r="I328" s="25" t="s">
        <v>3935</v>
      </c>
      <c r="J328" s="23" t="str">
        <f t="shared" si="5"/>
        <v>6281243095692</v>
      </c>
      <c r="K328" s="23" t="s">
        <v>3936</v>
      </c>
      <c r="L328" s="1" t="s">
        <v>3937</v>
      </c>
      <c r="M328" s="1" t="s">
        <v>1141</v>
      </c>
      <c r="N328" s="1" t="s">
        <v>3938</v>
      </c>
      <c r="O328" s="1" t="s">
        <v>3939</v>
      </c>
      <c r="P328" s="1" t="s">
        <v>1144</v>
      </c>
      <c r="Q328" s="1" t="s">
        <v>3940</v>
      </c>
      <c r="R328" s="1" t="s">
        <v>3931</v>
      </c>
      <c r="S328" s="1" t="s">
        <v>3773</v>
      </c>
      <c r="T328" s="1" t="s">
        <v>3932</v>
      </c>
      <c r="U328" s="1" t="s">
        <v>2693</v>
      </c>
      <c r="V328" s="1" t="s">
        <v>3932</v>
      </c>
    </row>
    <row r="329" spans="1:22" ht="12.75">
      <c r="A329" s="3">
        <v>45448.790704270832</v>
      </c>
      <c r="B329" s="1" t="s">
        <v>35</v>
      </c>
      <c r="C329" s="6">
        <v>212112026</v>
      </c>
      <c r="D329" s="1" t="s">
        <v>416</v>
      </c>
      <c r="E329" s="1">
        <f t="shared" si="3"/>
        <v>1</v>
      </c>
      <c r="F329" s="1" t="str">
        <f>VLOOKUP(C329,Sheet1!$A$2:$D$540,4,FALSE)</f>
        <v>Erwin Agung Nur Rohmat</v>
      </c>
      <c r="G329" s="1">
        <f t="shared" si="4"/>
        <v>1</v>
      </c>
      <c r="H329" s="1" t="s">
        <v>3942</v>
      </c>
      <c r="I329" s="25" t="s">
        <v>3943</v>
      </c>
      <c r="J329" s="23" t="str">
        <f t="shared" si="5"/>
        <v>6289638498752</v>
      </c>
      <c r="K329" s="23" t="s">
        <v>3944</v>
      </c>
      <c r="L329" s="1" t="s">
        <v>3945</v>
      </c>
      <c r="M329" s="1" t="s">
        <v>1189</v>
      </c>
      <c r="N329" s="1" t="s">
        <v>3946</v>
      </c>
      <c r="O329" s="1" t="s">
        <v>3947</v>
      </c>
      <c r="P329" s="1" t="s">
        <v>1144</v>
      </c>
      <c r="Q329" s="1" t="s">
        <v>3948</v>
      </c>
      <c r="R329" s="1" t="s">
        <v>1371</v>
      </c>
      <c r="S329" s="1" t="s">
        <v>1486</v>
      </c>
      <c r="T329" s="1" t="s">
        <v>1372</v>
      </c>
      <c r="U329" s="1" t="s">
        <v>1487</v>
      </c>
      <c r="V329" s="1" t="s">
        <v>1372</v>
      </c>
    </row>
    <row r="330" spans="1:22" ht="12.75">
      <c r="A330" s="3">
        <v>45448.80308331018</v>
      </c>
      <c r="B330" s="1" t="s">
        <v>57</v>
      </c>
      <c r="C330" s="6">
        <v>222112217</v>
      </c>
      <c r="D330" s="1" t="s">
        <v>287</v>
      </c>
      <c r="E330" s="1">
        <f t="shared" si="3"/>
        <v>1</v>
      </c>
      <c r="F330" s="1" t="str">
        <f>VLOOKUP(C330,Sheet1!$A$2:$D$540,4,FALSE)</f>
        <v>Muhammad Julian Firdaus</v>
      </c>
      <c r="G330" s="1">
        <f t="shared" si="4"/>
        <v>1</v>
      </c>
      <c r="H330" s="1" t="s">
        <v>3950</v>
      </c>
      <c r="I330" s="25" t="s">
        <v>3951</v>
      </c>
      <c r="J330" s="23" t="str">
        <f t="shared" si="5"/>
        <v>6281278984640</v>
      </c>
      <c r="K330" s="23" t="s">
        <v>3952</v>
      </c>
      <c r="L330" s="1" t="s">
        <v>3953</v>
      </c>
      <c r="M330" s="1" t="s">
        <v>1155</v>
      </c>
      <c r="N330" s="1" t="s">
        <v>3954</v>
      </c>
      <c r="O330" s="1" t="s">
        <v>3955</v>
      </c>
      <c r="P330" s="1" t="s">
        <v>1144</v>
      </c>
      <c r="Q330" s="1" t="s">
        <v>3956</v>
      </c>
      <c r="R330" s="1" t="s">
        <v>1382</v>
      </c>
      <c r="S330" s="1" t="s">
        <v>3684</v>
      </c>
      <c r="T330" s="1" t="s">
        <v>1311</v>
      </c>
      <c r="U330" s="1" t="s">
        <v>3957</v>
      </c>
      <c r="V330" s="1" t="s">
        <v>1311</v>
      </c>
    </row>
    <row r="331" spans="1:22" ht="12.75">
      <c r="A331" s="3">
        <v>45448.810949270832</v>
      </c>
      <c r="B331" s="1" t="s">
        <v>62</v>
      </c>
      <c r="C331" s="6">
        <v>222111850</v>
      </c>
      <c r="D331" s="1" t="s">
        <v>3959</v>
      </c>
      <c r="E331" s="1">
        <f t="shared" si="3"/>
        <v>1</v>
      </c>
      <c r="F331" s="1" t="str">
        <f>VLOOKUP(C331,Sheet1!$A$2:$D$540,4,FALSE)</f>
        <v>Afied Akhmad</v>
      </c>
      <c r="G331" s="1">
        <f t="shared" si="4"/>
        <v>1</v>
      </c>
      <c r="H331" s="1" t="s">
        <v>3960</v>
      </c>
      <c r="I331" s="1">
        <v>6285242529403</v>
      </c>
      <c r="J331" s="23">
        <f t="shared" si="5"/>
        <v>6285242529403</v>
      </c>
      <c r="K331" s="26" t="s">
        <v>3961</v>
      </c>
      <c r="L331" s="1" t="s">
        <v>3959</v>
      </c>
      <c r="M331" s="1" t="s">
        <v>1141</v>
      </c>
      <c r="N331" s="1" t="s">
        <v>3962</v>
      </c>
      <c r="O331" s="1" t="s">
        <v>3963</v>
      </c>
      <c r="P331" s="1" t="s">
        <v>1144</v>
      </c>
      <c r="Q331" s="1" t="s">
        <v>3964</v>
      </c>
      <c r="R331" s="1" t="s">
        <v>3965</v>
      </c>
      <c r="S331" s="1" t="s">
        <v>2242</v>
      </c>
      <c r="T331" s="1" t="s">
        <v>3966</v>
      </c>
      <c r="U331" s="1" t="s">
        <v>3967</v>
      </c>
      <c r="V331" s="1" t="s">
        <v>3966</v>
      </c>
    </row>
    <row r="332" spans="1:22" ht="12.75">
      <c r="A332" s="3">
        <v>45448.820118784723</v>
      </c>
      <c r="B332" s="1" t="s">
        <v>38</v>
      </c>
      <c r="C332" s="6">
        <v>212112328</v>
      </c>
      <c r="D332" s="1" t="s">
        <v>751</v>
      </c>
      <c r="E332" s="1">
        <f t="shared" si="3"/>
        <v>1</v>
      </c>
      <c r="F332" s="1" t="str">
        <f>VLOOKUP(C332,Sheet1!$A$2:$D$540,4,FALSE)</f>
        <v>Rissa Erviana</v>
      </c>
      <c r="G332" s="1">
        <f t="shared" si="4"/>
        <v>1</v>
      </c>
      <c r="H332" s="1" t="s">
        <v>3969</v>
      </c>
      <c r="I332" s="25" t="s">
        <v>3970</v>
      </c>
      <c r="J332" s="23" t="str">
        <f t="shared" si="5"/>
        <v>6283833817490</v>
      </c>
      <c r="K332" s="23" t="s">
        <v>3971</v>
      </c>
      <c r="L332" s="1" t="s">
        <v>751</v>
      </c>
      <c r="M332" s="1" t="s">
        <v>1141</v>
      </c>
      <c r="N332" s="1" t="s">
        <v>3972</v>
      </c>
      <c r="O332" s="1" t="s">
        <v>3973</v>
      </c>
      <c r="P332" s="1" t="s">
        <v>1144</v>
      </c>
      <c r="Q332" s="1" t="s">
        <v>3974</v>
      </c>
      <c r="R332" s="1" t="s">
        <v>1601</v>
      </c>
      <c r="S332" s="1" t="s">
        <v>1600</v>
      </c>
      <c r="T332" s="1" t="s">
        <v>1602</v>
      </c>
      <c r="U332" s="1" t="s">
        <v>1603</v>
      </c>
      <c r="V332" s="1" t="s">
        <v>1602</v>
      </c>
    </row>
    <row r="333" spans="1:22" ht="12.75">
      <c r="A333" s="3">
        <v>45448.82212783565</v>
      </c>
      <c r="B333" s="1" t="s">
        <v>62</v>
      </c>
      <c r="C333" s="6">
        <v>222112118</v>
      </c>
      <c r="D333" s="1" t="s">
        <v>303</v>
      </c>
      <c r="E333" s="1">
        <f t="shared" si="3"/>
        <v>1</v>
      </c>
      <c r="F333" s="1" t="str">
        <f>VLOOKUP(C333,Sheet1!$A$2:$D$540,4,FALSE)</f>
        <v>Izhar Amal Pramuditya</v>
      </c>
      <c r="G333" s="1">
        <f t="shared" si="4"/>
        <v>1</v>
      </c>
      <c r="H333" s="1" t="s">
        <v>3976</v>
      </c>
      <c r="I333" s="25" t="s">
        <v>3977</v>
      </c>
      <c r="J333" s="23" t="str">
        <f t="shared" si="5"/>
        <v>6281806273373</v>
      </c>
      <c r="K333" s="23" t="s">
        <v>3978</v>
      </c>
      <c r="L333" s="1" t="s">
        <v>303</v>
      </c>
      <c r="M333" s="1" t="s">
        <v>1155</v>
      </c>
      <c r="N333" s="1" t="s">
        <v>3979</v>
      </c>
      <c r="O333" s="1" t="s">
        <v>3980</v>
      </c>
      <c r="P333" s="1" t="s">
        <v>2060</v>
      </c>
      <c r="Q333" s="1" t="s">
        <v>3980</v>
      </c>
      <c r="R333" s="1" t="s">
        <v>2062</v>
      </c>
      <c r="S333" s="1" t="s">
        <v>1159</v>
      </c>
      <c r="T333" s="1" t="s">
        <v>2344</v>
      </c>
      <c r="U333" s="1" t="s">
        <v>1311</v>
      </c>
      <c r="V333" s="1" t="s">
        <v>2344</v>
      </c>
    </row>
    <row r="334" spans="1:22" ht="12.75">
      <c r="A334" s="3">
        <v>45448.825024456019</v>
      </c>
      <c r="B334" s="1" t="s">
        <v>103</v>
      </c>
      <c r="C334" s="6">
        <v>212112049</v>
      </c>
      <c r="D334" s="1" t="s">
        <v>605</v>
      </c>
      <c r="E334" s="1">
        <f t="shared" si="3"/>
        <v>1</v>
      </c>
      <c r="F334" s="1" t="str">
        <f>VLOOKUP(C334,Sheet1!$A$2:$D$540,4,FALSE)</f>
        <v>Fatima Azzahro Binti Fatihah</v>
      </c>
      <c r="G334" s="1">
        <f t="shared" si="4"/>
        <v>1</v>
      </c>
      <c r="H334" s="1" t="s">
        <v>3982</v>
      </c>
      <c r="I334" s="25" t="s">
        <v>3983</v>
      </c>
      <c r="J334" s="23" t="str">
        <f t="shared" si="5"/>
        <v>6289686028898</v>
      </c>
      <c r="K334" s="23" t="s">
        <v>3984</v>
      </c>
      <c r="L334" s="1" t="s">
        <v>3985</v>
      </c>
      <c r="M334" s="1" t="s">
        <v>1141</v>
      </c>
      <c r="N334" s="1" t="s">
        <v>3986</v>
      </c>
      <c r="O334" s="1" t="s">
        <v>3987</v>
      </c>
      <c r="P334" s="1" t="s">
        <v>1144</v>
      </c>
      <c r="Q334" s="1" t="s">
        <v>3988</v>
      </c>
      <c r="R334" s="1" t="s">
        <v>1193</v>
      </c>
      <c r="S334" s="1" t="s">
        <v>1146</v>
      </c>
      <c r="T334" s="1" t="s">
        <v>1195</v>
      </c>
      <c r="U334" s="1" t="s">
        <v>1693</v>
      </c>
      <c r="V334" s="1" t="s">
        <v>1693</v>
      </c>
    </row>
    <row r="335" spans="1:22" ht="12.75">
      <c r="A335" s="3">
        <v>45448.846099745366</v>
      </c>
      <c r="B335" s="1" t="s">
        <v>38</v>
      </c>
      <c r="C335" s="6">
        <v>212112347</v>
      </c>
      <c r="D335" s="1" t="s">
        <v>3990</v>
      </c>
      <c r="E335" s="1">
        <f t="shared" si="3"/>
        <v>1</v>
      </c>
      <c r="F335" s="1" t="str">
        <f>VLOOKUP(C335,Sheet1!$A$2:$D$540,4,FALSE)</f>
        <v>Salsabila Rahadatul Aisy</v>
      </c>
      <c r="G335" s="1">
        <f t="shared" si="4"/>
        <v>1</v>
      </c>
      <c r="H335" s="1" t="s">
        <v>3991</v>
      </c>
      <c r="I335" s="25" t="s">
        <v>3992</v>
      </c>
      <c r="J335" s="23" t="str">
        <f t="shared" si="5"/>
        <v>6283850296323</v>
      </c>
      <c r="K335" s="23" t="s">
        <v>3993</v>
      </c>
      <c r="L335" s="1" t="s">
        <v>3990</v>
      </c>
      <c r="M335" s="1" t="s">
        <v>3994</v>
      </c>
      <c r="N335" s="1" t="s">
        <v>3995</v>
      </c>
      <c r="O335" s="1" t="s">
        <v>3996</v>
      </c>
      <c r="P335" s="1" t="s">
        <v>1144</v>
      </c>
      <c r="Q335" s="1" t="s">
        <v>3997</v>
      </c>
      <c r="R335" s="1" t="s">
        <v>3998</v>
      </c>
      <c r="S335" s="1" t="s">
        <v>1267</v>
      </c>
      <c r="T335" s="1" t="s">
        <v>3443</v>
      </c>
      <c r="U335" s="1" t="s">
        <v>3444</v>
      </c>
      <c r="V335" s="1" t="s">
        <v>3443</v>
      </c>
    </row>
    <row r="336" spans="1:22" ht="12.75">
      <c r="A336" s="3">
        <v>45448.849056423613</v>
      </c>
      <c r="B336" s="1" t="s">
        <v>32</v>
      </c>
      <c r="C336" s="6">
        <v>222112096</v>
      </c>
      <c r="D336" s="1" t="s">
        <v>800</v>
      </c>
      <c r="E336" s="1">
        <f t="shared" si="3"/>
        <v>1</v>
      </c>
      <c r="F336" s="1" t="str">
        <f>VLOOKUP(C336,Sheet1!$A$2:$D$540,4,FALSE)</f>
        <v>I Bagus Putu Swardanasuta</v>
      </c>
      <c r="G336" s="1">
        <f t="shared" si="4"/>
        <v>1</v>
      </c>
      <c r="H336" s="1" t="s">
        <v>4000</v>
      </c>
      <c r="I336" s="25" t="s">
        <v>4001</v>
      </c>
      <c r="J336" s="23" t="str">
        <f t="shared" si="5"/>
        <v>6282146153773</v>
      </c>
      <c r="K336" s="26" t="s">
        <v>4002</v>
      </c>
      <c r="L336" s="1" t="s">
        <v>4003</v>
      </c>
      <c r="M336" s="1" t="s">
        <v>1177</v>
      </c>
      <c r="N336" s="1" t="s">
        <v>4004</v>
      </c>
      <c r="O336" s="1" t="s">
        <v>4005</v>
      </c>
      <c r="P336" s="1" t="s">
        <v>1144</v>
      </c>
      <c r="Q336" s="1" t="s">
        <v>4006</v>
      </c>
      <c r="R336" s="1" t="s">
        <v>1898</v>
      </c>
      <c r="S336" s="1" t="s">
        <v>1897</v>
      </c>
      <c r="T336" s="1" t="s">
        <v>2684</v>
      </c>
      <c r="U336" s="1" t="s">
        <v>2683</v>
      </c>
      <c r="V336" s="1" t="s">
        <v>2684</v>
      </c>
    </row>
    <row r="337" spans="1:22" ht="12.75">
      <c r="A337" s="3">
        <v>45448.854217002314</v>
      </c>
      <c r="B337" s="1" t="s">
        <v>75</v>
      </c>
      <c r="C337" s="6">
        <v>222112404</v>
      </c>
      <c r="D337" s="1" t="s">
        <v>491</v>
      </c>
      <c r="E337" s="1">
        <f t="shared" si="3"/>
        <v>1</v>
      </c>
      <c r="F337" s="1" t="str">
        <f>VLOOKUP(C337,Sheet1!$A$2:$D$540,4,FALSE)</f>
        <v>Umar Hadi Pranoto</v>
      </c>
      <c r="G337" s="1">
        <f t="shared" si="4"/>
        <v>1</v>
      </c>
      <c r="H337" s="1" t="s">
        <v>4008</v>
      </c>
      <c r="I337" s="25" t="s">
        <v>4009</v>
      </c>
      <c r="J337" s="23" t="str">
        <f t="shared" si="5"/>
        <v>6285156069570</v>
      </c>
      <c r="K337" s="23" t="s">
        <v>4010</v>
      </c>
      <c r="L337" s="1" t="s">
        <v>4011</v>
      </c>
      <c r="M337" s="1" t="s">
        <v>1155</v>
      </c>
      <c r="N337" s="1" t="s">
        <v>4012</v>
      </c>
      <c r="O337" s="1" t="s">
        <v>1191</v>
      </c>
      <c r="P337" s="1" t="s">
        <v>1144</v>
      </c>
      <c r="Q337" s="1" t="s">
        <v>4013</v>
      </c>
      <c r="R337" s="1" t="s">
        <v>1558</v>
      </c>
      <c r="S337" s="1" t="s">
        <v>1559</v>
      </c>
      <c r="T337" s="1" t="s">
        <v>1560</v>
      </c>
      <c r="U337" s="1" t="s">
        <v>1561</v>
      </c>
      <c r="V337" s="1" t="s">
        <v>1560</v>
      </c>
    </row>
    <row r="338" spans="1:22" ht="12.75">
      <c r="A338" s="3">
        <v>45448.876114247687</v>
      </c>
      <c r="B338" s="1" t="s">
        <v>41</v>
      </c>
      <c r="C338" s="6">
        <v>212112287</v>
      </c>
      <c r="D338" s="1" t="s">
        <v>752</v>
      </c>
      <c r="E338" s="1">
        <f t="shared" si="3"/>
        <v>1</v>
      </c>
      <c r="F338" s="1" t="str">
        <f>VLOOKUP(C338,Sheet1!$A$2:$D$540,4,FALSE)</f>
        <v>Pretty Melati Pardede</v>
      </c>
      <c r="G338" s="1">
        <f t="shared" si="4"/>
        <v>1</v>
      </c>
      <c r="H338" s="1" t="s">
        <v>4015</v>
      </c>
      <c r="I338" s="25" t="s">
        <v>4016</v>
      </c>
      <c r="J338" s="23" t="str">
        <f t="shared" si="5"/>
        <v>6282230016280</v>
      </c>
      <c r="K338" s="26" t="s">
        <v>4017</v>
      </c>
      <c r="L338" s="1" t="s">
        <v>4018</v>
      </c>
      <c r="M338" s="1" t="s">
        <v>1286</v>
      </c>
      <c r="N338" s="1" t="s">
        <v>4019</v>
      </c>
      <c r="O338" s="1" t="s">
        <v>4020</v>
      </c>
      <c r="P338" s="1" t="s">
        <v>1144</v>
      </c>
      <c r="Q338" s="1" t="s">
        <v>4021</v>
      </c>
      <c r="R338" s="1" t="s">
        <v>1600</v>
      </c>
      <c r="S338" s="1" t="s">
        <v>2441</v>
      </c>
      <c r="T338" s="1" t="s">
        <v>1602</v>
      </c>
      <c r="U338" s="1" t="s">
        <v>2442</v>
      </c>
      <c r="V338" s="1" t="s">
        <v>1602</v>
      </c>
    </row>
    <row r="339" spans="1:22" ht="12.75">
      <c r="A339" s="3">
        <v>45448.887950081014</v>
      </c>
      <c r="B339" s="1" t="s">
        <v>62</v>
      </c>
      <c r="C339" s="6">
        <v>222112382</v>
      </c>
      <c r="D339" s="1" t="s">
        <v>687</v>
      </c>
      <c r="E339" s="1">
        <f t="shared" si="3"/>
        <v>1</v>
      </c>
      <c r="F339" s="1" t="str">
        <f>VLOOKUP(C339,Sheet1!$A$2:$D$540,4,FALSE)</f>
        <v>Suhendra Widi Prayoga</v>
      </c>
      <c r="G339" s="1">
        <f t="shared" si="4"/>
        <v>1</v>
      </c>
      <c r="H339" s="1" t="s">
        <v>4023</v>
      </c>
      <c r="I339" s="25" t="s">
        <v>4024</v>
      </c>
      <c r="J339" s="23" t="str">
        <f t="shared" si="5"/>
        <v>6285236018435</v>
      </c>
      <c r="K339" s="23" t="s">
        <v>4025</v>
      </c>
      <c r="L339" s="1" t="s">
        <v>4026</v>
      </c>
      <c r="M339" s="1" t="s">
        <v>1141</v>
      </c>
      <c r="N339" s="1" t="s">
        <v>4027</v>
      </c>
      <c r="O339" s="1" t="s">
        <v>4028</v>
      </c>
      <c r="P339" s="1" t="s">
        <v>1144</v>
      </c>
      <c r="Q339" s="1" t="s">
        <v>4029</v>
      </c>
      <c r="R339" s="1" t="s">
        <v>1310</v>
      </c>
      <c r="S339" s="1" t="s">
        <v>1310</v>
      </c>
      <c r="T339" s="1" t="s">
        <v>3841</v>
      </c>
      <c r="U339" s="1" t="s">
        <v>3841</v>
      </c>
      <c r="V339" s="1" t="s">
        <v>3841</v>
      </c>
    </row>
    <row r="340" spans="1:22" ht="12.75">
      <c r="A340" s="3">
        <v>45448.88923601852</v>
      </c>
      <c r="B340" s="1" t="s">
        <v>103</v>
      </c>
      <c r="C340" s="6">
        <v>212112084</v>
      </c>
      <c r="D340" s="1" t="s">
        <v>501</v>
      </c>
      <c r="E340" s="1">
        <f t="shared" si="3"/>
        <v>1</v>
      </c>
      <c r="F340" s="1" t="str">
        <f>VLOOKUP(C340,Sheet1!$A$2:$D$540,4,FALSE)</f>
        <v>Halim Nur Jamaluddin</v>
      </c>
      <c r="G340" s="1">
        <f t="shared" si="4"/>
        <v>1</v>
      </c>
      <c r="H340" s="1" t="s">
        <v>4031</v>
      </c>
      <c r="I340" s="25" t="s">
        <v>4032</v>
      </c>
      <c r="J340" s="23" t="str">
        <f t="shared" si="5"/>
        <v>6281390258782</v>
      </c>
      <c r="K340" s="23" t="s">
        <v>4033</v>
      </c>
      <c r="L340" s="1" t="s">
        <v>4034</v>
      </c>
      <c r="M340" s="1" t="s">
        <v>1141</v>
      </c>
      <c r="N340" s="1" t="s">
        <v>4035</v>
      </c>
      <c r="O340" s="1" t="s">
        <v>4036</v>
      </c>
      <c r="P340" s="1" t="s">
        <v>1144</v>
      </c>
      <c r="Q340" s="1" t="s">
        <v>4037</v>
      </c>
      <c r="R340" s="1" t="s">
        <v>2823</v>
      </c>
      <c r="S340" s="1" t="s">
        <v>1559</v>
      </c>
      <c r="T340" s="1" t="s">
        <v>2824</v>
      </c>
      <c r="U340" s="1" t="s">
        <v>1561</v>
      </c>
      <c r="V340" s="1" t="s">
        <v>2824</v>
      </c>
    </row>
    <row r="341" spans="1:22" ht="12.75">
      <c r="A341" s="3">
        <v>45448.889241990742</v>
      </c>
      <c r="B341" s="1" t="s">
        <v>103</v>
      </c>
      <c r="C341" s="6">
        <v>212112247</v>
      </c>
      <c r="D341" s="1" t="s">
        <v>502</v>
      </c>
      <c r="E341" s="1">
        <f t="shared" si="3"/>
        <v>1</v>
      </c>
      <c r="F341" s="1" t="str">
        <f>VLOOKUP(C341,Sheet1!$A$2:$D$540,4,FALSE)</f>
        <v>Naufal Muhammad Iqbal</v>
      </c>
      <c r="G341" s="1">
        <f t="shared" si="4"/>
        <v>1</v>
      </c>
      <c r="H341" s="1" t="s">
        <v>4039</v>
      </c>
      <c r="I341" s="25" t="s">
        <v>4040</v>
      </c>
      <c r="J341" s="23" t="str">
        <f t="shared" si="5"/>
        <v>6281246759468</v>
      </c>
      <c r="K341" s="23" t="s">
        <v>4041</v>
      </c>
      <c r="L341" s="1" t="s">
        <v>4042</v>
      </c>
      <c r="M341" s="1" t="s">
        <v>1141</v>
      </c>
      <c r="N341" s="1" t="s">
        <v>4043</v>
      </c>
      <c r="O341" s="1" t="s">
        <v>4044</v>
      </c>
      <c r="P341" s="1" t="s">
        <v>1144</v>
      </c>
      <c r="Q341" s="1" t="s">
        <v>4045</v>
      </c>
      <c r="R341" s="1" t="s">
        <v>2823</v>
      </c>
      <c r="S341" s="1" t="s">
        <v>1559</v>
      </c>
      <c r="T341" s="1" t="s">
        <v>2824</v>
      </c>
      <c r="U341" s="1" t="s">
        <v>1561</v>
      </c>
      <c r="V341" s="1" t="s">
        <v>2824</v>
      </c>
    </row>
    <row r="342" spans="1:22" ht="12.75">
      <c r="A342" s="3">
        <v>45448.937851030088</v>
      </c>
      <c r="B342" s="1" t="s">
        <v>141</v>
      </c>
      <c r="C342" s="6">
        <v>212112270</v>
      </c>
      <c r="D342" s="1" t="s">
        <v>600</v>
      </c>
      <c r="E342" s="1">
        <f t="shared" si="3"/>
        <v>1</v>
      </c>
      <c r="F342" s="1" t="str">
        <f>VLOOKUP(C342,Sheet1!$A$2:$D$540,4,FALSE)</f>
        <v>Nur Hanifah Miftahul Jannah</v>
      </c>
      <c r="G342" s="1">
        <f t="shared" si="4"/>
        <v>1</v>
      </c>
      <c r="H342" s="1" t="s">
        <v>4047</v>
      </c>
      <c r="I342" s="25" t="s">
        <v>4048</v>
      </c>
      <c r="J342" s="23" t="str">
        <f t="shared" si="5"/>
        <v>6285228886823</v>
      </c>
      <c r="K342" s="23" t="s">
        <v>4049</v>
      </c>
      <c r="L342" s="1" t="s">
        <v>600</v>
      </c>
      <c r="M342" s="1" t="s">
        <v>1141</v>
      </c>
      <c r="N342" s="1" t="s">
        <v>4050</v>
      </c>
      <c r="O342" s="1" t="s">
        <v>4051</v>
      </c>
      <c r="P342" s="1" t="s">
        <v>1144</v>
      </c>
      <c r="Q342" s="1" t="s">
        <v>4052</v>
      </c>
      <c r="R342" s="1" t="s">
        <v>1540</v>
      </c>
      <c r="S342" s="1" t="s">
        <v>1147</v>
      </c>
      <c r="T342" s="1" t="s">
        <v>1703</v>
      </c>
      <c r="U342" s="1" t="s">
        <v>1541</v>
      </c>
      <c r="V342" s="1" t="s">
        <v>1703</v>
      </c>
    </row>
    <row r="343" spans="1:22" ht="12.75">
      <c r="A343" s="3">
        <v>45448.946147361115</v>
      </c>
      <c r="B343" s="1" t="s">
        <v>32</v>
      </c>
      <c r="C343" s="6">
        <v>222112251</v>
      </c>
      <c r="D343" s="1" t="s">
        <v>365</v>
      </c>
      <c r="E343" s="1">
        <f t="shared" si="3"/>
        <v>1</v>
      </c>
      <c r="F343" s="1" t="str">
        <f>VLOOKUP(C343,Sheet1!$A$2:$D$540,4,FALSE)</f>
        <v>Nazwa Thoriqul Jannah</v>
      </c>
      <c r="G343" s="1">
        <f t="shared" si="4"/>
        <v>1</v>
      </c>
      <c r="H343" s="1" t="s">
        <v>4054</v>
      </c>
      <c r="I343" s="25" t="s">
        <v>4055</v>
      </c>
      <c r="J343" s="23" t="str">
        <f t="shared" si="5"/>
        <v>6282214121272</v>
      </c>
      <c r="K343" s="23" t="s">
        <v>4056</v>
      </c>
      <c r="L343" s="1" t="s">
        <v>365</v>
      </c>
      <c r="M343" s="1" t="s">
        <v>1155</v>
      </c>
      <c r="N343" s="1" t="s">
        <v>4057</v>
      </c>
      <c r="O343" s="1" t="s">
        <v>4058</v>
      </c>
      <c r="P343" s="1" t="s">
        <v>1144</v>
      </c>
      <c r="Q343" s="1" t="s">
        <v>4059</v>
      </c>
      <c r="R343" s="1" t="s">
        <v>3164</v>
      </c>
      <c r="S343" s="1" t="s">
        <v>3165</v>
      </c>
      <c r="T343" s="1" t="s">
        <v>3166</v>
      </c>
      <c r="U343" s="1" t="s">
        <v>3167</v>
      </c>
      <c r="V343" s="1" t="s">
        <v>3166</v>
      </c>
    </row>
    <row r="344" spans="1:22" ht="12.75">
      <c r="A344" s="3">
        <v>45448.968155358802</v>
      </c>
      <c r="B344" s="1" t="s">
        <v>75</v>
      </c>
      <c r="C344" s="6">
        <v>222112388</v>
      </c>
      <c r="D344" s="1" t="s">
        <v>149</v>
      </c>
      <c r="E344" s="1">
        <f t="shared" si="3"/>
        <v>1</v>
      </c>
      <c r="F344" s="1" t="str">
        <f>VLOOKUP(C344,Sheet1!$A$2:$D$540,4,FALSE)</f>
        <v>Syakira Rizky Andini</v>
      </c>
      <c r="G344" s="1">
        <f t="shared" si="4"/>
        <v>1</v>
      </c>
      <c r="H344" s="1" t="s">
        <v>4061</v>
      </c>
      <c r="I344" s="25" t="s">
        <v>4062</v>
      </c>
      <c r="J344" s="23" t="str">
        <f t="shared" si="5"/>
        <v>6289616672682</v>
      </c>
      <c r="K344" s="26" t="s">
        <v>4063</v>
      </c>
      <c r="L344" s="1" t="s">
        <v>149</v>
      </c>
      <c r="M344" s="1" t="s">
        <v>1141</v>
      </c>
      <c r="N344" s="1" t="s">
        <v>4064</v>
      </c>
      <c r="O344" s="1" t="s">
        <v>4065</v>
      </c>
      <c r="P344" s="1" t="s">
        <v>1144</v>
      </c>
      <c r="Q344" s="1" t="s">
        <v>4066</v>
      </c>
      <c r="R344" s="1" t="s">
        <v>1340</v>
      </c>
      <c r="S344" s="1" t="s">
        <v>1341</v>
      </c>
      <c r="T344" s="1" t="s">
        <v>1342</v>
      </c>
      <c r="U344" s="1" t="s">
        <v>3199</v>
      </c>
      <c r="V344" s="1" t="s">
        <v>1342</v>
      </c>
    </row>
    <row r="345" spans="1:22" ht="12.75">
      <c r="A345" s="3">
        <v>45449.058177743056</v>
      </c>
      <c r="B345" s="1" t="s">
        <v>18</v>
      </c>
      <c r="C345" s="6">
        <v>222111995</v>
      </c>
      <c r="D345" s="1" t="s">
        <v>330</v>
      </c>
      <c r="E345" s="1">
        <f t="shared" si="3"/>
        <v>1</v>
      </c>
      <c r="F345" s="1" t="str">
        <f>VLOOKUP(C345,Sheet1!$A$2:$D$540,4,FALSE)</f>
        <v>Diva Putra Pratama</v>
      </c>
      <c r="G345" s="1">
        <f t="shared" si="4"/>
        <v>1</v>
      </c>
      <c r="H345" s="1" t="s">
        <v>4068</v>
      </c>
      <c r="I345" s="25" t="s">
        <v>4069</v>
      </c>
      <c r="J345" s="23" t="str">
        <f t="shared" si="5"/>
        <v>6281210710118</v>
      </c>
      <c r="K345" s="23" t="s">
        <v>4070</v>
      </c>
      <c r="L345" s="1" t="s">
        <v>330</v>
      </c>
      <c r="M345" s="1" t="s">
        <v>4071</v>
      </c>
      <c r="N345" s="1" t="s">
        <v>1286</v>
      </c>
      <c r="O345" s="1" t="s">
        <v>4072</v>
      </c>
      <c r="P345" s="1" t="s">
        <v>1144</v>
      </c>
      <c r="Q345" s="1" t="s">
        <v>4073</v>
      </c>
      <c r="R345" s="1" t="s">
        <v>1591</v>
      </c>
      <c r="S345" s="1" t="s">
        <v>2432</v>
      </c>
      <c r="T345" s="1" t="s">
        <v>1592</v>
      </c>
      <c r="U345" s="1" t="s">
        <v>2423</v>
      </c>
      <c r="V345" s="1" t="s">
        <v>1592</v>
      </c>
    </row>
    <row r="346" spans="1:22" ht="12.75">
      <c r="A346" s="3">
        <v>45449.126922141208</v>
      </c>
      <c r="B346" s="1" t="s">
        <v>23</v>
      </c>
      <c r="C346" s="6">
        <v>112212769</v>
      </c>
      <c r="D346" s="1" t="s">
        <v>753</v>
      </c>
      <c r="E346" s="1">
        <f t="shared" si="3"/>
        <v>1</v>
      </c>
      <c r="F346" s="1" t="str">
        <f>VLOOKUP(C346,Sheet1!$A$2:$D$540,4,FALSE)</f>
        <v>Muhammad Roihan Abadi</v>
      </c>
      <c r="G346" s="1">
        <f t="shared" si="4"/>
        <v>1</v>
      </c>
      <c r="H346" s="1" t="s">
        <v>4075</v>
      </c>
      <c r="I346" s="25" t="s">
        <v>4076</v>
      </c>
      <c r="J346" s="23" t="str">
        <f t="shared" si="5"/>
        <v>6281378055108</v>
      </c>
      <c r="K346" s="26" t="s">
        <v>4077</v>
      </c>
      <c r="L346" s="1" t="s">
        <v>4078</v>
      </c>
      <c r="M346" s="1" t="s">
        <v>4079</v>
      </c>
      <c r="N346" s="1" t="s">
        <v>4080</v>
      </c>
      <c r="O346" s="1" t="s">
        <v>4081</v>
      </c>
      <c r="P346" s="1" t="s">
        <v>1144</v>
      </c>
      <c r="Q346" s="1" t="s">
        <v>4082</v>
      </c>
      <c r="R346" s="1" t="s">
        <v>3512</v>
      </c>
      <c r="S346" s="1" t="s">
        <v>3512</v>
      </c>
      <c r="T346" s="1" t="s">
        <v>3514</v>
      </c>
      <c r="U346" s="1" t="s">
        <v>3515</v>
      </c>
      <c r="V346" s="1" t="s">
        <v>3514</v>
      </c>
    </row>
    <row r="347" spans="1:22" ht="12.75">
      <c r="A347" s="3">
        <v>45449.265380254627</v>
      </c>
      <c r="B347" s="1" t="s">
        <v>47</v>
      </c>
      <c r="C347" s="6">
        <v>112212648</v>
      </c>
      <c r="D347" s="1" t="s">
        <v>296</v>
      </c>
      <c r="E347" s="1">
        <f t="shared" si="3"/>
        <v>1</v>
      </c>
      <c r="F347" s="1" t="str">
        <f>VLOOKUP(C347,Sheet1!$A$2:$D$540,4,FALSE)</f>
        <v>Hotton Jonatan</v>
      </c>
      <c r="G347" s="1">
        <f t="shared" si="4"/>
        <v>1</v>
      </c>
      <c r="H347" s="1" t="s">
        <v>4084</v>
      </c>
      <c r="I347" s="25" t="s">
        <v>4085</v>
      </c>
      <c r="J347" s="23" t="str">
        <f t="shared" si="5"/>
        <v>628561726205</v>
      </c>
      <c r="K347" s="23" t="s">
        <v>4086</v>
      </c>
      <c r="L347" s="1" t="s">
        <v>296</v>
      </c>
      <c r="M347" s="1" t="s">
        <v>1177</v>
      </c>
      <c r="N347" s="1" t="s">
        <v>4087</v>
      </c>
      <c r="O347" s="1" t="s">
        <v>4088</v>
      </c>
      <c r="P347" s="1" t="s">
        <v>2060</v>
      </c>
      <c r="Q347" s="1" t="s">
        <v>4088</v>
      </c>
      <c r="R347" s="1" t="s">
        <v>2062</v>
      </c>
      <c r="S347" s="1" t="s">
        <v>2062</v>
      </c>
      <c r="T347" s="1" t="s">
        <v>2344</v>
      </c>
      <c r="U347" s="1" t="s">
        <v>1311</v>
      </c>
      <c r="V347" s="1" t="s">
        <v>2344</v>
      </c>
    </row>
    <row r="348" spans="1:22" ht="12.75">
      <c r="A348" s="3">
        <v>45449.289289768523</v>
      </c>
      <c r="B348" s="1" t="s">
        <v>75</v>
      </c>
      <c r="C348" s="6">
        <v>222112154</v>
      </c>
      <c r="D348" s="1" t="s">
        <v>460</v>
      </c>
      <c r="E348" s="1">
        <f t="shared" si="3"/>
        <v>1</v>
      </c>
      <c r="F348" s="1" t="str">
        <f>VLOOKUP(C348,Sheet1!$A$2:$D$540,4,FALSE)</f>
        <v>Lilis Dwiyanti</v>
      </c>
      <c r="G348" s="1">
        <f t="shared" si="4"/>
        <v>1</v>
      </c>
      <c r="H348" s="1" t="s">
        <v>4090</v>
      </c>
      <c r="I348" s="25" t="s">
        <v>4091</v>
      </c>
      <c r="J348" s="23" t="str">
        <f t="shared" si="5"/>
        <v>6282137284408</v>
      </c>
      <c r="K348" s="23" t="s">
        <v>4092</v>
      </c>
      <c r="L348" s="1" t="s">
        <v>4093</v>
      </c>
      <c r="M348" s="1" t="s">
        <v>2830</v>
      </c>
      <c r="N348" s="1" t="s">
        <v>4094</v>
      </c>
      <c r="O348" s="1" t="s">
        <v>4095</v>
      </c>
      <c r="P348" s="1" t="s">
        <v>1144</v>
      </c>
      <c r="Q348" s="1" t="s">
        <v>4096</v>
      </c>
      <c r="R348" s="1" t="s">
        <v>1194</v>
      </c>
      <c r="S348" s="1" t="s">
        <v>1558</v>
      </c>
      <c r="T348" s="1" t="s">
        <v>1196</v>
      </c>
      <c r="U348" s="1" t="s">
        <v>1560</v>
      </c>
      <c r="V348" s="1" t="s">
        <v>1196</v>
      </c>
    </row>
    <row r="349" spans="1:22" ht="12.75">
      <c r="A349" s="3">
        <v>45449.429491076386</v>
      </c>
      <c r="B349" s="1" t="s">
        <v>18</v>
      </c>
      <c r="C349" s="6">
        <v>222112434</v>
      </c>
      <c r="D349" s="1" t="s">
        <v>345</v>
      </c>
      <c r="E349" s="1">
        <f t="shared" si="3"/>
        <v>1</v>
      </c>
      <c r="F349" s="1" t="str">
        <f>VLOOKUP(C349,Sheet1!$A$2:$D$540,4,FALSE)</f>
        <v>Zulfaa Dwi Oktavian</v>
      </c>
      <c r="G349" s="1">
        <f t="shared" si="4"/>
        <v>1</v>
      </c>
      <c r="H349" s="1" t="s">
        <v>4098</v>
      </c>
      <c r="I349" s="25" t="s">
        <v>4099</v>
      </c>
      <c r="J349" s="23" t="str">
        <f t="shared" si="5"/>
        <v>6281564754025</v>
      </c>
      <c r="K349" s="23" t="s">
        <v>4100</v>
      </c>
      <c r="L349" s="1" t="s">
        <v>4101</v>
      </c>
      <c r="M349" s="1" t="s">
        <v>1141</v>
      </c>
      <c r="N349" s="1" t="s">
        <v>4102</v>
      </c>
      <c r="O349" s="1" t="s">
        <v>4103</v>
      </c>
      <c r="P349" s="1" t="s">
        <v>1144</v>
      </c>
      <c r="Q349" s="1" t="s">
        <v>4104</v>
      </c>
      <c r="R349" s="1" t="s">
        <v>4105</v>
      </c>
      <c r="S349" s="1" t="s">
        <v>1360</v>
      </c>
      <c r="T349" s="1" t="s">
        <v>2195</v>
      </c>
      <c r="U349" s="1" t="s">
        <v>2196</v>
      </c>
      <c r="V349" s="1" t="s">
        <v>2195</v>
      </c>
    </row>
    <row r="350" spans="1:22" ht="12.75">
      <c r="A350" s="3">
        <v>45449.318097210649</v>
      </c>
      <c r="B350" s="1" t="s">
        <v>62</v>
      </c>
      <c r="C350" s="6">
        <v>222112099</v>
      </c>
      <c r="D350" s="1" t="s">
        <v>794</v>
      </c>
      <c r="E350" s="1">
        <f t="shared" si="3"/>
        <v>1</v>
      </c>
      <c r="F350" s="1" t="str">
        <f>VLOOKUP(C350,Sheet1!$A$2:$D$540,4,FALSE)</f>
        <v>I Kadek Purna Widyarta</v>
      </c>
      <c r="G350" s="1">
        <f t="shared" si="4"/>
        <v>1</v>
      </c>
      <c r="H350" s="1" t="s">
        <v>4107</v>
      </c>
      <c r="I350" s="25" t="s">
        <v>4108</v>
      </c>
      <c r="J350" s="23" t="str">
        <f t="shared" si="5"/>
        <v>6285338373609</v>
      </c>
      <c r="K350" s="26" t="s">
        <v>4109</v>
      </c>
      <c r="L350" s="1" t="s">
        <v>794</v>
      </c>
      <c r="M350" s="1" t="s">
        <v>1141</v>
      </c>
      <c r="N350" s="1" t="s">
        <v>4110</v>
      </c>
      <c r="O350" s="1" t="s">
        <v>4111</v>
      </c>
      <c r="P350" s="1" t="s">
        <v>1144</v>
      </c>
      <c r="Q350" s="1" t="s">
        <v>4112</v>
      </c>
      <c r="R350" s="1" t="s">
        <v>3396</v>
      </c>
      <c r="S350" s="1" t="s">
        <v>3397</v>
      </c>
      <c r="T350" s="1" t="s">
        <v>3398</v>
      </c>
      <c r="U350" s="1" t="s">
        <v>3399</v>
      </c>
      <c r="V350" s="1" t="s">
        <v>3398</v>
      </c>
    </row>
    <row r="351" spans="1:22" ht="12.75">
      <c r="A351" s="3">
        <v>45449.318238425927</v>
      </c>
      <c r="B351" s="1" t="s">
        <v>62</v>
      </c>
      <c r="C351" s="6">
        <v>222112058</v>
      </c>
      <c r="D351" s="1" t="s">
        <v>546</v>
      </c>
      <c r="E351" s="1">
        <f t="shared" si="3"/>
        <v>1</v>
      </c>
      <c r="F351" s="1" t="str">
        <f>VLOOKUP(C351,Sheet1!$A$2:$D$540,4,FALSE)</f>
        <v>Feza Raffa Arnanda</v>
      </c>
      <c r="G351" s="1">
        <f t="shared" si="4"/>
        <v>1</v>
      </c>
      <c r="H351" s="1" t="s">
        <v>4114</v>
      </c>
      <c r="I351" s="25" t="s">
        <v>4115</v>
      </c>
      <c r="J351" s="23" t="str">
        <f t="shared" si="5"/>
        <v>6281325462569</v>
      </c>
      <c r="K351" s="23" t="s">
        <v>4116</v>
      </c>
      <c r="L351" s="1" t="s">
        <v>4117</v>
      </c>
      <c r="M351" s="1" t="s">
        <v>1286</v>
      </c>
      <c r="N351" s="1" t="s">
        <v>4118</v>
      </c>
      <c r="O351" s="1" t="s">
        <v>4119</v>
      </c>
      <c r="P351" s="1" t="s">
        <v>1144</v>
      </c>
      <c r="Q351" s="1" t="s">
        <v>4120</v>
      </c>
      <c r="R351" s="1" t="s">
        <v>1248</v>
      </c>
      <c r="S351" s="1" t="s">
        <v>1247</v>
      </c>
      <c r="T351" s="1" t="s">
        <v>1249</v>
      </c>
      <c r="U351" s="1" t="s">
        <v>1250</v>
      </c>
      <c r="V351" s="1" t="s">
        <v>1249</v>
      </c>
    </row>
    <row r="352" spans="1:22" ht="12.75">
      <c r="A352" s="3">
        <v>45449.325606608792</v>
      </c>
      <c r="B352" s="1" t="s">
        <v>62</v>
      </c>
      <c r="C352" s="6">
        <v>222112290</v>
      </c>
      <c r="D352" s="1" t="s">
        <v>96</v>
      </c>
      <c r="E352" s="1">
        <f t="shared" si="3"/>
        <v>1</v>
      </c>
      <c r="F352" s="1" t="str">
        <f>VLOOKUP(C352,Sheet1!$A$2:$D$540,4,FALSE)</f>
        <v>Putri Aysyah</v>
      </c>
      <c r="G352" s="1">
        <f t="shared" si="4"/>
        <v>1</v>
      </c>
      <c r="H352" s="1" t="s">
        <v>4122</v>
      </c>
      <c r="I352" s="25" t="s">
        <v>4123</v>
      </c>
      <c r="J352" s="23" t="str">
        <f t="shared" si="5"/>
        <v>628984618417</v>
      </c>
      <c r="K352" s="26" t="s">
        <v>4124</v>
      </c>
      <c r="L352" s="1" t="s">
        <v>96</v>
      </c>
      <c r="M352" s="1" t="s">
        <v>1141</v>
      </c>
      <c r="N352" s="1" t="s">
        <v>4125</v>
      </c>
      <c r="O352" s="1" t="s">
        <v>4126</v>
      </c>
      <c r="P352" s="1" t="s">
        <v>1144</v>
      </c>
      <c r="Q352" s="1" t="s">
        <v>4127</v>
      </c>
      <c r="R352" s="1" t="s">
        <v>1237</v>
      </c>
      <c r="S352" s="1" t="s">
        <v>1237</v>
      </c>
      <c r="T352" s="1" t="s">
        <v>1238</v>
      </c>
      <c r="U352" s="1" t="s">
        <v>2911</v>
      </c>
      <c r="V352" s="1" t="s">
        <v>1238</v>
      </c>
    </row>
    <row r="353" spans="1:22" ht="12.75">
      <c r="A353" s="3">
        <v>45449.366708391201</v>
      </c>
      <c r="B353" s="1" t="s">
        <v>20</v>
      </c>
      <c r="C353" s="6">
        <v>212111920</v>
      </c>
      <c r="D353" s="1" t="s">
        <v>250</v>
      </c>
      <c r="E353" s="1">
        <f t="shared" si="3"/>
        <v>1</v>
      </c>
      <c r="F353" s="1" t="str">
        <f>VLOOKUP(C353,Sheet1!$A$2:$D$540,4,FALSE)</f>
        <v>Ariel Patar Jonathan Simanjuntak</v>
      </c>
      <c r="G353" s="1">
        <f t="shared" si="4"/>
        <v>1</v>
      </c>
      <c r="H353" s="1" t="s">
        <v>4129</v>
      </c>
      <c r="I353" s="25" t="s">
        <v>4130</v>
      </c>
      <c r="J353" s="23" t="str">
        <f t="shared" si="5"/>
        <v>6281388836983</v>
      </c>
      <c r="K353" s="23" t="s">
        <v>4131</v>
      </c>
      <c r="L353" s="1" t="s">
        <v>4132</v>
      </c>
      <c r="M353" s="1" t="s">
        <v>1475</v>
      </c>
      <c r="N353" s="1" t="s">
        <v>4133</v>
      </c>
      <c r="O353" s="1" t="s">
        <v>4134</v>
      </c>
      <c r="P353" s="1" t="s">
        <v>1144</v>
      </c>
      <c r="Q353" s="1" t="s">
        <v>4134</v>
      </c>
      <c r="R353" s="1" t="s">
        <v>1158</v>
      </c>
      <c r="S353" s="1" t="s">
        <v>1159</v>
      </c>
      <c r="T353" s="1" t="s">
        <v>1160</v>
      </c>
      <c r="U353" s="1" t="s">
        <v>1311</v>
      </c>
      <c r="V353" s="1" t="s">
        <v>1160</v>
      </c>
    </row>
    <row r="354" spans="1:22" ht="12.75">
      <c r="A354" s="3">
        <v>45449.844065289348</v>
      </c>
      <c r="B354" s="1" t="s">
        <v>57</v>
      </c>
      <c r="C354" s="6">
        <v>222112210</v>
      </c>
      <c r="D354" s="1" t="s">
        <v>470</v>
      </c>
      <c r="E354" s="1">
        <f t="shared" si="3"/>
        <v>1</v>
      </c>
      <c r="F354" s="1" t="str">
        <f>VLOOKUP(C354,Sheet1!$A$2:$D$540,4,FALSE)</f>
        <v>Muhammad Diva Amrullah</v>
      </c>
      <c r="G354" s="1">
        <f t="shared" si="4"/>
        <v>1</v>
      </c>
      <c r="H354" s="1" t="s">
        <v>4136</v>
      </c>
      <c r="I354" s="25" t="s">
        <v>4137</v>
      </c>
      <c r="J354" s="23" t="str">
        <f t="shared" si="5"/>
        <v>6282324387402</v>
      </c>
      <c r="K354" s="23" t="s">
        <v>4138</v>
      </c>
      <c r="L354" s="1" t="s">
        <v>470</v>
      </c>
      <c r="M354" s="1" t="s">
        <v>1141</v>
      </c>
      <c r="N354" s="1" t="s">
        <v>4139</v>
      </c>
      <c r="O354" s="1" t="s">
        <v>4140</v>
      </c>
      <c r="P354" s="1" t="s">
        <v>1144</v>
      </c>
      <c r="Q354" s="1" t="s">
        <v>4141</v>
      </c>
      <c r="R354" s="1" t="s">
        <v>1332</v>
      </c>
      <c r="S354" s="1" t="s">
        <v>1558</v>
      </c>
      <c r="T354" s="1" t="s">
        <v>1560</v>
      </c>
      <c r="U354" s="1" t="s">
        <v>1333</v>
      </c>
      <c r="V354" s="1" t="s">
        <v>1333</v>
      </c>
    </row>
    <row r="355" spans="1:22" ht="12.75">
      <c r="A355" s="3">
        <v>45449.424710046296</v>
      </c>
      <c r="B355" s="1" t="s">
        <v>32</v>
      </c>
      <c r="C355" s="6">
        <v>222112171</v>
      </c>
      <c r="D355" s="1" t="s">
        <v>667</v>
      </c>
      <c r="E355" s="1">
        <f t="shared" si="3"/>
        <v>1</v>
      </c>
      <c r="F355" s="1" t="str">
        <f>VLOOKUP(C355,Sheet1!$A$2:$D$540,4,FALSE)</f>
        <v>Marchadha Santi Wilda</v>
      </c>
      <c r="G355" s="1">
        <f t="shared" si="4"/>
        <v>1</v>
      </c>
      <c r="H355" s="1" t="s">
        <v>4143</v>
      </c>
      <c r="I355" s="25" t="s">
        <v>4144</v>
      </c>
      <c r="J355" s="23" t="str">
        <f t="shared" si="5"/>
        <v>6281330651078</v>
      </c>
      <c r="K355" s="23" t="s">
        <v>4145</v>
      </c>
      <c r="L355" s="1" t="s">
        <v>4146</v>
      </c>
      <c r="M355" s="1" t="s">
        <v>1141</v>
      </c>
      <c r="N355" s="1" t="s">
        <v>4147</v>
      </c>
      <c r="O355" s="1" t="s">
        <v>4148</v>
      </c>
      <c r="P355" s="1" t="s">
        <v>1144</v>
      </c>
      <c r="Q355" s="1" t="s">
        <v>4149</v>
      </c>
      <c r="R355" s="1" t="s">
        <v>1206</v>
      </c>
      <c r="S355" s="1" t="s">
        <v>1530</v>
      </c>
      <c r="T355" s="1" t="s">
        <v>1208</v>
      </c>
      <c r="U355" s="1" t="s">
        <v>1322</v>
      </c>
      <c r="V355" s="1" t="s">
        <v>1208</v>
      </c>
    </row>
    <row r="356" spans="1:22" ht="12.75">
      <c r="A356" s="3">
        <v>45449.424885520828</v>
      </c>
      <c r="B356" s="1" t="s">
        <v>32</v>
      </c>
      <c r="C356" s="6">
        <v>222112219</v>
      </c>
      <c r="D356" s="1" t="s">
        <v>111</v>
      </c>
      <c r="E356" s="1">
        <f t="shared" si="3"/>
        <v>1</v>
      </c>
      <c r="F356" s="1" t="str">
        <f>VLOOKUP(C356,Sheet1!$A$2:$D$540,4,FALSE)</f>
        <v>Muhammad Rafi Tasrif</v>
      </c>
      <c r="G356" s="1">
        <f t="shared" si="4"/>
        <v>1</v>
      </c>
      <c r="H356" s="1" t="s">
        <v>4151</v>
      </c>
      <c r="I356" s="25" t="s">
        <v>4152</v>
      </c>
      <c r="J356" s="23" t="str">
        <f t="shared" si="5"/>
        <v>6282288991332</v>
      </c>
      <c r="K356" s="26" t="s">
        <v>4153</v>
      </c>
      <c r="L356" s="1" t="s">
        <v>111</v>
      </c>
      <c r="M356" s="1" t="s">
        <v>1141</v>
      </c>
      <c r="N356" s="1" t="s">
        <v>3365</v>
      </c>
      <c r="O356" s="1" t="s">
        <v>4154</v>
      </c>
      <c r="P356" s="1" t="s">
        <v>1144</v>
      </c>
      <c r="Q356" s="1" t="s">
        <v>4155</v>
      </c>
      <c r="R356" s="1" t="s">
        <v>3368</v>
      </c>
      <c r="S356" s="1" t="s">
        <v>3369</v>
      </c>
      <c r="T356" s="1" t="s">
        <v>3370</v>
      </c>
      <c r="U356" s="1" t="s">
        <v>3371</v>
      </c>
      <c r="V356" s="1" t="s">
        <v>3370</v>
      </c>
    </row>
    <row r="357" spans="1:22" ht="12.75">
      <c r="A357" s="3">
        <v>45449.429669131947</v>
      </c>
      <c r="B357" s="1" t="s">
        <v>23</v>
      </c>
      <c r="C357" s="6">
        <v>112212654</v>
      </c>
      <c r="D357" s="1" t="s">
        <v>812</v>
      </c>
      <c r="E357" s="1">
        <f t="shared" si="3"/>
        <v>1</v>
      </c>
      <c r="F357" s="1" t="str">
        <f>VLOOKUP(C357,Sheet1!$A$2:$D$540,4,FALSE)</f>
        <v>I Wayan Rendi Pratama</v>
      </c>
      <c r="G357" s="1">
        <f t="shared" si="4"/>
        <v>1</v>
      </c>
      <c r="H357" s="1" t="s">
        <v>4157</v>
      </c>
      <c r="I357" s="25" t="s">
        <v>4158</v>
      </c>
      <c r="J357" s="23" t="str">
        <f t="shared" si="5"/>
        <v>6287752982773</v>
      </c>
      <c r="K357" s="23" t="s">
        <v>4159</v>
      </c>
      <c r="L357" s="1" t="s">
        <v>4160</v>
      </c>
      <c r="M357" s="1" t="s">
        <v>1141</v>
      </c>
      <c r="N357" s="1" t="s">
        <v>4161</v>
      </c>
      <c r="O357" s="1" t="s">
        <v>4162</v>
      </c>
      <c r="P357" s="1" t="s">
        <v>1144</v>
      </c>
      <c r="Q357" s="1" t="s">
        <v>4163</v>
      </c>
      <c r="R357" s="1" t="s">
        <v>2045</v>
      </c>
      <c r="S357" s="1" t="s">
        <v>2044</v>
      </c>
      <c r="T357" s="1" t="s">
        <v>2046</v>
      </c>
      <c r="U357" s="1" t="s">
        <v>2047</v>
      </c>
      <c r="V357" s="1" t="s">
        <v>2046</v>
      </c>
    </row>
    <row r="358" spans="1:22" ht="12.75">
      <c r="A358" s="3">
        <v>45449.430693587958</v>
      </c>
      <c r="B358" s="1" t="s">
        <v>32</v>
      </c>
      <c r="C358" s="6">
        <v>222112310</v>
      </c>
      <c r="D358" s="1" t="s">
        <v>646</v>
      </c>
      <c r="E358" s="1">
        <f t="shared" si="3"/>
        <v>1</v>
      </c>
      <c r="F358" s="1" t="str">
        <f>VLOOKUP(C358,Sheet1!$A$2:$D$540,4,FALSE)</f>
        <v>Rechtiana Putri Arini</v>
      </c>
      <c r="G358" s="1">
        <f t="shared" si="4"/>
        <v>1</v>
      </c>
      <c r="H358" s="1" t="s">
        <v>4165</v>
      </c>
      <c r="I358" s="25" t="s">
        <v>4166</v>
      </c>
      <c r="J358" s="23" t="str">
        <f t="shared" si="5"/>
        <v>62895807861040</v>
      </c>
      <c r="K358" s="23" t="s">
        <v>4167</v>
      </c>
      <c r="L358" s="1" t="s">
        <v>4168</v>
      </c>
      <c r="M358" s="1" t="s">
        <v>1141</v>
      </c>
      <c r="N358" s="1" t="s">
        <v>4169</v>
      </c>
      <c r="O358" s="1" t="s">
        <v>4170</v>
      </c>
      <c r="P358" s="1" t="s">
        <v>1144</v>
      </c>
      <c r="Q358" s="1" t="s">
        <v>4171</v>
      </c>
      <c r="R358" s="1" t="s">
        <v>3350</v>
      </c>
      <c r="S358" s="1" t="s">
        <v>1719</v>
      </c>
      <c r="T358" s="1" t="s">
        <v>3351</v>
      </c>
      <c r="U358" s="1" t="s">
        <v>1721</v>
      </c>
      <c r="V358" s="1" t="s">
        <v>3351</v>
      </c>
    </row>
    <row r="359" spans="1:22" ht="12.75">
      <c r="A359" s="3">
        <v>45449.723091423613</v>
      </c>
      <c r="B359" s="1" t="s">
        <v>62</v>
      </c>
      <c r="C359" s="6">
        <v>222112179</v>
      </c>
      <c r="D359" s="1" t="s">
        <v>314</v>
      </c>
      <c r="E359" s="1">
        <f t="shared" si="3"/>
        <v>1</v>
      </c>
      <c r="F359" s="1" t="str">
        <f>VLOOKUP(C359,Sheet1!$A$2:$D$540,4,FALSE)</f>
        <v>Marshela Alya Kusuma Wardani</v>
      </c>
      <c r="G359" s="1">
        <f t="shared" si="4"/>
        <v>1</v>
      </c>
      <c r="H359" s="1" t="s">
        <v>4173</v>
      </c>
      <c r="I359" s="25" t="s">
        <v>4174</v>
      </c>
      <c r="J359" s="23" t="str">
        <f t="shared" si="5"/>
        <v>6287878656676</v>
      </c>
      <c r="K359" s="23" t="s">
        <v>4175</v>
      </c>
      <c r="L359" s="1" t="s">
        <v>4176</v>
      </c>
      <c r="M359" s="1" t="s">
        <v>1155</v>
      </c>
      <c r="N359" s="1" t="s">
        <v>2054</v>
      </c>
      <c r="O359" s="1" t="s">
        <v>4177</v>
      </c>
      <c r="P359" s="1" t="s">
        <v>2054</v>
      </c>
      <c r="Q359" s="1" t="s">
        <v>4177</v>
      </c>
      <c r="R359" s="1" t="s">
        <v>2055</v>
      </c>
      <c r="S359" s="1" t="s">
        <v>2055</v>
      </c>
      <c r="T359" s="1" t="s">
        <v>1311</v>
      </c>
      <c r="U359" s="1" t="s">
        <v>2366</v>
      </c>
      <c r="V359" s="1" t="s">
        <v>2366</v>
      </c>
    </row>
    <row r="360" spans="1:22" ht="12.75">
      <c r="A360" s="3">
        <v>45449.461737523146</v>
      </c>
      <c r="B360" s="1" t="s">
        <v>32</v>
      </c>
      <c r="C360" s="6">
        <v>222112378</v>
      </c>
      <c r="D360" s="1" t="s">
        <v>4179</v>
      </c>
      <c r="E360" s="1">
        <f t="shared" si="3"/>
        <v>1</v>
      </c>
      <c r="F360" s="1" t="str">
        <f>VLOOKUP(C360,Sheet1!$A$2:$D$540,4,FALSE)</f>
        <v>Soraya Afkarina Mumtazah</v>
      </c>
      <c r="G360" s="1">
        <f t="shared" si="4"/>
        <v>1</v>
      </c>
      <c r="H360" s="1" t="s">
        <v>4180</v>
      </c>
      <c r="I360" s="25" t="s">
        <v>4181</v>
      </c>
      <c r="J360" s="23" t="str">
        <f t="shared" si="5"/>
        <v>6282228126072</v>
      </c>
      <c r="K360" s="23" t="s">
        <v>4182</v>
      </c>
      <c r="L360" s="1" t="s">
        <v>4179</v>
      </c>
      <c r="M360" s="1" t="s">
        <v>1286</v>
      </c>
      <c r="N360" s="1" t="s">
        <v>4183</v>
      </c>
      <c r="O360" s="1" t="s">
        <v>4184</v>
      </c>
      <c r="P360" s="1" t="s">
        <v>1144</v>
      </c>
      <c r="Q360" s="1" t="s">
        <v>4185</v>
      </c>
      <c r="R360" s="1" t="s">
        <v>1310</v>
      </c>
      <c r="S360" s="1" t="s">
        <v>1158</v>
      </c>
      <c r="T360" s="1" t="s">
        <v>3841</v>
      </c>
      <c r="U360" s="1" t="s">
        <v>3841</v>
      </c>
      <c r="V360" s="1" t="s">
        <v>3841</v>
      </c>
    </row>
    <row r="361" spans="1:22" ht="12.75">
      <c r="A361" s="3">
        <v>45449.483532905091</v>
      </c>
      <c r="B361" s="1" t="s">
        <v>11</v>
      </c>
      <c r="C361" s="6">
        <v>222111848</v>
      </c>
      <c r="D361" s="1" t="s">
        <v>765</v>
      </c>
      <c r="E361" s="1">
        <f t="shared" si="3"/>
        <v>1</v>
      </c>
      <c r="F361" s="1" t="str">
        <f>VLOOKUP(C361,Sheet1!$A$2:$D$540,4,FALSE)</f>
        <v>Afdatul Chofidah</v>
      </c>
      <c r="G361" s="1">
        <f t="shared" si="4"/>
        <v>1</v>
      </c>
      <c r="H361" s="1" t="s">
        <v>4187</v>
      </c>
      <c r="I361" s="25" t="s">
        <v>4188</v>
      </c>
      <c r="J361" s="23" t="str">
        <f t="shared" si="5"/>
        <v>6281529906799</v>
      </c>
      <c r="K361" s="23" t="s">
        <v>4189</v>
      </c>
      <c r="L361" s="1" t="s">
        <v>4190</v>
      </c>
      <c r="M361" s="1" t="s">
        <v>1177</v>
      </c>
      <c r="N361" s="1" t="s">
        <v>4191</v>
      </c>
      <c r="O361" s="1" t="s">
        <v>4192</v>
      </c>
      <c r="P361" s="1" t="s">
        <v>1144</v>
      </c>
      <c r="Q361" s="1" t="s">
        <v>4193</v>
      </c>
      <c r="R361" s="1" t="s">
        <v>1268</v>
      </c>
      <c r="S361" s="1" t="s">
        <v>1267</v>
      </c>
      <c r="T361" s="1" t="s">
        <v>3443</v>
      </c>
      <c r="U361" s="1" t="s">
        <v>3444</v>
      </c>
      <c r="V361" s="1" t="s">
        <v>3443</v>
      </c>
    </row>
    <row r="362" spans="1:22" ht="12.75">
      <c r="A362" s="3">
        <v>45449.490570497685</v>
      </c>
      <c r="B362" s="1" t="s">
        <v>20</v>
      </c>
      <c r="C362" s="6">
        <v>212112424</v>
      </c>
      <c r="D362" s="1" t="s">
        <v>140</v>
      </c>
      <c r="E362" s="1">
        <f t="shared" si="3"/>
        <v>1</v>
      </c>
      <c r="F362" s="1" t="str">
        <f>VLOOKUP(C362,Sheet1!$A$2:$D$540,4,FALSE)</f>
        <v>Yulia Arizka</v>
      </c>
      <c r="G362" s="1">
        <f t="shared" si="4"/>
        <v>1</v>
      </c>
      <c r="H362" s="1" t="s">
        <v>4195</v>
      </c>
      <c r="I362" s="25" t="s">
        <v>4196</v>
      </c>
      <c r="J362" s="23" t="str">
        <f t="shared" si="5"/>
        <v>6282112538186</v>
      </c>
      <c r="K362" s="23" t="s">
        <v>4197</v>
      </c>
      <c r="L362" s="1" t="s">
        <v>4198</v>
      </c>
      <c r="M362" s="1" t="s">
        <v>1141</v>
      </c>
      <c r="N362" s="1" t="s">
        <v>4199</v>
      </c>
      <c r="O362" s="1" t="s">
        <v>4200</v>
      </c>
      <c r="P362" s="1" t="s">
        <v>1144</v>
      </c>
      <c r="Q362" s="1" t="s">
        <v>4201</v>
      </c>
      <c r="R362" s="1" t="s">
        <v>2775</v>
      </c>
      <c r="S362" s="1" t="s">
        <v>2775</v>
      </c>
      <c r="T362" s="1" t="s">
        <v>3276</v>
      </c>
      <c r="U362" s="1" t="s">
        <v>3277</v>
      </c>
      <c r="V362" s="1" t="s">
        <v>3276</v>
      </c>
    </row>
    <row r="363" spans="1:22" ht="12.75">
      <c r="A363" s="3">
        <v>45449.512374328704</v>
      </c>
      <c r="B363" s="1" t="s">
        <v>30</v>
      </c>
      <c r="C363" s="6">
        <v>112212443</v>
      </c>
      <c r="D363" s="1" t="s">
        <v>230</v>
      </c>
      <c r="E363" s="1">
        <f t="shared" si="3"/>
        <v>1</v>
      </c>
      <c r="F363" s="1" t="str">
        <f>VLOOKUP(C363,Sheet1!$A$2:$D$540,4,FALSE)</f>
        <v>Adha Asy Syifa</v>
      </c>
      <c r="G363" s="1">
        <f t="shared" si="4"/>
        <v>1</v>
      </c>
      <c r="H363" s="1" t="s">
        <v>4203</v>
      </c>
      <c r="I363" s="25" t="s">
        <v>4204</v>
      </c>
      <c r="J363" s="23" t="str">
        <f t="shared" si="5"/>
        <v>6289691111960</v>
      </c>
      <c r="K363" s="26" t="s">
        <v>4205</v>
      </c>
      <c r="L363" s="1" t="s">
        <v>230</v>
      </c>
      <c r="M363" s="1" t="s">
        <v>1141</v>
      </c>
      <c r="N363" s="1" t="s">
        <v>4206</v>
      </c>
      <c r="O363" s="1" t="s">
        <v>4207</v>
      </c>
      <c r="P363" s="1" t="s">
        <v>1144</v>
      </c>
      <c r="Q363" s="1" t="s">
        <v>4208</v>
      </c>
      <c r="R363" s="1" t="s">
        <v>3684</v>
      </c>
      <c r="S363" s="1" t="s">
        <v>1381</v>
      </c>
      <c r="T363" s="1" t="s">
        <v>1160</v>
      </c>
      <c r="U363" s="1" t="s">
        <v>1383</v>
      </c>
      <c r="V363" s="1" t="s">
        <v>1160</v>
      </c>
    </row>
    <row r="364" spans="1:22" ht="12.75">
      <c r="A364" s="3">
        <v>45451.492302500003</v>
      </c>
      <c r="B364" s="1" t="s">
        <v>35</v>
      </c>
      <c r="C364" s="6">
        <v>212111847</v>
      </c>
      <c r="D364" s="1" t="s">
        <v>263</v>
      </c>
      <c r="E364" s="1">
        <f t="shared" si="3"/>
        <v>1</v>
      </c>
      <c r="F364" s="1" t="str">
        <f>VLOOKUP(C364,Sheet1!$A$2:$D$540,4,FALSE)</f>
        <v>Adrian Kesar Pratama Lubis</v>
      </c>
      <c r="G364" s="1">
        <f t="shared" si="4"/>
        <v>1</v>
      </c>
      <c r="H364" s="1" t="s">
        <v>4210</v>
      </c>
      <c r="I364" s="25" t="s">
        <v>4211</v>
      </c>
      <c r="J364" s="23" t="str">
        <f t="shared" si="5"/>
        <v>6285763416405</v>
      </c>
      <c r="K364" s="26" t="s">
        <v>4212</v>
      </c>
      <c r="L364" s="1" t="s">
        <v>4213</v>
      </c>
      <c r="M364" s="1" t="s">
        <v>1141</v>
      </c>
      <c r="N364" s="1" t="s">
        <v>4214</v>
      </c>
      <c r="O364" s="1" t="s">
        <v>4215</v>
      </c>
      <c r="P364" s="1" t="s">
        <v>1144</v>
      </c>
      <c r="Q364" s="1" t="s">
        <v>4215</v>
      </c>
      <c r="R364" s="1" t="s">
        <v>1158</v>
      </c>
      <c r="S364" s="1" t="s">
        <v>2422</v>
      </c>
      <c r="T364" s="1" t="s">
        <v>1311</v>
      </c>
      <c r="U364" s="1" t="s">
        <v>1160</v>
      </c>
      <c r="V364" s="1" t="s">
        <v>2960</v>
      </c>
    </row>
    <row r="365" spans="1:22" ht="12.75">
      <c r="A365" s="3">
        <v>45449.567100532411</v>
      </c>
      <c r="B365" s="1" t="s">
        <v>38</v>
      </c>
      <c r="C365" s="6">
        <v>212112211</v>
      </c>
      <c r="D365" s="1" t="s">
        <v>251</v>
      </c>
      <c r="E365" s="1">
        <f t="shared" si="3"/>
        <v>1</v>
      </c>
      <c r="F365" s="1" t="str">
        <f>VLOOKUP(C365,Sheet1!$A$2:$D$540,4,FALSE)</f>
        <v>Muhammad Fajar Siddiq</v>
      </c>
      <c r="G365" s="1">
        <f t="shared" si="4"/>
        <v>1</v>
      </c>
      <c r="H365" s="1" t="s">
        <v>4217</v>
      </c>
      <c r="I365" s="25" t="s">
        <v>4218</v>
      </c>
      <c r="J365" s="23" t="str">
        <f t="shared" si="5"/>
        <v>6282241366483</v>
      </c>
      <c r="K365" s="23" t="s">
        <v>4219</v>
      </c>
      <c r="L365" s="1" t="s">
        <v>251</v>
      </c>
      <c r="M365" s="1" t="s">
        <v>1141</v>
      </c>
      <c r="N365" s="1" t="s">
        <v>4220</v>
      </c>
      <c r="O365" s="1" t="s">
        <v>4221</v>
      </c>
      <c r="P365" s="1" t="s">
        <v>1144</v>
      </c>
      <c r="Q365" s="1" t="s">
        <v>4221</v>
      </c>
      <c r="R365" s="1" t="s">
        <v>1158</v>
      </c>
      <c r="S365" s="1" t="s">
        <v>1159</v>
      </c>
      <c r="T365" s="1" t="s">
        <v>1160</v>
      </c>
      <c r="U365" s="1" t="s">
        <v>1161</v>
      </c>
      <c r="V365" s="1" t="s">
        <v>1160</v>
      </c>
    </row>
    <row r="366" spans="1:22" ht="12.75">
      <c r="A366" s="3">
        <v>45449.569709999996</v>
      </c>
      <c r="B366" s="1" t="s">
        <v>30</v>
      </c>
      <c r="C366" s="6">
        <v>112212858</v>
      </c>
      <c r="D366" s="1" t="s">
        <v>53</v>
      </c>
      <c r="E366" s="1">
        <f t="shared" si="3"/>
        <v>1</v>
      </c>
      <c r="F366" s="1" t="str">
        <f>VLOOKUP(C366,Sheet1!$A$2:$D$540,4,FALSE)</f>
        <v>Rizky Ir.Sihombing</v>
      </c>
      <c r="G366" s="1">
        <f t="shared" si="4"/>
        <v>1</v>
      </c>
      <c r="H366" s="1" t="s">
        <v>4223</v>
      </c>
      <c r="I366" s="25" t="s">
        <v>4224</v>
      </c>
      <c r="J366" s="23" t="str">
        <f t="shared" si="5"/>
        <v>6281214287836</v>
      </c>
      <c r="K366" s="26" t="s">
        <v>4225</v>
      </c>
      <c r="L366" s="1" t="s">
        <v>4226</v>
      </c>
      <c r="M366" s="1" t="s">
        <v>1141</v>
      </c>
      <c r="N366" s="1" t="s">
        <v>2389</v>
      </c>
      <c r="O366" s="1" t="s">
        <v>4227</v>
      </c>
      <c r="P366" s="1" t="s">
        <v>1144</v>
      </c>
      <c r="Q366" s="1" t="s">
        <v>4228</v>
      </c>
      <c r="R366" s="1" t="s">
        <v>1468</v>
      </c>
      <c r="S366" s="1" t="s">
        <v>1181</v>
      </c>
      <c r="T366" s="1" t="s">
        <v>1469</v>
      </c>
      <c r="U366" s="1" t="s">
        <v>1182</v>
      </c>
      <c r="V366" s="1" t="s">
        <v>1469</v>
      </c>
    </row>
    <row r="367" spans="1:22" ht="12.75">
      <c r="A367" s="3">
        <v>45449.576026111114</v>
      </c>
      <c r="B367" s="1" t="s">
        <v>57</v>
      </c>
      <c r="C367" s="6">
        <v>222112348</v>
      </c>
      <c r="D367" s="1" t="s">
        <v>642</v>
      </c>
      <c r="E367" s="1">
        <f t="shared" si="3"/>
        <v>1</v>
      </c>
      <c r="F367" s="1" t="str">
        <f>VLOOKUP(C367,Sheet1!$A$2:$D$540,4,FALSE)</f>
        <v>Samuel Maruba Manik</v>
      </c>
      <c r="G367" s="1">
        <f t="shared" si="4"/>
        <v>1</v>
      </c>
      <c r="H367" s="1" t="s">
        <v>4230</v>
      </c>
      <c r="I367" s="25" t="s">
        <v>4231</v>
      </c>
      <c r="J367" s="23" t="str">
        <f t="shared" si="5"/>
        <v>6289616419735</v>
      </c>
      <c r="K367" s="23" t="s">
        <v>4232</v>
      </c>
      <c r="L367" s="1" t="s">
        <v>4233</v>
      </c>
      <c r="M367" s="1" t="s">
        <v>1141</v>
      </c>
      <c r="N367" s="1" t="s">
        <v>4234</v>
      </c>
      <c r="O367" s="1" t="s">
        <v>3963</v>
      </c>
      <c r="P367" s="1" t="s">
        <v>1144</v>
      </c>
      <c r="Q367" s="1" t="s">
        <v>4235</v>
      </c>
      <c r="R367" s="1" t="s">
        <v>1268</v>
      </c>
      <c r="S367" s="1" t="s">
        <v>1268</v>
      </c>
      <c r="T367" s="1" t="s">
        <v>3443</v>
      </c>
      <c r="U367" s="1" t="s">
        <v>3444</v>
      </c>
      <c r="V367" s="1" t="s">
        <v>3443</v>
      </c>
    </row>
    <row r="368" spans="1:22" ht="12.75">
      <c r="A368" s="3">
        <v>45451.395952592589</v>
      </c>
      <c r="B368" s="1" t="s">
        <v>35</v>
      </c>
      <c r="C368" s="6">
        <v>212112333</v>
      </c>
      <c r="D368" s="1" t="s">
        <v>772</v>
      </c>
      <c r="E368" s="1">
        <f t="shared" si="3"/>
        <v>1</v>
      </c>
      <c r="F368" s="1" t="str">
        <f>VLOOKUP(C368,Sheet1!$A$2:$D$540,4,FALSE)</f>
        <v>Rizquna Nazalal Rizal Priatna</v>
      </c>
      <c r="G368" s="1">
        <f t="shared" si="4"/>
        <v>1</v>
      </c>
      <c r="H368" s="1" t="s">
        <v>4237</v>
      </c>
      <c r="I368" s="25" t="s">
        <v>4238</v>
      </c>
      <c r="J368" s="23" t="str">
        <f t="shared" si="5"/>
        <v>6282132724497</v>
      </c>
      <c r="K368" s="26" t="s">
        <v>4239</v>
      </c>
      <c r="L368" s="1" t="s">
        <v>772</v>
      </c>
      <c r="M368" s="1" t="s">
        <v>1141</v>
      </c>
      <c r="N368" s="1" t="s">
        <v>4240</v>
      </c>
      <c r="O368" s="1" t="s">
        <v>4241</v>
      </c>
      <c r="P368" s="1" t="s">
        <v>1144</v>
      </c>
      <c r="Q368" s="1" t="s">
        <v>4242</v>
      </c>
      <c r="R368" s="1" t="s">
        <v>2441</v>
      </c>
      <c r="S368" s="1" t="s">
        <v>1600</v>
      </c>
      <c r="T368" s="1" t="s">
        <v>2442</v>
      </c>
      <c r="U368" s="1" t="s">
        <v>1602</v>
      </c>
      <c r="V368" s="1" t="s">
        <v>2442</v>
      </c>
    </row>
    <row r="369" spans="1:22" ht="12.75">
      <c r="A369" s="3">
        <v>45449.682004050926</v>
      </c>
      <c r="B369" s="1" t="s">
        <v>47</v>
      </c>
      <c r="C369" s="6">
        <v>112212494</v>
      </c>
      <c r="D369" s="1" t="s">
        <v>900</v>
      </c>
      <c r="E369" s="1">
        <f t="shared" si="3"/>
        <v>1</v>
      </c>
      <c r="F369" s="1" t="str">
        <f>VLOOKUP(C369,Sheet1!$A$2:$D$540,4,FALSE)</f>
        <v>Amrisany Sektora Daud</v>
      </c>
      <c r="G369" s="1">
        <f t="shared" si="4"/>
        <v>1</v>
      </c>
      <c r="H369" s="1" t="s">
        <v>4244</v>
      </c>
      <c r="I369" s="25" t="s">
        <v>4245</v>
      </c>
      <c r="J369" s="23" t="str">
        <f t="shared" si="5"/>
        <v>6285246819353</v>
      </c>
      <c r="K369" s="26" t="s">
        <v>4246</v>
      </c>
      <c r="L369" s="1" t="s">
        <v>4247</v>
      </c>
      <c r="M369" s="1" t="s">
        <v>1866</v>
      </c>
      <c r="N369" s="1" t="s">
        <v>4248</v>
      </c>
      <c r="O369" s="1" t="s">
        <v>4249</v>
      </c>
      <c r="P369" s="1" t="s">
        <v>1144</v>
      </c>
      <c r="Q369" s="1" t="s">
        <v>4250</v>
      </c>
      <c r="R369" s="1" t="s">
        <v>3773</v>
      </c>
      <c r="S369" s="1" t="s">
        <v>3773</v>
      </c>
      <c r="T369" s="1" t="s">
        <v>2693</v>
      </c>
      <c r="U369" s="1" t="s">
        <v>4251</v>
      </c>
      <c r="V369" s="1" t="s">
        <v>2693</v>
      </c>
    </row>
    <row r="370" spans="1:22" ht="12.75">
      <c r="A370" s="3">
        <v>45449.692533472218</v>
      </c>
      <c r="B370" s="1" t="s">
        <v>30</v>
      </c>
      <c r="C370" s="6">
        <v>112212728</v>
      </c>
      <c r="D370" s="1" t="s">
        <v>637</v>
      </c>
      <c r="E370" s="1">
        <f t="shared" si="3"/>
        <v>1</v>
      </c>
      <c r="F370" s="1" t="str">
        <f>VLOOKUP(C370,Sheet1!$A$2:$D$540,4,FALSE)</f>
        <v>Melina Zati Izzah</v>
      </c>
      <c r="G370" s="1">
        <f t="shared" si="4"/>
        <v>1</v>
      </c>
      <c r="H370" s="1" t="s">
        <v>4253</v>
      </c>
      <c r="I370" s="25" t="s">
        <v>4254</v>
      </c>
      <c r="J370" s="23" t="str">
        <f t="shared" si="5"/>
        <v>6285217712971</v>
      </c>
      <c r="K370" s="23" t="s">
        <v>4255</v>
      </c>
      <c r="L370" s="1" t="s">
        <v>4256</v>
      </c>
      <c r="M370" s="1" t="s">
        <v>1141</v>
      </c>
      <c r="N370" s="1" t="s">
        <v>4257</v>
      </c>
      <c r="O370" s="1" t="s">
        <v>4258</v>
      </c>
      <c r="P370" s="1" t="s">
        <v>1144</v>
      </c>
      <c r="Q370" s="1" t="s">
        <v>4259</v>
      </c>
      <c r="R370" s="1" t="s">
        <v>3468</v>
      </c>
      <c r="S370" s="1" t="s">
        <v>3469</v>
      </c>
      <c r="T370" s="1" t="s">
        <v>3470</v>
      </c>
      <c r="U370" s="1" t="s">
        <v>3471</v>
      </c>
      <c r="V370" s="1" t="s">
        <v>3470</v>
      </c>
    </row>
    <row r="371" spans="1:22" ht="12.75">
      <c r="A371" s="3">
        <v>45451.470825289347</v>
      </c>
      <c r="B371" s="1" t="s">
        <v>57</v>
      </c>
      <c r="C371" s="6">
        <v>222112299</v>
      </c>
      <c r="D371" s="1" t="s">
        <v>209</v>
      </c>
      <c r="E371" s="1">
        <f t="shared" si="3"/>
        <v>1</v>
      </c>
      <c r="F371" s="1" t="str">
        <f>VLOOKUP(C371,Sheet1!$A$2:$D$540,4,FALSE)</f>
        <v>Rafi Rizha Syakhari</v>
      </c>
      <c r="G371" s="1">
        <f t="shared" si="4"/>
        <v>1</v>
      </c>
      <c r="H371" s="1" t="s">
        <v>4261</v>
      </c>
      <c r="I371" s="25" t="s">
        <v>4262</v>
      </c>
      <c r="J371" s="23" t="str">
        <f t="shared" si="5"/>
        <v>6289628690085</v>
      </c>
      <c r="K371" s="23" t="s">
        <v>4263</v>
      </c>
      <c r="L371" s="1" t="s">
        <v>4264</v>
      </c>
      <c r="M371" s="1" t="s">
        <v>2830</v>
      </c>
      <c r="N371" s="1" t="s">
        <v>4265</v>
      </c>
      <c r="O371" s="1" t="s">
        <v>4266</v>
      </c>
      <c r="P371" s="1" t="s">
        <v>1144</v>
      </c>
      <c r="Q371" s="1" t="s">
        <v>4267</v>
      </c>
      <c r="R371" s="1" t="s">
        <v>4268</v>
      </c>
      <c r="S371" s="1" t="s">
        <v>4269</v>
      </c>
      <c r="T371" s="1" t="s">
        <v>4270</v>
      </c>
      <c r="U371" s="1" t="s">
        <v>4271</v>
      </c>
      <c r="V371" s="1" t="s">
        <v>4270</v>
      </c>
    </row>
    <row r="372" spans="1:22" ht="12.75">
      <c r="A372" s="3">
        <v>45449.718713344904</v>
      </c>
      <c r="B372" s="1" t="s">
        <v>30</v>
      </c>
      <c r="C372" s="6">
        <v>112212643</v>
      </c>
      <c r="D372" s="1" t="s">
        <v>217</v>
      </c>
      <c r="E372" s="1">
        <f t="shared" si="3"/>
        <v>1</v>
      </c>
      <c r="F372" s="1" t="str">
        <f>VLOOKUP(C372,Sheet1!$A$2:$D$540,4,FALSE)</f>
        <v>Hesekiel Kristiade Rajagukguk</v>
      </c>
      <c r="G372" s="1">
        <f t="shared" si="4"/>
        <v>1</v>
      </c>
      <c r="H372" s="1" t="s">
        <v>4273</v>
      </c>
      <c r="I372" s="25" t="s">
        <v>4274</v>
      </c>
      <c r="J372" s="23" t="str">
        <f t="shared" si="5"/>
        <v>6281275673701</v>
      </c>
      <c r="K372" s="23" t="s">
        <v>4275</v>
      </c>
      <c r="L372" s="1" t="s">
        <v>4276</v>
      </c>
      <c r="M372" s="1" t="s">
        <v>1141</v>
      </c>
      <c r="N372" s="1" t="s">
        <v>4277</v>
      </c>
      <c r="O372" s="1" t="s">
        <v>4278</v>
      </c>
      <c r="P372" s="1" t="s">
        <v>1144</v>
      </c>
      <c r="Q372" s="1" t="s">
        <v>4279</v>
      </c>
      <c r="R372" s="1" t="s">
        <v>4280</v>
      </c>
      <c r="S372" s="1" t="s">
        <v>4281</v>
      </c>
      <c r="T372" s="1" t="s">
        <v>4282</v>
      </c>
      <c r="U372" s="1" t="s">
        <v>4283</v>
      </c>
      <c r="V372" s="1" t="s">
        <v>4282</v>
      </c>
    </row>
    <row r="373" spans="1:22" ht="12.75">
      <c r="A373" s="3">
        <v>45449.783480868056</v>
      </c>
      <c r="B373" s="1" t="s">
        <v>103</v>
      </c>
      <c r="C373" s="6">
        <v>212111963</v>
      </c>
      <c r="D373" s="1" t="s">
        <v>711</v>
      </c>
      <c r="E373" s="1">
        <f t="shared" si="3"/>
        <v>1</v>
      </c>
      <c r="F373" s="1" t="str">
        <f>VLOOKUP(C373,Sheet1!$A$2:$D$540,4,FALSE)</f>
        <v>Calivi Kezia Laksmana Putri</v>
      </c>
      <c r="G373" s="1">
        <f t="shared" si="4"/>
        <v>1</v>
      </c>
      <c r="H373" s="1" t="s">
        <v>4285</v>
      </c>
      <c r="I373" s="1">
        <v>6289525000372</v>
      </c>
      <c r="J373" s="23">
        <f t="shared" si="5"/>
        <v>6289525000372</v>
      </c>
      <c r="K373" s="26" t="s">
        <v>4286</v>
      </c>
      <c r="L373" s="1" t="s">
        <v>4287</v>
      </c>
      <c r="M373" s="1" t="s">
        <v>1177</v>
      </c>
      <c r="N373" s="1" t="s">
        <v>3540</v>
      </c>
      <c r="O373" s="1" t="s">
        <v>4288</v>
      </c>
      <c r="P373" s="1" t="s">
        <v>1144</v>
      </c>
      <c r="Q373" s="1" t="s">
        <v>4289</v>
      </c>
      <c r="R373" s="1" t="s">
        <v>3513</v>
      </c>
      <c r="S373" s="1" t="s">
        <v>3512</v>
      </c>
      <c r="T373" s="1" t="s">
        <v>3514</v>
      </c>
      <c r="U373" s="1" t="s">
        <v>3515</v>
      </c>
      <c r="V373" s="1" t="s">
        <v>3514</v>
      </c>
    </row>
    <row r="374" spans="1:22" ht="12.75">
      <c r="A374" s="3">
        <v>45449.867182708331</v>
      </c>
      <c r="B374" s="1" t="s">
        <v>62</v>
      </c>
      <c r="C374" s="6">
        <v>222112030</v>
      </c>
      <c r="D374" s="1" t="s">
        <v>896</v>
      </c>
      <c r="E374" s="1">
        <f t="shared" si="3"/>
        <v>1</v>
      </c>
      <c r="F374" s="1" t="str">
        <f>VLOOKUP(C374,Sheet1!$A$2:$D$540,4,FALSE)</f>
        <v>Fadiah Faradinah Nasir</v>
      </c>
      <c r="G374" s="1">
        <f t="shared" si="4"/>
        <v>1</v>
      </c>
      <c r="H374" s="1" t="s">
        <v>4291</v>
      </c>
      <c r="I374" s="25" t="s">
        <v>4292</v>
      </c>
      <c r="J374" s="23" t="str">
        <f t="shared" si="5"/>
        <v>6281241607257</v>
      </c>
      <c r="K374" s="23" t="s">
        <v>4293</v>
      </c>
      <c r="L374" s="1" t="s">
        <v>4294</v>
      </c>
      <c r="M374" s="1" t="s">
        <v>1141</v>
      </c>
      <c r="N374" s="1" t="s">
        <v>4295</v>
      </c>
      <c r="O374" s="1" t="s">
        <v>4296</v>
      </c>
      <c r="P374" s="1" t="s">
        <v>1144</v>
      </c>
      <c r="Q374" s="1" t="s">
        <v>4297</v>
      </c>
      <c r="R374" s="1" t="s">
        <v>1886</v>
      </c>
      <c r="S374" s="1" t="s">
        <v>4298</v>
      </c>
      <c r="T374" s="1" t="s">
        <v>4299</v>
      </c>
      <c r="U374" s="1" t="s">
        <v>4300</v>
      </c>
      <c r="V374" s="1" t="s">
        <v>4299</v>
      </c>
    </row>
    <row r="375" spans="1:22" ht="12.75">
      <c r="A375" s="3">
        <v>45449.797017303237</v>
      </c>
      <c r="B375" s="1" t="s">
        <v>38</v>
      </c>
      <c r="C375" s="6">
        <v>212112072</v>
      </c>
      <c r="D375" s="1" t="s">
        <v>4302</v>
      </c>
      <c r="E375" s="1">
        <f t="shared" si="3"/>
        <v>1</v>
      </c>
      <c r="F375" s="1" t="str">
        <f>VLOOKUP(C375,Sheet1!$A$2:$D$540,4,FALSE)</f>
        <v>Ghassani Fathin 'Adani</v>
      </c>
      <c r="G375" s="1">
        <f t="shared" si="4"/>
        <v>1</v>
      </c>
      <c r="H375" s="1" t="s">
        <v>4303</v>
      </c>
      <c r="I375" s="25" t="s">
        <v>4304</v>
      </c>
      <c r="J375" s="23" t="str">
        <f t="shared" si="5"/>
        <v>6285212556277</v>
      </c>
      <c r="K375" s="26" t="s">
        <v>4305</v>
      </c>
      <c r="L375" s="1" t="s">
        <v>4306</v>
      </c>
      <c r="M375" s="1" t="s">
        <v>1177</v>
      </c>
      <c r="N375" s="1" t="s">
        <v>4307</v>
      </c>
      <c r="O375" s="1" t="s">
        <v>4308</v>
      </c>
      <c r="P375" s="1" t="s">
        <v>1144</v>
      </c>
      <c r="Q375" s="1" t="s">
        <v>4309</v>
      </c>
      <c r="R375" s="1" t="s">
        <v>1224</v>
      </c>
      <c r="S375" s="1" t="s">
        <v>1225</v>
      </c>
      <c r="T375" s="1" t="s">
        <v>1226</v>
      </c>
      <c r="U375" s="1" t="s">
        <v>1227</v>
      </c>
      <c r="V375" s="1" t="s">
        <v>1226</v>
      </c>
    </row>
    <row r="376" spans="1:22" ht="12.75">
      <c r="A376" s="3">
        <v>45449.796974525467</v>
      </c>
      <c r="B376" s="1" t="s">
        <v>11</v>
      </c>
      <c r="C376" s="6">
        <v>222112045</v>
      </c>
      <c r="D376" s="1" t="s">
        <v>539</v>
      </c>
      <c r="E376" s="1">
        <f t="shared" si="3"/>
        <v>1</v>
      </c>
      <c r="F376" s="1" t="str">
        <f>VLOOKUP(C376,Sheet1!$A$2:$D$540,4,FALSE)</f>
        <v>Faris Iqbal Maulana Susanto</v>
      </c>
      <c r="G376" s="1">
        <f t="shared" si="4"/>
        <v>1</v>
      </c>
      <c r="H376" s="1" t="s">
        <v>4311</v>
      </c>
      <c r="I376" s="25" t="s">
        <v>4312</v>
      </c>
      <c r="J376" s="23" t="str">
        <f t="shared" si="5"/>
        <v>6285325117510</v>
      </c>
      <c r="K376" s="23" t="s">
        <v>4313</v>
      </c>
      <c r="L376" s="1" t="s">
        <v>4314</v>
      </c>
      <c r="M376" s="1" t="s">
        <v>1141</v>
      </c>
      <c r="N376" s="1" t="s">
        <v>4315</v>
      </c>
      <c r="O376" s="1" t="s">
        <v>1191</v>
      </c>
      <c r="P376" s="1" t="s">
        <v>1144</v>
      </c>
      <c r="Q376" s="1" t="s">
        <v>4316</v>
      </c>
      <c r="R376" s="1" t="s">
        <v>3409</v>
      </c>
      <c r="S376" s="1" t="s">
        <v>1247</v>
      </c>
      <c r="T376" s="1" t="s">
        <v>3410</v>
      </c>
      <c r="U376" s="1" t="s">
        <v>1487</v>
      </c>
      <c r="V376" s="1" t="s">
        <v>3410</v>
      </c>
    </row>
    <row r="377" spans="1:22" ht="12.75">
      <c r="A377" s="3">
        <v>45449.803020752312</v>
      </c>
      <c r="B377" s="1" t="s">
        <v>20</v>
      </c>
      <c r="C377" s="6">
        <v>212111882</v>
      </c>
      <c r="D377" s="1" t="s">
        <v>483</v>
      </c>
      <c r="E377" s="1">
        <f t="shared" si="3"/>
        <v>1</v>
      </c>
      <c r="F377" s="1" t="str">
        <f>VLOOKUP(C377,Sheet1!$A$2:$D$540,4,FALSE)</f>
        <v>Amelia Dyah Safitri</v>
      </c>
      <c r="G377" s="1">
        <f t="shared" si="4"/>
        <v>1</v>
      </c>
      <c r="H377" s="1" t="s">
        <v>4318</v>
      </c>
      <c r="I377" s="25" t="s">
        <v>4319</v>
      </c>
      <c r="J377" s="23" t="str">
        <f t="shared" si="5"/>
        <v>6282313951923</v>
      </c>
      <c r="K377" s="23" t="s">
        <v>4320</v>
      </c>
      <c r="L377" s="1" t="s">
        <v>4321</v>
      </c>
      <c r="M377" s="1" t="s">
        <v>1141</v>
      </c>
      <c r="N377" s="1" t="s">
        <v>4322</v>
      </c>
      <c r="O377" s="1" t="s">
        <v>4323</v>
      </c>
      <c r="P377" s="1" t="s">
        <v>1144</v>
      </c>
      <c r="Q377" s="1" t="s">
        <v>4324</v>
      </c>
      <c r="R377" s="1" t="s">
        <v>1720</v>
      </c>
      <c r="S377" s="1" t="s">
        <v>1332</v>
      </c>
      <c r="T377" s="1" t="s">
        <v>1722</v>
      </c>
      <c r="U377" s="1" t="s">
        <v>1333</v>
      </c>
      <c r="V377" s="1" t="s">
        <v>1722</v>
      </c>
    </row>
    <row r="378" spans="1:22" ht="12.75">
      <c r="A378" s="3">
        <v>45449.80829961806</v>
      </c>
      <c r="B378" s="1" t="s">
        <v>30</v>
      </c>
      <c r="C378" s="6">
        <v>112212504</v>
      </c>
      <c r="D378" s="1" t="s">
        <v>4326</v>
      </c>
      <c r="E378" s="1">
        <f t="shared" si="3"/>
        <v>1</v>
      </c>
      <c r="F378" s="1" t="str">
        <f>VLOOKUP(C378,Sheet1!$A$2:$D$540,4,FALSE)</f>
        <v>Ani Ngalemisa Simbolon</v>
      </c>
      <c r="G378" s="1">
        <f t="shared" si="4"/>
        <v>1</v>
      </c>
      <c r="H378" s="1" t="s">
        <v>4327</v>
      </c>
      <c r="I378" s="25" t="s">
        <v>4328</v>
      </c>
      <c r="J378" s="23" t="str">
        <f t="shared" si="5"/>
        <v>6289669280906</v>
      </c>
      <c r="K378" s="26" t="s">
        <v>4329</v>
      </c>
      <c r="L378" s="1" t="s">
        <v>4330</v>
      </c>
      <c r="M378" s="1" t="s">
        <v>1141</v>
      </c>
      <c r="N378" s="1" t="s">
        <v>4331</v>
      </c>
      <c r="O378" s="1" t="s">
        <v>4332</v>
      </c>
      <c r="P378" s="1" t="s">
        <v>1144</v>
      </c>
      <c r="Q378" s="1" t="s">
        <v>4333</v>
      </c>
      <c r="R378" s="1" t="s">
        <v>4334</v>
      </c>
      <c r="S378" s="1" t="s">
        <v>4334</v>
      </c>
      <c r="T378" s="1" t="s">
        <v>1311</v>
      </c>
      <c r="U378" s="1" t="s">
        <v>2366</v>
      </c>
      <c r="V378" s="1" t="s">
        <v>2366</v>
      </c>
    </row>
    <row r="379" spans="1:22" ht="12.75">
      <c r="A379" s="3">
        <v>45449.82865865741</v>
      </c>
      <c r="B379" s="1" t="s">
        <v>141</v>
      </c>
      <c r="C379" s="6">
        <v>212112239</v>
      </c>
      <c r="D379" s="1" t="s">
        <v>305</v>
      </c>
      <c r="E379" s="1">
        <f t="shared" si="3"/>
        <v>1</v>
      </c>
      <c r="F379" s="1" t="str">
        <f>VLOOKUP(C379,Sheet1!$A$2:$D$540,4,FALSE)</f>
        <v>Naila Kamilia Hasna Safitri</v>
      </c>
      <c r="G379" s="1">
        <f t="shared" si="4"/>
        <v>1</v>
      </c>
      <c r="H379" s="1" t="s">
        <v>4336</v>
      </c>
      <c r="I379" s="25" t="s">
        <v>4337</v>
      </c>
      <c r="J379" s="23" t="str">
        <f t="shared" si="5"/>
        <v>6281282208163</v>
      </c>
      <c r="K379" s="26" t="s">
        <v>4338</v>
      </c>
      <c r="L379" s="1" t="s">
        <v>4339</v>
      </c>
      <c r="M379" s="1" t="s">
        <v>1141</v>
      </c>
      <c r="N379" s="1" t="s">
        <v>4340</v>
      </c>
      <c r="O379" s="1" t="s">
        <v>4341</v>
      </c>
      <c r="P379" s="1" t="s">
        <v>1348</v>
      </c>
      <c r="Q379" s="1" t="s">
        <v>4341</v>
      </c>
      <c r="R379" s="1" t="s">
        <v>2422</v>
      </c>
      <c r="S379" s="1" t="s">
        <v>2062</v>
      </c>
      <c r="T379" s="1" t="s">
        <v>2344</v>
      </c>
      <c r="U379" s="1" t="s">
        <v>1311</v>
      </c>
      <c r="V379" s="1" t="s">
        <v>2344</v>
      </c>
    </row>
    <row r="380" spans="1:22" ht="12.75">
      <c r="A380" s="3">
        <v>45449.846877881944</v>
      </c>
      <c r="B380" s="1" t="s">
        <v>57</v>
      </c>
      <c r="C380" s="6">
        <v>222112266</v>
      </c>
      <c r="D380" s="1" t="s">
        <v>176</v>
      </c>
      <c r="E380" s="1">
        <f t="shared" si="3"/>
        <v>1</v>
      </c>
      <c r="F380" s="1" t="str">
        <f>VLOOKUP(C380,Sheet1!$A$2:$D$540,4,FALSE)</f>
        <v>Nur Afifah</v>
      </c>
      <c r="G380" s="1">
        <f t="shared" si="4"/>
        <v>1</v>
      </c>
      <c r="H380" s="1" t="s">
        <v>4343</v>
      </c>
      <c r="I380" s="25" t="s">
        <v>4344</v>
      </c>
      <c r="J380" s="23" t="str">
        <f t="shared" si="5"/>
        <v>6282278418521</v>
      </c>
      <c r="K380" s="23" t="s">
        <v>4345</v>
      </c>
      <c r="L380" s="1" t="s">
        <v>4346</v>
      </c>
      <c r="M380" s="1" t="s">
        <v>4347</v>
      </c>
      <c r="N380" s="1" t="s">
        <v>4348</v>
      </c>
      <c r="O380" s="1" t="s">
        <v>4349</v>
      </c>
      <c r="P380" s="1" t="s">
        <v>1144</v>
      </c>
      <c r="Q380" s="1" t="s">
        <v>4350</v>
      </c>
      <c r="R380" s="1" t="s">
        <v>4351</v>
      </c>
      <c r="S380" s="1" t="s">
        <v>1849</v>
      </c>
      <c r="T380" s="1" t="s">
        <v>4352</v>
      </c>
      <c r="U380" s="1" t="s">
        <v>1851</v>
      </c>
      <c r="V380" s="1" t="s">
        <v>4352</v>
      </c>
    </row>
    <row r="381" spans="1:22" ht="12.75">
      <c r="A381" s="3">
        <v>45449.848182685186</v>
      </c>
      <c r="B381" s="1" t="s">
        <v>30</v>
      </c>
      <c r="C381" s="6">
        <v>112212699</v>
      </c>
      <c r="D381" s="1" t="s">
        <v>124</v>
      </c>
      <c r="E381" s="1">
        <f t="shared" si="3"/>
        <v>1</v>
      </c>
      <c r="F381" s="1" t="str">
        <f>VLOOKUP(C381,Sheet1!$A$2:$D$540,4,FALSE)</f>
        <v>Lailatul Amri</v>
      </c>
      <c r="G381" s="1">
        <f t="shared" si="4"/>
        <v>1</v>
      </c>
      <c r="H381" s="1" t="s">
        <v>4354</v>
      </c>
      <c r="I381" s="25" t="s">
        <v>4355</v>
      </c>
      <c r="J381" s="23" t="str">
        <f t="shared" si="5"/>
        <v>6282285034322</v>
      </c>
      <c r="K381" s="23" t="s">
        <v>4356</v>
      </c>
      <c r="L381" s="1" t="s">
        <v>4357</v>
      </c>
      <c r="M381" s="1" t="s">
        <v>1141</v>
      </c>
      <c r="N381" s="1" t="s">
        <v>4358</v>
      </c>
      <c r="O381" s="1" t="s">
        <v>4359</v>
      </c>
      <c r="P381" s="1" t="s">
        <v>1144</v>
      </c>
      <c r="Q381" s="1" t="s">
        <v>8619</v>
      </c>
      <c r="R381" s="1" t="s">
        <v>3369</v>
      </c>
      <c r="S381" s="1" t="s">
        <v>4361</v>
      </c>
      <c r="T381" s="1" t="s">
        <v>3371</v>
      </c>
      <c r="U381" s="1" t="s">
        <v>4362</v>
      </c>
      <c r="V381" s="1" t="s">
        <v>3371</v>
      </c>
    </row>
    <row r="382" spans="1:22" ht="12.75">
      <c r="A382" s="3">
        <v>45449.883380208332</v>
      </c>
      <c r="B382" s="1" t="s">
        <v>141</v>
      </c>
      <c r="C382" s="6">
        <v>212112244</v>
      </c>
      <c r="D382" s="1" t="s">
        <v>156</v>
      </c>
      <c r="E382" s="1">
        <f t="shared" si="3"/>
        <v>1</v>
      </c>
      <c r="F382" s="1" t="str">
        <f>VLOOKUP(C382,Sheet1!$A$2:$D$540,4,FALSE)</f>
        <v>Natasya Yunita Putri</v>
      </c>
      <c r="G382" s="1">
        <f t="shared" si="4"/>
        <v>1</v>
      </c>
      <c r="H382" s="1" t="s">
        <v>4364</v>
      </c>
      <c r="I382" s="25" t="s">
        <v>4365</v>
      </c>
      <c r="J382" s="23" t="str">
        <f t="shared" si="5"/>
        <v>6289630595661</v>
      </c>
      <c r="K382" s="26" t="s">
        <v>4366</v>
      </c>
      <c r="L382" s="1" t="s">
        <v>156</v>
      </c>
      <c r="M382" s="1" t="s">
        <v>1141</v>
      </c>
      <c r="N382" s="1" t="s">
        <v>4367</v>
      </c>
      <c r="O382" s="1" t="s">
        <v>4368</v>
      </c>
      <c r="P382" s="1" t="s">
        <v>1144</v>
      </c>
      <c r="Q382" s="1" t="s">
        <v>4369</v>
      </c>
      <c r="R382" s="1" t="s">
        <v>1340</v>
      </c>
      <c r="S382" s="1" t="s">
        <v>1340</v>
      </c>
      <c r="T382" s="1" t="s">
        <v>1342</v>
      </c>
      <c r="U382" s="1" t="s">
        <v>3199</v>
      </c>
      <c r="V382" s="1" t="s">
        <v>1342</v>
      </c>
    </row>
    <row r="383" spans="1:22" ht="12.75">
      <c r="A383" s="3">
        <v>45449.892849791664</v>
      </c>
      <c r="B383" s="1" t="s">
        <v>62</v>
      </c>
      <c r="C383" s="6">
        <v>222112167</v>
      </c>
      <c r="D383" s="1" t="s">
        <v>79</v>
      </c>
      <c r="E383" s="1">
        <f t="shared" si="3"/>
        <v>1</v>
      </c>
      <c r="F383" s="1" t="str">
        <f>VLOOKUP(C383,Sheet1!$A$2:$D$540,4,FALSE)</f>
        <v>M. Yandre Febrian</v>
      </c>
      <c r="G383" s="1">
        <f t="shared" si="4"/>
        <v>1</v>
      </c>
      <c r="H383" s="1" t="s">
        <v>4371</v>
      </c>
      <c r="I383" s="25" t="s">
        <v>4372</v>
      </c>
      <c r="J383" s="23" t="str">
        <f t="shared" si="5"/>
        <v>6289502526856</v>
      </c>
      <c r="K383" s="23" t="s">
        <v>4373</v>
      </c>
      <c r="L383" s="1" t="s">
        <v>4374</v>
      </c>
      <c r="M383" s="1" t="s">
        <v>1155</v>
      </c>
      <c r="N383" s="1" t="s">
        <v>4375</v>
      </c>
      <c r="O383" s="1" t="s">
        <v>4376</v>
      </c>
      <c r="P383" s="1" t="s">
        <v>1144</v>
      </c>
      <c r="Q383" s="1" t="s">
        <v>4377</v>
      </c>
      <c r="R383" s="1" t="s">
        <v>3324</v>
      </c>
      <c r="S383" s="1" t="s">
        <v>3324</v>
      </c>
      <c r="T383" s="1" t="s">
        <v>3326</v>
      </c>
      <c r="U383" s="1" t="s">
        <v>1160</v>
      </c>
      <c r="V383" s="1" t="s">
        <v>3326</v>
      </c>
    </row>
    <row r="384" spans="1:22" ht="12.75">
      <c r="A384" s="3">
        <v>45449.906718726852</v>
      </c>
      <c r="B384" s="1" t="s">
        <v>35</v>
      </c>
      <c r="C384" s="6">
        <v>212111944</v>
      </c>
      <c r="D384" s="1" t="s">
        <v>672</v>
      </c>
      <c r="E384" s="1">
        <f t="shared" si="3"/>
        <v>1</v>
      </c>
      <c r="F384" s="1" t="str">
        <f>VLOOKUP(C384,Sheet1!$A$2:$D$540,4,FALSE)</f>
        <v>Bafinatul Umami</v>
      </c>
      <c r="G384" s="1">
        <f t="shared" si="4"/>
        <v>1</v>
      </c>
      <c r="H384" s="1" t="s">
        <v>4379</v>
      </c>
      <c r="I384" s="25" t="s">
        <v>4380</v>
      </c>
      <c r="J384" s="23" t="str">
        <f t="shared" si="5"/>
        <v>6281548236658</v>
      </c>
      <c r="K384" s="23" t="s">
        <v>4381</v>
      </c>
      <c r="L384" s="1" t="s">
        <v>4382</v>
      </c>
      <c r="M384" s="1" t="s">
        <v>1141</v>
      </c>
      <c r="N384" s="1" t="s">
        <v>4383</v>
      </c>
      <c r="O384" s="1" t="s">
        <v>4384</v>
      </c>
      <c r="P384" s="1" t="s">
        <v>1144</v>
      </c>
      <c r="Q384" s="1" t="s">
        <v>4385</v>
      </c>
      <c r="R384" s="1" t="s">
        <v>1206</v>
      </c>
      <c r="S384" s="1" t="s">
        <v>1205</v>
      </c>
      <c r="T384" s="1" t="s">
        <v>1208</v>
      </c>
      <c r="U384" s="1" t="s">
        <v>1207</v>
      </c>
      <c r="V384" s="1" t="s">
        <v>1208</v>
      </c>
    </row>
    <row r="385" spans="1:22" ht="12.75">
      <c r="A385" s="3">
        <v>45449.902082939814</v>
      </c>
      <c r="B385" s="1" t="s">
        <v>57</v>
      </c>
      <c r="C385" s="6">
        <v>222111888</v>
      </c>
      <c r="D385" s="1" t="s">
        <v>730</v>
      </c>
      <c r="E385" s="1">
        <f t="shared" si="3"/>
        <v>1</v>
      </c>
      <c r="F385" s="1" t="str">
        <f>VLOOKUP(C385,Sheet1!$A$2:$D$540,4,FALSE)</f>
        <v>Anastasya Kunsita Dewi</v>
      </c>
      <c r="G385" s="1">
        <f t="shared" si="4"/>
        <v>1</v>
      </c>
      <c r="H385" s="1" t="s">
        <v>4387</v>
      </c>
      <c r="I385" s="25" t="s">
        <v>4388</v>
      </c>
      <c r="J385" s="23" t="str">
        <f t="shared" si="5"/>
        <v>6285755356457</v>
      </c>
      <c r="K385" s="23" t="s">
        <v>4389</v>
      </c>
      <c r="L385" s="1" t="s">
        <v>4390</v>
      </c>
      <c r="M385" s="1" t="s">
        <v>1155</v>
      </c>
      <c r="N385" s="1" t="s">
        <v>4391</v>
      </c>
      <c r="O385" s="1" t="s">
        <v>3241</v>
      </c>
      <c r="P385" s="1" t="s">
        <v>1144</v>
      </c>
      <c r="Q385" s="1" t="s">
        <v>4392</v>
      </c>
      <c r="R385" s="1" t="s">
        <v>1403</v>
      </c>
      <c r="S385" s="1" t="s">
        <v>1402</v>
      </c>
      <c r="T385" s="1" t="s">
        <v>1404</v>
      </c>
      <c r="U385" s="1" t="s">
        <v>1405</v>
      </c>
      <c r="V385" s="1" t="s">
        <v>1404</v>
      </c>
    </row>
    <row r="386" spans="1:22" ht="12.75">
      <c r="A386" s="3">
        <v>45449.90565429398</v>
      </c>
      <c r="B386" s="1" t="s">
        <v>30</v>
      </c>
      <c r="C386" s="6">
        <v>112212835</v>
      </c>
      <c r="D386" s="1" t="s">
        <v>299</v>
      </c>
      <c r="E386" s="1">
        <f t="shared" si="3"/>
        <v>1</v>
      </c>
      <c r="F386" s="1" t="str">
        <f>VLOOKUP(C386,Sheet1!$A$2:$D$540,4,FALSE)</f>
        <v>Rana Isranaeni Inhar</v>
      </c>
      <c r="G386" s="1">
        <f t="shared" si="4"/>
        <v>1</v>
      </c>
      <c r="H386" s="1" t="s">
        <v>4394</v>
      </c>
      <c r="I386" s="25" t="s">
        <v>4395</v>
      </c>
      <c r="J386" s="23" t="str">
        <f t="shared" si="5"/>
        <v>628114504100</v>
      </c>
      <c r="K386" s="23" t="s">
        <v>4396</v>
      </c>
      <c r="L386" s="1" t="s">
        <v>4397</v>
      </c>
      <c r="M386" s="1" t="s">
        <v>1994</v>
      </c>
      <c r="N386" s="1" t="s">
        <v>4398</v>
      </c>
      <c r="O386" s="1" t="s">
        <v>4399</v>
      </c>
      <c r="P386" s="1" t="s">
        <v>1144</v>
      </c>
      <c r="Q386" s="1" t="s">
        <v>4400</v>
      </c>
      <c r="R386" s="1" t="s">
        <v>4401</v>
      </c>
      <c r="S386" s="1" t="s">
        <v>2222</v>
      </c>
      <c r="T386" s="1" t="s">
        <v>1899</v>
      </c>
      <c r="U386" s="1" t="s">
        <v>2344</v>
      </c>
      <c r="V386" s="1" t="s">
        <v>2344</v>
      </c>
    </row>
    <row r="387" spans="1:22" ht="12.75">
      <c r="A387" s="3">
        <v>45449.998643425926</v>
      </c>
      <c r="B387" s="1" t="s">
        <v>75</v>
      </c>
      <c r="C387" s="6">
        <v>222112201</v>
      </c>
      <c r="D387" s="1" t="s">
        <v>885</v>
      </c>
      <c r="E387" s="1">
        <f t="shared" si="3"/>
        <v>1</v>
      </c>
      <c r="F387" s="1" t="str">
        <f>VLOOKUP(C387,Sheet1!$A$2:$D$540,4,FALSE)</f>
        <v>Muhammad Afnan Alfian</v>
      </c>
      <c r="G387" s="1">
        <f t="shared" si="4"/>
        <v>1</v>
      </c>
      <c r="H387" s="1" t="s">
        <v>4403</v>
      </c>
      <c r="I387" s="25" t="s">
        <v>4404</v>
      </c>
      <c r="J387" s="23" t="str">
        <f t="shared" si="5"/>
        <v>6282154734819</v>
      </c>
      <c r="K387" s="26" t="s">
        <v>4405</v>
      </c>
      <c r="L387" s="1" t="s">
        <v>4406</v>
      </c>
      <c r="M387" s="1" t="s">
        <v>1141</v>
      </c>
      <c r="N387" s="1" t="s">
        <v>4407</v>
      </c>
      <c r="O387" s="1" t="s">
        <v>4408</v>
      </c>
      <c r="P387" s="1" t="s">
        <v>1144</v>
      </c>
      <c r="Q387" s="1" t="s">
        <v>4409</v>
      </c>
      <c r="R387" s="1" t="s">
        <v>4410</v>
      </c>
      <c r="S387" s="1" t="s">
        <v>4411</v>
      </c>
      <c r="T387" s="1" t="s">
        <v>4412</v>
      </c>
      <c r="U387" s="1" t="s">
        <v>4413</v>
      </c>
      <c r="V387" s="1" t="s">
        <v>4412</v>
      </c>
    </row>
    <row r="388" spans="1:22" ht="12.75">
      <c r="A388" s="3">
        <v>45450.214225046293</v>
      </c>
      <c r="B388" s="1" t="s">
        <v>62</v>
      </c>
      <c r="C388" s="6">
        <v>222011335</v>
      </c>
      <c r="D388" s="1" t="s">
        <v>336</v>
      </c>
      <c r="E388" s="1">
        <f t="shared" si="3"/>
        <v>1</v>
      </c>
      <c r="F388" s="1" t="str">
        <f>VLOOKUP(C388,Sheet1!$A$2:$D$540,4,FALSE)</f>
        <v>Gibson Daniel Andrianto Nainggolan</v>
      </c>
      <c r="G388" s="1">
        <f t="shared" si="4"/>
        <v>1</v>
      </c>
      <c r="H388" s="1" t="s">
        <v>4415</v>
      </c>
      <c r="I388" s="25" t="s">
        <v>4416</v>
      </c>
      <c r="J388" s="23" t="str">
        <f t="shared" si="5"/>
        <v>6285776346532</v>
      </c>
      <c r="K388" s="23" t="s">
        <v>4417</v>
      </c>
      <c r="L388" s="1" t="s">
        <v>336</v>
      </c>
      <c r="M388" s="1" t="s">
        <v>4418</v>
      </c>
      <c r="N388" s="1" t="s">
        <v>4419</v>
      </c>
      <c r="O388" s="1" t="s">
        <v>4420</v>
      </c>
      <c r="P388" s="1" t="s">
        <v>1144</v>
      </c>
      <c r="Q388" s="1" t="s">
        <v>4421</v>
      </c>
      <c r="R388" s="1" t="s">
        <v>2579</v>
      </c>
      <c r="S388" s="1" t="s">
        <v>2580</v>
      </c>
      <c r="T388" s="1" t="s">
        <v>4422</v>
      </c>
      <c r="U388" s="1" t="s">
        <v>2581</v>
      </c>
      <c r="V388" s="1" t="s">
        <v>4422</v>
      </c>
    </row>
    <row r="389" spans="1:22" ht="12.75">
      <c r="A389" s="3">
        <v>45450.240751944446</v>
      </c>
      <c r="B389" s="1" t="s">
        <v>47</v>
      </c>
      <c r="C389" s="6">
        <v>112212933</v>
      </c>
      <c r="D389" s="1" t="s">
        <v>892</v>
      </c>
      <c r="E389" s="1">
        <f t="shared" si="3"/>
        <v>1</v>
      </c>
      <c r="F389" s="1" t="str">
        <f>VLOOKUP(C389,Sheet1!$A$2:$D$540,4,FALSE)</f>
        <v>Zahwa Zalzabila Parhas</v>
      </c>
      <c r="G389" s="1">
        <f t="shared" si="4"/>
        <v>1</v>
      </c>
      <c r="H389" s="1" t="s">
        <v>4424</v>
      </c>
      <c r="I389" s="25" t="s">
        <v>4425</v>
      </c>
      <c r="J389" s="23" t="str">
        <f t="shared" si="5"/>
        <v>6287727584969</v>
      </c>
      <c r="K389" s="26" t="s">
        <v>4426</v>
      </c>
      <c r="L389" s="1" t="s">
        <v>892</v>
      </c>
      <c r="M389" s="1" t="s">
        <v>1141</v>
      </c>
      <c r="N389" s="1" t="s">
        <v>4427</v>
      </c>
      <c r="O389" s="1" t="s">
        <v>4428</v>
      </c>
      <c r="P389" s="1" t="s">
        <v>1144</v>
      </c>
      <c r="Q389" s="1" t="s">
        <v>4429</v>
      </c>
      <c r="R389" s="1" t="s">
        <v>2242</v>
      </c>
      <c r="S389" s="1" t="s">
        <v>3724</v>
      </c>
      <c r="T389" s="1" t="s">
        <v>4430</v>
      </c>
      <c r="U389" s="1" t="s">
        <v>3967</v>
      </c>
      <c r="V389" s="1" t="s">
        <v>4430</v>
      </c>
    </row>
    <row r="390" spans="1:22" ht="12.75">
      <c r="A390" s="3">
        <v>45450.24842668981</v>
      </c>
      <c r="B390" s="1" t="s">
        <v>18</v>
      </c>
      <c r="C390" s="6">
        <v>222111890</v>
      </c>
      <c r="D390" s="1" t="s">
        <v>888</v>
      </c>
      <c r="E390" s="1">
        <f t="shared" si="3"/>
        <v>1</v>
      </c>
      <c r="F390" s="1" t="str">
        <f>VLOOKUP(C390,Sheet1!$A$2:$D$540,4,FALSE)</f>
        <v>Andi Ardiansyah Nasir</v>
      </c>
      <c r="G390" s="1">
        <f t="shared" si="4"/>
        <v>1</v>
      </c>
      <c r="H390" s="1" t="s">
        <v>4432</v>
      </c>
      <c r="I390" s="25" t="s">
        <v>4433</v>
      </c>
      <c r="J390" s="23" t="str">
        <f t="shared" si="5"/>
        <v>6282343757829</v>
      </c>
      <c r="K390" s="23" t="s">
        <v>4434</v>
      </c>
      <c r="L390" s="1" t="s">
        <v>4435</v>
      </c>
      <c r="M390" s="1" t="s">
        <v>1141</v>
      </c>
      <c r="N390" s="1" t="s">
        <v>1141</v>
      </c>
      <c r="O390" s="1" t="s">
        <v>4436</v>
      </c>
      <c r="P390" s="1" t="s">
        <v>1144</v>
      </c>
      <c r="Q390" s="1" t="s">
        <v>4437</v>
      </c>
      <c r="R390" s="1" t="s">
        <v>4410</v>
      </c>
      <c r="S390" s="1" t="s">
        <v>4411</v>
      </c>
      <c r="T390" s="1" t="s">
        <v>4412</v>
      </c>
      <c r="U390" s="1" t="s">
        <v>4413</v>
      </c>
      <c r="V390" s="1" t="s">
        <v>4412</v>
      </c>
    </row>
    <row r="391" spans="1:22" ht="12.75">
      <c r="A391" s="3">
        <v>45450.287738148152</v>
      </c>
      <c r="B391" s="1" t="s">
        <v>30</v>
      </c>
      <c r="C391" s="6">
        <v>112212906</v>
      </c>
      <c r="D391" s="1" t="s">
        <v>825</v>
      </c>
      <c r="E391" s="1">
        <f t="shared" si="3"/>
        <v>1</v>
      </c>
      <c r="F391" s="1" t="str">
        <f>VLOOKUP(C391,Sheet1!$A$2:$D$540,4,FALSE)</f>
        <v>Vendredy P. Lucasio Siahaan</v>
      </c>
      <c r="G391" s="1">
        <f t="shared" si="4"/>
        <v>1</v>
      </c>
      <c r="H391" s="1" t="s">
        <v>4439</v>
      </c>
      <c r="I391" s="25" t="s">
        <v>4440</v>
      </c>
      <c r="J391" s="23" t="str">
        <f t="shared" si="5"/>
        <v>6282247594261</v>
      </c>
      <c r="K391" s="26" t="s">
        <v>4441</v>
      </c>
      <c r="L391" s="1" t="s">
        <v>825</v>
      </c>
      <c r="M391" s="1" t="s">
        <v>1177</v>
      </c>
      <c r="N391" s="1" t="s">
        <v>4442</v>
      </c>
      <c r="O391" s="1" t="s">
        <v>4443</v>
      </c>
      <c r="P391" s="1" t="s">
        <v>1144</v>
      </c>
      <c r="Q391" s="1" t="s">
        <v>4444</v>
      </c>
      <c r="R391" s="1" t="s">
        <v>4445</v>
      </c>
      <c r="S391" s="1" t="s">
        <v>4446</v>
      </c>
      <c r="T391" s="1" t="s">
        <v>4447</v>
      </c>
      <c r="U391" s="1" t="s">
        <v>1160</v>
      </c>
      <c r="V391" s="1" t="s">
        <v>4447</v>
      </c>
    </row>
    <row r="392" spans="1:22" ht="12.75">
      <c r="A392" s="3">
        <v>45450.29050938657</v>
      </c>
      <c r="B392" s="1" t="s">
        <v>47</v>
      </c>
      <c r="C392" s="6">
        <v>112212875</v>
      </c>
      <c r="D392" s="1" t="s">
        <v>198</v>
      </c>
      <c r="E392" s="1">
        <f t="shared" si="3"/>
        <v>1</v>
      </c>
      <c r="F392" s="1" t="str">
        <f>VLOOKUP(C392,Sheet1!$A$2:$D$540,4,FALSE)</f>
        <v>Seli Delima Sari</v>
      </c>
      <c r="G392" s="1">
        <f t="shared" si="4"/>
        <v>1</v>
      </c>
      <c r="H392" s="1" t="s">
        <v>4449</v>
      </c>
      <c r="I392" s="25" t="s">
        <v>4450</v>
      </c>
      <c r="J392" s="23" t="str">
        <f t="shared" si="5"/>
        <v>6285267449565</v>
      </c>
      <c r="K392" s="23" t="s">
        <v>4451</v>
      </c>
      <c r="L392" s="1" t="s">
        <v>4452</v>
      </c>
      <c r="M392" s="1" t="s">
        <v>1141</v>
      </c>
      <c r="N392" s="1" t="s">
        <v>4453</v>
      </c>
      <c r="O392" s="1" t="s">
        <v>4454</v>
      </c>
      <c r="P392" s="1" t="s">
        <v>1144</v>
      </c>
      <c r="Q392" s="1" t="s">
        <v>4455</v>
      </c>
      <c r="R392" s="1" t="s">
        <v>4456</v>
      </c>
      <c r="S392" s="1" t="s">
        <v>4457</v>
      </c>
      <c r="T392" s="1" t="s">
        <v>4458</v>
      </c>
      <c r="U392" s="1" t="s">
        <v>4459</v>
      </c>
      <c r="V392" s="1" t="s">
        <v>4458</v>
      </c>
    </row>
    <row r="393" spans="1:22" ht="12.75">
      <c r="A393" s="3">
        <v>45450.317132395838</v>
      </c>
      <c r="B393" s="1" t="s">
        <v>57</v>
      </c>
      <c r="C393" s="6">
        <v>222112355</v>
      </c>
      <c r="D393" s="1" t="s">
        <v>212</v>
      </c>
      <c r="E393" s="1">
        <f t="shared" si="3"/>
        <v>1</v>
      </c>
      <c r="F393" s="1" t="str">
        <f>VLOOKUP(C393,Sheet1!$A$2:$D$540,4,FALSE)</f>
        <v>Seizra Aulia Salsabila</v>
      </c>
      <c r="G393" s="1">
        <f t="shared" si="4"/>
        <v>1</v>
      </c>
      <c r="H393" s="1" t="s">
        <v>4461</v>
      </c>
      <c r="I393" s="25" t="s">
        <v>4462</v>
      </c>
      <c r="J393" s="23" t="str">
        <f t="shared" si="5"/>
        <v>6285253607825</v>
      </c>
      <c r="K393" s="23" t="s">
        <v>4463</v>
      </c>
      <c r="L393" s="1" t="s">
        <v>4464</v>
      </c>
      <c r="M393" s="1" t="s">
        <v>1141</v>
      </c>
      <c r="N393" s="1" t="s">
        <v>4465</v>
      </c>
      <c r="O393" s="1" t="s">
        <v>4466</v>
      </c>
      <c r="P393" s="1" t="s">
        <v>1144</v>
      </c>
      <c r="Q393" s="1" t="s">
        <v>4467</v>
      </c>
      <c r="R393" s="1" t="s">
        <v>4468</v>
      </c>
      <c r="S393" s="1" t="s">
        <v>4469</v>
      </c>
      <c r="T393" s="1" t="s">
        <v>4470</v>
      </c>
      <c r="U393" s="1" t="s">
        <v>1311</v>
      </c>
      <c r="V393" s="1" t="s">
        <v>4470</v>
      </c>
    </row>
    <row r="394" spans="1:22" ht="12.75">
      <c r="A394" s="3">
        <v>45450.318509409721</v>
      </c>
      <c r="B394" s="1" t="s">
        <v>30</v>
      </c>
      <c r="C394" s="6">
        <v>112212465</v>
      </c>
      <c r="D394" s="1" t="s">
        <v>4472</v>
      </c>
      <c r="E394" s="1">
        <f t="shared" si="3"/>
        <v>1</v>
      </c>
      <c r="F394" s="1" t="str">
        <f>VLOOKUP(C394,Sheet1!$A$2:$D$540,4,FALSE)</f>
        <v>Ahmad Wahyu Febrian</v>
      </c>
      <c r="G394" s="1">
        <f t="shared" si="4"/>
        <v>1</v>
      </c>
      <c r="H394" s="1" t="s">
        <v>4473</v>
      </c>
      <c r="I394" s="25" t="s">
        <v>4474</v>
      </c>
      <c r="J394" s="23" t="str">
        <f t="shared" si="5"/>
        <v>6281775166266</v>
      </c>
      <c r="K394" s="26" t="s">
        <v>4475</v>
      </c>
      <c r="L394" s="1" t="s">
        <v>4472</v>
      </c>
      <c r="M394" s="1" t="s">
        <v>1141</v>
      </c>
      <c r="N394" s="1" t="s">
        <v>4476</v>
      </c>
      <c r="O394" s="1" t="s">
        <v>4477</v>
      </c>
      <c r="P394" s="1" t="s">
        <v>1144</v>
      </c>
      <c r="Q394" s="1" t="s">
        <v>4478</v>
      </c>
      <c r="R394" s="1" t="s">
        <v>2044</v>
      </c>
      <c r="S394" s="1" t="s">
        <v>2045</v>
      </c>
      <c r="T394" s="1" t="s">
        <v>3774</v>
      </c>
      <c r="U394" s="1" t="s">
        <v>2693</v>
      </c>
      <c r="V394" s="1" t="s">
        <v>3774</v>
      </c>
    </row>
    <row r="395" spans="1:22" ht="12.75">
      <c r="A395" s="3">
        <v>45450.360915092591</v>
      </c>
      <c r="B395" s="1" t="s">
        <v>47</v>
      </c>
      <c r="C395" s="6">
        <v>112212830</v>
      </c>
      <c r="D395" s="1" t="s">
        <v>895</v>
      </c>
      <c r="E395" s="1">
        <f t="shared" si="3"/>
        <v>1</v>
      </c>
      <c r="F395" s="1" t="str">
        <f>VLOOKUP(C395,Sheet1!$A$2:$D$540,4,FALSE)</f>
        <v>Raihan Ainurrahim Falah</v>
      </c>
      <c r="G395" s="1">
        <f t="shared" si="4"/>
        <v>1</v>
      </c>
      <c r="H395" s="1" t="s">
        <v>4480</v>
      </c>
      <c r="I395" s="25" t="s">
        <v>4481</v>
      </c>
      <c r="J395" s="23" t="str">
        <f t="shared" si="5"/>
        <v>6283138202104</v>
      </c>
      <c r="K395" s="23" t="s">
        <v>4482</v>
      </c>
      <c r="L395" s="1" t="s">
        <v>4483</v>
      </c>
      <c r="M395" s="1" t="s">
        <v>1141</v>
      </c>
      <c r="N395" s="1" t="s">
        <v>4484</v>
      </c>
      <c r="O395" s="1" t="s">
        <v>4485</v>
      </c>
      <c r="P395" s="1" t="s">
        <v>1144</v>
      </c>
      <c r="Q395" s="1" t="s">
        <v>4486</v>
      </c>
      <c r="R395" s="1" t="s">
        <v>3724</v>
      </c>
      <c r="S395" s="1" t="s">
        <v>2242</v>
      </c>
      <c r="T395" s="1" t="s">
        <v>4430</v>
      </c>
      <c r="U395" s="1" t="s">
        <v>4487</v>
      </c>
      <c r="V395" s="1" t="s">
        <v>4430</v>
      </c>
    </row>
    <row r="396" spans="1:22" ht="12.75">
      <c r="A396" s="3">
        <v>45450.386761516202</v>
      </c>
      <c r="B396" s="1" t="s">
        <v>23</v>
      </c>
      <c r="C396" s="6">
        <v>112212819</v>
      </c>
      <c r="D396" s="1" t="s">
        <v>634</v>
      </c>
      <c r="E396" s="1">
        <f t="shared" si="3"/>
        <v>1</v>
      </c>
      <c r="F396" s="1" t="str">
        <f>VLOOKUP(C396,Sheet1!$A$2:$D$540,4,FALSE)</f>
        <v>Putri Moelinda Fitriani</v>
      </c>
      <c r="G396" s="1">
        <f t="shared" si="4"/>
        <v>1</v>
      </c>
      <c r="H396" s="1" t="s">
        <v>4489</v>
      </c>
      <c r="I396" s="25" t="s">
        <v>4490</v>
      </c>
      <c r="J396" s="23" t="str">
        <f t="shared" si="5"/>
        <v>6285812031614</v>
      </c>
      <c r="K396" s="23" t="s">
        <v>4491</v>
      </c>
      <c r="L396" s="1" t="s">
        <v>4492</v>
      </c>
      <c r="M396" s="1" t="s">
        <v>1233</v>
      </c>
      <c r="N396" s="1" t="s">
        <v>4493</v>
      </c>
      <c r="O396" s="1" t="s">
        <v>4494</v>
      </c>
      <c r="P396" s="1" t="s">
        <v>1144</v>
      </c>
      <c r="Q396" s="1" t="s">
        <v>4495</v>
      </c>
      <c r="R396" s="1" t="s">
        <v>3998</v>
      </c>
      <c r="S396" s="1" t="s">
        <v>1268</v>
      </c>
      <c r="T396" s="1" t="s">
        <v>3443</v>
      </c>
      <c r="U396" s="1" t="s">
        <v>3444</v>
      </c>
      <c r="V396" s="1" t="s">
        <v>3443</v>
      </c>
    </row>
    <row r="397" spans="1:22" ht="12.75">
      <c r="A397" s="3">
        <v>45450.415354328703</v>
      </c>
      <c r="B397" s="1" t="s">
        <v>47</v>
      </c>
      <c r="C397" s="6">
        <v>112212908</v>
      </c>
      <c r="D397" s="1" t="s">
        <v>80</v>
      </c>
      <c r="E397" s="1">
        <f t="shared" si="3"/>
        <v>1</v>
      </c>
      <c r="F397" s="1" t="str">
        <f>VLOOKUP(C397,Sheet1!$A$2:$D$540,4,FALSE)</f>
        <v>Vhania Mutiara Indah Sinaga</v>
      </c>
      <c r="G397" s="1">
        <f t="shared" si="4"/>
        <v>1</v>
      </c>
      <c r="H397" s="1" t="s">
        <v>4497</v>
      </c>
      <c r="I397" s="25" t="s">
        <v>4498</v>
      </c>
      <c r="J397" s="23" t="str">
        <f t="shared" si="5"/>
        <v>6281369720493</v>
      </c>
      <c r="K397" s="23" t="s">
        <v>4499</v>
      </c>
      <c r="L397" s="1" t="s">
        <v>4500</v>
      </c>
      <c r="M397" s="1" t="s">
        <v>1141</v>
      </c>
      <c r="N397" s="1" t="s">
        <v>4501</v>
      </c>
      <c r="O397" s="1" t="s">
        <v>4502</v>
      </c>
      <c r="P397" s="1" t="s">
        <v>1144</v>
      </c>
      <c r="Q397" s="1" t="s">
        <v>4503</v>
      </c>
      <c r="R397" s="1" t="s">
        <v>1181</v>
      </c>
      <c r="S397" s="1" t="s">
        <v>1393</v>
      </c>
      <c r="T397" s="1" t="s">
        <v>1183</v>
      </c>
      <c r="U397" s="1" t="s">
        <v>1497</v>
      </c>
      <c r="V397" s="1" t="s">
        <v>1183</v>
      </c>
    </row>
    <row r="398" spans="1:22" ht="12.75">
      <c r="A398" s="3">
        <v>45450.41747537037</v>
      </c>
      <c r="B398" s="1" t="s">
        <v>62</v>
      </c>
      <c r="C398" s="6">
        <v>222112303</v>
      </c>
      <c r="D398" s="1" t="s">
        <v>575</v>
      </c>
      <c r="E398" s="1">
        <f t="shared" si="3"/>
        <v>1</v>
      </c>
      <c r="F398" s="1" t="str">
        <f>VLOOKUP(C398,Sheet1!$A$2:$D$540,4,FALSE)</f>
        <v>Raihan Rahmanda Junianto</v>
      </c>
      <c r="G398" s="1">
        <f t="shared" si="4"/>
        <v>1</v>
      </c>
      <c r="H398" s="1" t="s">
        <v>4505</v>
      </c>
      <c r="I398" s="25" t="s">
        <v>4506</v>
      </c>
      <c r="J398" s="23" t="str">
        <f t="shared" si="5"/>
        <v>6285156570260</v>
      </c>
      <c r="K398" s="23" t="s">
        <v>4507</v>
      </c>
      <c r="L398" s="1" t="s">
        <v>4508</v>
      </c>
      <c r="M398" s="1" t="s">
        <v>1155</v>
      </c>
      <c r="N398" s="1" t="s">
        <v>4509</v>
      </c>
      <c r="O398" s="1" t="s">
        <v>4510</v>
      </c>
      <c r="P398" s="1" t="s">
        <v>1144</v>
      </c>
      <c r="Q398" s="1" t="s">
        <v>4511</v>
      </c>
      <c r="R398" s="1" t="s">
        <v>4512</v>
      </c>
      <c r="S398" s="1" t="s">
        <v>2141</v>
      </c>
      <c r="T398" s="1" t="s">
        <v>2142</v>
      </c>
      <c r="U398" s="1" t="s">
        <v>2186</v>
      </c>
      <c r="V398" s="1" t="s">
        <v>2142</v>
      </c>
    </row>
    <row r="399" spans="1:22" ht="12.75">
      <c r="A399" s="3">
        <v>45450.426140439813</v>
      </c>
      <c r="B399" s="1" t="s">
        <v>38</v>
      </c>
      <c r="C399" s="6">
        <v>212112050</v>
      </c>
      <c r="D399" s="1" t="s">
        <v>905</v>
      </c>
      <c r="E399" s="1">
        <f t="shared" si="3"/>
        <v>1</v>
      </c>
      <c r="F399" s="1" t="str">
        <f>VLOOKUP(C399,Sheet1!$A$2:$D$540,4,FALSE)</f>
        <v>Fatimah Azzahrah</v>
      </c>
      <c r="G399" s="1">
        <f t="shared" si="4"/>
        <v>1</v>
      </c>
      <c r="H399" s="1" t="s">
        <v>4514</v>
      </c>
      <c r="I399" s="25" t="s">
        <v>4515</v>
      </c>
      <c r="J399" s="23" t="str">
        <f t="shared" si="5"/>
        <v>6282288462044</v>
      </c>
      <c r="K399" s="26" t="s">
        <v>4516</v>
      </c>
      <c r="L399" s="1" t="s">
        <v>4517</v>
      </c>
      <c r="M399" s="1" t="s">
        <v>1141</v>
      </c>
      <c r="N399" s="1" t="s">
        <v>4518</v>
      </c>
      <c r="O399" s="1" t="s">
        <v>4519</v>
      </c>
      <c r="P399" s="1" t="s">
        <v>1144</v>
      </c>
      <c r="Q399" s="1" t="s">
        <v>4520</v>
      </c>
      <c r="R399" s="1" t="s">
        <v>3773</v>
      </c>
      <c r="S399" s="1" t="s">
        <v>3773</v>
      </c>
      <c r="T399" s="1" t="s">
        <v>2693</v>
      </c>
      <c r="U399" s="1" t="s">
        <v>4251</v>
      </c>
      <c r="V399" s="1" t="s">
        <v>2693</v>
      </c>
    </row>
    <row r="400" spans="1:22" ht="12.75">
      <c r="A400" s="3">
        <v>45450.436637905092</v>
      </c>
      <c r="B400" s="1" t="s">
        <v>38</v>
      </c>
      <c r="C400" s="6">
        <v>212112405</v>
      </c>
      <c r="D400" s="1" t="s">
        <v>510</v>
      </c>
      <c r="E400" s="1">
        <f t="shared" si="3"/>
        <v>1</v>
      </c>
      <c r="F400" s="1" t="str">
        <f>VLOOKUP(C400,Sheet1!$A$2:$D$540,4,FALSE)</f>
        <v>Uswatun Alifah</v>
      </c>
      <c r="G400" s="1">
        <f t="shared" si="4"/>
        <v>1</v>
      </c>
      <c r="H400" s="1" t="s">
        <v>4522</v>
      </c>
      <c r="I400" s="25" t="s">
        <v>4523</v>
      </c>
      <c r="J400" s="23" t="str">
        <f t="shared" si="5"/>
        <v>6285697747179</v>
      </c>
      <c r="K400" s="23" t="s">
        <v>4524</v>
      </c>
      <c r="L400" s="1" t="s">
        <v>4525</v>
      </c>
      <c r="M400" s="1" t="s">
        <v>1141</v>
      </c>
      <c r="N400" s="1" t="s">
        <v>4526</v>
      </c>
      <c r="O400" s="1" t="s">
        <v>4527</v>
      </c>
      <c r="P400" s="1" t="s">
        <v>1144</v>
      </c>
      <c r="Q400" s="1" t="s">
        <v>4528</v>
      </c>
      <c r="R400" s="1" t="s">
        <v>3525</v>
      </c>
      <c r="S400" s="1" t="s">
        <v>3524</v>
      </c>
      <c r="T400" s="1" t="s">
        <v>3527</v>
      </c>
      <c r="U400" s="1" t="s">
        <v>3526</v>
      </c>
      <c r="V400" s="1" t="s">
        <v>3527</v>
      </c>
    </row>
    <row r="401" spans="1:22" ht="12.75">
      <c r="A401" s="3">
        <v>45450.445314375</v>
      </c>
      <c r="B401" s="1" t="s">
        <v>35</v>
      </c>
      <c r="C401" s="6">
        <v>212111923</v>
      </c>
      <c r="D401" s="1" t="s">
        <v>737</v>
      </c>
      <c r="E401" s="1">
        <f t="shared" si="3"/>
        <v>1</v>
      </c>
      <c r="F401" s="1" t="str">
        <f>VLOOKUP(C401,Sheet1!$A$2:$D$540,4,FALSE)</f>
        <v>Arlita Dwina Firlana Sari</v>
      </c>
      <c r="G401" s="1">
        <f t="shared" si="4"/>
        <v>1</v>
      </c>
      <c r="H401" s="1" t="s">
        <v>4530</v>
      </c>
      <c r="I401" s="25" t="s">
        <v>4531</v>
      </c>
      <c r="J401" s="23" t="str">
        <f t="shared" si="5"/>
        <v>62895329204245</v>
      </c>
      <c r="K401" s="23" t="s">
        <v>4532</v>
      </c>
      <c r="L401" s="1" t="s">
        <v>737</v>
      </c>
      <c r="M401" s="1" t="s">
        <v>2830</v>
      </c>
      <c r="N401" s="1" t="s">
        <v>3837</v>
      </c>
      <c r="O401" s="1" t="s">
        <v>4533</v>
      </c>
      <c r="P401" s="1" t="s">
        <v>1144</v>
      </c>
      <c r="Q401" s="1" t="s">
        <v>4534</v>
      </c>
      <c r="R401" s="1" t="s">
        <v>1402</v>
      </c>
      <c r="S401" s="1" t="s">
        <v>1403</v>
      </c>
      <c r="T401" s="1" t="s">
        <v>1405</v>
      </c>
      <c r="U401" s="1" t="s">
        <v>1269</v>
      </c>
      <c r="V401" s="1" t="s">
        <v>1405</v>
      </c>
    </row>
    <row r="402" spans="1:22" ht="12.75">
      <c r="A402" s="3">
        <v>45450.446525150459</v>
      </c>
      <c r="B402" s="1" t="s">
        <v>18</v>
      </c>
      <c r="C402" s="6">
        <v>222112325</v>
      </c>
      <c r="D402" s="1" t="s">
        <v>19</v>
      </c>
      <c r="E402" s="1">
        <f t="shared" si="3"/>
        <v>1</v>
      </c>
      <c r="F402" s="1" t="str">
        <f>VLOOKUP(C402,Sheet1!$A$2:$D$540,4,FALSE)</f>
        <v>Riska Fazilla</v>
      </c>
      <c r="G402" s="1">
        <f t="shared" si="4"/>
        <v>1</v>
      </c>
      <c r="H402" s="1" t="s">
        <v>4536</v>
      </c>
      <c r="I402" s="25" t="s">
        <v>4537</v>
      </c>
      <c r="J402" s="23" t="str">
        <f t="shared" si="5"/>
        <v>6282217552217</v>
      </c>
      <c r="K402" s="23" t="s">
        <v>4538</v>
      </c>
      <c r="L402" s="1" t="s">
        <v>19</v>
      </c>
      <c r="M402" s="1" t="s">
        <v>1994</v>
      </c>
      <c r="N402" s="1" t="s">
        <v>4539</v>
      </c>
      <c r="O402" s="1" t="s">
        <v>4540</v>
      </c>
      <c r="P402" s="1" t="s">
        <v>1144</v>
      </c>
      <c r="Q402" s="1" t="s">
        <v>4541</v>
      </c>
      <c r="R402" s="1" t="s">
        <v>2553</v>
      </c>
      <c r="S402" s="1" t="s">
        <v>4542</v>
      </c>
      <c r="T402" s="1" t="s">
        <v>2499</v>
      </c>
      <c r="U402" s="1" t="s">
        <v>2555</v>
      </c>
      <c r="V402" s="1" t="s">
        <v>2499</v>
      </c>
    </row>
    <row r="403" spans="1:22" ht="12.75">
      <c r="A403" s="3">
        <v>45450.454791851851</v>
      </c>
      <c r="B403" s="1" t="s">
        <v>20</v>
      </c>
      <c r="C403" s="6">
        <v>212112180</v>
      </c>
      <c r="D403" s="1" t="s">
        <v>4544</v>
      </c>
      <c r="E403" s="1">
        <f t="shared" si="3"/>
        <v>1</v>
      </c>
      <c r="F403" s="1" t="str">
        <f>VLOOKUP(C403,Sheet1!$A$2:$D$540,4,FALSE)</f>
        <v>Martha Mar'Atu Mufida</v>
      </c>
      <c r="G403" s="1">
        <f t="shared" si="4"/>
        <v>1</v>
      </c>
      <c r="H403" s="1" t="s">
        <v>4545</v>
      </c>
      <c r="I403" s="25" t="s">
        <v>4546</v>
      </c>
      <c r="J403" s="23" t="str">
        <f t="shared" si="5"/>
        <v>6285784297763</v>
      </c>
      <c r="K403" s="23" t="s">
        <v>4547</v>
      </c>
      <c r="L403" s="1" t="s">
        <v>4548</v>
      </c>
      <c r="M403" s="1" t="s">
        <v>1141</v>
      </c>
      <c r="N403" s="1" t="s">
        <v>4549</v>
      </c>
      <c r="O403" s="1" t="s">
        <v>4550</v>
      </c>
      <c r="P403" s="1" t="s">
        <v>1144</v>
      </c>
      <c r="Q403" s="1" t="s">
        <v>4551</v>
      </c>
      <c r="R403" s="1" t="s">
        <v>4552</v>
      </c>
      <c r="S403" s="1" t="s">
        <v>1290</v>
      </c>
      <c r="T403" s="1" t="s">
        <v>4553</v>
      </c>
      <c r="U403" s="1" t="s">
        <v>1291</v>
      </c>
      <c r="V403" s="1" t="s">
        <v>4553</v>
      </c>
    </row>
    <row r="404" spans="1:22" ht="12.75">
      <c r="A404" s="3">
        <v>45450.459293043983</v>
      </c>
      <c r="B404" s="1" t="s">
        <v>62</v>
      </c>
      <c r="C404" s="6">
        <v>222112212</v>
      </c>
      <c r="D404" s="1" t="s">
        <v>132</v>
      </c>
      <c r="E404" s="1">
        <f t="shared" si="3"/>
        <v>1</v>
      </c>
      <c r="F404" s="1" t="str">
        <f>VLOOKUP(C404,Sheet1!$A$2:$D$540,4,FALSE)</f>
        <v>Muhammad Fauzan Azima. A</v>
      </c>
      <c r="G404" s="1">
        <f t="shared" si="4"/>
        <v>1</v>
      </c>
      <c r="H404" s="1" t="s">
        <v>4555</v>
      </c>
      <c r="I404" s="25" t="s">
        <v>4556</v>
      </c>
      <c r="J404" s="23" t="str">
        <f t="shared" si="5"/>
        <v>6282169972608</v>
      </c>
      <c r="K404" s="23" t="s">
        <v>4557</v>
      </c>
      <c r="L404" s="1" t="s">
        <v>4558</v>
      </c>
      <c r="M404" s="1" t="s">
        <v>2830</v>
      </c>
      <c r="N404" s="1" t="s">
        <v>4559</v>
      </c>
      <c r="O404" s="1" t="s">
        <v>4560</v>
      </c>
      <c r="P404" s="1" t="s">
        <v>1144</v>
      </c>
      <c r="Q404" s="1" t="s">
        <v>4561</v>
      </c>
      <c r="R404" s="1" t="s">
        <v>4562</v>
      </c>
      <c r="S404" s="1" t="s">
        <v>2910</v>
      </c>
      <c r="T404" s="1" t="s">
        <v>2911</v>
      </c>
      <c r="U404" s="1" t="s">
        <v>1238</v>
      </c>
      <c r="V404" s="1" t="s">
        <v>2911</v>
      </c>
    </row>
    <row r="405" spans="1:22" ht="12.75">
      <c r="A405" s="3">
        <v>45451.063323831018</v>
      </c>
      <c r="B405" s="1" t="s">
        <v>18</v>
      </c>
      <c r="C405" s="6">
        <v>222111938</v>
      </c>
      <c r="D405" s="1" t="s">
        <v>843</v>
      </c>
      <c r="E405" s="1">
        <f t="shared" si="3"/>
        <v>1</v>
      </c>
      <c r="F405" s="1" t="str">
        <f>VLOOKUP(C405,Sheet1!$A$2:$D$540,4,FALSE)</f>
        <v>Azhari</v>
      </c>
      <c r="G405" s="1">
        <f t="shared" si="4"/>
        <v>1</v>
      </c>
      <c r="H405" s="1" t="s">
        <v>4564</v>
      </c>
      <c r="I405" s="25" t="s">
        <v>4565</v>
      </c>
      <c r="J405" s="23" t="str">
        <f t="shared" si="5"/>
        <v>6288705712107</v>
      </c>
      <c r="K405" s="23" t="s">
        <v>4566</v>
      </c>
      <c r="L405" s="1" t="s">
        <v>4567</v>
      </c>
      <c r="M405" s="1" t="s">
        <v>1141</v>
      </c>
      <c r="N405" s="1" t="s">
        <v>4568</v>
      </c>
      <c r="O405" s="1" t="s">
        <v>4569</v>
      </c>
      <c r="P405" s="1" t="s">
        <v>1144</v>
      </c>
      <c r="Q405" s="1" t="s">
        <v>4570</v>
      </c>
      <c r="R405" s="1" t="s">
        <v>4571</v>
      </c>
      <c r="S405" s="1" t="s">
        <v>3890</v>
      </c>
      <c r="T405" s="1" t="s">
        <v>3891</v>
      </c>
      <c r="U405" s="1" t="s">
        <v>4572</v>
      </c>
      <c r="V405" s="1" t="s">
        <v>3891</v>
      </c>
    </row>
    <row r="406" spans="1:22" ht="12.75">
      <c r="A406" s="3">
        <v>45450.567820694443</v>
      </c>
      <c r="B406" s="1" t="s">
        <v>30</v>
      </c>
      <c r="C406" s="6">
        <v>112212563</v>
      </c>
      <c r="D406" s="1" t="s">
        <v>626</v>
      </c>
      <c r="E406" s="1">
        <f t="shared" si="3"/>
        <v>1</v>
      </c>
      <c r="F406" s="1" t="str">
        <f>VLOOKUP(C406,Sheet1!$A$2:$D$540,4,FALSE)</f>
        <v>Devina Salsabiila</v>
      </c>
      <c r="G406" s="1">
        <f t="shared" si="4"/>
        <v>1</v>
      </c>
      <c r="H406" s="1" t="s">
        <v>4574</v>
      </c>
      <c r="I406" s="25" t="s">
        <v>4575</v>
      </c>
      <c r="J406" s="23" t="str">
        <f t="shared" si="5"/>
        <v>6285730002575</v>
      </c>
      <c r="K406" s="23" t="s">
        <v>4576</v>
      </c>
      <c r="L406" s="1" t="s">
        <v>626</v>
      </c>
      <c r="M406" s="1" t="s">
        <v>1141</v>
      </c>
      <c r="N406" s="1" t="s">
        <v>4577</v>
      </c>
      <c r="O406" s="1" t="s">
        <v>4578</v>
      </c>
      <c r="P406" s="1" t="s">
        <v>1144</v>
      </c>
      <c r="Q406" s="1" t="s">
        <v>4579</v>
      </c>
      <c r="R406" s="1" t="s">
        <v>1290</v>
      </c>
      <c r="S406" s="1" t="s">
        <v>1206</v>
      </c>
      <c r="T406" s="1" t="s">
        <v>4553</v>
      </c>
      <c r="U406" s="1" t="s">
        <v>1291</v>
      </c>
      <c r="V406" s="1" t="s">
        <v>4553</v>
      </c>
    </row>
    <row r="407" spans="1:22" ht="12.75">
      <c r="A407" s="3">
        <v>45450.52415438657</v>
      </c>
      <c r="B407" s="1" t="s">
        <v>20</v>
      </c>
      <c r="C407" s="6">
        <v>212112293</v>
      </c>
      <c r="D407" s="1" t="s">
        <v>673</v>
      </c>
      <c r="E407" s="1">
        <f t="shared" si="3"/>
        <v>1</v>
      </c>
      <c r="F407" s="1" t="str">
        <f>VLOOKUP(C407,Sheet1!$A$2:$D$540,4,FALSE)</f>
        <v>Putri Safira Shalsabila</v>
      </c>
      <c r="G407" s="1">
        <f t="shared" si="4"/>
        <v>1</v>
      </c>
      <c r="H407" s="1" t="s">
        <v>4581</v>
      </c>
      <c r="I407" s="25" t="s">
        <v>4582</v>
      </c>
      <c r="J407" s="23" t="str">
        <f t="shared" si="5"/>
        <v>6282139877805</v>
      </c>
      <c r="K407" s="23" t="s">
        <v>4583</v>
      </c>
      <c r="L407" s="1" t="s">
        <v>4584</v>
      </c>
      <c r="M407" s="1" t="s">
        <v>1155</v>
      </c>
      <c r="N407" s="1" t="s">
        <v>4585</v>
      </c>
      <c r="O407" s="1" t="s">
        <v>4586</v>
      </c>
      <c r="P407" s="1" t="s">
        <v>1144</v>
      </c>
      <c r="Q407" s="1" t="s">
        <v>4587</v>
      </c>
      <c r="R407" s="1" t="s">
        <v>1206</v>
      </c>
      <c r="S407" s="1" t="s">
        <v>1530</v>
      </c>
      <c r="T407" s="1" t="s">
        <v>1208</v>
      </c>
      <c r="U407" s="1" t="s">
        <v>1322</v>
      </c>
      <c r="V407" s="1" t="s">
        <v>1208</v>
      </c>
    </row>
    <row r="408" spans="1:22" ht="12.75">
      <c r="A408" s="3">
        <v>45450.571332673615</v>
      </c>
      <c r="B408" s="1" t="s">
        <v>57</v>
      </c>
      <c r="C408" s="6">
        <v>222112410</v>
      </c>
      <c r="D408" s="1" t="s">
        <v>630</v>
      </c>
      <c r="E408" s="1">
        <f t="shared" si="3"/>
        <v>1</v>
      </c>
      <c r="F408" s="1" t="str">
        <f>VLOOKUP(C408,Sheet1!$A$2:$D$540,4,FALSE)</f>
        <v>Venny Septia Hartono</v>
      </c>
      <c r="G408" s="1">
        <f t="shared" si="4"/>
        <v>1</v>
      </c>
      <c r="H408" s="1" t="s">
        <v>4589</v>
      </c>
      <c r="I408" s="25" t="s">
        <v>4590</v>
      </c>
      <c r="J408" s="23" t="str">
        <f t="shared" si="5"/>
        <v>6285334347296</v>
      </c>
      <c r="K408" s="26" t="s">
        <v>4591</v>
      </c>
      <c r="L408" s="1" t="s">
        <v>4592</v>
      </c>
      <c r="M408" s="1" t="s">
        <v>1286</v>
      </c>
      <c r="N408" s="1" t="s">
        <v>4593</v>
      </c>
      <c r="O408" s="1" t="s">
        <v>4594</v>
      </c>
      <c r="P408" s="1" t="s">
        <v>1144</v>
      </c>
      <c r="Q408" s="1" t="s">
        <v>4595</v>
      </c>
      <c r="R408" s="1" t="s">
        <v>1290</v>
      </c>
      <c r="S408" s="1" t="s">
        <v>4552</v>
      </c>
      <c r="T408" s="1" t="s">
        <v>4553</v>
      </c>
      <c r="U408" s="1" t="s">
        <v>1291</v>
      </c>
      <c r="V408" s="1" t="s">
        <v>4553</v>
      </c>
    </row>
    <row r="409" spans="1:22" ht="12.75">
      <c r="A409" s="3">
        <v>45450.589036238423</v>
      </c>
      <c r="B409" s="1" t="s">
        <v>35</v>
      </c>
      <c r="C409" s="6">
        <v>212112425</v>
      </c>
      <c r="D409" s="1" t="s">
        <v>194</v>
      </c>
      <c r="E409" s="1">
        <f t="shared" si="3"/>
        <v>1</v>
      </c>
      <c r="F409" s="1" t="str">
        <f>VLOOKUP(C409,Sheet1!$A$2:$D$540,4,FALSE)</f>
        <v>Yulia Nawang Wulandari</v>
      </c>
      <c r="G409" s="1">
        <f t="shared" si="4"/>
        <v>1</v>
      </c>
      <c r="H409" s="1" t="s">
        <v>4597</v>
      </c>
      <c r="I409" s="25" t="s">
        <v>4598</v>
      </c>
      <c r="J409" s="23" t="str">
        <f t="shared" si="5"/>
        <v>62895702969523</v>
      </c>
      <c r="K409" s="23" t="s">
        <v>4599</v>
      </c>
      <c r="L409" s="1" t="s">
        <v>194</v>
      </c>
      <c r="M409" s="1" t="s">
        <v>1155</v>
      </c>
      <c r="N409" s="1" t="s">
        <v>4600</v>
      </c>
      <c r="O409" s="1" t="s">
        <v>4601</v>
      </c>
      <c r="P409" s="1" t="s">
        <v>1144</v>
      </c>
      <c r="Q409" s="1" t="s">
        <v>4602</v>
      </c>
      <c r="R409" s="1" t="s">
        <v>1672</v>
      </c>
      <c r="S409" s="1" t="s">
        <v>1673</v>
      </c>
      <c r="T409" s="1" t="s">
        <v>1674</v>
      </c>
      <c r="U409" s="1" t="s">
        <v>1675</v>
      </c>
      <c r="V409" s="1" t="s">
        <v>1674</v>
      </c>
    </row>
    <row r="410" spans="1:22" ht="12.75">
      <c r="A410" s="3">
        <v>45450.604879016202</v>
      </c>
      <c r="B410" s="1" t="s">
        <v>38</v>
      </c>
      <c r="C410" s="6">
        <v>212112181</v>
      </c>
      <c r="D410" s="1" t="s">
        <v>559</v>
      </c>
      <c r="E410" s="1">
        <f t="shared" si="3"/>
        <v>1</v>
      </c>
      <c r="F410" s="1" t="str">
        <f>VLOOKUP(C410,Sheet1!$A$2:$D$540,4,FALSE)</f>
        <v>Maulana Kusuma Ramadhan</v>
      </c>
      <c r="G410" s="1">
        <f t="shared" si="4"/>
        <v>1</v>
      </c>
      <c r="H410" s="1" t="s">
        <v>4604</v>
      </c>
      <c r="I410" s="25" t="s">
        <v>4605</v>
      </c>
      <c r="J410" s="23" t="str">
        <f t="shared" si="5"/>
        <v>6287828926742</v>
      </c>
      <c r="K410" s="23" t="s">
        <v>4606</v>
      </c>
      <c r="L410" s="1" t="s">
        <v>4607</v>
      </c>
      <c r="M410" s="1" t="s">
        <v>1141</v>
      </c>
      <c r="N410" s="1" t="s">
        <v>4608</v>
      </c>
      <c r="O410" s="1" t="s">
        <v>4036</v>
      </c>
      <c r="P410" s="1" t="s">
        <v>1144</v>
      </c>
      <c r="Q410" s="1" t="s">
        <v>4609</v>
      </c>
      <c r="R410" s="1" t="s">
        <v>1559</v>
      </c>
      <c r="S410" s="1" t="s">
        <v>1332</v>
      </c>
      <c r="T410" s="1" t="s">
        <v>1561</v>
      </c>
      <c r="U410" s="1" t="s">
        <v>1333</v>
      </c>
      <c r="V410" s="1" t="s">
        <v>1561</v>
      </c>
    </row>
    <row r="411" spans="1:22" ht="12.75">
      <c r="A411" s="3">
        <v>45450.615440590278</v>
      </c>
      <c r="B411" s="1" t="s">
        <v>30</v>
      </c>
      <c r="C411" s="6">
        <v>112212823</v>
      </c>
      <c r="D411" s="1" t="s">
        <v>923</v>
      </c>
      <c r="E411" s="1">
        <f t="shared" si="3"/>
        <v>1</v>
      </c>
      <c r="F411" s="1" t="str">
        <f>VLOOKUP(C411,Sheet1!$A$2:$D$540,4,FALSE)</f>
        <v>Raddin Aqilah</v>
      </c>
      <c r="G411" s="1">
        <f t="shared" si="4"/>
        <v>1</v>
      </c>
      <c r="H411" s="1" t="s">
        <v>4611</v>
      </c>
      <c r="I411" s="25" t="s">
        <v>4612</v>
      </c>
      <c r="J411" s="23" t="str">
        <f t="shared" si="5"/>
        <v>6285298519293</v>
      </c>
      <c r="K411" s="26" t="s">
        <v>4613</v>
      </c>
      <c r="L411" s="1" t="s">
        <v>4614</v>
      </c>
      <c r="M411" s="1" t="s">
        <v>1141</v>
      </c>
      <c r="N411" s="1" t="s">
        <v>4615</v>
      </c>
      <c r="O411" s="1" t="s">
        <v>4616</v>
      </c>
      <c r="P411" s="1" t="s">
        <v>1144</v>
      </c>
      <c r="Q411" s="1" t="s">
        <v>4617</v>
      </c>
      <c r="R411" s="1" t="s">
        <v>3754</v>
      </c>
      <c r="S411" s="1" t="s">
        <v>4618</v>
      </c>
      <c r="T411" s="1" t="s">
        <v>3757</v>
      </c>
      <c r="U411" s="1" t="s">
        <v>3756</v>
      </c>
      <c r="V411" s="1" t="s">
        <v>3757</v>
      </c>
    </row>
    <row r="412" spans="1:22" ht="12.75">
      <c r="A412" s="3">
        <v>45450.630779155093</v>
      </c>
      <c r="B412" s="1" t="s">
        <v>75</v>
      </c>
      <c r="C412" s="6">
        <v>222112063</v>
      </c>
      <c r="D412" s="1" t="s">
        <v>467</v>
      </c>
      <c r="E412" s="1">
        <f t="shared" si="3"/>
        <v>1</v>
      </c>
      <c r="F412" s="1" t="str">
        <f>VLOOKUP(C412,Sheet1!$A$2:$D$540,4,FALSE)</f>
        <v>Fitria Nur Rahmawati</v>
      </c>
      <c r="G412" s="1">
        <f t="shared" si="4"/>
        <v>1</v>
      </c>
      <c r="H412" s="1" t="s">
        <v>4620</v>
      </c>
      <c r="I412" s="25" t="s">
        <v>4621</v>
      </c>
      <c r="J412" s="23" t="str">
        <f t="shared" si="5"/>
        <v>6282133605665</v>
      </c>
      <c r="K412" s="23" t="s">
        <v>4622</v>
      </c>
      <c r="L412" s="1" t="s">
        <v>4623</v>
      </c>
      <c r="M412" s="1" t="s">
        <v>1141</v>
      </c>
      <c r="N412" s="1" t="s">
        <v>4624</v>
      </c>
      <c r="O412" s="1" t="s">
        <v>4625</v>
      </c>
      <c r="P412" s="1" t="s">
        <v>1144</v>
      </c>
      <c r="Q412" s="1" t="s">
        <v>4626</v>
      </c>
      <c r="R412" s="1" t="s">
        <v>1193</v>
      </c>
      <c r="S412" s="1" t="s">
        <v>1559</v>
      </c>
      <c r="T412" s="1" t="s">
        <v>1195</v>
      </c>
      <c r="U412" s="1" t="s">
        <v>1561</v>
      </c>
      <c r="V412" s="1" t="s">
        <v>1195</v>
      </c>
    </row>
    <row r="413" spans="1:22" ht="12.75">
      <c r="A413" s="3">
        <v>45450.652208888889</v>
      </c>
      <c r="B413" s="1" t="s">
        <v>62</v>
      </c>
      <c r="C413" s="6">
        <v>222112169</v>
      </c>
      <c r="D413" s="1" t="s">
        <v>530</v>
      </c>
      <c r="E413" s="1">
        <f t="shared" si="3"/>
        <v>1</v>
      </c>
      <c r="F413" s="1" t="str">
        <f>VLOOKUP(C413,Sheet1!$A$2:$D$540,4,FALSE)</f>
        <v>Mafitroh Pangastuti</v>
      </c>
      <c r="G413" s="1">
        <f t="shared" si="4"/>
        <v>1</v>
      </c>
      <c r="H413" s="1" t="s">
        <v>4628</v>
      </c>
      <c r="I413" s="1">
        <v>6285879020848</v>
      </c>
      <c r="J413" s="23">
        <f t="shared" si="5"/>
        <v>6285879020848</v>
      </c>
      <c r="K413" s="26" t="s">
        <v>4629</v>
      </c>
      <c r="L413" s="1" t="s">
        <v>530</v>
      </c>
      <c r="M413" s="1" t="s">
        <v>1141</v>
      </c>
      <c r="N413" s="1" t="s">
        <v>4630</v>
      </c>
      <c r="O413" s="1" t="s">
        <v>4631</v>
      </c>
      <c r="P413" s="1" t="s">
        <v>1144</v>
      </c>
      <c r="Q413" s="1" t="s">
        <v>4632</v>
      </c>
      <c r="R413" s="1" t="s">
        <v>2185</v>
      </c>
      <c r="S413" s="1" t="s">
        <v>2141</v>
      </c>
      <c r="T413" s="1" t="s">
        <v>2186</v>
      </c>
      <c r="U413" s="1" t="s">
        <v>2142</v>
      </c>
      <c r="V413" s="1" t="s">
        <v>2186</v>
      </c>
    </row>
    <row r="414" spans="1:22" ht="12.75">
      <c r="A414" s="3">
        <v>45450.658464340275</v>
      </c>
      <c r="B414" s="1" t="s">
        <v>38</v>
      </c>
      <c r="C414" s="6">
        <v>212112255</v>
      </c>
      <c r="D414" s="1" t="s">
        <v>787</v>
      </c>
      <c r="E414" s="1">
        <f t="shared" si="3"/>
        <v>1</v>
      </c>
      <c r="F414" s="1" t="str">
        <f>VLOOKUP(C414,Sheet1!$A$2:$D$540,4,FALSE)</f>
        <v>Ni Putu Ayu Denisha Kartika Saraswati</v>
      </c>
      <c r="G414" s="1">
        <f t="shared" si="4"/>
        <v>1</v>
      </c>
      <c r="H414" s="1" t="s">
        <v>4634</v>
      </c>
      <c r="I414" s="25" t="s">
        <v>4635</v>
      </c>
      <c r="J414" s="23" t="str">
        <f t="shared" si="5"/>
        <v>6285729064213</v>
      </c>
      <c r="K414" s="26" t="s">
        <v>4636</v>
      </c>
      <c r="L414" s="1" t="s">
        <v>4637</v>
      </c>
      <c r="M414" s="1" t="s">
        <v>1177</v>
      </c>
      <c r="N414" s="1" t="s">
        <v>4638</v>
      </c>
      <c r="O414" s="1" t="s">
        <v>4639</v>
      </c>
      <c r="P414" s="1" t="s">
        <v>1144</v>
      </c>
      <c r="Q414" s="1" t="s">
        <v>4640</v>
      </c>
      <c r="R414" s="1" t="s">
        <v>1897</v>
      </c>
      <c r="S414" s="1" t="s">
        <v>1898</v>
      </c>
      <c r="T414" s="1" t="s">
        <v>1900</v>
      </c>
      <c r="U414" s="1" t="s">
        <v>2683</v>
      </c>
      <c r="V414" s="1" t="s">
        <v>1900</v>
      </c>
    </row>
    <row r="415" spans="1:22" ht="12.75">
      <c r="A415" s="3">
        <v>45450.683321828707</v>
      </c>
      <c r="B415" s="1" t="s">
        <v>32</v>
      </c>
      <c r="C415" s="6">
        <v>222111849</v>
      </c>
      <c r="D415" s="1" t="s">
        <v>331</v>
      </c>
      <c r="E415" s="1">
        <f t="shared" si="3"/>
        <v>1</v>
      </c>
      <c r="F415" s="1" t="str">
        <f>VLOOKUP(C415,Sheet1!$A$2:$D$540,4,FALSE)</f>
        <v>Afi Dwi Aminurrahmah</v>
      </c>
      <c r="G415" s="1">
        <f t="shared" si="4"/>
        <v>1</v>
      </c>
      <c r="H415" s="1" t="s">
        <v>4642</v>
      </c>
      <c r="I415" s="25" t="s">
        <v>4643</v>
      </c>
      <c r="J415" s="23" t="str">
        <f t="shared" si="5"/>
        <v>6282231599128</v>
      </c>
      <c r="K415" s="23" t="s">
        <v>4644</v>
      </c>
      <c r="L415" s="1" t="s">
        <v>331</v>
      </c>
      <c r="M415" s="1" t="s">
        <v>1141</v>
      </c>
      <c r="N415" s="1" t="s">
        <v>1141</v>
      </c>
      <c r="O415" s="1" t="s">
        <v>4645</v>
      </c>
      <c r="P415" s="1" t="s">
        <v>1144</v>
      </c>
      <c r="Q415" s="1" t="s">
        <v>4646</v>
      </c>
      <c r="R415" s="1" t="s">
        <v>1652</v>
      </c>
      <c r="S415" s="1" t="s">
        <v>1591</v>
      </c>
      <c r="T415" s="1" t="s">
        <v>1592</v>
      </c>
      <c r="U415" s="1" t="s">
        <v>2423</v>
      </c>
      <c r="V415" s="1" t="s">
        <v>1592</v>
      </c>
    </row>
    <row r="416" spans="1:22" ht="12.75">
      <c r="A416" s="3">
        <v>45451.44739612269</v>
      </c>
      <c r="B416" s="1" t="s">
        <v>57</v>
      </c>
      <c r="C416" s="6">
        <v>222112102</v>
      </c>
      <c r="D416" s="1" t="s">
        <v>4648</v>
      </c>
      <c r="E416" s="1">
        <f t="shared" si="3"/>
        <v>1</v>
      </c>
      <c r="F416" s="1" t="str">
        <f>VLOOKUP(C416,Sheet1!$A$2:$D$540,4,FALSE)</f>
        <v>I Made Yoga Andika Putra</v>
      </c>
      <c r="G416" s="1">
        <f t="shared" si="4"/>
        <v>1</v>
      </c>
      <c r="H416" s="1" t="s">
        <v>4649</v>
      </c>
      <c r="I416" s="25" t="s">
        <v>4650</v>
      </c>
      <c r="J416" s="23" t="str">
        <f t="shared" si="5"/>
        <v>628993959626</v>
      </c>
      <c r="K416" s="23" t="s">
        <v>4651</v>
      </c>
      <c r="L416" s="1" t="s">
        <v>4648</v>
      </c>
      <c r="M416" s="1" t="s">
        <v>1286</v>
      </c>
      <c r="N416" s="1" t="s">
        <v>4652</v>
      </c>
      <c r="O416" s="1" t="s">
        <v>4653</v>
      </c>
      <c r="P416" s="1" t="s">
        <v>1144</v>
      </c>
      <c r="Q416" s="1" t="s">
        <v>4654</v>
      </c>
      <c r="R416" s="1" t="s">
        <v>1898</v>
      </c>
      <c r="S416" s="1" t="s">
        <v>1897</v>
      </c>
      <c r="T416" s="1" t="s">
        <v>2683</v>
      </c>
      <c r="U416" s="1" t="s">
        <v>2684</v>
      </c>
      <c r="V416" s="1" t="s">
        <v>2683</v>
      </c>
    </row>
    <row r="417" spans="1:22" ht="12.75">
      <c r="A417" s="3">
        <v>45450.694491076385</v>
      </c>
      <c r="B417" s="1" t="s">
        <v>141</v>
      </c>
      <c r="C417" s="6">
        <v>212112215</v>
      </c>
      <c r="D417" s="1" t="s">
        <v>4656</v>
      </c>
      <c r="E417" s="1">
        <f t="shared" si="3"/>
        <v>1</v>
      </c>
      <c r="F417" s="1" t="str">
        <f>VLOOKUP(C417,Sheet1!$A$2:$D$540,4,FALSE)</f>
        <v>Muhammad Hanif Permana</v>
      </c>
      <c r="G417" s="1">
        <f t="shared" si="4"/>
        <v>1</v>
      </c>
      <c r="H417" s="1" t="s">
        <v>4657</v>
      </c>
      <c r="I417" s="25" t="s">
        <v>4658</v>
      </c>
      <c r="J417" s="23" t="str">
        <f t="shared" si="5"/>
        <v>6281227577682</v>
      </c>
      <c r="K417" s="23" t="s">
        <v>4659</v>
      </c>
      <c r="L417" s="1" t="s">
        <v>4656</v>
      </c>
      <c r="M417" s="1" t="s">
        <v>1141</v>
      </c>
      <c r="N417" s="1" t="s">
        <v>4660</v>
      </c>
      <c r="O417" s="1" t="s">
        <v>4661</v>
      </c>
      <c r="P417" s="1" t="s">
        <v>1144</v>
      </c>
      <c r="Q417" s="1" t="s">
        <v>4662</v>
      </c>
      <c r="R417" s="1" t="s">
        <v>1332</v>
      </c>
      <c r="S417" s="1" t="s">
        <v>1559</v>
      </c>
      <c r="T417" s="1" t="s">
        <v>1333</v>
      </c>
      <c r="U417" s="1" t="s">
        <v>1561</v>
      </c>
      <c r="V417" s="1" t="s">
        <v>1333</v>
      </c>
    </row>
    <row r="418" spans="1:22" ht="12.75">
      <c r="A418" s="3">
        <v>45450.69515049769</v>
      </c>
      <c r="B418" s="1" t="s">
        <v>141</v>
      </c>
      <c r="C418" s="6">
        <v>212112221</v>
      </c>
      <c r="D418" s="1" t="s">
        <v>589</v>
      </c>
      <c r="E418" s="1">
        <f t="shared" si="3"/>
        <v>1</v>
      </c>
      <c r="F418" s="1" t="str">
        <f>VLOOKUP(C418,Sheet1!$A$2:$D$540,4,FALSE)</f>
        <v>Muhammad Raihan Abhirama</v>
      </c>
      <c r="G418" s="1">
        <f t="shared" si="4"/>
        <v>1</v>
      </c>
      <c r="H418" s="1" t="s">
        <v>4664</v>
      </c>
      <c r="I418" s="25" t="s">
        <v>4665</v>
      </c>
      <c r="J418" s="23" t="str">
        <f t="shared" si="5"/>
        <v>6281226493370</v>
      </c>
      <c r="K418" s="23" t="s">
        <v>4666</v>
      </c>
      <c r="L418" s="1" t="s">
        <v>589</v>
      </c>
      <c r="M418" s="1" t="s">
        <v>1994</v>
      </c>
      <c r="N418" s="1" t="s">
        <v>4667</v>
      </c>
      <c r="O418" s="1" t="s">
        <v>4668</v>
      </c>
      <c r="P418" s="1" t="s">
        <v>1144</v>
      </c>
      <c r="Q418" s="1" t="s">
        <v>4669</v>
      </c>
      <c r="R418" s="1" t="s">
        <v>1619</v>
      </c>
      <c r="S418" s="1" t="s">
        <v>1147</v>
      </c>
      <c r="T418" s="1" t="s">
        <v>1620</v>
      </c>
      <c r="U418" s="1" t="s">
        <v>1541</v>
      </c>
      <c r="V418" s="1" t="s">
        <v>1620</v>
      </c>
    </row>
    <row r="419" spans="1:22" ht="12.75">
      <c r="A419" s="3">
        <v>45450.699626423608</v>
      </c>
      <c r="B419" s="1" t="s">
        <v>18</v>
      </c>
      <c r="C419" s="6">
        <v>222112009</v>
      </c>
      <c r="D419" s="1" t="s">
        <v>771</v>
      </c>
      <c r="E419" s="1">
        <f t="shared" si="3"/>
        <v>1</v>
      </c>
      <c r="F419" s="1" t="str">
        <f>VLOOKUP(C419,Sheet1!$A$2:$D$540,4,FALSE)</f>
        <v>Elfina Dea Rosalita</v>
      </c>
      <c r="G419" s="1">
        <f t="shared" si="4"/>
        <v>1</v>
      </c>
      <c r="H419" s="1" t="s">
        <v>4671</v>
      </c>
      <c r="I419" s="25" t="s">
        <v>4672</v>
      </c>
      <c r="J419" s="23" t="str">
        <f t="shared" si="5"/>
        <v>6285776346743</v>
      </c>
      <c r="K419" s="23" t="s">
        <v>4673</v>
      </c>
      <c r="L419" s="1" t="s">
        <v>771</v>
      </c>
      <c r="M419" s="1" t="s">
        <v>3729</v>
      </c>
      <c r="N419" s="1" t="s">
        <v>4674</v>
      </c>
      <c r="O419" s="1" t="s">
        <v>4675</v>
      </c>
      <c r="P419" s="1" t="s">
        <v>1144</v>
      </c>
      <c r="Q419" s="1" t="s">
        <v>4676</v>
      </c>
      <c r="R419" s="1" t="s">
        <v>2441</v>
      </c>
      <c r="S419" s="1" t="s">
        <v>1600</v>
      </c>
      <c r="T419" s="1" t="s">
        <v>2442</v>
      </c>
      <c r="U419" s="1" t="s">
        <v>1602</v>
      </c>
      <c r="V419" s="1" t="s">
        <v>2442</v>
      </c>
    </row>
    <row r="420" spans="1:22" ht="12.75">
      <c r="A420" s="3">
        <v>45450.73165663195</v>
      </c>
      <c r="B420" s="1" t="s">
        <v>47</v>
      </c>
      <c r="C420" s="6">
        <v>112212843</v>
      </c>
      <c r="D420" s="1" t="s">
        <v>48</v>
      </c>
      <c r="E420" s="1">
        <f t="shared" si="3"/>
        <v>1</v>
      </c>
      <c r="F420" s="1" t="str">
        <f>VLOOKUP(C420,Sheet1!$A$2:$D$540,4,FALSE)</f>
        <v>Revina Siregar</v>
      </c>
      <c r="G420" s="1">
        <f t="shared" si="4"/>
        <v>1</v>
      </c>
      <c r="H420" s="1" t="s">
        <v>4678</v>
      </c>
      <c r="I420" s="25" t="s">
        <v>4679</v>
      </c>
      <c r="J420" s="23" t="str">
        <f t="shared" si="5"/>
        <v>6285270446536</v>
      </c>
      <c r="K420" s="23" t="s">
        <v>4680</v>
      </c>
      <c r="L420" s="1" t="s">
        <v>48</v>
      </c>
      <c r="M420" s="1" t="s">
        <v>1141</v>
      </c>
      <c r="N420" s="1" t="s">
        <v>4681</v>
      </c>
      <c r="O420" s="1" t="s">
        <v>4682</v>
      </c>
      <c r="P420" s="1" t="s">
        <v>1144</v>
      </c>
      <c r="Q420" s="1" t="s">
        <v>4683</v>
      </c>
      <c r="R420" s="1" t="s">
        <v>4684</v>
      </c>
      <c r="S420" s="1" t="s">
        <v>4685</v>
      </c>
      <c r="T420" s="1" t="s">
        <v>4686</v>
      </c>
      <c r="U420" s="1" t="s">
        <v>4687</v>
      </c>
      <c r="V420" s="1" t="s">
        <v>4686</v>
      </c>
    </row>
    <row r="421" spans="1:22" ht="12.75">
      <c r="A421" s="3">
        <v>45450.763164652773</v>
      </c>
      <c r="B421" s="1" t="s">
        <v>11</v>
      </c>
      <c r="C421" s="6">
        <v>222112354</v>
      </c>
      <c r="D421" s="1" t="s">
        <v>552</v>
      </c>
      <c r="E421" s="1">
        <f t="shared" si="3"/>
        <v>1</v>
      </c>
      <c r="F421" s="1" t="str">
        <f>VLOOKUP(C421,Sheet1!$A$2:$D$540,4,FALSE)</f>
        <v>Satrio Putyo Danendra</v>
      </c>
      <c r="G421" s="1">
        <f t="shared" si="4"/>
        <v>1</v>
      </c>
      <c r="H421" s="1" t="s">
        <v>4689</v>
      </c>
      <c r="I421" s="25" t="s">
        <v>4690</v>
      </c>
      <c r="J421" s="23" t="str">
        <f t="shared" si="5"/>
        <v>628977444754</v>
      </c>
      <c r="K421" s="23" t="s">
        <v>4691</v>
      </c>
      <c r="L421" s="1" t="s">
        <v>552</v>
      </c>
      <c r="M421" s="1" t="s">
        <v>1475</v>
      </c>
      <c r="N421" s="1" t="s">
        <v>4692</v>
      </c>
      <c r="O421" s="1" t="s">
        <v>4693</v>
      </c>
      <c r="P421" s="1" t="s">
        <v>1144</v>
      </c>
      <c r="Q421" s="1" t="s">
        <v>4694</v>
      </c>
      <c r="R421" s="1" t="s">
        <v>1170</v>
      </c>
      <c r="S421" s="1" t="s">
        <v>1169</v>
      </c>
      <c r="T421" s="1" t="s">
        <v>1171</v>
      </c>
      <c r="U421" s="1" t="s">
        <v>1172</v>
      </c>
      <c r="V421" s="1" t="s">
        <v>1171</v>
      </c>
    </row>
    <row r="422" spans="1:22" ht="12.75">
      <c r="A422" s="3">
        <v>45450.768053101856</v>
      </c>
      <c r="B422" s="1" t="s">
        <v>20</v>
      </c>
      <c r="C422" s="6">
        <v>212112046</v>
      </c>
      <c r="D422" s="1" t="s">
        <v>494</v>
      </c>
      <c r="E422" s="1">
        <f t="shared" si="3"/>
        <v>1</v>
      </c>
      <c r="F422" s="1" t="str">
        <f>VLOOKUP(C422,Sheet1!$A$2:$D$540,4,FALSE)</f>
        <v>Fathania Rusma Hamidah</v>
      </c>
      <c r="G422" s="1">
        <f t="shared" si="4"/>
        <v>1</v>
      </c>
      <c r="H422" s="1" t="s">
        <v>4696</v>
      </c>
      <c r="I422" s="25" t="s">
        <v>4697</v>
      </c>
      <c r="J422" s="23" t="str">
        <f t="shared" si="5"/>
        <v>6281381254951</v>
      </c>
      <c r="K422" s="26" t="s">
        <v>4698</v>
      </c>
      <c r="L422" s="1" t="s">
        <v>4699</v>
      </c>
      <c r="M422" s="1" t="s">
        <v>1141</v>
      </c>
      <c r="N422" s="1" t="s">
        <v>4700</v>
      </c>
      <c r="O422" s="1" t="s">
        <v>4701</v>
      </c>
      <c r="P422" s="1" t="s">
        <v>1144</v>
      </c>
      <c r="Q422" s="1" t="s">
        <v>4702</v>
      </c>
      <c r="R422" s="1" t="s">
        <v>1558</v>
      </c>
      <c r="S422" s="1" t="s">
        <v>1559</v>
      </c>
      <c r="T422" s="1" t="s">
        <v>1560</v>
      </c>
      <c r="U422" s="1" t="s">
        <v>1561</v>
      </c>
      <c r="V422" s="1" t="s">
        <v>1560</v>
      </c>
    </row>
    <row r="423" spans="1:22" ht="12.75">
      <c r="A423" s="3">
        <v>45450.791735081017</v>
      </c>
      <c r="B423" s="1" t="s">
        <v>35</v>
      </c>
      <c r="C423" s="6">
        <v>212112029</v>
      </c>
      <c r="D423" s="1" t="s">
        <v>112</v>
      </c>
      <c r="E423" s="1">
        <f t="shared" si="3"/>
        <v>1</v>
      </c>
      <c r="F423" s="1" t="s">
        <v>112</v>
      </c>
      <c r="G423" s="1">
        <f t="shared" si="4"/>
        <v>1</v>
      </c>
      <c r="H423" s="1" t="s">
        <v>4704</v>
      </c>
      <c r="I423" s="25" t="s">
        <v>4705</v>
      </c>
      <c r="J423" s="23" t="str">
        <f t="shared" si="5"/>
        <v>6282268488779</v>
      </c>
      <c r="K423" s="23" t="s">
        <v>4706</v>
      </c>
      <c r="L423" s="1" t="s">
        <v>4707</v>
      </c>
      <c r="M423" s="1" t="s">
        <v>1141</v>
      </c>
      <c r="N423" s="1" t="s">
        <v>4708</v>
      </c>
      <c r="O423" s="1" t="s">
        <v>4709</v>
      </c>
      <c r="P423" s="1" t="s">
        <v>1144</v>
      </c>
      <c r="Q423" s="1" t="s">
        <v>4710</v>
      </c>
      <c r="R423" s="1" t="s">
        <v>3368</v>
      </c>
      <c r="S423" s="1" t="s">
        <v>3369</v>
      </c>
      <c r="T423" s="1" t="s">
        <v>3370</v>
      </c>
      <c r="U423" s="1" t="s">
        <v>3371</v>
      </c>
      <c r="V423" s="1" t="s">
        <v>3370</v>
      </c>
    </row>
    <row r="424" spans="1:22" ht="12.75">
      <c r="A424" s="3">
        <v>45450.794649467593</v>
      </c>
      <c r="B424" s="1" t="s">
        <v>62</v>
      </c>
      <c r="C424" s="6">
        <v>222112129</v>
      </c>
      <c r="D424" s="1" t="s">
        <v>731</v>
      </c>
      <c r="E424" s="1">
        <f t="shared" si="3"/>
        <v>1</v>
      </c>
      <c r="F424" s="1" t="str">
        <f>VLOOKUP(C424,Sheet1!$A$2:$D$540,4,FALSE)</f>
        <v>Katrina Lavenia Elvaretta</v>
      </c>
      <c r="G424" s="1">
        <f t="shared" si="4"/>
        <v>1</v>
      </c>
      <c r="H424" s="1" t="s">
        <v>4712</v>
      </c>
      <c r="I424" s="25" t="s">
        <v>4713</v>
      </c>
      <c r="J424" s="23" t="str">
        <f t="shared" si="5"/>
        <v>6282331341705</v>
      </c>
      <c r="K424" s="26" t="s">
        <v>4714</v>
      </c>
      <c r="L424" s="1" t="s">
        <v>4715</v>
      </c>
      <c r="M424" s="1" t="s">
        <v>1141</v>
      </c>
      <c r="N424" s="1" t="s">
        <v>4716</v>
      </c>
      <c r="O424" s="1" t="s">
        <v>4717</v>
      </c>
      <c r="P424" s="1" t="s">
        <v>1144</v>
      </c>
      <c r="Q424" s="1" t="s">
        <v>4718</v>
      </c>
      <c r="R424" s="1" t="s">
        <v>1403</v>
      </c>
      <c r="S424" s="1" t="s">
        <v>1402</v>
      </c>
      <c r="T424" s="1" t="s">
        <v>1404</v>
      </c>
      <c r="U424" s="1" t="s">
        <v>1405</v>
      </c>
      <c r="V424" s="1" t="s">
        <v>1404</v>
      </c>
    </row>
    <row r="425" spans="1:22" ht="12.75">
      <c r="A425" s="3">
        <v>45450.798229664353</v>
      </c>
      <c r="B425" s="1" t="s">
        <v>141</v>
      </c>
      <c r="C425" s="6">
        <v>212112160</v>
      </c>
      <c r="D425" s="1" t="s">
        <v>252</v>
      </c>
      <c r="E425" s="1">
        <f t="shared" si="3"/>
        <v>1</v>
      </c>
      <c r="F425" s="1" t="str">
        <f>VLOOKUP(C425,Sheet1!$A$2:$D$540,4,FALSE)</f>
        <v>Lourna Mariska Mauboy</v>
      </c>
      <c r="G425" s="1">
        <f t="shared" si="4"/>
        <v>1</v>
      </c>
      <c r="H425" s="1" t="s">
        <v>4720</v>
      </c>
      <c r="I425" s="25" t="s">
        <v>4721</v>
      </c>
      <c r="J425" s="23" t="str">
        <f t="shared" si="5"/>
        <v>6285333009580</v>
      </c>
      <c r="K425" s="23" t="s">
        <v>4722</v>
      </c>
      <c r="L425" s="1" t="s">
        <v>4723</v>
      </c>
      <c r="M425" s="1" t="s">
        <v>1286</v>
      </c>
      <c r="N425" s="1" t="s">
        <v>4724</v>
      </c>
      <c r="O425" s="1" t="s">
        <v>4725</v>
      </c>
      <c r="P425" s="1" t="s">
        <v>1144</v>
      </c>
      <c r="Q425" s="1" t="s">
        <v>4726</v>
      </c>
      <c r="R425" s="1" t="s">
        <v>1413</v>
      </c>
      <c r="S425" s="1" t="s">
        <v>1414</v>
      </c>
      <c r="T425" s="1" t="s">
        <v>1160</v>
      </c>
      <c r="U425" s="1" t="s">
        <v>1311</v>
      </c>
      <c r="V425" s="1" t="s">
        <v>1160</v>
      </c>
    </row>
    <row r="426" spans="1:22" ht="12.75">
      <c r="A426" s="3">
        <v>45450.798797222218</v>
      </c>
      <c r="B426" s="1" t="s">
        <v>23</v>
      </c>
      <c r="C426" s="6">
        <v>112212454</v>
      </c>
      <c r="D426" s="1" t="s">
        <v>4728</v>
      </c>
      <c r="E426" s="1">
        <f t="shared" si="3"/>
        <v>1</v>
      </c>
      <c r="F426" s="1" t="str">
        <f>VLOOKUP(C426,Sheet1!$A$2:$D$540,4,FALSE)</f>
        <v>Afri Yadi</v>
      </c>
      <c r="G426" s="1">
        <f t="shared" si="4"/>
        <v>1</v>
      </c>
      <c r="H426" s="1" t="s">
        <v>4729</v>
      </c>
      <c r="I426" s="25" t="s">
        <v>4730</v>
      </c>
      <c r="J426" s="23" t="str">
        <f t="shared" si="5"/>
        <v>6281261624618</v>
      </c>
      <c r="K426" s="23" t="s">
        <v>4731</v>
      </c>
      <c r="L426" s="1" t="s">
        <v>4728</v>
      </c>
      <c r="M426" s="1" t="s">
        <v>1141</v>
      </c>
      <c r="N426" s="1" t="s">
        <v>4732</v>
      </c>
      <c r="O426" s="1" t="s">
        <v>4733</v>
      </c>
      <c r="P426" s="1" t="s">
        <v>1144</v>
      </c>
      <c r="Q426" s="1" t="s">
        <v>4734</v>
      </c>
      <c r="R426" s="1" t="s">
        <v>3102</v>
      </c>
      <c r="S426" s="1" t="s">
        <v>3583</v>
      </c>
      <c r="T426" s="1" t="s">
        <v>3623</v>
      </c>
      <c r="U426" s="1" t="s">
        <v>3624</v>
      </c>
      <c r="V426" s="1" t="s">
        <v>3623</v>
      </c>
    </row>
    <row r="427" spans="1:22" ht="12.75">
      <c r="A427" s="3">
        <v>45450.803379699079</v>
      </c>
      <c r="B427" s="1" t="s">
        <v>57</v>
      </c>
      <c r="C427" s="6">
        <v>222112057</v>
      </c>
      <c r="D427" s="1" t="s">
        <v>4736</v>
      </c>
      <c r="E427" s="1">
        <f t="shared" si="3"/>
        <v>1</v>
      </c>
      <c r="F427" s="1" t="str">
        <f>VLOOKUP(C427,Sheet1!$A$2:$D$540,4,FALSE)</f>
        <v>Ferlinda Novia Ardhitasari</v>
      </c>
      <c r="G427" s="1">
        <f t="shared" si="4"/>
        <v>1</v>
      </c>
      <c r="H427" s="1" t="s">
        <v>4737</v>
      </c>
      <c r="I427" s="25" t="s">
        <v>4738</v>
      </c>
      <c r="J427" s="23" t="str">
        <f t="shared" si="5"/>
        <v>6283133735144</v>
      </c>
      <c r="K427" s="23" t="s">
        <v>4739</v>
      </c>
      <c r="L427" s="1" t="s">
        <v>4736</v>
      </c>
      <c r="M427" s="1" t="s">
        <v>1141</v>
      </c>
      <c r="N427" s="1" t="s">
        <v>4740</v>
      </c>
      <c r="O427" s="1" t="s">
        <v>4741</v>
      </c>
      <c r="P427" s="1" t="s">
        <v>1144</v>
      </c>
      <c r="Q427" s="1" t="s">
        <v>4742</v>
      </c>
      <c r="R427" s="1" t="s">
        <v>1540</v>
      </c>
      <c r="S427" s="1" t="s">
        <v>1540</v>
      </c>
      <c r="T427" s="1" t="s">
        <v>1703</v>
      </c>
      <c r="U427" s="1" t="s">
        <v>1541</v>
      </c>
      <c r="V427" s="1" t="s">
        <v>1703</v>
      </c>
    </row>
    <row r="428" spans="1:22" ht="12.75">
      <c r="A428" s="3">
        <v>45450.803521828704</v>
      </c>
      <c r="B428" s="1" t="s">
        <v>32</v>
      </c>
      <c r="C428" s="6">
        <v>222112083</v>
      </c>
      <c r="D428" s="1" t="s">
        <v>533</v>
      </c>
      <c r="E428" s="1">
        <f t="shared" si="3"/>
        <v>1</v>
      </c>
      <c r="F428" s="1" t="str">
        <f>VLOOKUP(C428,Sheet1!$A$2:$D$540,4,FALSE)</f>
        <v>Hala Mutiara Putri</v>
      </c>
      <c r="G428" s="1">
        <f t="shared" si="4"/>
        <v>1</v>
      </c>
      <c r="H428" s="1" t="s">
        <v>4744</v>
      </c>
      <c r="I428" s="25" t="s">
        <v>4745</v>
      </c>
      <c r="J428" s="23" t="str">
        <f t="shared" si="5"/>
        <v>6285700866755</v>
      </c>
      <c r="K428" s="23" t="s">
        <v>4746</v>
      </c>
      <c r="L428" s="1" t="s">
        <v>533</v>
      </c>
      <c r="M428" s="1" t="s">
        <v>1141</v>
      </c>
      <c r="N428" s="1" t="s">
        <v>4747</v>
      </c>
      <c r="O428" s="1" t="s">
        <v>4748</v>
      </c>
      <c r="P428" s="1" t="s">
        <v>1144</v>
      </c>
      <c r="Q428" s="1" t="s">
        <v>4749</v>
      </c>
      <c r="R428" s="1" t="s">
        <v>2185</v>
      </c>
      <c r="S428" s="1" t="s">
        <v>2141</v>
      </c>
      <c r="T428" s="1" t="s">
        <v>2186</v>
      </c>
      <c r="U428" s="1" t="s">
        <v>2142</v>
      </c>
      <c r="V428" s="1" t="s">
        <v>2186</v>
      </c>
    </row>
    <row r="429" spans="1:22" ht="12.75">
      <c r="A429" s="3">
        <v>45450.810844016203</v>
      </c>
      <c r="B429" s="1" t="s">
        <v>32</v>
      </c>
      <c r="C429" s="6">
        <v>222111878</v>
      </c>
      <c r="D429" s="1" t="s">
        <v>4751</v>
      </c>
      <c r="E429" s="1">
        <f t="shared" si="3"/>
        <v>1</v>
      </c>
      <c r="F429" s="1" t="str">
        <f>VLOOKUP(C429,Sheet1!$A$2:$D$540,4,FALSE)</f>
        <v>Alvandi Syukur Rahmat Zega</v>
      </c>
      <c r="G429" s="1">
        <f t="shared" si="4"/>
        <v>1</v>
      </c>
      <c r="H429" s="1" t="s">
        <v>4752</v>
      </c>
      <c r="I429" s="25" t="s">
        <v>4753</v>
      </c>
      <c r="J429" s="23" t="str">
        <f t="shared" si="5"/>
        <v>6281263486245</v>
      </c>
      <c r="K429" s="23" t="s">
        <v>4754</v>
      </c>
      <c r="L429" s="1" t="s">
        <v>4751</v>
      </c>
      <c r="M429" s="1" t="s">
        <v>1141</v>
      </c>
      <c r="N429" s="1" t="s">
        <v>4755</v>
      </c>
      <c r="O429" s="1" t="s">
        <v>4756</v>
      </c>
      <c r="P429" s="1" t="s">
        <v>1144</v>
      </c>
      <c r="Q429" s="1" t="s">
        <v>4757</v>
      </c>
      <c r="R429" s="1" t="s">
        <v>4758</v>
      </c>
      <c r="S429" s="1" t="s">
        <v>4759</v>
      </c>
      <c r="T429" s="1" t="s">
        <v>4760</v>
      </c>
      <c r="U429" s="1" t="s">
        <v>4761</v>
      </c>
      <c r="V429" s="1" t="s">
        <v>4760</v>
      </c>
    </row>
    <row r="430" spans="1:22" ht="12.75">
      <c r="A430" s="3">
        <v>45450.872794409719</v>
      </c>
      <c r="B430" s="1" t="s">
        <v>18</v>
      </c>
      <c r="C430" s="6">
        <v>222112300</v>
      </c>
      <c r="D430" s="1" t="s">
        <v>701</v>
      </c>
      <c r="E430" s="1">
        <f t="shared" si="3"/>
        <v>1</v>
      </c>
      <c r="F430" s="1" t="str">
        <f>VLOOKUP(C430,Sheet1!$A$2:$D$540,4,FALSE)</f>
        <v>Rahadian Eka Bagus Indra Rinangku</v>
      </c>
      <c r="G430" s="1">
        <f t="shared" si="4"/>
        <v>1</v>
      </c>
      <c r="H430" s="1" t="s">
        <v>4763</v>
      </c>
      <c r="I430" s="25" t="s">
        <v>4764</v>
      </c>
      <c r="J430" s="23" t="str">
        <f t="shared" si="5"/>
        <v>6285608389667</v>
      </c>
      <c r="K430" s="23" t="s">
        <v>4765</v>
      </c>
      <c r="L430" s="1" t="s">
        <v>4766</v>
      </c>
      <c r="M430" s="1" t="s">
        <v>1286</v>
      </c>
      <c r="N430" s="1" t="s">
        <v>4767</v>
      </c>
      <c r="O430" s="1" t="s">
        <v>4768</v>
      </c>
      <c r="P430" s="1" t="s">
        <v>1144</v>
      </c>
      <c r="Q430" s="1" t="s">
        <v>4769</v>
      </c>
      <c r="R430" s="1" t="s">
        <v>1267</v>
      </c>
      <c r="S430" s="1" t="s">
        <v>1268</v>
      </c>
      <c r="T430" s="1" t="s">
        <v>1269</v>
      </c>
      <c r="U430" s="1" t="s">
        <v>3515</v>
      </c>
      <c r="V430" s="1" t="s">
        <v>1269</v>
      </c>
    </row>
    <row r="431" spans="1:22" ht="12.75">
      <c r="A431" s="3">
        <v>45450.833835798607</v>
      </c>
      <c r="B431" s="1" t="s">
        <v>47</v>
      </c>
      <c r="C431" s="6">
        <v>112212867</v>
      </c>
      <c r="D431" s="1" t="s">
        <v>860</v>
      </c>
      <c r="E431" s="1">
        <f t="shared" si="3"/>
        <v>1</v>
      </c>
      <c r="F431" s="1" t="str">
        <f>VLOOKUP(C431,Sheet1!$A$2:$D$540,4,FALSE)</f>
        <v>Salma Anida</v>
      </c>
      <c r="G431" s="1">
        <f t="shared" si="4"/>
        <v>1</v>
      </c>
      <c r="H431" s="1" t="s">
        <v>4771</v>
      </c>
      <c r="I431" s="25" t="s">
        <v>4772</v>
      </c>
      <c r="J431" s="23" t="str">
        <f t="shared" si="5"/>
        <v>6285389426274</v>
      </c>
      <c r="K431" s="23" t="s">
        <v>4773</v>
      </c>
      <c r="L431" s="1" t="s">
        <v>860</v>
      </c>
      <c r="M431" s="1" t="s">
        <v>1141</v>
      </c>
      <c r="N431" s="1" t="s">
        <v>4774</v>
      </c>
      <c r="O431" s="1" t="s">
        <v>4775</v>
      </c>
      <c r="P431" s="1" t="s">
        <v>1144</v>
      </c>
      <c r="Q431" s="1" t="s">
        <v>4776</v>
      </c>
      <c r="R431" s="1" t="s">
        <v>1381</v>
      </c>
      <c r="S431" s="1" t="s">
        <v>1382</v>
      </c>
      <c r="T431" s="1" t="s">
        <v>1383</v>
      </c>
      <c r="U431" s="1" t="s">
        <v>3957</v>
      </c>
      <c r="V431" s="1" t="s">
        <v>1383</v>
      </c>
    </row>
    <row r="432" spans="1:22" ht="12.75">
      <c r="A432" s="3">
        <v>45450.839888171293</v>
      </c>
      <c r="B432" s="1" t="s">
        <v>75</v>
      </c>
      <c r="C432" s="6">
        <v>222112184</v>
      </c>
      <c r="D432" s="1" t="s">
        <v>492</v>
      </c>
      <c r="E432" s="1">
        <f t="shared" si="3"/>
        <v>1</v>
      </c>
      <c r="F432" s="1" t="str">
        <f>VLOOKUP(C432,Sheet1!$A$2:$D$540,4,FALSE)</f>
        <v>Meischa Zahra Nur Adhelia</v>
      </c>
      <c r="G432" s="1">
        <f t="shared" si="4"/>
        <v>1</v>
      </c>
      <c r="H432" s="1" t="s">
        <v>4778</v>
      </c>
      <c r="I432" s="25" t="s">
        <v>4779</v>
      </c>
      <c r="J432" s="23" t="str">
        <f t="shared" si="5"/>
        <v>6285742737301</v>
      </c>
      <c r="K432" s="23" t="s">
        <v>4780</v>
      </c>
      <c r="L432" s="1" t="s">
        <v>4781</v>
      </c>
      <c r="M432" s="1" t="s">
        <v>1141</v>
      </c>
      <c r="N432" s="1" t="s">
        <v>4782</v>
      </c>
      <c r="O432" s="1" t="s">
        <v>4783</v>
      </c>
      <c r="P432" s="1" t="s">
        <v>1144</v>
      </c>
      <c r="Q432" s="1" t="s">
        <v>4784</v>
      </c>
      <c r="R432" s="1" t="s">
        <v>1558</v>
      </c>
      <c r="S432" s="1" t="s">
        <v>1559</v>
      </c>
      <c r="T432" s="1" t="s">
        <v>1560</v>
      </c>
      <c r="U432" s="1" t="s">
        <v>1561</v>
      </c>
      <c r="V432" s="1" t="s">
        <v>1560</v>
      </c>
    </row>
    <row r="433" spans="1:22" ht="12.75">
      <c r="A433" s="3">
        <v>45450.839908136579</v>
      </c>
      <c r="B433" s="1" t="s">
        <v>23</v>
      </c>
      <c r="C433" s="6">
        <v>112212846</v>
      </c>
      <c r="D433" s="1" t="s">
        <v>926</v>
      </c>
      <c r="E433" s="1">
        <f t="shared" si="3"/>
        <v>1</v>
      </c>
      <c r="F433" s="1" t="str">
        <f>VLOOKUP(C433,Sheet1!$A$2:$D$540,4,FALSE)</f>
        <v>Rezky Maharani</v>
      </c>
      <c r="G433" s="1">
        <f t="shared" si="4"/>
        <v>1</v>
      </c>
      <c r="H433" s="1" t="s">
        <v>4786</v>
      </c>
      <c r="I433" s="25" t="s">
        <v>4787</v>
      </c>
      <c r="J433" s="23" t="str">
        <f t="shared" si="5"/>
        <v>6282293341074</v>
      </c>
      <c r="K433" s="26" t="s">
        <v>4788</v>
      </c>
      <c r="L433" s="1" t="s">
        <v>4789</v>
      </c>
      <c r="M433" s="1" t="s">
        <v>1141</v>
      </c>
      <c r="N433" s="1" t="s">
        <v>4790</v>
      </c>
      <c r="O433" s="1" t="s">
        <v>1191</v>
      </c>
      <c r="P433" s="1" t="s">
        <v>1144</v>
      </c>
      <c r="Q433" s="1" t="s">
        <v>4791</v>
      </c>
      <c r="R433" s="1" t="s">
        <v>4792</v>
      </c>
      <c r="S433" s="1" t="s">
        <v>4792</v>
      </c>
      <c r="T433" s="1" t="s">
        <v>4793</v>
      </c>
      <c r="U433" s="1" t="s">
        <v>1741</v>
      </c>
      <c r="V433" s="1" t="s">
        <v>4793</v>
      </c>
    </row>
    <row r="434" spans="1:22" ht="12.75">
      <c r="A434" s="3">
        <v>45450.849800856478</v>
      </c>
      <c r="B434" s="1" t="s">
        <v>23</v>
      </c>
      <c r="C434" s="6">
        <v>112212634</v>
      </c>
      <c r="D434" s="1" t="s">
        <v>168</v>
      </c>
      <c r="E434" s="1">
        <f t="shared" si="3"/>
        <v>1</v>
      </c>
      <c r="F434" s="1" t="str">
        <f>VLOOKUP(C434,Sheet1!$A$2:$D$540,4,FALSE)</f>
        <v>Hamida</v>
      </c>
      <c r="G434" s="1">
        <f t="shared" si="4"/>
        <v>1</v>
      </c>
      <c r="H434" s="1" t="s">
        <v>4795</v>
      </c>
      <c r="I434" s="25" t="s">
        <v>4796</v>
      </c>
      <c r="J434" s="23" t="str">
        <f t="shared" si="5"/>
        <v>6283117212760</v>
      </c>
      <c r="K434" s="23" t="s">
        <v>4797</v>
      </c>
      <c r="L434" s="1" t="s">
        <v>4798</v>
      </c>
      <c r="M434" s="1" t="s">
        <v>4799</v>
      </c>
      <c r="N434" s="1" t="s">
        <v>4800</v>
      </c>
      <c r="O434" s="1" t="s">
        <v>4801</v>
      </c>
      <c r="P434" s="1" t="s">
        <v>1144</v>
      </c>
      <c r="Q434" s="1" t="s">
        <v>4802</v>
      </c>
      <c r="R434" s="1" t="s">
        <v>4803</v>
      </c>
      <c r="S434" s="1" t="s">
        <v>4804</v>
      </c>
      <c r="T434" s="1" t="s">
        <v>4805</v>
      </c>
      <c r="U434" s="1" t="s">
        <v>4806</v>
      </c>
      <c r="V434" s="1" t="s">
        <v>4805</v>
      </c>
    </row>
    <row r="435" spans="1:22" ht="12.75">
      <c r="A435" s="3">
        <v>45450.846834675925</v>
      </c>
      <c r="B435" s="1" t="s">
        <v>38</v>
      </c>
      <c r="C435" s="6">
        <v>212112237</v>
      </c>
      <c r="D435" s="1" t="s">
        <v>447</v>
      </c>
      <c r="E435" s="1">
        <f t="shared" si="3"/>
        <v>1</v>
      </c>
      <c r="F435" s="1" t="str">
        <f>VLOOKUP(C435,Sheet1!$A$2:$D$540,4,FALSE)</f>
        <v>Nadaa Zhafarina</v>
      </c>
      <c r="G435" s="1">
        <f t="shared" si="4"/>
        <v>1</v>
      </c>
      <c r="H435" s="1" t="s">
        <v>4808</v>
      </c>
      <c r="I435" s="25" t="s">
        <v>4809</v>
      </c>
      <c r="J435" s="23" t="str">
        <f t="shared" si="5"/>
        <v>628976618870</v>
      </c>
      <c r="K435" s="23" t="s">
        <v>4810</v>
      </c>
      <c r="L435" s="1" t="s">
        <v>447</v>
      </c>
      <c r="M435" s="1" t="s">
        <v>1141</v>
      </c>
      <c r="N435" s="1" t="s">
        <v>4811</v>
      </c>
      <c r="O435" s="1" t="s">
        <v>4812</v>
      </c>
      <c r="P435" s="1" t="s">
        <v>1144</v>
      </c>
      <c r="Q435" s="1" t="s">
        <v>4813</v>
      </c>
      <c r="R435" s="1" t="s">
        <v>2158</v>
      </c>
      <c r="S435" s="1" t="s">
        <v>2158</v>
      </c>
      <c r="T435" s="1" t="s">
        <v>2160</v>
      </c>
      <c r="U435" s="1" t="s">
        <v>1361</v>
      </c>
      <c r="V435" s="1" t="s">
        <v>2160</v>
      </c>
    </row>
    <row r="436" spans="1:22" ht="12.75">
      <c r="A436" s="3">
        <v>45450.849087754628</v>
      </c>
      <c r="B436" s="1" t="s">
        <v>38</v>
      </c>
      <c r="C436" s="6">
        <v>212112077</v>
      </c>
      <c r="D436" s="1" t="s">
        <v>484</v>
      </c>
      <c r="E436" s="1">
        <f t="shared" si="3"/>
        <v>1</v>
      </c>
      <c r="F436" s="1" t="str">
        <f>VLOOKUP(C436,Sheet1!$A$2:$D$540,4,FALSE)</f>
        <v>Gina Amalia</v>
      </c>
      <c r="G436" s="1">
        <f t="shared" si="4"/>
        <v>1</v>
      </c>
      <c r="H436" s="1" t="s">
        <v>4815</v>
      </c>
      <c r="I436" s="25" t="s">
        <v>4816</v>
      </c>
      <c r="J436" s="23" t="str">
        <f t="shared" si="5"/>
        <v>6282241588721</v>
      </c>
      <c r="K436" s="23" t="s">
        <v>4817</v>
      </c>
      <c r="L436" s="1" t="s">
        <v>4818</v>
      </c>
      <c r="M436" s="1" t="s">
        <v>1141</v>
      </c>
      <c r="N436" s="1" t="s">
        <v>4819</v>
      </c>
      <c r="O436" s="1" t="s">
        <v>4820</v>
      </c>
      <c r="P436" s="1" t="s">
        <v>1144</v>
      </c>
      <c r="Q436" s="1" t="s">
        <v>4821</v>
      </c>
      <c r="R436" s="1" t="s">
        <v>1720</v>
      </c>
      <c r="S436" s="1" t="s">
        <v>1332</v>
      </c>
      <c r="T436" s="1" t="s">
        <v>1722</v>
      </c>
      <c r="U436" s="1" t="s">
        <v>1333</v>
      </c>
      <c r="V436" s="1" t="s">
        <v>1722</v>
      </c>
    </row>
    <row r="437" spans="1:22" ht="12.75">
      <c r="A437" s="3">
        <v>45450.854983101854</v>
      </c>
      <c r="B437" s="1" t="s">
        <v>62</v>
      </c>
      <c r="C437" s="6">
        <v>222112229</v>
      </c>
      <c r="D437" s="1" t="s">
        <v>522</v>
      </c>
      <c r="E437" s="1">
        <f t="shared" si="3"/>
        <v>1</v>
      </c>
      <c r="F437" s="1" t="str">
        <f>VLOOKUP(C437,Sheet1!$A$2:$D$540,4,FALSE)</f>
        <v>Mutiara Friska Amalia</v>
      </c>
      <c r="G437" s="1">
        <f t="shared" si="4"/>
        <v>1</v>
      </c>
      <c r="H437" s="1" t="s">
        <v>4823</v>
      </c>
      <c r="I437" s="25" t="s">
        <v>4824</v>
      </c>
      <c r="J437" s="23" t="str">
        <f t="shared" si="5"/>
        <v>6289609920639</v>
      </c>
      <c r="K437" s="26" t="s">
        <v>4825</v>
      </c>
      <c r="L437" s="1" t="s">
        <v>522</v>
      </c>
      <c r="M437" s="1" t="s">
        <v>1141</v>
      </c>
      <c r="N437" s="1" t="s">
        <v>4826</v>
      </c>
      <c r="O437" s="1" t="s">
        <v>4827</v>
      </c>
      <c r="P437" s="1" t="s">
        <v>1144</v>
      </c>
      <c r="Q437" s="1" t="s">
        <v>4828</v>
      </c>
      <c r="R437" s="1" t="s">
        <v>1359</v>
      </c>
      <c r="S437" s="1" t="s">
        <v>1506</v>
      </c>
      <c r="T437" s="1" t="s">
        <v>1508</v>
      </c>
      <c r="U437" s="1" t="s">
        <v>1361</v>
      </c>
      <c r="V437" s="1" t="s">
        <v>1508</v>
      </c>
    </row>
    <row r="438" spans="1:22" ht="12.75">
      <c r="A438" s="3">
        <v>45450.856091701389</v>
      </c>
      <c r="B438" s="1" t="s">
        <v>57</v>
      </c>
      <c r="C438" s="6">
        <v>222112419</v>
      </c>
      <c r="D438" s="1" t="s">
        <v>333</v>
      </c>
      <c r="E438" s="1">
        <f t="shared" si="3"/>
        <v>1</v>
      </c>
      <c r="F438" s="1" t="str">
        <f>VLOOKUP(C438,Sheet1!$A$2:$D$540,4,FALSE)</f>
        <v>Yoga Pratama</v>
      </c>
      <c r="G438" s="1">
        <f t="shared" si="4"/>
        <v>1</v>
      </c>
      <c r="H438" s="1" t="s">
        <v>4830</v>
      </c>
      <c r="I438" s="25" t="s">
        <v>4831</v>
      </c>
      <c r="J438" s="23" t="str">
        <f t="shared" si="5"/>
        <v>6285798188591</v>
      </c>
      <c r="K438" s="23" t="s">
        <v>4832</v>
      </c>
      <c r="L438" s="1" t="s">
        <v>333</v>
      </c>
      <c r="M438" s="1" t="s">
        <v>2830</v>
      </c>
      <c r="N438" s="1" t="s">
        <v>4833</v>
      </c>
      <c r="O438" s="1" t="s">
        <v>4834</v>
      </c>
      <c r="P438" s="1" t="s">
        <v>1144</v>
      </c>
      <c r="Q438" s="1" t="s">
        <v>4835</v>
      </c>
      <c r="R438" s="1" t="s">
        <v>4836</v>
      </c>
      <c r="S438" s="1" t="s">
        <v>2298</v>
      </c>
      <c r="T438" s="1" t="s">
        <v>4837</v>
      </c>
      <c r="U438" s="1" t="s">
        <v>2299</v>
      </c>
      <c r="V438" s="1" t="s">
        <v>4837</v>
      </c>
    </row>
    <row r="439" spans="1:22" ht="12.75">
      <c r="A439" s="3">
        <v>45450.862286111107</v>
      </c>
      <c r="B439" s="1" t="s">
        <v>57</v>
      </c>
      <c r="C439" s="6">
        <v>222111862</v>
      </c>
      <c r="D439" s="1" t="s">
        <v>360</v>
      </c>
      <c r="E439" s="1">
        <f t="shared" si="3"/>
        <v>1</v>
      </c>
      <c r="F439" s="1" t="str">
        <f>VLOOKUP(C439,Sheet1!$A$2:$D$540,4,FALSE)</f>
        <v>Ahmad Zein Haddad</v>
      </c>
      <c r="G439" s="1">
        <f t="shared" si="4"/>
        <v>1</v>
      </c>
      <c r="H439" s="1" t="s">
        <v>4839</v>
      </c>
      <c r="I439" s="25" t="s">
        <v>4840</v>
      </c>
      <c r="J439" s="23" t="str">
        <f t="shared" si="5"/>
        <v>6289655122370</v>
      </c>
      <c r="K439" s="23" t="s">
        <v>4841</v>
      </c>
      <c r="L439" s="1" t="s">
        <v>4842</v>
      </c>
      <c r="M439" s="1" t="s">
        <v>1475</v>
      </c>
      <c r="N439" s="1" t="s">
        <v>4843</v>
      </c>
      <c r="O439" s="1" t="s">
        <v>1191</v>
      </c>
      <c r="P439" s="1" t="s">
        <v>1144</v>
      </c>
      <c r="Q439" s="1" t="s">
        <v>4844</v>
      </c>
      <c r="R439" s="1" t="s">
        <v>2432</v>
      </c>
      <c r="S439" s="1" t="s">
        <v>1591</v>
      </c>
      <c r="T439" s="1" t="s">
        <v>2423</v>
      </c>
      <c r="U439" s="1" t="s">
        <v>1592</v>
      </c>
      <c r="V439" s="1" t="s">
        <v>2423</v>
      </c>
    </row>
    <row r="440" spans="1:22" ht="12.75">
      <c r="A440" s="3">
        <v>45450.880282349535</v>
      </c>
      <c r="B440" s="1" t="s">
        <v>62</v>
      </c>
      <c r="C440" s="6">
        <v>222112305</v>
      </c>
      <c r="D440" s="1" t="s">
        <v>422</v>
      </c>
      <c r="E440" s="1">
        <f t="shared" si="3"/>
        <v>1</v>
      </c>
      <c r="F440" s="1" t="str">
        <f>VLOOKUP(C440,Sheet1!$A$2:$D$540,4,FALSE)</f>
        <v>Rakaninda Indah Kuswardani</v>
      </c>
      <c r="G440" s="1">
        <f t="shared" si="4"/>
        <v>1</v>
      </c>
      <c r="H440" s="1" t="s">
        <v>4846</v>
      </c>
      <c r="I440" s="1">
        <v>628112684103</v>
      </c>
      <c r="J440" s="23">
        <f t="shared" si="5"/>
        <v>628112684103</v>
      </c>
      <c r="K440" s="26" t="s">
        <v>4847</v>
      </c>
      <c r="L440" s="1" t="s">
        <v>422</v>
      </c>
      <c r="M440" s="1" t="s">
        <v>1141</v>
      </c>
      <c r="N440" s="1" t="s">
        <v>4848</v>
      </c>
      <c r="O440" s="1" t="s">
        <v>4849</v>
      </c>
      <c r="P440" s="1" t="s">
        <v>1144</v>
      </c>
      <c r="Q440" s="1" t="s">
        <v>4850</v>
      </c>
      <c r="R440" s="1" t="s">
        <v>2159</v>
      </c>
      <c r="S440" s="1" t="s">
        <v>2158</v>
      </c>
      <c r="T440" s="1" t="s">
        <v>2161</v>
      </c>
      <c r="U440" s="1" t="s">
        <v>1592</v>
      </c>
      <c r="V440" s="1" t="s">
        <v>2161</v>
      </c>
    </row>
    <row r="441" spans="1:22" ht="12.75">
      <c r="A441" s="3">
        <v>45451.414727199073</v>
      </c>
      <c r="B441" s="1" t="s">
        <v>75</v>
      </c>
      <c r="C441" s="6">
        <v>222112433</v>
      </c>
      <c r="D441" s="1" t="s">
        <v>702</v>
      </c>
      <c r="E441" s="1">
        <f t="shared" si="3"/>
        <v>1</v>
      </c>
      <c r="F441" s="1" t="str">
        <f>VLOOKUP(C441,Sheet1!$A$2:$D$540,4,FALSE)</f>
        <v>Zidan Al Azizi</v>
      </c>
      <c r="G441" s="1">
        <f t="shared" si="4"/>
        <v>1</v>
      </c>
      <c r="H441" s="1" t="s">
        <v>4852</v>
      </c>
      <c r="I441" s="25" t="s">
        <v>4853</v>
      </c>
      <c r="J441" s="23" t="str">
        <f t="shared" si="5"/>
        <v>62895336928670</v>
      </c>
      <c r="K441" s="26" t="s">
        <v>4854</v>
      </c>
      <c r="L441" s="1" t="s">
        <v>4855</v>
      </c>
      <c r="M441" s="1" t="s">
        <v>1141</v>
      </c>
      <c r="N441" s="1" t="s">
        <v>4856</v>
      </c>
      <c r="O441" s="1" t="s">
        <v>4857</v>
      </c>
      <c r="P441" s="1" t="s">
        <v>1144</v>
      </c>
      <c r="Q441" s="1" t="s">
        <v>4858</v>
      </c>
      <c r="R441" s="1" t="s">
        <v>1267</v>
      </c>
      <c r="S441" s="1" t="s">
        <v>1268</v>
      </c>
      <c r="T441" s="1" t="s">
        <v>1269</v>
      </c>
      <c r="U441" s="1" t="s">
        <v>1269</v>
      </c>
      <c r="V441" s="1" t="s">
        <v>1269</v>
      </c>
    </row>
    <row r="442" spans="1:22" ht="12.75">
      <c r="A442" s="3">
        <v>45450.914380254631</v>
      </c>
      <c r="B442" s="1" t="s">
        <v>41</v>
      </c>
      <c r="C442" s="6">
        <v>212112134</v>
      </c>
      <c r="D442" s="1" t="s">
        <v>293</v>
      </c>
      <c r="E442" s="1">
        <f t="shared" si="3"/>
        <v>1</v>
      </c>
      <c r="F442" s="1" t="str">
        <f>VLOOKUP(C442,Sheet1!$A$2:$D$540,4,FALSE)</f>
        <v>Kevin Rizkika Setiawan</v>
      </c>
      <c r="G442" s="1">
        <f t="shared" si="4"/>
        <v>1</v>
      </c>
      <c r="H442" s="1" t="s">
        <v>4860</v>
      </c>
      <c r="I442" s="25" t="s">
        <v>4861</v>
      </c>
      <c r="J442" s="23" t="str">
        <f t="shared" si="5"/>
        <v>6288260406498</v>
      </c>
      <c r="K442" s="23" t="s">
        <v>4862</v>
      </c>
      <c r="L442" s="1" t="s">
        <v>4863</v>
      </c>
      <c r="M442" s="1" t="s">
        <v>4864</v>
      </c>
      <c r="N442" s="1" t="s">
        <v>4865</v>
      </c>
      <c r="O442" s="1" t="s">
        <v>4866</v>
      </c>
      <c r="P442" s="1" t="s">
        <v>1144</v>
      </c>
      <c r="Q442" s="1" t="s">
        <v>4867</v>
      </c>
      <c r="R442" s="1" t="s">
        <v>1181</v>
      </c>
      <c r="S442" s="1" t="s">
        <v>1158</v>
      </c>
      <c r="T442" s="1" t="s">
        <v>1311</v>
      </c>
      <c r="U442" s="1" t="s">
        <v>1183</v>
      </c>
      <c r="V442" s="1" t="s">
        <v>1311</v>
      </c>
    </row>
    <row r="443" spans="1:22" ht="12.75">
      <c r="A443" s="3">
        <v>45451.474305231481</v>
      </c>
      <c r="B443" s="1" t="s">
        <v>11</v>
      </c>
      <c r="C443" s="6">
        <v>222112177</v>
      </c>
      <c r="D443" s="1" t="s">
        <v>361</v>
      </c>
      <c r="E443" s="1">
        <f t="shared" si="3"/>
        <v>1</v>
      </c>
      <c r="F443" s="1" t="str">
        <f>VLOOKUP(C443,Sheet1!$A$2:$D$540,4,FALSE)</f>
        <v>Marsay Febrianto</v>
      </c>
      <c r="G443" s="1">
        <f t="shared" si="4"/>
        <v>1</v>
      </c>
      <c r="H443" s="1" t="s">
        <v>4869</v>
      </c>
      <c r="I443" s="25" t="s">
        <v>4870</v>
      </c>
      <c r="J443" s="23" t="str">
        <f t="shared" si="5"/>
        <v>6289602499078</v>
      </c>
      <c r="K443" s="23" t="s">
        <v>4871</v>
      </c>
      <c r="L443" s="1" t="s">
        <v>4872</v>
      </c>
      <c r="M443" s="1" t="s">
        <v>1155</v>
      </c>
      <c r="N443" s="1" t="s">
        <v>2023</v>
      </c>
      <c r="O443" s="1" t="s">
        <v>4873</v>
      </c>
      <c r="P443" s="1" t="s">
        <v>1144</v>
      </c>
      <c r="Q443" s="1" t="s">
        <v>4874</v>
      </c>
      <c r="R443" s="1" t="s">
        <v>1309</v>
      </c>
      <c r="S443" s="1" t="s">
        <v>2432</v>
      </c>
      <c r="T443" s="1" t="s">
        <v>2423</v>
      </c>
      <c r="U443" s="1" t="s">
        <v>4875</v>
      </c>
      <c r="V443" s="1" t="s">
        <v>2423</v>
      </c>
    </row>
    <row r="444" spans="1:22" ht="12.75">
      <c r="A444" s="3">
        <v>45450.947093124996</v>
      </c>
      <c r="B444" s="1" t="s">
        <v>38</v>
      </c>
      <c r="C444" s="6">
        <v>212112178</v>
      </c>
      <c r="D444" s="1" t="s">
        <v>798</v>
      </c>
      <c r="E444" s="1">
        <f t="shared" si="3"/>
        <v>1</v>
      </c>
      <c r="F444" s="1" t="str">
        <f>VLOOKUP(C444,Sheet1!$A$2:$D$540,4,FALSE)</f>
        <v>Marsha Rifany</v>
      </c>
      <c r="G444" s="1">
        <f t="shared" si="4"/>
        <v>1</v>
      </c>
      <c r="H444" s="1" t="s">
        <v>4877</v>
      </c>
      <c r="I444" s="25" t="s">
        <v>4878</v>
      </c>
      <c r="J444" s="23" t="str">
        <f t="shared" si="5"/>
        <v>6281239170252</v>
      </c>
      <c r="K444" s="26" t="s">
        <v>4879</v>
      </c>
      <c r="L444" s="1" t="s">
        <v>798</v>
      </c>
      <c r="M444" s="1" t="s">
        <v>1141</v>
      </c>
      <c r="N444" s="1" t="s">
        <v>4880</v>
      </c>
      <c r="O444" s="1" t="s">
        <v>4881</v>
      </c>
      <c r="P444" s="1" t="s">
        <v>1144</v>
      </c>
      <c r="Q444" s="1" t="s">
        <v>4882</v>
      </c>
      <c r="R444" s="1" t="s">
        <v>3396</v>
      </c>
      <c r="S444" s="1" t="s">
        <v>3397</v>
      </c>
      <c r="T444" s="1" t="s">
        <v>3398</v>
      </c>
      <c r="U444" s="1" t="s">
        <v>3399</v>
      </c>
      <c r="V444" s="1" t="s">
        <v>3398</v>
      </c>
    </row>
    <row r="445" spans="1:22" ht="12.75">
      <c r="A445" s="3">
        <v>45450.948097581015</v>
      </c>
      <c r="B445" s="1" t="s">
        <v>38</v>
      </c>
      <c r="C445" s="6">
        <v>212111876</v>
      </c>
      <c r="D445" s="1" t="s">
        <v>495</v>
      </c>
      <c r="E445" s="1">
        <f t="shared" si="3"/>
        <v>1</v>
      </c>
      <c r="F445" s="1" t="str">
        <f>VLOOKUP(C445,Sheet1!$A$2:$D$540,4,FALSE)</f>
        <v>Alifian Wahyu Prakhoso</v>
      </c>
      <c r="G445" s="1">
        <f t="shared" si="4"/>
        <v>1</v>
      </c>
      <c r="H445" s="1" t="s">
        <v>4884</v>
      </c>
      <c r="I445" s="25" t="s">
        <v>4885</v>
      </c>
      <c r="J445" s="23" t="str">
        <f t="shared" si="5"/>
        <v>6288216676243</v>
      </c>
      <c r="K445" s="23" t="s">
        <v>4886</v>
      </c>
      <c r="L445" s="1" t="s">
        <v>4887</v>
      </c>
      <c r="M445" s="1" t="s">
        <v>1141</v>
      </c>
      <c r="N445" s="1" t="s">
        <v>4888</v>
      </c>
      <c r="O445" s="1" t="s">
        <v>4889</v>
      </c>
      <c r="P445" s="1" t="s">
        <v>1144</v>
      </c>
      <c r="Q445" s="1" t="s">
        <v>4890</v>
      </c>
      <c r="R445" s="1" t="s">
        <v>1558</v>
      </c>
      <c r="S445" s="1" t="s">
        <v>1558</v>
      </c>
      <c r="T445" s="1" t="s">
        <v>1560</v>
      </c>
      <c r="U445" s="1" t="s">
        <v>1561</v>
      </c>
      <c r="V445" s="1" t="s">
        <v>1560</v>
      </c>
    </row>
    <row r="446" spans="1:22" ht="12.75">
      <c r="A446" s="3">
        <v>45450.952402465278</v>
      </c>
      <c r="B446" s="1" t="s">
        <v>38</v>
      </c>
      <c r="C446" s="6">
        <v>212112252</v>
      </c>
      <c r="D446" s="1" t="s">
        <v>4892</v>
      </c>
      <c r="E446" s="1">
        <f t="shared" si="3"/>
        <v>1</v>
      </c>
      <c r="F446" s="1" t="str">
        <f>VLOOKUP(C446,Sheet1!$A$2:$D$540,4,FALSE)</f>
        <v>Ni Komang Ayu Mita</v>
      </c>
      <c r="G446" s="1">
        <f t="shared" si="4"/>
        <v>1</v>
      </c>
      <c r="H446" s="1" t="s">
        <v>4893</v>
      </c>
      <c r="I446" s="25" t="s">
        <v>4894</v>
      </c>
      <c r="J446" s="23" t="str">
        <f t="shared" si="5"/>
        <v>6281917917420</v>
      </c>
      <c r="K446" s="23" t="s">
        <v>4895</v>
      </c>
      <c r="L446" s="1" t="s">
        <v>4896</v>
      </c>
      <c r="M446" s="1" t="s">
        <v>1141</v>
      </c>
      <c r="N446" s="1" t="s">
        <v>4897</v>
      </c>
      <c r="O446" s="1" t="s">
        <v>4898</v>
      </c>
      <c r="P446" s="1" t="s">
        <v>1144</v>
      </c>
      <c r="Q446" s="1" t="s">
        <v>4899</v>
      </c>
      <c r="R446" s="1" t="s">
        <v>4900</v>
      </c>
      <c r="S446" s="1" t="s">
        <v>4901</v>
      </c>
      <c r="T446" s="1" t="s">
        <v>4902</v>
      </c>
      <c r="U446" s="1" t="s">
        <v>4903</v>
      </c>
      <c r="V446" s="1" t="s">
        <v>4902</v>
      </c>
    </row>
    <row r="447" spans="1:22" ht="12.75">
      <c r="A447" s="3">
        <v>45450.967976956017</v>
      </c>
      <c r="B447" s="1" t="s">
        <v>20</v>
      </c>
      <c r="C447" s="6">
        <v>212112187</v>
      </c>
      <c r="D447" s="1" t="s">
        <v>712</v>
      </c>
      <c r="E447" s="1">
        <f t="shared" si="3"/>
        <v>1</v>
      </c>
      <c r="F447" s="1" t="str">
        <f>VLOOKUP(C447,Sheet1!$A$2:$D$540,4,FALSE)</f>
        <v>Mifrotun Aini</v>
      </c>
      <c r="G447" s="1">
        <f t="shared" si="4"/>
        <v>1</v>
      </c>
      <c r="H447" s="1" t="s">
        <v>4905</v>
      </c>
      <c r="I447" s="25" t="s">
        <v>4906</v>
      </c>
      <c r="J447" s="23" t="str">
        <f t="shared" si="5"/>
        <v>6285731775790</v>
      </c>
      <c r="K447" s="23" t="s">
        <v>4907</v>
      </c>
      <c r="L447" s="1" t="s">
        <v>4908</v>
      </c>
      <c r="M447" s="1" t="s">
        <v>1141</v>
      </c>
      <c r="N447" s="1" t="s">
        <v>4909</v>
      </c>
      <c r="O447" s="1" t="s">
        <v>4910</v>
      </c>
      <c r="P447" s="1" t="s">
        <v>1144</v>
      </c>
      <c r="Q447" s="1" t="s">
        <v>4911</v>
      </c>
      <c r="R447" s="1" t="s">
        <v>4912</v>
      </c>
      <c r="S447" s="1" t="s">
        <v>1319</v>
      </c>
      <c r="T447" s="1" t="s">
        <v>4913</v>
      </c>
      <c r="U447" s="1" t="s">
        <v>1321</v>
      </c>
      <c r="V447" s="1" t="s">
        <v>4913</v>
      </c>
    </row>
    <row r="448" spans="1:22" ht="12.75">
      <c r="A448" s="3">
        <v>45450.971310428242</v>
      </c>
      <c r="B448" s="1" t="s">
        <v>62</v>
      </c>
      <c r="C448" s="6">
        <v>222112207</v>
      </c>
      <c r="D448" s="1" t="s">
        <v>914</v>
      </c>
      <c r="E448" s="1">
        <f t="shared" si="3"/>
        <v>1</v>
      </c>
      <c r="F448" s="1" t="str">
        <f>VLOOKUP(C448,Sheet1!$A$2:$D$540,4,FALSE)</f>
        <v>Muhammad Asfar Aswin</v>
      </c>
      <c r="G448" s="1">
        <f t="shared" si="4"/>
        <v>1</v>
      </c>
      <c r="H448" s="1" t="s">
        <v>4915</v>
      </c>
      <c r="I448" s="25" t="s">
        <v>4916</v>
      </c>
      <c r="J448" s="23" t="str">
        <f t="shared" si="5"/>
        <v>6282259461981</v>
      </c>
      <c r="K448" s="26" t="s">
        <v>4917</v>
      </c>
      <c r="L448" s="1" t="s">
        <v>4918</v>
      </c>
      <c r="M448" s="1" t="s">
        <v>1177</v>
      </c>
      <c r="N448" s="1" t="s">
        <v>4919</v>
      </c>
      <c r="O448" s="1" t="s">
        <v>4920</v>
      </c>
      <c r="P448" s="1" t="s">
        <v>1144</v>
      </c>
      <c r="Q448" s="1" t="s">
        <v>4921</v>
      </c>
      <c r="R448" s="1" t="s">
        <v>4922</v>
      </c>
      <c r="S448" s="1" t="s">
        <v>3773</v>
      </c>
      <c r="T448" s="1" t="s">
        <v>4923</v>
      </c>
      <c r="U448" s="1" t="s">
        <v>2344</v>
      </c>
      <c r="V448" s="1" t="s">
        <v>4923</v>
      </c>
    </row>
    <row r="449" spans="1:22" ht="12.75">
      <c r="A449" s="3">
        <v>45450.973821134263</v>
      </c>
      <c r="B449" s="1" t="s">
        <v>38</v>
      </c>
      <c r="C449" s="6">
        <v>212112398</v>
      </c>
      <c r="D449" s="1" t="s">
        <v>625</v>
      </c>
      <c r="E449" s="1">
        <f t="shared" si="3"/>
        <v>1</v>
      </c>
      <c r="F449" s="1" t="str">
        <f>VLOOKUP(C449,Sheet1!$A$2:$D$540,4,FALSE)</f>
        <v>Tiara Chairunnisa</v>
      </c>
      <c r="G449" s="1">
        <f t="shared" si="4"/>
        <v>1</v>
      </c>
      <c r="H449" s="1" t="s">
        <v>4925</v>
      </c>
      <c r="I449" s="25" t="s">
        <v>4926</v>
      </c>
      <c r="J449" s="23" t="str">
        <f t="shared" si="5"/>
        <v>6285803787313</v>
      </c>
      <c r="K449" s="23" t="s">
        <v>4927</v>
      </c>
      <c r="L449" s="1" t="s">
        <v>4928</v>
      </c>
      <c r="M449" s="1" t="s">
        <v>1141</v>
      </c>
      <c r="N449" s="1" t="s">
        <v>4929</v>
      </c>
      <c r="O449" s="1" t="s">
        <v>4930</v>
      </c>
      <c r="P449" s="1" t="s">
        <v>1144</v>
      </c>
      <c r="Q449" s="1" t="s">
        <v>4931</v>
      </c>
      <c r="R449" s="1" t="s">
        <v>1540</v>
      </c>
      <c r="S449" s="1" t="s">
        <v>1147</v>
      </c>
      <c r="T449" s="1" t="s">
        <v>1149</v>
      </c>
      <c r="U449" s="1" t="s">
        <v>1541</v>
      </c>
      <c r="V449" s="1" t="s">
        <v>1149</v>
      </c>
    </row>
    <row r="450" spans="1:22" ht="12.75">
      <c r="A450" s="3">
        <v>45451.493456666663</v>
      </c>
      <c r="B450" s="1" t="s">
        <v>35</v>
      </c>
      <c r="C450" s="6">
        <v>212112416</v>
      </c>
      <c r="D450" s="1" t="s">
        <v>264</v>
      </c>
      <c r="E450" s="1">
        <f t="shared" si="3"/>
        <v>1</v>
      </c>
      <c r="F450" s="1" t="str">
        <f>VLOOKUP(C450,Sheet1!$A$2:$D$540,4,FALSE)</f>
        <v>Wimbi Uelsan Gurusinga</v>
      </c>
      <c r="G450" s="1">
        <f t="shared" si="4"/>
        <v>1</v>
      </c>
      <c r="H450" s="1" t="s">
        <v>4933</v>
      </c>
      <c r="I450" s="25" t="s">
        <v>4934</v>
      </c>
      <c r="J450" s="23" t="str">
        <f t="shared" si="5"/>
        <v>6281218659804</v>
      </c>
      <c r="K450" s="26" t="s">
        <v>4935</v>
      </c>
      <c r="L450" s="1" t="s">
        <v>4936</v>
      </c>
      <c r="M450" s="1" t="s">
        <v>1141</v>
      </c>
      <c r="N450" s="1" t="s">
        <v>4937</v>
      </c>
      <c r="O450" s="1" t="s">
        <v>4938</v>
      </c>
      <c r="P450" s="1" t="s">
        <v>1144</v>
      </c>
      <c r="Q450" s="1" t="s">
        <v>4939</v>
      </c>
      <c r="R450" s="1" t="s">
        <v>2422</v>
      </c>
      <c r="S450" s="1" t="s">
        <v>1159</v>
      </c>
      <c r="T450" s="1" t="s">
        <v>1311</v>
      </c>
      <c r="U450" s="1" t="s">
        <v>1160</v>
      </c>
      <c r="V450" s="1" t="s">
        <v>2960</v>
      </c>
    </row>
    <row r="451" spans="1:22" ht="12.75">
      <c r="A451" s="3">
        <v>45450.992872858798</v>
      </c>
      <c r="B451" s="1" t="s">
        <v>141</v>
      </c>
      <c r="C451" s="6">
        <v>212112308</v>
      </c>
      <c r="D451" s="1" t="s">
        <v>4941</v>
      </c>
      <c r="E451" s="1">
        <f t="shared" si="3"/>
        <v>1</v>
      </c>
      <c r="F451" s="1" t="str">
        <f>VLOOKUP(C451,Sheet1!$A$2:$D$540,4,FALSE)</f>
        <v>Ratih Restiani</v>
      </c>
      <c r="G451" s="1">
        <f t="shared" si="4"/>
        <v>1</v>
      </c>
      <c r="H451" s="1" t="s">
        <v>4942</v>
      </c>
      <c r="I451" s="1">
        <v>628979582277</v>
      </c>
      <c r="J451" s="23">
        <f t="shared" si="5"/>
        <v>628979582277</v>
      </c>
      <c r="K451" s="23" t="s">
        <v>4943</v>
      </c>
      <c r="L451" s="1" t="s">
        <v>4941</v>
      </c>
      <c r="M451" s="1" t="s">
        <v>1177</v>
      </c>
      <c r="N451" s="1" t="s">
        <v>4944</v>
      </c>
      <c r="O451" s="1" t="s">
        <v>4945</v>
      </c>
      <c r="P451" s="1" t="s">
        <v>1144</v>
      </c>
      <c r="Q451" s="1" t="s">
        <v>4946</v>
      </c>
      <c r="R451" s="1" t="s">
        <v>4947</v>
      </c>
      <c r="S451" s="1" t="s">
        <v>1672</v>
      </c>
      <c r="T451" s="1" t="s">
        <v>4948</v>
      </c>
      <c r="U451" s="1" t="s">
        <v>1674</v>
      </c>
      <c r="V451" s="1" t="s">
        <v>4948</v>
      </c>
    </row>
    <row r="452" spans="1:22" ht="12.75">
      <c r="A452" s="3">
        <v>45450.992984189812</v>
      </c>
      <c r="B452" s="1" t="s">
        <v>11</v>
      </c>
      <c r="C452" s="6">
        <v>222112038</v>
      </c>
      <c r="D452" s="1" t="s">
        <v>703</v>
      </c>
      <c r="E452" s="1">
        <f t="shared" si="3"/>
        <v>1</v>
      </c>
      <c r="F452" s="1" t="str">
        <f>VLOOKUP(C452,Sheet1!$A$2:$D$540,4,FALSE)</f>
        <v>Falana Rofako Hakam</v>
      </c>
      <c r="G452" s="1">
        <f t="shared" si="4"/>
        <v>1</v>
      </c>
      <c r="H452" s="1" t="s">
        <v>4950</v>
      </c>
      <c r="I452" s="25" t="s">
        <v>4951</v>
      </c>
      <c r="J452" s="23" t="str">
        <f t="shared" si="5"/>
        <v>6285748103989</v>
      </c>
      <c r="K452" s="23" t="s">
        <v>4952</v>
      </c>
      <c r="L452" s="1" t="s">
        <v>4953</v>
      </c>
      <c r="M452" s="1" t="s">
        <v>4954</v>
      </c>
      <c r="N452" s="1" t="s">
        <v>4955</v>
      </c>
      <c r="O452" s="1" t="s">
        <v>2515</v>
      </c>
      <c r="P452" s="1" t="s">
        <v>1144</v>
      </c>
      <c r="Q452" s="1" t="s">
        <v>4956</v>
      </c>
      <c r="R452" s="1" t="s">
        <v>1267</v>
      </c>
      <c r="S452" s="1" t="s">
        <v>1268</v>
      </c>
      <c r="T452" s="1" t="s">
        <v>1269</v>
      </c>
      <c r="U452" s="1" t="s">
        <v>3443</v>
      </c>
      <c r="V452" s="1" t="s">
        <v>1269</v>
      </c>
    </row>
    <row r="453" spans="1:22" ht="12.75">
      <c r="A453" s="3">
        <v>45451.13038037037</v>
      </c>
      <c r="B453" s="1" t="s">
        <v>103</v>
      </c>
      <c r="C453" s="6">
        <v>212111974</v>
      </c>
      <c r="D453" s="1" t="s">
        <v>253</v>
      </c>
      <c r="E453" s="1">
        <f t="shared" si="3"/>
        <v>1</v>
      </c>
      <c r="F453" s="1" t="str">
        <f>VLOOKUP(C453,Sheet1!$A$2:$D$540,4,FALSE)</f>
        <v>Claudia Janefer Romora Sitanggang</v>
      </c>
      <c r="G453" s="1">
        <f t="shared" si="4"/>
        <v>1</v>
      </c>
      <c r="H453" s="1" t="s">
        <v>4958</v>
      </c>
      <c r="I453" s="25" t="s">
        <v>4959</v>
      </c>
      <c r="J453" s="23" t="str">
        <f t="shared" si="5"/>
        <v>6281282369768</v>
      </c>
      <c r="K453" s="23" t="s">
        <v>4960</v>
      </c>
      <c r="L453" s="1" t="s">
        <v>4961</v>
      </c>
      <c r="M453" s="1" t="s">
        <v>1141</v>
      </c>
      <c r="N453" s="1" t="s">
        <v>4962</v>
      </c>
      <c r="O453" s="1" t="s">
        <v>4963</v>
      </c>
      <c r="P453" s="1" t="s">
        <v>1144</v>
      </c>
      <c r="Q453" s="1" t="s">
        <v>4964</v>
      </c>
      <c r="R453" s="1" t="s">
        <v>1158</v>
      </c>
      <c r="S453" s="1" t="s">
        <v>1159</v>
      </c>
      <c r="T453" s="1" t="s">
        <v>1160</v>
      </c>
      <c r="U453" s="1" t="s">
        <v>1161</v>
      </c>
      <c r="V453" s="1" t="s">
        <v>1160</v>
      </c>
    </row>
    <row r="454" spans="1:22" ht="12.75">
      <c r="A454" s="3">
        <v>45451.016620567127</v>
      </c>
      <c r="B454" s="1" t="s">
        <v>18</v>
      </c>
      <c r="C454" s="6">
        <v>222112133</v>
      </c>
      <c r="D454" s="1" t="s">
        <v>6595</v>
      </c>
      <c r="E454" s="1">
        <f t="shared" si="3"/>
        <v>1</v>
      </c>
      <c r="F454" s="1" t="str">
        <f>VLOOKUP(C454,Sheet1!$A$2:$D$540,4,FALSE)</f>
        <v>Kevin Ananda Puspita</v>
      </c>
      <c r="G454" s="1">
        <f t="shared" si="4"/>
        <v>1</v>
      </c>
      <c r="H454" s="1" t="s">
        <v>6596</v>
      </c>
      <c r="I454" s="25" t="s">
        <v>6597</v>
      </c>
      <c r="J454" s="23" t="str">
        <f t="shared" si="5"/>
        <v>6282135659849</v>
      </c>
      <c r="K454" s="23" t="s">
        <v>6598</v>
      </c>
      <c r="L454" s="1" t="s">
        <v>6595</v>
      </c>
      <c r="M454" s="1" t="s">
        <v>1286</v>
      </c>
      <c r="N454" s="1" t="s">
        <v>6599</v>
      </c>
      <c r="O454" s="1" t="s">
        <v>6600</v>
      </c>
      <c r="P454" s="1" t="s">
        <v>1144</v>
      </c>
      <c r="Q454" s="1" t="s">
        <v>6601</v>
      </c>
      <c r="R454" s="1" t="s">
        <v>1169</v>
      </c>
      <c r="S454" s="1" t="s">
        <v>1170</v>
      </c>
      <c r="T454" s="1" t="s">
        <v>1160</v>
      </c>
      <c r="U454" s="1" t="s">
        <v>1311</v>
      </c>
      <c r="V454" s="1" t="s">
        <v>1160</v>
      </c>
    </row>
    <row r="455" spans="1:22" ht="12.75">
      <c r="A455" s="3">
        <v>45451.017332835647</v>
      </c>
      <c r="B455" s="1" t="s">
        <v>20</v>
      </c>
      <c r="C455" s="6">
        <v>212112152</v>
      </c>
      <c r="D455" s="1" t="s">
        <v>633</v>
      </c>
      <c r="E455" s="1">
        <f t="shared" si="3"/>
        <v>1</v>
      </c>
      <c r="F455" s="1" t="str">
        <f>VLOOKUP(C455,Sheet1!$A$2:$D$540,4,FALSE)</f>
        <v>Langkah Priya Kaloka</v>
      </c>
      <c r="G455" s="1">
        <f t="shared" si="4"/>
        <v>1</v>
      </c>
      <c r="H455" s="1" t="s">
        <v>4966</v>
      </c>
      <c r="I455" s="25" t="s">
        <v>4967</v>
      </c>
      <c r="J455" s="23" t="str">
        <f t="shared" si="5"/>
        <v>6289504990871</v>
      </c>
      <c r="K455" s="23" t="s">
        <v>4968</v>
      </c>
      <c r="L455" s="1" t="s">
        <v>4969</v>
      </c>
      <c r="M455" s="1" t="s">
        <v>1141</v>
      </c>
      <c r="N455" s="1" t="s">
        <v>4970</v>
      </c>
      <c r="O455" s="1" t="s">
        <v>4971</v>
      </c>
      <c r="P455" s="1" t="s">
        <v>1144</v>
      </c>
      <c r="Q455" s="1" t="s">
        <v>4972</v>
      </c>
      <c r="R455" s="1" t="s">
        <v>1739</v>
      </c>
      <c r="S455" s="1" t="s">
        <v>1740</v>
      </c>
      <c r="T455" s="1" t="s">
        <v>1741</v>
      </c>
      <c r="U455" s="1" t="s">
        <v>1742</v>
      </c>
      <c r="V455" s="1" t="s">
        <v>1741</v>
      </c>
    </row>
    <row r="456" spans="1:22" ht="12.75">
      <c r="A456" s="3">
        <v>45451.017826585652</v>
      </c>
      <c r="B456" s="1" t="s">
        <v>11</v>
      </c>
      <c r="C456" s="6">
        <v>222111991</v>
      </c>
      <c r="D456" s="1" t="s">
        <v>663</v>
      </c>
      <c r="E456" s="1">
        <f t="shared" si="3"/>
        <v>1</v>
      </c>
      <c r="F456" s="1" t="str">
        <f>VLOOKUP(C456,Sheet1!$A$2:$D$540,4,FALSE)</f>
        <v>Dilla Leonyka Putri Dewayani</v>
      </c>
      <c r="G456" s="1">
        <f t="shared" si="4"/>
        <v>1</v>
      </c>
      <c r="H456" s="1" t="s">
        <v>4974</v>
      </c>
      <c r="I456" s="25" t="s">
        <v>4975</v>
      </c>
      <c r="J456" s="23" t="str">
        <f t="shared" si="5"/>
        <v>6289682262658</v>
      </c>
      <c r="K456" s="23" t="s">
        <v>4976</v>
      </c>
      <c r="L456" s="1" t="s">
        <v>4977</v>
      </c>
      <c r="M456" s="1" t="s">
        <v>1141</v>
      </c>
      <c r="N456" s="1" t="s">
        <v>1202</v>
      </c>
      <c r="O456" s="1" t="s">
        <v>4978</v>
      </c>
      <c r="P456" s="1" t="s">
        <v>1144</v>
      </c>
      <c r="Q456" s="1" t="s">
        <v>4979</v>
      </c>
      <c r="R456" s="1" t="s">
        <v>1205</v>
      </c>
      <c r="S456" s="1" t="s">
        <v>1206</v>
      </c>
      <c r="T456" s="1" t="s">
        <v>1207</v>
      </c>
      <c r="U456" s="1" t="s">
        <v>1161</v>
      </c>
      <c r="V456" s="1" t="s">
        <v>1207</v>
      </c>
    </row>
    <row r="457" spans="1:22" ht="12.75">
      <c r="A457" s="3">
        <v>45451.019110069443</v>
      </c>
      <c r="B457" s="1" t="s">
        <v>23</v>
      </c>
      <c r="C457" s="6">
        <v>112212639</v>
      </c>
      <c r="D457" s="1" t="s">
        <v>932</v>
      </c>
      <c r="E457" s="1">
        <f t="shared" si="3"/>
        <v>1</v>
      </c>
      <c r="F457" s="1" t="str">
        <f>VLOOKUP(C457,Sheet1!$A$2:$D$540,4,FALSE)</f>
        <v>Hendrikus Moya</v>
      </c>
      <c r="G457" s="1">
        <f t="shared" si="4"/>
        <v>1</v>
      </c>
      <c r="H457" s="1" t="s">
        <v>4981</v>
      </c>
      <c r="I457" s="25" t="s">
        <v>4982</v>
      </c>
      <c r="J457" s="23" t="str">
        <f t="shared" si="5"/>
        <v>6282238129996</v>
      </c>
      <c r="K457" s="23" t="s">
        <v>4983</v>
      </c>
      <c r="L457" s="1" t="s">
        <v>932</v>
      </c>
      <c r="M457" s="1" t="s">
        <v>1141</v>
      </c>
      <c r="N457" s="1" t="s">
        <v>4984</v>
      </c>
      <c r="O457" s="1" t="s">
        <v>4985</v>
      </c>
      <c r="P457" s="1" t="s">
        <v>1144</v>
      </c>
      <c r="Q457" s="1" t="s">
        <v>4986</v>
      </c>
      <c r="R457" s="1" t="s">
        <v>4987</v>
      </c>
      <c r="S457" s="1" t="s">
        <v>4988</v>
      </c>
      <c r="T457" s="1" t="s">
        <v>4989</v>
      </c>
      <c r="U457" s="1" t="s">
        <v>1160</v>
      </c>
      <c r="V457" s="1" t="s">
        <v>4989</v>
      </c>
    </row>
    <row r="458" spans="1:22" ht="12.75">
      <c r="A458" s="3">
        <v>45451.019121111109</v>
      </c>
      <c r="B458" s="1" t="s">
        <v>47</v>
      </c>
      <c r="C458" s="6">
        <v>112212862</v>
      </c>
      <c r="D458" s="1" t="s">
        <v>931</v>
      </c>
      <c r="E458" s="1">
        <f t="shared" si="3"/>
        <v>1</v>
      </c>
      <c r="F458" s="1" t="s">
        <v>931</v>
      </c>
      <c r="G458" s="1">
        <f t="shared" si="4"/>
        <v>1</v>
      </c>
      <c r="H458" s="1" t="s">
        <v>4991</v>
      </c>
      <c r="I458" s="25" t="s">
        <v>4992</v>
      </c>
      <c r="J458" s="23" t="str">
        <f t="shared" si="5"/>
        <v>6282238214331</v>
      </c>
      <c r="K458" s="23" t="s">
        <v>4993</v>
      </c>
      <c r="L458" s="1" t="s">
        <v>4994</v>
      </c>
      <c r="M458" s="1" t="s">
        <v>1177</v>
      </c>
      <c r="N458" s="1" t="s">
        <v>4995</v>
      </c>
      <c r="O458" s="1" t="s">
        <v>4996</v>
      </c>
      <c r="P458" s="1" t="s">
        <v>1144</v>
      </c>
      <c r="Q458" s="1" t="s">
        <v>4997</v>
      </c>
      <c r="R458" s="1" t="s">
        <v>4792</v>
      </c>
      <c r="S458" s="1" t="s">
        <v>4998</v>
      </c>
      <c r="T458" s="1" t="s">
        <v>4793</v>
      </c>
      <c r="U458" s="1" t="s">
        <v>4999</v>
      </c>
      <c r="V458" s="1" t="s">
        <v>4793</v>
      </c>
    </row>
    <row r="459" spans="1:22" ht="12.75">
      <c r="A459" s="3">
        <v>45451.022314780093</v>
      </c>
      <c r="B459" s="1" t="s">
        <v>62</v>
      </c>
      <c r="C459" s="6">
        <v>222111955</v>
      </c>
      <c r="D459" s="1" t="s">
        <v>288</v>
      </c>
      <c r="E459" s="1">
        <f t="shared" si="3"/>
        <v>1</v>
      </c>
      <c r="F459" s="1" t="str">
        <f>VLOOKUP(C459,Sheet1!$A$2:$D$540,4,FALSE)</f>
        <v>Bertolomeus Laksana Jayadri</v>
      </c>
      <c r="G459" s="1">
        <f t="shared" si="4"/>
        <v>1</v>
      </c>
      <c r="H459" s="1" t="s">
        <v>5001</v>
      </c>
      <c r="I459" s="1">
        <v>6281225069065</v>
      </c>
      <c r="J459" s="23">
        <f t="shared" si="5"/>
        <v>6281225069065</v>
      </c>
      <c r="K459" s="23" t="s">
        <v>5002</v>
      </c>
      <c r="L459" s="1" t="s">
        <v>5003</v>
      </c>
      <c r="M459" s="1" t="s">
        <v>1141</v>
      </c>
      <c r="N459" s="1" t="s">
        <v>5004</v>
      </c>
      <c r="O459" s="1" t="s">
        <v>5005</v>
      </c>
      <c r="P459" s="1" t="s">
        <v>1144</v>
      </c>
      <c r="Q459" s="1" t="s">
        <v>5006</v>
      </c>
      <c r="R459" s="1" t="s">
        <v>1619</v>
      </c>
      <c r="S459" s="1" t="s">
        <v>1540</v>
      </c>
      <c r="T459" s="1" t="s">
        <v>1311</v>
      </c>
      <c r="U459" s="1" t="s">
        <v>1620</v>
      </c>
      <c r="V459" s="1" t="s">
        <v>1311</v>
      </c>
    </row>
    <row r="460" spans="1:22" ht="12.75">
      <c r="A460" s="3">
        <v>45451.029652592595</v>
      </c>
      <c r="B460" s="1" t="s">
        <v>20</v>
      </c>
      <c r="C460" s="6">
        <v>212112394</v>
      </c>
      <c r="D460" s="1" t="s">
        <v>43</v>
      </c>
      <c r="E460" s="1">
        <f t="shared" si="3"/>
        <v>1</v>
      </c>
      <c r="F460" s="1" t="str">
        <f>VLOOKUP(C460,Sheet1!$A$2:$D$540,4,FALSE)</f>
        <v>Syofmarlianisyah Putri</v>
      </c>
      <c r="G460" s="1">
        <f t="shared" si="4"/>
        <v>1</v>
      </c>
      <c r="H460" s="1" t="s">
        <v>5008</v>
      </c>
      <c r="I460" s="25" t="s">
        <v>5009</v>
      </c>
      <c r="J460" s="23" t="str">
        <f t="shared" si="5"/>
        <v>6282145041142</v>
      </c>
      <c r="K460" s="23" t="s">
        <v>5010</v>
      </c>
      <c r="L460" s="1" t="s">
        <v>5011</v>
      </c>
      <c r="M460" s="1" t="s">
        <v>2271</v>
      </c>
      <c r="N460" s="1" t="s">
        <v>5012</v>
      </c>
      <c r="O460" s="1" t="s">
        <v>5013</v>
      </c>
      <c r="P460" s="1" t="s">
        <v>1144</v>
      </c>
      <c r="Q460" s="1" t="s">
        <v>5014</v>
      </c>
      <c r="R460" s="1" t="s">
        <v>1181</v>
      </c>
      <c r="S460" s="1" t="s">
        <v>1393</v>
      </c>
      <c r="T460" s="1" t="s">
        <v>1182</v>
      </c>
      <c r="U460" s="1" t="s">
        <v>1183</v>
      </c>
      <c r="V460" s="1" t="s">
        <v>1182</v>
      </c>
    </row>
    <row r="461" spans="1:22" ht="12.75">
      <c r="A461" s="3">
        <v>45451.035763356485</v>
      </c>
      <c r="B461" s="1" t="s">
        <v>20</v>
      </c>
      <c r="C461" s="6">
        <v>212111879</v>
      </c>
      <c r="D461" s="1" t="s">
        <v>590</v>
      </c>
      <c r="E461" s="1">
        <f t="shared" si="3"/>
        <v>1</v>
      </c>
      <c r="F461" s="1" t="str">
        <f>VLOOKUP(C461,Sheet1!$A$2:$D$540,4,FALSE)</f>
        <v>Alwan Nabil Hanif</v>
      </c>
      <c r="G461" s="1">
        <f t="shared" si="4"/>
        <v>1</v>
      </c>
      <c r="H461" s="1" t="s">
        <v>5016</v>
      </c>
      <c r="I461" s="25" t="s">
        <v>5017</v>
      </c>
      <c r="J461" s="23" t="str">
        <f t="shared" si="5"/>
        <v>6285643242256</v>
      </c>
      <c r="K461" s="23" t="s">
        <v>5018</v>
      </c>
      <c r="L461" s="1" t="s">
        <v>5019</v>
      </c>
      <c r="M461" s="1" t="s">
        <v>1141</v>
      </c>
      <c r="N461" s="1" t="s">
        <v>5020</v>
      </c>
      <c r="O461" s="1" t="s">
        <v>5021</v>
      </c>
      <c r="P461" s="1" t="s">
        <v>1144</v>
      </c>
      <c r="Q461" s="1" t="s">
        <v>5022</v>
      </c>
      <c r="R461" s="1" t="s">
        <v>1146</v>
      </c>
      <c r="S461" s="1" t="s">
        <v>1146</v>
      </c>
      <c r="T461" s="1" t="s">
        <v>1148</v>
      </c>
      <c r="U461" s="1" t="s">
        <v>1620</v>
      </c>
      <c r="V461" s="1" t="s">
        <v>1620</v>
      </c>
    </row>
    <row r="462" spans="1:22" ht="12.75">
      <c r="A462" s="3">
        <v>45451.062990879625</v>
      </c>
      <c r="B462" s="1" t="s">
        <v>38</v>
      </c>
      <c r="C462" s="6">
        <v>212112327</v>
      </c>
      <c r="D462" s="1" t="s">
        <v>5024</v>
      </c>
      <c r="E462" s="1">
        <f t="shared" si="3"/>
        <v>1</v>
      </c>
      <c r="F462" s="1" t="str">
        <f>VLOOKUP(C462,Sheet1!$A$2:$D$540,4,FALSE)</f>
        <v>Riski Tommi Mardoni</v>
      </c>
      <c r="G462" s="1">
        <f t="shared" si="4"/>
        <v>1</v>
      </c>
      <c r="H462" s="1" t="s">
        <v>5025</v>
      </c>
      <c r="I462" s="25" t="s">
        <v>5026</v>
      </c>
      <c r="J462" s="23" t="str">
        <f t="shared" si="5"/>
        <v>6282334757243</v>
      </c>
      <c r="K462" s="23" t="s">
        <v>5027</v>
      </c>
      <c r="L462" s="1" t="s">
        <v>5024</v>
      </c>
      <c r="M462" s="1" t="s">
        <v>1141</v>
      </c>
      <c r="N462" s="1" t="s">
        <v>5028</v>
      </c>
      <c r="O462" s="1" t="s">
        <v>5029</v>
      </c>
      <c r="P462" s="1" t="s">
        <v>1144</v>
      </c>
      <c r="Q462" s="1" t="s">
        <v>5030</v>
      </c>
      <c r="R462" s="1" t="s">
        <v>1319</v>
      </c>
      <c r="S462" s="1" t="s">
        <v>1319</v>
      </c>
      <c r="T462" s="1" t="s">
        <v>1321</v>
      </c>
      <c r="U462" s="1" t="s">
        <v>3443</v>
      </c>
      <c r="V462" s="1" t="s">
        <v>1321</v>
      </c>
    </row>
    <row r="463" spans="1:22" ht="12.75">
      <c r="A463" s="3">
        <v>45451.112421759259</v>
      </c>
      <c r="B463" s="1" t="s">
        <v>57</v>
      </c>
      <c r="C463" s="6">
        <v>222112070</v>
      </c>
      <c r="D463" s="1" t="s">
        <v>195</v>
      </c>
      <c r="E463" s="1">
        <f t="shared" si="3"/>
        <v>1</v>
      </c>
      <c r="F463" s="1" t="str">
        <f>VLOOKUP(C463,Sheet1!$A$2:$D$540,4,FALSE)</f>
        <v>Gery Nastiar</v>
      </c>
      <c r="G463" s="1">
        <f t="shared" si="4"/>
        <v>1</v>
      </c>
      <c r="H463" s="1" t="s">
        <v>5032</v>
      </c>
      <c r="I463" s="25" t="s">
        <v>5033</v>
      </c>
      <c r="J463" s="23" t="str">
        <f t="shared" si="5"/>
        <v>6282377590790</v>
      </c>
      <c r="K463" s="23" t="s">
        <v>5034</v>
      </c>
      <c r="L463" s="1" t="s">
        <v>5035</v>
      </c>
      <c r="M463" s="1" t="s">
        <v>1155</v>
      </c>
      <c r="N463" s="1" t="s">
        <v>5036</v>
      </c>
      <c r="O463" s="1" t="s">
        <v>5037</v>
      </c>
      <c r="P463" s="1" t="s">
        <v>1144</v>
      </c>
      <c r="Q463" s="1" t="s">
        <v>5038</v>
      </c>
      <c r="R463" s="1" t="s">
        <v>5039</v>
      </c>
      <c r="S463" s="1" t="s">
        <v>1672</v>
      </c>
      <c r="T463" s="1" t="s">
        <v>5040</v>
      </c>
      <c r="U463" s="1" t="s">
        <v>1674</v>
      </c>
      <c r="V463" s="1" t="s">
        <v>5040</v>
      </c>
    </row>
    <row r="464" spans="1:22" ht="12.75">
      <c r="A464" s="3">
        <v>45451.162087800927</v>
      </c>
      <c r="B464" s="1" t="s">
        <v>35</v>
      </c>
      <c r="C464" s="6">
        <v>212112105</v>
      </c>
      <c r="D464" s="1" t="s">
        <v>5042</v>
      </c>
      <c r="E464" s="1">
        <f t="shared" si="3"/>
        <v>1</v>
      </c>
      <c r="F464" s="1" t="str">
        <f>VLOOKUP(C464,Sheet1!$A$2:$D$540,4,FALSE)</f>
        <v>Ikhlasul A'Mal</v>
      </c>
      <c r="G464" s="1">
        <f t="shared" si="4"/>
        <v>1</v>
      </c>
      <c r="H464" s="1" t="s">
        <v>5043</v>
      </c>
      <c r="I464" s="25" t="s">
        <v>5044</v>
      </c>
      <c r="J464" s="23" t="str">
        <f t="shared" si="5"/>
        <v>6281802257432</v>
      </c>
      <c r="K464" s="23" t="s">
        <v>5045</v>
      </c>
      <c r="L464" s="1" t="s">
        <v>5042</v>
      </c>
      <c r="M464" s="1" t="s">
        <v>1141</v>
      </c>
      <c r="N464" s="1" t="s">
        <v>5046</v>
      </c>
      <c r="O464" s="1" t="s">
        <v>5047</v>
      </c>
      <c r="P464" s="1" t="s">
        <v>1144</v>
      </c>
      <c r="Q464" s="1" t="s">
        <v>5048</v>
      </c>
      <c r="R464" s="1" t="s">
        <v>2159</v>
      </c>
      <c r="S464" s="1" t="s">
        <v>1486</v>
      </c>
      <c r="T464" s="1" t="s">
        <v>2161</v>
      </c>
      <c r="U464" s="1" t="s">
        <v>1487</v>
      </c>
      <c r="V464" s="1" t="s">
        <v>2161</v>
      </c>
    </row>
    <row r="465" spans="1:22" ht="12.75">
      <c r="A465" s="3">
        <v>45451.258492858797</v>
      </c>
      <c r="B465" s="1" t="s">
        <v>11</v>
      </c>
      <c r="C465" s="6">
        <v>222111900</v>
      </c>
      <c r="D465" s="1" t="s">
        <v>289</v>
      </c>
      <c r="E465" s="1">
        <f t="shared" si="3"/>
        <v>1</v>
      </c>
      <c r="F465" s="1" t="str">
        <f>VLOOKUP(C465,Sheet1!$A$2:$D$540,4,FALSE)</f>
        <v>Anggy Distria Manik</v>
      </c>
      <c r="G465" s="1">
        <f t="shared" si="4"/>
        <v>1</v>
      </c>
      <c r="H465" s="1" t="s">
        <v>5050</v>
      </c>
      <c r="I465" s="25" t="s">
        <v>5051</v>
      </c>
      <c r="J465" s="23" t="str">
        <f t="shared" si="5"/>
        <v>6281260945709</v>
      </c>
      <c r="K465" s="26" t="s">
        <v>5052</v>
      </c>
      <c r="L465" s="1" t="s">
        <v>5053</v>
      </c>
      <c r="M465" s="1" t="s">
        <v>1141</v>
      </c>
      <c r="N465" s="1" t="s">
        <v>5054</v>
      </c>
      <c r="O465" s="1" t="s">
        <v>5055</v>
      </c>
      <c r="P465" s="1" t="s">
        <v>1144</v>
      </c>
      <c r="Q465" s="1" t="s">
        <v>5055</v>
      </c>
      <c r="R465" s="1" t="s">
        <v>1158</v>
      </c>
      <c r="S465" s="1" t="s">
        <v>1159</v>
      </c>
      <c r="T465" s="1" t="s">
        <v>1311</v>
      </c>
      <c r="U465" s="1" t="s">
        <v>1469</v>
      </c>
      <c r="V465" s="1" t="s">
        <v>1311</v>
      </c>
    </row>
    <row r="466" spans="1:22" ht="12.75">
      <c r="A466" s="3">
        <v>45451.266138391205</v>
      </c>
      <c r="B466" s="1" t="s">
        <v>75</v>
      </c>
      <c r="C466" s="6">
        <v>222112369</v>
      </c>
      <c r="D466" s="1" t="s">
        <v>678</v>
      </c>
      <c r="E466" s="1">
        <f t="shared" si="3"/>
        <v>1</v>
      </c>
      <c r="F466" s="1" t="str">
        <f>VLOOKUP(C466,Sheet1!$A$2:$D$540,4,FALSE)</f>
        <v>Silvie Kristya Ardearista</v>
      </c>
      <c r="G466" s="1">
        <f t="shared" si="4"/>
        <v>1</v>
      </c>
      <c r="H466" s="1" t="s">
        <v>5057</v>
      </c>
      <c r="I466" s="25" t="s">
        <v>5058</v>
      </c>
      <c r="J466" s="23" t="str">
        <f t="shared" si="5"/>
        <v>6285812308580</v>
      </c>
      <c r="K466" s="23" t="s">
        <v>5059</v>
      </c>
      <c r="L466" s="1" t="s">
        <v>5060</v>
      </c>
      <c r="M466" s="1" t="s">
        <v>1141</v>
      </c>
      <c r="N466" s="1" t="s">
        <v>5061</v>
      </c>
      <c r="O466" s="1" t="s">
        <v>5062</v>
      </c>
      <c r="P466" s="1" t="s">
        <v>1144</v>
      </c>
      <c r="Q466" s="1" t="s">
        <v>5063</v>
      </c>
      <c r="R466" s="1" t="s">
        <v>1530</v>
      </c>
      <c r="S466" s="1" t="s">
        <v>1320</v>
      </c>
      <c r="T466" s="1" t="s">
        <v>1531</v>
      </c>
      <c r="U466" s="1" t="s">
        <v>1322</v>
      </c>
      <c r="V466" s="1" t="s">
        <v>1531</v>
      </c>
    </row>
    <row r="467" spans="1:22" ht="12.75">
      <c r="A467" s="3">
        <v>45451.442951539357</v>
      </c>
      <c r="B467" s="1" t="s">
        <v>18</v>
      </c>
      <c r="C467" s="6">
        <v>222112043</v>
      </c>
      <c r="D467" s="1" t="s">
        <v>105</v>
      </c>
      <c r="E467" s="1">
        <f t="shared" si="3"/>
        <v>1</v>
      </c>
      <c r="F467" s="1" t="str">
        <f>VLOOKUP(C467,Sheet1!$A$2:$D$540,4,FALSE)</f>
        <v>Farhan Maulana</v>
      </c>
      <c r="G467" s="1">
        <f t="shared" si="4"/>
        <v>1</v>
      </c>
      <c r="H467" s="1" t="s">
        <v>5065</v>
      </c>
      <c r="I467" s="25" t="s">
        <v>5066</v>
      </c>
      <c r="J467" s="23" t="str">
        <f t="shared" si="5"/>
        <v>6281365287031</v>
      </c>
      <c r="K467" s="23" t="s">
        <v>5067</v>
      </c>
      <c r="L467" s="1" t="s">
        <v>5068</v>
      </c>
      <c r="M467" s="1" t="s">
        <v>1141</v>
      </c>
      <c r="N467" s="1" t="s">
        <v>5069</v>
      </c>
      <c r="O467" s="1" t="s">
        <v>5070</v>
      </c>
      <c r="P467" s="1" t="s">
        <v>1144</v>
      </c>
      <c r="Q467" s="1" t="s">
        <v>5071</v>
      </c>
      <c r="R467" s="1" t="s">
        <v>5072</v>
      </c>
      <c r="S467" s="1" t="s">
        <v>5072</v>
      </c>
      <c r="T467" s="1" t="s">
        <v>5073</v>
      </c>
      <c r="U467" s="1" t="s">
        <v>1239</v>
      </c>
      <c r="V467" s="1" t="s">
        <v>5073</v>
      </c>
    </row>
    <row r="468" spans="1:22" ht="12.75">
      <c r="A468" s="3">
        <v>45451.291258969912</v>
      </c>
      <c r="B468" s="1" t="s">
        <v>20</v>
      </c>
      <c r="C468" s="6">
        <v>212112318</v>
      </c>
      <c r="D468" s="1" t="s">
        <v>378</v>
      </c>
      <c r="E468" s="1">
        <f t="shared" si="3"/>
        <v>1</v>
      </c>
      <c r="F468" s="1" t="str">
        <f>VLOOKUP(C468,Sheet1!$A$2:$D$540,4,FALSE)</f>
        <v>Ricky Ardiyansah Saputra</v>
      </c>
      <c r="G468" s="1">
        <f t="shared" si="4"/>
        <v>1</v>
      </c>
      <c r="H468" s="1" t="s">
        <v>5075</v>
      </c>
      <c r="I468" s="25" t="s">
        <v>5076</v>
      </c>
      <c r="J468" s="23" t="str">
        <f t="shared" si="5"/>
        <v>6285747592785</v>
      </c>
      <c r="K468" s="23" t="s">
        <v>5077</v>
      </c>
      <c r="L468" s="1" t="s">
        <v>378</v>
      </c>
      <c r="M468" s="1" t="s">
        <v>1141</v>
      </c>
      <c r="N468" s="1" t="s">
        <v>5078</v>
      </c>
      <c r="O468" s="1" t="s">
        <v>2765</v>
      </c>
      <c r="P468" s="1" t="s">
        <v>1144</v>
      </c>
      <c r="Q468" s="1" t="s">
        <v>5079</v>
      </c>
      <c r="R468" s="1" t="s">
        <v>1505</v>
      </c>
      <c r="S468" s="1" t="s">
        <v>1506</v>
      </c>
      <c r="T468" s="1" t="s">
        <v>1507</v>
      </c>
      <c r="U468" s="1" t="s">
        <v>1508</v>
      </c>
      <c r="V468" s="1" t="s">
        <v>1507</v>
      </c>
    </row>
    <row r="469" spans="1:22" ht="12.75">
      <c r="A469" s="3">
        <v>45451.297151122686</v>
      </c>
      <c r="B469" s="1" t="s">
        <v>35</v>
      </c>
      <c r="C469" s="6">
        <v>212112186</v>
      </c>
      <c r="D469" s="1" t="s">
        <v>88</v>
      </c>
      <c r="E469" s="1">
        <f t="shared" si="3"/>
        <v>1</v>
      </c>
      <c r="F469" s="1" t="str">
        <f>VLOOKUP(C469,Sheet1!$A$2:$D$540,4,FALSE)</f>
        <v>Michael Angandowa Boeaya</v>
      </c>
      <c r="G469" s="1">
        <f t="shared" si="4"/>
        <v>1</v>
      </c>
      <c r="H469" s="1" t="s">
        <v>5081</v>
      </c>
      <c r="I469" s="25" t="s">
        <v>5082</v>
      </c>
      <c r="J469" s="23" t="str">
        <f t="shared" si="5"/>
        <v>6285275448353</v>
      </c>
      <c r="K469" s="23" t="s">
        <v>5083</v>
      </c>
      <c r="L469" s="1" t="s">
        <v>5084</v>
      </c>
      <c r="M469" s="1" t="s">
        <v>1141</v>
      </c>
      <c r="N469" s="1" t="s">
        <v>5085</v>
      </c>
      <c r="O469" s="1" t="s">
        <v>5086</v>
      </c>
      <c r="P469" s="1" t="s">
        <v>1144</v>
      </c>
      <c r="Q469" s="1" t="s">
        <v>5087</v>
      </c>
      <c r="R469" s="1" t="s">
        <v>5088</v>
      </c>
      <c r="S469" s="1" t="s">
        <v>4759</v>
      </c>
      <c r="T469" s="1" t="s">
        <v>4761</v>
      </c>
      <c r="U469" s="1" t="s">
        <v>5089</v>
      </c>
      <c r="V469" s="1" t="s">
        <v>4761</v>
      </c>
    </row>
    <row r="470" spans="1:22" ht="12.75">
      <c r="A470" s="3">
        <v>45451.298297384259</v>
      </c>
      <c r="B470" s="1" t="s">
        <v>141</v>
      </c>
      <c r="C470" s="6">
        <v>212112403</v>
      </c>
      <c r="D470" s="1" t="s">
        <v>540</v>
      </c>
      <c r="E470" s="1">
        <f t="shared" si="3"/>
        <v>1</v>
      </c>
      <c r="F470" s="1" t="str">
        <f>VLOOKUP(C470,Sheet1!$A$2:$D$540,4,FALSE)</f>
        <v>Tyas Kurnia Wijayanti</v>
      </c>
      <c r="G470" s="1">
        <f t="shared" si="4"/>
        <v>1</v>
      </c>
      <c r="H470" s="1" t="s">
        <v>5091</v>
      </c>
      <c r="I470" s="25" t="s">
        <v>5092</v>
      </c>
      <c r="J470" s="23" t="str">
        <f t="shared" si="5"/>
        <v>62895380276084</v>
      </c>
      <c r="K470" s="26" t="s">
        <v>5093</v>
      </c>
      <c r="L470" s="1" t="s">
        <v>5094</v>
      </c>
      <c r="M470" s="1" t="s">
        <v>1141</v>
      </c>
      <c r="N470" s="1" t="s">
        <v>5095</v>
      </c>
      <c r="O470" s="1" t="s">
        <v>5096</v>
      </c>
      <c r="P470" s="1" t="s">
        <v>1144</v>
      </c>
      <c r="Q470" s="1" t="s">
        <v>5097</v>
      </c>
      <c r="R470" s="1" t="s">
        <v>3409</v>
      </c>
      <c r="S470" s="1" t="s">
        <v>1247</v>
      </c>
      <c r="T470" s="1" t="s">
        <v>3410</v>
      </c>
      <c r="U470" s="1" t="s">
        <v>1249</v>
      </c>
      <c r="V470" s="1" t="s">
        <v>3410</v>
      </c>
    </row>
    <row r="471" spans="1:22" ht="12.75">
      <c r="A471" s="3">
        <v>45451.316488206023</v>
      </c>
      <c r="B471" s="1" t="s">
        <v>57</v>
      </c>
      <c r="C471" s="6">
        <v>222112205</v>
      </c>
      <c r="D471" s="1" t="s">
        <v>670</v>
      </c>
      <c r="E471" s="1">
        <f t="shared" si="3"/>
        <v>1</v>
      </c>
      <c r="F471" s="1" t="str">
        <f>VLOOKUP(C471,Sheet1!$A$2:$D$540,4,FALSE)</f>
        <v>Muhammad Anja Taufani</v>
      </c>
      <c r="G471" s="1">
        <f t="shared" si="4"/>
        <v>1</v>
      </c>
      <c r="H471" s="1" t="s">
        <v>5099</v>
      </c>
      <c r="I471" s="25" t="s">
        <v>5100</v>
      </c>
      <c r="J471" s="23" t="str">
        <f t="shared" si="5"/>
        <v>62895329400208</v>
      </c>
      <c r="K471" s="23" t="s">
        <v>5101</v>
      </c>
      <c r="L471" s="1" t="s">
        <v>670</v>
      </c>
      <c r="M471" s="1" t="s">
        <v>1866</v>
      </c>
      <c r="N471" s="1" t="s">
        <v>4585</v>
      </c>
      <c r="O471" s="1" t="s">
        <v>5102</v>
      </c>
      <c r="P471" s="1" t="s">
        <v>1144</v>
      </c>
      <c r="Q471" s="1" t="s">
        <v>5103</v>
      </c>
      <c r="R471" s="1" t="s">
        <v>1206</v>
      </c>
      <c r="S471" s="1" t="s">
        <v>1290</v>
      </c>
      <c r="T471" s="1" t="s">
        <v>1208</v>
      </c>
      <c r="U471" s="1" t="s">
        <v>1291</v>
      </c>
      <c r="V471" s="1" t="s">
        <v>1208</v>
      </c>
    </row>
    <row r="472" spans="1:22" ht="12.75">
      <c r="A472" s="3">
        <v>45451.318711874999</v>
      </c>
      <c r="B472" s="1" t="s">
        <v>11</v>
      </c>
      <c r="C472" s="6">
        <v>222112426</v>
      </c>
      <c r="D472" s="1" t="s">
        <v>691</v>
      </c>
      <c r="E472" s="1">
        <f t="shared" si="3"/>
        <v>1</v>
      </c>
      <c r="F472" s="1" t="str">
        <f>VLOOKUP(C472,Sheet1!$A$2:$D$540,4,FALSE)</f>
        <v>Yulinda Agrestina</v>
      </c>
      <c r="G472" s="1">
        <f t="shared" si="4"/>
        <v>1</v>
      </c>
      <c r="H472" s="1" t="s">
        <v>5105</v>
      </c>
      <c r="I472" s="25" t="s">
        <v>5106</v>
      </c>
      <c r="J472" s="23" t="str">
        <f t="shared" si="5"/>
        <v>6282336537480</v>
      </c>
      <c r="K472" s="23" t="s">
        <v>5107</v>
      </c>
      <c r="L472" s="1" t="s">
        <v>5108</v>
      </c>
      <c r="M472" s="1" t="s">
        <v>1141</v>
      </c>
      <c r="N472" s="1" t="s">
        <v>5109</v>
      </c>
      <c r="O472" s="1" t="s">
        <v>5110</v>
      </c>
      <c r="P472" s="1" t="s">
        <v>1144</v>
      </c>
      <c r="Q472" s="1" t="s">
        <v>5111</v>
      </c>
      <c r="R472" s="1" t="s">
        <v>1309</v>
      </c>
      <c r="S472" s="1" t="s">
        <v>1310</v>
      </c>
      <c r="T472" s="1" t="s">
        <v>4875</v>
      </c>
      <c r="U472" s="1" t="s">
        <v>1311</v>
      </c>
      <c r="V472" s="1" t="s">
        <v>4875</v>
      </c>
    </row>
    <row r="473" spans="1:22" ht="12.75">
      <c r="A473" s="3">
        <v>45451.405597013887</v>
      </c>
      <c r="B473" s="1" t="s">
        <v>141</v>
      </c>
      <c r="C473" s="6">
        <v>212111942</v>
      </c>
      <c r="D473" s="1" t="s">
        <v>882</v>
      </c>
      <c r="E473" s="1">
        <f t="shared" si="3"/>
        <v>1</v>
      </c>
      <c r="F473" s="1" t="str">
        <f>VLOOKUP(C473,Sheet1!$A$2:$D$540,4,FALSE)</f>
        <v>Azwar Muhtar</v>
      </c>
      <c r="G473" s="1">
        <f t="shared" si="4"/>
        <v>1</v>
      </c>
      <c r="H473" s="1" t="s">
        <v>5113</v>
      </c>
      <c r="I473" s="25" t="s">
        <v>5114</v>
      </c>
      <c r="J473" s="23" t="str">
        <f t="shared" si="5"/>
        <v>6282194473333</v>
      </c>
      <c r="K473" s="26" t="s">
        <v>5115</v>
      </c>
      <c r="L473" s="1" t="s">
        <v>882</v>
      </c>
      <c r="M473" s="1" t="s">
        <v>1141</v>
      </c>
      <c r="N473" s="1" t="s">
        <v>5116</v>
      </c>
      <c r="O473" s="1" t="s">
        <v>5117</v>
      </c>
      <c r="P473" s="1" t="s">
        <v>1144</v>
      </c>
      <c r="Q473" s="1" t="s">
        <v>5118</v>
      </c>
      <c r="R473" s="1" t="s">
        <v>4411</v>
      </c>
      <c r="S473" s="1" t="s">
        <v>5119</v>
      </c>
      <c r="T473" s="1" t="s">
        <v>4413</v>
      </c>
      <c r="U473" s="1" t="s">
        <v>5120</v>
      </c>
      <c r="V473" s="1" t="s">
        <v>4413</v>
      </c>
    </row>
    <row r="474" spans="1:22" ht="12.75">
      <c r="A474" s="3">
        <v>45451.32901991898</v>
      </c>
      <c r="B474" s="1" t="s">
        <v>141</v>
      </c>
      <c r="C474" s="6">
        <v>212112292</v>
      </c>
      <c r="D474" s="1" t="s">
        <v>541</v>
      </c>
      <c r="E474" s="1">
        <f t="shared" si="3"/>
        <v>1</v>
      </c>
      <c r="F474" s="1" t="str">
        <f>VLOOKUP(C474,Sheet1!$A$2:$D$540,4,FALSE)</f>
        <v>Putri Febiyanti</v>
      </c>
      <c r="G474" s="1">
        <f t="shared" si="4"/>
        <v>1</v>
      </c>
      <c r="H474" s="1" t="s">
        <v>5122</v>
      </c>
      <c r="I474" s="25" t="s">
        <v>5123</v>
      </c>
      <c r="J474" s="23" t="str">
        <f t="shared" si="5"/>
        <v>62895379061783</v>
      </c>
      <c r="K474" s="23" t="s">
        <v>5124</v>
      </c>
      <c r="L474" s="1" t="s">
        <v>5125</v>
      </c>
      <c r="M474" s="1" t="s">
        <v>1141</v>
      </c>
      <c r="N474" s="1" t="s">
        <v>5126</v>
      </c>
      <c r="O474" s="1" t="s">
        <v>3407</v>
      </c>
      <c r="P474" s="1" t="s">
        <v>1144</v>
      </c>
      <c r="Q474" s="1" t="s">
        <v>5127</v>
      </c>
      <c r="R474" s="1" t="s">
        <v>3409</v>
      </c>
      <c r="S474" s="1" t="s">
        <v>2141</v>
      </c>
      <c r="T474" s="1" t="s">
        <v>3410</v>
      </c>
      <c r="U474" s="1" t="s">
        <v>2142</v>
      </c>
      <c r="V474" s="1" t="s">
        <v>3410</v>
      </c>
    </row>
    <row r="475" spans="1:22" ht="12.75">
      <c r="A475" s="3">
        <v>45451.331475763887</v>
      </c>
      <c r="B475" s="1" t="s">
        <v>141</v>
      </c>
      <c r="C475" s="6">
        <v>212112343</v>
      </c>
      <c r="D475" s="1" t="s">
        <v>142</v>
      </c>
      <c r="E475" s="1">
        <f t="shared" si="3"/>
        <v>1</v>
      </c>
      <c r="F475" s="1" t="str">
        <f>VLOOKUP(C475,Sheet1!$A$2:$D$540,4,FALSE)</f>
        <v>Ruth Maharani Aquilia Hutagaol</v>
      </c>
      <c r="G475" s="1">
        <f t="shared" si="4"/>
        <v>1</v>
      </c>
      <c r="H475" s="1" t="s">
        <v>5129</v>
      </c>
      <c r="I475" s="25" t="s">
        <v>5130</v>
      </c>
      <c r="J475" s="23" t="str">
        <f t="shared" si="5"/>
        <v>6282268447011</v>
      </c>
      <c r="K475" s="23" t="s">
        <v>5131</v>
      </c>
      <c r="L475" s="1" t="s">
        <v>142</v>
      </c>
      <c r="M475" s="1" t="s">
        <v>1141</v>
      </c>
      <c r="N475" s="1" t="s">
        <v>5132</v>
      </c>
      <c r="O475" s="1" t="s">
        <v>5133</v>
      </c>
      <c r="P475" s="1" t="s">
        <v>1144</v>
      </c>
      <c r="Q475" s="1" t="s">
        <v>5134</v>
      </c>
      <c r="R475" s="1" t="s">
        <v>2775</v>
      </c>
      <c r="S475" s="1" t="s">
        <v>3275</v>
      </c>
      <c r="T475" s="1" t="s">
        <v>3276</v>
      </c>
      <c r="U475" s="1" t="s">
        <v>3277</v>
      </c>
      <c r="V475" s="1" t="s">
        <v>3276</v>
      </c>
    </row>
    <row r="476" spans="1:22" ht="12.75">
      <c r="A476" s="3">
        <v>45451.341475104171</v>
      </c>
      <c r="B476" s="1" t="s">
        <v>57</v>
      </c>
      <c r="C476" s="6">
        <v>222112322</v>
      </c>
      <c r="D476" s="1" t="s">
        <v>121</v>
      </c>
      <c r="E476" s="1">
        <f t="shared" si="3"/>
        <v>1</v>
      </c>
      <c r="F476" s="1" t="str">
        <f>VLOOKUP(C476,Sheet1!$A$2:$D$540,4,FALSE)</f>
        <v>Rifky Maulana Putra</v>
      </c>
      <c r="G476" s="1">
        <f t="shared" si="4"/>
        <v>1</v>
      </c>
      <c r="H476" s="1" t="s">
        <v>5136</v>
      </c>
      <c r="I476" s="25" t="s">
        <v>5137</v>
      </c>
      <c r="J476" s="23" t="str">
        <f t="shared" si="5"/>
        <v>6289669235202</v>
      </c>
      <c r="K476" s="23" t="s">
        <v>5138</v>
      </c>
      <c r="L476" s="1" t="s">
        <v>5139</v>
      </c>
      <c r="M476" s="1" t="s">
        <v>1141</v>
      </c>
      <c r="N476" s="1" t="s">
        <v>5140</v>
      </c>
      <c r="O476" s="1" t="s">
        <v>5141</v>
      </c>
      <c r="P476" s="1" t="s">
        <v>1144</v>
      </c>
      <c r="Q476" s="1" t="s">
        <v>5142</v>
      </c>
      <c r="R476" s="1" t="s">
        <v>4361</v>
      </c>
      <c r="S476" s="1" t="s">
        <v>3369</v>
      </c>
      <c r="T476" s="1" t="s">
        <v>4362</v>
      </c>
      <c r="U476" s="1" t="s">
        <v>3371</v>
      </c>
      <c r="V476" s="1" t="s">
        <v>4362</v>
      </c>
    </row>
    <row r="477" spans="1:22" ht="12.75">
      <c r="A477" s="3">
        <v>45451.341867361116</v>
      </c>
      <c r="B477" s="1" t="s">
        <v>57</v>
      </c>
      <c r="C477" s="6">
        <v>222112122</v>
      </c>
      <c r="D477" s="1" t="s">
        <v>346</v>
      </c>
      <c r="E477" s="1">
        <f t="shared" si="3"/>
        <v>1</v>
      </c>
      <c r="F477" s="1" t="str">
        <f>VLOOKUP(C477,Sheet1!$A$2:$D$540,4,FALSE)</f>
        <v>Jihan Maisaroh</v>
      </c>
      <c r="G477" s="1">
        <f t="shared" si="4"/>
        <v>1</v>
      </c>
      <c r="H477" s="1" t="s">
        <v>5144</v>
      </c>
      <c r="I477" s="1">
        <v>6289644327893</v>
      </c>
      <c r="J477" s="23">
        <f t="shared" si="5"/>
        <v>6289644327893</v>
      </c>
      <c r="K477" s="23" t="s">
        <v>5145</v>
      </c>
      <c r="L477" s="1" t="s">
        <v>346</v>
      </c>
      <c r="M477" s="1" t="s">
        <v>1286</v>
      </c>
      <c r="N477" s="1" t="s">
        <v>5146</v>
      </c>
      <c r="O477" s="1" t="s">
        <v>5147</v>
      </c>
      <c r="P477" s="1" t="s">
        <v>1144</v>
      </c>
      <c r="Q477" s="1" t="s">
        <v>5148</v>
      </c>
      <c r="R477" s="1" t="s">
        <v>2194</v>
      </c>
      <c r="S477" s="1" t="s">
        <v>2194</v>
      </c>
      <c r="T477" s="1" t="s">
        <v>2195</v>
      </c>
      <c r="U477" s="1" t="s">
        <v>2196</v>
      </c>
      <c r="V477" s="1" t="s">
        <v>2195</v>
      </c>
    </row>
    <row r="478" spans="1:22" ht="12.75">
      <c r="A478" s="3">
        <v>45451.352838634259</v>
      </c>
      <c r="B478" s="1" t="s">
        <v>30</v>
      </c>
      <c r="C478" s="6">
        <v>112212740</v>
      </c>
      <c r="D478" s="1" t="s">
        <v>300</v>
      </c>
      <c r="E478" s="1">
        <f t="shared" si="3"/>
        <v>1</v>
      </c>
      <c r="F478" s="1" t="str">
        <f>VLOOKUP(C478,Sheet1!$A$2:$D$540,4,FALSE)</f>
        <v>Muhamad Izzat Muttaqin</v>
      </c>
      <c r="G478" s="1">
        <f t="shared" si="4"/>
        <v>1</v>
      </c>
      <c r="H478" s="1" t="s">
        <v>5150</v>
      </c>
      <c r="I478" s="25" t="s">
        <v>5151</v>
      </c>
      <c r="J478" s="23" t="str">
        <f t="shared" si="5"/>
        <v>6285323374595</v>
      </c>
      <c r="K478" s="23" t="s">
        <v>5152</v>
      </c>
      <c r="L478" s="1" t="s">
        <v>5153</v>
      </c>
      <c r="M478" s="1" t="s">
        <v>1141</v>
      </c>
      <c r="N478" s="1" t="s">
        <v>5154</v>
      </c>
      <c r="O478" s="1" t="s">
        <v>5155</v>
      </c>
      <c r="P478" s="1" t="s">
        <v>1144</v>
      </c>
      <c r="Q478" s="1" t="s">
        <v>5156</v>
      </c>
      <c r="R478" s="1" t="s">
        <v>5157</v>
      </c>
      <c r="S478" s="1" t="s">
        <v>5158</v>
      </c>
      <c r="T478" s="1" t="s">
        <v>2344</v>
      </c>
      <c r="U478" s="1" t="s">
        <v>5159</v>
      </c>
      <c r="V478" s="1" t="s">
        <v>2344</v>
      </c>
    </row>
    <row r="479" spans="1:22" ht="12.75">
      <c r="A479" s="3">
        <v>45451.364983854168</v>
      </c>
      <c r="B479" s="1" t="s">
        <v>18</v>
      </c>
      <c r="C479" s="6">
        <v>222111877</v>
      </c>
      <c r="D479" s="1" t="s">
        <v>51</v>
      </c>
      <c r="E479" s="1">
        <f t="shared" si="3"/>
        <v>1</v>
      </c>
      <c r="F479" s="1" t="str">
        <f>VLOOKUP(C479,Sheet1!$A$2:$D$540,4,FALSE)</f>
        <v>Almira Utami</v>
      </c>
      <c r="G479" s="1">
        <f t="shared" si="4"/>
        <v>1</v>
      </c>
      <c r="H479" s="1" t="s">
        <v>5161</v>
      </c>
      <c r="I479" s="25" t="s">
        <v>5162</v>
      </c>
      <c r="J479" s="23" t="str">
        <f t="shared" si="5"/>
        <v>6285270197067</v>
      </c>
      <c r="K479" s="26" t="s">
        <v>5163</v>
      </c>
      <c r="L479" s="1" t="s">
        <v>5164</v>
      </c>
      <c r="M479" s="1" t="s">
        <v>1141</v>
      </c>
      <c r="N479" s="1" t="s">
        <v>5165</v>
      </c>
      <c r="O479" s="1" t="s">
        <v>5166</v>
      </c>
      <c r="P479" s="1" t="s">
        <v>1144</v>
      </c>
      <c r="Q479" s="1" t="s">
        <v>5167</v>
      </c>
      <c r="R479" s="1" t="s">
        <v>4685</v>
      </c>
      <c r="S479" s="1" t="s">
        <v>4684</v>
      </c>
      <c r="T479" s="1" t="s">
        <v>4686</v>
      </c>
      <c r="U479" s="1" t="s">
        <v>4687</v>
      </c>
      <c r="V479" s="1" t="s">
        <v>4686</v>
      </c>
    </row>
    <row r="480" spans="1:22" ht="12.75">
      <c r="A480" s="3">
        <v>45451.380705868054</v>
      </c>
      <c r="B480" s="1" t="s">
        <v>38</v>
      </c>
      <c r="C480" s="6">
        <v>212111994</v>
      </c>
      <c r="D480" s="1" t="s">
        <v>721</v>
      </c>
      <c r="E480" s="1">
        <f t="shared" si="3"/>
        <v>1</v>
      </c>
      <c r="F480" s="1" t="str">
        <f>VLOOKUP(C480,Sheet1!$A$2:$D$540,4,FALSE)</f>
        <v>Diva Maharani Basuki</v>
      </c>
      <c r="G480" s="1">
        <f t="shared" si="4"/>
        <v>1</v>
      </c>
      <c r="H480" s="1" t="s">
        <v>5169</v>
      </c>
      <c r="I480" s="25" t="s">
        <v>5170</v>
      </c>
      <c r="J480" s="23" t="str">
        <f t="shared" si="5"/>
        <v>6282244082992</v>
      </c>
      <c r="K480" s="23" t="s">
        <v>5171</v>
      </c>
      <c r="L480" s="1" t="s">
        <v>721</v>
      </c>
      <c r="M480" s="1" t="s">
        <v>1141</v>
      </c>
      <c r="N480" s="1" t="s">
        <v>5172</v>
      </c>
      <c r="O480" s="1" t="s">
        <v>5173</v>
      </c>
      <c r="P480" s="1" t="s">
        <v>1144</v>
      </c>
      <c r="Q480" s="1" t="s">
        <v>5174</v>
      </c>
      <c r="R480" s="1" t="s">
        <v>1319</v>
      </c>
      <c r="S480" s="1" t="s">
        <v>4912</v>
      </c>
      <c r="T480" s="1" t="s">
        <v>1321</v>
      </c>
      <c r="U480" s="1" t="s">
        <v>4913</v>
      </c>
      <c r="V480" s="1" t="s">
        <v>1321</v>
      </c>
    </row>
    <row r="481" spans="1:22" ht="12.75">
      <c r="A481" s="3">
        <v>45451.381718136574</v>
      </c>
      <c r="B481" s="1" t="s">
        <v>11</v>
      </c>
      <c r="C481" s="6">
        <v>222111948</v>
      </c>
      <c r="D481" s="1" t="s">
        <v>154</v>
      </c>
      <c r="E481" s="1">
        <f t="shared" si="3"/>
        <v>1</v>
      </c>
      <c r="F481" s="1" t="str">
        <f>VLOOKUP(C481,Sheet1!$A$2:$D$540,4,FALSE)</f>
        <v>Baginda Sinaga</v>
      </c>
      <c r="G481" s="1">
        <f t="shared" si="4"/>
        <v>1</v>
      </c>
      <c r="H481" s="1" t="s">
        <v>5176</v>
      </c>
      <c r="I481" s="25" t="s">
        <v>5177</v>
      </c>
      <c r="J481" s="23" t="str">
        <f t="shared" si="5"/>
        <v>6281272411939</v>
      </c>
      <c r="K481" s="23" t="s">
        <v>5178</v>
      </c>
      <c r="L481" s="1" t="s">
        <v>5179</v>
      </c>
      <c r="M481" s="1" t="s">
        <v>1429</v>
      </c>
      <c r="N481" s="1" t="s">
        <v>5180</v>
      </c>
      <c r="O481" s="1" t="s">
        <v>5181</v>
      </c>
      <c r="P481" s="1" t="s">
        <v>1144</v>
      </c>
      <c r="Q481" s="1" t="s">
        <v>5182</v>
      </c>
      <c r="R481" s="1" t="s">
        <v>1340</v>
      </c>
      <c r="S481" s="1" t="s">
        <v>1341</v>
      </c>
      <c r="T481" s="1" t="s">
        <v>1342</v>
      </c>
      <c r="U481" s="1" t="s">
        <v>3199</v>
      </c>
      <c r="V481" s="1" t="s">
        <v>1342</v>
      </c>
    </row>
    <row r="482" spans="1:22" ht="12.75">
      <c r="A482" s="3">
        <v>45451.392200451388</v>
      </c>
      <c r="B482" s="1" t="s">
        <v>41</v>
      </c>
      <c r="C482" s="6">
        <v>212112203</v>
      </c>
      <c r="D482" s="1" t="s">
        <v>503</v>
      </c>
      <c r="E482" s="1">
        <f t="shared" si="3"/>
        <v>1</v>
      </c>
      <c r="F482" s="1" t="str">
        <f>VLOOKUP(C482,Sheet1!$A$2:$D$540,4,FALSE)</f>
        <v>Muhammad Alfa Risxi</v>
      </c>
      <c r="G482" s="1">
        <f t="shared" si="4"/>
        <v>1</v>
      </c>
      <c r="H482" s="1" t="s">
        <v>5184</v>
      </c>
      <c r="I482" s="25" t="s">
        <v>5185</v>
      </c>
      <c r="J482" s="23" t="str">
        <f t="shared" si="5"/>
        <v>6281232892464</v>
      </c>
      <c r="K482" s="23" t="s">
        <v>5186</v>
      </c>
      <c r="L482" s="1" t="s">
        <v>503</v>
      </c>
      <c r="M482" s="1" t="s">
        <v>1141</v>
      </c>
      <c r="N482" s="1" t="s">
        <v>5187</v>
      </c>
      <c r="O482" s="1" t="s">
        <v>2765</v>
      </c>
      <c r="P482" s="1" t="s">
        <v>1144</v>
      </c>
      <c r="Q482" s="1" t="s">
        <v>5188</v>
      </c>
      <c r="R482" s="1" t="s">
        <v>2823</v>
      </c>
      <c r="S482" s="1" t="s">
        <v>1559</v>
      </c>
      <c r="T482" s="1" t="s">
        <v>1561</v>
      </c>
      <c r="U482" s="1" t="s">
        <v>1561</v>
      </c>
      <c r="V482" s="1" t="s">
        <v>1561</v>
      </c>
    </row>
    <row r="483" spans="1:22" ht="12.75">
      <c r="A483" s="3">
        <v>45451.38691306713</v>
      </c>
      <c r="B483" s="1" t="s">
        <v>11</v>
      </c>
      <c r="C483" s="6">
        <v>222111930</v>
      </c>
      <c r="D483" s="1" t="s">
        <v>260</v>
      </c>
      <c r="E483" s="1">
        <f t="shared" si="3"/>
        <v>1</v>
      </c>
      <c r="F483" s="1" t="str">
        <f>VLOOKUP(C483,Sheet1!$A$2:$D$540,4,FALSE)</f>
        <v>Atha Juli Riekawaty</v>
      </c>
      <c r="G483" s="1">
        <f t="shared" si="4"/>
        <v>1</v>
      </c>
      <c r="H483" s="1" t="s">
        <v>5190</v>
      </c>
      <c r="I483" s="25" t="s">
        <v>5191</v>
      </c>
      <c r="J483" s="23" t="str">
        <f t="shared" si="5"/>
        <v>6281225245651</v>
      </c>
      <c r="K483" s="26" t="s">
        <v>5192</v>
      </c>
      <c r="L483" s="1" t="s">
        <v>260</v>
      </c>
      <c r="M483" s="1" t="s">
        <v>1177</v>
      </c>
      <c r="N483" s="1" t="s">
        <v>2983</v>
      </c>
      <c r="O483" s="1" t="s">
        <v>5193</v>
      </c>
      <c r="P483" s="1" t="s">
        <v>1144</v>
      </c>
      <c r="Q483" s="1" t="s">
        <v>5193</v>
      </c>
      <c r="R483" s="1" t="s">
        <v>1158</v>
      </c>
      <c r="S483" s="1" t="s">
        <v>1158</v>
      </c>
      <c r="T483" s="1" t="s">
        <v>1161</v>
      </c>
      <c r="U483" s="1" t="s">
        <v>1160</v>
      </c>
      <c r="V483" s="1" t="s">
        <v>2960</v>
      </c>
    </row>
    <row r="484" spans="1:22" ht="12.75">
      <c r="A484" s="3">
        <v>45451.38972929398</v>
      </c>
      <c r="B484" s="1" t="s">
        <v>57</v>
      </c>
      <c r="C484" s="6">
        <v>222112110</v>
      </c>
      <c r="D484" s="1" t="s">
        <v>5195</v>
      </c>
      <c r="E484" s="1">
        <f t="shared" si="3"/>
        <v>1</v>
      </c>
      <c r="F484" s="1" t="str">
        <f>VLOOKUP(C484,Sheet1!$A$2:$D$540,4,FALSE)</f>
        <v>Inafianti Klaristania Rilano</v>
      </c>
      <c r="G484" s="1">
        <f t="shared" si="4"/>
        <v>1</v>
      </c>
      <c r="H484" s="1" t="s">
        <v>5196</v>
      </c>
      <c r="I484" s="25" t="s">
        <v>5197</v>
      </c>
      <c r="J484" s="23" t="str">
        <f t="shared" si="5"/>
        <v>6281259860450</v>
      </c>
      <c r="K484" s="23" t="s">
        <v>5198</v>
      </c>
      <c r="L484" s="1" t="s">
        <v>5195</v>
      </c>
      <c r="M484" s="1" t="s">
        <v>1141</v>
      </c>
      <c r="N484" s="1" t="s">
        <v>5199</v>
      </c>
      <c r="O484" s="1" t="s">
        <v>5200</v>
      </c>
      <c r="P484" s="1" t="s">
        <v>1144</v>
      </c>
      <c r="Q484" s="1" t="s">
        <v>5201</v>
      </c>
      <c r="R484" s="1" t="s">
        <v>1206</v>
      </c>
      <c r="S484" s="1" t="s">
        <v>4552</v>
      </c>
      <c r="T484" s="1" t="s">
        <v>1208</v>
      </c>
      <c r="U484" s="1" t="s">
        <v>4553</v>
      </c>
      <c r="V484" s="1" t="s">
        <v>1208</v>
      </c>
    </row>
    <row r="485" spans="1:22" ht="12.75">
      <c r="A485" s="3">
        <v>45451.400753009264</v>
      </c>
      <c r="B485" s="1" t="s">
        <v>141</v>
      </c>
      <c r="C485" s="6">
        <v>212112017</v>
      </c>
      <c r="D485" s="1" t="s">
        <v>517</v>
      </c>
      <c r="E485" s="1">
        <f t="shared" si="3"/>
        <v>1</v>
      </c>
      <c r="F485" s="1" t="str">
        <f>VLOOKUP(C485,Sheet1!$A$2:$D$540,4,FALSE)</f>
        <v>Elysia Putri Linda Triana</v>
      </c>
      <c r="G485" s="1">
        <f t="shared" si="4"/>
        <v>1</v>
      </c>
      <c r="H485" s="1" t="s">
        <v>5203</v>
      </c>
      <c r="I485" s="25" t="s">
        <v>5204</v>
      </c>
      <c r="J485" s="23" t="str">
        <f t="shared" si="5"/>
        <v>6281393114981</v>
      </c>
      <c r="K485" s="23" t="s">
        <v>5205</v>
      </c>
      <c r="L485" s="1" t="s">
        <v>517</v>
      </c>
      <c r="M485" s="1" t="s">
        <v>2830</v>
      </c>
      <c r="N485" s="1" t="s">
        <v>5206</v>
      </c>
      <c r="O485" s="1" t="s">
        <v>5207</v>
      </c>
      <c r="P485" s="1" t="s">
        <v>1144</v>
      </c>
      <c r="Q485" s="1" t="s">
        <v>5208</v>
      </c>
      <c r="R485" s="1" t="s">
        <v>1359</v>
      </c>
      <c r="S485" s="1" t="s">
        <v>1224</v>
      </c>
      <c r="T485" s="1" t="s">
        <v>1362</v>
      </c>
      <c r="U485" s="1" t="s">
        <v>1226</v>
      </c>
      <c r="V485" s="1" t="s">
        <v>1226</v>
      </c>
    </row>
    <row r="486" spans="1:22" ht="12.75">
      <c r="A486" s="3">
        <v>45451.433405416668</v>
      </c>
      <c r="B486" s="1" t="s">
        <v>32</v>
      </c>
      <c r="C486" s="6">
        <v>222112091</v>
      </c>
      <c r="D486" s="1" t="s">
        <v>524</v>
      </c>
      <c r="E486" s="1">
        <f t="shared" si="3"/>
        <v>1</v>
      </c>
      <c r="F486" s="1" t="str">
        <f>VLOOKUP(C486,Sheet1!$A$2:$D$540,4,FALSE)</f>
        <v>Hasan Bahtiar Habibi</v>
      </c>
      <c r="G486" s="1">
        <f t="shared" si="4"/>
        <v>1</v>
      </c>
      <c r="H486" s="1" t="s">
        <v>5210</v>
      </c>
      <c r="I486" s="25" t="s">
        <v>5211</v>
      </c>
      <c r="J486" s="23" t="str">
        <f t="shared" si="5"/>
        <v>6285831119419</v>
      </c>
      <c r="K486" s="23" t="s">
        <v>5212</v>
      </c>
      <c r="L486" s="1" t="s">
        <v>5213</v>
      </c>
      <c r="M486" s="1" t="s">
        <v>1177</v>
      </c>
      <c r="N486" s="1" t="s">
        <v>5214</v>
      </c>
      <c r="O486" s="1" t="s">
        <v>5215</v>
      </c>
      <c r="P486" s="1" t="s">
        <v>1144</v>
      </c>
      <c r="Q486" s="1" t="s">
        <v>5216</v>
      </c>
      <c r="R486" s="1" t="s">
        <v>1506</v>
      </c>
      <c r="S486" s="1" t="s">
        <v>1359</v>
      </c>
      <c r="T486" s="1" t="s">
        <v>1508</v>
      </c>
      <c r="U486" s="1" t="s">
        <v>1507</v>
      </c>
      <c r="V486" s="1" t="s">
        <v>1508</v>
      </c>
    </row>
    <row r="487" spans="1:22" ht="12.75">
      <c r="A487" s="3">
        <v>45451.397494895835</v>
      </c>
      <c r="B487" s="1" t="s">
        <v>103</v>
      </c>
      <c r="C487" s="6">
        <v>212111915</v>
      </c>
      <c r="D487" s="1" t="s">
        <v>615</v>
      </c>
      <c r="E487" s="1">
        <f t="shared" si="3"/>
        <v>1</v>
      </c>
      <c r="F487" s="1" t="str">
        <f>VLOOKUP(C487,Sheet1!$A$2:$D$540,4,FALSE)</f>
        <v>Ardian Putra Wardana</v>
      </c>
      <c r="G487" s="1">
        <f t="shared" si="4"/>
        <v>1</v>
      </c>
      <c r="H487" s="1" t="s">
        <v>5218</v>
      </c>
      <c r="I487" s="25" t="s">
        <v>5219</v>
      </c>
      <c r="J487" s="23" t="str">
        <f t="shared" si="5"/>
        <v>6288802698618</v>
      </c>
      <c r="K487" s="23" t="s">
        <v>5220</v>
      </c>
      <c r="L487" s="1" t="s">
        <v>5221</v>
      </c>
      <c r="M487" s="1" t="s">
        <v>1286</v>
      </c>
      <c r="N487" s="1" t="s">
        <v>5222</v>
      </c>
      <c r="O487" s="1" t="s">
        <v>1191</v>
      </c>
      <c r="P487" s="1" t="s">
        <v>1144</v>
      </c>
      <c r="Q487" s="1" t="s">
        <v>5223</v>
      </c>
      <c r="R487" s="1" t="s">
        <v>1146</v>
      </c>
      <c r="S487" s="1" t="s">
        <v>1147</v>
      </c>
      <c r="T487" s="1" t="s">
        <v>1148</v>
      </c>
      <c r="U487" s="1" t="s">
        <v>1149</v>
      </c>
      <c r="V487" s="1" t="s">
        <v>1148</v>
      </c>
    </row>
    <row r="488" spans="1:22" ht="12.75">
      <c r="A488" s="3">
        <v>45451.397892499997</v>
      </c>
      <c r="B488" s="1" t="s">
        <v>41</v>
      </c>
      <c r="C488" s="6">
        <v>212112033</v>
      </c>
      <c r="D488" s="1" t="s">
        <v>72</v>
      </c>
      <c r="E488" s="1">
        <f t="shared" si="3"/>
        <v>1</v>
      </c>
      <c r="F488" s="1" t="str">
        <f>VLOOKUP(C488,Sheet1!$A$2:$D$540,4,FALSE)</f>
        <v>Fahri Azis Sibagariang</v>
      </c>
      <c r="G488" s="1">
        <f t="shared" si="4"/>
        <v>1</v>
      </c>
      <c r="H488" s="1" t="s">
        <v>5225</v>
      </c>
      <c r="I488" s="25" t="s">
        <v>5226</v>
      </c>
      <c r="J488" s="23" t="str">
        <f t="shared" si="5"/>
        <v>6282165583400</v>
      </c>
      <c r="K488" s="23" t="s">
        <v>5227</v>
      </c>
      <c r="L488" s="1" t="s">
        <v>72</v>
      </c>
      <c r="M488" s="1" t="s">
        <v>1475</v>
      </c>
      <c r="N488" s="1" t="s">
        <v>5228</v>
      </c>
      <c r="O488" s="1" t="s">
        <v>5229</v>
      </c>
      <c r="P488" s="1" t="s">
        <v>1144</v>
      </c>
      <c r="Q488" s="1" t="s">
        <v>5230</v>
      </c>
      <c r="R488" s="1" t="s">
        <v>1766</v>
      </c>
      <c r="S488" s="1" t="s">
        <v>1158</v>
      </c>
      <c r="T488" s="1" t="s">
        <v>1768</v>
      </c>
      <c r="U488" s="1" t="s">
        <v>1160</v>
      </c>
      <c r="V488" s="1" t="s">
        <v>1768</v>
      </c>
    </row>
    <row r="489" spans="1:22" ht="12.75">
      <c r="A489" s="3">
        <v>45451.398164791666</v>
      </c>
      <c r="B489" s="1" t="s">
        <v>103</v>
      </c>
      <c r="C489" s="6">
        <v>212112295</v>
      </c>
      <c r="D489" s="1" t="s">
        <v>560</v>
      </c>
      <c r="E489" s="1">
        <f t="shared" si="3"/>
        <v>1</v>
      </c>
      <c r="F489" s="1" t="str">
        <f>VLOOKUP(C489,Sheet1!$A$2:$D$540,4,FALSE)</f>
        <v>R. Rr Apriani Sofiana</v>
      </c>
      <c r="G489" s="1">
        <f t="shared" si="4"/>
        <v>1</v>
      </c>
      <c r="H489" s="1" t="s">
        <v>5232</v>
      </c>
      <c r="I489" s="1" t="s">
        <v>5233</v>
      </c>
      <c r="J489" s="23">
        <f t="shared" si="5"/>
        <v>0</v>
      </c>
      <c r="K489" s="23" t="s">
        <v>5234</v>
      </c>
      <c r="L489" s="1" t="s">
        <v>5235</v>
      </c>
      <c r="M489" s="1" t="s">
        <v>1141</v>
      </c>
      <c r="N489" s="1" t="s">
        <v>5236</v>
      </c>
      <c r="O489" s="1" t="s">
        <v>5237</v>
      </c>
      <c r="P489" s="1" t="s">
        <v>1144</v>
      </c>
      <c r="Q489" s="1" t="s">
        <v>5238</v>
      </c>
      <c r="R489" s="1" t="s">
        <v>1559</v>
      </c>
      <c r="S489" s="1" t="s">
        <v>1193</v>
      </c>
      <c r="T489" s="1" t="s">
        <v>1561</v>
      </c>
      <c r="U489" s="1" t="s">
        <v>1333</v>
      </c>
      <c r="V489" s="1" t="s">
        <v>1561</v>
      </c>
    </row>
    <row r="490" spans="1:22" ht="12.75">
      <c r="A490" s="3">
        <v>45451.400619270833</v>
      </c>
      <c r="B490" s="1" t="s">
        <v>141</v>
      </c>
      <c r="C490" s="6">
        <v>212112166</v>
      </c>
      <c r="D490" s="1" t="s">
        <v>426</v>
      </c>
      <c r="E490" s="1">
        <f t="shared" si="3"/>
        <v>1</v>
      </c>
      <c r="F490" s="1" t="str">
        <f>VLOOKUP(C490,Sheet1!$A$2:$D$540,4,FALSE)</f>
        <v>M. Toriq Al Hijrah</v>
      </c>
      <c r="G490" s="1">
        <f t="shared" si="4"/>
        <v>1</v>
      </c>
      <c r="H490" s="1" t="s">
        <v>5240</v>
      </c>
      <c r="I490" s="25" t="s">
        <v>5241</v>
      </c>
      <c r="J490" s="23" t="str">
        <f t="shared" si="5"/>
        <v>6281217167904</v>
      </c>
      <c r="K490" s="23" t="s">
        <v>5242</v>
      </c>
      <c r="L490" s="1" t="s">
        <v>5243</v>
      </c>
      <c r="M490" s="1" t="s">
        <v>1141</v>
      </c>
      <c r="N490" s="1" t="s">
        <v>5244</v>
      </c>
      <c r="O490" s="1" t="s">
        <v>2765</v>
      </c>
      <c r="P490" s="1" t="s">
        <v>1144</v>
      </c>
      <c r="Q490" s="1" t="s">
        <v>5245</v>
      </c>
      <c r="R490" s="1" t="s">
        <v>2159</v>
      </c>
      <c r="S490" s="1" t="s">
        <v>2158</v>
      </c>
      <c r="T490" s="1" t="s">
        <v>2161</v>
      </c>
      <c r="U490" s="1" t="s">
        <v>1161</v>
      </c>
      <c r="V490" s="1" t="s">
        <v>2161</v>
      </c>
    </row>
    <row r="491" spans="1:22" ht="12.75">
      <c r="A491" s="3">
        <v>45451.402019687499</v>
      </c>
      <c r="B491" s="1" t="s">
        <v>62</v>
      </c>
      <c r="C491" s="6">
        <v>222111961</v>
      </c>
      <c r="D491" s="1" t="s">
        <v>757</v>
      </c>
      <c r="E491" s="1">
        <f t="shared" si="3"/>
        <v>1</v>
      </c>
      <c r="F491" s="1" t="str">
        <f>VLOOKUP(C491,Sheet1!$A$2:$D$540,4,FALSE)</f>
        <v>Brigitta Aurelia Putri Suhendi</v>
      </c>
      <c r="G491" s="1">
        <f t="shared" si="4"/>
        <v>1</v>
      </c>
      <c r="H491" s="1" t="s">
        <v>5247</v>
      </c>
      <c r="I491" s="25" t="s">
        <v>5248</v>
      </c>
      <c r="J491" s="23" t="str">
        <f t="shared" si="5"/>
        <v>6289513747024</v>
      </c>
      <c r="K491" s="26" t="s">
        <v>5249</v>
      </c>
      <c r="L491" s="1" t="s">
        <v>5250</v>
      </c>
      <c r="M491" s="1" t="s">
        <v>1286</v>
      </c>
      <c r="N491" s="1" t="s">
        <v>3540</v>
      </c>
      <c r="O491" s="1" t="s">
        <v>5251</v>
      </c>
      <c r="P491" s="1" t="s">
        <v>1144</v>
      </c>
      <c r="Q491" s="1" t="s">
        <v>5252</v>
      </c>
      <c r="R491" s="1" t="s">
        <v>3513</v>
      </c>
      <c r="S491" s="1" t="s">
        <v>3512</v>
      </c>
      <c r="T491" s="1" t="s">
        <v>3514</v>
      </c>
      <c r="U491" s="1" t="s">
        <v>3515</v>
      </c>
      <c r="V491" s="1" t="s">
        <v>3514</v>
      </c>
    </row>
    <row r="492" spans="1:22" ht="12.75">
      <c r="A492" s="3">
        <v>45451.40355797454</v>
      </c>
      <c r="B492" s="1" t="s">
        <v>62</v>
      </c>
      <c r="C492" s="6">
        <v>222112418</v>
      </c>
      <c r="D492" s="1" t="s">
        <v>534</v>
      </c>
      <c r="E492" s="1">
        <f t="shared" si="3"/>
        <v>1</v>
      </c>
      <c r="F492" s="1" t="str">
        <f>VLOOKUP(C492,Sheet1!$A$2:$D$540,4,FALSE)</f>
        <v>Yanuar Nurul Hilal</v>
      </c>
      <c r="G492" s="1">
        <f t="shared" si="4"/>
        <v>1</v>
      </c>
      <c r="H492" s="1" t="s">
        <v>5254</v>
      </c>
      <c r="I492" s="25" t="s">
        <v>5255</v>
      </c>
      <c r="J492" s="23" t="str">
        <f t="shared" si="5"/>
        <v>6285325014275</v>
      </c>
      <c r="K492" s="23" t="s">
        <v>5256</v>
      </c>
      <c r="L492" s="1" t="s">
        <v>5257</v>
      </c>
      <c r="M492" s="1" t="s">
        <v>5258</v>
      </c>
      <c r="N492" s="1" t="s">
        <v>5259</v>
      </c>
      <c r="O492" s="1" t="s">
        <v>5260</v>
      </c>
      <c r="P492" s="1" t="s">
        <v>1144</v>
      </c>
      <c r="Q492" s="1" t="s">
        <v>5261</v>
      </c>
      <c r="R492" s="1" t="s">
        <v>2185</v>
      </c>
      <c r="S492" s="1" t="s">
        <v>2141</v>
      </c>
      <c r="T492" s="1" t="s">
        <v>2186</v>
      </c>
      <c r="U492" s="1" t="s">
        <v>1311</v>
      </c>
      <c r="V492" s="1" t="s">
        <v>2186</v>
      </c>
    </row>
    <row r="493" spans="1:22" ht="12.75">
      <c r="A493" s="3">
        <v>45451.403749224541</v>
      </c>
      <c r="B493" s="1" t="s">
        <v>41</v>
      </c>
      <c r="C493" s="6">
        <v>212112161</v>
      </c>
      <c r="D493" s="1" t="s">
        <v>899</v>
      </c>
      <c r="E493" s="1">
        <f t="shared" si="3"/>
        <v>1</v>
      </c>
      <c r="F493" s="1" t="str">
        <f>VLOOKUP(C493,Sheet1!$A$2:$D$540,4,FALSE)</f>
        <v>Luqman Abdul Wahid Muhammad</v>
      </c>
      <c r="G493" s="1">
        <f t="shared" si="4"/>
        <v>1</v>
      </c>
      <c r="H493" s="1" t="s">
        <v>5263</v>
      </c>
      <c r="I493" s="25" t="s">
        <v>5264</v>
      </c>
      <c r="J493" s="23" t="str">
        <f t="shared" si="5"/>
        <v>6282296442129</v>
      </c>
      <c r="K493" s="23" t="s">
        <v>5265</v>
      </c>
      <c r="L493" s="1" t="s">
        <v>5266</v>
      </c>
      <c r="M493" s="1" t="s">
        <v>1994</v>
      </c>
      <c r="N493" s="1" t="s">
        <v>5267</v>
      </c>
      <c r="O493" s="1" t="s">
        <v>5268</v>
      </c>
      <c r="P493" s="1" t="s">
        <v>1144</v>
      </c>
      <c r="Q493" s="1" t="s">
        <v>5269</v>
      </c>
      <c r="R493" s="1" t="s">
        <v>1886</v>
      </c>
      <c r="S493" s="1" t="s">
        <v>2242</v>
      </c>
      <c r="T493" s="1" t="s">
        <v>4299</v>
      </c>
      <c r="U493" s="1" t="s">
        <v>4430</v>
      </c>
      <c r="V493" s="1" t="s">
        <v>4299</v>
      </c>
    </row>
    <row r="494" spans="1:22" ht="12.75">
      <c r="A494" s="3">
        <v>45451.404893530096</v>
      </c>
      <c r="B494" s="1" t="s">
        <v>20</v>
      </c>
      <c r="C494" s="6">
        <v>212112100</v>
      </c>
      <c r="D494" s="1" t="s">
        <v>799</v>
      </c>
      <c r="E494" s="1">
        <f t="shared" si="3"/>
        <v>1</v>
      </c>
      <c r="F494" s="1" t="str">
        <f>VLOOKUP(C494,Sheet1!$A$2:$D$540,4,FALSE)</f>
        <v>I Ketut Adi Chandra Wiguna</v>
      </c>
      <c r="G494" s="1">
        <f t="shared" si="4"/>
        <v>1</v>
      </c>
      <c r="H494" s="1" t="s">
        <v>5271</v>
      </c>
      <c r="I494" s="25" t="s">
        <v>5272</v>
      </c>
      <c r="J494" s="23" t="str">
        <f t="shared" si="5"/>
        <v>6281237399762</v>
      </c>
      <c r="K494" s="23" t="s">
        <v>5273</v>
      </c>
      <c r="L494" s="1" t="s">
        <v>799</v>
      </c>
      <c r="M494" s="1" t="s">
        <v>1177</v>
      </c>
      <c r="N494" s="1" t="s">
        <v>5274</v>
      </c>
      <c r="O494" s="1" t="s">
        <v>5275</v>
      </c>
      <c r="P494" s="1" t="s">
        <v>1144</v>
      </c>
      <c r="Q494" s="1" t="s">
        <v>5276</v>
      </c>
      <c r="R494" s="1" t="s">
        <v>3396</v>
      </c>
      <c r="S494" s="1" t="s">
        <v>1898</v>
      </c>
      <c r="T494" s="1" t="s">
        <v>3398</v>
      </c>
      <c r="U494" s="1" t="s">
        <v>3399</v>
      </c>
      <c r="V494" s="1" t="s">
        <v>3398</v>
      </c>
    </row>
    <row r="495" spans="1:22" ht="12.75">
      <c r="A495" s="3">
        <v>45451.405050254631</v>
      </c>
      <c r="B495" s="1" t="s">
        <v>32</v>
      </c>
      <c r="C495" s="6">
        <v>222112351</v>
      </c>
      <c r="D495" s="1" t="s">
        <v>366</v>
      </c>
      <c r="E495" s="1">
        <f t="shared" si="3"/>
        <v>1</v>
      </c>
      <c r="F495" s="1" t="str">
        <f>VLOOKUP(C495,Sheet1!$A$2:$D$540,4,FALSE)</f>
        <v>Saniyyah Sri Nurhayati</v>
      </c>
      <c r="G495" s="1">
        <f t="shared" si="4"/>
        <v>1</v>
      </c>
      <c r="H495" s="1" t="s">
        <v>5278</v>
      </c>
      <c r="I495" s="25" t="s">
        <v>5279</v>
      </c>
      <c r="J495" s="23" t="str">
        <f t="shared" si="5"/>
        <v>6285323303770</v>
      </c>
      <c r="K495" s="23" t="s">
        <v>5280</v>
      </c>
      <c r="L495" s="1" t="s">
        <v>5281</v>
      </c>
      <c r="M495" s="1" t="s">
        <v>1189</v>
      </c>
      <c r="N495" s="1" t="s">
        <v>5282</v>
      </c>
      <c r="O495" s="1" t="s">
        <v>5283</v>
      </c>
      <c r="P495" s="1" t="s">
        <v>1144</v>
      </c>
      <c r="Q495" s="1" t="s">
        <v>5284</v>
      </c>
      <c r="R495" s="1" t="s">
        <v>3164</v>
      </c>
      <c r="S495" s="1" t="s">
        <v>3165</v>
      </c>
      <c r="T495" s="1" t="s">
        <v>3166</v>
      </c>
      <c r="U495" s="1" t="s">
        <v>3167</v>
      </c>
      <c r="V495" s="1" t="s">
        <v>3166</v>
      </c>
    </row>
    <row r="496" spans="1:22" ht="12.75">
      <c r="A496" s="3">
        <v>45451.405282870372</v>
      </c>
      <c r="B496" s="1" t="s">
        <v>38</v>
      </c>
      <c r="C496" s="6">
        <v>212112200</v>
      </c>
      <c r="D496" s="1" t="s">
        <v>254</v>
      </c>
      <c r="E496" s="1">
        <f t="shared" si="3"/>
        <v>1</v>
      </c>
      <c r="F496" s="1" t="str">
        <f>VLOOKUP(C496,Sheet1!$A$2:$D$540,4,FALSE)</f>
        <v>Muhammad</v>
      </c>
      <c r="G496" s="1">
        <f t="shared" si="4"/>
        <v>1</v>
      </c>
      <c r="H496" s="1" t="s">
        <v>5286</v>
      </c>
      <c r="I496" s="25" t="s">
        <v>5287</v>
      </c>
      <c r="J496" s="23" t="str">
        <f t="shared" si="5"/>
        <v>6281383372758</v>
      </c>
      <c r="K496" s="23" t="s">
        <v>5288</v>
      </c>
      <c r="L496" s="1" t="s">
        <v>5289</v>
      </c>
      <c r="M496" s="1" t="s">
        <v>1141</v>
      </c>
      <c r="N496" s="1" t="s">
        <v>5290</v>
      </c>
      <c r="O496" s="1" t="s">
        <v>5291</v>
      </c>
      <c r="P496" s="1" t="s">
        <v>1144</v>
      </c>
      <c r="Q496" s="1" t="s">
        <v>5292</v>
      </c>
      <c r="R496" s="1" t="s">
        <v>1381</v>
      </c>
      <c r="S496" s="1" t="s">
        <v>1381</v>
      </c>
      <c r="T496" s="1" t="s">
        <v>1160</v>
      </c>
      <c r="U496" s="1" t="s">
        <v>1161</v>
      </c>
      <c r="V496" s="1" t="s">
        <v>1160</v>
      </c>
    </row>
    <row r="497" spans="1:22" ht="12.75">
      <c r="A497" s="3">
        <v>45451.496546724535</v>
      </c>
      <c r="B497" s="1" t="s">
        <v>141</v>
      </c>
      <c r="C497" s="6">
        <v>212112132</v>
      </c>
      <c r="D497" s="1" t="s">
        <v>255</v>
      </c>
      <c r="E497" s="1">
        <f t="shared" si="3"/>
        <v>1</v>
      </c>
      <c r="F497" s="1" t="str">
        <f>VLOOKUP(C497,Sheet1!$A$2:$D$540,4,FALSE)</f>
        <v>Kenny Marsell Venezia Raiqhan</v>
      </c>
      <c r="G497" s="1">
        <f t="shared" si="4"/>
        <v>1</v>
      </c>
      <c r="H497" s="1" t="s">
        <v>5294</v>
      </c>
      <c r="I497" s="25" t="s">
        <v>5295</v>
      </c>
      <c r="J497" s="23" t="str">
        <f t="shared" si="5"/>
        <v>62895323011310</v>
      </c>
      <c r="K497" s="23" t="s">
        <v>5296</v>
      </c>
      <c r="L497" s="1" t="s">
        <v>5297</v>
      </c>
      <c r="M497" s="1" t="s">
        <v>1141</v>
      </c>
      <c r="N497" s="1" t="s">
        <v>5298</v>
      </c>
      <c r="O497" s="1" t="s">
        <v>3086</v>
      </c>
      <c r="P497" s="1" t="s">
        <v>1144</v>
      </c>
      <c r="Q497" s="1" t="s">
        <v>5299</v>
      </c>
      <c r="R497" s="1" t="s">
        <v>1359</v>
      </c>
      <c r="S497" s="1" t="s">
        <v>1225</v>
      </c>
      <c r="T497" s="1" t="s">
        <v>1160</v>
      </c>
      <c r="U497" s="1" t="s">
        <v>1311</v>
      </c>
      <c r="V497" s="1" t="s">
        <v>1160</v>
      </c>
    </row>
    <row r="498" spans="1:22" ht="12.75">
      <c r="A498" s="3">
        <v>45451.408279745374</v>
      </c>
      <c r="B498" s="1" t="s">
        <v>75</v>
      </c>
      <c r="C498" s="6">
        <v>222112011</v>
      </c>
      <c r="D498" s="1" t="s">
        <v>565</v>
      </c>
      <c r="E498" s="1">
        <f t="shared" si="3"/>
        <v>1</v>
      </c>
      <c r="F498" s="1" t="str">
        <f>VLOOKUP(C498,Sheet1!$A$2:$D$540,4,FALSE)</f>
        <v>Eliana Mardiyaningtyas</v>
      </c>
      <c r="G498" s="1">
        <f t="shared" si="4"/>
        <v>1</v>
      </c>
      <c r="H498" s="1" t="s">
        <v>5301</v>
      </c>
      <c r="I498" s="25" t="s">
        <v>5302</v>
      </c>
      <c r="J498" s="23" t="str">
        <f t="shared" si="5"/>
        <v>6285786607237</v>
      </c>
      <c r="K498" s="23" t="s">
        <v>5303</v>
      </c>
      <c r="L498" s="1" t="s">
        <v>565</v>
      </c>
      <c r="M498" s="1" t="s">
        <v>1141</v>
      </c>
      <c r="N498" s="1" t="s">
        <v>5304</v>
      </c>
      <c r="O498" s="1" t="s">
        <v>5305</v>
      </c>
      <c r="P498" s="1" t="s">
        <v>1144</v>
      </c>
      <c r="Q498" s="1" t="s">
        <v>5306</v>
      </c>
      <c r="R498" s="1" t="s">
        <v>1505</v>
      </c>
      <c r="S498" s="1" t="s">
        <v>1506</v>
      </c>
      <c r="T498" s="1" t="s">
        <v>1507</v>
      </c>
      <c r="U498" s="1" t="s">
        <v>1361</v>
      </c>
      <c r="V498" s="1" t="s">
        <v>1507</v>
      </c>
    </row>
    <row r="499" spans="1:22" ht="12.75">
      <c r="A499" s="3">
        <v>45451.410550659726</v>
      </c>
      <c r="B499" s="1" t="s">
        <v>11</v>
      </c>
      <c r="C499" s="6">
        <v>222111914</v>
      </c>
      <c r="D499" s="1" t="s">
        <v>507</v>
      </c>
      <c r="E499" s="1">
        <f t="shared" si="3"/>
        <v>1</v>
      </c>
      <c r="F499" s="1" t="str">
        <f>VLOOKUP(C499,Sheet1!$A$2:$D$540,4,FALSE)</f>
        <v>Archangela Renata Patricia</v>
      </c>
      <c r="G499" s="1">
        <f t="shared" si="4"/>
        <v>1</v>
      </c>
      <c r="H499" s="1" t="s">
        <v>5308</v>
      </c>
      <c r="I499" s="25" t="s">
        <v>5309</v>
      </c>
      <c r="J499" s="23" t="str">
        <f t="shared" si="5"/>
        <v>6281328008403</v>
      </c>
      <c r="K499" s="23" t="s">
        <v>5310</v>
      </c>
      <c r="L499" s="1" t="s">
        <v>507</v>
      </c>
      <c r="M499" s="1" t="s">
        <v>1286</v>
      </c>
      <c r="N499" s="1" t="s">
        <v>5311</v>
      </c>
      <c r="O499" s="1" t="s">
        <v>5312</v>
      </c>
      <c r="P499" s="1" t="s">
        <v>1144</v>
      </c>
      <c r="Q499" s="1" t="s">
        <v>5313</v>
      </c>
      <c r="R499" s="1" t="s">
        <v>3525</v>
      </c>
      <c r="S499" s="1" t="s">
        <v>1224</v>
      </c>
      <c r="T499" s="1" t="s">
        <v>3527</v>
      </c>
      <c r="U499" s="1" t="s">
        <v>1149</v>
      </c>
      <c r="V499" s="1" t="s">
        <v>3527</v>
      </c>
    </row>
    <row r="500" spans="1:22" ht="12.75">
      <c r="A500" s="3">
        <v>45451.410995717597</v>
      </c>
      <c r="B500" s="1" t="s">
        <v>11</v>
      </c>
      <c r="C500" s="6">
        <v>222112353</v>
      </c>
      <c r="D500" s="1" t="s">
        <v>171</v>
      </c>
      <c r="E500" s="1">
        <f t="shared" si="3"/>
        <v>1</v>
      </c>
      <c r="F500" s="1" t="str">
        <f>VLOOKUP(C500,Sheet1!$A$2:$D$540,4,FALSE)</f>
        <v>Sariyyanti Hikmah Paulus</v>
      </c>
      <c r="G500" s="1">
        <f t="shared" si="4"/>
        <v>1</v>
      </c>
      <c r="H500" s="1" t="s">
        <v>5315</v>
      </c>
      <c r="I500" s="1">
        <v>6282289553268</v>
      </c>
      <c r="J500" s="23">
        <f t="shared" si="5"/>
        <v>6282289553268</v>
      </c>
      <c r="K500" s="26" t="s">
        <v>5316</v>
      </c>
      <c r="L500" s="1" t="s">
        <v>171</v>
      </c>
      <c r="M500" s="1" t="s">
        <v>1177</v>
      </c>
      <c r="N500" s="1" t="s">
        <v>5317</v>
      </c>
      <c r="O500" s="1" t="s">
        <v>5318</v>
      </c>
      <c r="P500" s="1" t="s">
        <v>1144</v>
      </c>
      <c r="Q500" s="1" t="s">
        <v>5319</v>
      </c>
      <c r="R500" s="1" t="s">
        <v>2034</v>
      </c>
      <c r="S500" s="1" t="s">
        <v>2702</v>
      </c>
      <c r="T500" s="1" t="s">
        <v>2035</v>
      </c>
      <c r="U500" s="1" t="s">
        <v>5320</v>
      </c>
      <c r="V500" s="1" t="s">
        <v>2035</v>
      </c>
    </row>
    <row r="501" spans="1:22" ht="12.75">
      <c r="A501" s="3">
        <v>45451.414693888888</v>
      </c>
      <c r="B501" s="1" t="s">
        <v>141</v>
      </c>
      <c r="C501" s="6">
        <v>212111867</v>
      </c>
      <c r="D501" s="1" t="s">
        <v>554</v>
      </c>
      <c r="E501" s="1">
        <f t="shared" si="3"/>
        <v>1</v>
      </c>
      <c r="F501" s="1" t="str">
        <f>VLOOKUP(C501,Sheet1!$A$2:$D$540,4,FALSE)</f>
        <v>Aisha Maharani</v>
      </c>
      <c r="G501" s="1">
        <f t="shared" si="4"/>
        <v>1</v>
      </c>
      <c r="H501" s="1" t="s">
        <v>5322</v>
      </c>
      <c r="I501" s="25" t="s">
        <v>5323</v>
      </c>
      <c r="J501" s="23" t="str">
        <f t="shared" si="5"/>
        <v>6282137865418</v>
      </c>
      <c r="K501" s="26" t="s">
        <v>5324</v>
      </c>
      <c r="L501" s="1" t="s">
        <v>554</v>
      </c>
      <c r="M501" s="1" t="s">
        <v>1177</v>
      </c>
      <c r="N501" s="1" t="s">
        <v>5325</v>
      </c>
      <c r="O501" s="1" t="s">
        <v>5326</v>
      </c>
      <c r="P501" s="1" t="s">
        <v>1144</v>
      </c>
      <c r="Q501" s="1" t="s">
        <v>5327</v>
      </c>
      <c r="R501" s="1" t="s">
        <v>1170</v>
      </c>
      <c r="S501" s="1" t="s">
        <v>1170</v>
      </c>
      <c r="T501" s="1" t="s">
        <v>1171</v>
      </c>
      <c r="U501" s="1" t="s">
        <v>1172</v>
      </c>
      <c r="V501" s="1" t="s">
        <v>1171</v>
      </c>
    </row>
    <row r="502" spans="1:22" ht="12.75">
      <c r="A502" s="3">
        <v>45451.416759629632</v>
      </c>
      <c r="B502" s="1" t="s">
        <v>35</v>
      </c>
      <c r="C502" s="6">
        <v>212112101</v>
      </c>
      <c r="D502" s="1" t="s">
        <v>5329</v>
      </c>
      <c r="E502" s="1">
        <f t="shared" si="3"/>
        <v>1</v>
      </c>
      <c r="F502" s="1" t="str">
        <f>VLOOKUP(C502,Sheet1!$A$2:$D$540,4,FALSE)</f>
        <v>I Made Joel Jaya Dilaga</v>
      </c>
      <c r="G502" s="1">
        <f t="shared" si="4"/>
        <v>1</v>
      </c>
      <c r="H502" s="1" t="s">
        <v>5330</v>
      </c>
      <c r="I502" s="25" t="s">
        <v>5331</v>
      </c>
      <c r="J502" s="23" t="str">
        <f t="shared" si="5"/>
        <v>62895630314988</v>
      </c>
      <c r="K502" s="26" t="s">
        <v>5332</v>
      </c>
      <c r="L502" s="1" t="s">
        <v>5329</v>
      </c>
      <c r="M502" s="1" t="s">
        <v>1177</v>
      </c>
      <c r="N502" s="1" t="s">
        <v>5333</v>
      </c>
      <c r="O502" s="1" t="s">
        <v>5334</v>
      </c>
      <c r="P502" s="1" t="s">
        <v>1144</v>
      </c>
      <c r="Q502" s="1" t="s">
        <v>5335</v>
      </c>
      <c r="R502" s="1" t="s">
        <v>1897</v>
      </c>
      <c r="S502" s="1" t="s">
        <v>4901</v>
      </c>
      <c r="T502" s="1" t="s">
        <v>1900</v>
      </c>
      <c r="U502" s="1" t="s">
        <v>4903</v>
      </c>
      <c r="V502" s="1" t="s">
        <v>1900</v>
      </c>
    </row>
    <row r="503" spans="1:22" ht="12.75">
      <c r="A503" s="3">
        <v>45451.418370162035</v>
      </c>
      <c r="B503" s="1" t="s">
        <v>41</v>
      </c>
      <c r="C503" s="6">
        <v>212111996</v>
      </c>
      <c r="D503" s="1" t="s">
        <v>316</v>
      </c>
      <c r="E503" s="1">
        <f t="shared" si="3"/>
        <v>1</v>
      </c>
      <c r="F503" s="1" t="str">
        <f>VLOOKUP(C503,Sheet1!$A$2:$D$540,4,FALSE)</f>
        <v>Dolly Fernando</v>
      </c>
      <c r="G503" s="1">
        <f t="shared" si="4"/>
        <v>1</v>
      </c>
      <c r="H503" s="1" t="s">
        <v>5337</v>
      </c>
      <c r="I503" s="25" t="s">
        <v>5338</v>
      </c>
      <c r="J503" s="23" t="str">
        <f t="shared" si="5"/>
        <v>6281354945302</v>
      </c>
      <c r="K503" s="26" t="s">
        <v>5339</v>
      </c>
      <c r="L503" s="1" t="s">
        <v>5340</v>
      </c>
      <c r="M503" s="1" t="s">
        <v>1141</v>
      </c>
      <c r="N503" s="1" t="s">
        <v>5341</v>
      </c>
      <c r="O503" s="1" t="s">
        <v>5342</v>
      </c>
      <c r="P503" s="1" t="s">
        <v>2054</v>
      </c>
      <c r="Q503" s="1" t="s">
        <v>5342</v>
      </c>
      <c r="R503" s="1" t="s">
        <v>2055</v>
      </c>
      <c r="S503" s="1" t="s">
        <v>2055</v>
      </c>
      <c r="T503" s="1" t="s">
        <v>2366</v>
      </c>
      <c r="U503" s="1" t="s">
        <v>1311</v>
      </c>
      <c r="V503" s="1" t="s">
        <v>2366</v>
      </c>
    </row>
    <row r="504" spans="1:22" ht="12.75">
      <c r="A504" s="3">
        <v>45451.423601342598</v>
      </c>
      <c r="B504" s="1" t="s">
        <v>62</v>
      </c>
      <c r="C504" s="6">
        <v>222112195</v>
      </c>
      <c r="D504" s="1" t="s">
        <v>242</v>
      </c>
      <c r="E504" s="1">
        <f t="shared" si="3"/>
        <v>1</v>
      </c>
      <c r="F504" s="1" t="str">
        <f>VLOOKUP(C504,Sheet1!$A$2:$D$540,4,FALSE)</f>
        <v>Muhammad Farhan</v>
      </c>
      <c r="G504" s="1">
        <f t="shared" si="4"/>
        <v>1</v>
      </c>
      <c r="H504" s="1" t="s">
        <v>5344</v>
      </c>
      <c r="I504" s="1">
        <v>6285242194565</v>
      </c>
      <c r="J504" s="23">
        <f t="shared" si="5"/>
        <v>6285242194565</v>
      </c>
      <c r="K504" s="23" t="s">
        <v>5345</v>
      </c>
      <c r="L504" s="1" t="s">
        <v>5346</v>
      </c>
      <c r="M504" s="1" t="s">
        <v>1141</v>
      </c>
      <c r="N504" s="1" t="s">
        <v>5347</v>
      </c>
      <c r="O504" s="1" t="s">
        <v>5348</v>
      </c>
      <c r="P504" s="1" t="s">
        <v>1144</v>
      </c>
      <c r="Q504" s="1" t="s">
        <v>5349</v>
      </c>
      <c r="R504" s="1" t="s">
        <v>5350</v>
      </c>
      <c r="S504" s="1" t="s">
        <v>5351</v>
      </c>
      <c r="T504" s="1" t="s">
        <v>1160</v>
      </c>
      <c r="U504" s="1" t="s">
        <v>1161</v>
      </c>
      <c r="V504" s="1" t="s">
        <v>1160</v>
      </c>
    </row>
    <row r="505" spans="1:22" ht="12.75">
      <c r="A505" s="3">
        <v>45451.423781527774</v>
      </c>
      <c r="B505" s="1" t="s">
        <v>75</v>
      </c>
      <c r="C505" s="6">
        <v>222112218</v>
      </c>
      <c r="D505" s="1" t="s">
        <v>735</v>
      </c>
      <c r="E505" s="1">
        <f t="shared" si="3"/>
        <v>1</v>
      </c>
      <c r="F505" s="1" t="str">
        <f>VLOOKUP(C505,Sheet1!$A$2:$D$540,4,FALSE)</f>
        <v>Muhammad Nur Alfian Syarif</v>
      </c>
      <c r="G505" s="1">
        <f t="shared" si="4"/>
        <v>1</v>
      </c>
      <c r="H505" s="1" t="s">
        <v>5353</v>
      </c>
      <c r="I505" s="25" t="s">
        <v>5354</v>
      </c>
      <c r="J505" s="23" t="str">
        <f t="shared" si="5"/>
        <v>6288803246293</v>
      </c>
      <c r="K505" s="26" t="s">
        <v>5355</v>
      </c>
      <c r="L505" s="1" t="s">
        <v>5356</v>
      </c>
      <c r="M505" s="1" t="s">
        <v>1141</v>
      </c>
      <c r="N505" s="1" t="s">
        <v>3837</v>
      </c>
      <c r="O505" s="1" t="s">
        <v>5357</v>
      </c>
      <c r="P505" s="1" t="s">
        <v>1144</v>
      </c>
      <c r="Q505" s="1" t="s">
        <v>5358</v>
      </c>
      <c r="R505" s="1" t="s">
        <v>1402</v>
      </c>
      <c r="S505" s="1" t="s">
        <v>1403</v>
      </c>
      <c r="T505" s="1" t="s">
        <v>1405</v>
      </c>
      <c r="U505" s="1" t="s">
        <v>1404</v>
      </c>
      <c r="V505" s="1" t="s">
        <v>1405</v>
      </c>
    </row>
    <row r="506" spans="1:22" ht="12.75">
      <c r="A506" s="3">
        <v>45451.424711192129</v>
      </c>
      <c r="B506" s="1" t="s">
        <v>11</v>
      </c>
      <c r="C506" s="6">
        <v>222112393</v>
      </c>
      <c r="D506" s="1" t="s">
        <v>479</v>
      </c>
      <c r="E506" s="1">
        <f t="shared" si="3"/>
        <v>1</v>
      </c>
      <c r="F506" s="1" t="str">
        <f>VLOOKUP(C506,Sheet1!$A$2:$D$540,4,FALSE)</f>
        <v>Syifa Novdhy Salsabila</v>
      </c>
      <c r="G506" s="1">
        <f t="shared" si="4"/>
        <v>1</v>
      </c>
      <c r="H506" s="1" t="s">
        <v>5360</v>
      </c>
      <c r="I506" s="1">
        <v>89501329775</v>
      </c>
      <c r="J506" s="23" t="str">
        <f t="shared" si="5"/>
        <v>6289501329775</v>
      </c>
      <c r="K506" s="23" t="s">
        <v>5361</v>
      </c>
      <c r="L506" s="1" t="s">
        <v>5362</v>
      </c>
      <c r="M506" s="1" t="s">
        <v>1141</v>
      </c>
      <c r="N506" s="1" t="s">
        <v>5363</v>
      </c>
      <c r="O506" s="1" t="s">
        <v>5364</v>
      </c>
      <c r="P506" s="1" t="s">
        <v>1144</v>
      </c>
      <c r="Q506" s="1" t="s">
        <v>5365</v>
      </c>
      <c r="R506" s="1" t="s">
        <v>1720</v>
      </c>
      <c r="S506" s="1" t="s">
        <v>1332</v>
      </c>
      <c r="T506" s="1" t="s">
        <v>1722</v>
      </c>
      <c r="U506" s="1" t="s">
        <v>1333</v>
      </c>
      <c r="V506" s="1" t="s">
        <v>1722</v>
      </c>
    </row>
    <row r="507" spans="1:22" ht="12.75">
      <c r="A507" s="3">
        <v>45451.431306724538</v>
      </c>
      <c r="B507" s="1" t="s">
        <v>41</v>
      </c>
      <c r="C507" s="6">
        <v>212112191</v>
      </c>
      <c r="D507" s="1" t="s">
        <v>294</v>
      </c>
      <c r="E507" s="1">
        <f t="shared" si="3"/>
        <v>1</v>
      </c>
      <c r="F507" s="1" t="str">
        <f>VLOOKUP(C507,Sheet1!$A$2:$D$540,4,FALSE)</f>
        <v>Mohammad Annam</v>
      </c>
      <c r="G507" s="1">
        <f t="shared" si="4"/>
        <v>1</v>
      </c>
      <c r="H507" s="1" t="s">
        <v>5367</v>
      </c>
      <c r="I507" s="25" t="s">
        <v>5368</v>
      </c>
      <c r="J507" s="23" t="str">
        <f t="shared" si="5"/>
        <v>628988766635</v>
      </c>
      <c r="K507" s="23" t="s">
        <v>5369</v>
      </c>
      <c r="L507" s="1" t="s">
        <v>294</v>
      </c>
      <c r="M507" s="1" t="s">
        <v>1141</v>
      </c>
      <c r="N507" s="1" t="s">
        <v>5370</v>
      </c>
      <c r="O507" s="1" t="s">
        <v>5371</v>
      </c>
      <c r="P507" s="1" t="s">
        <v>1144</v>
      </c>
      <c r="Q507" s="1" t="s">
        <v>5372</v>
      </c>
      <c r="R507" s="1" t="s">
        <v>1224</v>
      </c>
      <c r="S507" s="1" t="s">
        <v>1225</v>
      </c>
      <c r="T507" s="1" t="s">
        <v>1311</v>
      </c>
      <c r="U507" s="1" t="s">
        <v>1226</v>
      </c>
      <c r="V507" s="1" t="s">
        <v>1311</v>
      </c>
    </row>
    <row r="508" spans="1:22" ht="12.75">
      <c r="A508" s="3">
        <v>45451.432460787037</v>
      </c>
      <c r="B508" s="1" t="s">
        <v>18</v>
      </c>
      <c r="C508" s="6">
        <v>222111894</v>
      </c>
      <c r="D508" s="1" t="s">
        <v>52</v>
      </c>
      <c r="E508" s="1">
        <f t="shared" si="3"/>
        <v>1</v>
      </c>
      <c r="F508" s="1" t="str">
        <f>VLOOKUP(C508,Sheet1!$A$2:$D$540,4,FALSE)</f>
        <v>Andrew Maruli Tua Tampubolon</v>
      </c>
      <c r="G508" s="1">
        <f t="shared" si="4"/>
        <v>1</v>
      </c>
      <c r="H508" s="1" t="s">
        <v>5374</v>
      </c>
      <c r="I508" s="25" t="s">
        <v>5375</v>
      </c>
      <c r="J508" s="23" t="str">
        <f t="shared" si="5"/>
        <v>6282235189330</v>
      </c>
      <c r="K508" s="23" t="s">
        <v>5376</v>
      </c>
      <c r="L508" s="1" t="s">
        <v>52</v>
      </c>
      <c r="M508" s="1" t="s">
        <v>1141</v>
      </c>
      <c r="N508" s="1" t="s">
        <v>5377</v>
      </c>
      <c r="O508" s="1" t="s">
        <v>5378</v>
      </c>
      <c r="P508" s="1" t="s">
        <v>1144</v>
      </c>
      <c r="Q508" s="1" t="s">
        <v>5379</v>
      </c>
      <c r="R508" s="1" t="s">
        <v>4685</v>
      </c>
      <c r="S508" s="1" t="s">
        <v>4684</v>
      </c>
      <c r="T508" s="1" t="s">
        <v>4686</v>
      </c>
      <c r="U508" s="1" t="s">
        <v>4687</v>
      </c>
      <c r="V508" s="1" t="s">
        <v>4686</v>
      </c>
    </row>
    <row r="509" spans="1:22" ht="12.75">
      <c r="A509" s="3">
        <v>45451.432925520829</v>
      </c>
      <c r="B509" s="1" t="s">
        <v>103</v>
      </c>
      <c r="C509" s="6">
        <v>212112414</v>
      </c>
      <c r="D509" s="1" t="s">
        <v>561</v>
      </c>
      <c r="E509" s="1">
        <f t="shared" si="3"/>
        <v>1</v>
      </c>
      <c r="F509" s="1" t="str">
        <f>VLOOKUP(C509,Sheet1!$A$2:$D$540,4,FALSE)</f>
        <v>Wahyu Widuri Andoko Saputri</v>
      </c>
      <c r="G509" s="1">
        <f t="shared" si="4"/>
        <v>1</v>
      </c>
      <c r="H509" s="1" t="s">
        <v>5381</v>
      </c>
      <c r="I509" s="25" t="s">
        <v>5382</v>
      </c>
      <c r="J509" s="23" t="str">
        <f t="shared" si="5"/>
        <v>6289674013303</v>
      </c>
      <c r="K509" s="26" t="s">
        <v>5383</v>
      </c>
      <c r="L509" s="1" t="s">
        <v>561</v>
      </c>
      <c r="M509" s="1" t="s">
        <v>1177</v>
      </c>
      <c r="N509" s="1" t="s">
        <v>5384</v>
      </c>
      <c r="O509" s="1" t="s">
        <v>5385</v>
      </c>
      <c r="P509" s="1" t="s">
        <v>1144</v>
      </c>
      <c r="Q509" s="1" t="s">
        <v>5386</v>
      </c>
      <c r="R509" s="1" t="s">
        <v>1559</v>
      </c>
      <c r="S509" s="1" t="s">
        <v>1558</v>
      </c>
      <c r="T509" s="1" t="s">
        <v>1561</v>
      </c>
      <c r="U509" s="1" t="s">
        <v>1560</v>
      </c>
      <c r="V509" s="1" t="s">
        <v>1561</v>
      </c>
    </row>
    <row r="510" spans="1:22" ht="12.75">
      <c r="A510" s="3">
        <v>45451.438561365736</v>
      </c>
      <c r="B510" s="1" t="s">
        <v>103</v>
      </c>
      <c r="C510" s="6">
        <v>212111897</v>
      </c>
      <c r="D510" s="1" t="s">
        <v>175</v>
      </c>
      <c r="E510" s="1">
        <f t="shared" si="3"/>
        <v>1</v>
      </c>
      <c r="F510" s="1" t="str">
        <f>VLOOKUP(C510,Sheet1!$A$2:$D$540,4,FALSE)</f>
        <v>Angga Prayoga</v>
      </c>
      <c r="G510" s="1">
        <f t="shared" si="4"/>
        <v>1</v>
      </c>
      <c r="H510" s="1" t="s">
        <v>5388</v>
      </c>
      <c r="I510" s="25" t="s">
        <v>5389</v>
      </c>
      <c r="J510" s="23" t="str">
        <f t="shared" si="5"/>
        <v>6282249183260</v>
      </c>
      <c r="K510" s="23" t="s">
        <v>5390</v>
      </c>
      <c r="L510" s="1" t="s">
        <v>5391</v>
      </c>
      <c r="M510" s="1" t="s">
        <v>1141</v>
      </c>
      <c r="N510" s="1" t="s">
        <v>5392</v>
      </c>
      <c r="O510" s="1" t="s">
        <v>5393</v>
      </c>
      <c r="P510" s="1" t="s">
        <v>1144</v>
      </c>
      <c r="Q510" s="1" t="s">
        <v>5394</v>
      </c>
      <c r="R510" s="1" t="s">
        <v>2034</v>
      </c>
      <c r="S510" s="1" t="s">
        <v>4351</v>
      </c>
      <c r="T510" s="1" t="s">
        <v>2035</v>
      </c>
      <c r="U510" s="1" t="s">
        <v>1161</v>
      </c>
      <c r="V510" s="1" t="s">
        <v>2035</v>
      </c>
    </row>
    <row r="511" spans="1:22" ht="12.75">
      <c r="A511" s="3">
        <v>45451.444263819445</v>
      </c>
      <c r="B511" s="1" t="s">
        <v>41</v>
      </c>
      <c r="C511" s="6">
        <v>212111968</v>
      </c>
      <c r="D511" s="1" t="s">
        <v>5396</v>
      </c>
      <c r="E511" s="1">
        <f t="shared" si="3"/>
        <v>1</v>
      </c>
      <c r="F511" s="1" t="str">
        <f>VLOOKUP(C511,Sheet1!$A$2:$D$540,4,FALSE)</f>
        <v>Charisa Dyah Ayu Kuswara</v>
      </c>
      <c r="G511" s="1">
        <f t="shared" si="4"/>
        <v>1</v>
      </c>
      <c r="H511" s="1" t="s">
        <v>5397</v>
      </c>
      <c r="I511" s="25" t="s">
        <v>5398</v>
      </c>
      <c r="J511" s="23" t="str">
        <f t="shared" si="5"/>
        <v>6285329622928</v>
      </c>
      <c r="K511" s="23" t="s">
        <v>5399</v>
      </c>
      <c r="L511" s="1" t="s">
        <v>5396</v>
      </c>
      <c r="M511" s="1" t="s">
        <v>1177</v>
      </c>
      <c r="N511" s="1" t="s">
        <v>5400</v>
      </c>
      <c r="O511" s="1" t="s">
        <v>5401</v>
      </c>
      <c r="P511" s="1" t="s">
        <v>1144</v>
      </c>
      <c r="Q511" s="1" t="s">
        <v>5402</v>
      </c>
      <c r="R511" s="1" t="s">
        <v>1359</v>
      </c>
      <c r="S511" s="1" t="s">
        <v>2185</v>
      </c>
      <c r="T511" s="1" t="s">
        <v>1361</v>
      </c>
      <c r="U511" s="1" t="s">
        <v>2186</v>
      </c>
      <c r="V511" s="1" t="s">
        <v>2186</v>
      </c>
    </row>
    <row r="512" spans="1:22" ht="12.75">
      <c r="A512" s="3">
        <v>45451.443516689818</v>
      </c>
      <c r="B512" s="1" t="s">
        <v>38</v>
      </c>
      <c r="C512" s="6">
        <v>212111922</v>
      </c>
      <c r="D512" s="1" t="s">
        <v>650</v>
      </c>
      <c r="E512" s="1">
        <f t="shared" ref="E512:E536" si="6">IF(LEN(TEXT(C512,"###0"))=9,1,0)</f>
        <v>1</v>
      </c>
      <c r="F512" s="1" t="str">
        <f>VLOOKUP(C512,Sheet1!$A$2:$D$540,4,FALSE)</f>
        <v>Arizqa Shafa Salsabila</v>
      </c>
      <c r="G512" s="1">
        <f t="shared" ref="G512:G536" si="7">IF(D512=F512,1,0)</f>
        <v>1</v>
      </c>
      <c r="H512" s="1" t="s">
        <v>5404</v>
      </c>
      <c r="I512" s="25" t="s">
        <v>5405</v>
      </c>
      <c r="J512" s="23" t="str">
        <f t="shared" ref="J512:J531" si="8">IF(LEFT(I512,1)="0","62"&amp;MID(I512,2,20),IF(LEFT(I512,2)="62",I512,IF(LEFT(I512,1)="8","62"&amp;MID(I512,1,20),)))</f>
        <v>6282223545878</v>
      </c>
      <c r="K512" s="23" t="s">
        <v>5406</v>
      </c>
      <c r="L512" s="1" t="s">
        <v>5407</v>
      </c>
      <c r="M512" s="1" t="s">
        <v>1141</v>
      </c>
      <c r="N512" s="1" t="s">
        <v>5408</v>
      </c>
      <c r="O512" s="1" t="s">
        <v>3407</v>
      </c>
      <c r="P512" s="1" t="s">
        <v>1144</v>
      </c>
      <c r="Q512" s="1" t="s">
        <v>5409</v>
      </c>
      <c r="R512" s="1" t="s">
        <v>3350</v>
      </c>
      <c r="S512" s="1" t="s">
        <v>1720</v>
      </c>
      <c r="T512" s="1" t="s">
        <v>3351</v>
      </c>
      <c r="U512" s="1" t="s">
        <v>1722</v>
      </c>
      <c r="V512" s="1" t="s">
        <v>3351</v>
      </c>
    </row>
    <row r="513" spans="1:22" ht="12.75">
      <c r="A513" s="3">
        <v>45451.447231481478</v>
      </c>
      <c r="B513" s="1" t="s">
        <v>38</v>
      </c>
      <c r="C513" s="6">
        <v>212112313</v>
      </c>
      <c r="D513" s="1" t="s">
        <v>651</v>
      </c>
      <c r="E513" s="1">
        <f t="shared" si="6"/>
        <v>1</v>
      </c>
      <c r="F513" s="1" t="str">
        <f>VLOOKUP(C513,Sheet1!$A$2:$D$540,4,FALSE)</f>
        <v>Reni Pratamawati</v>
      </c>
      <c r="G513" s="1">
        <f t="shared" si="7"/>
        <v>1</v>
      </c>
      <c r="H513" s="1" t="s">
        <v>5411</v>
      </c>
      <c r="I513" s="25" t="s">
        <v>5412</v>
      </c>
      <c r="J513" s="23" t="str">
        <f t="shared" si="8"/>
        <v>6285235136177</v>
      </c>
      <c r="K513" s="23" t="s">
        <v>5413</v>
      </c>
      <c r="L513" s="1" t="s">
        <v>651</v>
      </c>
      <c r="M513" s="1" t="s">
        <v>2830</v>
      </c>
      <c r="N513" s="1" t="s">
        <v>2830</v>
      </c>
      <c r="O513" s="1" t="s">
        <v>5414</v>
      </c>
      <c r="P513" s="1" t="s">
        <v>1144</v>
      </c>
      <c r="Q513" s="1" t="s">
        <v>5415</v>
      </c>
      <c r="R513" s="1" t="s">
        <v>3350</v>
      </c>
      <c r="S513" s="1" t="s">
        <v>3022</v>
      </c>
      <c r="T513" s="1" t="s">
        <v>3351</v>
      </c>
      <c r="U513" s="1" t="s">
        <v>3023</v>
      </c>
      <c r="V513" s="1" t="s">
        <v>3351</v>
      </c>
    </row>
    <row r="514" spans="1:22" ht="12.75">
      <c r="A514" s="3">
        <v>45451.448748101851</v>
      </c>
      <c r="B514" s="1" t="s">
        <v>20</v>
      </c>
      <c r="C514" s="6">
        <v>212111958</v>
      </c>
      <c r="D514" s="1" t="s">
        <v>485</v>
      </c>
      <c r="E514" s="1">
        <f t="shared" si="6"/>
        <v>1</v>
      </c>
      <c r="F514" s="1" t="str">
        <f>VLOOKUP(C514,Sheet1!$A$2:$D$540,4,FALSE)</f>
        <v>Bintang Aflah Adhika Ramadhan</v>
      </c>
      <c r="G514" s="1">
        <f t="shared" si="7"/>
        <v>1</v>
      </c>
      <c r="H514" s="1" t="s">
        <v>5417</v>
      </c>
      <c r="I514" s="25" t="s">
        <v>5418</v>
      </c>
      <c r="J514" s="23" t="str">
        <f t="shared" si="8"/>
        <v>628121371020</v>
      </c>
      <c r="K514" s="26" t="s">
        <v>5419</v>
      </c>
      <c r="L514" s="1" t="s">
        <v>5420</v>
      </c>
      <c r="M514" s="1" t="s">
        <v>1141</v>
      </c>
      <c r="N514" s="1" t="s">
        <v>5421</v>
      </c>
      <c r="O514" s="1" t="s">
        <v>5422</v>
      </c>
      <c r="P514" s="1" t="s">
        <v>1144</v>
      </c>
      <c r="Q514" s="1" t="s">
        <v>5423</v>
      </c>
      <c r="R514" s="1" t="s">
        <v>1720</v>
      </c>
      <c r="S514" s="1" t="s">
        <v>1332</v>
      </c>
      <c r="T514" s="1" t="s">
        <v>1722</v>
      </c>
      <c r="U514" s="1" t="s">
        <v>1333</v>
      </c>
      <c r="V514" s="1" t="s">
        <v>1722</v>
      </c>
    </row>
    <row r="515" spans="1:22" ht="12.75">
      <c r="A515" s="3">
        <v>45451.453094398152</v>
      </c>
      <c r="B515" s="1" t="s">
        <v>23</v>
      </c>
      <c r="C515" s="6">
        <v>112212929</v>
      </c>
      <c r="D515" s="1" t="s">
        <v>726</v>
      </c>
      <c r="E515" s="1">
        <f t="shared" si="6"/>
        <v>1</v>
      </c>
      <c r="F515" s="1" t="str">
        <f>VLOOKUP(C515,Sheet1!$A$2:$D$540,4,FALSE)</f>
        <v>Yusita Octina Budiyanti</v>
      </c>
      <c r="G515" s="1">
        <f t="shared" si="7"/>
        <v>1</v>
      </c>
      <c r="H515" s="1" t="s">
        <v>5425</v>
      </c>
      <c r="I515" s="25" t="s">
        <v>5426</v>
      </c>
      <c r="J515" s="23" t="str">
        <f t="shared" si="8"/>
        <v>6282348855863</v>
      </c>
      <c r="K515" s="26" t="s">
        <v>5427</v>
      </c>
      <c r="L515" s="1" t="s">
        <v>5428</v>
      </c>
      <c r="M515" s="1" t="s">
        <v>1141</v>
      </c>
      <c r="N515" s="1" t="s">
        <v>2389</v>
      </c>
      <c r="O515" s="1" t="s">
        <v>5429</v>
      </c>
      <c r="P515" s="1" t="s">
        <v>1144</v>
      </c>
      <c r="Q515" s="1" t="s">
        <v>5430</v>
      </c>
      <c r="R515" s="1" t="s">
        <v>1403</v>
      </c>
      <c r="S515" s="1" t="s">
        <v>1402</v>
      </c>
      <c r="T515" s="1" t="s">
        <v>1404</v>
      </c>
      <c r="U515" s="1" t="s">
        <v>1405</v>
      </c>
      <c r="V515" s="1" t="s">
        <v>1404</v>
      </c>
    </row>
    <row r="516" spans="1:22" ht="12.75">
      <c r="A516" s="3">
        <v>45451.462534282407</v>
      </c>
      <c r="B516" s="1" t="s">
        <v>23</v>
      </c>
      <c r="C516" s="6">
        <v>112212705</v>
      </c>
      <c r="D516" s="1" t="s">
        <v>762</v>
      </c>
      <c r="E516" s="1">
        <f t="shared" si="6"/>
        <v>1</v>
      </c>
      <c r="F516" s="1" t="str">
        <f>VLOOKUP(C516,Sheet1!$A$2:$D$540,4,FALSE)</f>
        <v>Linda Rahmawati</v>
      </c>
      <c r="G516" s="1">
        <f t="shared" si="7"/>
        <v>1</v>
      </c>
      <c r="H516" s="1" t="s">
        <v>5432</v>
      </c>
      <c r="I516" s="25" t="s">
        <v>5433</v>
      </c>
      <c r="J516" s="23" t="str">
        <f t="shared" si="8"/>
        <v>6282228980710</v>
      </c>
      <c r="K516" s="26" t="s">
        <v>5434</v>
      </c>
      <c r="L516" s="1" t="s">
        <v>5435</v>
      </c>
      <c r="M516" s="1" t="s">
        <v>1141</v>
      </c>
      <c r="N516" s="1" t="s">
        <v>5436</v>
      </c>
      <c r="O516" s="1" t="s">
        <v>5437</v>
      </c>
      <c r="P516" s="1" t="s">
        <v>1144</v>
      </c>
      <c r="Q516" s="1" t="s">
        <v>5438</v>
      </c>
      <c r="R516" s="1" t="s">
        <v>1739</v>
      </c>
      <c r="S516" s="1" t="s">
        <v>1740</v>
      </c>
      <c r="T516" s="1" t="s">
        <v>1741</v>
      </c>
      <c r="U516" s="1" t="s">
        <v>1742</v>
      </c>
      <c r="V516" s="1" t="s">
        <v>1741</v>
      </c>
    </row>
    <row r="517" spans="1:22" ht="12.75">
      <c r="A517" s="3">
        <v>45451.456880740741</v>
      </c>
      <c r="B517" s="1" t="s">
        <v>141</v>
      </c>
      <c r="C517" s="6">
        <v>212112274</v>
      </c>
      <c r="D517" s="1" t="s">
        <v>922</v>
      </c>
      <c r="E517" s="1">
        <f t="shared" si="6"/>
        <v>1</v>
      </c>
      <c r="F517" s="1" t="str">
        <f>VLOOKUP(C517,Sheet1!$A$2:$D$540,4,FALSE)</f>
        <v>Nurin Salsabila Ishak</v>
      </c>
      <c r="G517" s="1">
        <f t="shared" si="7"/>
        <v>1</v>
      </c>
      <c r="H517" s="1" t="s">
        <v>5440</v>
      </c>
      <c r="I517" s="25" t="s">
        <v>5441</v>
      </c>
      <c r="J517" s="23" t="str">
        <f t="shared" si="8"/>
        <v>6281241588427</v>
      </c>
      <c r="K517" s="26" t="s">
        <v>5442</v>
      </c>
      <c r="L517" s="1" t="s">
        <v>5443</v>
      </c>
      <c r="M517" s="1" t="s">
        <v>1141</v>
      </c>
      <c r="N517" s="1" t="s">
        <v>5444</v>
      </c>
      <c r="O517" s="1" t="s">
        <v>5445</v>
      </c>
      <c r="P517" s="1" t="s">
        <v>1144</v>
      </c>
      <c r="Q517" s="1" t="s">
        <v>5446</v>
      </c>
      <c r="R517" s="1" t="s">
        <v>3754</v>
      </c>
      <c r="S517" s="1" t="s">
        <v>3755</v>
      </c>
      <c r="T517" s="1" t="s">
        <v>3756</v>
      </c>
      <c r="U517" s="1" t="s">
        <v>3757</v>
      </c>
      <c r="V517" s="1" t="s">
        <v>3756</v>
      </c>
    </row>
    <row r="518" spans="1:22" ht="12.75">
      <c r="A518" s="3">
        <v>45451.459043287032</v>
      </c>
      <c r="B518" s="1" t="s">
        <v>18</v>
      </c>
      <c r="C518" s="6">
        <v>222112222</v>
      </c>
      <c r="D518" s="1" t="s">
        <v>95</v>
      </c>
      <c r="E518" s="1">
        <f t="shared" si="6"/>
        <v>1</v>
      </c>
      <c r="F518" s="1" t="str">
        <f>VLOOKUP(C518,Sheet1!$A$2:$D$540,4,FALSE)</f>
        <v>Muhammad Restu Ilahi</v>
      </c>
      <c r="G518" s="1">
        <f t="shared" si="7"/>
        <v>1</v>
      </c>
      <c r="H518" s="1" t="s">
        <v>5448</v>
      </c>
      <c r="I518" s="25" t="s">
        <v>5449</v>
      </c>
      <c r="J518" s="23" t="str">
        <f t="shared" si="8"/>
        <v>6281275160650</v>
      </c>
      <c r="K518" s="26" t="s">
        <v>5450</v>
      </c>
      <c r="L518" s="1" t="s">
        <v>95</v>
      </c>
      <c r="M518" s="1" t="s">
        <v>1141</v>
      </c>
      <c r="N518" s="1" t="s">
        <v>5451</v>
      </c>
      <c r="O518" s="1" t="s">
        <v>5452</v>
      </c>
      <c r="P518" s="1" t="s">
        <v>1144</v>
      </c>
      <c r="Q518" s="1" t="s">
        <v>5453</v>
      </c>
      <c r="R518" s="1" t="s">
        <v>1731</v>
      </c>
      <c r="S518" s="1" t="s">
        <v>3101</v>
      </c>
      <c r="T518" s="1" t="s">
        <v>1239</v>
      </c>
      <c r="U518" s="1" t="s">
        <v>3103</v>
      </c>
      <c r="V518" s="1" t="s">
        <v>1239</v>
      </c>
    </row>
    <row r="519" spans="1:22" ht="12.75">
      <c r="A519" s="3">
        <v>45451.471387349535</v>
      </c>
      <c r="B519" s="1" t="s">
        <v>18</v>
      </c>
      <c r="C519" s="6">
        <v>222111883</v>
      </c>
      <c r="D519" s="1" t="s">
        <v>773</v>
      </c>
      <c r="E519" s="1">
        <f t="shared" si="6"/>
        <v>1</v>
      </c>
      <c r="F519" s="1" t="str">
        <f>VLOOKUP(C519,Sheet1!$A$2:$D$540,4,FALSE)</f>
        <v>Amelia Rahayu</v>
      </c>
      <c r="G519" s="1">
        <f t="shared" si="7"/>
        <v>1</v>
      </c>
      <c r="H519" s="1" t="s">
        <v>5455</v>
      </c>
      <c r="I519" s="25" t="s">
        <v>5456</v>
      </c>
      <c r="J519" s="23" t="str">
        <f t="shared" si="8"/>
        <v>6285776121482</v>
      </c>
      <c r="K519" s="23" t="s">
        <v>5457</v>
      </c>
      <c r="L519" s="1" t="s">
        <v>773</v>
      </c>
      <c r="M519" s="1" t="s">
        <v>1141</v>
      </c>
      <c r="N519" s="1" t="s">
        <v>5458</v>
      </c>
      <c r="O519" s="1" t="s">
        <v>5459</v>
      </c>
      <c r="P519" s="1" t="s">
        <v>1144</v>
      </c>
      <c r="Q519" s="1" t="s">
        <v>5460</v>
      </c>
      <c r="R519" s="1" t="s">
        <v>5461</v>
      </c>
      <c r="S519" s="1" t="s">
        <v>2234</v>
      </c>
      <c r="T519" s="1" t="s">
        <v>5462</v>
      </c>
      <c r="U519" s="1" t="s">
        <v>5463</v>
      </c>
      <c r="V519" s="1" t="s">
        <v>5462</v>
      </c>
    </row>
    <row r="520" spans="1:22" ht="12.75">
      <c r="A520" s="3">
        <v>45451.519584201393</v>
      </c>
      <c r="B520" s="1" t="s">
        <v>41</v>
      </c>
      <c r="C520" s="6">
        <v>212111868</v>
      </c>
      <c r="D520" s="1" t="s">
        <v>87</v>
      </c>
      <c r="E520" s="1">
        <f t="shared" si="6"/>
        <v>1</v>
      </c>
      <c r="F520" s="1" t="str">
        <f>VLOOKUP(C520,Sheet1!$A$2:$D$540,4,FALSE)</f>
        <v>Aisyah Anjani Putri Siregar</v>
      </c>
      <c r="G520" s="1">
        <f t="shared" si="7"/>
        <v>1</v>
      </c>
      <c r="H520" s="1" t="s">
        <v>5465</v>
      </c>
      <c r="I520" s="25" t="s">
        <v>5466</v>
      </c>
      <c r="J520" s="23" t="str">
        <f t="shared" si="8"/>
        <v>62895322801856</v>
      </c>
      <c r="K520" s="26" t="s">
        <v>5467</v>
      </c>
      <c r="L520" s="1" t="s">
        <v>5468</v>
      </c>
      <c r="M520" s="1" t="s">
        <v>1177</v>
      </c>
      <c r="N520" s="1" t="s">
        <v>5228</v>
      </c>
      <c r="O520" s="1" t="s">
        <v>5469</v>
      </c>
      <c r="P520" s="1" t="s">
        <v>1144</v>
      </c>
      <c r="Q520" s="1" t="s">
        <v>5470</v>
      </c>
      <c r="R520" s="1" t="s">
        <v>5471</v>
      </c>
      <c r="S520" s="1" t="s">
        <v>1181</v>
      </c>
      <c r="T520" s="1" t="s">
        <v>1183</v>
      </c>
      <c r="U520" s="1" t="s">
        <v>1497</v>
      </c>
      <c r="V520" s="1" t="s">
        <v>1183</v>
      </c>
    </row>
    <row r="521" spans="1:22" ht="12.75">
      <c r="A521" s="3">
        <v>45451.463687511576</v>
      </c>
      <c r="B521" s="1" t="s">
        <v>62</v>
      </c>
      <c r="C521" s="6">
        <v>222112359</v>
      </c>
      <c r="D521" s="1" t="s">
        <v>271</v>
      </c>
      <c r="E521" s="1">
        <f t="shared" si="6"/>
        <v>1</v>
      </c>
      <c r="F521" s="1" t="str">
        <f>VLOOKUP(C521,Sheet1!$A$2:$D$540,4,FALSE)</f>
        <v>Shabrina Alfira Nisa</v>
      </c>
      <c r="G521" s="1">
        <f t="shared" si="7"/>
        <v>1</v>
      </c>
      <c r="H521" s="1" t="s">
        <v>5473</v>
      </c>
      <c r="I521" s="25" t="s">
        <v>5474</v>
      </c>
      <c r="J521" s="23" t="str">
        <f t="shared" si="8"/>
        <v>6282125579191</v>
      </c>
      <c r="K521" s="23" t="s">
        <v>5475</v>
      </c>
      <c r="L521" s="1" t="s">
        <v>5476</v>
      </c>
      <c r="M521" s="1" t="s">
        <v>1475</v>
      </c>
      <c r="N521" s="1" t="s">
        <v>5477</v>
      </c>
      <c r="O521" s="1" t="s">
        <v>5478</v>
      </c>
      <c r="P521" s="1" t="s">
        <v>1144</v>
      </c>
      <c r="Q521" s="1" t="s">
        <v>5478</v>
      </c>
      <c r="R521" s="1" t="s">
        <v>1158</v>
      </c>
      <c r="S521" s="1" t="s">
        <v>2422</v>
      </c>
      <c r="T521" s="1" t="s">
        <v>1899</v>
      </c>
      <c r="U521" s="1" t="s">
        <v>2195</v>
      </c>
      <c r="V521" s="1" t="s">
        <v>1899</v>
      </c>
    </row>
    <row r="522" spans="1:22" ht="12.75">
      <c r="A522" s="3">
        <v>45451.466604016205</v>
      </c>
      <c r="B522" s="1" t="s">
        <v>41</v>
      </c>
      <c r="C522" s="6">
        <v>212112109</v>
      </c>
      <c r="D522" s="1" t="s">
        <v>295</v>
      </c>
      <c r="E522" s="1">
        <f t="shared" si="6"/>
        <v>1</v>
      </c>
      <c r="F522" s="1" t="str">
        <f>VLOOKUP(C522,Sheet1!$A$2:$D$540,4,FALSE)</f>
        <v>Immanuel Nicholas Fransepta Samosir</v>
      </c>
      <c r="G522" s="1">
        <f t="shared" si="7"/>
        <v>1</v>
      </c>
      <c r="H522" s="1" t="s">
        <v>5480</v>
      </c>
      <c r="I522" s="25" t="s">
        <v>5481</v>
      </c>
      <c r="J522" s="23" t="str">
        <f t="shared" si="8"/>
        <v>6287769618550</v>
      </c>
      <c r="K522" s="26" t="s">
        <v>5482</v>
      </c>
      <c r="L522" s="1" t="s">
        <v>5483</v>
      </c>
      <c r="M522" s="1" t="s">
        <v>1141</v>
      </c>
      <c r="N522" s="1" t="s">
        <v>1141</v>
      </c>
      <c r="O522" s="1" t="s">
        <v>5484</v>
      </c>
      <c r="P522" s="1" t="s">
        <v>1144</v>
      </c>
      <c r="Q522" s="1" t="s">
        <v>5485</v>
      </c>
      <c r="R522" s="1" t="s">
        <v>5486</v>
      </c>
      <c r="S522" s="1" t="s">
        <v>1159</v>
      </c>
      <c r="T522" s="1" t="s">
        <v>1311</v>
      </c>
      <c r="U522" s="1" t="s">
        <v>1160</v>
      </c>
      <c r="V522" s="1" t="s">
        <v>1311</v>
      </c>
    </row>
    <row r="523" spans="1:22" ht="12.75">
      <c r="A523" s="3">
        <v>45451.478257719908</v>
      </c>
      <c r="B523" s="1" t="s">
        <v>103</v>
      </c>
      <c r="C523" s="6">
        <v>212112124</v>
      </c>
      <c r="D523" s="1" t="s">
        <v>803</v>
      </c>
      <c r="E523" s="1">
        <f t="shared" si="6"/>
        <v>1</v>
      </c>
      <c r="F523" s="1" t="str">
        <f>VLOOKUP(C523,Sheet1!$A$2:$D$540,4,FALSE)</f>
        <v>Kadek Agus Dwi Candra</v>
      </c>
      <c r="G523" s="1">
        <f t="shared" si="7"/>
        <v>1</v>
      </c>
      <c r="H523" s="1" t="s">
        <v>5488</v>
      </c>
      <c r="I523" s="25" t="s">
        <v>5489</v>
      </c>
      <c r="J523" s="23" t="str">
        <f t="shared" si="8"/>
        <v>6281529927588</v>
      </c>
      <c r="K523" s="23" t="s">
        <v>5490</v>
      </c>
      <c r="L523" s="1" t="s">
        <v>803</v>
      </c>
      <c r="M523" s="1" t="s">
        <v>1286</v>
      </c>
      <c r="N523" s="1" t="s">
        <v>2680</v>
      </c>
      <c r="O523" s="1" t="s">
        <v>4111</v>
      </c>
      <c r="P523" s="1" t="s">
        <v>1144</v>
      </c>
      <c r="Q523" s="1" t="s">
        <v>5491</v>
      </c>
      <c r="R523" s="1" t="s">
        <v>1897</v>
      </c>
      <c r="S523" s="1" t="s">
        <v>1897</v>
      </c>
      <c r="T523" s="1" t="s">
        <v>2684</v>
      </c>
      <c r="U523" s="1" t="s">
        <v>1900</v>
      </c>
      <c r="V523" s="1" t="s">
        <v>2684</v>
      </c>
    </row>
    <row r="524" spans="1:22" ht="12.75">
      <c r="A524" s="3">
        <v>45451.478553171299</v>
      </c>
      <c r="B524" s="1" t="s">
        <v>141</v>
      </c>
      <c r="C524" s="6">
        <v>212112231</v>
      </c>
      <c r="D524" s="1" t="s">
        <v>758</v>
      </c>
      <c r="E524" s="1">
        <f t="shared" si="6"/>
        <v>1</v>
      </c>
      <c r="F524" s="1" t="str">
        <f>VLOOKUP(C524,Sheet1!$A$2:$D$540,4,FALSE)</f>
        <v>Mutiara Nur Tsani Helfiana</v>
      </c>
      <c r="G524" s="1">
        <f t="shared" si="7"/>
        <v>1</v>
      </c>
      <c r="H524" s="1" t="s">
        <v>5493</v>
      </c>
      <c r="I524" s="25" t="s">
        <v>5494</v>
      </c>
      <c r="J524" s="23" t="str">
        <f t="shared" si="8"/>
        <v>6285851072539</v>
      </c>
      <c r="K524" s="23" t="s">
        <v>5495</v>
      </c>
      <c r="L524" s="1" t="s">
        <v>5496</v>
      </c>
      <c r="M524" s="1" t="s">
        <v>1141</v>
      </c>
      <c r="N524" s="1" t="s">
        <v>3540</v>
      </c>
      <c r="O524" s="1" t="s">
        <v>1944</v>
      </c>
      <c r="P524" s="1" t="s">
        <v>1144</v>
      </c>
      <c r="Q524" s="1" t="s">
        <v>5497</v>
      </c>
      <c r="R524" s="1" t="s">
        <v>3513</v>
      </c>
      <c r="S524" s="1" t="s">
        <v>3512</v>
      </c>
      <c r="T524" s="1" t="s">
        <v>3514</v>
      </c>
      <c r="U524" s="1" t="s">
        <v>3515</v>
      </c>
      <c r="V524" s="1" t="s">
        <v>3514</v>
      </c>
    </row>
    <row r="525" spans="1:22" ht="12.75">
      <c r="A525" s="3">
        <v>45451.491458182871</v>
      </c>
      <c r="B525" s="1" t="s">
        <v>41</v>
      </c>
      <c r="C525" s="6">
        <v>212112267</v>
      </c>
      <c r="D525" s="1" t="s">
        <v>844</v>
      </c>
      <c r="E525" s="1">
        <f t="shared" si="6"/>
        <v>1</v>
      </c>
      <c r="F525" s="1" t="str">
        <f>VLOOKUP(C525,Sheet1!$A$2:$D$540,4,FALSE)</f>
        <v>Nur Aisya Aurellia</v>
      </c>
      <c r="G525" s="1">
        <f t="shared" si="7"/>
        <v>1</v>
      </c>
      <c r="H525" s="1" t="s">
        <v>5499</v>
      </c>
      <c r="I525" s="25" t="s">
        <v>5500</v>
      </c>
      <c r="J525" s="23" t="str">
        <f t="shared" si="8"/>
        <v>6285652242992</v>
      </c>
      <c r="K525" s="23" t="s">
        <v>5501</v>
      </c>
      <c r="L525" s="1" t="s">
        <v>5502</v>
      </c>
      <c r="M525" s="1" t="s">
        <v>1141</v>
      </c>
      <c r="N525" s="1" t="s">
        <v>5503</v>
      </c>
      <c r="O525" s="1" t="s">
        <v>5504</v>
      </c>
      <c r="P525" s="1" t="s">
        <v>1144</v>
      </c>
      <c r="Q525" s="1" t="s">
        <v>5505</v>
      </c>
      <c r="R525" s="1" t="s">
        <v>5506</v>
      </c>
      <c r="S525" s="1" t="s">
        <v>1978</v>
      </c>
      <c r="T525" s="1" t="s">
        <v>5507</v>
      </c>
      <c r="U525" s="1" t="s">
        <v>1160</v>
      </c>
      <c r="V525" s="1" t="s">
        <v>5507</v>
      </c>
    </row>
    <row r="526" spans="1:22" ht="12.75">
      <c r="A526" s="3">
        <v>45451.49463523148</v>
      </c>
      <c r="B526" s="1" t="s">
        <v>41</v>
      </c>
      <c r="C526" s="6">
        <v>212111903</v>
      </c>
      <c r="D526" s="1" t="s">
        <v>317</v>
      </c>
      <c r="E526" s="1">
        <f t="shared" si="6"/>
        <v>1</v>
      </c>
      <c r="F526" s="1" t="str">
        <f>VLOOKUP(C526,Sheet1!$A$2:$D$540,4,FALSE)</f>
        <v>Anita</v>
      </c>
      <c r="G526" s="1">
        <f t="shared" si="7"/>
        <v>1</v>
      </c>
      <c r="H526" s="1" t="s">
        <v>5509</v>
      </c>
      <c r="I526" s="25" t="s">
        <v>5510</v>
      </c>
      <c r="J526" s="23" t="str">
        <f t="shared" si="8"/>
        <v>6282228055506</v>
      </c>
      <c r="K526" s="23" t="s">
        <v>5511</v>
      </c>
      <c r="L526" s="1" t="s">
        <v>317</v>
      </c>
      <c r="M526" s="1" t="s">
        <v>1141</v>
      </c>
      <c r="N526" s="1" t="s">
        <v>5512</v>
      </c>
      <c r="O526" s="1" t="s">
        <v>5513</v>
      </c>
      <c r="P526" s="1" t="s">
        <v>1144</v>
      </c>
      <c r="Q526" s="1" t="s">
        <v>5514</v>
      </c>
      <c r="R526" s="1" t="s">
        <v>1225</v>
      </c>
      <c r="S526" s="1" t="s">
        <v>1224</v>
      </c>
      <c r="T526" s="1" t="s">
        <v>1226</v>
      </c>
      <c r="U526" s="1" t="s">
        <v>2366</v>
      </c>
      <c r="V526" s="1" t="s">
        <v>2366</v>
      </c>
    </row>
    <row r="527" spans="1:22" ht="12.75">
      <c r="A527" s="3">
        <v>45451.497645405092</v>
      </c>
      <c r="B527" s="1" t="s">
        <v>57</v>
      </c>
      <c r="C527" s="6">
        <v>222111869</v>
      </c>
      <c r="D527" s="1" t="s">
        <v>643</v>
      </c>
      <c r="E527" s="1">
        <f t="shared" si="6"/>
        <v>1</v>
      </c>
      <c r="F527" s="1" t="str">
        <f>VLOOKUP(C527,Sheet1!$A$2:$D$540,4,FALSE)</f>
        <v>Aisyah Devyta Maharani</v>
      </c>
      <c r="G527" s="1">
        <f t="shared" si="7"/>
        <v>1</v>
      </c>
      <c r="H527" s="1" t="s">
        <v>5516</v>
      </c>
      <c r="I527" s="25" t="s">
        <v>5517</v>
      </c>
      <c r="J527" s="23" t="str">
        <f t="shared" si="8"/>
        <v>6289666117279</v>
      </c>
      <c r="K527" s="23" t="s">
        <v>5518</v>
      </c>
      <c r="L527" s="1" t="s">
        <v>5519</v>
      </c>
      <c r="M527" s="1" t="s">
        <v>1189</v>
      </c>
      <c r="N527" s="1" t="s">
        <v>5520</v>
      </c>
      <c r="O527" s="1" t="s">
        <v>5521</v>
      </c>
      <c r="P527" s="1" t="s">
        <v>1144</v>
      </c>
      <c r="Q527" s="1" t="s">
        <v>5522</v>
      </c>
      <c r="R527" s="1" t="s">
        <v>1268</v>
      </c>
      <c r="S527" s="1" t="s">
        <v>1268</v>
      </c>
      <c r="T527" s="1" t="s">
        <v>3443</v>
      </c>
      <c r="U527" s="1" t="s">
        <v>3444</v>
      </c>
      <c r="V527" s="1" t="s">
        <v>3443</v>
      </c>
    </row>
    <row r="528" spans="1:22" ht="12.75">
      <c r="A528" s="3">
        <v>45451.498388020831</v>
      </c>
      <c r="B528" s="1" t="s">
        <v>11</v>
      </c>
      <c r="C528" s="6">
        <v>222112044</v>
      </c>
      <c r="D528" s="1" t="s">
        <v>527</v>
      </c>
      <c r="E528" s="1">
        <f t="shared" si="6"/>
        <v>1</v>
      </c>
      <c r="F528" s="1" t="str">
        <f>VLOOKUP(C528,Sheet1!$A$2:$D$540,4,FALSE)</f>
        <v>Farid Akbar Arifandi</v>
      </c>
      <c r="G528" s="1">
        <f t="shared" si="7"/>
        <v>1</v>
      </c>
      <c r="H528" s="1" t="s">
        <v>5524</v>
      </c>
      <c r="I528" s="25" t="s">
        <v>5525</v>
      </c>
      <c r="J528" s="23" t="str">
        <f t="shared" si="8"/>
        <v>6285156910167</v>
      </c>
      <c r="K528" s="26" t="s">
        <v>5526</v>
      </c>
      <c r="L528" s="1" t="s">
        <v>5527</v>
      </c>
      <c r="M528" s="1" t="s">
        <v>1141</v>
      </c>
      <c r="N528" s="1" t="s">
        <v>5528</v>
      </c>
      <c r="O528" s="1" t="s">
        <v>5529</v>
      </c>
      <c r="P528" s="1" t="s">
        <v>1144</v>
      </c>
      <c r="Q528" s="1" t="s">
        <v>5530</v>
      </c>
      <c r="R528" s="1" t="s">
        <v>3914</v>
      </c>
      <c r="S528" s="1" t="s">
        <v>1170</v>
      </c>
      <c r="T528" s="1" t="s">
        <v>3915</v>
      </c>
      <c r="U528" s="1" t="s">
        <v>1171</v>
      </c>
      <c r="V528" s="1" t="s">
        <v>3915</v>
      </c>
    </row>
    <row r="529" spans="1:22" ht="12.75">
      <c r="A529" s="3">
        <v>45451.53867613426</v>
      </c>
      <c r="B529" s="1" t="s">
        <v>141</v>
      </c>
      <c r="C529" s="6">
        <v>212112431</v>
      </c>
      <c r="D529" s="1" t="s">
        <v>511</v>
      </c>
      <c r="E529" s="1">
        <f t="shared" si="6"/>
        <v>1</v>
      </c>
      <c r="F529" s="1" t="str">
        <f>VLOOKUP(C529,Sheet1!$A$2:$D$540,4,FALSE)</f>
        <v>Zena Azzahra Dzunnurain</v>
      </c>
      <c r="G529" s="1">
        <f t="shared" si="7"/>
        <v>1</v>
      </c>
      <c r="H529" s="1" t="s">
        <v>5532</v>
      </c>
      <c r="I529" s="25" t="s">
        <v>5533</v>
      </c>
      <c r="J529" s="23" t="str">
        <f t="shared" si="8"/>
        <v>6287886977536</v>
      </c>
      <c r="K529" s="23" t="s">
        <v>5534</v>
      </c>
      <c r="L529" s="1" t="s">
        <v>5535</v>
      </c>
      <c r="M529" s="1" t="s">
        <v>1141</v>
      </c>
      <c r="N529" s="1" t="s">
        <v>5536</v>
      </c>
      <c r="O529" s="1" t="s">
        <v>5537</v>
      </c>
      <c r="P529" s="1" t="s">
        <v>1144</v>
      </c>
      <c r="Q529" s="1" t="s">
        <v>5538</v>
      </c>
      <c r="R529" s="1" t="s">
        <v>3525</v>
      </c>
      <c r="S529" s="1" t="s">
        <v>3524</v>
      </c>
      <c r="T529" s="1" t="s">
        <v>3527</v>
      </c>
      <c r="U529" s="1" t="s">
        <v>3526</v>
      </c>
      <c r="V529" s="1" t="s">
        <v>3527</v>
      </c>
    </row>
    <row r="530" spans="1:22" ht="12.75">
      <c r="A530" s="3">
        <v>45451.54346001157</v>
      </c>
      <c r="B530" s="1" t="s">
        <v>141</v>
      </c>
      <c r="C530" s="6">
        <v>212112192</v>
      </c>
      <c r="D530" s="1" t="s">
        <v>283</v>
      </c>
      <c r="E530" s="1">
        <f t="shared" si="6"/>
        <v>1</v>
      </c>
      <c r="F530" s="1" t="str">
        <f>VLOOKUP(C530,Sheet1!$A$2:$D$540,4,FALSE)</f>
        <v>Mohammad Ilham Mahfud</v>
      </c>
      <c r="G530" s="1">
        <f t="shared" si="7"/>
        <v>1</v>
      </c>
      <c r="H530" s="1" t="s">
        <v>5540</v>
      </c>
      <c r="I530" s="25" t="s">
        <v>5541</v>
      </c>
      <c r="J530" s="23" t="str">
        <f t="shared" si="8"/>
        <v>6287750033458</v>
      </c>
      <c r="K530" s="23" t="s">
        <v>5542</v>
      </c>
      <c r="L530" s="1" t="s">
        <v>5543</v>
      </c>
      <c r="M530" s="1" t="s">
        <v>1141</v>
      </c>
      <c r="N530" s="1" t="s">
        <v>1866</v>
      </c>
      <c r="O530" s="1" t="s">
        <v>5544</v>
      </c>
      <c r="P530" s="1" t="s">
        <v>1144</v>
      </c>
      <c r="Q530" s="1" t="s">
        <v>5545</v>
      </c>
      <c r="R530" s="1" t="s">
        <v>1268</v>
      </c>
      <c r="S530" s="1" t="s">
        <v>1740</v>
      </c>
      <c r="T530" s="1" t="s">
        <v>1161</v>
      </c>
      <c r="U530" s="1" t="s">
        <v>3443</v>
      </c>
      <c r="V530" s="1" t="s">
        <v>1161</v>
      </c>
    </row>
    <row r="531" spans="1:22" ht="12.75">
      <c r="A531" s="3">
        <v>45451.601760937498</v>
      </c>
      <c r="B531" s="1" t="s">
        <v>75</v>
      </c>
      <c r="C531" s="6">
        <v>222112281</v>
      </c>
      <c r="D531" s="1" t="s">
        <v>442</v>
      </c>
      <c r="E531" s="1">
        <f t="shared" si="6"/>
        <v>1</v>
      </c>
      <c r="F531" s="1" t="str">
        <f>VLOOKUP(C531,Sheet1!$A$2:$D$540,4,FALSE)</f>
        <v>Pandu Wahyu Aji</v>
      </c>
      <c r="G531" s="1">
        <f t="shared" si="7"/>
        <v>1</v>
      </c>
      <c r="H531" s="1" t="s">
        <v>5547</v>
      </c>
      <c r="I531" s="25" t="s">
        <v>5548</v>
      </c>
      <c r="J531" s="23" t="str">
        <f t="shared" si="8"/>
        <v>6289648760750</v>
      </c>
      <c r="K531" s="23" t="s">
        <v>5549</v>
      </c>
      <c r="L531" s="1" t="s">
        <v>5550</v>
      </c>
      <c r="M531" s="1" t="s">
        <v>1155</v>
      </c>
      <c r="N531" s="1" t="s">
        <v>5551</v>
      </c>
      <c r="O531" s="1" t="s">
        <v>5552</v>
      </c>
      <c r="P531" s="1" t="s">
        <v>1144</v>
      </c>
      <c r="Q531" s="1" t="s">
        <v>5553</v>
      </c>
      <c r="R531" s="1" t="s">
        <v>1279</v>
      </c>
      <c r="S531" s="1" t="s">
        <v>1619</v>
      </c>
      <c r="T531" s="1" t="s">
        <v>1281</v>
      </c>
      <c r="U531" s="1" t="s">
        <v>1620</v>
      </c>
      <c r="V531" s="1" t="s">
        <v>1281</v>
      </c>
    </row>
    <row r="532" spans="1:22" ht="12.75">
      <c r="A532" s="13">
        <v>45451.963595219902</v>
      </c>
      <c r="B532" s="14" t="s">
        <v>11</v>
      </c>
      <c r="C532" s="33">
        <v>222111971</v>
      </c>
      <c r="D532" s="14" t="s">
        <v>710</v>
      </c>
      <c r="E532" s="1">
        <f t="shared" si="6"/>
        <v>1</v>
      </c>
      <c r="F532" s="1" t="str">
        <f>VLOOKUP(C532,Sheet1!$A$2:$D$540,4,FALSE)</f>
        <v>Cindy Septia Trionita</v>
      </c>
      <c r="G532" s="1">
        <f t="shared" si="7"/>
        <v>1</v>
      </c>
      <c r="H532" s="14" t="s">
        <v>5555</v>
      </c>
      <c r="I532" s="32" t="s">
        <v>5556</v>
      </c>
      <c r="K532" s="14" t="s">
        <v>5557</v>
      </c>
      <c r="L532" s="14" t="s">
        <v>5558</v>
      </c>
      <c r="M532" s="14" t="s">
        <v>1141</v>
      </c>
      <c r="N532" s="14" t="s">
        <v>5559</v>
      </c>
      <c r="O532" s="14" t="s">
        <v>5560</v>
      </c>
      <c r="P532" s="14" t="s">
        <v>1144</v>
      </c>
      <c r="Q532" s="14" t="s">
        <v>5561</v>
      </c>
      <c r="R532" s="14" t="s">
        <v>3512</v>
      </c>
      <c r="S532" s="14" t="s">
        <v>3513</v>
      </c>
      <c r="T532" s="14" t="s">
        <v>3514</v>
      </c>
      <c r="U532" s="14" t="s">
        <v>3515</v>
      </c>
    </row>
    <row r="533" spans="1:22" ht="12.75">
      <c r="A533" s="13">
        <v>45452.045379236108</v>
      </c>
      <c r="B533" s="14" t="s">
        <v>20</v>
      </c>
      <c r="C533" s="33">
        <v>212112040</v>
      </c>
      <c r="D533" s="14" t="s">
        <v>658</v>
      </c>
      <c r="E533" s="1">
        <f t="shared" si="6"/>
        <v>1</v>
      </c>
      <c r="F533" s="1" t="str">
        <f>VLOOKUP(C533,Sheet1!$A$2:$D$540,4,FALSE)</f>
        <v>Faradilla Chairin Ninda</v>
      </c>
      <c r="G533" s="1">
        <f t="shared" si="7"/>
        <v>1</v>
      </c>
      <c r="H533" s="14" t="s">
        <v>5563</v>
      </c>
      <c r="I533" s="32" t="s">
        <v>5564</v>
      </c>
      <c r="K533" s="33">
        <v>7199935539</v>
      </c>
      <c r="L533" s="14" t="s">
        <v>5565</v>
      </c>
      <c r="M533" s="14" t="s">
        <v>2830</v>
      </c>
      <c r="N533" s="14" t="s">
        <v>5566</v>
      </c>
      <c r="O533" s="14" t="s">
        <v>5567</v>
      </c>
      <c r="P533" s="14" t="s">
        <v>1144</v>
      </c>
      <c r="Q533" s="14" t="s">
        <v>5568</v>
      </c>
      <c r="R533" s="14" t="s">
        <v>1719</v>
      </c>
      <c r="S533" s="14" t="s">
        <v>1739</v>
      </c>
      <c r="T533" s="14" t="s">
        <v>1721</v>
      </c>
      <c r="U533" s="14" t="s">
        <v>1741</v>
      </c>
    </row>
    <row r="534" spans="1:22" ht="12.75">
      <c r="A534" s="13">
        <v>45452.361307465282</v>
      </c>
      <c r="B534" s="14" t="s">
        <v>306</v>
      </c>
      <c r="C534" s="33">
        <v>212011264</v>
      </c>
      <c r="D534" s="14" t="s">
        <v>307</v>
      </c>
      <c r="E534" s="1">
        <f t="shared" si="6"/>
        <v>1</v>
      </c>
      <c r="F534" s="14" t="s">
        <v>307</v>
      </c>
      <c r="G534" s="1">
        <f t="shared" si="7"/>
        <v>1</v>
      </c>
      <c r="H534" s="14" t="s">
        <v>5570</v>
      </c>
      <c r="I534" s="32" t="s">
        <v>5571</v>
      </c>
      <c r="K534" s="33">
        <v>7169034545</v>
      </c>
      <c r="L534" s="14" t="s">
        <v>307</v>
      </c>
      <c r="M534" s="14" t="s">
        <v>1994</v>
      </c>
      <c r="N534" s="14" t="s">
        <v>5572</v>
      </c>
      <c r="O534" s="14" t="s">
        <v>5573</v>
      </c>
      <c r="P534" s="14" t="s">
        <v>2060</v>
      </c>
      <c r="Q534" s="14" t="s">
        <v>5574</v>
      </c>
      <c r="R534" s="14" t="s">
        <v>5575</v>
      </c>
      <c r="S534" s="14" t="s">
        <v>5576</v>
      </c>
      <c r="T534" s="14" t="s">
        <v>2344</v>
      </c>
      <c r="U534" s="14" t="s">
        <v>1311</v>
      </c>
    </row>
    <row r="535" spans="1:22" ht="12.75">
      <c r="A535" s="13">
        <v>45452.371656215277</v>
      </c>
      <c r="B535" s="14" t="s">
        <v>141</v>
      </c>
      <c r="C535" s="33">
        <v>212112412</v>
      </c>
      <c r="D535" s="14" t="s">
        <v>256</v>
      </c>
      <c r="E535" s="1">
        <f t="shared" si="6"/>
        <v>1</v>
      </c>
      <c r="F535" s="1" t="str">
        <f>VLOOKUP(C535,Sheet1!$A$2:$D$540,4,FALSE)</f>
        <v>Vilanata Tesalonika Lana</v>
      </c>
      <c r="G535" s="1">
        <f t="shared" si="7"/>
        <v>1</v>
      </c>
      <c r="H535" s="14" t="s">
        <v>5578</v>
      </c>
      <c r="I535" s="32" t="s">
        <v>5579</v>
      </c>
      <c r="K535" s="33">
        <v>1590003013470</v>
      </c>
      <c r="L535" s="14" t="s">
        <v>5580</v>
      </c>
      <c r="M535" s="14" t="s">
        <v>1155</v>
      </c>
      <c r="N535" s="14" t="s">
        <v>5581</v>
      </c>
      <c r="O535" s="14" t="s">
        <v>5582</v>
      </c>
      <c r="P535" s="14" t="s">
        <v>1144</v>
      </c>
      <c r="Q535" s="14" t="s">
        <v>5583</v>
      </c>
      <c r="R535" s="14" t="s">
        <v>5584</v>
      </c>
      <c r="S535" s="14" t="s">
        <v>1382</v>
      </c>
      <c r="T535" s="14" t="s">
        <v>1160</v>
      </c>
      <c r="U535" s="14" t="s">
        <v>1311</v>
      </c>
    </row>
    <row r="536" spans="1:22" ht="12.75">
      <c r="A536" s="13">
        <v>45452.501969259261</v>
      </c>
      <c r="B536" s="14" t="s">
        <v>23</v>
      </c>
      <c r="C536" s="33">
        <v>112212660</v>
      </c>
      <c r="D536" s="14" t="s">
        <v>865</v>
      </c>
      <c r="E536" s="1">
        <f t="shared" si="6"/>
        <v>1</v>
      </c>
      <c r="F536" s="1" t="str">
        <f>VLOOKUP(C536,Sheet1!$A$2:$D$540,4,FALSE)</f>
        <v>Ilham Dwi Kuncoro</v>
      </c>
      <c r="G536" s="1">
        <f t="shared" si="7"/>
        <v>1</v>
      </c>
      <c r="H536" s="14" t="s">
        <v>5586</v>
      </c>
      <c r="I536" s="32" t="s">
        <v>5587</v>
      </c>
      <c r="K536" s="32" t="s">
        <v>5588</v>
      </c>
      <c r="L536" s="14" t="s">
        <v>865</v>
      </c>
      <c r="M536" s="14" t="s">
        <v>5589</v>
      </c>
      <c r="N536" s="14" t="s">
        <v>5590</v>
      </c>
      <c r="O536" s="14" t="s">
        <v>5591</v>
      </c>
      <c r="P536" s="14" t="s">
        <v>1144</v>
      </c>
      <c r="Q536" s="14" t="s">
        <v>5592</v>
      </c>
      <c r="R536" s="14" t="s">
        <v>1799</v>
      </c>
      <c r="S536" s="14" t="s">
        <v>1800</v>
      </c>
      <c r="T536" s="14" t="s">
        <v>1801</v>
      </c>
      <c r="U536" s="14" t="s">
        <v>1801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A10"/>
  <sheetViews>
    <sheetView workbookViewId="0"/>
  </sheetViews>
  <sheetFormatPr defaultRowHeight="15"/>
  <sheetData>
    <row r="1" ht="12.75"/>
    <row r="2" ht="12.75"/>
    <row r="3" ht="12.75"/>
    <row r="4" ht="12.75"/>
    <row r="5" ht="12.75"/>
    <row r="6" ht="12.75"/>
    <row r="7" ht="12.75"/>
    <row r="8" ht="12.75"/>
    <row r="9" ht="12.75"/>
    <row r="10" ht="12.75"/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C144"/>
  <sheetViews>
    <sheetView workbookViewId="0"/>
  </sheetViews>
  <sheetFormatPr defaultRowHeight="15"/>
  <sheetData>
    <row r="1" spans="1:3" ht="12.75">
      <c r="A1" s="108" t="s">
        <v>1127</v>
      </c>
      <c r="B1" s="109" t="s">
        <v>942</v>
      </c>
      <c r="C1" s="110" t="s">
        <v>7964</v>
      </c>
    </row>
    <row r="2" spans="1:3" ht="12.75">
      <c r="A2" s="111" t="s">
        <v>2499</v>
      </c>
      <c r="B2" s="112">
        <v>3</v>
      </c>
      <c r="C2" s="113" t="s">
        <v>14</v>
      </c>
    </row>
    <row r="3" spans="1:3" ht="12.75">
      <c r="A3" s="111" t="s">
        <v>1182</v>
      </c>
      <c r="B3" s="112">
        <v>10</v>
      </c>
      <c r="C3" s="113" t="s">
        <v>26</v>
      </c>
    </row>
    <row r="4" spans="1:3" ht="12.75">
      <c r="A4" s="111" t="s">
        <v>1767</v>
      </c>
      <c r="B4" s="112">
        <v>1</v>
      </c>
      <c r="C4" s="113" t="s">
        <v>26</v>
      </c>
    </row>
    <row r="5" spans="1:3" ht="12.75">
      <c r="A5" s="111" t="s">
        <v>4686</v>
      </c>
      <c r="B5" s="112">
        <v>3</v>
      </c>
      <c r="C5" s="113" t="s">
        <v>26</v>
      </c>
    </row>
    <row r="6" spans="1:3" ht="12.75">
      <c r="A6" s="111" t="s">
        <v>1469</v>
      </c>
      <c r="B6" s="112">
        <v>2</v>
      </c>
      <c r="C6" s="113" t="s">
        <v>26</v>
      </c>
    </row>
    <row r="7" spans="1:3" ht="12.75">
      <c r="A7" s="111" t="s">
        <v>1497</v>
      </c>
      <c r="B7" s="112">
        <v>5</v>
      </c>
      <c r="C7" s="113" t="s">
        <v>26</v>
      </c>
    </row>
    <row r="8" spans="1:3" ht="12.75">
      <c r="A8" s="111" t="s">
        <v>2107</v>
      </c>
      <c r="B8" s="112">
        <v>1</v>
      </c>
      <c r="C8" s="113" t="s">
        <v>26</v>
      </c>
    </row>
    <row r="9" spans="1:3" ht="12.75">
      <c r="A9" s="111" t="s">
        <v>4760</v>
      </c>
      <c r="B9" s="112">
        <v>1</v>
      </c>
      <c r="C9" s="113" t="s">
        <v>26</v>
      </c>
    </row>
    <row r="10" spans="1:3" ht="12.75">
      <c r="A10" s="111" t="s">
        <v>1768</v>
      </c>
      <c r="B10" s="112">
        <v>1</v>
      </c>
      <c r="C10" s="113" t="s">
        <v>26</v>
      </c>
    </row>
    <row r="11" spans="1:3" ht="12.75">
      <c r="A11" s="111" t="s">
        <v>3326</v>
      </c>
      <c r="B11" s="112">
        <v>2</v>
      </c>
      <c r="C11" s="113" t="s">
        <v>26</v>
      </c>
    </row>
    <row r="12" spans="1:3" ht="12.75">
      <c r="A12" s="111" t="s">
        <v>1183</v>
      </c>
      <c r="B12" s="112">
        <v>6</v>
      </c>
      <c r="C12" s="113" t="s">
        <v>26</v>
      </c>
    </row>
    <row r="13" spans="1:3" ht="12.75">
      <c r="A13" s="111" t="s">
        <v>4761</v>
      </c>
      <c r="B13" s="112">
        <v>1</v>
      </c>
      <c r="C13" s="113" t="s">
        <v>26</v>
      </c>
    </row>
    <row r="14" spans="1:3" ht="12.75">
      <c r="A14" s="111" t="s">
        <v>1239</v>
      </c>
      <c r="B14" s="112">
        <v>2</v>
      </c>
      <c r="C14" s="113" t="s">
        <v>92</v>
      </c>
    </row>
    <row r="15" spans="1:3" ht="12.75">
      <c r="A15" s="111" t="s">
        <v>5073</v>
      </c>
      <c r="B15" s="112">
        <v>1</v>
      </c>
      <c r="C15" s="113" t="s">
        <v>92</v>
      </c>
    </row>
    <row r="16" spans="1:3" ht="12.75">
      <c r="A16" s="111" t="s">
        <v>3370</v>
      </c>
      <c r="B16" s="112">
        <v>3</v>
      </c>
      <c r="C16" s="113" t="s">
        <v>92</v>
      </c>
    </row>
    <row r="17" spans="1:3" ht="12.75">
      <c r="A17" s="111" t="s">
        <v>3623</v>
      </c>
      <c r="B17" s="112">
        <v>2</v>
      </c>
      <c r="C17" s="113" t="s">
        <v>92</v>
      </c>
    </row>
    <row r="18" spans="1:3" ht="12.75">
      <c r="A18" s="111" t="s">
        <v>3633</v>
      </c>
      <c r="B18" s="112">
        <v>1</v>
      </c>
      <c r="C18" s="113" t="s">
        <v>92</v>
      </c>
    </row>
    <row r="19" spans="1:3" ht="12.75">
      <c r="A19" s="111" t="s">
        <v>4362</v>
      </c>
      <c r="B19" s="112">
        <v>1</v>
      </c>
      <c r="C19" s="113" t="s">
        <v>92</v>
      </c>
    </row>
    <row r="20" spans="1:3" ht="12.75">
      <c r="A20" s="111" t="s">
        <v>3371</v>
      </c>
      <c r="B20" s="112">
        <v>1</v>
      </c>
      <c r="C20" s="113" t="s">
        <v>92</v>
      </c>
    </row>
    <row r="21" spans="1:3" ht="12.75">
      <c r="A21" s="111" t="s">
        <v>1238</v>
      </c>
      <c r="B21" s="112">
        <v>6</v>
      </c>
      <c r="C21" s="113" t="s">
        <v>92</v>
      </c>
    </row>
    <row r="22" spans="1:3" ht="12.75">
      <c r="A22" s="111" t="s">
        <v>2911</v>
      </c>
      <c r="B22" s="112">
        <v>1</v>
      </c>
      <c r="C22" s="113" t="s">
        <v>92</v>
      </c>
    </row>
    <row r="23" spans="1:3" ht="12.75">
      <c r="A23" s="111" t="s">
        <v>2969</v>
      </c>
      <c r="B23" s="112">
        <v>1</v>
      </c>
      <c r="C23" s="113" t="s">
        <v>136</v>
      </c>
    </row>
    <row r="24" spans="1:3" ht="12.75">
      <c r="A24" s="111" t="s">
        <v>3276</v>
      </c>
      <c r="B24" s="112">
        <v>5</v>
      </c>
      <c r="C24" s="113" t="s">
        <v>136</v>
      </c>
    </row>
    <row r="25" spans="1:3" ht="12.75">
      <c r="A25" s="111" t="s">
        <v>1342</v>
      </c>
      <c r="B25" s="112">
        <v>4</v>
      </c>
      <c r="C25" s="113" t="s">
        <v>150</v>
      </c>
    </row>
    <row r="26" spans="1:3" ht="12.75">
      <c r="A26" s="111" t="s">
        <v>3199</v>
      </c>
      <c r="B26" s="112">
        <v>1</v>
      </c>
      <c r="C26" s="113" t="s">
        <v>150</v>
      </c>
    </row>
    <row r="27" spans="1:3" ht="12.75">
      <c r="A27" s="111" t="s">
        <v>1851</v>
      </c>
      <c r="B27" s="112">
        <v>4</v>
      </c>
      <c r="C27" s="113" t="s">
        <v>161</v>
      </c>
    </row>
    <row r="28" spans="1:3" ht="12.75">
      <c r="A28" s="111" t="s">
        <v>4805</v>
      </c>
      <c r="B28" s="112">
        <v>1</v>
      </c>
      <c r="C28" s="113" t="s">
        <v>161</v>
      </c>
    </row>
    <row r="29" spans="1:3" ht="12.75">
      <c r="A29" s="111" t="s">
        <v>2035</v>
      </c>
      <c r="B29" s="112">
        <v>3</v>
      </c>
      <c r="C29" s="113" t="s">
        <v>161</v>
      </c>
    </row>
    <row r="30" spans="1:3" ht="12.75">
      <c r="A30" s="111" t="s">
        <v>4352</v>
      </c>
      <c r="B30" s="112">
        <v>1</v>
      </c>
      <c r="C30" s="113" t="s">
        <v>161</v>
      </c>
    </row>
    <row r="31" spans="1:3" ht="12.75">
      <c r="A31" s="111" t="s">
        <v>1519</v>
      </c>
      <c r="B31" s="112">
        <v>2</v>
      </c>
      <c r="C31" s="113" t="s">
        <v>180</v>
      </c>
    </row>
    <row r="32" spans="1:3" ht="12.75">
      <c r="A32" s="111" t="s">
        <v>1674</v>
      </c>
      <c r="B32" s="112">
        <v>5</v>
      </c>
      <c r="C32" s="113" t="s">
        <v>187</v>
      </c>
    </row>
    <row r="33" spans="1:3" ht="12.75">
      <c r="A33" s="111" t="s">
        <v>5040</v>
      </c>
      <c r="B33" s="112">
        <v>1</v>
      </c>
      <c r="C33" s="113" t="s">
        <v>187</v>
      </c>
    </row>
    <row r="34" spans="1:3" ht="12.75">
      <c r="A34" s="111" t="s">
        <v>4458</v>
      </c>
      <c r="B34" s="112">
        <v>1</v>
      </c>
      <c r="C34" s="113" t="s">
        <v>187</v>
      </c>
    </row>
    <row r="35" spans="1:3" ht="12.75">
      <c r="A35" s="111" t="s">
        <v>4948</v>
      </c>
      <c r="B35" s="112">
        <v>1</v>
      </c>
      <c r="C35" s="113" t="s">
        <v>187</v>
      </c>
    </row>
    <row r="36" spans="1:3" ht="12.75">
      <c r="A36" s="111" t="s">
        <v>1675</v>
      </c>
      <c r="B36" s="112">
        <v>3</v>
      </c>
      <c r="C36" s="113" t="s">
        <v>187</v>
      </c>
    </row>
    <row r="37" spans="1:3" ht="12.75">
      <c r="A37" s="111" t="s">
        <v>4270</v>
      </c>
      <c r="B37" s="112">
        <v>1</v>
      </c>
      <c r="C37" s="113" t="s">
        <v>187</v>
      </c>
    </row>
    <row r="38" spans="1:3" ht="12.75">
      <c r="A38" s="111" t="s">
        <v>4470</v>
      </c>
      <c r="B38" s="112">
        <v>1</v>
      </c>
      <c r="C38" s="113" t="s">
        <v>213</v>
      </c>
    </row>
    <row r="39" spans="1:3" ht="12.75">
      <c r="A39" s="111" t="s">
        <v>4282</v>
      </c>
      <c r="B39" s="112">
        <v>1</v>
      </c>
      <c r="C39" s="113" t="s">
        <v>218</v>
      </c>
    </row>
    <row r="40" spans="1:3" ht="12.75">
      <c r="A40" s="111" t="s">
        <v>1160</v>
      </c>
      <c r="B40" s="112">
        <v>32</v>
      </c>
      <c r="C40" s="113" t="s">
        <v>223</v>
      </c>
    </row>
    <row r="41" spans="1:3" ht="12.75">
      <c r="A41" s="111" t="s">
        <v>2960</v>
      </c>
      <c r="B41" s="112">
        <v>5</v>
      </c>
      <c r="C41" s="113" t="s">
        <v>223</v>
      </c>
    </row>
    <row r="42" spans="1:3" ht="12.75">
      <c r="A42" s="111" t="s">
        <v>1899</v>
      </c>
      <c r="B42" s="112">
        <v>8</v>
      </c>
      <c r="C42" s="113" t="s">
        <v>223</v>
      </c>
    </row>
    <row r="43" spans="1:3" ht="12.75">
      <c r="A43" s="111" t="s">
        <v>1161</v>
      </c>
      <c r="B43" s="112">
        <v>8</v>
      </c>
      <c r="C43" s="113" t="s">
        <v>223</v>
      </c>
    </row>
    <row r="44" spans="1:3" ht="12.75">
      <c r="A44" s="111" t="s">
        <v>1311</v>
      </c>
      <c r="B44" s="112">
        <v>8</v>
      </c>
      <c r="C44" s="113" t="s">
        <v>223</v>
      </c>
    </row>
    <row r="45" spans="1:3" ht="12.75">
      <c r="A45" s="111" t="s">
        <v>2344</v>
      </c>
      <c r="B45" s="112">
        <v>8</v>
      </c>
      <c r="C45" s="113" t="s">
        <v>223</v>
      </c>
    </row>
    <row r="46" spans="1:3" ht="12.75">
      <c r="A46" s="111" t="s">
        <v>2366</v>
      </c>
      <c r="B46" s="112">
        <v>8</v>
      </c>
      <c r="C46" s="113" t="s">
        <v>223</v>
      </c>
    </row>
    <row r="47" spans="1:3" ht="12.75">
      <c r="A47" s="111" t="s">
        <v>2581</v>
      </c>
      <c r="B47" s="112">
        <v>4</v>
      </c>
      <c r="C47" s="113" t="s">
        <v>319</v>
      </c>
    </row>
    <row r="48" spans="1:3" ht="12.75">
      <c r="A48" s="111" t="s">
        <v>1592</v>
      </c>
      <c r="B48" s="112">
        <v>5</v>
      </c>
      <c r="C48" s="113" t="s">
        <v>319</v>
      </c>
    </row>
    <row r="49" spans="1:3" ht="12.75">
      <c r="A49" s="111" t="s">
        <v>4837</v>
      </c>
      <c r="B49" s="112">
        <v>1</v>
      </c>
      <c r="C49" s="113" t="s">
        <v>319</v>
      </c>
    </row>
    <row r="50" spans="1:3" ht="12.75">
      <c r="A50" s="111" t="s">
        <v>4422</v>
      </c>
      <c r="B50" s="112">
        <v>1</v>
      </c>
      <c r="C50" s="113" t="s">
        <v>319</v>
      </c>
    </row>
    <row r="51" spans="1:3" ht="12.75">
      <c r="A51" s="111" t="s">
        <v>2724</v>
      </c>
      <c r="B51" s="112">
        <v>1</v>
      </c>
      <c r="C51" s="113" t="s">
        <v>319</v>
      </c>
    </row>
    <row r="52" spans="1:3" ht="12.75">
      <c r="A52" s="111" t="s">
        <v>2195</v>
      </c>
      <c r="B52" s="112">
        <v>3</v>
      </c>
      <c r="C52" s="113" t="s">
        <v>319</v>
      </c>
    </row>
    <row r="53" spans="1:3" ht="12.75">
      <c r="A53" s="111" t="s">
        <v>1653</v>
      </c>
      <c r="B53" s="112">
        <v>8</v>
      </c>
      <c r="C53" s="113" t="s">
        <v>319</v>
      </c>
    </row>
    <row r="54" spans="1:3" ht="12.75">
      <c r="A54" s="111" t="s">
        <v>2423</v>
      </c>
      <c r="B54" s="112">
        <v>3</v>
      </c>
      <c r="C54" s="113" t="s">
        <v>319</v>
      </c>
    </row>
    <row r="55" spans="1:3" ht="12.75">
      <c r="A55" s="111" t="s">
        <v>3166</v>
      </c>
      <c r="B55" s="112">
        <v>3</v>
      </c>
      <c r="C55" s="113" t="s">
        <v>319</v>
      </c>
    </row>
    <row r="56" spans="1:3" ht="12.75">
      <c r="A56" s="111" t="s">
        <v>1361</v>
      </c>
      <c r="B56" s="112">
        <v>9</v>
      </c>
      <c r="C56" s="113" t="s">
        <v>368</v>
      </c>
    </row>
    <row r="57" spans="1:3" ht="12.75">
      <c r="A57" s="111" t="s">
        <v>1301</v>
      </c>
      <c r="B57" s="112">
        <v>4</v>
      </c>
      <c r="C57" s="113" t="s">
        <v>368</v>
      </c>
    </row>
    <row r="58" spans="1:3" ht="12.75">
      <c r="A58" s="111" t="s">
        <v>1372</v>
      </c>
      <c r="B58" s="112">
        <v>6</v>
      </c>
      <c r="C58" s="113" t="s">
        <v>368</v>
      </c>
    </row>
    <row r="59" spans="1:3" ht="12.75">
      <c r="A59" s="111" t="s">
        <v>1487</v>
      </c>
      <c r="B59" s="112">
        <v>5</v>
      </c>
      <c r="C59" s="113" t="s">
        <v>368</v>
      </c>
    </row>
    <row r="60" spans="1:3" ht="12.75">
      <c r="A60" s="111" t="s">
        <v>2161</v>
      </c>
      <c r="B60" s="112">
        <v>3</v>
      </c>
      <c r="C60" s="113" t="s">
        <v>368</v>
      </c>
    </row>
    <row r="61" spans="1:3" ht="12.75">
      <c r="A61" s="111" t="s">
        <v>1280</v>
      </c>
      <c r="B61" s="112">
        <v>6</v>
      </c>
      <c r="C61" s="113" t="s">
        <v>368</v>
      </c>
    </row>
    <row r="62" spans="1:3" ht="12.75">
      <c r="A62" s="111" t="s">
        <v>1281</v>
      </c>
      <c r="B62" s="112">
        <v>6</v>
      </c>
      <c r="C62" s="113" t="s">
        <v>368</v>
      </c>
    </row>
    <row r="63" spans="1:3" ht="12.75">
      <c r="A63" s="111" t="s">
        <v>2160</v>
      </c>
      <c r="B63" s="112">
        <v>2</v>
      </c>
      <c r="C63" s="113" t="s">
        <v>368</v>
      </c>
    </row>
    <row r="64" spans="1:3" ht="12.75">
      <c r="A64" s="111" t="s">
        <v>1172</v>
      </c>
      <c r="B64" s="112">
        <v>4</v>
      </c>
      <c r="C64" s="113" t="s">
        <v>368</v>
      </c>
    </row>
    <row r="65" spans="1:3" ht="12.75">
      <c r="A65" s="111" t="s">
        <v>1196</v>
      </c>
      <c r="B65" s="112">
        <v>6</v>
      </c>
      <c r="C65" s="113" t="s">
        <v>368</v>
      </c>
    </row>
    <row r="66" spans="1:3" ht="12.75">
      <c r="A66" s="111" t="s">
        <v>1195</v>
      </c>
      <c r="B66" s="112">
        <v>7</v>
      </c>
      <c r="C66" s="113" t="s">
        <v>368</v>
      </c>
    </row>
    <row r="67" spans="1:3" ht="12.75">
      <c r="A67" s="111" t="s">
        <v>1333</v>
      </c>
      <c r="B67" s="112">
        <v>7</v>
      </c>
      <c r="C67" s="113" t="s">
        <v>368</v>
      </c>
    </row>
    <row r="68" spans="1:3" ht="12.75">
      <c r="A68" s="111" t="s">
        <v>1722</v>
      </c>
      <c r="B68" s="112">
        <v>5</v>
      </c>
      <c r="C68" s="113" t="s">
        <v>368</v>
      </c>
    </row>
    <row r="69" spans="1:3" ht="12.75">
      <c r="A69" s="111" t="s">
        <v>1560</v>
      </c>
      <c r="B69" s="112">
        <v>8</v>
      </c>
      <c r="C69" s="113" t="s">
        <v>368</v>
      </c>
    </row>
    <row r="70" spans="1:3" ht="12.75">
      <c r="A70" s="111" t="s">
        <v>2824</v>
      </c>
      <c r="B70" s="112">
        <v>5</v>
      </c>
      <c r="C70" s="113" t="s">
        <v>368</v>
      </c>
    </row>
    <row r="71" spans="1:3" ht="12.75">
      <c r="A71" s="111" t="s">
        <v>3526</v>
      </c>
      <c r="B71" s="112">
        <v>1</v>
      </c>
      <c r="C71" s="113" t="s">
        <v>368</v>
      </c>
    </row>
    <row r="72" spans="1:3" ht="12.75">
      <c r="A72" s="111" t="s">
        <v>3527</v>
      </c>
      <c r="B72" s="112">
        <v>3</v>
      </c>
      <c r="C72" s="113" t="s">
        <v>368</v>
      </c>
    </row>
    <row r="73" spans="1:3" ht="12.75">
      <c r="A73" s="111" t="s">
        <v>1226</v>
      </c>
      <c r="B73" s="112">
        <v>5</v>
      </c>
      <c r="C73" s="113" t="s">
        <v>368</v>
      </c>
    </row>
    <row r="74" spans="1:3" ht="12.75">
      <c r="A74" s="111" t="s">
        <v>1227</v>
      </c>
      <c r="B74" s="112">
        <v>2</v>
      </c>
      <c r="C74" s="113" t="s">
        <v>368</v>
      </c>
    </row>
    <row r="75" spans="1:3" ht="12.75">
      <c r="A75" s="111" t="s">
        <v>1508</v>
      </c>
      <c r="B75" s="112">
        <v>4</v>
      </c>
      <c r="C75" s="113" t="s">
        <v>368</v>
      </c>
    </row>
    <row r="76" spans="1:3" ht="12.75">
      <c r="A76" s="111" t="s">
        <v>3915</v>
      </c>
      <c r="B76" s="112">
        <v>2</v>
      </c>
      <c r="C76" s="113" t="s">
        <v>368</v>
      </c>
    </row>
    <row r="77" spans="1:3" ht="12.75">
      <c r="A77" s="111" t="s">
        <v>2186</v>
      </c>
      <c r="B77" s="112">
        <v>4</v>
      </c>
      <c r="C77" s="113" t="s">
        <v>368</v>
      </c>
    </row>
    <row r="78" spans="1:3" ht="12.75">
      <c r="A78" s="111" t="s">
        <v>3410</v>
      </c>
      <c r="B78" s="112">
        <v>4</v>
      </c>
      <c r="C78" s="113" t="s">
        <v>368</v>
      </c>
    </row>
    <row r="79" spans="1:3" ht="12.75">
      <c r="A79" s="111" t="s">
        <v>1249</v>
      </c>
      <c r="B79" s="112">
        <v>4</v>
      </c>
      <c r="C79" s="113" t="s">
        <v>368</v>
      </c>
    </row>
    <row r="80" spans="1:3" ht="12.75">
      <c r="A80" s="111" t="s">
        <v>1171</v>
      </c>
      <c r="B80" s="112">
        <v>7</v>
      </c>
      <c r="C80" s="113" t="s">
        <v>368</v>
      </c>
    </row>
    <row r="81" spans="1:3" ht="12.75">
      <c r="A81" s="111" t="s">
        <v>1561</v>
      </c>
      <c r="B81" s="112">
        <v>7</v>
      </c>
      <c r="C81" s="113" t="s">
        <v>368</v>
      </c>
    </row>
    <row r="82" spans="1:3" ht="12.75">
      <c r="A82" s="111" t="s">
        <v>1507</v>
      </c>
      <c r="B82" s="112">
        <v>5</v>
      </c>
      <c r="C82" s="113" t="s">
        <v>368</v>
      </c>
    </row>
    <row r="83" spans="1:3" ht="12.75">
      <c r="A83" s="111" t="s">
        <v>1362</v>
      </c>
      <c r="B83" s="112">
        <v>8</v>
      </c>
      <c r="C83" s="113" t="s">
        <v>368</v>
      </c>
    </row>
    <row r="84" spans="1:3" ht="12.75">
      <c r="A84" s="111" t="s">
        <v>2142</v>
      </c>
      <c r="B84" s="112">
        <v>3</v>
      </c>
      <c r="C84" s="113" t="s">
        <v>368</v>
      </c>
    </row>
    <row r="85" spans="1:3" ht="12.75">
      <c r="A85" s="111" t="s">
        <v>1541</v>
      </c>
      <c r="B85" s="112">
        <v>6</v>
      </c>
      <c r="C85" s="113" t="s">
        <v>577</v>
      </c>
    </row>
    <row r="86" spans="1:3" ht="12.75">
      <c r="A86" s="111" t="s">
        <v>1620</v>
      </c>
      <c r="B86" s="112">
        <v>3</v>
      </c>
      <c r="C86" s="113" t="s">
        <v>577</v>
      </c>
    </row>
    <row r="87" spans="1:3" ht="12.75">
      <c r="A87" s="111" t="s">
        <v>1703</v>
      </c>
      <c r="B87" s="112">
        <v>8</v>
      </c>
      <c r="C87" s="113" t="s">
        <v>577</v>
      </c>
    </row>
    <row r="88" spans="1:3" ht="12.75">
      <c r="A88" s="111" t="s">
        <v>1693</v>
      </c>
      <c r="B88" s="112">
        <v>3</v>
      </c>
      <c r="C88" s="113" t="s">
        <v>577</v>
      </c>
    </row>
    <row r="89" spans="1:3" ht="12.75">
      <c r="A89" s="111" t="s">
        <v>1148</v>
      </c>
      <c r="B89" s="112">
        <v>8</v>
      </c>
      <c r="C89" s="113" t="s">
        <v>577</v>
      </c>
    </row>
    <row r="90" spans="1:3" ht="12.75">
      <c r="A90" s="111" t="s">
        <v>1149</v>
      </c>
      <c r="B90" s="112">
        <v>8</v>
      </c>
      <c r="C90" s="113" t="s">
        <v>577</v>
      </c>
    </row>
    <row r="91" spans="1:3" ht="12.75">
      <c r="A91" s="111" t="s">
        <v>3443</v>
      </c>
      <c r="B91" s="112">
        <v>8</v>
      </c>
      <c r="C91" s="113" t="s">
        <v>627</v>
      </c>
    </row>
    <row r="92" spans="1:3" ht="12.75">
      <c r="A92" s="111" t="s">
        <v>3351</v>
      </c>
      <c r="B92" s="112">
        <v>4</v>
      </c>
      <c r="C92" s="113" t="s">
        <v>627</v>
      </c>
    </row>
    <row r="93" spans="1:3" ht="12.75">
      <c r="A93" s="111" t="s">
        <v>1721</v>
      </c>
      <c r="B93" s="112">
        <v>4</v>
      </c>
      <c r="C93" s="113" t="s">
        <v>627</v>
      </c>
    </row>
    <row r="94" spans="1:3" ht="12.75">
      <c r="A94" s="111" t="s">
        <v>1207</v>
      </c>
      <c r="B94" s="112">
        <v>6</v>
      </c>
      <c r="C94" s="113" t="s">
        <v>627</v>
      </c>
    </row>
    <row r="95" spans="1:3" ht="12.75">
      <c r="A95" s="111" t="s">
        <v>1208</v>
      </c>
      <c r="B95" s="112">
        <v>5</v>
      </c>
      <c r="C95" s="113" t="s">
        <v>627</v>
      </c>
    </row>
    <row r="96" spans="1:3" ht="12.75">
      <c r="A96" s="111" t="s">
        <v>1531</v>
      </c>
      <c r="B96" s="112">
        <v>7</v>
      </c>
      <c r="C96" s="113" t="s">
        <v>627</v>
      </c>
    </row>
    <row r="97" spans="1:3" ht="12.75">
      <c r="A97" s="111" t="s">
        <v>3023</v>
      </c>
      <c r="B97" s="112">
        <v>2</v>
      </c>
      <c r="C97" s="113" t="s">
        <v>627</v>
      </c>
    </row>
    <row r="98" spans="1:3" ht="12.75">
      <c r="A98" s="111" t="s">
        <v>3841</v>
      </c>
      <c r="B98" s="112">
        <v>2</v>
      </c>
      <c r="C98" s="113" t="s">
        <v>627</v>
      </c>
    </row>
    <row r="99" spans="1:3" ht="12.75">
      <c r="A99" s="111" t="s">
        <v>4875</v>
      </c>
      <c r="B99" s="112">
        <v>1</v>
      </c>
      <c r="C99" s="113" t="s">
        <v>627</v>
      </c>
    </row>
    <row r="100" spans="1:3" ht="12.75">
      <c r="A100" s="111" t="s">
        <v>3470</v>
      </c>
      <c r="B100" s="112">
        <v>2</v>
      </c>
      <c r="C100" s="113" t="s">
        <v>627</v>
      </c>
    </row>
    <row r="101" spans="1:3" ht="12.75">
      <c r="A101" s="111" t="s">
        <v>1269</v>
      </c>
      <c r="B101" s="112">
        <v>7</v>
      </c>
      <c r="C101" s="113" t="s">
        <v>627</v>
      </c>
    </row>
    <row r="102" spans="1:3" ht="12.75">
      <c r="A102" s="111" t="s">
        <v>4913</v>
      </c>
      <c r="B102" s="112">
        <v>1</v>
      </c>
      <c r="C102" s="113" t="s">
        <v>627</v>
      </c>
    </row>
    <row r="103" spans="1:3" ht="12.75">
      <c r="A103" s="111" t="s">
        <v>1321</v>
      </c>
      <c r="B103" s="112">
        <v>5</v>
      </c>
      <c r="C103" s="113" t="s">
        <v>627</v>
      </c>
    </row>
    <row r="104" spans="1:3" ht="12.75">
      <c r="A104" s="111" t="s">
        <v>2124</v>
      </c>
      <c r="B104" s="112">
        <v>2</v>
      </c>
      <c r="C104" s="113" t="s">
        <v>627</v>
      </c>
    </row>
    <row r="105" spans="1:3" ht="12.75">
      <c r="A105" s="111" t="s">
        <v>1404</v>
      </c>
      <c r="B105" s="112">
        <v>5</v>
      </c>
      <c r="C105" s="113" t="s">
        <v>627</v>
      </c>
    </row>
    <row r="106" spans="1:3" ht="12.75">
      <c r="A106" s="111" t="s">
        <v>1405</v>
      </c>
      <c r="B106" s="112">
        <v>4</v>
      </c>
      <c r="C106" s="113" t="s">
        <v>627</v>
      </c>
    </row>
    <row r="107" spans="1:3" ht="12.75">
      <c r="A107" s="111" t="s">
        <v>1322</v>
      </c>
      <c r="B107" s="112">
        <v>2</v>
      </c>
      <c r="C107" s="113" t="s">
        <v>627</v>
      </c>
    </row>
    <row r="108" spans="1:3" ht="12.75">
      <c r="A108" s="111" t="s">
        <v>4553</v>
      </c>
      <c r="B108" s="112">
        <v>3</v>
      </c>
      <c r="C108" s="113" t="s">
        <v>627</v>
      </c>
    </row>
    <row r="109" spans="1:3" ht="12.75">
      <c r="A109" s="111" t="s">
        <v>1602</v>
      </c>
      <c r="B109" s="112">
        <v>6</v>
      </c>
      <c r="C109" s="113" t="s">
        <v>627</v>
      </c>
    </row>
    <row r="110" spans="1:3" ht="12.75">
      <c r="A110" s="111" t="s">
        <v>3514</v>
      </c>
      <c r="B110" s="112">
        <v>7</v>
      </c>
      <c r="C110" s="113" t="s">
        <v>627</v>
      </c>
    </row>
    <row r="111" spans="1:3" ht="12.75">
      <c r="A111" s="111" t="s">
        <v>1741</v>
      </c>
      <c r="B111" s="112">
        <v>6</v>
      </c>
      <c r="C111" s="113" t="s">
        <v>627</v>
      </c>
    </row>
    <row r="112" spans="1:3" ht="12.75">
      <c r="A112" s="111" t="s">
        <v>2442</v>
      </c>
      <c r="B112" s="112">
        <v>3</v>
      </c>
      <c r="C112" s="113" t="s">
        <v>627</v>
      </c>
    </row>
    <row r="113" spans="1:3" ht="12.75">
      <c r="A113" s="111" t="s">
        <v>5462</v>
      </c>
      <c r="B113" s="112">
        <v>1</v>
      </c>
      <c r="C113" s="113" t="s">
        <v>774</v>
      </c>
    </row>
    <row r="114" spans="1:3" ht="12.75">
      <c r="A114" s="111" t="s">
        <v>2733</v>
      </c>
      <c r="B114" s="112">
        <v>1</v>
      </c>
      <c r="C114" s="113" t="s">
        <v>774</v>
      </c>
    </row>
    <row r="115" spans="1:3" ht="12.75">
      <c r="A115" s="111" t="s">
        <v>2683</v>
      </c>
      <c r="B115" s="112">
        <v>2</v>
      </c>
      <c r="C115" s="113" t="s">
        <v>782</v>
      </c>
    </row>
    <row r="116" spans="1:3" ht="12.75">
      <c r="A116" s="111" t="s">
        <v>1900</v>
      </c>
      <c r="B116" s="112">
        <v>2</v>
      </c>
      <c r="C116" s="113" t="s">
        <v>782</v>
      </c>
    </row>
    <row r="117" spans="1:3" ht="12.75">
      <c r="A117" s="111" t="s">
        <v>4902</v>
      </c>
      <c r="B117" s="112">
        <v>1</v>
      </c>
      <c r="C117" s="113" t="s">
        <v>782</v>
      </c>
    </row>
    <row r="118" spans="1:3" ht="12.75">
      <c r="A118" s="111" t="s">
        <v>3398</v>
      </c>
      <c r="B118" s="112">
        <v>4</v>
      </c>
      <c r="C118" s="113" t="s">
        <v>782</v>
      </c>
    </row>
    <row r="119" spans="1:3" ht="12.75">
      <c r="A119" s="111" t="s">
        <v>2684</v>
      </c>
      <c r="B119" s="112">
        <v>2</v>
      </c>
      <c r="C119" s="113" t="s">
        <v>782</v>
      </c>
    </row>
    <row r="120" spans="1:3" ht="12.75">
      <c r="A120" s="111" t="s">
        <v>2046</v>
      </c>
      <c r="B120" s="112">
        <v>7</v>
      </c>
      <c r="C120" s="113" t="s">
        <v>805</v>
      </c>
    </row>
    <row r="121" spans="1:3" ht="12.75">
      <c r="A121" s="111" t="s">
        <v>2383</v>
      </c>
      <c r="B121" s="112">
        <v>2</v>
      </c>
      <c r="C121" s="113" t="s">
        <v>805</v>
      </c>
    </row>
    <row r="122" spans="1:3" ht="12.75">
      <c r="A122" s="111" t="s">
        <v>1415</v>
      </c>
      <c r="B122" s="112">
        <v>2</v>
      </c>
      <c r="C122" s="113" t="s">
        <v>820</v>
      </c>
    </row>
    <row r="123" spans="1:3" ht="12.75">
      <c r="A123" s="111" t="s">
        <v>4447</v>
      </c>
      <c r="B123" s="112">
        <v>1</v>
      </c>
      <c r="C123" s="113" t="s">
        <v>820</v>
      </c>
    </row>
    <row r="124" spans="1:3" ht="12.75">
      <c r="A124" s="111" t="s">
        <v>3859</v>
      </c>
      <c r="B124" s="112">
        <v>1</v>
      </c>
      <c r="C124" s="113" t="s">
        <v>829</v>
      </c>
    </row>
    <row r="125" spans="1:3" ht="12.75">
      <c r="A125" s="111" t="s">
        <v>1663</v>
      </c>
      <c r="B125" s="112">
        <v>4</v>
      </c>
      <c r="C125" s="113" t="s">
        <v>829</v>
      </c>
    </row>
    <row r="126" spans="1:3" ht="12.75">
      <c r="A126" s="111" t="s">
        <v>3891</v>
      </c>
      <c r="B126" s="112">
        <v>2</v>
      </c>
      <c r="C126" s="113" t="s">
        <v>829</v>
      </c>
    </row>
    <row r="127" spans="1:3" ht="12.75">
      <c r="A127" s="111" t="s">
        <v>5507</v>
      </c>
      <c r="B127" s="112">
        <v>1</v>
      </c>
      <c r="C127" s="113" t="s">
        <v>845</v>
      </c>
    </row>
    <row r="128" spans="1:3" ht="12.75">
      <c r="A128" s="111" t="s">
        <v>1980</v>
      </c>
      <c r="B128" s="112">
        <v>1</v>
      </c>
      <c r="C128" s="113" t="s">
        <v>845</v>
      </c>
    </row>
    <row r="129" spans="1:3" ht="12.75">
      <c r="A129" s="111" t="s">
        <v>1981</v>
      </c>
      <c r="B129" s="112">
        <v>1</v>
      </c>
      <c r="C129" s="113" t="s">
        <v>845</v>
      </c>
    </row>
    <row r="130" spans="1:3" ht="12.75">
      <c r="A130" s="111" t="s">
        <v>1383</v>
      </c>
      <c r="B130" s="112">
        <v>4</v>
      </c>
      <c r="C130" s="113" t="s">
        <v>857</v>
      </c>
    </row>
    <row r="131" spans="1:3" ht="12.75">
      <c r="A131" s="111" t="s">
        <v>1801</v>
      </c>
      <c r="B131" s="112">
        <v>1</v>
      </c>
      <c r="C131" s="113" t="s">
        <v>866</v>
      </c>
    </row>
    <row r="132" spans="1:3" ht="12.75">
      <c r="A132" s="111" t="s">
        <v>2224</v>
      </c>
      <c r="B132" s="112">
        <v>2</v>
      </c>
      <c r="C132" s="113" t="s">
        <v>872</v>
      </c>
    </row>
    <row r="133" spans="1:3" ht="12.75">
      <c r="A133" s="111" t="s">
        <v>3966</v>
      </c>
      <c r="B133" s="112">
        <v>1</v>
      </c>
      <c r="C133" s="113" t="s">
        <v>878</v>
      </c>
    </row>
    <row r="134" spans="1:3" ht="12.75">
      <c r="A134" s="111" t="s">
        <v>4413</v>
      </c>
      <c r="B134" s="112">
        <v>1</v>
      </c>
      <c r="C134" s="113" t="s">
        <v>878</v>
      </c>
    </row>
    <row r="135" spans="1:3" ht="12.75">
      <c r="A135" s="111" t="s">
        <v>4412</v>
      </c>
      <c r="B135" s="112">
        <v>2</v>
      </c>
      <c r="C135" s="113" t="s">
        <v>878</v>
      </c>
    </row>
    <row r="136" spans="1:3" ht="12.75">
      <c r="A136" s="111" t="s">
        <v>1887</v>
      </c>
      <c r="B136" s="112">
        <v>1</v>
      </c>
      <c r="C136" s="113" t="s">
        <v>878</v>
      </c>
    </row>
    <row r="137" spans="1:3" ht="12.75">
      <c r="A137" s="111" t="s">
        <v>4430</v>
      </c>
      <c r="B137" s="112">
        <v>2</v>
      </c>
      <c r="C137" s="113" t="s">
        <v>878</v>
      </c>
    </row>
    <row r="138" spans="1:3" ht="12.75">
      <c r="A138" s="111" t="s">
        <v>4299</v>
      </c>
      <c r="B138" s="112">
        <v>2</v>
      </c>
      <c r="C138" s="113" t="s">
        <v>878</v>
      </c>
    </row>
    <row r="139" spans="1:3" ht="12.75">
      <c r="A139" s="111" t="s">
        <v>2693</v>
      </c>
      <c r="B139" s="112">
        <v>2</v>
      </c>
      <c r="C139" s="113" t="s">
        <v>901</v>
      </c>
    </row>
    <row r="140" spans="1:3" ht="12.75">
      <c r="A140" s="111" t="s">
        <v>3774</v>
      </c>
      <c r="B140" s="112">
        <v>2</v>
      </c>
      <c r="C140" s="113" t="s">
        <v>901</v>
      </c>
    </row>
    <row r="141" spans="1:3" ht="12.75">
      <c r="A141" s="111" t="s">
        <v>3932</v>
      </c>
      <c r="B141" s="112">
        <v>2</v>
      </c>
      <c r="C141" s="113" t="s">
        <v>901</v>
      </c>
    </row>
    <row r="142" spans="1:3" ht="12.75">
      <c r="A142" s="111" t="s">
        <v>4923</v>
      </c>
      <c r="B142" s="112">
        <v>1</v>
      </c>
      <c r="C142" s="113" t="s">
        <v>901</v>
      </c>
    </row>
    <row r="143" spans="1:3" ht="12.75">
      <c r="A143" s="111" t="s">
        <v>3756</v>
      </c>
      <c r="B143" s="112">
        <v>2</v>
      </c>
      <c r="C143" s="113" t="s">
        <v>918</v>
      </c>
    </row>
    <row r="144" spans="1:3" ht="12.75">
      <c r="A144" s="111" t="s">
        <v>3757</v>
      </c>
      <c r="B144" s="112">
        <v>1</v>
      </c>
      <c r="C144" s="113" t="s">
        <v>918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A10"/>
  <sheetViews>
    <sheetView workbookViewId="0"/>
  </sheetViews>
  <sheetFormatPr defaultRowHeight="15"/>
  <sheetData>
    <row r="1" ht="12.75"/>
    <row r="2" ht="12.75"/>
    <row r="3" ht="12.75"/>
    <row r="4" ht="12.75"/>
    <row r="5" ht="12.75"/>
    <row r="6" ht="12.75"/>
    <row r="7" ht="12.75"/>
    <row r="8" ht="12.75"/>
    <row r="9" ht="12.75"/>
    <row r="10" ht="12.75"/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F534"/>
  <sheetViews>
    <sheetView workbookViewId="0"/>
  </sheetViews>
  <sheetFormatPr defaultRowHeight="15"/>
  <sheetData>
    <row r="1" spans="1:6" ht="12.75">
      <c r="A1" s="1" t="s">
        <v>3</v>
      </c>
      <c r="B1" s="1" t="s">
        <v>936</v>
      </c>
      <c r="C1" s="1" t="s">
        <v>1</v>
      </c>
      <c r="D1" s="1" t="s">
        <v>8620</v>
      </c>
      <c r="F1" s="1" t="s">
        <v>8621</v>
      </c>
    </row>
    <row r="2" spans="1:6" ht="12.75">
      <c r="A2" s="6">
        <v>112212438</v>
      </c>
      <c r="B2" s="1" t="s">
        <v>8622</v>
      </c>
      <c r="C2" s="1" t="s">
        <v>30</v>
      </c>
      <c r="D2" s="1" t="str">
        <f t="shared" ref="D2:D256" si="0">PROPER(B2)</f>
        <v>Abednego Silaban</v>
      </c>
      <c r="F2" s="1" t="e">
        <f>VLOOKUP(A2,'Olah Data'!D$2:E$534,2,FALSE)</f>
        <v>#N/A</v>
      </c>
    </row>
    <row r="3" spans="1:6" ht="12.75">
      <c r="A3" s="6">
        <v>112212443</v>
      </c>
      <c r="B3" s="1" t="s">
        <v>8623</v>
      </c>
      <c r="C3" s="1" t="s">
        <v>30</v>
      </c>
      <c r="D3" s="1" t="str">
        <f t="shared" si="0"/>
        <v>Adha Asy Syifa</v>
      </c>
      <c r="F3" s="1" t="e">
        <f>VLOOKUP(A3,'Olah Data'!D$2:E$534,2,FALSE)</f>
        <v>#N/A</v>
      </c>
    </row>
    <row r="4" spans="1:6" ht="12.75">
      <c r="A4" s="6">
        <v>112212465</v>
      </c>
      <c r="B4" s="1" t="s">
        <v>8624</v>
      </c>
      <c r="C4" s="1" t="s">
        <v>30</v>
      </c>
      <c r="D4" s="1" t="str">
        <f t="shared" si="0"/>
        <v>Ahmad Wahyu Febrian</v>
      </c>
      <c r="F4" s="1" t="e">
        <f>VLOOKUP(A4,'Olah Data'!D$2:E$534,2,FALSE)</f>
        <v>#N/A</v>
      </c>
    </row>
    <row r="5" spans="1:6" ht="12.75">
      <c r="A5" s="6">
        <v>112212471</v>
      </c>
      <c r="B5" s="1" t="s">
        <v>8625</v>
      </c>
      <c r="C5" s="1" t="s">
        <v>30</v>
      </c>
      <c r="D5" s="1" t="str">
        <f t="shared" si="0"/>
        <v>Akbarrullah Yusman</v>
      </c>
      <c r="F5" s="1" t="e">
        <f>VLOOKUP(A5,'Olah Data'!D$2:E$534,2,FALSE)</f>
        <v>#N/A</v>
      </c>
    </row>
    <row r="6" spans="1:6" ht="12.75">
      <c r="A6" s="6">
        <v>112212478</v>
      </c>
      <c r="B6" s="1" t="s">
        <v>8626</v>
      </c>
      <c r="C6" s="1" t="s">
        <v>30</v>
      </c>
      <c r="D6" s="1" t="str">
        <f t="shared" si="0"/>
        <v>Alief Raditia Ali</v>
      </c>
      <c r="F6" s="1" t="e">
        <f>VLOOKUP(A6,'Olah Data'!D$2:E$534,2,FALSE)</f>
        <v>#N/A</v>
      </c>
    </row>
    <row r="7" spans="1:6" ht="12.75">
      <c r="A7" s="6">
        <v>112212482</v>
      </c>
      <c r="B7" s="1" t="s">
        <v>8627</v>
      </c>
      <c r="C7" s="1" t="s">
        <v>30</v>
      </c>
      <c r="D7" s="1" t="str">
        <f t="shared" si="0"/>
        <v>Alifah Suhaila</v>
      </c>
      <c r="F7" s="1" t="e">
        <f>VLOOKUP(A7,'Olah Data'!D$2:E$534,2,FALSE)</f>
        <v>#N/A</v>
      </c>
    </row>
    <row r="8" spans="1:6" ht="12.75">
      <c r="A8" s="6">
        <v>112212504</v>
      </c>
      <c r="B8" s="1" t="s">
        <v>4326</v>
      </c>
      <c r="C8" s="1" t="s">
        <v>30</v>
      </c>
      <c r="D8" s="1" t="str">
        <f t="shared" si="0"/>
        <v>Ani Ngalemisa Simbolon</v>
      </c>
      <c r="F8" s="1" t="e">
        <f>VLOOKUP(A8,'Olah Data'!D$2:E$534,2,FALSE)</f>
        <v>#N/A</v>
      </c>
    </row>
    <row r="9" spans="1:6" ht="12.75">
      <c r="A9" s="6">
        <v>112212547</v>
      </c>
      <c r="B9" s="1" t="s">
        <v>2215</v>
      </c>
      <c r="C9" s="1" t="s">
        <v>30</v>
      </c>
      <c r="D9" s="1" t="str">
        <f t="shared" si="0"/>
        <v>Cici Nurhaliza Amanah</v>
      </c>
      <c r="F9" s="1" t="e">
        <f>VLOOKUP(A9,'Olah Data'!D$2:E$534,2,FALSE)</f>
        <v>#N/A</v>
      </c>
    </row>
    <row r="10" spans="1:6" ht="12.75">
      <c r="A10" s="6">
        <v>112212549</v>
      </c>
      <c r="B10" s="1" t="s">
        <v>2310</v>
      </c>
      <c r="C10" s="1" t="s">
        <v>30</v>
      </c>
      <c r="D10" s="1" t="str">
        <f t="shared" si="0"/>
        <v>Clara Diva Verianinta Lagum</v>
      </c>
      <c r="F10" s="1" t="e">
        <f>VLOOKUP(A10,'Olah Data'!D$2:E$534,2,FALSE)</f>
        <v>#N/A</v>
      </c>
    </row>
    <row r="11" spans="1:6" ht="12.75">
      <c r="A11" s="6">
        <v>112212561</v>
      </c>
      <c r="B11" s="1" t="s">
        <v>8628</v>
      </c>
      <c r="C11" s="1" t="s">
        <v>30</v>
      </c>
      <c r="D11" s="1" t="str">
        <f t="shared" si="0"/>
        <v>Deffry Chairuachsa</v>
      </c>
      <c r="F11" s="1" t="e">
        <f>VLOOKUP(A11,'Olah Data'!D$2:E$534,2,FALSE)</f>
        <v>#N/A</v>
      </c>
    </row>
    <row r="12" spans="1:6" ht="12.75">
      <c r="A12" s="6">
        <v>112212563</v>
      </c>
      <c r="B12" s="1" t="s">
        <v>8629</v>
      </c>
      <c r="C12" s="1" t="s">
        <v>30</v>
      </c>
      <c r="D12" s="1" t="str">
        <f t="shared" si="0"/>
        <v>Devina Salsabiila</v>
      </c>
      <c r="F12" s="1" t="e">
        <f>VLOOKUP(A12,'Olah Data'!D$2:E$534,2,FALSE)</f>
        <v>#N/A</v>
      </c>
    </row>
    <row r="13" spans="1:6" ht="12.75">
      <c r="A13" s="6">
        <v>112212607</v>
      </c>
      <c r="B13" s="1" t="s">
        <v>8630</v>
      </c>
      <c r="C13" s="1" t="s">
        <v>30</v>
      </c>
      <c r="D13" s="1" t="str">
        <f t="shared" si="0"/>
        <v>Febi Yulita Telupere</v>
      </c>
      <c r="F13" s="1" t="e">
        <f>VLOOKUP(A13,'Olah Data'!D$2:E$534,2,FALSE)</f>
        <v>#N/A</v>
      </c>
    </row>
    <row r="14" spans="1:6" ht="12.75">
      <c r="A14" s="6">
        <v>112212643</v>
      </c>
      <c r="B14" s="1" t="s">
        <v>8631</v>
      </c>
      <c r="C14" s="1" t="s">
        <v>30</v>
      </c>
      <c r="D14" s="1" t="str">
        <f t="shared" si="0"/>
        <v>Hesekiel Kristiade Rajagukguk</v>
      </c>
      <c r="F14" s="1" t="e">
        <f>VLOOKUP(A14,'Olah Data'!D$2:E$534,2,FALSE)</f>
        <v>#N/A</v>
      </c>
    </row>
    <row r="15" spans="1:6" ht="12.75">
      <c r="A15" s="6">
        <v>112212657</v>
      </c>
      <c r="B15" s="1" t="s">
        <v>8632</v>
      </c>
      <c r="C15" s="1" t="s">
        <v>30</v>
      </c>
      <c r="D15" s="1" t="str">
        <f t="shared" si="0"/>
        <v>Ijazatul Labibah Al Barizah</v>
      </c>
      <c r="F15" s="1" t="e">
        <f>VLOOKUP(A15,'Olah Data'!D$2:E$534,2,FALSE)</f>
        <v>#N/A</v>
      </c>
    </row>
    <row r="16" spans="1:6" ht="12.75">
      <c r="A16" s="6">
        <v>112212661</v>
      </c>
      <c r="B16" s="1" t="s">
        <v>3195</v>
      </c>
      <c r="C16" s="1" t="s">
        <v>30</v>
      </c>
      <c r="D16" s="1" t="str">
        <f t="shared" si="0"/>
        <v>Ilham Khaliq</v>
      </c>
      <c r="F16" s="1" t="e">
        <f>VLOOKUP(A16,'Olah Data'!D$2:E$534,2,FALSE)</f>
        <v>#N/A</v>
      </c>
    </row>
    <row r="17" spans="1:6" ht="12.75">
      <c r="A17" s="6">
        <v>112212667</v>
      </c>
      <c r="B17" s="1" t="s">
        <v>3180</v>
      </c>
      <c r="C17" s="1" t="s">
        <v>30</v>
      </c>
      <c r="D17" s="1" t="str">
        <f t="shared" si="0"/>
        <v>Indi Prilistiana</v>
      </c>
      <c r="F17" s="1" t="e">
        <f>VLOOKUP(A17,'Olah Data'!D$2:E$534,2,FALSE)</f>
        <v>#N/A</v>
      </c>
    </row>
    <row r="18" spans="1:6" ht="12.75">
      <c r="A18" s="6">
        <v>112212672</v>
      </c>
      <c r="B18" s="1" t="s">
        <v>8633</v>
      </c>
      <c r="C18" s="1" t="s">
        <v>30</v>
      </c>
      <c r="D18" s="1" t="str">
        <f t="shared" si="0"/>
        <v>Isnatul Mu'Anissah</v>
      </c>
      <c r="F18" s="1" t="e">
        <f>VLOOKUP(A18,'Olah Data'!D$2:E$534,2,FALSE)</f>
        <v>#N/A</v>
      </c>
    </row>
    <row r="19" spans="1:6" ht="12.75">
      <c r="A19" s="6">
        <v>112212699</v>
      </c>
      <c r="B19" s="1" t="s">
        <v>4357</v>
      </c>
      <c r="C19" s="1" t="s">
        <v>30</v>
      </c>
      <c r="D19" s="1" t="str">
        <f t="shared" si="0"/>
        <v>Lailatul Amri</v>
      </c>
      <c r="F19" s="1" t="e">
        <f>VLOOKUP(A19,'Olah Data'!D$2:E$534,2,FALSE)</f>
        <v>#N/A</v>
      </c>
    </row>
    <row r="20" spans="1:6" ht="12.75">
      <c r="A20" s="6">
        <v>112212725</v>
      </c>
      <c r="B20" s="1" t="s">
        <v>3298</v>
      </c>
      <c r="C20" s="1" t="s">
        <v>30</v>
      </c>
      <c r="D20" s="1" t="str">
        <f t="shared" si="0"/>
        <v>May Anna Laura Nainggolan</v>
      </c>
      <c r="F20" s="1" t="e">
        <f>VLOOKUP(A20,'Olah Data'!D$2:E$534,2,FALSE)</f>
        <v>#N/A</v>
      </c>
    </row>
    <row r="21" spans="1:6" ht="12.75">
      <c r="A21" s="6">
        <v>112212727</v>
      </c>
      <c r="B21" s="1" t="s">
        <v>8634</v>
      </c>
      <c r="C21" s="1" t="s">
        <v>30</v>
      </c>
      <c r="D21" s="1" t="str">
        <f t="shared" si="0"/>
        <v>Maylina Safitri</v>
      </c>
      <c r="F21" s="1" t="e">
        <f>VLOOKUP(A21,'Olah Data'!D$2:E$534,2,FALSE)</f>
        <v>#N/A</v>
      </c>
    </row>
    <row r="22" spans="1:6" ht="12.75">
      <c r="A22" s="6">
        <v>112212728</v>
      </c>
      <c r="B22" s="1" t="s">
        <v>4256</v>
      </c>
      <c r="C22" s="1" t="s">
        <v>30</v>
      </c>
      <c r="D22" s="1" t="str">
        <f t="shared" si="0"/>
        <v>Melina Zati Izzah</v>
      </c>
      <c r="F22" s="1" t="e">
        <f>VLOOKUP(A22,'Olah Data'!D$2:E$534,2,FALSE)</f>
        <v>#N/A</v>
      </c>
    </row>
    <row r="23" spans="1:6" ht="12.75">
      <c r="A23" s="6">
        <v>112212732</v>
      </c>
      <c r="B23" s="1" t="s">
        <v>1442</v>
      </c>
      <c r="C23" s="1" t="s">
        <v>30</v>
      </c>
      <c r="D23" s="1" t="str">
        <f t="shared" si="0"/>
        <v>Mikhael Gamaliel Pade</v>
      </c>
      <c r="F23" s="1" t="e">
        <f>VLOOKUP(A23,'Olah Data'!D$2:E$534,2,FALSE)</f>
        <v>#N/A</v>
      </c>
    </row>
    <row r="24" spans="1:6" ht="12.75">
      <c r="A24" s="6">
        <v>112212740</v>
      </c>
      <c r="B24" s="1" t="s">
        <v>5153</v>
      </c>
      <c r="C24" s="1" t="s">
        <v>30</v>
      </c>
      <c r="D24" s="1" t="str">
        <f t="shared" si="0"/>
        <v>Muhamad Izzat Muttaqin</v>
      </c>
      <c r="F24" s="1" t="e">
        <f>VLOOKUP(A24,'Olah Data'!D$2:E$534,2,FALSE)</f>
        <v>#N/A</v>
      </c>
    </row>
    <row r="25" spans="1:6" ht="12.75">
      <c r="A25" s="6">
        <v>112212793</v>
      </c>
      <c r="B25" s="1" t="s">
        <v>3213</v>
      </c>
      <c r="C25" s="1" t="s">
        <v>30</v>
      </c>
      <c r="D25" s="1" t="str">
        <f t="shared" si="0"/>
        <v>Ni Made Widya Paramita</v>
      </c>
      <c r="F25" s="1" t="e">
        <f>VLOOKUP(A25,'Olah Data'!D$2:E$534,2,FALSE)</f>
        <v>#N/A</v>
      </c>
    </row>
    <row r="26" spans="1:6" ht="12.75">
      <c r="A26" s="6">
        <v>112212817</v>
      </c>
      <c r="B26" s="1" t="s">
        <v>3160</v>
      </c>
      <c r="C26" s="1" t="s">
        <v>30</v>
      </c>
      <c r="D26" s="1" t="str">
        <f t="shared" si="0"/>
        <v>Pratama Rhomdoni Putra Ismail</v>
      </c>
      <c r="F26" s="1" t="e">
        <f>VLOOKUP(A26,'Olah Data'!D$2:E$534,2,FALSE)</f>
        <v>#N/A</v>
      </c>
    </row>
    <row r="27" spans="1:6" ht="12.75">
      <c r="A27" s="6">
        <v>112212823</v>
      </c>
      <c r="B27" s="1" t="s">
        <v>4614</v>
      </c>
      <c r="C27" s="1" t="s">
        <v>30</v>
      </c>
      <c r="D27" s="1" t="str">
        <f t="shared" si="0"/>
        <v>Raddin Aqilah</v>
      </c>
      <c r="F27" s="1" t="e">
        <f>VLOOKUP(A27,'Olah Data'!D$2:E$534,2,FALSE)</f>
        <v>#N/A</v>
      </c>
    </row>
    <row r="28" spans="1:6" ht="12.75">
      <c r="A28" s="6">
        <v>112212835</v>
      </c>
      <c r="B28" s="1" t="s">
        <v>4397</v>
      </c>
      <c r="C28" s="1" t="s">
        <v>30</v>
      </c>
      <c r="D28" s="1" t="str">
        <f t="shared" si="0"/>
        <v>Rana Isranaeni Inhar</v>
      </c>
      <c r="F28" s="1" t="e">
        <f>VLOOKUP(A28,'Olah Data'!D$2:E$534,2,FALSE)</f>
        <v>#N/A</v>
      </c>
    </row>
    <row r="29" spans="1:6" ht="12.75">
      <c r="A29" s="6">
        <v>112212837</v>
      </c>
      <c r="B29" s="1" t="s">
        <v>8635</v>
      </c>
      <c r="C29" s="1" t="s">
        <v>30</v>
      </c>
      <c r="D29" s="1" t="str">
        <f t="shared" si="0"/>
        <v>Ratna Juwita Salensehe</v>
      </c>
      <c r="F29" s="1" t="e">
        <f>VLOOKUP(A29,'Olah Data'!D$2:E$534,2,FALSE)</f>
        <v>#N/A</v>
      </c>
    </row>
    <row r="30" spans="1:6" ht="12.75">
      <c r="A30" s="6">
        <v>112212858</v>
      </c>
      <c r="B30" s="1" t="s">
        <v>8636</v>
      </c>
      <c r="C30" s="1" t="s">
        <v>30</v>
      </c>
      <c r="D30" s="1" t="str">
        <f t="shared" si="0"/>
        <v>Rizky Ir.Sihombing</v>
      </c>
      <c r="F30" s="1" t="e">
        <f>VLOOKUP(A30,'Olah Data'!D$2:E$534,2,FALSE)</f>
        <v>#N/A</v>
      </c>
    </row>
    <row r="31" spans="1:6" ht="12.75">
      <c r="A31" s="6">
        <v>112212860</v>
      </c>
      <c r="B31" s="1" t="s">
        <v>8637</v>
      </c>
      <c r="C31" s="1" t="s">
        <v>30</v>
      </c>
      <c r="D31" s="1" t="str">
        <f t="shared" si="0"/>
        <v>Rizqe Putri Rosalia</v>
      </c>
      <c r="F31" s="1" t="e">
        <f>VLOOKUP(A31,'Olah Data'!D$2:E$534,2,FALSE)</f>
        <v>#N/A</v>
      </c>
    </row>
    <row r="32" spans="1:6" ht="12.75">
      <c r="A32" s="6">
        <v>112212866</v>
      </c>
      <c r="B32" s="1" t="s">
        <v>8638</v>
      </c>
      <c r="C32" s="1" t="s">
        <v>30</v>
      </c>
      <c r="D32" s="1" t="str">
        <f t="shared" si="0"/>
        <v>Sadiyyah Mahardika Setyo Putri</v>
      </c>
      <c r="F32" s="1" t="e">
        <f>VLOOKUP(A32,'Olah Data'!D$2:E$534,2,FALSE)</f>
        <v>#N/A</v>
      </c>
    </row>
    <row r="33" spans="1:6" ht="12.75">
      <c r="A33" s="6">
        <v>112212906</v>
      </c>
      <c r="B33" s="1" t="s">
        <v>8639</v>
      </c>
      <c r="C33" s="1" t="s">
        <v>30</v>
      </c>
      <c r="D33" s="1" t="str">
        <f t="shared" si="0"/>
        <v>Vendredy P. Lucasio Siahaan</v>
      </c>
      <c r="F33" s="1" t="e">
        <f>VLOOKUP(A33,'Olah Data'!D$2:E$534,2,FALSE)</f>
        <v>#N/A</v>
      </c>
    </row>
    <row r="34" spans="1:6" ht="12.75">
      <c r="A34" s="6">
        <v>112212928</v>
      </c>
      <c r="B34" s="1" t="s">
        <v>2986</v>
      </c>
      <c r="C34" s="1" t="s">
        <v>30</v>
      </c>
      <c r="D34" s="1" t="str">
        <f t="shared" si="0"/>
        <v>Yulismah</v>
      </c>
      <c r="F34" s="1" t="e">
        <f>VLOOKUP(A34,'Olah Data'!D$2:E$534,2,FALSE)</f>
        <v>#N/A</v>
      </c>
    </row>
    <row r="35" spans="1:6" ht="12.75">
      <c r="A35" s="6">
        <v>112212441</v>
      </c>
      <c r="B35" s="1" t="s">
        <v>8640</v>
      </c>
      <c r="C35" s="1" t="s">
        <v>23</v>
      </c>
      <c r="D35" s="1" t="str">
        <f t="shared" si="0"/>
        <v>Ade Octarina Pakpahan</v>
      </c>
      <c r="F35" s="1" t="e">
        <f>VLOOKUP(A35,'Olah Data'!D$2:E$534,2,FALSE)</f>
        <v>#N/A</v>
      </c>
    </row>
    <row r="36" spans="1:6" ht="12.75">
      <c r="A36" s="6">
        <v>112212454</v>
      </c>
      <c r="B36" s="1" t="s">
        <v>4728</v>
      </c>
      <c r="C36" s="1" t="s">
        <v>23</v>
      </c>
      <c r="D36" s="1" t="str">
        <f t="shared" si="0"/>
        <v>Afri Yadi</v>
      </c>
      <c r="F36" s="1" t="e">
        <f>VLOOKUP(A36,'Olah Data'!D$2:E$534,2,FALSE)</f>
        <v>#N/A</v>
      </c>
    </row>
    <row r="37" spans="1:6" ht="12.75">
      <c r="A37" s="6">
        <v>112212463</v>
      </c>
      <c r="B37" s="1" t="s">
        <v>1615</v>
      </c>
      <c r="C37" s="1" t="s">
        <v>23</v>
      </c>
      <c r="D37" s="1" t="str">
        <f t="shared" si="0"/>
        <v>Ahmad Ramdani</v>
      </c>
      <c r="F37" s="1" t="e">
        <f>VLOOKUP(A37,'Olah Data'!D$2:E$534,2,FALSE)</f>
        <v>#N/A</v>
      </c>
    </row>
    <row r="38" spans="1:6" ht="12.75">
      <c r="A38" s="6">
        <v>112212466</v>
      </c>
      <c r="B38" s="1" t="s">
        <v>8641</v>
      </c>
      <c r="C38" s="1" t="s">
        <v>23</v>
      </c>
      <c r="D38" s="1" t="str">
        <f t="shared" si="0"/>
        <v>Ailsa Cantika Putri</v>
      </c>
      <c r="F38" s="1" t="e">
        <f>VLOOKUP(A38,'Olah Data'!D$2:E$534,2,FALSE)</f>
        <v>#N/A</v>
      </c>
    </row>
    <row r="39" spans="1:6" ht="12.75">
      <c r="A39" s="6">
        <v>112212475</v>
      </c>
      <c r="B39" s="1" t="s">
        <v>1293</v>
      </c>
      <c r="C39" s="1" t="s">
        <v>23</v>
      </c>
      <c r="D39" s="1" t="str">
        <f t="shared" si="0"/>
        <v>Alfian Sabastya</v>
      </c>
      <c r="F39" s="1" t="e">
        <f>VLOOKUP(A39,'Olah Data'!D$2:E$534,2,FALSE)</f>
        <v>#N/A</v>
      </c>
    </row>
    <row r="40" spans="1:6" ht="12.75">
      <c r="A40" s="6">
        <v>112212496</v>
      </c>
      <c r="B40" s="1" t="s">
        <v>1437</v>
      </c>
      <c r="C40" s="1" t="s">
        <v>23</v>
      </c>
      <c r="D40" s="1" t="str">
        <f t="shared" si="0"/>
        <v>Ananda Galuh Intan Prasetya</v>
      </c>
      <c r="F40" s="1" t="e">
        <f>VLOOKUP(A40,'Olah Data'!D$2:E$534,2,FALSE)</f>
        <v>#N/A</v>
      </c>
    </row>
    <row r="41" spans="1:6" ht="12.75">
      <c r="A41" s="6">
        <v>112212502</v>
      </c>
      <c r="B41" s="1" t="s">
        <v>8642</v>
      </c>
      <c r="C41" s="1" t="s">
        <v>23</v>
      </c>
      <c r="D41" s="1" t="str">
        <f t="shared" si="0"/>
        <v>Anggia Sari Siregar</v>
      </c>
      <c r="F41" s="1" t="e">
        <f>VLOOKUP(A41,'Olah Data'!D$2:E$534,2,FALSE)</f>
        <v>#N/A</v>
      </c>
    </row>
    <row r="42" spans="1:6" ht="12.75">
      <c r="A42" s="6">
        <v>112212503</v>
      </c>
      <c r="B42" s="1" t="s">
        <v>3927</v>
      </c>
      <c r="C42" s="1" t="s">
        <v>23</v>
      </c>
      <c r="D42" s="1" t="str">
        <f t="shared" si="0"/>
        <v>Anggra Dwi Prasetya</v>
      </c>
      <c r="F42" s="1" t="e">
        <f>VLOOKUP(A42,'Olah Data'!D$2:E$534,2,FALSE)</f>
        <v>#N/A</v>
      </c>
    </row>
    <row r="43" spans="1:6" ht="12.75">
      <c r="A43" s="6">
        <v>112212513</v>
      </c>
      <c r="B43" s="1" t="s">
        <v>8643</v>
      </c>
      <c r="C43" s="1" t="s">
        <v>23</v>
      </c>
      <c r="D43" s="1" t="str">
        <f t="shared" si="0"/>
        <v>Arikhza Saputri</v>
      </c>
      <c r="F43" s="1" t="e">
        <f>VLOOKUP(A43,'Olah Data'!D$2:E$534,2,FALSE)</f>
        <v>#N/A</v>
      </c>
    </row>
    <row r="44" spans="1:6" ht="12.75">
      <c r="A44" s="6">
        <v>112212519</v>
      </c>
      <c r="B44" s="1" t="s">
        <v>3717</v>
      </c>
      <c r="C44" s="1" t="s">
        <v>23</v>
      </c>
      <c r="D44" s="1" t="str">
        <f t="shared" si="0"/>
        <v>Arya Samuel Mandy</v>
      </c>
      <c r="F44" s="1" t="e">
        <f>VLOOKUP(A44,'Olah Data'!D$2:E$534,2,FALSE)</f>
        <v>#N/A</v>
      </c>
    </row>
    <row r="45" spans="1:6" ht="12.75">
      <c r="A45" s="6">
        <v>112212527</v>
      </c>
      <c r="B45" s="1" t="s">
        <v>2009</v>
      </c>
      <c r="C45" s="1" t="s">
        <v>23</v>
      </c>
      <c r="D45" s="1" t="str">
        <f t="shared" si="0"/>
        <v>Awangga Wisena Aji</v>
      </c>
      <c r="F45" s="1" t="e">
        <f>VLOOKUP(A45,'Olah Data'!D$2:E$534,2,FALSE)</f>
        <v>#N/A</v>
      </c>
    </row>
    <row r="46" spans="1:6" ht="12.75">
      <c r="A46" s="6">
        <v>112212623</v>
      </c>
      <c r="B46" s="1" t="s">
        <v>2811</v>
      </c>
      <c r="C46" s="1" t="s">
        <v>23</v>
      </c>
      <c r="D46" s="1" t="str">
        <f t="shared" si="0"/>
        <v>Galang Bayu Damar Yudhistira</v>
      </c>
      <c r="F46" s="1" t="e">
        <f>VLOOKUP(A46,'Olah Data'!D$2:E$534,2,FALSE)</f>
        <v>#N/A</v>
      </c>
    </row>
    <row r="47" spans="1:6" ht="12.75">
      <c r="A47" s="6">
        <v>112212634</v>
      </c>
      <c r="B47" s="1" t="s">
        <v>4798</v>
      </c>
      <c r="C47" s="1" t="s">
        <v>23</v>
      </c>
      <c r="D47" s="1" t="str">
        <f t="shared" si="0"/>
        <v>Hamida</v>
      </c>
      <c r="F47" s="1" t="e">
        <f>VLOOKUP(A47,'Olah Data'!D$2:E$534,2,FALSE)</f>
        <v>#N/A</v>
      </c>
    </row>
    <row r="48" spans="1:6" ht="12.75">
      <c r="A48" s="6">
        <v>112212637</v>
      </c>
      <c r="B48" s="1" t="s">
        <v>8644</v>
      </c>
      <c r="C48" s="1" t="s">
        <v>23</v>
      </c>
      <c r="D48" s="1" t="str">
        <f t="shared" si="0"/>
        <v>Hany Febrianty</v>
      </c>
      <c r="F48" s="1" t="e">
        <f>VLOOKUP(A48,'Olah Data'!D$2:E$534,2,FALSE)</f>
        <v>#N/A</v>
      </c>
    </row>
    <row r="49" spans="1:6" ht="12.75">
      <c r="A49" s="6">
        <v>112212639</v>
      </c>
      <c r="B49" s="1" t="s">
        <v>8645</v>
      </c>
      <c r="C49" s="1" t="s">
        <v>23</v>
      </c>
      <c r="D49" s="1" t="str">
        <f t="shared" si="0"/>
        <v>Hendrikus Moya</v>
      </c>
      <c r="F49" s="1" t="e">
        <f>VLOOKUP(A49,'Olah Data'!D$2:E$534,2,FALSE)</f>
        <v>#N/A</v>
      </c>
    </row>
    <row r="50" spans="1:6" ht="12.75">
      <c r="A50" s="6">
        <v>112212654</v>
      </c>
      <c r="B50" s="1" t="s">
        <v>4160</v>
      </c>
      <c r="C50" s="1" t="s">
        <v>23</v>
      </c>
      <c r="D50" s="1" t="str">
        <f t="shared" si="0"/>
        <v>I Wayan Rendi Pratama</v>
      </c>
      <c r="F50" s="1" t="e">
        <f>VLOOKUP(A50,'Olah Data'!D$2:E$534,2,FALSE)</f>
        <v>#N/A</v>
      </c>
    </row>
    <row r="51" spans="1:6" ht="12.75">
      <c r="A51" s="6">
        <v>112212660</v>
      </c>
      <c r="B51" s="1" t="s">
        <v>8646</v>
      </c>
      <c r="C51" s="1" t="s">
        <v>23</v>
      </c>
      <c r="D51" s="1" t="str">
        <f t="shared" si="0"/>
        <v>Ilham Dwi Kuncoro</v>
      </c>
      <c r="F51" s="1" t="e">
        <f>VLOOKUP(A51,'Olah Data'!D$2:E$534,2,FALSE)</f>
        <v>#N/A</v>
      </c>
    </row>
    <row r="52" spans="1:6" ht="12.75">
      <c r="A52" s="6">
        <v>112212705</v>
      </c>
      <c r="B52" s="1" t="s">
        <v>5435</v>
      </c>
      <c r="C52" s="1" t="s">
        <v>23</v>
      </c>
      <c r="D52" s="1" t="str">
        <f t="shared" si="0"/>
        <v>Linda Rahmawati</v>
      </c>
      <c r="F52" s="1" t="e">
        <f>VLOOKUP(A52,'Olah Data'!D$2:E$534,2,FALSE)</f>
        <v>#N/A</v>
      </c>
    </row>
    <row r="53" spans="1:6" ht="12.75">
      <c r="A53" s="6">
        <v>112212731</v>
      </c>
      <c r="B53" s="1" t="s">
        <v>8647</v>
      </c>
      <c r="C53" s="1" t="s">
        <v>23</v>
      </c>
      <c r="D53" s="1" t="str">
        <f t="shared" si="0"/>
        <v>Miftah Aulia Ramadanti</v>
      </c>
      <c r="F53" s="1" t="e">
        <f>VLOOKUP(A53,'Olah Data'!D$2:E$534,2,FALSE)</f>
        <v>#N/A</v>
      </c>
    </row>
    <row r="54" spans="1:6" ht="12.75">
      <c r="A54" s="6">
        <v>112212765</v>
      </c>
      <c r="B54" s="1" t="s">
        <v>2474</v>
      </c>
      <c r="C54" s="1" t="s">
        <v>23</v>
      </c>
      <c r="D54" s="1" t="str">
        <f t="shared" si="0"/>
        <v>Muhammad Raihan</v>
      </c>
      <c r="F54" s="1" t="e">
        <f>VLOOKUP(A54,'Olah Data'!D$2:E$534,2,FALSE)</f>
        <v>#N/A</v>
      </c>
    </row>
    <row r="55" spans="1:6" ht="12.75">
      <c r="A55" s="6">
        <v>112212769</v>
      </c>
      <c r="B55" s="1" t="s">
        <v>4078</v>
      </c>
      <c r="C55" s="1" t="s">
        <v>23</v>
      </c>
      <c r="D55" s="1" t="str">
        <f t="shared" si="0"/>
        <v>Muhammad Roihan Abadi</v>
      </c>
      <c r="F55" s="1" t="e">
        <f>VLOOKUP(A55,'Olah Data'!D$2:E$534,2,FALSE)</f>
        <v>#N/A</v>
      </c>
    </row>
    <row r="56" spans="1:6" ht="12.75">
      <c r="A56" s="6">
        <v>112212790</v>
      </c>
      <c r="B56" s="1" t="s">
        <v>1892</v>
      </c>
      <c r="C56" s="1" t="s">
        <v>23</v>
      </c>
      <c r="D56" s="1" t="str">
        <f t="shared" si="0"/>
        <v>Ni Ketut Pebriantini</v>
      </c>
      <c r="F56" s="1" t="e">
        <f>VLOOKUP(A56,'Olah Data'!D$2:E$534,2,FALSE)</f>
        <v>#N/A</v>
      </c>
    </row>
    <row r="57" spans="1:6" ht="12.75">
      <c r="A57" s="6">
        <v>112212807</v>
      </c>
      <c r="B57" s="1" t="s">
        <v>8648</v>
      </c>
      <c r="C57" s="1" t="s">
        <v>23</v>
      </c>
      <c r="D57" s="1" t="str">
        <f t="shared" si="0"/>
        <v>Nur Qalbi. Mr</v>
      </c>
      <c r="F57" s="1" t="e">
        <f>VLOOKUP(A57,'Olah Data'!D$2:E$534,2,FALSE)</f>
        <v>#N/A</v>
      </c>
    </row>
    <row r="58" spans="1:6" ht="12.75">
      <c r="A58" s="6">
        <v>112212819</v>
      </c>
      <c r="B58" s="1" t="s">
        <v>8649</v>
      </c>
      <c r="C58" s="1" t="s">
        <v>23</v>
      </c>
      <c r="D58" s="1" t="str">
        <f t="shared" si="0"/>
        <v>Putri Moelinda Fitriani</v>
      </c>
      <c r="F58" s="1" t="e">
        <f>VLOOKUP(A58,'Olah Data'!D$2:E$534,2,FALSE)</f>
        <v>#N/A</v>
      </c>
    </row>
    <row r="59" spans="1:6" ht="12.75">
      <c r="A59" s="6">
        <v>112212821</v>
      </c>
      <c r="B59" s="1" t="s">
        <v>3853</v>
      </c>
      <c r="C59" s="1" t="s">
        <v>23</v>
      </c>
      <c r="D59" s="1" t="str">
        <f t="shared" si="0"/>
        <v>Putri Rehulina Damanik</v>
      </c>
      <c r="F59" s="1" t="e">
        <f>VLOOKUP(A59,'Olah Data'!D$2:E$534,2,FALSE)</f>
        <v>#N/A</v>
      </c>
    </row>
    <row r="60" spans="1:6" ht="12.75">
      <c r="A60" s="6">
        <v>112212846</v>
      </c>
      <c r="B60" s="1" t="s">
        <v>4789</v>
      </c>
      <c r="C60" s="1" t="s">
        <v>23</v>
      </c>
      <c r="D60" s="1" t="str">
        <f t="shared" si="0"/>
        <v>Rezky Maharani</v>
      </c>
      <c r="F60" s="1" t="e">
        <f>VLOOKUP(A60,'Olah Data'!D$2:E$534,2,FALSE)</f>
        <v>#N/A</v>
      </c>
    </row>
    <row r="61" spans="1:6" ht="12.75">
      <c r="A61" s="6">
        <v>112212848</v>
      </c>
      <c r="B61" s="1" t="s">
        <v>8650</v>
      </c>
      <c r="C61" s="1" t="s">
        <v>23</v>
      </c>
      <c r="D61" s="1" t="str">
        <f t="shared" si="0"/>
        <v>Ria Indriani</v>
      </c>
      <c r="F61" s="1" t="e">
        <f>VLOOKUP(A61,'Olah Data'!D$2:E$534,2,FALSE)</f>
        <v>#N/A</v>
      </c>
    </row>
    <row r="62" spans="1:6" ht="12.75">
      <c r="A62" s="6">
        <v>112212882</v>
      </c>
      <c r="B62" s="1" t="s">
        <v>8651</v>
      </c>
      <c r="C62" s="1" t="s">
        <v>23</v>
      </c>
      <c r="D62" s="1" t="str">
        <f t="shared" si="0"/>
        <v>Sindy Aloiya Br Manullang</v>
      </c>
      <c r="F62" s="1" t="e">
        <f>VLOOKUP(A62,'Olah Data'!D$2:E$534,2,FALSE)</f>
        <v>#N/A</v>
      </c>
    </row>
    <row r="63" spans="1:6" ht="12.75">
      <c r="A63" s="6">
        <v>112212883</v>
      </c>
      <c r="B63" s="1" t="s">
        <v>8652</v>
      </c>
      <c r="C63" s="1" t="s">
        <v>23</v>
      </c>
      <c r="D63" s="1" t="str">
        <f t="shared" si="0"/>
        <v>Sintya Riagusty Dzakiyyah Irawan</v>
      </c>
      <c r="F63" s="1" t="e">
        <f>VLOOKUP(A63,'Olah Data'!D$2:E$534,2,FALSE)</f>
        <v>#N/A</v>
      </c>
    </row>
    <row r="64" spans="1:6" ht="12.75">
      <c r="A64" s="6">
        <v>112212886</v>
      </c>
      <c r="B64" s="1" t="s">
        <v>8653</v>
      </c>
      <c r="C64" s="1" t="s">
        <v>23</v>
      </c>
      <c r="D64" s="1" t="str">
        <f t="shared" si="0"/>
        <v>Sitti Nurhasana</v>
      </c>
      <c r="F64" s="1" t="e">
        <f>VLOOKUP(A64,'Olah Data'!D$2:E$534,2,FALSE)</f>
        <v>#N/A</v>
      </c>
    </row>
    <row r="65" spans="1:6" ht="12.75">
      <c r="A65" s="6">
        <v>112212891</v>
      </c>
      <c r="B65" s="1" t="s">
        <v>1188</v>
      </c>
      <c r="C65" s="1" t="s">
        <v>23</v>
      </c>
      <c r="D65" s="1" t="str">
        <f t="shared" si="0"/>
        <v>Susi Ambarwulan</v>
      </c>
      <c r="F65" s="1" t="e">
        <f>VLOOKUP(A65,'Olah Data'!D$2:E$534,2,FALSE)</f>
        <v>#N/A</v>
      </c>
    </row>
    <row r="66" spans="1:6" ht="12.75">
      <c r="A66" s="6">
        <v>112212903</v>
      </c>
      <c r="B66" s="1" t="s">
        <v>8654</v>
      </c>
      <c r="C66" s="1" t="s">
        <v>23</v>
      </c>
      <c r="D66" s="1" t="str">
        <f t="shared" si="0"/>
        <v>Valencia Febiola Saputri</v>
      </c>
      <c r="F66" s="1" t="e">
        <f>VLOOKUP(A66,'Olah Data'!D$2:E$534,2,FALSE)</f>
        <v>#N/A</v>
      </c>
    </row>
    <row r="67" spans="1:6" ht="12.75">
      <c r="A67" s="6">
        <v>112212929</v>
      </c>
      <c r="B67" s="1" t="s">
        <v>5428</v>
      </c>
      <c r="C67" s="1" t="s">
        <v>23</v>
      </c>
      <c r="D67" s="1" t="str">
        <f t="shared" si="0"/>
        <v>Yusita Octina Budiyanti</v>
      </c>
      <c r="F67" s="1" t="e">
        <f>VLOOKUP(A67,'Olah Data'!D$2:E$534,2,FALSE)</f>
        <v>#N/A</v>
      </c>
    </row>
    <row r="68" spans="1:6" ht="12.75">
      <c r="A68" s="6">
        <v>112212437</v>
      </c>
      <c r="B68" s="1" t="s">
        <v>8655</v>
      </c>
      <c r="C68" s="1" t="s">
        <v>47</v>
      </c>
      <c r="D68" s="1" t="str">
        <f t="shared" si="0"/>
        <v>Abduroqy Alimarwan Dunda</v>
      </c>
      <c r="F68" s="1" t="e">
        <f>VLOOKUP(A68,'Olah Data'!D$2:E$534,2,FALSE)</f>
        <v>#N/A</v>
      </c>
    </row>
    <row r="69" spans="1:6" ht="12.75">
      <c r="A69" s="6">
        <v>112212450</v>
      </c>
      <c r="B69" s="1" t="s">
        <v>8656</v>
      </c>
      <c r="C69" s="1" t="s">
        <v>47</v>
      </c>
      <c r="D69" s="1" t="str">
        <f t="shared" si="0"/>
        <v>Adwa Sawaliah</v>
      </c>
      <c r="F69" s="1" t="e">
        <f>VLOOKUP(A69,'Olah Data'!D$2:E$534,2,FALSE)</f>
        <v>#N/A</v>
      </c>
    </row>
    <row r="70" spans="1:6" ht="12.75">
      <c r="A70" s="6">
        <v>112212456</v>
      </c>
      <c r="B70" s="1" t="s">
        <v>8657</v>
      </c>
      <c r="C70" s="1" t="s">
        <v>47</v>
      </c>
      <c r="D70" s="1" t="str">
        <f t="shared" si="0"/>
        <v>Agnes R.K. Silalahi</v>
      </c>
      <c r="F70" s="1" t="e">
        <f>VLOOKUP(A70,'Olah Data'!D$2:E$534,2,FALSE)</f>
        <v>#N/A</v>
      </c>
    </row>
    <row r="71" spans="1:6" ht="12.75">
      <c r="A71" s="6">
        <v>112212491</v>
      </c>
      <c r="B71" s="1" t="s">
        <v>8658</v>
      </c>
      <c r="C71" s="1" t="s">
        <v>47</v>
      </c>
      <c r="D71" s="1" t="str">
        <f t="shared" si="0"/>
        <v>Amelia Calista</v>
      </c>
      <c r="F71" s="1" t="e">
        <f>VLOOKUP(A71,'Olah Data'!D$2:E$534,2,FALSE)</f>
        <v>#N/A</v>
      </c>
    </row>
    <row r="72" spans="1:6" ht="12.75">
      <c r="A72" s="6">
        <v>112212492</v>
      </c>
      <c r="B72" s="1" t="s">
        <v>8659</v>
      </c>
      <c r="C72" s="1" t="s">
        <v>47</v>
      </c>
      <c r="D72" s="1" t="str">
        <f t="shared" si="0"/>
        <v>Amelia Rahel Sigalingging</v>
      </c>
      <c r="F72" s="1" t="e">
        <f>VLOOKUP(A72,'Olah Data'!D$2:E$534,2,FALSE)</f>
        <v>#N/A</v>
      </c>
    </row>
    <row r="73" spans="1:6" ht="12.75">
      <c r="A73" s="6">
        <v>112212494</v>
      </c>
      <c r="B73" s="1" t="s">
        <v>4247</v>
      </c>
      <c r="C73" s="1" t="s">
        <v>47</v>
      </c>
      <c r="D73" s="1" t="str">
        <f t="shared" si="0"/>
        <v>Amrisany Sektora Daud</v>
      </c>
      <c r="F73" s="1" t="e">
        <f>VLOOKUP(A73,'Olah Data'!D$2:E$534,2,FALSE)</f>
        <v>#N/A</v>
      </c>
    </row>
    <row r="74" spans="1:6" ht="12.75">
      <c r="A74" s="6">
        <v>112212521</v>
      </c>
      <c r="B74" s="1" t="s">
        <v>8660</v>
      </c>
      <c r="C74" s="1" t="s">
        <v>47</v>
      </c>
      <c r="D74" s="1" t="str">
        <f t="shared" si="0"/>
        <v>Asyifa Choirunnisa</v>
      </c>
      <c r="F74" s="1" t="e">
        <f>VLOOKUP(A74,'Olah Data'!D$2:E$534,2,FALSE)</f>
        <v>#N/A</v>
      </c>
    </row>
    <row r="75" spans="1:6" ht="12.75">
      <c r="A75" s="6">
        <v>112212524</v>
      </c>
      <c r="B75" s="1" t="s">
        <v>8661</v>
      </c>
      <c r="C75" s="1" t="s">
        <v>47</v>
      </c>
      <c r="D75" s="1" t="str">
        <f t="shared" si="0"/>
        <v>Aulia Zahra Rahmah</v>
      </c>
      <c r="F75" s="1" t="e">
        <f>VLOOKUP(A75,'Olah Data'!D$2:E$534,2,FALSE)</f>
        <v>#N/A</v>
      </c>
    </row>
    <row r="76" spans="1:6" ht="12.75">
      <c r="A76" s="6">
        <v>112212552</v>
      </c>
      <c r="B76" s="1" t="s">
        <v>8662</v>
      </c>
      <c r="C76" s="1" t="s">
        <v>47</v>
      </c>
      <c r="D76" s="1" t="str">
        <f t="shared" si="0"/>
        <v>Dafa Riyandika Mahendra</v>
      </c>
      <c r="F76" s="1" t="e">
        <f>VLOOKUP(A76,'Olah Data'!D$2:E$534,2,FALSE)</f>
        <v>#N/A</v>
      </c>
    </row>
    <row r="77" spans="1:6" ht="12.75">
      <c r="A77" s="6">
        <v>112212604</v>
      </c>
      <c r="B77" s="1" t="s">
        <v>2388</v>
      </c>
      <c r="C77" s="1" t="s">
        <v>47</v>
      </c>
      <c r="D77" s="1" t="str">
        <f t="shared" si="0"/>
        <v>Fatimatuzzuhra</v>
      </c>
      <c r="F77" s="1" t="e">
        <f>VLOOKUP(A77,'Olah Data'!D$2:E$534,2,FALSE)</f>
        <v>#N/A</v>
      </c>
    </row>
    <row r="78" spans="1:6" ht="12.75">
      <c r="A78" s="6">
        <v>112212609</v>
      </c>
      <c r="B78" s="1" t="s">
        <v>8663</v>
      </c>
      <c r="C78" s="1" t="s">
        <v>47</v>
      </c>
      <c r="D78" s="1" t="str">
        <f t="shared" si="0"/>
        <v>Ferdinandus Bata</v>
      </c>
      <c r="F78" s="1" t="e">
        <f>VLOOKUP(A78,'Olah Data'!D$2:E$534,2,FALSE)</f>
        <v>#N/A</v>
      </c>
    </row>
    <row r="79" spans="1:6" ht="12.75">
      <c r="A79" s="6">
        <v>112212611</v>
      </c>
      <c r="B79" s="1" t="s">
        <v>8664</v>
      </c>
      <c r="C79" s="1" t="s">
        <v>47</v>
      </c>
      <c r="D79" s="1" t="str">
        <f t="shared" si="0"/>
        <v>Fikri Surahman</v>
      </c>
      <c r="F79" s="1" t="e">
        <f>VLOOKUP(A79,'Olah Data'!D$2:E$534,2,FALSE)</f>
        <v>#N/A</v>
      </c>
    </row>
    <row r="80" spans="1:6" ht="12.75">
      <c r="A80" s="6">
        <v>112212630</v>
      </c>
      <c r="B80" s="1" t="s">
        <v>8665</v>
      </c>
      <c r="C80" s="1" t="s">
        <v>47</v>
      </c>
      <c r="D80" s="1" t="str">
        <f t="shared" si="0"/>
        <v>Hadisha Shafa Anasya</v>
      </c>
      <c r="F80" s="1" t="e">
        <f>VLOOKUP(A80,'Olah Data'!D$2:E$534,2,FALSE)</f>
        <v>#N/A</v>
      </c>
    </row>
    <row r="81" spans="1:6" ht="12.75">
      <c r="A81" s="6">
        <v>112212640</v>
      </c>
      <c r="B81" s="1" t="s">
        <v>8666</v>
      </c>
      <c r="C81" s="1" t="s">
        <v>47</v>
      </c>
      <c r="D81" s="1" t="str">
        <f t="shared" si="0"/>
        <v>Hersa Maulina</v>
      </c>
      <c r="F81" s="1" t="e">
        <f>VLOOKUP(A81,'Olah Data'!D$2:E$534,2,FALSE)</f>
        <v>#N/A</v>
      </c>
    </row>
    <row r="82" spans="1:6" ht="12.75">
      <c r="A82" s="6">
        <v>112212648</v>
      </c>
      <c r="B82" s="1" t="s">
        <v>8667</v>
      </c>
      <c r="C82" s="1" t="s">
        <v>47</v>
      </c>
      <c r="D82" s="1" t="str">
        <f t="shared" si="0"/>
        <v>Hotton Jonatan</v>
      </c>
      <c r="F82" s="1" t="e">
        <f>VLOOKUP(A82,'Olah Data'!D$2:E$534,2,FALSE)</f>
        <v>#N/A</v>
      </c>
    </row>
    <row r="83" spans="1:6" ht="12.75">
      <c r="A83" s="6">
        <v>112212653</v>
      </c>
      <c r="B83" s="1" t="s">
        <v>3221</v>
      </c>
      <c r="C83" s="1" t="s">
        <v>47</v>
      </c>
      <c r="D83" s="1" t="str">
        <f t="shared" si="0"/>
        <v>I Wayan Divandra Maharesandya Sukajaya</v>
      </c>
      <c r="F83" s="1" t="e">
        <f>VLOOKUP(A83,'Olah Data'!D$2:E$534,2,FALSE)</f>
        <v>#N/A</v>
      </c>
    </row>
    <row r="84" spans="1:6" ht="12.75">
      <c r="A84" s="6">
        <v>112212688</v>
      </c>
      <c r="B84" s="1" t="s">
        <v>8668</v>
      </c>
      <c r="C84" s="1" t="s">
        <v>47</v>
      </c>
      <c r="D84" s="1" t="str">
        <f t="shared" si="0"/>
        <v>Kamareta</v>
      </c>
      <c r="F84" s="1" t="e">
        <f>VLOOKUP(A84,'Olah Data'!D$2:E$534,2,FALSE)</f>
        <v>#N/A</v>
      </c>
    </row>
    <row r="85" spans="1:6" ht="12.75">
      <c r="A85" s="6">
        <v>112212737</v>
      </c>
      <c r="B85" s="1" t="s">
        <v>8669</v>
      </c>
      <c r="C85" s="1" t="s">
        <v>47</v>
      </c>
      <c r="D85" s="1" t="str">
        <f t="shared" si="0"/>
        <v>Muh. Dzulrian</v>
      </c>
      <c r="F85" s="1" t="e">
        <f>VLOOKUP(A85,'Olah Data'!D$2:E$534,2,FALSE)</f>
        <v>#N/A</v>
      </c>
    </row>
    <row r="86" spans="1:6" ht="12.75">
      <c r="A86" s="6">
        <v>112212770</v>
      </c>
      <c r="B86" s="1" t="s">
        <v>3499</v>
      </c>
      <c r="C86" s="1" t="s">
        <v>47</v>
      </c>
      <c r="D86" s="1" t="str">
        <f t="shared" si="0"/>
        <v>Muhammad Ruhul Ikhsan</v>
      </c>
      <c r="F86" s="1" t="e">
        <f>VLOOKUP(A86,'Olah Data'!D$2:E$534,2,FALSE)</f>
        <v>#N/A</v>
      </c>
    </row>
    <row r="87" spans="1:6" ht="12.75">
      <c r="A87" s="6">
        <v>112212791</v>
      </c>
      <c r="B87" s="1" t="s">
        <v>3332</v>
      </c>
      <c r="C87" s="1" t="s">
        <v>47</v>
      </c>
      <c r="D87" s="1" t="str">
        <f t="shared" si="0"/>
        <v>Ni Komang Diva Amalia Putri Nandita</v>
      </c>
      <c r="F87" s="1" t="e">
        <f>VLOOKUP(A87,'Olah Data'!D$2:E$534,2,FALSE)</f>
        <v>#N/A</v>
      </c>
    </row>
    <row r="88" spans="1:6" ht="12.75">
      <c r="A88" s="6">
        <v>112212801</v>
      </c>
      <c r="B88" s="1" t="s">
        <v>8670</v>
      </c>
      <c r="C88" s="1" t="s">
        <v>47</v>
      </c>
      <c r="D88" s="1" t="str">
        <f t="shared" si="0"/>
        <v>Nito Sudinata</v>
      </c>
      <c r="F88" s="1" t="e">
        <f>VLOOKUP(A88,'Olah Data'!D$2:E$534,2,FALSE)</f>
        <v>#N/A</v>
      </c>
    </row>
    <row r="89" spans="1:6" ht="12.75">
      <c r="A89" s="6">
        <v>112212804</v>
      </c>
      <c r="B89" s="1" t="s">
        <v>8671</v>
      </c>
      <c r="C89" s="1" t="s">
        <v>47</v>
      </c>
      <c r="D89" s="1" t="str">
        <f t="shared" si="0"/>
        <v>Nugraha Wahyu Putra Supiadi</v>
      </c>
      <c r="F89" s="1" t="e">
        <f>VLOOKUP(A89,'Olah Data'!D$2:E$534,2,FALSE)</f>
        <v>#N/A</v>
      </c>
    </row>
    <row r="90" spans="1:6" ht="12.75">
      <c r="A90" s="6">
        <v>112212830</v>
      </c>
      <c r="B90" s="1" t="s">
        <v>4483</v>
      </c>
      <c r="C90" s="1" t="s">
        <v>47</v>
      </c>
      <c r="D90" s="1" t="str">
        <f t="shared" si="0"/>
        <v>Raihan Ainurrahim Falah</v>
      </c>
      <c r="F90" s="1" t="e">
        <f>VLOOKUP(A90,'Olah Data'!D$2:E$534,2,FALSE)</f>
        <v>#N/A</v>
      </c>
    </row>
    <row r="91" spans="1:6" ht="12.75">
      <c r="A91" s="6">
        <v>112212841</v>
      </c>
      <c r="B91" s="1" t="s">
        <v>8672</v>
      </c>
      <c r="C91" s="1" t="s">
        <v>47</v>
      </c>
      <c r="D91" s="1" t="str">
        <f t="shared" si="0"/>
        <v>Resky Amalia</v>
      </c>
      <c r="F91" s="1" t="e">
        <f>VLOOKUP(A91,'Olah Data'!D$2:E$534,2,FALSE)</f>
        <v>#N/A</v>
      </c>
    </row>
    <row r="92" spans="1:6" ht="12.75">
      <c r="A92" s="6">
        <v>112212842</v>
      </c>
      <c r="B92" s="1" t="s">
        <v>3619</v>
      </c>
      <c r="C92" s="1" t="s">
        <v>47</v>
      </c>
      <c r="D92" s="1" t="str">
        <f t="shared" si="0"/>
        <v>Resti Yulianda Putri</v>
      </c>
      <c r="F92" s="1" t="e">
        <f>VLOOKUP(A92,'Olah Data'!D$2:E$534,2,FALSE)</f>
        <v>#N/A</v>
      </c>
    </row>
    <row r="93" spans="1:6" ht="12.75">
      <c r="A93" s="6">
        <v>112212843</v>
      </c>
      <c r="B93" s="1" t="s">
        <v>8673</v>
      </c>
      <c r="C93" s="1" t="s">
        <v>47</v>
      </c>
      <c r="D93" s="1" t="str">
        <f t="shared" si="0"/>
        <v>Revina Siregar</v>
      </c>
      <c r="F93" s="1" t="e">
        <f>VLOOKUP(A93,'Olah Data'!D$2:E$534,2,FALSE)</f>
        <v>#N/A</v>
      </c>
    </row>
    <row r="94" spans="1:6" ht="12.75">
      <c r="A94" s="6">
        <v>112212862</v>
      </c>
      <c r="B94" s="1" t="s">
        <v>8674</v>
      </c>
      <c r="C94" s="1" t="s">
        <v>47</v>
      </c>
      <c r="D94" s="1" t="str">
        <f t="shared" si="0"/>
        <v>Romario  Desouza Daniel Mangiwa</v>
      </c>
      <c r="F94" s="1" t="e">
        <f>VLOOKUP(A94,'Olah Data'!D$2:E$534,2,FALSE)</f>
        <v>#N/A</v>
      </c>
    </row>
    <row r="95" spans="1:6" ht="12.75">
      <c r="A95" s="6">
        <v>112212867</v>
      </c>
      <c r="B95" s="1" t="s">
        <v>8675</v>
      </c>
      <c r="C95" s="1" t="s">
        <v>47</v>
      </c>
      <c r="D95" s="1" t="str">
        <f t="shared" si="0"/>
        <v>Salma Anida</v>
      </c>
      <c r="F95" s="1" t="e">
        <f>VLOOKUP(A95,'Olah Data'!D$2:E$534,2,FALSE)</f>
        <v>#N/A</v>
      </c>
    </row>
    <row r="96" spans="1:6" ht="12.75">
      <c r="A96" s="6">
        <v>112212875</v>
      </c>
      <c r="B96" s="1" t="s">
        <v>4452</v>
      </c>
      <c r="C96" s="1" t="s">
        <v>47</v>
      </c>
      <c r="D96" s="1" t="str">
        <f t="shared" si="0"/>
        <v>Seli Delima Sari</v>
      </c>
      <c r="F96" s="1" t="e">
        <f>VLOOKUP(A96,'Olah Data'!D$2:E$534,2,FALSE)</f>
        <v>#N/A</v>
      </c>
    </row>
    <row r="97" spans="1:6" ht="12.75">
      <c r="A97" s="6">
        <v>112212908</v>
      </c>
      <c r="B97" s="1" t="s">
        <v>4500</v>
      </c>
      <c r="C97" s="1" t="s">
        <v>47</v>
      </c>
      <c r="D97" s="1" t="str">
        <f t="shared" si="0"/>
        <v>Vhania Mutiara Indah Sinaga</v>
      </c>
      <c r="F97" s="1" t="e">
        <f>VLOOKUP(A97,'Olah Data'!D$2:E$534,2,FALSE)</f>
        <v>#N/A</v>
      </c>
    </row>
    <row r="98" spans="1:6" ht="12.75">
      <c r="A98" s="6">
        <v>112212931</v>
      </c>
      <c r="B98" s="1" t="s">
        <v>1727</v>
      </c>
      <c r="C98" s="1" t="s">
        <v>47</v>
      </c>
      <c r="D98" s="1" t="str">
        <f t="shared" si="0"/>
        <v>Zahra Khairunnisak</v>
      </c>
      <c r="F98" s="1" t="e">
        <f>VLOOKUP(A98,'Olah Data'!D$2:E$534,2,FALSE)</f>
        <v>#N/A</v>
      </c>
    </row>
    <row r="99" spans="1:6" ht="12.75">
      <c r="A99" s="6">
        <v>112212933</v>
      </c>
      <c r="B99" s="1" t="s">
        <v>8676</v>
      </c>
      <c r="C99" s="1" t="s">
        <v>47</v>
      </c>
      <c r="D99" s="1" t="str">
        <f t="shared" si="0"/>
        <v>Zahwa Zalzabila Parhas</v>
      </c>
      <c r="F99" s="1" t="e">
        <f>VLOOKUP(A99,'Olah Data'!D$2:E$534,2,FALSE)</f>
        <v>#N/A</v>
      </c>
    </row>
    <row r="100" spans="1:6" ht="12.75">
      <c r="A100" s="6">
        <v>212111861</v>
      </c>
      <c r="B100" s="1" t="s">
        <v>1355</v>
      </c>
      <c r="C100" s="1" t="s">
        <v>103</v>
      </c>
      <c r="D100" s="1" t="str">
        <f t="shared" si="0"/>
        <v>Ahmad Nadifa Al Agung</v>
      </c>
      <c r="F100" s="1" t="e">
        <f>VLOOKUP(A100,'Olah Data'!D$2:E$534,2,FALSE)</f>
        <v>#N/A</v>
      </c>
    </row>
    <row r="101" spans="1:6" ht="12.75">
      <c r="A101" s="6">
        <v>212111880</v>
      </c>
      <c r="B101" s="1" t="s">
        <v>8677</v>
      </c>
      <c r="C101" s="1" t="s">
        <v>103</v>
      </c>
      <c r="D101" s="1" t="str">
        <f t="shared" si="0"/>
        <v>Amalia Isti Widiyasari</v>
      </c>
      <c r="F101" s="1" t="e">
        <f>VLOOKUP(A101,'Olah Data'!D$2:E$534,2,FALSE)</f>
        <v>#N/A</v>
      </c>
    </row>
    <row r="102" spans="1:6" ht="12.75">
      <c r="A102" s="6">
        <v>212111897</v>
      </c>
      <c r="B102" s="1" t="s">
        <v>5391</v>
      </c>
      <c r="C102" s="1" t="s">
        <v>103</v>
      </c>
      <c r="D102" s="1" t="str">
        <f t="shared" si="0"/>
        <v>Angga Prayoga</v>
      </c>
      <c r="F102" s="1" t="e">
        <f>VLOOKUP(A102,'Olah Data'!D$2:E$534,2,FALSE)</f>
        <v>#N/A</v>
      </c>
    </row>
    <row r="103" spans="1:6" ht="12.75">
      <c r="A103" s="6">
        <v>212111899</v>
      </c>
      <c r="B103" s="1" t="s">
        <v>3340</v>
      </c>
      <c r="C103" s="1" t="s">
        <v>103</v>
      </c>
      <c r="D103" s="1" t="str">
        <f t="shared" si="0"/>
        <v>Anggie Dwi Nugraha</v>
      </c>
      <c r="F103" s="1" t="e">
        <f>VLOOKUP(A103,'Olah Data'!D$2:E$534,2,FALSE)</f>
        <v>#N/A</v>
      </c>
    </row>
    <row r="104" spans="1:6" ht="12.75">
      <c r="A104" s="6">
        <v>212111915</v>
      </c>
      <c r="B104" s="1" t="s">
        <v>5221</v>
      </c>
      <c r="C104" s="1" t="s">
        <v>103</v>
      </c>
      <c r="D104" s="1" t="str">
        <f t="shared" si="0"/>
        <v>Ardian Putra Wardana</v>
      </c>
      <c r="F104" s="1" t="e">
        <f>VLOOKUP(A104,'Olah Data'!D$2:E$534,2,FALSE)</f>
        <v>#N/A</v>
      </c>
    </row>
    <row r="105" spans="1:6" ht="12.75">
      <c r="A105" s="6">
        <v>212111936</v>
      </c>
      <c r="B105" s="1" t="s">
        <v>8678</v>
      </c>
      <c r="C105" s="1" t="s">
        <v>103</v>
      </c>
      <c r="D105" s="1" t="str">
        <f t="shared" si="0"/>
        <v>Awika Yuliati Zukhrufah</v>
      </c>
      <c r="F105" s="1" t="e">
        <f>VLOOKUP(A105,'Olah Data'!D$2:E$534,2,FALSE)</f>
        <v>#N/A</v>
      </c>
    </row>
    <row r="106" spans="1:6" ht="12.75">
      <c r="A106" s="6">
        <v>212111946</v>
      </c>
      <c r="B106" s="1" t="s">
        <v>1668</v>
      </c>
      <c r="C106" s="1" t="s">
        <v>103</v>
      </c>
      <c r="D106" s="1" t="str">
        <f t="shared" si="0"/>
        <v>Bagas Ashari</v>
      </c>
      <c r="F106" s="1" t="e">
        <f>VLOOKUP(A106,'Olah Data'!D$2:E$534,2,FALSE)</f>
        <v>#N/A</v>
      </c>
    </row>
    <row r="107" spans="1:6" ht="12.75">
      <c r="A107" s="6">
        <v>212111963</v>
      </c>
      <c r="B107" s="1" t="s">
        <v>8679</v>
      </c>
      <c r="C107" s="1" t="s">
        <v>103</v>
      </c>
      <c r="D107" s="1" t="str">
        <f t="shared" si="0"/>
        <v>Calivi Kezia Laksmana Putri</v>
      </c>
      <c r="F107" s="1" t="e">
        <f>VLOOKUP(A107,'Olah Data'!D$2:E$534,2,FALSE)</f>
        <v>#N/A</v>
      </c>
    </row>
    <row r="108" spans="1:6" ht="12.75">
      <c r="A108" s="6">
        <v>212111965</v>
      </c>
      <c r="B108" s="1" t="s">
        <v>2147</v>
      </c>
      <c r="C108" s="1" t="s">
        <v>103</v>
      </c>
      <c r="D108" s="1" t="str">
        <f t="shared" si="0"/>
        <v>Celvin Keyla Alidra</v>
      </c>
      <c r="F108" s="1" t="e">
        <f>VLOOKUP(A108,'Olah Data'!D$2:E$534,2,FALSE)</f>
        <v>#N/A</v>
      </c>
    </row>
    <row r="109" spans="1:6" ht="12.75">
      <c r="A109" s="6">
        <v>212111973</v>
      </c>
      <c r="B109" s="1" t="s">
        <v>2638</v>
      </c>
      <c r="C109" s="1" t="s">
        <v>103</v>
      </c>
      <c r="D109" s="1" t="str">
        <f t="shared" si="0"/>
        <v>Clarissa Azarine</v>
      </c>
      <c r="F109" s="1" t="e">
        <f>VLOOKUP(A109,'Olah Data'!D$2:E$534,2,FALSE)</f>
        <v>#N/A</v>
      </c>
    </row>
    <row r="110" spans="1:6" ht="12.75">
      <c r="A110" s="6">
        <v>212111974</v>
      </c>
      <c r="B110" s="1" t="s">
        <v>4961</v>
      </c>
      <c r="C110" s="1" t="s">
        <v>103</v>
      </c>
      <c r="D110" s="1" t="str">
        <f t="shared" si="0"/>
        <v>Claudia Janefer Romora Sitanggang</v>
      </c>
      <c r="F110" s="1" t="e">
        <f>VLOOKUP(A110,'Olah Data'!D$2:E$534,2,FALSE)</f>
        <v>#N/A</v>
      </c>
    </row>
    <row r="111" spans="1:6" ht="12.75">
      <c r="A111" s="6">
        <v>212112015</v>
      </c>
      <c r="B111" s="1" t="s">
        <v>2395</v>
      </c>
      <c r="C111" s="1" t="s">
        <v>103</v>
      </c>
      <c r="D111" s="1" t="str">
        <f t="shared" si="0"/>
        <v>Elvika Nanda Nurdiana</v>
      </c>
      <c r="F111" s="1" t="e">
        <f>VLOOKUP(A111,'Olah Data'!D$2:E$534,2,FALSE)</f>
        <v>#N/A</v>
      </c>
    </row>
    <row r="112" spans="1:6" ht="12.75">
      <c r="A112" s="6">
        <v>212112025</v>
      </c>
      <c r="B112" s="1" t="s">
        <v>8680</v>
      </c>
      <c r="C112" s="1" t="s">
        <v>103</v>
      </c>
      <c r="D112" s="1" t="str">
        <f t="shared" si="0"/>
        <v>Erlita Redina Putri</v>
      </c>
      <c r="F112" s="1" t="e">
        <f>VLOOKUP(A112,'Olah Data'!D$2:E$534,2,FALSE)</f>
        <v>#N/A</v>
      </c>
    </row>
    <row r="113" spans="1:6" ht="12.75">
      <c r="A113" s="6">
        <v>212112027</v>
      </c>
      <c r="B113" s="1" t="s">
        <v>3861</v>
      </c>
      <c r="C113" s="1" t="s">
        <v>103</v>
      </c>
      <c r="D113" s="1" t="str">
        <f t="shared" si="0"/>
        <v>Ezra Eric Santoso</v>
      </c>
      <c r="F113" s="1" t="e">
        <f>VLOOKUP(A113,'Olah Data'!D$2:E$534,2,FALSE)</f>
        <v>#N/A</v>
      </c>
    </row>
    <row r="114" spans="1:6" ht="12.75">
      <c r="A114" s="6">
        <v>212112049</v>
      </c>
      <c r="B114" s="1" t="s">
        <v>8681</v>
      </c>
      <c r="C114" s="1" t="s">
        <v>103</v>
      </c>
      <c r="D114" s="1" t="str">
        <f t="shared" si="0"/>
        <v>Fatima Azzahro Binti Fatihah</v>
      </c>
      <c r="F114" s="1" t="e">
        <f>VLOOKUP(A114,'Olah Data'!D$2:E$534,2,FALSE)</f>
        <v>#N/A</v>
      </c>
    </row>
    <row r="115" spans="1:6" ht="12.75">
      <c r="A115" s="6">
        <v>212112073</v>
      </c>
      <c r="B115" s="1" t="s">
        <v>8682</v>
      </c>
      <c r="C115" s="1" t="s">
        <v>103</v>
      </c>
      <c r="D115" s="1" t="str">
        <f t="shared" si="0"/>
        <v>Ghina Anandhia</v>
      </c>
      <c r="F115" s="1" t="e">
        <f>VLOOKUP(A115,'Olah Data'!D$2:E$534,2,FALSE)</f>
        <v>#N/A</v>
      </c>
    </row>
    <row r="116" spans="1:6" ht="12.75">
      <c r="A116" s="6">
        <v>212112075</v>
      </c>
      <c r="B116" s="1" t="s">
        <v>8683</v>
      </c>
      <c r="C116" s="1" t="s">
        <v>103</v>
      </c>
      <c r="D116" s="1" t="str">
        <f t="shared" si="0"/>
        <v>Ghulam An-Nabalah Bani Syafii</v>
      </c>
      <c r="F116" s="1" t="e">
        <f>VLOOKUP(A116,'Olah Data'!D$2:E$534,2,FALSE)</f>
        <v>#N/A</v>
      </c>
    </row>
    <row r="117" spans="1:6" ht="12.75">
      <c r="A117" s="6">
        <v>212112081</v>
      </c>
      <c r="B117" s="1" t="s">
        <v>1688</v>
      </c>
      <c r="C117" s="1" t="s">
        <v>103</v>
      </c>
      <c r="D117" s="1" t="str">
        <f t="shared" si="0"/>
        <v>Guntur Faizal Majid</v>
      </c>
      <c r="F117" s="1" t="e">
        <f>VLOOKUP(A117,'Olah Data'!D$2:E$534,2,FALSE)</f>
        <v>#N/A</v>
      </c>
    </row>
    <row r="118" spans="1:6" ht="12.75">
      <c r="A118" s="6">
        <v>212112084</v>
      </c>
      <c r="B118" s="1" t="s">
        <v>4034</v>
      </c>
      <c r="C118" s="1" t="s">
        <v>103</v>
      </c>
      <c r="D118" s="1" t="str">
        <f t="shared" si="0"/>
        <v>Halim Nur Jamaluddin</v>
      </c>
      <c r="F118" s="1" t="e">
        <f>VLOOKUP(A118,'Olah Data'!D$2:E$534,2,FALSE)</f>
        <v>#N/A</v>
      </c>
    </row>
    <row r="119" spans="1:6" ht="12.75">
      <c r="A119" s="6">
        <v>212112124</v>
      </c>
      <c r="B119" s="1" t="s">
        <v>8684</v>
      </c>
      <c r="C119" s="1" t="s">
        <v>103</v>
      </c>
      <c r="D119" s="1" t="str">
        <f t="shared" si="0"/>
        <v>Kadek Agus Dwi Candra</v>
      </c>
      <c r="F119" s="1" t="e">
        <f>VLOOKUP(A119,'Olah Data'!D$2:E$534,2,FALSE)</f>
        <v>#N/A</v>
      </c>
    </row>
    <row r="120" spans="1:6" ht="12.75">
      <c r="A120" s="6">
        <v>212112148</v>
      </c>
      <c r="B120" s="1" t="s">
        <v>8685</v>
      </c>
      <c r="C120" s="1" t="s">
        <v>103</v>
      </c>
      <c r="D120" s="1" t="str">
        <f t="shared" si="0"/>
        <v>Laila Vania Evelyna</v>
      </c>
      <c r="F120" s="1" t="e">
        <f>VLOOKUP(A120,'Olah Data'!D$2:E$534,2,FALSE)</f>
        <v>#N/A</v>
      </c>
    </row>
    <row r="121" spans="1:6" ht="12.75">
      <c r="A121" s="6">
        <v>212112157</v>
      </c>
      <c r="B121" s="1" t="s">
        <v>3787</v>
      </c>
      <c r="C121" s="1" t="s">
        <v>103</v>
      </c>
      <c r="D121" s="1" t="str">
        <f t="shared" si="0"/>
        <v>Linierti Ajeng Aulia Putri</v>
      </c>
      <c r="F121" s="1" t="e">
        <f>VLOOKUP(A121,'Olah Data'!D$2:E$534,2,FALSE)</f>
        <v>#N/A</v>
      </c>
    </row>
    <row r="122" spans="1:6" ht="12.75">
      <c r="A122" s="6">
        <v>212112189</v>
      </c>
      <c r="B122" s="1" t="s">
        <v>8686</v>
      </c>
      <c r="C122" s="1" t="s">
        <v>103</v>
      </c>
      <c r="D122" s="1" t="str">
        <f t="shared" si="0"/>
        <v>Mira Octavia</v>
      </c>
      <c r="F122" s="1" t="e">
        <f>VLOOKUP(A122,'Olah Data'!D$2:E$534,2,FALSE)</f>
        <v>#N/A</v>
      </c>
    </row>
    <row r="123" spans="1:6" ht="12.75">
      <c r="A123" s="6">
        <v>212112208</v>
      </c>
      <c r="B123" s="1" t="s">
        <v>2982</v>
      </c>
      <c r="C123" s="1" t="s">
        <v>103</v>
      </c>
      <c r="D123" s="1" t="str">
        <f t="shared" si="0"/>
        <v>Muhammad Aswan Aziz</v>
      </c>
      <c r="F123" s="1" t="e">
        <f>VLOOKUP(A123,'Olah Data'!D$2:E$534,2,FALSE)</f>
        <v>#N/A</v>
      </c>
    </row>
    <row r="124" spans="1:6" ht="12.75">
      <c r="A124" s="6">
        <v>212112216</v>
      </c>
      <c r="B124" s="1" t="s">
        <v>8687</v>
      </c>
      <c r="C124" s="1" t="s">
        <v>103</v>
      </c>
      <c r="D124" s="1" t="str">
        <f t="shared" si="0"/>
        <v>Muhammad Ilzam Falahuddin</v>
      </c>
      <c r="F124" s="1" t="e">
        <f>VLOOKUP(A124,'Olah Data'!D$2:E$534,2,FALSE)</f>
        <v>#N/A</v>
      </c>
    </row>
    <row r="125" spans="1:6" ht="12.75">
      <c r="A125" s="6">
        <v>212112228</v>
      </c>
      <c r="B125" s="1" t="s">
        <v>1536</v>
      </c>
      <c r="C125" s="1" t="s">
        <v>103</v>
      </c>
      <c r="D125" s="1" t="str">
        <f t="shared" si="0"/>
        <v>Muthia Ulinnuha Prabandari</v>
      </c>
      <c r="F125" s="1" t="e">
        <f>VLOOKUP(A125,'Olah Data'!D$2:E$534,2,FALSE)</f>
        <v>#N/A</v>
      </c>
    </row>
    <row r="126" spans="1:6" ht="12.75">
      <c r="A126" s="6">
        <v>212112247</v>
      </c>
      <c r="B126" s="1" t="s">
        <v>4042</v>
      </c>
      <c r="C126" s="1" t="s">
        <v>103</v>
      </c>
      <c r="D126" s="1" t="str">
        <f t="shared" si="0"/>
        <v>Naufal Muhammad Iqbal</v>
      </c>
      <c r="F126" s="1" t="e">
        <f>VLOOKUP(A126,'Olah Data'!D$2:E$534,2,FALSE)</f>
        <v>#N/A</v>
      </c>
    </row>
    <row r="127" spans="1:6" ht="12.75">
      <c r="A127" s="6">
        <v>212112254</v>
      </c>
      <c r="B127" s="1" t="s">
        <v>3392</v>
      </c>
      <c r="C127" s="1" t="s">
        <v>103</v>
      </c>
      <c r="D127" s="1" t="str">
        <f t="shared" si="0"/>
        <v>Ni Made Wulan Puspita Dewi</v>
      </c>
      <c r="F127" s="1" t="e">
        <f>VLOOKUP(A127,'Olah Data'!D$2:E$534,2,FALSE)</f>
        <v>#N/A</v>
      </c>
    </row>
    <row r="128" spans="1:6" ht="12.75">
      <c r="A128" s="6">
        <v>212112284</v>
      </c>
      <c r="B128" s="1" t="s">
        <v>3251</v>
      </c>
      <c r="C128" s="1" t="s">
        <v>103</v>
      </c>
      <c r="D128" s="1" t="str">
        <f t="shared" si="0"/>
        <v>Pembayun Otsu Indiana</v>
      </c>
      <c r="F128" s="1" t="e">
        <f>VLOOKUP(A128,'Olah Data'!D$2:E$534,2,FALSE)</f>
        <v>#N/A</v>
      </c>
    </row>
    <row r="129" spans="1:6" ht="12.75">
      <c r="A129" s="6">
        <v>212112295</v>
      </c>
      <c r="B129" s="1" t="s">
        <v>8688</v>
      </c>
      <c r="C129" s="1" t="s">
        <v>103</v>
      </c>
      <c r="D129" s="1" t="str">
        <f t="shared" si="0"/>
        <v>R. Rr Apriani Sofiana</v>
      </c>
      <c r="F129" s="1" t="e">
        <f>VLOOKUP(A129,'Olah Data'!D$2:E$534,2,FALSE)</f>
        <v>#N/A</v>
      </c>
    </row>
    <row r="130" spans="1:6" ht="12.75">
      <c r="A130" s="6">
        <v>212112316</v>
      </c>
      <c r="B130" s="1" t="s">
        <v>8689</v>
      </c>
      <c r="C130" s="1" t="s">
        <v>103</v>
      </c>
      <c r="D130" s="1" t="str">
        <f t="shared" si="0"/>
        <v>Ria Dini Hanifah</v>
      </c>
      <c r="F130" s="1" t="e">
        <f>VLOOKUP(A130,'Olah Data'!D$2:E$534,2,FALSE)</f>
        <v>#N/A</v>
      </c>
    </row>
    <row r="131" spans="1:6" ht="12.75">
      <c r="A131" s="6">
        <v>212112335</v>
      </c>
      <c r="B131" s="1" t="s">
        <v>8690</v>
      </c>
      <c r="C131" s="1" t="s">
        <v>103</v>
      </c>
      <c r="D131" s="1" t="str">
        <f t="shared" si="0"/>
        <v>Rohimma Arisanti</v>
      </c>
      <c r="F131" s="1" t="e">
        <f>VLOOKUP(A131,'Olah Data'!D$2:E$534,2,FALSE)</f>
        <v>#N/A</v>
      </c>
    </row>
    <row r="132" spans="1:6" ht="12.75">
      <c r="A132" s="6">
        <v>212112407</v>
      </c>
      <c r="B132" s="1" t="s">
        <v>3290</v>
      </c>
      <c r="C132" s="1" t="s">
        <v>103</v>
      </c>
      <c r="D132" s="1" t="str">
        <f t="shared" si="0"/>
        <v>Vanessa Vidia Meyriska</v>
      </c>
      <c r="F132" s="1" t="e">
        <f>VLOOKUP(A132,'Olah Data'!D$2:E$534,2,FALSE)</f>
        <v>#N/A</v>
      </c>
    </row>
    <row r="133" spans="1:6" ht="12.75">
      <c r="A133" s="6">
        <v>212112414</v>
      </c>
      <c r="B133" s="1" t="s">
        <v>8691</v>
      </c>
      <c r="C133" s="1" t="s">
        <v>103</v>
      </c>
      <c r="D133" s="1" t="str">
        <f t="shared" si="0"/>
        <v>Wahyu Widuri Andoko Saputri</v>
      </c>
      <c r="F133" s="1" t="e">
        <f>VLOOKUP(A133,'Olah Data'!D$2:E$534,2,FALSE)</f>
        <v>#N/A</v>
      </c>
    </row>
    <row r="134" spans="1:6" ht="12.75">
      <c r="A134" s="6">
        <v>212112432</v>
      </c>
      <c r="B134" s="1" t="s">
        <v>1324</v>
      </c>
      <c r="C134" s="1" t="s">
        <v>103</v>
      </c>
      <c r="D134" s="1" t="str">
        <f t="shared" si="0"/>
        <v>Zidan Akbar Al Aqsha</v>
      </c>
      <c r="F134" s="1" t="e">
        <f>VLOOKUP(A134,'Olah Data'!D$2:E$534,2,FALSE)</f>
        <v>#N/A</v>
      </c>
    </row>
    <row r="135" spans="1:6" ht="12.75">
      <c r="A135" s="6">
        <v>212111868</v>
      </c>
      <c r="B135" s="1" t="s">
        <v>8692</v>
      </c>
      <c r="C135" s="1" t="s">
        <v>41</v>
      </c>
      <c r="D135" s="1" t="str">
        <f t="shared" si="0"/>
        <v>Aisyah Anjani Putri Siregar</v>
      </c>
      <c r="F135" s="1" t="e">
        <f>VLOOKUP(A135,'Olah Data'!D$2:E$534,2,FALSE)</f>
        <v>#N/A</v>
      </c>
    </row>
    <row r="136" spans="1:6" ht="12.75">
      <c r="A136" s="6">
        <v>212111881</v>
      </c>
      <c r="B136" s="1" t="s">
        <v>8693</v>
      </c>
      <c r="C136" s="1" t="s">
        <v>41</v>
      </c>
      <c r="D136" s="1" t="str">
        <f t="shared" si="0"/>
        <v>Amara Putri Shabrina</v>
      </c>
      <c r="F136" s="1" t="e">
        <f>VLOOKUP(A136,'Olah Data'!D$2:E$534,2,FALSE)</f>
        <v>#N/A</v>
      </c>
    </row>
    <row r="137" spans="1:6" ht="12.75">
      <c r="A137" s="6">
        <v>212111901</v>
      </c>
      <c r="B137" s="1" t="s">
        <v>2277</v>
      </c>
      <c r="C137" s="1" t="s">
        <v>41</v>
      </c>
      <c r="D137" s="1" t="str">
        <f t="shared" si="0"/>
        <v>Anindita Ayu Ramadhani</v>
      </c>
      <c r="F137" s="1" t="e">
        <f>VLOOKUP(A137,'Olah Data'!D$2:E$534,2,FALSE)</f>
        <v>#N/A</v>
      </c>
    </row>
    <row r="138" spans="1:6" ht="12.75">
      <c r="A138" s="6">
        <v>212111903</v>
      </c>
      <c r="B138" s="1" t="s">
        <v>8694</v>
      </c>
      <c r="C138" s="1" t="s">
        <v>41</v>
      </c>
      <c r="D138" s="1" t="str">
        <f t="shared" si="0"/>
        <v>Anita</v>
      </c>
      <c r="F138" s="1" t="e">
        <f>VLOOKUP(A138,'Olah Data'!D$2:E$534,2,FALSE)</f>
        <v>#N/A</v>
      </c>
    </row>
    <row r="139" spans="1:6" ht="12.75">
      <c r="A139" s="6">
        <v>212111906</v>
      </c>
      <c r="B139" s="1" t="s">
        <v>8695</v>
      </c>
      <c r="C139" s="1" t="s">
        <v>41</v>
      </c>
      <c r="D139" s="1" t="str">
        <f t="shared" si="0"/>
        <v>Annisa Muthi Zajidah</v>
      </c>
      <c r="F139" s="1" t="e">
        <f>VLOOKUP(A139,'Olah Data'!D$2:E$534,2,FALSE)</f>
        <v>#N/A</v>
      </c>
    </row>
    <row r="140" spans="1:6" ht="12.75">
      <c r="A140" s="6">
        <v>212111934</v>
      </c>
      <c r="B140" s="1" t="s">
        <v>8696</v>
      </c>
      <c r="C140" s="1" t="s">
        <v>41</v>
      </c>
      <c r="D140" s="1" t="str">
        <f t="shared" si="0"/>
        <v>Aulia Hayuningtyas</v>
      </c>
      <c r="F140" s="1" t="e">
        <f>VLOOKUP(A140,'Olah Data'!D$2:E$534,2,FALSE)</f>
        <v>#N/A</v>
      </c>
    </row>
    <row r="141" spans="1:6" ht="12.75">
      <c r="A141" s="6">
        <v>212111941</v>
      </c>
      <c r="B141" s="1" t="s">
        <v>2434</v>
      </c>
      <c r="C141" s="1" t="s">
        <v>41</v>
      </c>
      <c r="D141" s="1" t="str">
        <f t="shared" si="0"/>
        <v>Azmira Candra Vidiasari</v>
      </c>
      <c r="F141" s="1" t="e">
        <f>VLOOKUP(A141,'Olah Data'!D$2:E$534,2,FALSE)</f>
        <v>#N/A</v>
      </c>
    </row>
    <row r="142" spans="1:6" ht="12.75">
      <c r="A142" s="6">
        <v>212111968</v>
      </c>
      <c r="B142" s="1" t="s">
        <v>5396</v>
      </c>
      <c r="C142" s="1" t="s">
        <v>41</v>
      </c>
      <c r="D142" s="1" t="str">
        <f t="shared" si="0"/>
        <v>Charisa Dyah Ayu Kuswara</v>
      </c>
      <c r="F142" s="1" t="e">
        <f>VLOOKUP(A142,'Olah Data'!D$2:E$534,2,FALSE)</f>
        <v>#N/A</v>
      </c>
    </row>
    <row r="143" spans="1:6" ht="12.75">
      <c r="A143" s="6">
        <v>212111985</v>
      </c>
      <c r="B143" s="1" t="s">
        <v>1637</v>
      </c>
      <c r="C143" s="1" t="s">
        <v>41</v>
      </c>
      <c r="D143" s="1" t="str">
        <f t="shared" si="0"/>
        <v>Dewi Sitoresmi Cahyaningtyas</v>
      </c>
      <c r="F143" s="1" t="e">
        <f>VLOOKUP(A143,'Olah Data'!D$2:E$534,2,FALSE)</f>
        <v>#N/A</v>
      </c>
    </row>
    <row r="144" spans="1:6" ht="12.75">
      <c r="A144" s="6">
        <v>212111996</v>
      </c>
      <c r="B144" s="1" t="s">
        <v>5340</v>
      </c>
      <c r="C144" s="1" t="s">
        <v>41</v>
      </c>
      <c r="D144" s="1" t="str">
        <f t="shared" si="0"/>
        <v>Dolly Fernando</v>
      </c>
      <c r="F144" s="1" t="e">
        <f>VLOOKUP(A144,'Olah Data'!D$2:E$534,2,FALSE)</f>
        <v>#N/A</v>
      </c>
    </row>
    <row r="145" spans="1:6" ht="12.75">
      <c r="A145" s="6">
        <v>212112003</v>
      </c>
      <c r="B145" s="1" t="s">
        <v>3547</v>
      </c>
      <c r="C145" s="1" t="s">
        <v>41</v>
      </c>
      <c r="D145" s="1" t="str">
        <f t="shared" si="0"/>
        <v>Dyah Widyastuti</v>
      </c>
      <c r="F145" s="1" t="e">
        <f>VLOOKUP(A145,'Olah Data'!D$2:E$534,2,FALSE)</f>
        <v>#N/A</v>
      </c>
    </row>
    <row r="146" spans="1:6" ht="12.75">
      <c r="A146" s="6">
        <v>212112008</v>
      </c>
      <c r="B146" s="1" t="s">
        <v>3476</v>
      </c>
      <c r="C146" s="1" t="s">
        <v>41</v>
      </c>
      <c r="D146" s="1" t="str">
        <f t="shared" si="0"/>
        <v>Eksis Auliya</v>
      </c>
      <c r="F146" s="1" t="e">
        <f>VLOOKUP(A146,'Olah Data'!D$2:E$534,2,FALSE)</f>
        <v>#N/A</v>
      </c>
    </row>
    <row r="147" spans="1:6" ht="12.75">
      <c r="A147" s="6">
        <v>212112033</v>
      </c>
      <c r="B147" s="1" t="s">
        <v>8697</v>
      </c>
      <c r="C147" s="1" t="s">
        <v>41</v>
      </c>
      <c r="D147" s="1" t="str">
        <f t="shared" si="0"/>
        <v>Fahri Azis Sibagariang</v>
      </c>
      <c r="F147" s="1" t="e">
        <f>VLOOKUP(A147,'Olah Data'!D$2:E$534,2,FALSE)</f>
        <v>#N/A</v>
      </c>
    </row>
    <row r="148" spans="1:6" ht="12.75">
      <c r="A148" s="6">
        <v>212112053</v>
      </c>
      <c r="B148" s="1" t="s">
        <v>8698</v>
      </c>
      <c r="C148" s="1" t="s">
        <v>41</v>
      </c>
      <c r="D148" s="1" t="str">
        <f t="shared" si="0"/>
        <v>Fauzan Bayu Hera Sudianto</v>
      </c>
      <c r="F148" s="1" t="e">
        <f>VLOOKUP(A148,'Olah Data'!D$2:E$534,2,FALSE)</f>
        <v>#N/A</v>
      </c>
    </row>
    <row r="149" spans="1:6" ht="12.75">
      <c r="A149" s="6">
        <v>212112064</v>
      </c>
      <c r="B149" s="1" t="s">
        <v>8699</v>
      </c>
      <c r="C149" s="1" t="s">
        <v>41</v>
      </c>
      <c r="D149" s="1" t="str">
        <f t="shared" si="0"/>
        <v>Fitrisia Taridipa</v>
      </c>
      <c r="F149" s="1" t="e">
        <f>VLOOKUP(A149,'Olah Data'!D$2:E$534,2,FALSE)</f>
        <v>#N/A</v>
      </c>
    </row>
    <row r="150" spans="1:6" ht="12.75">
      <c r="A150" s="6">
        <v>212112108</v>
      </c>
      <c r="B150" s="1" t="s">
        <v>2170</v>
      </c>
      <c r="C150" s="1" t="s">
        <v>41</v>
      </c>
      <c r="D150" s="1" t="str">
        <f t="shared" si="0"/>
        <v>Imella Mendita Sandi</v>
      </c>
      <c r="F150" s="1" t="e">
        <f>VLOOKUP(A150,'Olah Data'!D$2:E$534,2,FALSE)</f>
        <v>#N/A</v>
      </c>
    </row>
    <row r="151" spans="1:6" ht="12.75">
      <c r="A151" s="6">
        <v>212112109</v>
      </c>
      <c r="B151" s="1" t="s">
        <v>5483</v>
      </c>
      <c r="C151" s="1" t="s">
        <v>41</v>
      </c>
      <c r="D151" s="1" t="str">
        <f t="shared" si="0"/>
        <v>Immanuel Nicholas Fransepta Samosir</v>
      </c>
      <c r="F151" s="1" t="e">
        <f>VLOOKUP(A151,'Olah Data'!D$2:E$534,2,FALSE)</f>
        <v>#N/A</v>
      </c>
    </row>
    <row r="152" spans="1:6" ht="12.75">
      <c r="A152" s="6">
        <v>212112134</v>
      </c>
      <c r="B152" s="1" t="s">
        <v>4863</v>
      </c>
      <c r="C152" s="1" t="s">
        <v>41</v>
      </c>
      <c r="D152" s="1" t="str">
        <f t="shared" si="0"/>
        <v>Kevin Rizkika Setiawan</v>
      </c>
      <c r="F152" s="1" t="e">
        <f>VLOOKUP(A152,'Olah Data'!D$2:E$534,2,FALSE)</f>
        <v>#N/A</v>
      </c>
    </row>
    <row r="153" spans="1:6" ht="12.75">
      <c r="A153" s="6">
        <v>212112138</v>
      </c>
      <c r="B153" s="1" t="s">
        <v>2210</v>
      </c>
      <c r="C153" s="1" t="s">
        <v>41</v>
      </c>
      <c r="D153" s="1" t="str">
        <f t="shared" si="0"/>
        <v>Kintan Ayu Rizqi</v>
      </c>
      <c r="F153" s="1" t="e">
        <f>VLOOKUP(A153,'Olah Data'!D$2:E$534,2,FALSE)</f>
        <v>#N/A</v>
      </c>
    </row>
    <row r="154" spans="1:6" ht="12.75">
      <c r="A154" s="6">
        <v>212112161</v>
      </c>
      <c r="B154" s="1" t="s">
        <v>8700</v>
      </c>
      <c r="C154" s="1" t="s">
        <v>41</v>
      </c>
      <c r="D154" s="1" t="str">
        <f t="shared" si="0"/>
        <v>Luqman Abdul Wahid Muhammad</v>
      </c>
      <c r="F154" s="1" t="e">
        <f>VLOOKUP(A154,'Olah Data'!D$2:E$534,2,FALSE)</f>
        <v>#N/A</v>
      </c>
    </row>
    <row r="155" spans="1:6" ht="12.75">
      <c r="A155" s="6">
        <v>212112168</v>
      </c>
      <c r="B155" s="1" t="s">
        <v>8701</v>
      </c>
      <c r="C155" s="1" t="s">
        <v>41</v>
      </c>
      <c r="D155" s="1" t="str">
        <f t="shared" si="0"/>
        <v>Muhammad Abdul Aziz Habibi</v>
      </c>
      <c r="F155" s="1" t="e">
        <f>VLOOKUP(A155,'Olah Data'!D$2:E$534,2,FALSE)</f>
        <v>#N/A</v>
      </c>
    </row>
    <row r="156" spans="1:6" ht="12.75">
      <c r="A156" s="6">
        <v>212112170</v>
      </c>
      <c r="B156" s="1" t="s">
        <v>8702</v>
      </c>
      <c r="C156" s="1" t="s">
        <v>41</v>
      </c>
      <c r="D156" s="1" t="str">
        <f t="shared" si="0"/>
        <v>Mahira Fachrunnisa Lubis</v>
      </c>
      <c r="F156" s="1" t="e">
        <f>VLOOKUP(A156,'Olah Data'!D$2:E$534,2,FALSE)</f>
        <v>#N/A</v>
      </c>
    </row>
    <row r="157" spans="1:6" ht="12.75">
      <c r="A157" s="6">
        <v>212112191</v>
      </c>
      <c r="B157" s="1" t="s">
        <v>8703</v>
      </c>
      <c r="C157" s="1" t="s">
        <v>41</v>
      </c>
      <c r="D157" s="1" t="str">
        <f t="shared" si="0"/>
        <v>Mohammad Annam</v>
      </c>
      <c r="F157" s="1" t="e">
        <f>VLOOKUP(A157,'Olah Data'!D$2:E$534,2,FALSE)</f>
        <v>#N/A</v>
      </c>
    </row>
    <row r="158" spans="1:6" ht="12.75">
      <c r="A158" s="6">
        <v>212112203</v>
      </c>
      <c r="B158" s="1" t="s">
        <v>8704</v>
      </c>
      <c r="C158" s="1" t="s">
        <v>41</v>
      </c>
      <c r="D158" s="1" t="str">
        <f t="shared" si="0"/>
        <v>Muhammad Alfa Risxi</v>
      </c>
      <c r="F158" s="1" t="e">
        <f>VLOOKUP(A158,'Olah Data'!D$2:E$534,2,FALSE)</f>
        <v>#N/A</v>
      </c>
    </row>
    <row r="159" spans="1:6" ht="12.75">
      <c r="A159" s="6">
        <v>212112223</v>
      </c>
      <c r="B159" s="1" t="s">
        <v>2618</v>
      </c>
      <c r="C159" s="1" t="s">
        <v>41</v>
      </c>
      <c r="D159" s="1" t="str">
        <f t="shared" si="0"/>
        <v>Muhammad Rizqi Abdulquddus</v>
      </c>
      <c r="F159" s="1" t="e">
        <f>VLOOKUP(A159,'Olah Data'!D$2:E$534,2,FALSE)</f>
        <v>#N/A</v>
      </c>
    </row>
    <row r="160" spans="1:6" ht="12.75">
      <c r="A160" s="6">
        <v>212112248</v>
      </c>
      <c r="B160" s="1" t="s">
        <v>3825</v>
      </c>
      <c r="C160" s="1" t="s">
        <v>41</v>
      </c>
      <c r="D160" s="1" t="str">
        <f t="shared" si="0"/>
        <v>Naufal Raffie Abioga</v>
      </c>
      <c r="F160" s="1" t="e">
        <f>VLOOKUP(A160,'Olah Data'!D$2:E$534,2,FALSE)</f>
        <v>#N/A</v>
      </c>
    </row>
    <row r="161" spans="1:6" ht="12.75">
      <c r="A161" s="6">
        <v>212112267</v>
      </c>
      <c r="B161" s="1" t="s">
        <v>5502</v>
      </c>
      <c r="C161" s="1" t="s">
        <v>41</v>
      </c>
      <c r="D161" s="1" t="str">
        <f t="shared" si="0"/>
        <v>Nur Aisya Aurellia</v>
      </c>
      <c r="F161" s="1" t="e">
        <f>VLOOKUP(A161,'Olah Data'!D$2:E$534,2,FALSE)</f>
        <v>#N/A</v>
      </c>
    </row>
    <row r="162" spans="1:6" ht="12.75">
      <c r="A162" s="6">
        <v>212112279</v>
      </c>
      <c r="B162" s="1" t="s">
        <v>3804</v>
      </c>
      <c r="C162" s="1" t="s">
        <v>41</v>
      </c>
      <c r="D162" s="1" t="str">
        <f t="shared" si="0"/>
        <v>Okky Rizky Saputra</v>
      </c>
      <c r="F162" s="1" t="e">
        <f>VLOOKUP(A162,'Olah Data'!D$2:E$534,2,FALSE)</f>
        <v>#N/A</v>
      </c>
    </row>
    <row r="163" spans="1:6" ht="12.75">
      <c r="A163" s="6">
        <v>212112283</v>
      </c>
      <c r="B163" s="1" t="s">
        <v>8705</v>
      </c>
      <c r="C163" s="1" t="s">
        <v>41</v>
      </c>
      <c r="D163" s="1" t="str">
        <f t="shared" si="0"/>
        <v>Patrick Noel Simamora</v>
      </c>
      <c r="F163" s="1" t="e">
        <f>VLOOKUP(A163,'Olah Data'!D$2:E$534,2,FALSE)</f>
        <v>#N/A</v>
      </c>
    </row>
    <row r="164" spans="1:6" ht="12.75">
      <c r="A164" s="6">
        <v>212112287</v>
      </c>
      <c r="B164" s="1" t="s">
        <v>4018</v>
      </c>
      <c r="C164" s="1" t="s">
        <v>41</v>
      </c>
      <c r="D164" s="1" t="str">
        <f t="shared" si="0"/>
        <v>Pretty Melati Pardede</v>
      </c>
      <c r="F164" s="1" t="e">
        <f>VLOOKUP(A164,'Olah Data'!D$2:E$534,2,FALSE)</f>
        <v>#N/A</v>
      </c>
    </row>
    <row r="165" spans="1:6" ht="12.75">
      <c r="A165" s="6">
        <v>212112306</v>
      </c>
      <c r="B165" s="1" t="s">
        <v>8706</v>
      </c>
      <c r="C165" s="1" t="s">
        <v>41</v>
      </c>
      <c r="D165" s="1" t="str">
        <f t="shared" si="0"/>
        <v>Randy Daffa Aditya</v>
      </c>
      <c r="F165" s="1" t="e">
        <f>VLOOKUP(A165,'Olah Data'!D$2:E$534,2,FALSE)</f>
        <v>#N/A</v>
      </c>
    </row>
    <row r="166" spans="1:6" ht="12.75">
      <c r="A166" s="6">
        <v>212112330</v>
      </c>
      <c r="B166" s="1" t="s">
        <v>8707</v>
      </c>
      <c r="C166" s="1" t="s">
        <v>41</v>
      </c>
      <c r="D166" s="1" t="str">
        <f t="shared" si="0"/>
        <v>Rizka Sabrina</v>
      </c>
      <c r="F166" s="1" t="e">
        <f>VLOOKUP(A166,'Olah Data'!D$2:E$534,2,FALSE)</f>
        <v>#N/A</v>
      </c>
    </row>
    <row r="167" spans="1:6" ht="12.75">
      <c r="A167" s="6">
        <v>212112331</v>
      </c>
      <c r="B167" s="1" t="s">
        <v>2777</v>
      </c>
      <c r="C167" s="1" t="s">
        <v>41</v>
      </c>
      <c r="D167" s="1" t="str">
        <f t="shared" si="0"/>
        <v>Rizki Hardinata</v>
      </c>
      <c r="F167" s="1" t="e">
        <f>VLOOKUP(A167,'Olah Data'!D$2:E$534,2,FALSE)</f>
        <v>#N/A</v>
      </c>
    </row>
    <row r="168" spans="1:6" ht="12.75">
      <c r="A168" s="6">
        <v>212112383</v>
      </c>
      <c r="B168" s="1" t="s">
        <v>2230</v>
      </c>
      <c r="C168" s="1" t="s">
        <v>41</v>
      </c>
      <c r="D168" s="1" t="str">
        <f t="shared" si="0"/>
        <v>Sukma Ayu Kusumawardani</v>
      </c>
      <c r="F168" s="1" t="e">
        <f>VLOOKUP(A168,'Olah Data'!D$2:E$534,2,FALSE)</f>
        <v>#N/A</v>
      </c>
    </row>
    <row r="169" spans="1:6" ht="12.75">
      <c r="A169" s="6">
        <v>212112409</v>
      </c>
      <c r="B169" s="1" t="s">
        <v>8708</v>
      </c>
      <c r="C169" s="1" t="s">
        <v>41</v>
      </c>
      <c r="D169" s="1" t="str">
        <f t="shared" si="0"/>
        <v>Vellicia Layla Qamirat Subekti</v>
      </c>
      <c r="F169" s="1" t="e">
        <f>VLOOKUP(A169,'Olah Data'!D$2:E$534,2,FALSE)</f>
        <v>#N/A</v>
      </c>
    </row>
    <row r="170" spans="1:6" ht="12.75">
      <c r="A170" s="6">
        <v>212111836</v>
      </c>
      <c r="B170" s="1" t="s">
        <v>8709</v>
      </c>
      <c r="C170" s="1" t="s">
        <v>35</v>
      </c>
      <c r="D170" s="1" t="str">
        <f t="shared" si="0"/>
        <v>Abigail Brenda Padhang Pasorong Randa</v>
      </c>
      <c r="F170" s="1" t="e">
        <f>VLOOKUP(A170,'Olah Data'!D$2:E$534,2,FALSE)</f>
        <v>#N/A</v>
      </c>
    </row>
    <row r="171" spans="1:6" ht="12.75">
      <c r="A171" s="6">
        <v>212111837</v>
      </c>
      <c r="B171" s="1" t="s">
        <v>2513</v>
      </c>
      <c r="C171" s="1" t="s">
        <v>35</v>
      </c>
      <c r="D171" s="1" t="str">
        <f t="shared" si="0"/>
        <v>Achmad Fioren Jati Golo</v>
      </c>
      <c r="F171" s="1" t="e">
        <f>VLOOKUP(A171,'Olah Data'!D$2:E$534,2,FALSE)</f>
        <v>#N/A</v>
      </c>
    </row>
    <row r="172" spans="1:6" ht="12.75">
      <c r="A172" s="6">
        <v>212111847</v>
      </c>
      <c r="B172" s="1" t="s">
        <v>8710</v>
      </c>
      <c r="C172" s="1" t="s">
        <v>35</v>
      </c>
      <c r="D172" s="1" t="str">
        <f t="shared" si="0"/>
        <v>Adrian Kesar Pratama Lubis</v>
      </c>
      <c r="F172" s="1" t="e">
        <f>VLOOKUP(A172,'Olah Data'!D$2:E$534,2,FALSE)</f>
        <v>#N/A</v>
      </c>
    </row>
    <row r="173" spans="1:6" ht="12.75">
      <c r="A173" s="6">
        <v>212111923</v>
      </c>
      <c r="B173" s="1" t="s">
        <v>8711</v>
      </c>
      <c r="C173" s="1" t="s">
        <v>35</v>
      </c>
      <c r="D173" s="1" t="str">
        <f t="shared" si="0"/>
        <v>Arlita Dwina Firlana Sari</v>
      </c>
      <c r="F173" s="1" t="e">
        <f>VLOOKUP(A173,'Olah Data'!D$2:E$534,2,FALSE)</f>
        <v>#N/A</v>
      </c>
    </row>
    <row r="174" spans="1:6" ht="12.75">
      <c r="A174" s="6">
        <v>212111944</v>
      </c>
      <c r="B174" s="1" t="s">
        <v>4382</v>
      </c>
      <c r="C174" s="1" t="s">
        <v>35</v>
      </c>
      <c r="D174" s="1" t="str">
        <f t="shared" si="0"/>
        <v>Bafinatul Umami</v>
      </c>
      <c r="F174" s="1" t="e">
        <f>VLOOKUP(A174,'Olah Data'!D$2:E$534,2,FALSE)</f>
        <v>#N/A</v>
      </c>
    </row>
    <row r="175" spans="1:6" ht="12.75">
      <c r="A175" s="6">
        <v>212111976</v>
      </c>
      <c r="B175" s="1" t="s">
        <v>1865</v>
      </c>
      <c r="C175" s="1" t="s">
        <v>35</v>
      </c>
      <c r="D175" s="1" t="str">
        <f t="shared" si="0"/>
        <v>Danardana Muhammad</v>
      </c>
      <c r="F175" s="1" t="e">
        <f>VLOOKUP(A175,'Olah Data'!D$2:E$534,2,FALSE)</f>
        <v>#N/A</v>
      </c>
    </row>
    <row r="176" spans="1:6" ht="12.75">
      <c r="A176" s="6">
        <v>212112018</v>
      </c>
      <c r="B176" s="1" t="s">
        <v>8712</v>
      </c>
      <c r="C176" s="1" t="s">
        <v>35</v>
      </c>
      <c r="D176" s="1" t="str">
        <f t="shared" si="0"/>
        <v>Emily Azizaida Budikusuma</v>
      </c>
      <c r="F176" s="1" t="e">
        <f>VLOOKUP(A176,'Olah Data'!D$2:E$534,2,FALSE)</f>
        <v>#N/A</v>
      </c>
    </row>
    <row r="177" spans="1:6" ht="12.75">
      <c r="A177" s="6">
        <v>212112024</v>
      </c>
      <c r="B177" s="1" t="s">
        <v>8713</v>
      </c>
      <c r="C177" s="1" t="s">
        <v>35</v>
      </c>
      <c r="D177" s="1" t="str">
        <f t="shared" si="0"/>
        <v>Eris Girasto</v>
      </c>
      <c r="F177" s="1" t="e">
        <f>VLOOKUP(A177,'Olah Data'!D$2:E$534,2,FALSE)</f>
        <v>#N/A</v>
      </c>
    </row>
    <row r="178" spans="1:6" ht="12.75">
      <c r="A178" s="6">
        <v>212112026</v>
      </c>
      <c r="B178" s="1" t="s">
        <v>3945</v>
      </c>
      <c r="C178" s="1" t="s">
        <v>35</v>
      </c>
      <c r="D178" s="1" t="str">
        <f t="shared" si="0"/>
        <v>Erwin Agung Nur Rohmat</v>
      </c>
      <c r="F178" s="1" t="e">
        <f>VLOOKUP(A178,'Olah Data'!D$2:E$534,2,FALSE)</f>
        <v>#N/A</v>
      </c>
    </row>
    <row r="179" spans="1:6" ht="12.75">
      <c r="A179" s="6">
        <v>212112029</v>
      </c>
      <c r="B179" s="1" t="s">
        <v>8714</v>
      </c>
      <c r="C179" s="1" t="s">
        <v>35</v>
      </c>
      <c r="D179" s="1" t="str">
        <f t="shared" si="0"/>
        <v>Fachrol A. Mocht Tanjung</v>
      </c>
      <c r="F179" s="1" t="e">
        <f>VLOOKUP(A179,'Olah Data'!D$2:E$534,2,FALSE)</f>
        <v>#N/A</v>
      </c>
    </row>
    <row r="180" spans="1:6" ht="12.75">
      <c r="A180" s="6">
        <v>212112054</v>
      </c>
      <c r="B180" s="1" t="s">
        <v>3428</v>
      </c>
      <c r="C180" s="1" t="s">
        <v>35</v>
      </c>
      <c r="D180" s="1" t="str">
        <f t="shared" si="0"/>
        <v>Fauzana Afininnas</v>
      </c>
      <c r="F180" s="1" t="e">
        <f>VLOOKUP(A180,'Olah Data'!D$2:E$534,2,FALSE)</f>
        <v>#N/A</v>
      </c>
    </row>
    <row r="181" spans="1:6" ht="12.75">
      <c r="A181" s="6">
        <v>212112062</v>
      </c>
      <c r="B181" s="1" t="s">
        <v>8715</v>
      </c>
      <c r="C181" s="1" t="s">
        <v>35</v>
      </c>
      <c r="D181" s="1" t="str">
        <f t="shared" si="0"/>
        <v>Firman Emmanuel Declarantius Parulian</v>
      </c>
      <c r="F181" s="1" t="e">
        <f>VLOOKUP(A181,'Olah Data'!D$2:E$534,2,FALSE)</f>
        <v>#N/A</v>
      </c>
    </row>
    <row r="182" spans="1:6" ht="12.75">
      <c r="A182" s="6">
        <v>212112092</v>
      </c>
      <c r="B182" s="1" t="s">
        <v>3812</v>
      </c>
      <c r="C182" s="1" t="s">
        <v>35</v>
      </c>
      <c r="D182" s="1" t="str">
        <f t="shared" si="0"/>
        <v>Hasna Arifah Nur Fatih</v>
      </c>
      <c r="F182" s="1" t="e">
        <f>VLOOKUP(A182,'Olah Data'!D$2:E$534,2,FALSE)</f>
        <v>#N/A</v>
      </c>
    </row>
    <row r="183" spans="1:6" ht="12.75">
      <c r="A183" s="6">
        <v>212112101</v>
      </c>
      <c r="B183" s="1" t="s">
        <v>5329</v>
      </c>
      <c r="C183" s="1" t="s">
        <v>35</v>
      </c>
      <c r="D183" s="1" t="str">
        <f t="shared" si="0"/>
        <v>I Made Joel Jaya Dilaga</v>
      </c>
      <c r="F183" s="1" t="e">
        <f>VLOOKUP(A183,'Olah Data'!D$2:E$534,2,FALSE)</f>
        <v>#N/A</v>
      </c>
    </row>
    <row r="184" spans="1:6" ht="12.75">
      <c r="A184" s="6">
        <v>212112105</v>
      </c>
      <c r="B184" s="1" t="s">
        <v>5042</v>
      </c>
      <c r="C184" s="1" t="s">
        <v>35</v>
      </c>
      <c r="D184" s="1" t="str">
        <f t="shared" si="0"/>
        <v>Ikhlasul A'Mal</v>
      </c>
      <c r="F184" s="1" t="e">
        <f>VLOOKUP(A184,'Olah Data'!D$2:E$534,2,FALSE)</f>
        <v>#N/A</v>
      </c>
    </row>
    <row r="185" spans="1:6" ht="12.75">
      <c r="A185" s="6">
        <v>212112151</v>
      </c>
      <c r="B185" s="1" t="s">
        <v>8716</v>
      </c>
      <c r="C185" s="1" t="s">
        <v>35</v>
      </c>
      <c r="D185" s="1" t="str">
        <f t="shared" si="0"/>
        <v>Landha Pratiwi Shaleh</v>
      </c>
      <c r="F185" s="1" t="e">
        <f>VLOOKUP(A185,'Olah Data'!D$2:E$534,2,FALSE)</f>
        <v>#N/A</v>
      </c>
    </row>
    <row r="186" spans="1:6" ht="12.75">
      <c r="A186" s="6">
        <v>212112158</v>
      </c>
      <c r="B186" s="1" t="s">
        <v>3900</v>
      </c>
      <c r="C186" s="1" t="s">
        <v>35</v>
      </c>
      <c r="D186" s="1" t="str">
        <f t="shared" si="0"/>
        <v>Lisda Oktaviana</v>
      </c>
      <c r="F186" s="1" t="e">
        <f>VLOOKUP(A186,'Olah Data'!D$2:E$534,2,FALSE)</f>
        <v>#N/A</v>
      </c>
    </row>
    <row r="187" spans="1:6" ht="12.75">
      <c r="A187" s="6">
        <v>212112186</v>
      </c>
      <c r="B187" s="1" t="s">
        <v>5084</v>
      </c>
      <c r="C187" s="1" t="s">
        <v>35</v>
      </c>
      <c r="D187" s="1" t="str">
        <f t="shared" si="0"/>
        <v>Michael Angandowa Boeaya</v>
      </c>
      <c r="F187" s="1" t="e">
        <f>VLOOKUP(A187,'Olah Data'!D$2:E$534,2,FALSE)</f>
        <v>#N/A</v>
      </c>
    </row>
    <row r="188" spans="1:6" ht="12.75">
      <c r="A188" s="6">
        <v>212112214</v>
      </c>
      <c r="B188" s="1" t="s">
        <v>2698</v>
      </c>
      <c r="C188" s="1" t="s">
        <v>35</v>
      </c>
      <c r="D188" s="1" t="str">
        <f t="shared" si="0"/>
        <v>Muhammad Hafiz Albab</v>
      </c>
      <c r="F188" s="1" t="e">
        <f>VLOOKUP(A188,'Olah Data'!D$2:E$534,2,FALSE)</f>
        <v>#N/A</v>
      </c>
    </row>
    <row r="189" spans="1:6" ht="12.75">
      <c r="A189" s="6">
        <v>212112242</v>
      </c>
      <c r="B189" s="1" t="s">
        <v>1474</v>
      </c>
      <c r="C189" s="1" t="s">
        <v>35</v>
      </c>
      <c r="D189" s="1" t="str">
        <f t="shared" si="0"/>
        <v>Nasywa Nur Amalia</v>
      </c>
      <c r="F189" s="1" t="e">
        <f>VLOOKUP(A189,'Olah Data'!D$2:E$534,2,FALSE)</f>
        <v>#N/A</v>
      </c>
    </row>
    <row r="190" spans="1:6" ht="12.75">
      <c r="A190" s="6">
        <v>212112256</v>
      </c>
      <c r="B190" s="1" t="s">
        <v>8717</v>
      </c>
      <c r="C190" s="1" t="s">
        <v>35</v>
      </c>
      <c r="D190" s="1" t="str">
        <f t="shared" si="0"/>
        <v>Ni Putu Esti Utami Barsua</v>
      </c>
      <c r="F190" s="1" t="e">
        <f>VLOOKUP(A190,'Olah Data'!D$2:E$534,2,FALSE)</f>
        <v>#N/A</v>
      </c>
    </row>
    <row r="191" spans="1:6" ht="12.75">
      <c r="A191" s="6">
        <v>212112257</v>
      </c>
      <c r="B191" s="1" t="s">
        <v>2459</v>
      </c>
      <c r="C191" s="1" t="s">
        <v>35</v>
      </c>
      <c r="D191" s="1" t="str">
        <f t="shared" si="0"/>
        <v>Ni Putu Lidya Pramesty</v>
      </c>
      <c r="F191" s="1" t="e">
        <f>VLOOKUP(A191,'Olah Data'!D$2:E$534,2,FALSE)</f>
        <v>#N/A</v>
      </c>
    </row>
    <row r="192" spans="1:6" ht="12.75">
      <c r="A192" s="6">
        <v>212112264</v>
      </c>
      <c r="B192" s="1" t="s">
        <v>8718</v>
      </c>
      <c r="C192" s="1" t="s">
        <v>35</v>
      </c>
      <c r="D192" s="1" t="str">
        <f t="shared" si="0"/>
        <v>Nisrina Sekar Harum</v>
      </c>
      <c r="F192" s="1" t="e">
        <f>VLOOKUP(A192,'Olah Data'!D$2:E$534,2,FALSE)</f>
        <v>#N/A</v>
      </c>
    </row>
    <row r="193" spans="1:6" ht="12.75">
      <c r="A193" s="6">
        <v>212112298</v>
      </c>
      <c r="B193" s="1" t="s">
        <v>2957</v>
      </c>
      <c r="C193" s="1" t="s">
        <v>35</v>
      </c>
      <c r="D193" s="1" t="str">
        <f t="shared" si="0"/>
        <v>Rafael Agintha Tarigan</v>
      </c>
      <c r="F193" s="1" t="e">
        <f>VLOOKUP(A193,'Olah Data'!D$2:E$534,2,FALSE)</f>
        <v>#N/A</v>
      </c>
    </row>
    <row r="194" spans="1:6" ht="12.75">
      <c r="A194" s="6">
        <v>212112314</v>
      </c>
      <c r="B194" s="1" t="s">
        <v>8719</v>
      </c>
      <c r="C194" s="1" t="s">
        <v>35</v>
      </c>
      <c r="D194" s="1" t="str">
        <f t="shared" si="0"/>
        <v>Reny Dyah Kurniawati</v>
      </c>
      <c r="F194" s="1" t="e">
        <f>VLOOKUP(A194,'Olah Data'!D$2:E$534,2,FALSE)</f>
        <v>#N/A</v>
      </c>
    </row>
    <row r="195" spans="1:6" ht="12.75">
      <c r="A195" s="6">
        <v>212112320</v>
      </c>
      <c r="B195" s="1" t="s">
        <v>3446</v>
      </c>
      <c r="C195" s="1" t="s">
        <v>35</v>
      </c>
      <c r="D195" s="1" t="str">
        <f t="shared" si="0"/>
        <v>Ridwan Nurfirman Kuncoro</v>
      </c>
      <c r="F195" s="1" t="e">
        <f>VLOOKUP(A195,'Olah Data'!D$2:E$534,2,FALSE)</f>
        <v>#N/A</v>
      </c>
    </row>
    <row r="196" spans="1:6" ht="12.75">
      <c r="A196" s="6">
        <v>212112323</v>
      </c>
      <c r="B196" s="1" t="s">
        <v>8720</v>
      </c>
      <c r="C196" s="1" t="s">
        <v>35</v>
      </c>
      <c r="D196" s="1" t="str">
        <f t="shared" si="0"/>
        <v>Rika Lusiana Simbolon</v>
      </c>
      <c r="F196" s="1" t="e">
        <f>VLOOKUP(A196,'Olah Data'!D$2:E$534,2,FALSE)</f>
        <v>#N/A</v>
      </c>
    </row>
    <row r="197" spans="1:6" ht="12.75">
      <c r="A197" s="6">
        <v>212112326</v>
      </c>
      <c r="B197" s="1" t="s">
        <v>8721</v>
      </c>
      <c r="C197" s="1" t="s">
        <v>35</v>
      </c>
      <c r="D197" s="1" t="str">
        <f t="shared" si="0"/>
        <v>Riska Meyliana Sari</v>
      </c>
      <c r="F197" s="1" t="e">
        <f>VLOOKUP(A197,'Olah Data'!D$2:E$534,2,FALSE)</f>
        <v>#N/A</v>
      </c>
    </row>
    <row r="198" spans="1:6" ht="12.75">
      <c r="A198" s="6">
        <v>212112333</v>
      </c>
      <c r="B198" s="1" t="s">
        <v>8722</v>
      </c>
      <c r="C198" s="1" t="s">
        <v>35</v>
      </c>
      <c r="D198" s="1" t="str">
        <f t="shared" si="0"/>
        <v>Rizquna Nazalal Rizal Priatna</v>
      </c>
      <c r="F198" s="1" t="e">
        <f>VLOOKUP(A198,'Olah Data'!D$2:E$534,2,FALSE)</f>
        <v>#N/A</v>
      </c>
    </row>
    <row r="199" spans="1:6" ht="12.75">
      <c r="A199" s="6">
        <v>212112342</v>
      </c>
      <c r="B199" s="1" t="s">
        <v>8723</v>
      </c>
      <c r="C199" s="1" t="s">
        <v>35</v>
      </c>
      <c r="D199" s="1" t="str">
        <f t="shared" si="0"/>
        <v>Rummana Labista Syahla Dewi</v>
      </c>
      <c r="F199" s="1" t="e">
        <f>VLOOKUP(A199,'Olah Data'!D$2:E$534,2,FALSE)</f>
        <v>#N/A</v>
      </c>
    </row>
    <row r="200" spans="1:6" ht="12.75">
      <c r="A200" s="6">
        <v>212112346</v>
      </c>
      <c r="B200" s="1" t="s">
        <v>2129</v>
      </c>
      <c r="C200" s="1" t="s">
        <v>35</v>
      </c>
      <c r="D200" s="1" t="str">
        <f t="shared" si="0"/>
        <v>Salma Nabila Asrizal</v>
      </c>
      <c r="F200" s="1" t="e">
        <f>VLOOKUP(A200,'Olah Data'!D$2:E$534,2,FALSE)</f>
        <v>#N/A</v>
      </c>
    </row>
    <row r="201" spans="1:6" ht="12.75">
      <c r="A201" s="6">
        <v>212112361</v>
      </c>
      <c r="B201" s="1" t="s">
        <v>2483</v>
      </c>
      <c r="C201" s="1" t="s">
        <v>35</v>
      </c>
      <c r="D201" s="1" t="str">
        <f t="shared" si="0"/>
        <v>Shafira Husna</v>
      </c>
      <c r="F201" s="1" t="e">
        <f>VLOOKUP(A201,'Olah Data'!D$2:E$534,2,FALSE)</f>
        <v>#N/A</v>
      </c>
    </row>
    <row r="202" spans="1:6" ht="12.75">
      <c r="A202" s="6">
        <v>212112416</v>
      </c>
      <c r="B202" s="1" t="s">
        <v>4936</v>
      </c>
      <c r="C202" s="1" t="s">
        <v>35</v>
      </c>
      <c r="D202" s="1" t="str">
        <f t="shared" si="0"/>
        <v>Wimbi Uelsan Gurusinga</v>
      </c>
      <c r="F202" s="1" t="e">
        <f>VLOOKUP(A202,'Olah Data'!D$2:E$534,2,FALSE)</f>
        <v>#N/A</v>
      </c>
    </row>
    <row r="203" spans="1:6" ht="12.75">
      <c r="A203" s="6">
        <v>212112425</v>
      </c>
      <c r="B203" s="1" t="s">
        <v>8724</v>
      </c>
      <c r="C203" s="1" t="s">
        <v>35</v>
      </c>
      <c r="D203" s="1" t="str">
        <f t="shared" si="0"/>
        <v>Yulia Nawang Wulandari</v>
      </c>
      <c r="F203" s="1" t="e">
        <f>VLOOKUP(A203,'Olah Data'!D$2:E$534,2,FALSE)</f>
        <v>#N/A</v>
      </c>
    </row>
    <row r="204" spans="1:6" ht="12.75">
      <c r="A204" s="6">
        <v>212112428</v>
      </c>
      <c r="B204" s="1" t="s">
        <v>2924</v>
      </c>
      <c r="C204" s="1" t="s">
        <v>35</v>
      </c>
      <c r="D204" s="1" t="str">
        <f t="shared" si="0"/>
        <v>Yuniar Yudhi Tirana</v>
      </c>
      <c r="F204" s="1" t="e">
        <f>VLOOKUP(A204,'Olah Data'!D$2:E$534,2,FALSE)</f>
        <v>#N/A</v>
      </c>
    </row>
    <row r="205" spans="1:6" ht="12.75">
      <c r="A205" s="6">
        <v>212111839</v>
      </c>
      <c r="B205" s="1" t="s">
        <v>2444</v>
      </c>
      <c r="C205" s="1" t="s">
        <v>20</v>
      </c>
      <c r="D205" s="1" t="str">
        <f t="shared" si="0"/>
        <v>Adhillah Aziz</v>
      </c>
      <c r="F205" s="1" t="e">
        <f>VLOOKUP(A205,'Olah Data'!D$2:E$534,2,FALSE)</f>
        <v>#N/A</v>
      </c>
    </row>
    <row r="206" spans="1:6" ht="12.75">
      <c r="A206" s="6">
        <v>212111846</v>
      </c>
      <c r="B206" s="1" t="s">
        <v>8725</v>
      </c>
      <c r="C206" s="1" t="s">
        <v>20</v>
      </c>
      <c r="D206" s="1" t="str">
        <f t="shared" si="0"/>
        <v>Adiva Intan Aulia</v>
      </c>
      <c r="F206" s="1" t="e">
        <f>VLOOKUP(A206,'Olah Data'!D$2:E$534,2,FALSE)</f>
        <v>#N/A</v>
      </c>
    </row>
    <row r="207" spans="1:6" ht="12.75">
      <c r="A207" s="6">
        <v>212111872</v>
      </c>
      <c r="B207" s="1" t="s">
        <v>8726</v>
      </c>
      <c r="C207" s="1" t="s">
        <v>20</v>
      </c>
      <c r="D207" s="1" t="str">
        <f t="shared" si="0"/>
        <v>Aldilla Pramudita Caesar</v>
      </c>
      <c r="F207" s="1" t="e">
        <f>VLOOKUP(A207,'Olah Data'!D$2:E$534,2,FALSE)</f>
        <v>#N/A</v>
      </c>
    </row>
    <row r="208" spans="1:6" ht="12.75">
      <c r="A208" s="6">
        <v>212111879</v>
      </c>
      <c r="B208" s="1" t="s">
        <v>5019</v>
      </c>
      <c r="C208" s="1" t="s">
        <v>20</v>
      </c>
      <c r="D208" s="1" t="str">
        <f t="shared" si="0"/>
        <v>Alwan Nabil Hanif</v>
      </c>
      <c r="F208" s="1" t="e">
        <f>VLOOKUP(A208,'Olah Data'!D$2:E$534,2,FALSE)</f>
        <v>#N/A</v>
      </c>
    </row>
    <row r="209" spans="1:6" ht="12.75">
      <c r="A209" s="6">
        <v>212111882</v>
      </c>
      <c r="B209" s="1" t="s">
        <v>4321</v>
      </c>
      <c r="C209" s="1" t="s">
        <v>20</v>
      </c>
      <c r="D209" s="1" t="str">
        <f t="shared" si="0"/>
        <v>Amelia Dyah Safitri</v>
      </c>
      <c r="F209" s="1" t="e">
        <f>VLOOKUP(A209,'Olah Data'!D$2:E$534,2,FALSE)</f>
        <v>#N/A</v>
      </c>
    </row>
    <row r="210" spans="1:6" ht="12.75">
      <c r="A210" s="6">
        <v>212111920</v>
      </c>
      <c r="B210" s="1" t="s">
        <v>8727</v>
      </c>
      <c r="C210" s="1" t="s">
        <v>20</v>
      </c>
      <c r="D210" s="1" t="str">
        <f t="shared" si="0"/>
        <v>Ariel Patar Jonathan Simanjuntak</v>
      </c>
      <c r="F210" s="1" t="e">
        <f>VLOOKUP(A210,'Olah Data'!D$2:E$534,2,FALSE)</f>
        <v>#N/A</v>
      </c>
    </row>
    <row r="211" spans="1:6" ht="12.75">
      <c r="A211" s="6">
        <v>212111927</v>
      </c>
      <c r="B211" s="1" t="s">
        <v>2494</v>
      </c>
      <c r="C211" s="1" t="s">
        <v>20</v>
      </c>
      <c r="D211" s="1" t="str">
        <f t="shared" si="0"/>
        <v>Asrul Razi</v>
      </c>
      <c r="F211" s="1" t="e">
        <f>VLOOKUP(A211,'Olah Data'!D$2:E$534,2,FALSE)</f>
        <v>#N/A</v>
      </c>
    </row>
    <row r="212" spans="1:6" ht="12.75">
      <c r="A212" s="6">
        <v>212111958</v>
      </c>
      <c r="B212" s="1" t="s">
        <v>8728</v>
      </c>
      <c r="C212" s="1" t="s">
        <v>20</v>
      </c>
      <c r="D212" s="1" t="str">
        <f t="shared" si="0"/>
        <v>Bintang Aflah Adhika Ramadhan</v>
      </c>
      <c r="F212" s="1" t="e">
        <f>VLOOKUP(A212,'Olah Data'!D$2:E$534,2,FALSE)</f>
        <v>#N/A</v>
      </c>
    </row>
    <row r="213" spans="1:6" ht="12.75">
      <c r="A213" s="6">
        <v>212111962</v>
      </c>
      <c r="B213" s="1" t="s">
        <v>3737</v>
      </c>
      <c r="C213" s="1" t="s">
        <v>20</v>
      </c>
      <c r="D213" s="1" t="str">
        <f t="shared" si="0"/>
        <v>Cahya Vianti</v>
      </c>
      <c r="F213" s="1" t="e">
        <f>VLOOKUP(A213,'Olah Data'!D$2:E$534,2,FALSE)</f>
        <v>#N/A</v>
      </c>
    </row>
    <row r="214" spans="1:6" ht="12.75">
      <c r="A214" s="6">
        <v>212111981</v>
      </c>
      <c r="B214" s="1" t="s">
        <v>8729</v>
      </c>
      <c r="C214" s="1" t="s">
        <v>20</v>
      </c>
      <c r="D214" s="1" t="str">
        <f t="shared" si="0"/>
        <v>Desti Fitriani</v>
      </c>
      <c r="F214" s="1" t="e">
        <f>VLOOKUP(A214,'Olah Data'!D$2:E$534,2,FALSE)</f>
        <v>#N/A</v>
      </c>
    </row>
    <row r="215" spans="1:6" ht="12.75">
      <c r="A215" s="6">
        <v>212112012</v>
      </c>
      <c r="B215" s="1" t="s">
        <v>3025</v>
      </c>
      <c r="C215" s="1" t="s">
        <v>20</v>
      </c>
      <c r="D215" s="1" t="str">
        <f t="shared" si="0"/>
        <v>Elisa Nur Rahmawati</v>
      </c>
      <c r="F215" s="1" t="e">
        <f>VLOOKUP(A215,'Olah Data'!D$2:E$534,2,FALSE)</f>
        <v>#N/A</v>
      </c>
    </row>
    <row r="216" spans="1:6" ht="12.75">
      <c r="A216" s="6">
        <v>212112036</v>
      </c>
      <c r="B216" s="1" t="s">
        <v>8730</v>
      </c>
      <c r="C216" s="1" t="s">
        <v>20</v>
      </c>
      <c r="D216" s="1" t="str">
        <f t="shared" si="0"/>
        <v>Fajar Hardiansyah</v>
      </c>
      <c r="F216" s="1" t="e">
        <f>VLOOKUP(A216,'Olah Data'!D$2:E$534,2,FALSE)</f>
        <v>#N/A</v>
      </c>
    </row>
    <row r="217" spans="1:6" ht="12.75">
      <c r="A217" s="6">
        <v>212112040</v>
      </c>
      <c r="B217" s="1" t="s">
        <v>8731</v>
      </c>
      <c r="C217" s="1" t="s">
        <v>20</v>
      </c>
      <c r="D217" s="1" t="str">
        <f t="shared" si="0"/>
        <v>Faradilla Chairin Ninda</v>
      </c>
      <c r="F217" s="1" t="e">
        <f>VLOOKUP(A217,'Olah Data'!D$2:E$534,2,FALSE)</f>
        <v>#N/A</v>
      </c>
    </row>
    <row r="218" spans="1:6" ht="12.75">
      <c r="A218" s="6">
        <v>212112041</v>
      </c>
      <c r="B218" s="1" t="s">
        <v>2995</v>
      </c>
      <c r="C218" s="1" t="s">
        <v>20</v>
      </c>
      <c r="D218" s="1" t="str">
        <f t="shared" si="0"/>
        <v>Farah Fadhilah Husain</v>
      </c>
      <c r="F218" s="1" t="e">
        <f>VLOOKUP(A218,'Olah Data'!D$2:E$534,2,FALSE)</f>
        <v>#N/A</v>
      </c>
    </row>
    <row r="219" spans="1:6" ht="12.75">
      <c r="A219" s="6">
        <v>212112046</v>
      </c>
      <c r="B219" s="1" t="s">
        <v>4699</v>
      </c>
      <c r="C219" s="1" t="s">
        <v>20</v>
      </c>
      <c r="D219" s="1" t="str">
        <f t="shared" si="0"/>
        <v>Fathania Rusma Hamidah</v>
      </c>
      <c r="F219" s="1" t="e">
        <f>VLOOKUP(A219,'Olah Data'!D$2:E$534,2,FALSE)</f>
        <v>#N/A</v>
      </c>
    </row>
    <row r="220" spans="1:6" ht="12.75">
      <c r="A220" s="6">
        <v>212112088</v>
      </c>
      <c r="B220" s="1" t="s">
        <v>1677</v>
      </c>
      <c r="C220" s="1" t="s">
        <v>20</v>
      </c>
      <c r="D220" s="1" t="str">
        <f t="shared" si="0"/>
        <v>Hanna Sajidha</v>
      </c>
      <c r="F220" s="1" t="e">
        <f>VLOOKUP(A220,'Olah Data'!D$2:E$534,2,FALSE)</f>
        <v>#N/A</v>
      </c>
    </row>
    <row r="221" spans="1:6" ht="12.75">
      <c r="A221" s="6">
        <v>212112100</v>
      </c>
      <c r="B221" s="1" t="s">
        <v>8732</v>
      </c>
      <c r="C221" s="1" t="s">
        <v>20</v>
      </c>
      <c r="D221" s="1" t="str">
        <f t="shared" si="0"/>
        <v>I Ketut Adi Chandra Wiguna</v>
      </c>
      <c r="F221" s="1" t="e">
        <f>VLOOKUP(A221,'Olah Data'!D$2:E$534,2,FALSE)</f>
        <v>#N/A</v>
      </c>
    </row>
    <row r="222" spans="1:6" ht="12.75">
      <c r="A222" s="6">
        <v>212112119</v>
      </c>
      <c r="B222" s="1" t="s">
        <v>8733</v>
      </c>
      <c r="C222" s="1" t="s">
        <v>20</v>
      </c>
      <c r="D222" s="1" t="str">
        <f t="shared" si="0"/>
        <v>Izumi Citra Amelia</v>
      </c>
      <c r="F222" s="1" t="e">
        <f>VLOOKUP(A222,'Olah Data'!D$2:E$534,2,FALSE)</f>
        <v>#N/A</v>
      </c>
    </row>
    <row r="223" spans="1:6" ht="12.75">
      <c r="A223" s="6">
        <v>212112152</v>
      </c>
      <c r="B223" s="1" t="s">
        <v>4969</v>
      </c>
      <c r="C223" s="1" t="s">
        <v>20</v>
      </c>
      <c r="D223" s="1" t="str">
        <f t="shared" si="0"/>
        <v>Langkah Priya Kaloka</v>
      </c>
      <c r="F223" s="1" t="e">
        <f>VLOOKUP(A223,'Olah Data'!D$2:E$534,2,FALSE)</f>
        <v>#N/A</v>
      </c>
    </row>
    <row r="224" spans="1:6" ht="12.75">
      <c r="A224" s="6">
        <v>212112159</v>
      </c>
      <c r="B224" s="1" t="s">
        <v>3673</v>
      </c>
      <c r="C224" s="1" t="s">
        <v>20</v>
      </c>
      <c r="D224" s="1" t="str">
        <f t="shared" si="0"/>
        <v>Lisma Dinayanti</v>
      </c>
      <c r="F224" s="1" t="e">
        <f>VLOOKUP(A224,'Olah Data'!D$2:E$534,2,FALSE)</f>
        <v>#N/A</v>
      </c>
    </row>
    <row r="225" spans="1:6" ht="12.75">
      <c r="A225" s="6">
        <v>212112180</v>
      </c>
      <c r="B225" s="1" t="s">
        <v>4548</v>
      </c>
      <c r="C225" s="1" t="s">
        <v>20</v>
      </c>
      <c r="D225" s="1" t="str">
        <f t="shared" si="0"/>
        <v>Martha Mar'Atu Mufida</v>
      </c>
      <c r="F225" s="1" t="e">
        <f>VLOOKUP(A225,'Olah Data'!D$2:E$534,2,FALSE)</f>
        <v>#N/A</v>
      </c>
    </row>
    <row r="226" spans="1:6" ht="12.75">
      <c r="A226" s="6">
        <v>212112187</v>
      </c>
      <c r="B226" s="1" t="s">
        <v>4908</v>
      </c>
      <c r="C226" s="1" t="s">
        <v>20</v>
      </c>
      <c r="D226" s="1" t="str">
        <f t="shared" si="0"/>
        <v>Mifrotun Aini</v>
      </c>
      <c r="F226" s="1" t="e">
        <f>VLOOKUP(A226,'Olah Data'!D$2:E$534,2,FALSE)</f>
        <v>#N/A</v>
      </c>
    </row>
    <row r="227" spans="1:6" ht="12.75">
      <c r="A227" s="6">
        <v>212112198</v>
      </c>
      <c r="B227" s="1" t="s">
        <v>2882</v>
      </c>
      <c r="C227" s="1" t="s">
        <v>20</v>
      </c>
      <c r="D227" s="1" t="str">
        <f t="shared" si="0"/>
        <v>Muhamad Raditya Danu Carita</v>
      </c>
      <c r="F227" s="1" t="e">
        <f>VLOOKUP(A227,'Olah Data'!D$2:E$534,2,FALSE)</f>
        <v>#N/A</v>
      </c>
    </row>
    <row r="228" spans="1:6" ht="12.75">
      <c r="A228" s="6">
        <v>212112233</v>
      </c>
      <c r="B228" s="1" t="s">
        <v>1522</v>
      </c>
      <c r="C228" s="1" t="s">
        <v>20</v>
      </c>
      <c r="D228" s="1" t="str">
        <f t="shared" si="0"/>
        <v>Nabila Fatma Putri Yunardi</v>
      </c>
      <c r="F228" s="1" t="e">
        <f>VLOOKUP(A228,'Olah Data'!D$2:E$534,2,FALSE)</f>
        <v>#N/A</v>
      </c>
    </row>
    <row r="229" spans="1:6" ht="12.75">
      <c r="A229" s="6">
        <v>212112293</v>
      </c>
      <c r="B229" s="1" t="s">
        <v>4584</v>
      </c>
      <c r="C229" s="1" t="s">
        <v>20</v>
      </c>
      <c r="D229" s="1" t="str">
        <f t="shared" si="0"/>
        <v>Putri Safira Shalsabila</v>
      </c>
      <c r="F229" s="1" t="e">
        <f>VLOOKUP(A229,'Olah Data'!D$2:E$534,2,FALSE)</f>
        <v>#N/A</v>
      </c>
    </row>
    <row r="230" spans="1:6" ht="12.75">
      <c r="A230" s="6">
        <v>212112317</v>
      </c>
      <c r="B230" s="1" t="s">
        <v>1778</v>
      </c>
      <c r="C230" s="1" t="s">
        <v>20</v>
      </c>
      <c r="D230" s="1" t="str">
        <f t="shared" si="0"/>
        <v>Ria Septiana</v>
      </c>
      <c r="F230" s="1" t="e">
        <f>VLOOKUP(A230,'Olah Data'!D$2:E$534,2,FALSE)</f>
        <v>#N/A</v>
      </c>
    </row>
    <row r="231" spans="1:6" ht="12.75">
      <c r="A231" s="6">
        <v>212112318</v>
      </c>
      <c r="B231" s="1" t="s">
        <v>8734</v>
      </c>
      <c r="C231" s="1" t="s">
        <v>20</v>
      </c>
      <c r="D231" s="1" t="str">
        <f t="shared" si="0"/>
        <v>Ricky Ardiyansah Saputra</v>
      </c>
      <c r="F231" s="1" t="e">
        <f>VLOOKUP(A231,'Olah Data'!D$2:E$534,2,FALSE)</f>
        <v>#N/A</v>
      </c>
    </row>
    <row r="232" spans="1:6" ht="12.75">
      <c r="A232" s="6">
        <v>212112340</v>
      </c>
      <c r="B232" s="1" t="s">
        <v>2839</v>
      </c>
      <c r="C232" s="1" t="s">
        <v>20</v>
      </c>
      <c r="D232" s="1" t="str">
        <f t="shared" si="0"/>
        <v>Roselina Putri</v>
      </c>
      <c r="F232" s="1" t="e">
        <f>VLOOKUP(A232,'Olah Data'!D$2:E$534,2,FALSE)</f>
        <v>#N/A</v>
      </c>
    </row>
    <row r="233" spans="1:6" ht="12.75">
      <c r="A233" s="6">
        <v>212112352</v>
      </c>
      <c r="B233" s="1" t="s">
        <v>2768</v>
      </c>
      <c r="C233" s="1" t="s">
        <v>20</v>
      </c>
      <c r="D233" s="1" t="str">
        <f t="shared" si="0"/>
        <v>Sari Intan Latifah Br. Hutagaol</v>
      </c>
      <c r="F233" s="1" t="e">
        <f>VLOOKUP(A233,'Olah Data'!D$2:E$534,2,FALSE)</f>
        <v>#N/A</v>
      </c>
    </row>
    <row r="234" spans="1:6" ht="12.75">
      <c r="A234" s="6">
        <v>212112381</v>
      </c>
      <c r="B234" s="1" t="s">
        <v>1274</v>
      </c>
      <c r="C234" s="1" t="s">
        <v>20</v>
      </c>
      <c r="D234" s="1" t="str">
        <f t="shared" si="0"/>
        <v>Sufi Nur Shafira</v>
      </c>
      <c r="F234" s="1" t="e">
        <f>VLOOKUP(A234,'Olah Data'!D$2:E$534,2,FALSE)</f>
        <v>#N/A</v>
      </c>
    </row>
    <row r="235" spans="1:6" ht="12.75">
      <c r="A235" s="6">
        <v>212112391</v>
      </c>
      <c r="B235" s="1" t="s">
        <v>3084</v>
      </c>
      <c r="C235" s="1" t="s">
        <v>20</v>
      </c>
      <c r="D235" s="1" t="str">
        <f t="shared" si="0"/>
        <v>Syawalgi Wahyu Imani</v>
      </c>
      <c r="F235" s="1" t="e">
        <f>VLOOKUP(A235,'Olah Data'!D$2:E$534,2,FALSE)</f>
        <v>#N/A</v>
      </c>
    </row>
    <row r="236" spans="1:6" ht="12.75">
      <c r="A236" s="6">
        <v>212112394</v>
      </c>
      <c r="B236" s="1" t="s">
        <v>5011</v>
      </c>
      <c r="C236" s="1" t="s">
        <v>20</v>
      </c>
      <c r="D236" s="1" t="str">
        <f t="shared" si="0"/>
        <v>Syofmarlianisyah Putri</v>
      </c>
      <c r="F236" s="1" t="e">
        <f>VLOOKUP(A236,'Olah Data'!D$2:E$534,2,FALSE)</f>
        <v>#N/A</v>
      </c>
    </row>
    <row r="237" spans="1:6" ht="12.75">
      <c r="A237" s="6">
        <v>212112411</v>
      </c>
      <c r="B237" s="1" t="s">
        <v>8735</v>
      </c>
      <c r="C237" s="1" t="s">
        <v>20</v>
      </c>
      <c r="D237" s="1" t="str">
        <f t="shared" si="0"/>
        <v>Via Yuanisa Aulia</v>
      </c>
      <c r="F237" s="1" t="e">
        <f>VLOOKUP(A237,'Olah Data'!D$2:E$534,2,FALSE)</f>
        <v>#N/A</v>
      </c>
    </row>
    <row r="238" spans="1:6" ht="12.75">
      <c r="A238" s="6">
        <v>212112424</v>
      </c>
      <c r="B238" s="1" t="s">
        <v>4198</v>
      </c>
      <c r="C238" s="1" t="s">
        <v>20</v>
      </c>
      <c r="D238" s="1" t="str">
        <f t="shared" si="0"/>
        <v>Yulia Arizka</v>
      </c>
      <c r="F238" s="1" t="e">
        <f>VLOOKUP(A238,'Olah Data'!D$2:E$534,2,FALSE)</f>
        <v>#N/A</v>
      </c>
    </row>
    <row r="239" spans="1:6" ht="12.75">
      <c r="A239" s="6">
        <v>212111842</v>
      </c>
      <c r="B239" s="1" t="s">
        <v>8736</v>
      </c>
      <c r="C239" s="1" t="s">
        <v>141</v>
      </c>
      <c r="D239" s="1" t="str">
        <f t="shared" si="0"/>
        <v>Adilla Khoirunnisa</v>
      </c>
      <c r="F239" s="1" t="e">
        <f>VLOOKUP(A239,'Olah Data'!D$2:E$534,2,FALSE)</f>
        <v>#N/A</v>
      </c>
    </row>
    <row r="240" spans="1:6" ht="12.75">
      <c r="A240" s="6">
        <v>212111867</v>
      </c>
      <c r="B240" s="1" t="s">
        <v>8737</v>
      </c>
      <c r="C240" s="1" t="s">
        <v>141</v>
      </c>
      <c r="D240" s="1" t="str">
        <f t="shared" si="0"/>
        <v>Aisha Maharani</v>
      </c>
      <c r="F240" s="1" t="e">
        <f>VLOOKUP(A240,'Olah Data'!D$2:E$534,2,FALSE)</f>
        <v>#N/A</v>
      </c>
    </row>
    <row r="241" spans="1:6" ht="12.75">
      <c r="A241" s="6">
        <v>212111942</v>
      </c>
      <c r="B241" s="1" t="s">
        <v>8738</v>
      </c>
      <c r="C241" s="1" t="s">
        <v>141</v>
      </c>
      <c r="D241" s="1" t="str">
        <f t="shared" si="0"/>
        <v>Azwar Muhtar</v>
      </c>
      <c r="F241" s="1" t="e">
        <f>VLOOKUP(A241,'Olah Data'!D$2:E$534,2,FALSE)</f>
        <v>#N/A</v>
      </c>
    </row>
    <row r="242" spans="1:6" ht="12.75">
      <c r="A242" s="6">
        <v>212111957</v>
      </c>
      <c r="B242" s="1" t="s">
        <v>8739</v>
      </c>
      <c r="C242" s="1" t="s">
        <v>141</v>
      </c>
      <c r="D242" s="1" t="str">
        <f t="shared" si="0"/>
        <v>Bintana Tajmala</v>
      </c>
      <c r="F242" s="1" t="e">
        <f>VLOOKUP(A242,'Olah Data'!D$2:E$534,2,FALSE)</f>
        <v>#N/A</v>
      </c>
    </row>
    <row r="243" spans="1:6" ht="12.75">
      <c r="A243" s="6">
        <v>212111959</v>
      </c>
      <c r="B243" s="1" t="s">
        <v>8740</v>
      </c>
      <c r="C243" s="1" t="s">
        <v>141</v>
      </c>
      <c r="D243" s="1" t="str">
        <f t="shared" si="0"/>
        <v>Bintang Putri Aulia</v>
      </c>
      <c r="F243" s="1" t="e">
        <f>VLOOKUP(A243,'Olah Data'!D$2:E$534,2,FALSE)</f>
        <v>#N/A</v>
      </c>
    </row>
    <row r="244" spans="1:6" ht="12.75">
      <c r="A244" s="6">
        <v>212111980</v>
      </c>
      <c r="B244" s="1" t="s">
        <v>8741</v>
      </c>
      <c r="C244" s="1" t="s">
        <v>141</v>
      </c>
      <c r="D244" s="1" t="str">
        <f t="shared" si="0"/>
        <v>Debby Cynthia Ningrum</v>
      </c>
      <c r="F244" s="1" t="e">
        <f>VLOOKUP(A244,'Olah Data'!D$2:E$534,2,FALSE)</f>
        <v>#N/A</v>
      </c>
    </row>
    <row r="245" spans="1:6" ht="12.75">
      <c r="A245" s="6">
        <v>212112014</v>
      </c>
      <c r="B245" s="1" t="s">
        <v>3439</v>
      </c>
      <c r="C245" s="1" t="s">
        <v>141</v>
      </c>
      <c r="D245" s="1" t="str">
        <f t="shared" si="0"/>
        <v>Elsa Sabila</v>
      </c>
      <c r="F245" s="1" t="e">
        <f>VLOOKUP(A245,'Olah Data'!D$2:E$534,2,FALSE)</f>
        <v>#N/A</v>
      </c>
    </row>
    <row r="246" spans="1:6" ht="12.75">
      <c r="A246" s="6">
        <v>212112017</v>
      </c>
      <c r="B246" s="1" t="s">
        <v>8742</v>
      </c>
      <c r="C246" s="1" t="s">
        <v>141</v>
      </c>
      <c r="D246" s="1" t="str">
        <f t="shared" si="0"/>
        <v>Elysia Putri Linda Triana</v>
      </c>
      <c r="F246" s="1" t="e">
        <f>VLOOKUP(A246,'Olah Data'!D$2:E$534,2,FALSE)</f>
        <v>#N/A</v>
      </c>
    </row>
    <row r="247" spans="1:6" ht="12.75">
      <c r="A247" s="6">
        <v>212112061</v>
      </c>
      <c r="B247" s="1" t="s">
        <v>8743</v>
      </c>
      <c r="C247" s="1" t="s">
        <v>141</v>
      </c>
      <c r="D247" s="1" t="str">
        <f t="shared" si="0"/>
        <v>Firda Azzahrotunnisa</v>
      </c>
      <c r="F247" s="1" t="e">
        <f>VLOOKUP(A247,'Olah Data'!D$2:E$534,2,FALSE)</f>
        <v>#N/A</v>
      </c>
    </row>
    <row r="248" spans="1:6" ht="12.75">
      <c r="A248" s="6">
        <v>212112068</v>
      </c>
      <c r="B248" s="1" t="s">
        <v>2535</v>
      </c>
      <c r="C248" s="1" t="s">
        <v>141</v>
      </c>
      <c r="D248" s="1" t="str">
        <f t="shared" si="0"/>
        <v>Galuh Retno Utami</v>
      </c>
      <c r="F248" s="1" t="e">
        <f>VLOOKUP(A248,'Olah Data'!D$2:E$534,2,FALSE)</f>
        <v>#N/A</v>
      </c>
    </row>
    <row r="249" spans="1:6" ht="12.75">
      <c r="A249" s="6">
        <v>212112132</v>
      </c>
      <c r="B249" s="1" t="s">
        <v>5297</v>
      </c>
      <c r="C249" s="1" t="s">
        <v>141</v>
      </c>
      <c r="D249" s="1" t="str">
        <f t="shared" si="0"/>
        <v>Kenny Marsell Venezia Raiqhan</v>
      </c>
      <c r="F249" s="1" t="e">
        <f>VLOOKUP(A249,'Olah Data'!D$2:E$534,2,FALSE)</f>
        <v>#N/A</v>
      </c>
    </row>
    <row r="250" spans="1:6" ht="12.75">
      <c r="A250" s="6">
        <v>212112136</v>
      </c>
      <c r="B250" s="1" t="s">
        <v>1773</v>
      </c>
      <c r="C250" s="1" t="s">
        <v>141</v>
      </c>
      <c r="D250" s="1" t="str">
        <f t="shared" si="0"/>
        <v>Khrisna Aji Pamungkas</v>
      </c>
      <c r="F250" s="1" t="e">
        <f>VLOOKUP(A250,'Olah Data'!D$2:E$534,2,FALSE)</f>
        <v>#N/A</v>
      </c>
    </row>
    <row r="251" spans="1:6" ht="12.75">
      <c r="A251" s="6">
        <v>212112140</v>
      </c>
      <c r="B251" s="1" t="s">
        <v>8744</v>
      </c>
      <c r="C251" s="1" t="s">
        <v>141</v>
      </c>
      <c r="D251" s="1" t="str">
        <f t="shared" si="0"/>
        <v>Krisna Indera Waspada</v>
      </c>
      <c r="F251" s="1" t="e">
        <f>VLOOKUP(A251,'Olah Data'!D$2:E$534,2,FALSE)</f>
        <v>#N/A</v>
      </c>
    </row>
    <row r="252" spans="1:6" ht="12.75">
      <c r="A252" s="6">
        <v>212112144</v>
      </c>
      <c r="B252" s="1" t="s">
        <v>2375</v>
      </c>
      <c r="C252" s="1" t="s">
        <v>141</v>
      </c>
      <c r="D252" s="1" t="str">
        <f t="shared" si="0"/>
        <v>Kurnianty Indah Hafsari</v>
      </c>
      <c r="F252" s="1" t="e">
        <f>VLOOKUP(A252,'Olah Data'!D$2:E$534,2,FALSE)</f>
        <v>#N/A</v>
      </c>
    </row>
    <row r="253" spans="1:6" ht="12.75">
      <c r="A253" s="6">
        <v>212112160</v>
      </c>
      <c r="B253" s="1" t="s">
        <v>8745</v>
      </c>
      <c r="C253" s="1" t="s">
        <v>141</v>
      </c>
      <c r="D253" s="1" t="str">
        <f t="shared" si="0"/>
        <v>Lourna Mariska Mauboy</v>
      </c>
      <c r="F253" s="1" t="e">
        <f>VLOOKUP(A253,'Olah Data'!D$2:E$534,2,FALSE)</f>
        <v>#N/A</v>
      </c>
    </row>
    <row r="254" spans="1:6" ht="12.75">
      <c r="A254" s="6">
        <v>212112166</v>
      </c>
      <c r="B254" s="1" t="s">
        <v>8746</v>
      </c>
      <c r="C254" s="1" t="s">
        <v>141</v>
      </c>
      <c r="D254" s="1" t="str">
        <f t="shared" si="0"/>
        <v>M. Toriq Al Hijrah</v>
      </c>
      <c r="F254" s="1" t="e">
        <f>VLOOKUP(A254,'Olah Data'!D$2:E$534,2,FALSE)</f>
        <v>#N/A</v>
      </c>
    </row>
    <row r="255" spans="1:6" ht="12.75">
      <c r="A255" s="6">
        <v>212112192</v>
      </c>
      <c r="B255" s="1" t="s">
        <v>5543</v>
      </c>
      <c r="C255" s="1" t="s">
        <v>141</v>
      </c>
      <c r="D255" s="1" t="str">
        <f t="shared" si="0"/>
        <v>Mohammad Ilham Mahfud</v>
      </c>
      <c r="F255" s="1" t="e">
        <f>VLOOKUP(A255,'Olah Data'!D$2:E$534,2,FALSE)</f>
        <v>#N/A</v>
      </c>
    </row>
    <row r="256" spans="1:6" ht="12.75">
      <c r="A256" s="6">
        <v>212112202</v>
      </c>
      <c r="B256" s="1" t="s">
        <v>8747</v>
      </c>
      <c r="C256" s="1" t="s">
        <v>141</v>
      </c>
      <c r="D256" s="1" t="str">
        <f t="shared" si="0"/>
        <v>Muhammad Akbar</v>
      </c>
      <c r="F256" s="1" t="e">
        <f>VLOOKUP(A256,'Olah Data'!D$2:E$534,2,FALSE)</f>
        <v>#N/A</v>
      </c>
    </row>
    <row r="257" spans="1:6" ht="12.75">
      <c r="A257" s="6">
        <v>212112215</v>
      </c>
      <c r="B257" s="1" t="s">
        <v>4656</v>
      </c>
      <c r="C257" s="1" t="s">
        <v>141</v>
      </c>
      <c r="D257" s="1" t="str">
        <f t="shared" ref="D257:D511" si="1">PROPER(B257)</f>
        <v>Muhammad Hanif Permana</v>
      </c>
      <c r="F257" s="1" t="e">
        <f>VLOOKUP(A257,'Olah Data'!D$2:E$534,2,FALSE)</f>
        <v>#N/A</v>
      </c>
    </row>
    <row r="258" spans="1:6" ht="12.75">
      <c r="A258" s="6">
        <v>212112221</v>
      </c>
      <c r="B258" s="1" t="s">
        <v>8748</v>
      </c>
      <c r="C258" s="1" t="s">
        <v>141</v>
      </c>
      <c r="D258" s="1" t="str">
        <f t="shared" si="1"/>
        <v>Muhammad Raihan Abhirama</v>
      </c>
      <c r="F258" s="1" t="e">
        <f>VLOOKUP(A258,'Olah Data'!D$2:E$534,2,FALSE)</f>
        <v>#N/A</v>
      </c>
    </row>
    <row r="259" spans="1:6" ht="12.75">
      <c r="A259" s="6">
        <v>212112231</v>
      </c>
      <c r="B259" s="1" t="s">
        <v>8749</v>
      </c>
      <c r="C259" s="1" t="s">
        <v>141</v>
      </c>
      <c r="D259" s="1" t="str">
        <f t="shared" si="1"/>
        <v>Mutiara Nur Tsani Helfiana</v>
      </c>
      <c r="F259" s="1" t="e">
        <f>VLOOKUP(A259,'Olah Data'!D$2:E$534,2,FALSE)</f>
        <v>#N/A</v>
      </c>
    </row>
    <row r="260" spans="1:6" ht="12.75">
      <c r="A260" s="6">
        <v>212112239</v>
      </c>
      <c r="B260" s="1" t="s">
        <v>4339</v>
      </c>
      <c r="C260" s="1" t="s">
        <v>141</v>
      </c>
      <c r="D260" s="1" t="str">
        <f t="shared" si="1"/>
        <v>Naila Kamilia Hasna Safitri</v>
      </c>
      <c r="F260" s="1" t="e">
        <f>VLOOKUP(A260,'Olah Data'!D$2:E$534,2,FALSE)</f>
        <v>#N/A</v>
      </c>
    </row>
    <row r="261" spans="1:6" ht="12.75">
      <c r="A261" s="6">
        <v>212112244</v>
      </c>
      <c r="B261" s="1" t="s">
        <v>8750</v>
      </c>
      <c r="C261" s="1" t="s">
        <v>141</v>
      </c>
      <c r="D261" s="1" t="str">
        <f t="shared" si="1"/>
        <v>Natasya Yunita Putri</v>
      </c>
      <c r="F261" s="1" t="e">
        <f>VLOOKUP(A261,'Olah Data'!D$2:E$534,2,FALSE)</f>
        <v>#N/A</v>
      </c>
    </row>
    <row r="262" spans="1:6" ht="12.75">
      <c r="A262" s="6">
        <v>212112270</v>
      </c>
      <c r="B262" s="1" t="s">
        <v>8751</v>
      </c>
      <c r="C262" s="1" t="s">
        <v>141</v>
      </c>
      <c r="D262" s="1" t="str">
        <f t="shared" si="1"/>
        <v>Nur Hanifah Miftahul Jannah</v>
      </c>
      <c r="F262" s="1" t="e">
        <f>VLOOKUP(A262,'Olah Data'!D$2:E$534,2,FALSE)</f>
        <v>#N/A</v>
      </c>
    </row>
    <row r="263" spans="1:6" ht="12.75">
      <c r="A263" s="6">
        <v>212112274</v>
      </c>
      <c r="B263" s="1" t="s">
        <v>5443</v>
      </c>
      <c r="C263" s="1" t="s">
        <v>141</v>
      </c>
      <c r="D263" s="1" t="str">
        <f t="shared" si="1"/>
        <v>Nurin Salsabila Ishak</v>
      </c>
      <c r="F263" s="1" t="e">
        <f>VLOOKUP(A263,'Olah Data'!D$2:E$534,2,FALSE)</f>
        <v>#N/A</v>
      </c>
    </row>
    <row r="264" spans="1:6" ht="12.75">
      <c r="A264" s="6">
        <v>212112292</v>
      </c>
      <c r="B264" s="1" t="s">
        <v>5125</v>
      </c>
      <c r="C264" s="1" t="s">
        <v>141</v>
      </c>
      <c r="D264" s="1" t="str">
        <f t="shared" si="1"/>
        <v>Putri Febiyanti</v>
      </c>
      <c r="F264" s="1" t="e">
        <f>VLOOKUP(A264,'Olah Data'!D$2:E$534,2,FALSE)</f>
        <v>#N/A</v>
      </c>
    </row>
    <row r="265" spans="1:6" ht="12.75">
      <c r="A265" s="6">
        <v>212112308</v>
      </c>
      <c r="B265" s="1" t="s">
        <v>4941</v>
      </c>
      <c r="C265" s="1" t="s">
        <v>141</v>
      </c>
      <c r="D265" s="1" t="str">
        <f t="shared" si="1"/>
        <v>Ratih Restiani</v>
      </c>
      <c r="F265" s="1" t="e">
        <f>VLOOKUP(A265,'Olah Data'!D$2:E$534,2,FALSE)</f>
        <v>#N/A</v>
      </c>
    </row>
    <row r="266" spans="1:6" ht="12.75">
      <c r="A266" s="6">
        <v>212112343</v>
      </c>
      <c r="B266" s="1" t="s">
        <v>8752</v>
      </c>
      <c r="C266" s="1" t="s">
        <v>141</v>
      </c>
      <c r="D266" s="1" t="str">
        <f t="shared" si="1"/>
        <v>Ruth Maharani Aquilia Hutagaol</v>
      </c>
      <c r="F266" s="1" t="e">
        <f>VLOOKUP(A266,'Olah Data'!D$2:E$534,2,FALSE)</f>
        <v>#N/A</v>
      </c>
    </row>
    <row r="267" spans="1:6" ht="12.75">
      <c r="A267" s="6">
        <v>212112389</v>
      </c>
      <c r="B267" s="1" t="s">
        <v>1453</v>
      </c>
      <c r="C267" s="1" t="s">
        <v>141</v>
      </c>
      <c r="D267" s="1" t="str">
        <f t="shared" si="1"/>
        <v>Syarifa Salsabila</v>
      </c>
      <c r="F267" s="1" t="e">
        <f>VLOOKUP(A267,'Olah Data'!D$2:E$534,2,FALSE)</f>
        <v>#N/A</v>
      </c>
    </row>
    <row r="268" spans="1:6" ht="12.75">
      <c r="A268" s="6">
        <v>212112399</v>
      </c>
      <c r="B268" s="1" t="s">
        <v>8753</v>
      </c>
      <c r="C268" s="1" t="s">
        <v>141</v>
      </c>
      <c r="D268" s="1" t="str">
        <f t="shared" si="1"/>
        <v>Tiara Putri Setia Puspita</v>
      </c>
      <c r="F268" s="1" t="e">
        <f>VLOOKUP(A268,'Olah Data'!D$2:E$534,2,FALSE)</f>
        <v>#N/A</v>
      </c>
    </row>
    <row r="269" spans="1:6" ht="12.75">
      <c r="A269" s="6">
        <v>212112403</v>
      </c>
      <c r="B269" s="1" t="s">
        <v>5094</v>
      </c>
      <c r="C269" s="1" t="s">
        <v>141</v>
      </c>
      <c r="D269" s="1" t="str">
        <f t="shared" si="1"/>
        <v>Tyas Kurnia Wijayanti</v>
      </c>
      <c r="F269" s="1" t="e">
        <f>VLOOKUP(A269,'Olah Data'!D$2:E$534,2,FALSE)</f>
        <v>#N/A</v>
      </c>
    </row>
    <row r="270" spans="1:6" ht="12.75">
      <c r="A270" s="6">
        <v>212112412</v>
      </c>
      <c r="B270" s="1" t="s">
        <v>8754</v>
      </c>
      <c r="C270" s="1" t="s">
        <v>141</v>
      </c>
      <c r="D270" s="1" t="str">
        <f t="shared" si="1"/>
        <v>Vilanata Tesalonika Lana</v>
      </c>
      <c r="F270" s="1" t="e">
        <f>VLOOKUP(A270,'Olah Data'!D$2:E$534,2,FALSE)</f>
        <v>#N/A</v>
      </c>
    </row>
    <row r="271" spans="1:6" ht="12.75">
      <c r="A271" s="6">
        <v>212112431</v>
      </c>
      <c r="B271" s="1" t="s">
        <v>5535</v>
      </c>
      <c r="C271" s="1" t="s">
        <v>141</v>
      </c>
      <c r="D271" s="1" t="str">
        <f t="shared" si="1"/>
        <v>Zena Azzahra Dzunnurain</v>
      </c>
      <c r="F271" s="1" t="e">
        <f>VLOOKUP(A271,'Olah Data'!D$2:E$534,2,FALSE)</f>
        <v>#N/A</v>
      </c>
    </row>
    <row r="272" spans="1:6" ht="12.75">
      <c r="A272" s="6">
        <v>212111876</v>
      </c>
      <c r="B272" s="1" t="s">
        <v>4887</v>
      </c>
      <c r="C272" s="1" t="s">
        <v>38</v>
      </c>
      <c r="D272" s="1" t="str">
        <f t="shared" si="1"/>
        <v>Alifian Wahyu Prakhoso</v>
      </c>
      <c r="F272" s="1" t="e">
        <f>VLOOKUP(A272,'Olah Data'!D$2:E$534,2,FALSE)</f>
        <v>#N/A</v>
      </c>
    </row>
    <row r="273" spans="1:6" ht="12.75">
      <c r="A273" s="6">
        <v>212111887</v>
      </c>
      <c r="B273" s="1" t="s">
        <v>8755</v>
      </c>
      <c r="C273" s="1" t="s">
        <v>38</v>
      </c>
      <c r="D273" s="1" t="str">
        <f t="shared" si="1"/>
        <v>Anastasia Laurnt</v>
      </c>
      <c r="F273" s="1" t="e">
        <f>VLOOKUP(A273,'Olah Data'!D$2:E$534,2,FALSE)</f>
        <v>#N/A</v>
      </c>
    </row>
    <row r="274" spans="1:6" ht="12.75">
      <c r="A274" s="6">
        <v>212111922</v>
      </c>
      <c r="B274" s="1" t="s">
        <v>5407</v>
      </c>
      <c r="C274" s="1" t="s">
        <v>38</v>
      </c>
      <c r="D274" s="1" t="str">
        <f t="shared" si="1"/>
        <v>Arizqa Shafa Salsabila</v>
      </c>
      <c r="F274" s="1" t="e">
        <f>VLOOKUP(A274,'Olah Data'!D$2:E$534,2,FALSE)</f>
        <v>#N/A</v>
      </c>
    </row>
    <row r="275" spans="1:6" ht="12.75">
      <c r="A275" s="6">
        <v>212111960</v>
      </c>
      <c r="B275" s="1" t="s">
        <v>3073</v>
      </c>
      <c r="C275" s="1" t="s">
        <v>38</v>
      </c>
      <c r="D275" s="1" t="str">
        <f t="shared" si="1"/>
        <v>Bob Louis Manurung</v>
      </c>
      <c r="F275" s="1" t="e">
        <f>VLOOKUP(A275,'Olah Data'!D$2:E$534,2,FALSE)</f>
        <v>#N/A</v>
      </c>
    </row>
    <row r="276" spans="1:6" ht="12.75">
      <c r="A276" s="6">
        <v>212111994</v>
      </c>
      <c r="B276" s="1" t="s">
        <v>8756</v>
      </c>
      <c r="C276" s="1" t="s">
        <v>38</v>
      </c>
      <c r="D276" s="1" t="str">
        <f t="shared" si="1"/>
        <v>Diva Maharani Basuki</v>
      </c>
      <c r="F276" s="1" t="e">
        <f>VLOOKUP(A276,'Olah Data'!D$2:E$534,2,FALSE)</f>
        <v>#N/A</v>
      </c>
    </row>
    <row r="277" spans="1:6" ht="12.75">
      <c r="A277" s="6">
        <v>212112013</v>
      </c>
      <c r="B277" s="1" t="s">
        <v>3314</v>
      </c>
      <c r="C277" s="1" t="s">
        <v>38</v>
      </c>
      <c r="D277" s="1" t="str">
        <f t="shared" si="1"/>
        <v>Elsa Oktavia</v>
      </c>
      <c r="F277" s="1" t="e">
        <f>VLOOKUP(A277,'Olah Data'!D$2:E$534,2,FALSE)</f>
        <v>#N/A</v>
      </c>
    </row>
    <row r="278" spans="1:6" ht="12.75">
      <c r="A278" s="6">
        <v>212112050</v>
      </c>
      <c r="B278" s="1" t="s">
        <v>4517</v>
      </c>
      <c r="C278" s="1" t="s">
        <v>38</v>
      </c>
      <c r="D278" s="1" t="str">
        <f t="shared" si="1"/>
        <v>Fatimah Azzahrah</v>
      </c>
      <c r="F278" s="1" t="e">
        <f>VLOOKUP(A278,'Olah Data'!D$2:E$534,2,FALSE)</f>
        <v>#N/A</v>
      </c>
    </row>
    <row r="279" spans="1:6" ht="12.75">
      <c r="A279" s="6">
        <v>212112051</v>
      </c>
      <c r="B279" s="1" t="s">
        <v>2262</v>
      </c>
      <c r="C279" s="1" t="s">
        <v>38</v>
      </c>
      <c r="D279" s="1" t="str">
        <f t="shared" si="1"/>
        <v>Fatimah Rahmasari</v>
      </c>
      <c r="F279" s="1" t="e">
        <f>VLOOKUP(A279,'Olah Data'!D$2:E$534,2,FALSE)</f>
        <v>#N/A</v>
      </c>
    </row>
    <row r="280" spans="1:6" ht="12.75">
      <c r="A280" s="6">
        <v>212112072</v>
      </c>
      <c r="B280" s="1" t="s">
        <v>4302</v>
      </c>
      <c r="C280" s="1" t="s">
        <v>38</v>
      </c>
      <c r="D280" s="1" t="str">
        <f t="shared" si="1"/>
        <v>Ghassani Fathin 'Adani</v>
      </c>
      <c r="F280" s="1" t="e">
        <f>VLOOKUP(A280,'Olah Data'!D$2:E$534,2,FALSE)</f>
        <v>#N/A</v>
      </c>
    </row>
    <row r="281" spans="1:6" ht="12.75">
      <c r="A281" s="6">
        <v>212112077</v>
      </c>
      <c r="B281" s="1" t="s">
        <v>4818</v>
      </c>
      <c r="C281" s="1" t="s">
        <v>38</v>
      </c>
      <c r="D281" s="1" t="str">
        <f t="shared" si="1"/>
        <v>Gina Amalia</v>
      </c>
      <c r="F281" s="1" t="e">
        <f>VLOOKUP(A281,'Olah Data'!D$2:E$534,2,FALSE)</f>
        <v>#N/A</v>
      </c>
    </row>
    <row r="282" spans="1:6" ht="12.75">
      <c r="A282" s="6">
        <v>212112080</v>
      </c>
      <c r="B282" s="1" t="s">
        <v>2851</v>
      </c>
      <c r="C282" s="1" t="s">
        <v>38</v>
      </c>
      <c r="D282" s="1" t="str">
        <f t="shared" si="1"/>
        <v>Grahani Switamy Br Manik</v>
      </c>
      <c r="F282" s="1" t="e">
        <f>VLOOKUP(A282,'Olah Data'!D$2:E$534,2,FALSE)</f>
        <v>#N/A</v>
      </c>
    </row>
    <row r="283" spans="1:6" ht="12.75">
      <c r="A283" s="6">
        <v>212112104</v>
      </c>
      <c r="B283" s="1" t="s">
        <v>8757</v>
      </c>
      <c r="C283" s="1" t="s">
        <v>38</v>
      </c>
      <c r="D283" s="1" t="str">
        <f t="shared" si="1"/>
        <v>Iftina Ika Rahmawati</v>
      </c>
      <c r="F283" s="1" t="e">
        <f>VLOOKUP(A283,'Olah Data'!D$2:E$534,2,FALSE)</f>
        <v>#N/A</v>
      </c>
    </row>
    <row r="284" spans="1:6" ht="12.75">
      <c r="A284" s="6">
        <v>212112113</v>
      </c>
      <c r="B284" s="1" t="s">
        <v>3356</v>
      </c>
      <c r="C284" s="1" t="s">
        <v>38</v>
      </c>
      <c r="D284" s="1" t="str">
        <f t="shared" si="1"/>
        <v>Insan Dienuari</v>
      </c>
      <c r="F284" s="1" t="e">
        <f>VLOOKUP(A284,'Olah Data'!D$2:E$534,2,FALSE)</f>
        <v>#N/A</v>
      </c>
    </row>
    <row r="285" spans="1:6" ht="12.75">
      <c r="A285" s="6">
        <v>212112130</v>
      </c>
      <c r="B285" s="1" t="s">
        <v>3115</v>
      </c>
      <c r="C285" s="1" t="s">
        <v>38</v>
      </c>
      <c r="D285" s="1" t="str">
        <f t="shared" si="1"/>
        <v>Kayla Azka Dhiya Tsabithah</v>
      </c>
      <c r="F285" s="1" t="e">
        <f>VLOOKUP(A285,'Olah Data'!D$2:E$534,2,FALSE)</f>
        <v>#N/A</v>
      </c>
    </row>
    <row r="286" spans="1:6" ht="12.75">
      <c r="A286" s="6">
        <v>212112146</v>
      </c>
      <c r="B286" s="1" t="s">
        <v>8758</v>
      </c>
      <c r="C286" s="1" t="s">
        <v>38</v>
      </c>
      <c r="D286" s="1" t="str">
        <f t="shared" si="1"/>
        <v>Laila Fakarisma Agustin</v>
      </c>
      <c r="F286" s="1" t="e">
        <f>VLOOKUP(A286,'Olah Data'!D$2:E$534,2,FALSE)</f>
        <v>#N/A</v>
      </c>
    </row>
    <row r="287" spans="1:6" ht="12.75">
      <c r="A287" s="6">
        <v>212112178</v>
      </c>
      <c r="B287" s="1" t="s">
        <v>8759</v>
      </c>
      <c r="C287" s="1" t="s">
        <v>38</v>
      </c>
      <c r="D287" s="1" t="str">
        <f t="shared" si="1"/>
        <v>Marsha Rifany</v>
      </c>
      <c r="F287" s="1" t="e">
        <f>VLOOKUP(A287,'Olah Data'!D$2:E$534,2,FALSE)</f>
        <v>#N/A</v>
      </c>
    </row>
    <row r="288" spans="1:6" ht="12.75">
      <c r="A288" s="6">
        <v>212112181</v>
      </c>
      <c r="B288" s="1" t="s">
        <v>4607</v>
      </c>
      <c r="C288" s="1" t="s">
        <v>38</v>
      </c>
      <c r="D288" s="1" t="str">
        <f t="shared" si="1"/>
        <v>Maulana Kusuma Ramadhan</v>
      </c>
      <c r="F288" s="1" t="e">
        <f>VLOOKUP(A288,'Olah Data'!D$2:E$534,2,FALSE)</f>
        <v>#N/A</v>
      </c>
    </row>
    <row r="289" spans="1:6" ht="12.75">
      <c r="A289" s="6">
        <v>212112200</v>
      </c>
      <c r="B289" s="1" t="s">
        <v>5289</v>
      </c>
      <c r="C289" s="1" t="s">
        <v>38</v>
      </c>
      <c r="D289" s="1" t="str">
        <f t="shared" si="1"/>
        <v>Muhammad</v>
      </c>
      <c r="F289" s="1" t="e">
        <f>VLOOKUP(A289,'Olah Data'!D$2:E$534,2,FALSE)</f>
        <v>#N/A</v>
      </c>
    </row>
    <row r="290" spans="1:6" ht="12.75">
      <c r="A290" s="6">
        <v>212112204</v>
      </c>
      <c r="B290" s="1" t="s">
        <v>8760</v>
      </c>
      <c r="C290" s="1" t="s">
        <v>38</v>
      </c>
      <c r="D290" s="1" t="str">
        <f t="shared" si="1"/>
        <v>Muhammad 'Anil 'Aziz</v>
      </c>
      <c r="F290" s="1" t="e">
        <f>VLOOKUP(A290,'Olah Data'!D$2:E$534,2,FALSE)</f>
        <v>#N/A</v>
      </c>
    </row>
    <row r="291" spans="1:6" ht="12.75">
      <c r="A291" s="6">
        <v>212112211</v>
      </c>
      <c r="B291" s="1" t="s">
        <v>8761</v>
      </c>
      <c r="C291" s="1" t="s">
        <v>38</v>
      </c>
      <c r="D291" s="1" t="str">
        <f t="shared" si="1"/>
        <v>Muhammad Fajar Siddiq</v>
      </c>
      <c r="F291" s="1" t="e">
        <f>VLOOKUP(A291,'Olah Data'!D$2:E$534,2,FALSE)</f>
        <v>#N/A</v>
      </c>
    </row>
    <row r="292" spans="1:6" ht="12.75">
      <c r="A292" s="6">
        <v>212112235</v>
      </c>
      <c r="B292" s="1" t="s">
        <v>8762</v>
      </c>
      <c r="C292" s="1" t="s">
        <v>38</v>
      </c>
      <c r="D292" s="1" t="str">
        <f t="shared" si="1"/>
        <v>Nabila Randrika Putri</v>
      </c>
      <c r="F292" s="1" t="e">
        <f>VLOOKUP(A292,'Olah Data'!D$2:E$534,2,FALSE)</f>
        <v>#N/A</v>
      </c>
    </row>
    <row r="293" spans="1:6" ht="12.75">
      <c r="A293" s="6">
        <v>212112237</v>
      </c>
      <c r="B293" s="1" t="s">
        <v>8763</v>
      </c>
      <c r="C293" s="1" t="s">
        <v>38</v>
      </c>
      <c r="D293" s="1" t="str">
        <f t="shared" si="1"/>
        <v>Nadaa Zhafarina</v>
      </c>
      <c r="F293" s="1" t="e">
        <f>VLOOKUP(A293,'Olah Data'!D$2:E$534,2,FALSE)</f>
        <v>#N/A</v>
      </c>
    </row>
    <row r="294" spans="1:6" ht="12.75">
      <c r="A294" s="6">
        <v>212112240</v>
      </c>
      <c r="B294" s="1" t="s">
        <v>1632</v>
      </c>
      <c r="C294" s="1" t="s">
        <v>38</v>
      </c>
      <c r="D294" s="1" t="str">
        <f t="shared" si="1"/>
        <v>Nailu Rokhmah</v>
      </c>
      <c r="F294" s="1" t="e">
        <f>VLOOKUP(A294,'Olah Data'!D$2:E$534,2,FALSE)</f>
        <v>#N/A</v>
      </c>
    </row>
    <row r="295" spans="1:6" ht="12.75">
      <c r="A295" s="6">
        <v>212112252</v>
      </c>
      <c r="B295" s="1" t="s">
        <v>4896</v>
      </c>
      <c r="C295" s="1" t="s">
        <v>38</v>
      </c>
      <c r="D295" s="1" t="str">
        <f t="shared" si="1"/>
        <v>Ni Komang Ayu Mita</v>
      </c>
      <c r="F295" s="1" t="e">
        <f>VLOOKUP(A295,'Olah Data'!D$2:E$534,2,FALSE)</f>
        <v>#N/A</v>
      </c>
    </row>
    <row r="296" spans="1:6" ht="12.75">
      <c r="A296" s="6">
        <v>212112255</v>
      </c>
      <c r="B296" s="1" t="s">
        <v>8764</v>
      </c>
      <c r="C296" s="1" t="s">
        <v>38</v>
      </c>
      <c r="D296" s="1" t="str">
        <f t="shared" si="1"/>
        <v>Ni Putu Ayu Denisha Kartika Saraswati</v>
      </c>
      <c r="F296" s="1" t="e">
        <f>VLOOKUP(A296,'Olah Data'!D$2:E$534,2,FALSE)</f>
        <v>#N/A</v>
      </c>
    </row>
    <row r="297" spans="1:6" ht="12.75">
      <c r="A297" s="6">
        <v>212112313</v>
      </c>
      <c r="B297" s="1" t="s">
        <v>8765</v>
      </c>
      <c r="C297" s="1" t="s">
        <v>38</v>
      </c>
      <c r="D297" s="1" t="str">
        <f t="shared" si="1"/>
        <v>Reni Pratamawati</v>
      </c>
      <c r="F297" s="1" t="e">
        <f>VLOOKUP(A297,'Olah Data'!D$2:E$534,2,FALSE)</f>
        <v>#N/A</v>
      </c>
    </row>
    <row r="298" spans="1:6" ht="12.75">
      <c r="A298" s="6">
        <v>212112327</v>
      </c>
      <c r="B298" s="1" t="s">
        <v>5024</v>
      </c>
      <c r="C298" s="1" t="s">
        <v>38</v>
      </c>
      <c r="D298" s="1" t="str">
        <f t="shared" si="1"/>
        <v>Riski Tommi Mardoni</v>
      </c>
      <c r="F298" s="1" t="e">
        <f>VLOOKUP(A298,'Olah Data'!D$2:E$534,2,FALSE)</f>
        <v>#N/A</v>
      </c>
    </row>
    <row r="299" spans="1:6" ht="12.75">
      <c r="A299" s="6">
        <v>212112328</v>
      </c>
      <c r="B299" s="1" t="s">
        <v>8766</v>
      </c>
      <c r="C299" s="1" t="s">
        <v>38</v>
      </c>
      <c r="D299" s="1" t="str">
        <f t="shared" si="1"/>
        <v>Rissa Erviana</v>
      </c>
      <c r="F299" s="1" t="e">
        <f>VLOOKUP(A299,'Olah Data'!D$2:E$534,2,FALSE)</f>
        <v>#N/A</v>
      </c>
    </row>
    <row r="300" spans="1:6" ht="12.75">
      <c r="A300" s="6">
        <v>212112341</v>
      </c>
      <c r="B300" s="1" t="s">
        <v>8767</v>
      </c>
      <c r="C300" s="1" t="s">
        <v>38</v>
      </c>
      <c r="D300" s="1" t="str">
        <f t="shared" si="1"/>
        <v>Rully Firmansyah Suryo Andriyanto</v>
      </c>
      <c r="F300" s="1" t="e">
        <f>VLOOKUP(A300,'Olah Data'!D$2:E$534,2,FALSE)</f>
        <v>#N/A</v>
      </c>
    </row>
    <row r="301" spans="1:6" ht="12.75">
      <c r="A301" s="6">
        <v>212112347</v>
      </c>
      <c r="B301" s="1" t="s">
        <v>3990</v>
      </c>
      <c r="C301" s="1" t="s">
        <v>38</v>
      </c>
      <c r="D301" s="1" t="str">
        <f t="shared" si="1"/>
        <v>Salsabila Rahadatul Aisy</v>
      </c>
      <c r="F301" s="1" t="e">
        <f>VLOOKUP(A301,'Olah Data'!D$2:E$534,2,FALSE)</f>
        <v>#N/A</v>
      </c>
    </row>
    <row r="302" spans="1:6" ht="12.75">
      <c r="A302" s="6">
        <v>212112363</v>
      </c>
      <c r="B302" s="1" t="s">
        <v>3049</v>
      </c>
      <c r="C302" s="1" t="s">
        <v>38</v>
      </c>
      <c r="D302" s="1" t="str">
        <f t="shared" si="1"/>
        <v>Shavira Rachmawati</v>
      </c>
      <c r="F302" s="1" t="e">
        <f>VLOOKUP(A302,'Olah Data'!D$2:E$534,2,FALSE)</f>
        <v>#N/A</v>
      </c>
    </row>
    <row r="303" spans="1:6" ht="12.75">
      <c r="A303" s="6">
        <v>212112395</v>
      </c>
      <c r="B303" s="1" t="s">
        <v>8768</v>
      </c>
      <c r="C303" s="1" t="s">
        <v>38</v>
      </c>
      <c r="D303" s="1" t="str">
        <f t="shared" si="1"/>
        <v>Teguh Priharyanto</v>
      </c>
      <c r="F303" s="1" t="e">
        <f>VLOOKUP(A303,'Olah Data'!D$2:E$534,2,FALSE)</f>
        <v>#N/A</v>
      </c>
    </row>
    <row r="304" spans="1:6" ht="12.75">
      <c r="A304" s="6">
        <v>212112398</v>
      </c>
      <c r="B304" s="1" t="s">
        <v>4928</v>
      </c>
      <c r="C304" s="1" t="s">
        <v>38</v>
      </c>
      <c r="D304" s="1" t="str">
        <f t="shared" si="1"/>
        <v>Tiara Chairunnisa</v>
      </c>
      <c r="F304" s="1" t="e">
        <f>VLOOKUP(A304,'Olah Data'!D$2:E$534,2,FALSE)</f>
        <v>#N/A</v>
      </c>
    </row>
    <row r="305" spans="1:6" ht="12.75">
      <c r="A305" s="6">
        <v>212112405</v>
      </c>
      <c r="B305" s="1" t="s">
        <v>4525</v>
      </c>
      <c r="C305" s="1" t="s">
        <v>38</v>
      </c>
      <c r="D305" s="1" t="str">
        <f t="shared" si="1"/>
        <v>Uswatun Alifah</v>
      </c>
      <c r="F305" s="1" t="e">
        <f>VLOOKUP(A305,'Olah Data'!D$2:E$534,2,FALSE)</f>
        <v>#N/A</v>
      </c>
    </row>
    <row r="306" spans="1:6" ht="12.75">
      <c r="A306" s="6">
        <v>222111843</v>
      </c>
      <c r="B306" s="1" t="s">
        <v>8769</v>
      </c>
      <c r="C306" s="1" t="s">
        <v>32</v>
      </c>
      <c r="D306" s="1" t="str">
        <f t="shared" si="1"/>
        <v>Adinda Ayu Pramesthi</v>
      </c>
      <c r="F306" s="1" t="e">
        <f>VLOOKUP(A306,'Olah Data'!D$2:E$534,2,FALSE)</f>
        <v>#N/A</v>
      </c>
    </row>
    <row r="307" spans="1:6" ht="12.75">
      <c r="A307" s="6">
        <v>222111849</v>
      </c>
      <c r="B307" s="1" t="s">
        <v>8770</v>
      </c>
      <c r="C307" s="1" t="s">
        <v>32</v>
      </c>
      <c r="D307" s="1" t="str">
        <f t="shared" si="1"/>
        <v>Afi Dwi Aminurrahmah</v>
      </c>
      <c r="F307" s="1" t="e">
        <f>VLOOKUP(A307,'Olah Data'!D$2:E$534,2,FALSE)</f>
        <v>#N/A</v>
      </c>
    </row>
    <row r="308" spans="1:6" ht="12.75">
      <c r="A308" s="6">
        <v>222111874</v>
      </c>
      <c r="B308" s="1" t="s">
        <v>8771</v>
      </c>
      <c r="C308" s="1" t="s">
        <v>32</v>
      </c>
      <c r="D308" s="1" t="str">
        <f t="shared" si="1"/>
        <v>Alif Fitriatul Khasanah</v>
      </c>
      <c r="F308" s="1" t="e">
        <f>VLOOKUP(A308,'Olah Data'!D$2:E$534,2,FALSE)</f>
        <v>#N/A</v>
      </c>
    </row>
    <row r="309" spans="1:6" ht="12.75">
      <c r="A309" s="6">
        <v>222111878</v>
      </c>
      <c r="B309" s="1" t="s">
        <v>4751</v>
      </c>
      <c r="C309" s="1" t="s">
        <v>32</v>
      </c>
      <c r="D309" s="1" t="str">
        <f t="shared" si="1"/>
        <v>Alvandi Syukur Rahmat Zega</v>
      </c>
      <c r="F309" s="1" t="e">
        <f>VLOOKUP(A309,'Olah Data'!D$2:E$534,2,FALSE)</f>
        <v>#N/A</v>
      </c>
    </row>
    <row r="310" spans="1:6" ht="12.75">
      <c r="A310" s="6">
        <v>222111886</v>
      </c>
      <c r="B310" s="1" t="s">
        <v>1830</v>
      </c>
      <c r="C310" s="1" t="s">
        <v>32</v>
      </c>
      <c r="D310" s="1" t="str">
        <f t="shared" si="1"/>
        <v>Anang Kurnia Hidayat</v>
      </c>
      <c r="F310" s="1" t="e">
        <f>VLOOKUP(A310,'Olah Data'!D$2:E$534,2,FALSE)</f>
        <v>#N/A</v>
      </c>
    </row>
    <row r="311" spans="1:6" ht="12.75">
      <c r="A311" s="6">
        <v>222111896</v>
      </c>
      <c r="B311" s="1" t="s">
        <v>2294</v>
      </c>
      <c r="C311" s="1" t="s">
        <v>32</v>
      </c>
      <c r="D311" s="1" t="str">
        <f t="shared" si="1"/>
        <v>Angga Fajar Kurnia</v>
      </c>
      <c r="F311" s="1" t="e">
        <f>VLOOKUP(A311,'Olah Data'!D$2:E$534,2,FALSE)</f>
        <v>#N/A</v>
      </c>
    </row>
    <row r="312" spans="1:6" ht="12.75">
      <c r="A312" s="6">
        <v>222111908</v>
      </c>
      <c r="B312" s="1" t="s">
        <v>5676</v>
      </c>
      <c r="C312" s="1" t="s">
        <v>32</v>
      </c>
      <c r="D312" s="1" t="str">
        <f t="shared" si="1"/>
        <v>Annisa Rahma</v>
      </c>
      <c r="F312" s="1" t="e">
        <f>VLOOKUP(A312,'Olah Data'!D$2:E$534,2,FALSE)</f>
        <v>#N/A</v>
      </c>
    </row>
    <row r="313" spans="1:6" ht="12.75">
      <c r="A313" s="6">
        <v>222111940</v>
      </c>
      <c r="B313" s="1" t="s">
        <v>2201</v>
      </c>
      <c r="C313" s="1" t="s">
        <v>32</v>
      </c>
      <c r="D313" s="1" t="str">
        <f t="shared" si="1"/>
        <v>Azmi Zulfani Putri</v>
      </c>
      <c r="F313" s="1" t="e">
        <f>VLOOKUP(A313,'Olah Data'!D$2:E$534,2,FALSE)</f>
        <v>#N/A</v>
      </c>
    </row>
    <row r="314" spans="1:6" ht="12.75">
      <c r="A314" s="6">
        <v>222111947</v>
      </c>
      <c r="B314" s="1" t="s">
        <v>1398</v>
      </c>
      <c r="C314" s="1" t="s">
        <v>32</v>
      </c>
      <c r="D314" s="1" t="str">
        <f t="shared" si="1"/>
        <v>Bagas Setyawan</v>
      </c>
      <c r="F314" s="1" t="e">
        <f>VLOOKUP(A314,'Olah Data'!D$2:E$534,2,FALSE)</f>
        <v>#N/A</v>
      </c>
    </row>
    <row r="315" spans="1:6" ht="12.75">
      <c r="A315" s="6">
        <v>222111978</v>
      </c>
      <c r="B315" s="1" t="s">
        <v>3423</v>
      </c>
      <c r="C315" s="1" t="s">
        <v>32</v>
      </c>
      <c r="D315" s="1" t="str">
        <f t="shared" si="1"/>
        <v>Daradinanti Aulia Revanadilla</v>
      </c>
      <c r="F315" s="1" t="e">
        <f>VLOOKUP(A315,'Olah Data'!D$2:E$534,2,FALSE)</f>
        <v>#N/A</v>
      </c>
    </row>
    <row r="316" spans="1:6" ht="12.75">
      <c r="A316" s="6">
        <v>222111987</v>
      </c>
      <c r="B316" s="1" t="s">
        <v>8772</v>
      </c>
      <c r="C316" s="1" t="s">
        <v>32</v>
      </c>
      <c r="D316" s="1" t="str">
        <f t="shared" si="1"/>
        <v>Dhevri Leonardo Hutajulu</v>
      </c>
      <c r="F316" s="1" t="e">
        <f>VLOOKUP(A316,'Olah Data'!D$2:E$534,2,FALSE)</f>
        <v>#N/A</v>
      </c>
    </row>
    <row r="317" spans="1:6" ht="12.75">
      <c r="A317" s="6">
        <v>222111988</v>
      </c>
      <c r="B317" s="1" t="s">
        <v>8773</v>
      </c>
      <c r="C317" s="1" t="s">
        <v>32</v>
      </c>
      <c r="D317" s="1" t="str">
        <f t="shared" si="1"/>
        <v>Dhymas Adhyza Rayhan</v>
      </c>
      <c r="F317" s="1" t="e">
        <f>VLOOKUP(A317,'Olah Data'!D$2:E$534,2,FALSE)</f>
        <v>#N/A</v>
      </c>
    </row>
    <row r="318" spans="1:6" ht="12.75">
      <c r="A318" s="6">
        <v>222112010</v>
      </c>
      <c r="B318" s="1" t="s">
        <v>1959</v>
      </c>
      <c r="C318" s="1" t="s">
        <v>32</v>
      </c>
      <c r="D318" s="1" t="str">
        <f t="shared" si="1"/>
        <v>Elgresia Egita Br Perangin-Angin</v>
      </c>
      <c r="F318" s="1" t="e">
        <f>VLOOKUP(A318,'Olah Data'!D$2:E$534,2,FALSE)</f>
        <v>#N/A</v>
      </c>
    </row>
    <row r="319" spans="1:6" ht="12.75">
      <c r="A319" s="6">
        <v>222112022</v>
      </c>
      <c r="B319" s="1" t="s">
        <v>2112</v>
      </c>
      <c r="C319" s="1" t="s">
        <v>32</v>
      </c>
      <c r="D319" s="1" t="str">
        <f t="shared" si="1"/>
        <v>Erika Azizah Khoirunnisa</v>
      </c>
      <c r="F319" s="1" t="e">
        <f>VLOOKUP(A319,'Olah Data'!D$2:E$534,2,FALSE)</f>
        <v>#N/A</v>
      </c>
    </row>
    <row r="320" spans="1:6" ht="12.75">
      <c r="A320" s="6">
        <v>222112028</v>
      </c>
      <c r="B320" s="1" t="s">
        <v>8774</v>
      </c>
      <c r="C320" s="1" t="s">
        <v>32</v>
      </c>
      <c r="D320" s="1" t="str">
        <f t="shared" si="1"/>
        <v>Ezra Zia Izdihara</v>
      </c>
      <c r="F320" s="1" t="e">
        <f>VLOOKUP(A320,'Olah Data'!D$2:E$534,2,FALSE)</f>
        <v>#N/A</v>
      </c>
    </row>
    <row r="321" spans="1:6" ht="12.75">
      <c r="A321" s="6">
        <v>222112042</v>
      </c>
      <c r="B321" s="1" t="s">
        <v>2318</v>
      </c>
      <c r="C321" s="1" t="s">
        <v>32</v>
      </c>
      <c r="D321" s="1" t="str">
        <f t="shared" si="1"/>
        <v>Fardhi Dzakwan Fauzan</v>
      </c>
      <c r="F321" s="1" t="e">
        <f>VLOOKUP(A321,'Olah Data'!D$2:E$534,2,FALSE)</f>
        <v>#N/A</v>
      </c>
    </row>
    <row r="322" spans="1:6" ht="12.75">
      <c r="A322" s="6">
        <v>222112071</v>
      </c>
      <c r="B322" s="1" t="s">
        <v>3000</v>
      </c>
      <c r="C322" s="1" t="s">
        <v>32</v>
      </c>
      <c r="D322" s="1" t="str">
        <f t="shared" si="1"/>
        <v>Ghaffar Ismail</v>
      </c>
      <c r="F322" s="1" t="e">
        <f>VLOOKUP(A322,'Olah Data'!D$2:E$534,2,FALSE)</f>
        <v>#N/A</v>
      </c>
    </row>
    <row r="323" spans="1:6" ht="12.75">
      <c r="A323" s="6">
        <v>222112083</v>
      </c>
      <c r="B323" s="1" t="s">
        <v>8775</v>
      </c>
      <c r="C323" s="1" t="s">
        <v>32</v>
      </c>
      <c r="D323" s="1" t="str">
        <f t="shared" si="1"/>
        <v>Hala Mutiara Putri</v>
      </c>
      <c r="F323" s="1" t="e">
        <f>VLOOKUP(A323,'Olah Data'!D$2:E$534,2,FALSE)</f>
        <v>#N/A</v>
      </c>
    </row>
    <row r="324" spans="1:6" ht="12.75">
      <c r="A324" s="6">
        <v>222112091</v>
      </c>
      <c r="B324" s="1" t="s">
        <v>5213</v>
      </c>
      <c r="C324" s="1" t="s">
        <v>32</v>
      </c>
      <c r="D324" s="1" t="str">
        <f t="shared" si="1"/>
        <v>Hasan Bahtiar Habibi</v>
      </c>
      <c r="F324" s="1" t="e">
        <f>VLOOKUP(A324,'Olah Data'!D$2:E$534,2,FALSE)</f>
        <v>#N/A</v>
      </c>
    </row>
    <row r="325" spans="1:6" ht="12.75">
      <c r="A325" s="6">
        <v>222112096</v>
      </c>
      <c r="B325" s="1" t="s">
        <v>4003</v>
      </c>
      <c r="C325" s="1" t="s">
        <v>32</v>
      </c>
      <c r="D325" s="1" t="str">
        <f t="shared" si="1"/>
        <v>I Bagus Putu Swardanasuta</v>
      </c>
      <c r="F325" s="1" t="e">
        <f>VLOOKUP(A325,'Olah Data'!D$2:E$534,2,FALSE)</f>
        <v>#N/A</v>
      </c>
    </row>
    <row r="326" spans="1:6" ht="12.75">
      <c r="A326" s="6">
        <v>222112171</v>
      </c>
      <c r="B326" s="1" t="s">
        <v>4146</v>
      </c>
      <c r="C326" s="1" t="s">
        <v>32</v>
      </c>
      <c r="D326" s="1" t="str">
        <f t="shared" si="1"/>
        <v>Marchadha Santi Wilda</v>
      </c>
      <c r="F326" s="1" t="e">
        <f>VLOOKUP(A326,'Olah Data'!D$2:E$534,2,FALSE)</f>
        <v>#N/A</v>
      </c>
    </row>
    <row r="327" spans="1:6" ht="12.75">
      <c r="A327" s="6">
        <v>222112219</v>
      </c>
      <c r="B327" s="1" t="s">
        <v>8776</v>
      </c>
      <c r="C327" s="1" t="s">
        <v>32</v>
      </c>
      <c r="D327" s="1" t="str">
        <f t="shared" si="1"/>
        <v>Muhammad Rafi Tasrif</v>
      </c>
      <c r="F327" s="1" t="e">
        <f>VLOOKUP(A327,'Olah Data'!D$2:E$534,2,FALSE)</f>
        <v>#N/A</v>
      </c>
    </row>
    <row r="328" spans="1:6" ht="12.75">
      <c r="A328" s="6">
        <v>222112224</v>
      </c>
      <c r="B328" s="1" t="s">
        <v>8777</v>
      </c>
      <c r="C328" s="1" t="s">
        <v>32</v>
      </c>
      <c r="D328" s="1" t="str">
        <f t="shared" si="1"/>
        <v>Muhammad Sultan Hafiz</v>
      </c>
      <c r="F328" s="1" t="e">
        <f>VLOOKUP(A328,'Olah Data'!D$2:E$534,2,FALSE)</f>
        <v>#N/A</v>
      </c>
    </row>
    <row r="329" spans="1:6" ht="12.75">
      <c r="A329" s="6">
        <v>222112241</v>
      </c>
      <c r="B329" s="1" t="s">
        <v>8778</v>
      </c>
      <c r="C329" s="1" t="s">
        <v>32</v>
      </c>
      <c r="D329" s="1" t="str">
        <f t="shared" si="1"/>
        <v>Nasya Zahira Putri</v>
      </c>
      <c r="F329" s="1" t="e">
        <f>VLOOKUP(A329,'Olah Data'!D$2:E$534,2,FALSE)</f>
        <v>#N/A</v>
      </c>
    </row>
    <row r="330" spans="1:6" ht="12.75">
      <c r="A330" s="6">
        <v>222112245</v>
      </c>
      <c r="B330" s="1" t="s">
        <v>2560</v>
      </c>
      <c r="C330" s="1" t="s">
        <v>32</v>
      </c>
      <c r="D330" s="1" t="str">
        <f t="shared" si="1"/>
        <v>Naufal Fadli Muzakki</v>
      </c>
      <c r="F330" s="1" t="e">
        <f>VLOOKUP(A330,'Olah Data'!D$2:E$534,2,FALSE)</f>
        <v>#N/A</v>
      </c>
    </row>
    <row r="331" spans="1:6" ht="12.75">
      <c r="A331" s="6">
        <v>222112251</v>
      </c>
      <c r="B331" s="1" t="s">
        <v>8779</v>
      </c>
      <c r="C331" s="1" t="s">
        <v>32</v>
      </c>
      <c r="D331" s="1" t="str">
        <f t="shared" si="1"/>
        <v>Nazwa Thoriqul Jannah</v>
      </c>
      <c r="F331" s="1" t="e">
        <f>VLOOKUP(A331,'Olah Data'!D$2:E$534,2,FALSE)</f>
        <v>#N/A</v>
      </c>
    </row>
    <row r="332" spans="1:6" ht="12.75">
      <c r="A332" s="6">
        <v>222112260</v>
      </c>
      <c r="B332" s="1" t="s">
        <v>8780</v>
      </c>
      <c r="C332" s="1" t="s">
        <v>32</v>
      </c>
      <c r="D332" s="1" t="str">
        <f t="shared" si="1"/>
        <v>Nicholas Rahardian Kurnia Sandy</v>
      </c>
      <c r="F332" s="1" t="e">
        <f>VLOOKUP(A332,'Olah Data'!D$2:E$534,2,FALSE)</f>
        <v>#N/A</v>
      </c>
    </row>
    <row r="333" spans="1:6" ht="12.75">
      <c r="A333" s="6">
        <v>222112262</v>
      </c>
      <c r="B333" s="1" t="s">
        <v>8781</v>
      </c>
      <c r="C333" s="1" t="s">
        <v>32</v>
      </c>
      <c r="D333" s="1" t="str">
        <f t="shared" si="1"/>
        <v>Nisa Fatharani Hasna</v>
      </c>
      <c r="F333" s="1" t="e">
        <f>VLOOKUP(A333,'Olah Data'!D$2:E$534,2,FALSE)</f>
        <v>#N/A</v>
      </c>
    </row>
    <row r="334" spans="1:6" ht="12.75">
      <c r="A334" s="6">
        <v>222112268</v>
      </c>
      <c r="B334" s="1" t="s">
        <v>8782</v>
      </c>
      <c r="C334" s="1" t="s">
        <v>32</v>
      </c>
      <c r="D334" s="1" t="str">
        <f t="shared" si="1"/>
        <v>Nur Amaliyatur Rohmah</v>
      </c>
      <c r="F334" s="1" t="e">
        <f>VLOOKUP(A334,'Olah Data'!D$2:E$534,2,FALSE)</f>
        <v>#N/A</v>
      </c>
    </row>
    <row r="335" spans="1:6" ht="12.75">
      <c r="A335" s="6">
        <v>222112310</v>
      </c>
      <c r="B335" s="1" t="s">
        <v>4168</v>
      </c>
      <c r="C335" s="1" t="s">
        <v>32</v>
      </c>
      <c r="D335" s="1" t="str">
        <f t="shared" si="1"/>
        <v>Rechtiana Putri Arini</v>
      </c>
      <c r="F335" s="1" t="e">
        <f>VLOOKUP(A335,'Olah Data'!D$2:E$534,2,FALSE)</f>
        <v>#N/A</v>
      </c>
    </row>
    <row r="336" spans="1:6" ht="12.75">
      <c r="A336" s="6">
        <v>222112324</v>
      </c>
      <c r="B336" s="1" t="s">
        <v>8783</v>
      </c>
      <c r="C336" s="1" t="s">
        <v>32</v>
      </c>
      <c r="D336" s="1" t="str">
        <f t="shared" si="1"/>
        <v>Rio Manuppak Siahaan</v>
      </c>
      <c r="F336" s="1" t="e">
        <f>VLOOKUP(A336,'Olah Data'!D$2:E$534,2,FALSE)</f>
        <v>#N/A</v>
      </c>
    </row>
    <row r="337" spans="1:6" ht="12.75">
      <c r="A337" s="6">
        <v>222112336</v>
      </c>
      <c r="B337" s="1" t="s">
        <v>3507</v>
      </c>
      <c r="C337" s="1" t="s">
        <v>32</v>
      </c>
      <c r="D337" s="1" t="str">
        <f t="shared" si="1"/>
        <v>Rohmad Ali Fatur Rizki</v>
      </c>
      <c r="F337" s="1" t="e">
        <f>VLOOKUP(A337,'Olah Data'!D$2:E$534,2,FALSE)</f>
        <v>#N/A</v>
      </c>
    </row>
    <row r="338" spans="1:6" ht="12.75">
      <c r="A338" s="6">
        <v>222112351</v>
      </c>
      <c r="B338" s="1" t="s">
        <v>5281</v>
      </c>
      <c r="C338" s="1" t="s">
        <v>32</v>
      </c>
      <c r="D338" s="1" t="str">
        <f t="shared" si="1"/>
        <v>Saniyyah Sri Nurhayati</v>
      </c>
      <c r="F338" s="1" t="e">
        <f>VLOOKUP(A338,'Olah Data'!D$2:E$534,2,FALSE)</f>
        <v>#N/A</v>
      </c>
    </row>
    <row r="339" spans="1:6" ht="12.75">
      <c r="A339" s="6">
        <v>222112372</v>
      </c>
      <c r="B339" s="1" t="s">
        <v>8784</v>
      </c>
      <c r="C339" s="1" t="s">
        <v>32</v>
      </c>
      <c r="D339" s="1" t="str">
        <f t="shared" si="1"/>
        <v>Sisilia Agustina Manalu</v>
      </c>
      <c r="F339" s="1" t="e">
        <f>VLOOKUP(A339,'Olah Data'!D$2:E$534,2,FALSE)</f>
        <v>#N/A</v>
      </c>
    </row>
    <row r="340" spans="1:6" ht="12.75">
      <c r="A340" s="6">
        <v>222112378</v>
      </c>
      <c r="B340" s="1" t="s">
        <v>4179</v>
      </c>
      <c r="C340" s="1" t="s">
        <v>32</v>
      </c>
      <c r="D340" s="1" t="str">
        <f t="shared" si="1"/>
        <v>Soraya Afkarina Mumtazah</v>
      </c>
      <c r="F340" s="1" t="e">
        <f>VLOOKUP(A340,'Olah Data'!D$2:E$534,2,FALSE)</f>
        <v>#N/A</v>
      </c>
    </row>
    <row r="341" spans="1:6" ht="12.75">
      <c r="A341" s="6">
        <v>222112386</v>
      </c>
      <c r="B341" s="1" t="s">
        <v>8785</v>
      </c>
      <c r="C341" s="1" t="s">
        <v>32</v>
      </c>
      <c r="D341" s="1" t="str">
        <f t="shared" si="1"/>
        <v>Surya Maruli</v>
      </c>
      <c r="F341" s="1" t="e">
        <f>VLOOKUP(A341,'Olah Data'!D$2:E$534,2,FALSE)</f>
        <v>#N/A</v>
      </c>
    </row>
    <row r="342" spans="1:6" ht="12.75">
      <c r="A342" s="6">
        <v>222112402</v>
      </c>
      <c r="B342" s="1" t="s">
        <v>2868</v>
      </c>
      <c r="C342" s="1" t="s">
        <v>32</v>
      </c>
      <c r="D342" s="1" t="str">
        <f t="shared" si="1"/>
        <v>Tsabit Bintang Herindra</v>
      </c>
      <c r="F342" s="1" t="e">
        <f>VLOOKUP(A342,'Olah Data'!D$2:E$534,2,FALSE)</f>
        <v>#N/A</v>
      </c>
    </row>
    <row r="343" spans="1:6" ht="12.75">
      <c r="A343" s="6">
        <v>222112423</v>
      </c>
      <c r="B343" s="1" t="s">
        <v>3018</v>
      </c>
      <c r="C343" s="1" t="s">
        <v>32</v>
      </c>
      <c r="D343" s="1" t="str">
        <f t="shared" si="1"/>
        <v>Yuli Arindah</v>
      </c>
      <c r="F343" s="1" t="e">
        <f>VLOOKUP(A343,'Olah Data'!D$2:E$534,2,FALSE)</f>
        <v>#N/A</v>
      </c>
    </row>
    <row r="344" spans="1:6" ht="12.75">
      <c r="A344" s="6">
        <v>222011335</v>
      </c>
      <c r="B344" s="1" t="s">
        <v>8786</v>
      </c>
      <c r="C344" s="1" t="s">
        <v>62</v>
      </c>
      <c r="D344" s="1" t="str">
        <f t="shared" si="1"/>
        <v>Gibson Daniel Andrianto Nainggolan</v>
      </c>
      <c r="F344" s="1" t="e">
        <f>VLOOKUP(A344,'Olah Data'!D$2:E$534,2,FALSE)</f>
        <v>#N/A</v>
      </c>
    </row>
    <row r="345" spans="1:6" ht="12.75">
      <c r="A345" s="6">
        <v>222111850</v>
      </c>
      <c r="B345" s="1" t="s">
        <v>3959</v>
      </c>
      <c r="C345" s="1" t="s">
        <v>62</v>
      </c>
      <c r="D345" s="1" t="str">
        <f t="shared" si="1"/>
        <v>Afied Akhmad</v>
      </c>
      <c r="F345" s="1" t="e">
        <f>VLOOKUP(A345,'Olah Data'!D$2:E$534,2,FALSE)</f>
        <v>#N/A</v>
      </c>
    </row>
    <row r="346" spans="1:6" ht="12.75">
      <c r="A346" s="6">
        <v>222111893</v>
      </c>
      <c r="B346" s="1" t="s">
        <v>8787</v>
      </c>
      <c r="C346" s="1" t="s">
        <v>62</v>
      </c>
      <c r="D346" s="1" t="str">
        <f t="shared" si="1"/>
        <v>Andika Rahmat Saifudin</v>
      </c>
      <c r="F346" s="1" t="e">
        <f>VLOOKUP(A346,'Olah Data'!D$2:E$534,2,FALSE)</f>
        <v>#N/A</v>
      </c>
    </row>
    <row r="347" spans="1:6" ht="12.75">
      <c r="A347" s="6">
        <v>222111928</v>
      </c>
      <c r="B347" s="1" t="s">
        <v>1364</v>
      </c>
      <c r="C347" s="1" t="s">
        <v>62</v>
      </c>
      <c r="D347" s="1" t="str">
        <f t="shared" si="1"/>
        <v>Astri Nur Innayah</v>
      </c>
      <c r="F347" s="1" t="e">
        <f>VLOOKUP(A347,'Olah Data'!D$2:E$534,2,FALSE)</f>
        <v>#N/A</v>
      </c>
    </row>
    <row r="348" spans="1:6" ht="12.75">
      <c r="A348" s="6">
        <v>222111955</v>
      </c>
      <c r="B348" s="1" t="s">
        <v>5003</v>
      </c>
      <c r="C348" s="1" t="s">
        <v>62</v>
      </c>
      <c r="D348" s="1" t="str">
        <f t="shared" si="1"/>
        <v>Bertolomeus Laksana Jayadri</v>
      </c>
      <c r="F348" s="1" t="e">
        <f>VLOOKUP(A348,'Olah Data'!D$2:E$534,2,FALSE)</f>
        <v>#N/A</v>
      </c>
    </row>
    <row r="349" spans="1:6" ht="12.75">
      <c r="A349" s="6">
        <v>222111961</v>
      </c>
      <c r="B349" s="1" t="s">
        <v>5250</v>
      </c>
      <c r="C349" s="1" t="s">
        <v>62</v>
      </c>
      <c r="D349" s="1" t="str">
        <f t="shared" si="1"/>
        <v>Brigitta Aurelia Putri Suhendi</v>
      </c>
      <c r="F349" s="1" t="e">
        <f>VLOOKUP(A349,'Olah Data'!D$2:E$534,2,FALSE)</f>
        <v>#N/A</v>
      </c>
    </row>
    <row r="350" spans="1:6" ht="12.75">
      <c r="A350" s="6">
        <v>222111964</v>
      </c>
      <c r="B350" s="1" t="s">
        <v>8788</v>
      </c>
      <c r="C350" s="1" t="s">
        <v>62</v>
      </c>
      <c r="D350" s="1" t="str">
        <f t="shared" si="1"/>
        <v>Cecilia Putri Dianti</v>
      </c>
      <c r="F350" s="1" t="e">
        <f>VLOOKUP(A350,'Olah Data'!D$2:E$534,2,FALSE)</f>
        <v>#N/A</v>
      </c>
    </row>
    <row r="351" spans="1:6" ht="12.75">
      <c r="A351" s="6">
        <v>222111997</v>
      </c>
      <c r="B351" s="1" t="s">
        <v>2584</v>
      </c>
      <c r="C351" s="1" t="s">
        <v>62</v>
      </c>
      <c r="D351" s="1" t="str">
        <f t="shared" si="1"/>
        <v>Dutatama Rosewika Taufiq Hadihardaya</v>
      </c>
      <c r="F351" s="1" t="e">
        <f>VLOOKUP(A351,'Olah Data'!D$2:E$534,2,FALSE)</f>
        <v>#N/A</v>
      </c>
    </row>
    <row r="352" spans="1:6" ht="12.75">
      <c r="A352" s="6">
        <v>222111998</v>
      </c>
      <c r="B352" s="1" t="s">
        <v>1213</v>
      </c>
      <c r="C352" s="1" t="s">
        <v>62</v>
      </c>
      <c r="D352" s="1" t="str">
        <f t="shared" si="1"/>
        <v>Dwi Intan Sulistiana</v>
      </c>
      <c r="F352" s="1" t="e">
        <f>VLOOKUP(A352,'Olah Data'!D$2:E$534,2,FALSE)</f>
        <v>#N/A</v>
      </c>
    </row>
    <row r="353" spans="1:6" ht="12.75">
      <c r="A353" s="6">
        <v>222112030</v>
      </c>
      <c r="B353" s="1" t="s">
        <v>4294</v>
      </c>
      <c r="C353" s="1" t="s">
        <v>62</v>
      </c>
      <c r="D353" s="1" t="str">
        <f t="shared" si="1"/>
        <v>Fadiah Faradinah Nasir</v>
      </c>
      <c r="F353" s="1" t="e">
        <f>VLOOKUP(A353,'Olah Data'!D$2:E$534,2,FALSE)</f>
        <v>#N/A</v>
      </c>
    </row>
    <row r="354" spans="1:6" ht="12.75">
      <c r="A354" s="6">
        <v>222112058</v>
      </c>
      <c r="B354" s="1" t="s">
        <v>4117</v>
      </c>
      <c r="C354" s="1" t="s">
        <v>62</v>
      </c>
      <c r="D354" s="1" t="str">
        <f t="shared" si="1"/>
        <v>Feza Raffa Arnanda</v>
      </c>
      <c r="F354" s="1" t="e">
        <f>VLOOKUP(A354,'Olah Data'!D$2:E$534,2,FALSE)</f>
        <v>#N/A</v>
      </c>
    </row>
    <row r="355" spans="1:6" ht="12.75">
      <c r="A355" s="6">
        <v>222112085</v>
      </c>
      <c r="B355" s="1" t="s">
        <v>8789</v>
      </c>
      <c r="C355" s="1" t="s">
        <v>62</v>
      </c>
      <c r="D355" s="1" t="str">
        <f t="shared" si="1"/>
        <v>Hamdani</v>
      </c>
      <c r="F355" s="1" t="e">
        <f>VLOOKUP(A355,'Olah Data'!D$2:E$534,2,FALSE)</f>
        <v>#N/A</v>
      </c>
    </row>
    <row r="356" spans="1:6" ht="12.75">
      <c r="A356" s="6">
        <v>222112099</v>
      </c>
      <c r="B356" s="1" t="s">
        <v>8790</v>
      </c>
      <c r="C356" s="1" t="s">
        <v>62</v>
      </c>
      <c r="D356" s="1" t="str">
        <f t="shared" si="1"/>
        <v>I Kadek Purna Widyarta</v>
      </c>
      <c r="F356" s="1" t="e">
        <f>VLOOKUP(A356,'Olah Data'!D$2:E$534,2,FALSE)</f>
        <v>#N/A</v>
      </c>
    </row>
    <row r="357" spans="1:6" ht="12.75">
      <c r="A357" s="6">
        <v>222112103</v>
      </c>
      <c r="B357" s="1" t="s">
        <v>8791</v>
      </c>
      <c r="C357" s="1" t="s">
        <v>62</v>
      </c>
      <c r="D357" s="1" t="str">
        <f t="shared" si="1"/>
        <v>Ibnu Gata</v>
      </c>
      <c r="F357" s="1" t="e">
        <f>VLOOKUP(A357,'Olah Data'!D$2:E$534,2,FALSE)</f>
        <v>#N/A</v>
      </c>
    </row>
    <row r="358" spans="1:6" ht="12.75">
      <c r="A358" s="6">
        <v>222112118</v>
      </c>
      <c r="B358" s="1" t="s">
        <v>8792</v>
      </c>
      <c r="C358" s="1" t="s">
        <v>62</v>
      </c>
      <c r="D358" s="1" t="str">
        <f t="shared" si="1"/>
        <v>Izhar Amal Pramuditya</v>
      </c>
      <c r="F358" s="1" t="e">
        <f>VLOOKUP(A358,'Olah Data'!D$2:E$534,2,FALSE)</f>
        <v>#N/A</v>
      </c>
    </row>
    <row r="359" spans="1:6" ht="12.75">
      <c r="A359" s="6">
        <v>222112129</v>
      </c>
      <c r="B359" s="1" t="s">
        <v>4715</v>
      </c>
      <c r="C359" s="1" t="s">
        <v>62</v>
      </c>
      <c r="D359" s="1" t="str">
        <f t="shared" si="1"/>
        <v>Katrina Lavenia Elvaretta</v>
      </c>
      <c r="F359" s="1" t="e">
        <f>VLOOKUP(A359,'Olah Data'!D$2:E$534,2,FALSE)</f>
        <v>#N/A</v>
      </c>
    </row>
    <row r="360" spans="1:6" ht="12.75">
      <c r="A360" s="6">
        <v>222112135</v>
      </c>
      <c r="B360" s="1" t="s">
        <v>3484</v>
      </c>
      <c r="C360" s="1" t="s">
        <v>62</v>
      </c>
      <c r="D360" s="1" t="str">
        <f t="shared" si="1"/>
        <v>Khesya Belinda Mela Isaputri</v>
      </c>
      <c r="F360" s="1" t="e">
        <f>VLOOKUP(A360,'Olah Data'!D$2:E$534,2,FALSE)</f>
        <v>#N/A</v>
      </c>
    </row>
    <row r="361" spans="1:6" ht="12.75">
      <c r="A361" s="6">
        <v>222112143</v>
      </c>
      <c r="B361" s="1" t="s">
        <v>2916</v>
      </c>
      <c r="C361" s="1" t="s">
        <v>62</v>
      </c>
      <c r="D361" s="1" t="str">
        <f t="shared" si="1"/>
        <v>Kuntum Khairani Aselia</v>
      </c>
      <c r="F361" s="1" t="e">
        <f>VLOOKUP(A361,'Olah Data'!D$2:E$534,2,FALSE)</f>
        <v>#N/A</v>
      </c>
    </row>
    <row r="362" spans="1:6" ht="12.75">
      <c r="A362" s="6">
        <v>222112155</v>
      </c>
      <c r="B362" s="1" t="s">
        <v>1220</v>
      </c>
      <c r="C362" s="1" t="s">
        <v>62</v>
      </c>
      <c r="D362" s="1" t="str">
        <f t="shared" si="1"/>
        <v>Linda Monica Sari</v>
      </c>
      <c r="F362" s="1" t="e">
        <f>VLOOKUP(A362,'Olah Data'!D$2:E$534,2,FALSE)</f>
        <v>#N/A</v>
      </c>
    </row>
    <row r="363" spans="1:6" ht="12.75">
      <c r="A363" s="6">
        <v>222112167</v>
      </c>
      <c r="B363" s="1" t="s">
        <v>8793</v>
      </c>
      <c r="C363" s="1" t="s">
        <v>62</v>
      </c>
      <c r="D363" s="1" t="str">
        <f t="shared" si="1"/>
        <v>M. Yandre Febrian</v>
      </c>
      <c r="F363" s="1" t="e">
        <f>VLOOKUP(A363,'Olah Data'!D$2:E$534,2,FALSE)</f>
        <v>#N/A</v>
      </c>
    </row>
    <row r="364" spans="1:6" ht="12.75">
      <c r="A364" s="6">
        <v>222112169</v>
      </c>
      <c r="B364" s="1" t="s">
        <v>8794</v>
      </c>
      <c r="C364" s="1" t="s">
        <v>62</v>
      </c>
      <c r="D364" s="1" t="str">
        <f t="shared" si="1"/>
        <v>Mafitroh Pangastuti</v>
      </c>
      <c r="F364" s="1" t="e">
        <f>VLOOKUP(A364,'Olah Data'!D$2:E$534,2,FALSE)</f>
        <v>#N/A</v>
      </c>
    </row>
    <row r="365" spans="1:6" ht="12.75">
      <c r="A365" s="6">
        <v>222112179</v>
      </c>
      <c r="B365" s="1" t="s">
        <v>8795</v>
      </c>
      <c r="C365" s="1" t="s">
        <v>62</v>
      </c>
      <c r="D365" s="1" t="str">
        <f t="shared" si="1"/>
        <v>Marshela Alya Kusuma Wardani</v>
      </c>
      <c r="F365" s="1" t="e">
        <f>VLOOKUP(A365,'Olah Data'!D$2:E$534,2,FALSE)</f>
        <v>#N/A</v>
      </c>
    </row>
    <row r="366" spans="1:6" ht="12.75">
      <c r="A366" s="6">
        <v>222112195</v>
      </c>
      <c r="B366" s="1" t="s">
        <v>8796</v>
      </c>
      <c r="C366" s="1" t="s">
        <v>62</v>
      </c>
      <c r="D366" s="1" t="str">
        <f t="shared" si="1"/>
        <v>Muhammad Farhan</v>
      </c>
      <c r="F366" s="1" t="e">
        <f>VLOOKUP(A366,'Olah Data'!D$2:E$534,2,FALSE)</f>
        <v>#N/A</v>
      </c>
    </row>
    <row r="367" spans="1:6" ht="12.75">
      <c r="A367" s="6">
        <v>222112207</v>
      </c>
      <c r="B367" s="1" t="s">
        <v>4918</v>
      </c>
      <c r="C367" s="1" t="s">
        <v>62</v>
      </c>
      <c r="D367" s="1" t="str">
        <f t="shared" si="1"/>
        <v>Muhammad Asfar Aswin</v>
      </c>
      <c r="F367" s="1" t="e">
        <f>VLOOKUP(A367,'Olah Data'!D$2:E$534,2,FALSE)</f>
        <v>#N/A</v>
      </c>
    </row>
    <row r="368" spans="1:6" ht="12.75">
      <c r="A368" s="6">
        <v>222112212</v>
      </c>
      <c r="B368" s="1" t="s">
        <v>8797</v>
      </c>
      <c r="C368" s="1" t="s">
        <v>62</v>
      </c>
      <c r="D368" s="1" t="str">
        <f t="shared" si="1"/>
        <v>Muhammad Fauzan Azima. A</v>
      </c>
      <c r="F368" s="1" t="e">
        <f>VLOOKUP(A368,'Olah Data'!D$2:E$534,2,FALSE)</f>
        <v>#N/A</v>
      </c>
    </row>
    <row r="369" spans="1:6" ht="12.75">
      <c r="A369" s="6">
        <v>222112229</v>
      </c>
      <c r="B369" s="1" t="s">
        <v>8798</v>
      </c>
      <c r="C369" s="1" t="s">
        <v>62</v>
      </c>
      <c r="D369" s="1" t="str">
        <f t="shared" si="1"/>
        <v>Mutiara Friska Amalia</v>
      </c>
      <c r="F369" s="1" t="e">
        <f>VLOOKUP(A369,'Olah Data'!D$2:E$534,2,FALSE)</f>
        <v>#N/A</v>
      </c>
    </row>
    <row r="370" spans="1:6" ht="12.75">
      <c r="A370" s="6">
        <v>222112236</v>
      </c>
      <c r="B370" s="1" t="s">
        <v>8799</v>
      </c>
      <c r="C370" s="1" t="s">
        <v>62</v>
      </c>
      <c r="D370" s="1" t="str">
        <f t="shared" si="1"/>
        <v>Nabila Widya Putri</v>
      </c>
      <c r="F370" s="1" t="e">
        <f>VLOOKUP(A370,'Olah Data'!D$2:E$534,2,FALSE)</f>
        <v>#N/A</v>
      </c>
    </row>
    <row r="371" spans="1:6" ht="12.75">
      <c r="A371" s="6">
        <v>222112286</v>
      </c>
      <c r="B371" s="1" t="s">
        <v>3376</v>
      </c>
      <c r="C371" s="1" t="s">
        <v>62</v>
      </c>
      <c r="D371" s="1" t="str">
        <f t="shared" si="1"/>
        <v>Pratiwi</v>
      </c>
      <c r="F371" s="1" t="e">
        <f>VLOOKUP(A371,'Olah Data'!D$2:E$534,2,FALSE)</f>
        <v>#N/A</v>
      </c>
    </row>
    <row r="372" spans="1:6" ht="12.75">
      <c r="A372" s="6">
        <v>222112290</v>
      </c>
      <c r="B372" s="1" t="s">
        <v>8800</v>
      </c>
      <c r="C372" s="1" t="s">
        <v>62</v>
      </c>
      <c r="D372" s="1" t="str">
        <f t="shared" si="1"/>
        <v>Putri Aysyah</v>
      </c>
      <c r="F372" s="1" t="e">
        <f>VLOOKUP(A372,'Olah Data'!D$2:E$534,2,FALSE)</f>
        <v>#N/A</v>
      </c>
    </row>
    <row r="373" spans="1:6" ht="12.75">
      <c r="A373" s="6">
        <v>222112296</v>
      </c>
      <c r="B373" s="1" t="s">
        <v>8801</v>
      </c>
      <c r="C373" s="1" t="s">
        <v>62</v>
      </c>
      <c r="D373" s="1" t="str">
        <f t="shared" si="1"/>
        <v>R.Faras Roihan Armel</v>
      </c>
      <c r="F373" s="1" t="e">
        <f>VLOOKUP(A373,'Olah Data'!D$2:E$534,2,FALSE)</f>
        <v>#N/A</v>
      </c>
    </row>
    <row r="374" spans="1:6" ht="12.75">
      <c r="A374" s="6">
        <v>222112303</v>
      </c>
      <c r="B374" s="1" t="s">
        <v>8802</v>
      </c>
      <c r="C374" s="1" t="s">
        <v>62</v>
      </c>
      <c r="D374" s="1" t="str">
        <f t="shared" si="1"/>
        <v>Raihan Rahmanda Junianto</v>
      </c>
      <c r="F374" s="1" t="e">
        <f>VLOOKUP(A374,'Olah Data'!D$2:E$534,2,FALSE)</f>
        <v>#N/A</v>
      </c>
    </row>
    <row r="375" spans="1:6" ht="12.75">
      <c r="A375" s="6">
        <v>222112305</v>
      </c>
      <c r="B375" s="1" t="s">
        <v>8803</v>
      </c>
      <c r="C375" s="1" t="s">
        <v>62</v>
      </c>
      <c r="D375" s="1" t="str">
        <f t="shared" si="1"/>
        <v>Rakaninda Indah Kuswardani</v>
      </c>
      <c r="F375" s="1" t="e">
        <f>VLOOKUP(A375,'Olah Data'!D$2:E$534,2,FALSE)</f>
        <v>#N/A</v>
      </c>
    </row>
    <row r="376" spans="1:6" ht="12.75">
      <c r="A376" s="6">
        <v>222112332</v>
      </c>
      <c r="B376" s="1" t="s">
        <v>1513</v>
      </c>
      <c r="C376" s="1" t="s">
        <v>62</v>
      </c>
      <c r="D376" s="1" t="str">
        <f t="shared" si="1"/>
        <v>Rizky Rahmadani</v>
      </c>
      <c r="F376" s="1" t="e">
        <f>VLOOKUP(A376,'Olah Data'!D$2:E$534,2,FALSE)</f>
        <v>#N/A</v>
      </c>
    </row>
    <row r="377" spans="1:6" ht="12.75">
      <c r="A377" s="6">
        <v>222112344</v>
      </c>
      <c r="B377" s="1" t="s">
        <v>8804</v>
      </c>
      <c r="C377" s="1" t="s">
        <v>62</v>
      </c>
      <c r="D377" s="1" t="str">
        <f t="shared" si="1"/>
        <v>Sabilla Hamda Syahputri</v>
      </c>
      <c r="F377" s="1" t="e">
        <f>VLOOKUP(A377,'Olah Data'!D$2:E$534,2,FALSE)</f>
        <v>#N/A</v>
      </c>
    </row>
    <row r="378" spans="1:6" ht="12.75">
      <c r="A378" s="6">
        <v>222112359</v>
      </c>
      <c r="B378" s="1" t="s">
        <v>5476</v>
      </c>
      <c r="C378" s="1" t="s">
        <v>62</v>
      </c>
      <c r="D378" s="1" t="str">
        <f t="shared" si="1"/>
        <v>Shabrina Alfira Nisa</v>
      </c>
      <c r="F378" s="1" t="e">
        <f>VLOOKUP(A378,'Olah Data'!D$2:E$534,2,FALSE)</f>
        <v>#N/A</v>
      </c>
    </row>
    <row r="379" spans="1:6" ht="12.75">
      <c r="A379" s="6">
        <v>222112368</v>
      </c>
      <c r="B379" s="1" t="s">
        <v>8805</v>
      </c>
      <c r="C379" s="1" t="s">
        <v>62</v>
      </c>
      <c r="D379" s="1" t="str">
        <f t="shared" si="1"/>
        <v>Silvi Ajeng Larasati</v>
      </c>
      <c r="F379" s="1" t="e">
        <f>VLOOKUP(A379,'Olah Data'!D$2:E$534,2,FALSE)</f>
        <v>#N/A</v>
      </c>
    </row>
    <row r="380" spans="1:6" ht="12.75">
      <c r="A380" s="6">
        <v>222112382</v>
      </c>
      <c r="B380" s="1" t="s">
        <v>4026</v>
      </c>
      <c r="C380" s="1" t="s">
        <v>62</v>
      </c>
      <c r="D380" s="1" t="str">
        <f t="shared" si="1"/>
        <v>Suhendra Widi Prayoga</v>
      </c>
      <c r="F380" s="1" t="e">
        <f>VLOOKUP(A380,'Olah Data'!D$2:E$534,2,FALSE)</f>
        <v>#N/A</v>
      </c>
    </row>
    <row r="381" spans="1:6" ht="12.75">
      <c r="A381" s="6">
        <v>222112418</v>
      </c>
      <c r="B381" s="1" t="s">
        <v>8806</v>
      </c>
      <c r="C381" s="1" t="s">
        <v>62</v>
      </c>
      <c r="D381" s="1" t="str">
        <f t="shared" si="1"/>
        <v>Yanuar Nurul Hilal</v>
      </c>
      <c r="F381" s="1" t="e">
        <f>VLOOKUP(A381,'Olah Data'!D$2:E$534,2,FALSE)</f>
        <v>#N/A</v>
      </c>
    </row>
    <row r="382" spans="1:6" ht="12.75">
      <c r="A382" s="6">
        <v>222111853</v>
      </c>
      <c r="B382" s="1" t="s">
        <v>2334</v>
      </c>
      <c r="C382" s="1" t="s">
        <v>18</v>
      </c>
      <c r="D382" s="1" t="str">
        <f t="shared" si="1"/>
        <v>Agnes Regita Berlianni</v>
      </c>
      <c r="F382" s="1" t="e">
        <f>VLOOKUP(A382,'Olah Data'!D$2:E$534,2,FALSE)</f>
        <v>#N/A</v>
      </c>
    </row>
    <row r="383" spans="1:6" ht="12.75">
      <c r="A383" s="6">
        <v>222111877</v>
      </c>
      <c r="B383" s="1" t="s">
        <v>5164</v>
      </c>
      <c r="C383" s="1" t="s">
        <v>18</v>
      </c>
      <c r="D383" s="1" t="str">
        <f t="shared" si="1"/>
        <v>Almira Utami</v>
      </c>
      <c r="F383" s="1" t="e">
        <f>VLOOKUP(A383,'Olah Data'!D$2:E$534,2,FALSE)</f>
        <v>#N/A</v>
      </c>
    </row>
    <row r="384" spans="1:6" ht="12.75">
      <c r="A384" s="6">
        <v>222111883</v>
      </c>
      <c r="B384" s="1" t="s">
        <v>8807</v>
      </c>
      <c r="C384" s="1" t="s">
        <v>18</v>
      </c>
      <c r="D384" s="1" t="str">
        <f t="shared" si="1"/>
        <v>Amelia Rahayu</v>
      </c>
      <c r="F384" s="1" t="e">
        <f>VLOOKUP(A384,'Olah Data'!D$2:E$534,2,FALSE)</f>
        <v>#N/A</v>
      </c>
    </row>
    <row r="385" spans="1:6" ht="12.75">
      <c r="A385" s="6">
        <v>222111890</v>
      </c>
      <c r="B385" s="1" t="s">
        <v>4435</v>
      </c>
      <c r="C385" s="1" t="s">
        <v>18</v>
      </c>
      <c r="D385" s="1" t="str">
        <f t="shared" si="1"/>
        <v>Andi Ardiansyah Nasir</v>
      </c>
      <c r="F385" s="1" t="e">
        <f>VLOOKUP(A385,'Olah Data'!D$2:E$534,2,FALSE)</f>
        <v>#N/A</v>
      </c>
    </row>
    <row r="386" spans="1:6" ht="12.75">
      <c r="A386" s="6">
        <v>222111894</v>
      </c>
      <c r="B386" s="1" t="s">
        <v>8808</v>
      </c>
      <c r="C386" s="1" t="s">
        <v>18</v>
      </c>
      <c r="D386" s="1" t="str">
        <f t="shared" si="1"/>
        <v>Andrew Maruli Tua Tampubolon</v>
      </c>
      <c r="F386" s="1" t="e">
        <f>VLOOKUP(A386,'Olah Data'!D$2:E$534,2,FALSE)</f>
        <v>#N/A</v>
      </c>
    </row>
    <row r="387" spans="1:6" ht="12.75">
      <c r="A387" s="6">
        <v>222111902</v>
      </c>
      <c r="B387" s="1" t="s">
        <v>1377</v>
      </c>
      <c r="C387" s="1" t="s">
        <v>18</v>
      </c>
      <c r="D387" s="1" t="str">
        <f t="shared" si="1"/>
        <v>Anisa Nur Oktaviani</v>
      </c>
      <c r="F387" s="1" t="e">
        <f>VLOOKUP(A387,'Olah Data'!D$2:E$534,2,FALSE)</f>
        <v>#N/A</v>
      </c>
    </row>
    <row r="388" spans="1:6" ht="12.75">
      <c r="A388" s="6">
        <v>222111907</v>
      </c>
      <c r="B388" s="1" t="s">
        <v>8809</v>
      </c>
      <c r="C388" s="1" t="s">
        <v>18</v>
      </c>
      <c r="D388" s="1" t="str">
        <f t="shared" si="1"/>
        <v>Annisa Nurul Azmi</v>
      </c>
      <c r="F388" s="1" t="e">
        <f>VLOOKUP(A388,'Olah Data'!D$2:E$534,2,FALSE)</f>
        <v>#N/A</v>
      </c>
    </row>
    <row r="389" spans="1:6" ht="12.75">
      <c r="A389" s="6">
        <v>222111912</v>
      </c>
      <c r="B389" s="1" t="s">
        <v>3364</v>
      </c>
      <c r="C389" s="1" t="s">
        <v>18</v>
      </c>
      <c r="D389" s="1" t="str">
        <f t="shared" si="1"/>
        <v>Anugerah Surya Atmaja</v>
      </c>
      <c r="F389" s="1" t="e">
        <f>VLOOKUP(A389,'Olah Data'!D$2:E$534,2,FALSE)</f>
        <v>#N/A</v>
      </c>
    </row>
    <row r="390" spans="1:6" ht="12.75">
      <c r="A390" s="6">
        <v>222111925</v>
      </c>
      <c r="B390" s="1" t="s">
        <v>8810</v>
      </c>
      <c r="C390" s="1" t="s">
        <v>18</v>
      </c>
      <c r="D390" s="1" t="str">
        <f t="shared" si="1"/>
        <v>Arsyka Laila Oktalia Siregar</v>
      </c>
      <c r="F390" s="1" t="e">
        <f>VLOOKUP(A390,'Olah Data'!D$2:E$534,2,FALSE)</f>
        <v>#N/A</v>
      </c>
    </row>
    <row r="391" spans="1:6" ht="12.75">
      <c r="A391" s="6">
        <v>222111929</v>
      </c>
      <c r="B391" s="1" t="s">
        <v>8811</v>
      </c>
      <c r="C391" s="1" t="s">
        <v>18</v>
      </c>
      <c r="D391" s="1" t="str">
        <f t="shared" si="1"/>
        <v>Atanasius Alfandi</v>
      </c>
      <c r="F391" s="1" t="e">
        <f>VLOOKUP(A391,'Olah Data'!D$2:E$534,2,FALSE)</f>
        <v>#N/A</v>
      </c>
    </row>
    <row r="392" spans="1:6" ht="12.75">
      <c r="A392" s="6">
        <v>222111933</v>
      </c>
      <c r="B392" s="1" t="s">
        <v>8812</v>
      </c>
      <c r="C392" s="1" t="s">
        <v>18</v>
      </c>
      <c r="D392" s="1" t="str">
        <f t="shared" si="1"/>
        <v>Aulia Azzahra</v>
      </c>
      <c r="F392" s="1" t="e">
        <f>VLOOKUP(A392,'Olah Data'!D$2:E$534,2,FALSE)</f>
        <v>#N/A</v>
      </c>
    </row>
    <row r="393" spans="1:6" ht="12.75">
      <c r="A393" s="6">
        <v>222111938</v>
      </c>
      <c r="B393" s="1" t="s">
        <v>4567</v>
      </c>
      <c r="C393" s="1" t="s">
        <v>18</v>
      </c>
      <c r="D393" s="1" t="str">
        <f t="shared" si="1"/>
        <v>Azhari</v>
      </c>
      <c r="F393" s="1" t="e">
        <f>VLOOKUP(A393,'Olah Data'!D$2:E$534,2,FALSE)</f>
        <v>#N/A</v>
      </c>
    </row>
    <row r="394" spans="1:6" ht="12.75">
      <c r="A394" s="6">
        <v>222111943</v>
      </c>
      <c r="B394" s="1" t="s">
        <v>3836</v>
      </c>
      <c r="C394" s="1" t="s">
        <v>18</v>
      </c>
      <c r="D394" s="1" t="str">
        <f t="shared" si="1"/>
        <v>Azzahra Ramadhani Widyanti</v>
      </c>
      <c r="F394" s="1" t="e">
        <f>VLOOKUP(A394,'Olah Data'!D$2:E$534,2,FALSE)</f>
        <v>#N/A</v>
      </c>
    </row>
    <row r="395" spans="1:6" ht="12.75">
      <c r="A395" s="6">
        <v>222111993</v>
      </c>
      <c r="B395" s="1" t="s">
        <v>8813</v>
      </c>
      <c r="C395" s="1" t="s">
        <v>18</v>
      </c>
      <c r="D395" s="1" t="str">
        <f t="shared" si="1"/>
        <v>Dinda Alfira Ilmayanti</v>
      </c>
      <c r="F395" s="1" t="e">
        <f>VLOOKUP(A395,'Olah Data'!D$2:E$534,2,FALSE)</f>
        <v>#N/A</v>
      </c>
    </row>
    <row r="396" spans="1:6" ht="12.75">
      <c r="A396" s="6">
        <v>222111995</v>
      </c>
      <c r="B396" s="1" t="s">
        <v>8814</v>
      </c>
      <c r="C396" s="1" t="s">
        <v>18</v>
      </c>
      <c r="D396" s="1" t="str">
        <f t="shared" si="1"/>
        <v>Diva Putra Pratama</v>
      </c>
      <c r="F396" s="1" t="e">
        <f>VLOOKUP(A396,'Olah Data'!D$2:E$534,2,FALSE)</f>
        <v>#N/A</v>
      </c>
    </row>
    <row r="397" spans="1:6" ht="12.75">
      <c r="A397" s="6">
        <v>222112009</v>
      </c>
      <c r="B397" s="1" t="s">
        <v>8815</v>
      </c>
      <c r="C397" s="1" t="s">
        <v>18</v>
      </c>
      <c r="D397" s="1" t="str">
        <f t="shared" si="1"/>
        <v>Elfina Dea Rosalita</v>
      </c>
      <c r="F397" s="1" t="e">
        <f>VLOOKUP(A397,'Olah Data'!D$2:E$534,2,FALSE)</f>
        <v>#N/A</v>
      </c>
    </row>
    <row r="398" spans="1:6" ht="12.75">
      <c r="A398" s="6">
        <v>222112039</v>
      </c>
      <c r="B398" s="1" t="s">
        <v>8816</v>
      </c>
      <c r="C398" s="1" t="s">
        <v>18</v>
      </c>
      <c r="D398" s="1" t="str">
        <f t="shared" si="1"/>
        <v>Faqih Indra Lesmana</v>
      </c>
      <c r="F398" s="1" t="e">
        <f>VLOOKUP(A398,'Olah Data'!D$2:E$534,2,FALSE)</f>
        <v>#N/A</v>
      </c>
    </row>
    <row r="399" spans="1:6" ht="12.75">
      <c r="A399" s="6">
        <v>222112043</v>
      </c>
      <c r="B399" s="1" t="s">
        <v>5068</v>
      </c>
      <c r="C399" s="1" t="s">
        <v>18</v>
      </c>
      <c r="D399" s="1" t="str">
        <f t="shared" si="1"/>
        <v>Farhan Maulana</v>
      </c>
      <c r="F399" s="1" t="e">
        <f>VLOOKUP(A399,'Olah Data'!D$2:E$534,2,FALSE)</f>
        <v>#N/A</v>
      </c>
    </row>
    <row r="400" spans="1:6" ht="12.75">
      <c r="A400" s="6">
        <v>222112047</v>
      </c>
      <c r="B400" s="1" t="s">
        <v>8817</v>
      </c>
      <c r="C400" s="1" t="s">
        <v>18</v>
      </c>
      <c r="D400" s="1" t="str">
        <f t="shared" si="1"/>
        <v>Fathimah Az-Zahra</v>
      </c>
      <c r="F400" s="1" t="e">
        <f>VLOOKUP(A400,'Olah Data'!D$2:E$534,2,FALSE)</f>
        <v>#N/A</v>
      </c>
    </row>
    <row r="401" spans="1:6" ht="12.75">
      <c r="A401" s="6">
        <v>222112048</v>
      </c>
      <c r="B401" s="1" t="s">
        <v>8818</v>
      </c>
      <c r="C401" s="1" t="s">
        <v>18</v>
      </c>
      <c r="D401" s="1" t="str">
        <f t="shared" si="1"/>
        <v>Fat'Hul Mubin Gufron</v>
      </c>
      <c r="F401" s="1" t="e">
        <f>VLOOKUP(A401,'Olah Data'!D$2:E$534,2,FALSE)</f>
        <v>#N/A</v>
      </c>
    </row>
    <row r="402" spans="1:6" ht="12.75">
      <c r="A402" s="6">
        <v>222112076</v>
      </c>
      <c r="B402" s="1" t="s">
        <v>8819</v>
      </c>
      <c r="C402" s="1" t="s">
        <v>18</v>
      </c>
      <c r="D402" s="1" t="str">
        <f t="shared" si="1"/>
        <v>Gilang Abdul Jabbar</v>
      </c>
      <c r="F402" s="1" t="e">
        <f>VLOOKUP(A402,'Olah Data'!D$2:E$534,2,FALSE)</f>
        <v>#N/A</v>
      </c>
    </row>
    <row r="403" spans="1:6" ht="12.75">
      <c r="A403" s="6">
        <v>222112086</v>
      </c>
      <c r="B403" s="1" t="s">
        <v>3712</v>
      </c>
      <c r="C403" s="1" t="s">
        <v>18</v>
      </c>
      <c r="D403" s="1" t="str">
        <f t="shared" si="1"/>
        <v>Hanif Choirunnisa Hibatullah</v>
      </c>
      <c r="F403" s="1" t="e">
        <f>VLOOKUP(A403,'Olah Data'!D$2:E$534,2,FALSE)</f>
        <v>#N/A</v>
      </c>
    </row>
    <row r="404" spans="1:6" ht="12.75">
      <c r="A404" s="6">
        <v>222112112</v>
      </c>
      <c r="B404" s="1" t="s">
        <v>8820</v>
      </c>
      <c r="C404" s="1" t="s">
        <v>18</v>
      </c>
      <c r="D404" s="1" t="str">
        <f t="shared" si="1"/>
        <v>Innas Khoirun Chisan</v>
      </c>
      <c r="F404" s="1" t="e">
        <f>VLOOKUP(A404,'Olah Data'!D$2:E$534,2,FALSE)</f>
        <v>#N/A</v>
      </c>
    </row>
    <row r="405" spans="1:6" ht="12.75">
      <c r="A405" s="6">
        <v>222112131</v>
      </c>
      <c r="B405" s="1" t="s">
        <v>8821</v>
      </c>
      <c r="C405" s="1" t="s">
        <v>18</v>
      </c>
      <c r="D405" s="1" t="str">
        <f t="shared" si="1"/>
        <v>Ken Regar Ridlo Tafsiroh</v>
      </c>
      <c r="F405" s="1" t="e">
        <f>VLOOKUP(A405,'Olah Data'!D$2:E$534,2,FALSE)</f>
        <v>#N/A</v>
      </c>
    </row>
    <row r="406" spans="1:6" ht="12.75">
      <c r="A406" s="6">
        <v>222112133</v>
      </c>
      <c r="B406" s="1" t="s">
        <v>8822</v>
      </c>
      <c r="C406" s="1" t="s">
        <v>18</v>
      </c>
      <c r="D406" s="1" t="str">
        <f t="shared" si="1"/>
        <v>Kevin Ananda Puspita</v>
      </c>
      <c r="F406" s="1" t="e">
        <f>VLOOKUP(A406,'Olah Data'!D$2:E$534,2,FALSE)</f>
        <v>#N/A</v>
      </c>
    </row>
    <row r="407" spans="1:6" ht="12.75">
      <c r="A407" s="6">
        <v>222112137</v>
      </c>
      <c r="B407" s="1" t="s">
        <v>2363</v>
      </c>
      <c r="C407" s="1" t="s">
        <v>18</v>
      </c>
      <c r="D407" s="1" t="str">
        <f t="shared" si="1"/>
        <v>Khuzaimah Putri</v>
      </c>
      <c r="F407" s="1" t="e">
        <f>VLOOKUP(A407,'Olah Data'!D$2:E$534,2,FALSE)</f>
        <v>#N/A</v>
      </c>
    </row>
    <row r="408" spans="1:6" ht="12.75">
      <c r="A408" s="6">
        <v>222112142</v>
      </c>
      <c r="B408" s="1" t="s">
        <v>8823</v>
      </c>
      <c r="C408" s="1" t="s">
        <v>18</v>
      </c>
      <c r="D408" s="1" t="str">
        <f t="shared" si="1"/>
        <v>Kristian Ernala Wicaksono</v>
      </c>
      <c r="F408" s="1" t="e">
        <f>VLOOKUP(A408,'Olah Data'!D$2:E$534,2,FALSE)</f>
        <v>#N/A</v>
      </c>
    </row>
    <row r="409" spans="1:6" ht="12.75">
      <c r="A409" s="6">
        <v>222112222</v>
      </c>
      <c r="B409" s="1" t="s">
        <v>8824</v>
      </c>
      <c r="C409" s="1" t="s">
        <v>18</v>
      </c>
      <c r="D409" s="1" t="str">
        <f t="shared" si="1"/>
        <v>Muhammad Restu Ilahi</v>
      </c>
      <c r="F409" s="1" t="e">
        <f>VLOOKUP(A409,'Olah Data'!D$2:E$534,2,FALSE)</f>
        <v>#N/A</v>
      </c>
    </row>
    <row r="410" spans="1:6" ht="12.75">
      <c r="A410" s="6">
        <v>222112227</v>
      </c>
      <c r="B410" s="1" t="s">
        <v>3532</v>
      </c>
      <c r="C410" s="1" t="s">
        <v>18</v>
      </c>
      <c r="D410" s="1" t="str">
        <f t="shared" si="1"/>
        <v>Mukhamad Dinda Manis Yulianto</v>
      </c>
      <c r="F410" s="1" t="e">
        <f>VLOOKUP(A410,'Olah Data'!D$2:E$534,2,FALSE)</f>
        <v>#N/A</v>
      </c>
    </row>
    <row r="411" spans="1:6" ht="12.75">
      <c r="A411" s="6">
        <v>222112261</v>
      </c>
      <c r="B411" s="1" t="s">
        <v>2575</v>
      </c>
      <c r="C411" s="1" t="s">
        <v>18</v>
      </c>
      <c r="D411" s="1" t="str">
        <f t="shared" si="1"/>
        <v>Nindy Nur Setiawati</v>
      </c>
      <c r="F411" s="1" t="e">
        <f>VLOOKUP(A411,'Olah Data'!D$2:E$534,2,FALSE)</f>
        <v>#N/A</v>
      </c>
    </row>
    <row r="412" spans="1:6" ht="12.75">
      <c r="A412" s="6">
        <v>222112273</v>
      </c>
      <c r="B412" s="1" t="s">
        <v>8825</v>
      </c>
      <c r="C412" s="1" t="s">
        <v>18</v>
      </c>
      <c r="D412" s="1" t="str">
        <f t="shared" si="1"/>
        <v>Nur Yudha Jati Prakoso</v>
      </c>
      <c r="F412" s="1" t="e">
        <f>VLOOKUP(A412,'Olah Data'!D$2:E$534,2,FALSE)</f>
        <v>#N/A</v>
      </c>
    </row>
    <row r="413" spans="1:6" ht="12.75">
      <c r="A413" s="6">
        <v>222112300</v>
      </c>
      <c r="B413" s="1" t="s">
        <v>8826</v>
      </c>
      <c r="C413" s="1" t="s">
        <v>18</v>
      </c>
      <c r="D413" s="1" t="str">
        <f t="shared" si="1"/>
        <v>Rahadian Eka Bagus Indra Rinangku</v>
      </c>
      <c r="F413" s="1" t="e">
        <f>VLOOKUP(A413,'Olah Data'!D$2:E$534,2,FALSE)</f>
        <v>#N/A</v>
      </c>
    </row>
    <row r="414" spans="1:6" ht="12.75">
      <c r="A414" s="6">
        <v>222112325</v>
      </c>
      <c r="B414" s="1" t="s">
        <v>8827</v>
      </c>
      <c r="C414" s="1" t="s">
        <v>18</v>
      </c>
      <c r="D414" s="1" t="str">
        <f t="shared" si="1"/>
        <v>Riska Fazilla</v>
      </c>
      <c r="F414" s="1" t="e">
        <f>VLOOKUP(A414,'Olah Data'!D$2:E$534,2,FALSE)</f>
        <v>#N/A</v>
      </c>
    </row>
    <row r="415" spans="1:6" ht="12.75">
      <c r="A415" s="6">
        <v>222112376</v>
      </c>
      <c r="B415" s="1" t="s">
        <v>8828</v>
      </c>
      <c r="C415" s="1" t="s">
        <v>18</v>
      </c>
      <c r="D415" s="1" t="str">
        <f t="shared" si="1"/>
        <v>Sofi Zamzanah</v>
      </c>
      <c r="F415" s="1" t="e">
        <f>VLOOKUP(A415,'Olah Data'!D$2:E$534,2,FALSE)</f>
        <v>#N/A</v>
      </c>
    </row>
    <row r="416" spans="1:6" ht="12.75">
      <c r="A416" s="6">
        <v>222112377</v>
      </c>
      <c r="B416" s="1" t="s">
        <v>1388</v>
      </c>
      <c r="C416" s="1" t="s">
        <v>18</v>
      </c>
      <c r="D416" s="1" t="str">
        <f t="shared" si="1"/>
        <v>Sonya Ananta Panjaitan</v>
      </c>
      <c r="F416" s="1" t="e">
        <f>VLOOKUP(A416,'Olah Data'!D$2:E$534,2,FALSE)</f>
        <v>#N/A</v>
      </c>
    </row>
    <row r="417" spans="1:6" ht="12.75">
      <c r="A417" s="6">
        <v>222112379</v>
      </c>
      <c r="B417" s="1" t="s">
        <v>2037</v>
      </c>
      <c r="C417" s="1" t="s">
        <v>18</v>
      </c>
      <c r="D417" s="1" t="str">
        <f t="shared" si="1"/>
        <v>Sri Nurmala Ningsih</v>
      </c>
      <c r="F417" s="1" t="e">
        <f>VLOOKUP(A417,'Olah Data'!D$2:E$534,2,FALSE)</f>
        <v>#N/A</v>
      </c>
    </row>
    <row r="418" spans="1:6" ht="12.75">
      <c r="A418" s="6">
        <v>222112380</v>
      </c>
      <c r="B418" s="1" t="s">
        <v>1983</v>
      </c>
      <c r="C418" s="1" t="s">
        <v>18</v>
      </c>
      <c r="D418" s="1" t="str">
        <f t="shared" si="1"/>
        <v>Stenislaus Angga Aprianto</v>
      </c>
      <c r="F418" s="1" t="e">
        <f>VLOOKUP(A418,'Olah Data'!D$2:E$534,2,FALSE)</f>
        <v>#N/A</v>
      </c>
    </row>
    <row r="419" spans="1:6" ht="12.75">
      <c r="A419" s="6">
        <v>222112434</v>
      </c>
      <c r="B419" s="1" t="s">
        <v>4101</v>
      </c>
      <c r="C419" s="1" t="s">
        <v>18</v>
      </c>
      <c r="D419" s="1" t="str">
        <f t="shared" si="1"/>
        <v>Zulfaa Dwi Oktavian</v>
      </c>
      <c r="F419" s="1" t="e">
        <f>VLOOKUP(A419,'Olah Data'!D$2:E$534,2,FALSE)</f>
        <v>#N/A</v>
      </c>
    </row>
    <row r="420" spans="1:6" ht="12.75">
      <c r="A420" s="6">
        <v>222111845</v>
      </c>
      <c r="B420" s="1" t="s">
        <v>8829</v>
      </c>
      <c r="C420" s="1" t="s">
        <v>57</v>
      </c>
      <c r="D420" s="1" t="str">
        <f t="shared" si="1"/>
        <v>Aditya Widiyanto Nugroho</v>
      </c>
      <c r="F420" s="1" t="e">
        <f>VLOOKUP(A420,'Olah Data'!D$2:E$534,2,FALSE)</f>
        <v>#N/A</v>
      </c>
    </row>
    <row r="421" spans="1:6" ht="12.75">
      <c r="A421" s="6">
        <v>222111862</v>
      </c>
      <c r="B421" s="1" t="s">
        <v>4842</v>
      </c>
      <c r="C421" s="1" t="s">
        <v>57</v>
      </c>
      <c r="D421" s="1" t="str">
        <f t="shared" si="1"/>
        <v>Ahmad Zein Haddad</v>
      </c>
      <c r="F421" s="1" t="e">
        <f>VLOOKUP(A421,'Olah Data'!D$2:E$534,2,FALSE)</f>
        <v>#N/A</v>
      </c>
    </row>
    <row r="422" spans="1:6" ht="12.75">
      <c r="A422" s="6">
        <v>222111869</v>
      </c>
      <c r="B422" s="1" t="s">
        <v>5519</v>
      </c>
      <c r="C422" s="1" t="s">
        <v>57</v>
      </c>
      <c r="D422" s="1" t="str">
        <f t="shared" si="1"/>
        <v>Aisyah Devyta Maharani</v>
      </c>
      <c r="F422" s="1" t="e">
        <f>VLOOKUP(A422,'Olah Data'!D$2:E$534,2,FALSE)</f>
        <v>#N/A</v>
      </c>
    </row>
    <row r="423" spans="1:6" ht="12.75">
      <c r="A423" s="6">
        <v>222111871</v>
      </c>
      <c r="B423" s="1" t="s">
        <v>1857</v>
      </c>
      <c r="C423" s="1" t="s">
        <v>57</v>
      </c>
      <c r="D423" s="1" t="str">
        <f t="shared" si="1"/>
        <v>Akma Batrisyia Jazima</v>
      </c>
      <c r="F423" s="1" t="e">
        <f>VLOOKUP(A423,'Olah Data'!D$2:E$534,2,FALSE)</f>
        <v>#N/A</v>
      </c>
    </row>
    <row r="424" spans="1:6" ht="12.75">
      <c r="A424" s="6">
        <v>222111873</v>
      </c>
      <c r="B424" s="1" t="s">
        <v>3384</v>
      </c>
      <c r="C424" s="1" t="s">
        <v>57</v>
      </c>
      <c r="D424" s="1" t="str">
        <f t="shared" si="1"/>
        <v>Aliefta Zulvansyah Bahyperdana</v>
      </c>
      <c r="F424" s="1" t="e">
        <f>VLOOKUP(A424,'Olah Data'!D$2:E$534,2,FALSE)</f>
        <v>#N/A</v>
      </c>
    </row>
    <row r="425" spans="1:6" ht="12.75">
      <c r="A425" s="6">
        <v>222111888</v>
      </c>
      <c r="B425" s="1" t="s">
        <v>8830</v>
      </c>
      <c r="C425" s="1" t="s">
        <v>57</v>
      </c>
      <c r="D425" s="1" t="str">
        <f t="shared" si="1"/>
        <v>Anastasya Kunsita Dewi</v>
      </c>
      <c r="F425" s="1" t="e">
        <f>VLOOKUP(A425,'Olah Data'!D$2:E$534,2,FALSE)</f>
        <v>#N/A</v>
      </c>
    </row>
    <row r="426" spans="1:6" ht="12.75">
      <c r="A426" s="6">
        <v>222111919</v>
      </c>
      <c r="B426" s="1" t="s">
        <v>1425</v>
      </c>
      <c r="C426" s="1" t="s">
        <v>57</v>
      </c>
      <c r="D426" s="1" t="str">
        <f t="shared" si="1"/>
        <v>Ari Mulyadi Aberson Silalahi Sidebang</v>
      </c>
      <c r="F426" s="1" t="e">
        <f>VLOOKUP(A426,'Olah Data'!D$2:E$534,2,FALSE)</f>
        <v>#N/A</v>
      </c>
    </row>
    <row r="427" spans="1:6" ht="12.75">
      <c r="A427" s="6">
        <v>222111924</v>
      </c>
      <c r="B427" s="1" t="s">
        <v>8831</v>
      </c>
      <c r="C427" s="1" t="s">
        <v>57</v>
      </c>
      <c r="D427" s="1" t="str">
        <f t="shared" si="1"/>
        <v>Aron Zyode Kaxanca Hasibuan</v>
      </c>
      <c r="F427" s="1" t="e">
        <f>VLOOKUP(A427,'Olah Data'!D$2:E$534,2,FALSE)</f>
        <v>#N/A</v>
      </c>
    </row>
    <row r="428" spans="1:6" ht="12.75">
      <c r="A428" s="6">
        <v>222111937</v>
      </c>
      <c r="B428" s="1" t="s">
        <v>1789</v>
      </c>
      <c r="C428" s="1" t="s">
        <v>57</v>
      </c>
      <c r="D428" s="1" t="str">
        <f t="shared" si="1"/>
        <v>Ayu Wulan Sari</v>
      </c>
      <c r="F428" s="1" t="e">
        <f>VLOOKUP(A428,'Olah Data'!D$2:E$534,2,FALSE)</f>
        <v>#N/A</v>
      </c>
    </row>
    <row r="429" spans="1:6" ht="12.75">
      <c r="A429" s="6">
        <v>222111939</v>
      </c>
      <c r="B429" s="1" t="s">
        <v>8832</v>
      </c>
      <c r="C429" s="1" t="s">
        <v>57</v>
      </c>
      <c r="D429" s="1" t="str">
        <f t="shared" si="1"/>
        <v>Azkas Salam</v>
      </c>
      <c r="F429" s="1" t="e">
        <f>VLOOKUP(A429,'Olah Data'!D$2:E$534,2,FALSE)</f>
        <v>#N/A</v>
      </c>
    </row>
    <row r="430" spans="1:6" ht="12.75">
      <c r="A430" s="6">
        <v>222111956</v>
      </c>
      <c r="B430" s="1" t="s">
        <v>1755</v>
      </c>
      <c r="C430" s="1" t="s">
        <v>57</v>
      </c>
      <c r="D430" s="1" t="str">
        <f t="shared" si="1"/>
        <v>Bimo Ade Budiman Fikri</v>
      </c>
      <c r="F430" s="1" t="e">
        <f>VLOOKUP(A430,'Olah Data'!D$2:E$534,2,FALSE)</f>
        <v>#N/A</v>
      </c>
    </row>
    <row r="431" spans="1:6" ht="12.75">
      <c r="A431" s="6">
        <v>222111969</v>
      </c>
      <c r="B431" s="1" t="s">
        <v>3259</v>
      </c>
      <c r="C431" s="1" t="s">
        <v>57</v>
      </c>
      <c r="D431" s="1" t="str">
        <f t="shared" si="1"/>
        <v>Chelsea Azishiah Victory</v>
      </c>
      <c r="F431" s="1" t="e">
        <f>VLOOKUP(A431,'Olah Data'!D$2:E$534,2,FALSE)</f>
        <v>#N/A</v>
      </c>
    </row>
    <row r="432" spans="1:6" ht="12.75">
      <c r="A432" s="6">
        <v>222111979</v>
      </c>
      <c r="B432" s="1" t="s">
        <v>8833</v>
      </c>
      <c r="C432" s="1" t="s">
        <v>57</v>
      </c>
      <c r="D432" s="1" t="str">
        <f t="shared" si="1"/>
        <v>Deanis Camelia Anugrah Putri</v>
      </c>
      <c r="F432" s="1" t="e">
        <f>VLOOKUP(A432,'Olah Data'!D$2:E$534,2,FALSE)</f>
        <v>#N/A</v>
      </c>
    </row>
    <row r="433" spans="1:6" ht="12.75">
      <c r="A433" s="6">
        <v>222112016</v>
      </c>
      <c r="B433" s="1" t="s">
        <v>8834</v>
      </c>
      <c r="C433" s="1" t="s">
        <v>57</v>
      </c>
      <c r="D433" s="1" t="str">
        <f t="shared" si="1"/>
        <v>Elvina Gamayanti</v>
      </c>
      <c r="F433" s="1" t="e">
        <f>VLOOKUP(A433,'Olah Data'!D$2:E$534,2,FALSE)</f>
        <v>#N/A</v>
      </c>
    </row>
    <row r="434" spans="1:6" ht="12.75">
      <c r="A434" s="6">
        <v>222112057</v>
      </c>
      <c r="B434" s="1" t="s">
        <v>4736</v>
      </c>
      <c r="C434" s="1" t="s">
        <v>57</v>
      </c>
      <c r="D434" s="1" t="str">
        <f t="shared" si="1"/>
        <v>Ferlinda Novia Ardhitasari</v>
      </c>
      <c r="F434" s="1" t="e">
        <f>VLOOKUP(A434,'Olah Data'!D$2:E$534,2,FALSE)</f>
        <v>#N/A</v>
      </c>
    </row>
    <row r="435" spans="1:6" ht="12.75">
      <c r="A435" s="6">
        <v>222112070</v>
      </c>
      <c r="B435" s="1" t="s">
        <v>5035</v>
      </c>
      <c r="C435" s="1" t="s">
        <v>57</v>
      </c>
      <c r="D435" s="1" t="str">
        <f t="shared" si="1"/>
        <v>Gery Nastiar</v>
      </c>
      <c r="F435" s="1" t="e">
        <f>VLOOKUP(A435,'Olah Data'!D$2:E$534,2,FALSE)</f>
        <v>#N/A</v>
      </c>
    </row>
    <row r="436" spans="1:6" ht="12.75">
      <c r="A436" s="6">
        <v>222112094</v>
      </c>
      <c r="B436" s="1" t="s">
        <v>3231</v>
      </c>
      <c r="C436" s="1" t="s">
        <v>57</v>
      </c>
      <c r="D436" s="1" t="str">
        <f t="shared" si="1"/>
        <v>Himawan Wahid Ikhwansyah</v>
      </c>
      <c r="F436" s="1" t="e">
        <f>VLOOKUP(A436,'Olah Data'!D$2:E$534,2,FALSE)</f>
        <v>#N/A</v>
      </c>
    </row>
    <row r="437" spans="1:6" ht="12.75">
      <c r="A437" s="6">
        <v>222112102</v>
      </c>
      <c r="B437" s="1" t="s">
        <v>4648</v>
      </c>
      <c r="C437" s="1" t="s">
        <v>57</v>
      </c>
      <c r="D437" s="1" t="str">
        <f t="shared" si="1"/>
        <v>I Made Yoga Andika Putra</v>
      </c>
      <c r="F437" s="1" t="e">
        <f>VLOOKUP(A437,'Olah Data'!D$2:E$534,2,FALSE)</f>
        <v>#N/A</v>
      </c>
    </row>
    <row r="438" spans="1:6" ht="12.75">
      <c r="A438" s="6">
        <v>222112110</v>
      </c>
      <c r="B438" s="1" t="s">
        <v>5195</v>
      </c>
      <c r="C438" s="1" t="s">
        <v>57</v>
      </c>
      <c r="D438" s="1" t="str">
        <f t="shared" si="1"/>
        <v>Inafianti Klaristania Rilano</v>
      </c>
      <c r="F438" s="1" t="e">
        <f>VLOOKUP(A438,'Olah Data'!D$2:E$534,2,FALSE)</f>
        <v>#N/A</v>
      </c>
    </row>
    <row r="439" spans="1:6" ht="12.75">
      <c r="A439" s="6">
        <v>222112111</v>
      </c>
      <c r="B439" s="1" t="s">
        <v>3152</v>
      </c>
      <c r="C439" s="1" t="s">
        <v>57</v>
      </c>
      <c r="D439" s="1" t="str">
        <f t="shared" si="1"/>
        <v>Inggid Utami</v>
      </c>
      <c r="F439" s="1" t="e">
        <f>VLOOKUP(A439,'Olah Data'!D$2:E$534,2,FALSE)</f>
        <v>#N/A</v>
      </c>
    </row>
    <row r="440" spans="1:6" ht="12.75">
      <c r="A440" s="6">
        <v>222112116</v>
      </c>
      <c r="B440" s="1" t="s">
        <v>2829</v>
      </c>
      <c r="C440" s="1" t="s">
        <v>57</v>
      </c>
      <c r="D440" s="1" t="str">
        <f t="shared" si="1"/>
        <v>Irsyad Fadhil Asyraf</v>
      </c>
      <c r="F440" s="1" t="e">
        <f>VLOOKUP(A440,'Olah Data'!D$2:E$534,2,FALSE)</f>
        <v>#N/A</v>
      </c>
    </row>
    <row r="441" spans="1:6" ht="12.75">
      <c r="A441" s="6">
        <v>222112122</v>
      </c>
      <c r="B441" s="1" t="s">
        <v>8835</v>
      </c>
      <c r="C441" s="1" t="s">
        <v>57</v>
      </c>
      <c r="D441" s="1" t="str">
        <f t="shared" si="1"/>
        <v>Jihan Maisaroh</v>
      </c>
      <c r="F441" s="1" t="e">
        <f>VLOOKUP(A441,'Olah Data'!D$2:E$534,2,FALSE)</f>
        <v>#N/A</v>
      </c>
    </row>
    <row r="442" spans="1:6" ht="12.75">
      <c r="A442" s="6">
        <v>222112127</v>
      </c>
      <c r="B442" s="1" t="s">
        <v>8836</v>
      </c>
      <c r="C442" s="1" t="s">
        <v>57</v>
      </c>
      <c r="D442" s="1" t="str">
        <f t="shared" si="1"/>
        <v>Kartika Amandasari</v>
      </c>
      <c r="F442" s="1" t="e">
        <f>VLOOKUP(A442,'Olah Data'!D$2:E$534,2,FALSE)</f>
        <v>#N/A</v>
      </c>
    </row>
    <row r="443" spans="1:6" ht="12.75">
      <c r="A443" s="6">
        <v>222112162</v>
      </c>
      <c r="B443" s="1" t="s">
        <v>3123</v>
      </c>
      <c r="C443" s="1" t="s">
        <v>57</v>
      </c>
      <c r="D443" s="1" t="str">
        <f t="shared" si="1"/>
        <v>Luthfiani Nur Aisyah</v>
      </c>
      <c r="F443" s="1" t="e">
        <f>VLOOKUP(A443,'Olah Data'!D$2:E$534,2,FALSE)</f>
        <v>#N/A</v>
      </c>
    </row>
    <row r="444" spans="1:6" ht="12.75">
      <c r="A444" s="6">
        <v>222112173</v>
      </c>
      <c r="B444" s="1" t="s">
        <v>1698</v>
      </c>
      <c r="C444" s="1" t="s">
        <v>57</v>
      </c>
      <c r="D444" s="1" t="str">
        <f t="shared" si="1"/>
        <v>Maretta Tiarinda Widyantari</v>
      </c>
      <c r="F444" s="1" t="e">
        <f>VLOOKUP(A444,'Olah Data'!D$2:E$534,2,FALSE)</f>
        <v>#N/A</v>
      </c>
    </row>
    <row r="445" spans="1:6" ht="12.75">
      <c r="A445" s="6">
        <v>222112205</v>
      </c>
      <c r="B445" s="1" t="s">
        <v>8837</v>
      </c>
      <c r="C445" s="1" t="s">
        <v>57</v>
      </c>
      <c r="D445" s="1" t="str">
        <f t="shared" si="1"/>
        <v>Muhammad Anja Taufani</v>
      </c>
      <c r="F445" s="1" t="e">
        <f>VLOOKUP(A445,'Olah Data'!D$2:E$534,2,FALSE)</f>
        <v>#N/A</v>
      </c>
    </row>
    <row r="446" spans="1:6" ht="12.75">
      <c r="A446" s="6">
        <v>222112210</v>
      </c>
      <c r="B446" s="1" t="s">
        <v>8838</v>
      </c>
      <c r="C446" s="1" t="s">
        <v>57</v>
      </c>
      <c r="D446" s="1" t="str">
        <f t="shared" si="1"/>
        <v>Muhammad Diva Amrullah</v>
      </c>
      <c r="F446" s="1" t="e">
        <f>VLOOKUP(A446,'Olah Data'!D$2:E$534,2,FALSE)</f>
        <v>#N/A</v>
      </c>
    </row>
    <row r="447" spans="1:6" ht="12.75">
      <c r="A447" s="6">
        <v>222112217</v>
      </c>
      <c r="B447" s="1" t="s">
        <v>8839</v>
      </c>
      <c r="C447" s="1" t="s">
        <v>57</v>
      </c>
      <c r="D447" s="1" t="str">
        <f t="shared" si="1"/>
        <v>Muhammad Julian Firdaus</v>
      </c>
      <c r="F447" s="1" t="e">
        <f>VLOOKUP(A447,'Olah Data'!D$2:E$534,2,FALSE)</f>
        <v>#N/A</v>
      </c>
    </row>
    <row r="448" spans="1:6" ht="12.75">
      <c r="A448" s="6">
        <v>222112246</v>
      </c>
      <c r="B448" s="1" t="s">
        <v>8840</v>
      </c>
      <c r="C448" s="1" t="s">
        <v>57</v>
      </c>
      <c r="D448" s="1" t="str">
        <f t="shared" si="1"/>
        <v>Naufal Ihsan Putra Marlin</v>
      </c>
      <c r="F448" s="1" t="e">
        <f>VLOOKUP(A448,'Olah Data'!D$2:E$534,2,FALSE)</f>
        <v>#N/A</v>
      </c>
    </row>
    <row r="449" spans="1:6" ht="12.75">
      <c r="A449" s="6">
        <v>222112266</v>
      </c>
      <c r="B449" s="1" t="s">
        <v>4346</v>
      </c>
      <c r="C449" s="1" t="s">
        <v>57</v>
      </c>
      <c r="D449" s="1" t="str">
        <f t="shared" si="1"/>
        <v>Nur Afifah</v>
      </c>
      <c r="F449" s="1" t="e">
        <f>VLOOKUP(A449,'Olah Data'!D$2:E$534,2,FALSE)</f>
        <v>#N/A</v>
      </c>
    </row>
    <row r="450" spans="1:6" ht="12.75">
      <c r="A450" s="6">
        <v>222112299</v>
      </c>
      <c r="B450" s="1" t="s">
        <v>4264</v>
      </c>
      <c r="C450" s="1" t="s">
        <v>57</v>
      </c>
      <c r="D450" s="1" t="str">
        <f t="shared" si="1"/>
        <v>Rafi Rizha Syakhari</v>
      </c>
      <c r="F450" s="1" t="e">
        <f>VLOOKUP(A450,'Olah Data'!D$2:E$534,2,FALSE)</f>
        <v>#N/A</v>
      </c>
    </row>
    <row r="451" spans="1:6" ht="12.75">
      <c r="A451" s="6">
        <v>222112321</v>
      </c>
      <c r="B451" s="1" t="s">
        <v>8841</v>
      </c>
      <c r="C451" s="1" t="s">
        <v>57</v>
      </c>
      <c r="D451" s="1" t="str">
        <f t="shared" si="1"/>
        <v>Rifka Humaira</v>
      </c>
      <c r="F451" s="1" t="e">
        <f>VLOOKUP(A451,'Olah Data'!D$2:E$534,2,FALSE)</f>
        <v>#N/A</v>
      </c>
    </row>
    <row r="452" spans="1:6" ht="12.75">
      <c r="A452" s="6">
        <v>222112322</v>
      </c>
      <c r="B452" s="1" t="s">
        <v>5139</v>
      </c>
      <c r="C452" s="1" t="s">
        <v>57</v>
      </c>
      <c r="D452" s="1" t="str">
        <f t="shared" si="1"/>
        <v>Rifky Maulana Putra</v>
      </c>
      <c r="F452" s="1" t="e">
        <f>VLOOKUP(A452,'Olah Data'!D$2:E$534,2,FALSE)</f>
        <v>#N/A</v>
      </c>
    </row>
    <row r="453" spans="1:6" ht="12.75">
      <c r="A453" s="6">
        <v>222112348</v>
      </c>
      <c r="B453" s="1" t="s">
        <v>4233</v>
      </c>
      <c r="C453" s="1" t="s">
        <v>57</v>
      </c>
      <c r="D453" s="1" t="str">
        <f t="shared" si="1"/>
        <v>Samuel Maruba Manik</v>
      </c>
      <c r="F453" s="1" t="e">
        <f>VLOOKUP(A453,'Olah Data'!D$2:E$534,2,FALSE)</f>
        <v>#N/A</v>
      </c>
    </row>
    <row r="454" spans="1:6" ht="12.75">
      <c r="A454" s="6">
        <v>222112355</v>
      </c>
      <c r="B454" s="1" t="s">
        <v>4464</v>
      </c>
      <c r="C454" s="1" t="s">
        <v>57</v>
      </c>
      <c r="D454" s="1" t="str">
        <f t="shared" si="1"/>
        <v>Seizra Aulia Salsabila</v>
      </c>
      <c r="F454" s="1" t="e">
        <f>VLOOKUP(A454,'Olah Data'!D$2:E$534,2,FALSE)</f>
        <v>#N/A</v>
      </c>
    </row>
    <row r="455" spans="1:6" ht="12.75">
      <c r="A455" s="6">
        <v>222112364</v>
      </c>
      <c r="B455" s="1" t="s">
        <v>8842</v>
      </c>
      <c r="C455" s="1" t="s">
        <v>57</v>
      </c>
      <c r="D455" s="1" t="str">
        <f t="shared" si="1"/>
        <v>Shawa Zahma Az-Zahara</v>
      </c>
      <c r="F455" s="1" t="e">
        <f>VLOOKUP(A455,'Olah Data'!D$2:E$534,2,FALSE)</f>
        <v>#N/A</v>
      </c>
    </row>
    <row r="456" spans="1:6" ht="12.75">
      <c r="A456" s="6">
        <v>222112410</v>
      </c>
      <c r="B456" s="1" t="s">
        <v>4592</v>
      </c>
      <c r="C456" s="1" t="s">
        <v>57</v>
      </c>
      <c r="D456" s="1" t="str">
        <f t="shared" si="1"/>
        <v>Venny Septia Hartono</v>
      </c>
      <c r="F456" s="1" t="e">
        <f>VLOOKUP(A456,'Olah Data'!D$2:E$534,2,FALSE)</f>
        <v>#N/A</v>
      </c>
    </row>
    <row r="457" spans="1:6" ht="12.75">
      <c r="A457" s="6">
        <v>222112419</v>
      </c>
      <c r="B457" s="1" t="s">
        <v>8843</v>
      </c>
      <c r="C457" s="1" t="s">
        <v>57</v>
      </c>
      <c r="D457" s="1" t="str">
        <f t="shared" si="1"/>
        <v>Yoga Pratama</v>
      </c>
      <c r="F457" s="1" t="e">
        <f>VLOOKUP(A457,'Olah Data'!D$2:E$534,2,FALSE)</f>
        <v>#N/A</v>
      </c>
    </row>
    <row r="458" spans="1:6" ht="12.75">
      <c r="A458" s="6">
        <v>222112430</v>
      </c>
      <c r="B458" s="1" t="s">
        <v>2819</v>
      </c>
      <c r="C458" s="1" t="s">
        <v>57</v>
      </c>
      <c r="D458" s="1" t="str">
        <f t="shared" si="1"/>
        <v>Zahra Safira Haryono</v>
      </c>
      <c r="F458" s="1" t="e">
        <f>VLOOKUP(A458,'Olah Data'!D$2:E$534,2,FALSE)</f>
        <v>#N/A</v>
      </c>
    </row>
    <row r="459" spans="1:6" ht="12.75">
      <c r="A459" s="6">
        <v>222111841</v>
      </c>
      <c r="B459" s="1" t="s">
        <v>2017</v>
      </c>
      <c r="C459" s="1" t="s">
        <v>75</v>
      </c>
      <c r="D459" s="1" t="str">
        <f t="shared" si="1"/>
        <v>Adien Ilma Mutafaila</v>
      </c>
      <c r="F459" s="1" t="e">
        <f>VLOOKUP(A459,'Olah Data'!D$2:E$534,2,FALSE)</f>
        <v>#N/A</v>
      </c>
    </row>
    <row r="460" spans="1:6" ht="12.75">
      <c r="A460" s="6">
        <v>222111844</v>
      </c>
      <c r="B460" s="1" t="s">
        <v>8844</v>
      </c>
      <c r="C460" s="1" t="s">
        <v>75</v>
      </c>
      <c r="D460" s="1" t="str">
        <f t="shared" si="1"/>
        <v>Adinda Shakilla Puteri Muslimah</v>
      </c>
      <c r="F460" s="1" t="e">
        <f>VLOOKUP(A460,'Olah Data'!D$2:E$534,2,FALSE)</f>
        <v>#N/A</v>
      </c>
    </row>
    <row r="461" spans="1:6" ht="12.75">
      <c r="A461" s="6">
        <v>222111855</v>
      </c>
      <c r="B461" s="1" t="s">
        <v>8845</v>
      </c>
      <c r="C461" s="1" t="s">
        <v>75</v>
      </c>
      <c r="D461" s="1" t="str">
        <f t="shared" si="1"/>
        <v>Agus Riyanto</v>
      </c>
      <c r="F461" s="1" t="e">
        <f>VLOOKUP(A461,'Olah Data'!D$2:E$534,2,FALSE)</f>
        <v>#N/A</v>
      </c>
    </row>
    <row r="462" spans="1:6" ht="12.75">
      <c r="A462" s="6">
        <v>222111864</v>
      </c>
      <c r="B462" s="1" t="s">
        <v>3035</v>
      </c>
      <c r="C462" s="1" t="s">
        <v>75</v>
      </c>
      <c r="D462" s="1" t="str">
        <f t="shared" si="1"/>
        <v>Aifa Hamidah</v>
      </c>
      <c r="F462" s="1" t="e">
        <f>VLOOKUP(A462,'Olah Data'!D$2:E$534,2,FALSE)</f>
        <v>#N/A</v>
      </c>
    </row>
    <row r="463" spans="1:6" ht="12.75">
      <c r="A463" s="6">
        <v>222111904</v>
      </c>
      <c r="B463" s="1" t="s">
        <v>8846</v>
      </c>
      <c r="C463" s="1" t="s">
        <v>75</v>
      </c>
      <c r="D463" s="1" t="str">
        <f t="shared" si="1"/>
        <v>Anna Adelia Dewanta</v>
      </c>
      <c r="F463" s="1" t="e">
        <f>VLOOKUP(A463,'Olah Data'!D$2:E$534,2,FALSE)</f>
        <v>#N/A</v>
      </c>
    </row>
    <row r="464" spans="1:6" ht="12.75">
      <c r="A464" s="6">
        <v>222111910</v>
      </c>
      <c r="B464" s="1" t="s">
        <v>3564</v>
      </c>
      <c r="C464" s="1" t="s">
        <v>75</v>
      </c>
      <c r="D464" s="1" t="str">
        <f t="shared" si="1"/>
        <v>Anselmus Anwar Sitanggang</v>
      </c>
      <c r="F464" s="1" t="e">
        <f>VLOOKUP(A464,'Olah Data'!D$2:E$534,2,FALSE)</f>
        <v>#N/A</v>
      </c>
    </row>
    <row r="465" spans="1:6" ht="12.75">
      <c r="A465" s="6">
        <v>222111966</v>
      </c>
      <c r="B465" s="1" t="s">
        <v>3322</v>
      </c>
      <c r="C465" s="1" t="s">
        <v>75</v>
      </c>
      <c r="D465" s="1" t="str">
        <f t="shared" si="1"/>
        <v>Chainur Ar Rasyid Nasution</v>
      </c>
      <c r="F465" s="1" t="e">
        <f>VLOOKUP(A465,'Olah Data'!D$2:E$534,2,FALSE)</f>
        <v>#N/A</v>
      </c>
    </row>
    <row r="466" spans="1:6" ht="12.75">
      <c r="A466" s="6">
        <v>222111967</v>
      </c>
      <c r="B466" s="1" t="s">
        <v>3702</v>
      </c>
      <c r="C466" s="1" t="s">
        <v>75</v>
      </c>
      <c r="D466" s="1" t="str">
        <f t="shared" si="1"/>
        <v>Charina Hurul Fathonah</v>
      </c>
      <c r="F466" s="1" t="e">
        <f>VLOOKUP(A466,'Olah Data'!D$2:E$534,2,FALSE)</f>
        <v>#N/A</v>
      </c>
    </row>
    <row r="467" spans="1:6" ht="12.75">
      <c r="A467" s="6">
        <v>222111975</v>
      </c>
      <c r="B467" s="1" t="s">
        <v>3456</v>
      </c>
      <c r="C467" s="1" t="s">
        <v>75</v>
      </c>
      <c r="D467" s="1" t="str">
        <f t="shared" si="1"/>
        <v>Danang Wisnu Prabowo</v>
      </c>
      <c r="F467" s="1" t="e">
        <f>VLOOKUP(A467,'Olah Data'!D$2:E$534,2,FALSE)</f>
        <v>#N/A</v>
      </c>
    </row>
    <row r="468" spans="1:6" ht="12.75">
      <c r="A468" s="6">
        <v>222112011</v>
      </c>
      <c r="B468" s="1" t="s">
        <v>8847</v>
      </c>
      <c r="C468" s="1" t="s">
        <v>75</v>
      </c>
      <c r="D468" s="1" t="str">
        <f t="shared" si="1"/>
        <v>Eliana Mardiyaningtyas</v>
      </c>
      <c r="F468" s="1" t="e">
        <f>VLOOKUP(A468,'Olah Data'!D$2:E$534,2,FALSE)</f>
        <v>#N/A</v>
      </c>
    </row>
    <row r="469" spans="1:6" ht="12.75">
      <c r="A469" s="6">
        <v>222112055</v>
      </c>
      <c r="B469" s="1" t="s">
        <v>8848</v>
      </c>
      <c r="C469" s="1" t="s">
        <v>75</v>
      </c>
      <c r="D469" s="1" t="str">
        <f t="shared" si="1"/>
        <v>Fauziah Filda Mufarrihati</v>
      </c>
      <c r="F469" s="1" t="e">
        <f>VLOOKUP(A469,'Olah Data'!D$2:E$534,2,FALSE)</f>
        <v>#N/A</v>
      </c>
    </row>
    <row r="470" spans="1:6" ht="12.75">
      <c r="A470" s="6">
        <v>222112063</v>
      </c>
      <c r="B470" s="1" t="s">
        <v>4623</v>
      </c>
      <c r="C470" s="1" t="s">
        <v>75</v>
      </c>
      <c r="D470" s="1" t="str">
        <f t="shared" si="1"/>
        <v>Fitria Nur Rahmawati</v>
      </c>
      <c r="F470" s="1" t="e">
        <f>VLOOKUP(A470,'Olah Data'!D$2:E$534,2,FALSE)</f>
        <v>#N/A</v>
      </c>
    </row>
    <row r="471" spans="1:6" ht="12.75">
      <c r="A471" s="6">
        <v>222112066</v>
      </c>
      <c r="B471" s="1" t="s">
        <v>2738</v>
      </c>
      <c r="C471" s="1" t="s">
        <v>75</v>
      </c>
      <c r="D471" s="1" t="str">
        <f t="shared" si="1"/>
        <v>Frida Oktafiana Arianti</v>
      </c>
      <c r="F471" s="1" t="e">
        <f>VLOOKUP(A471,'Olah Data'!D$2:E$534,2,FALSE)</f>
        <v>#N/A</v>
      </c>
    </row>
    <row r="472" spans="1:6" ht="12.75">
      <c r="A472" s="6">
        <v>222112069</v>
      </c>
      <c r="B472" s="1" t="s">
        <v>8849</v>
      </c>
      <c r="C472" s="1" t="s">
        <v>75</v>
      </c>
      <c r="D472" s="1" t="str">
        <f t="shared" si="1"/>
        <v>Gavin Atha Wisesa</v>
      </c>
      <c r="F472" s="1" t="e">
        <f>VLOOKUP(A472,'Olah Data'!D$2:E$534,2,FALSE)</f>
        <v>#N/A</v>
      </c>
    </row>
    <row r="473" spans="1:6" ht="12.75">
      <c r="A473" s="6">
        <v>222112074</v>
      </c>
      <c r="B473" s="1" t="s">
        <v>1912</v>
      </c>
      <c r="C473" s="1" t="s">
        <v>75</v>
      </c>
      <c r="D473" s="1" t="str">
        <f t="shared" si="1"/>
        <v>Gholidho Herda Prilasakly</v>
      </c>
      <c r="F473" s="1" t="e">
        <f>VLOOKUP(A473,'Olah Data'!D$2:E$534,2,FALSE)</f>
        <v>#N/A</v>
      </c>
    </row>
    <row r="474" spans="1:6" ht="12.75">
      <c r="A474" s="6">
        <v>222112082</v>
      </c>
      <c r="B474" s="1" t="s">
        <v>8850</v>
      </c>
      <c r="C474" s="1" t="s">
        <v>75</v>
      </c>
      <c r="D474" s="1" t="str">
        <f t="shared" si="1"/>
        <v>Guswana Adventus</v>
      </c>
      <c r="F474" s="1" t="e">
        <f>VLOOKUP(A474,'Olah Data'!D$2:E$534,2,FALSE)</f>
        <v>#N/A</v>
      </c>
    </row>
    <row r="475" spans="1:6" ht="12.75">
      <c r="A475" s="6">
        <v>222112090</v>
      </c>
      <c r="B475" s="1" t="s">
        <v>8851</v>
      </c>
      <c r="C475" s="1" t="s">
        <v>75</v>
      </c>
      <c r="D475" s="1" t="str">
        <f t="shared" si="1"/>
        <v>Hanun Nabila Azis</v>
      </c>
      <c r="F475" s="1" t="e">
        <f>VLOOKUP(A475,'Olah Data'!D$2:E$534,2,FALSE)</f>
        <v>#N/A</v>
      </c>
    </row>
    <row r="476" spans="1:6" ht="12.75">
      <c r="A476" s="6">
        <v>222112106</v>
      </c>
      <c r="B476" s="1" t="s">
        <v>8852</v>
      </c>
      <c r="C476" s="1" t="s">
        <v>75</v>
      </c>
      <c r="D476" s="1" t="str">
        <f t="shared" si="1"/>
        <v>Imalia Rosyida</v>
      </c>
      <c r="F476" s="1" t="e">
        <f>VLOOKUP(A476,'Olah Data'!D$2:E$534,2,FALSE)</f>
        <v>#N/A</v>
      </c>
    </row>
    <row r="477" spans="1:6" ht="12.75">
      <c r="A477" s="6">
        <v>222112154</v>
      </c>
      <c r="B477" s="1" t="s">
        <v>4093</v>
      </c>
      <c r="C477" s="1" t="s">
        <v>75</v>
      </c>
      <c r="D477" s="1" t="str">
        <f t="shared" si="1"/>
        <v>Lilis Dwiyanti</v>
      </c>
      <c r="F477" s="1" t="e">
        <f>VLOOKUP(A477,'Olah Data'!D$2:E$534,2,FALSE)</f>
        <v>#N/A</v>
      </c>
    </row>
    <row r="478" spans="1:6" ht="12.75">
      <c r="A478" s="6">
        <v>222112156</v>
      </c>
      <c r="B478" s="1" t="s">
        <v>2890</v>
      </c>
      <c r="C478" s="1" t="s">
        <v>75</v>
      </c>
      <c r="D478" s="1" t="str">
        <f t="shared" si="1"/>
        <v>Linda Puspita Sari</v>
      </c>
      <c r="F478" s="1" t="e">
        <f>VLOOKUP(A478,'Olah Data'!D$2:E$534,2,FALSE)</f>
        <v>#N/A</v>
      </c>
    </row>
    <row r="479" spans="1:6" ht="12.75">
      <c r="A479" s="6">
        <v>222112184</v>
      </c>
      <c r="B479" s="1" t="s">
        <v>4781</v>
      </c>
      <c r="C479" s="1" t="s">
        <v>75</v>
      </c>
      <c r="D479" s="1" t="str">
        <f t="shared" si="1"/>
        <v>Meischa Zahra Nur Adhelia</v>
      </c>
      <c r="F479" s="1" t="e">
        <f>VLOOKUP(A479,'Olah Data'!D$2:E$534,2,FALSE)</f>
        <v>#N/A</v>
      </c>
    </row>
    <row r="480" spans="1:6" ht="12.75">
      <c r="A480" s="6">
        <v>222112197</v>
      </c>
      <c r="B480" s="1" t="s">
        <v>3820</v>
      </c>
      <c r="C480" s="1" t="s">
        <v>75</v>
      </c>
      <c r="D480" s="1" t="str">
        <f t="shared" si="1"/>
        <v>Muhamad Iqbal Putra Pratama</v>
      </c>
      <c r="F480" s="1" t="e">
        <f>VLOOKUP(A480,'Olah Data'!D$2:E$534,2,FALSE)</f>
        <v>#N/A</v>
      </c>
    </row>
    <row r="481" spans="1:6" ht="12.75">
      <c r="A481" s="6">
        <v>222112201</v>
      </c>
      <c r="B481" s="1" t="s">
        <v>4406</v>
      </c>
      <c r="C481" s="1" t="s">
        <v>75</v>
      </c>
      <c r="D481" s="1" t="str">
        <f t="shared" si="1"/>
        <v>Muhammad Afnan Alfian</v>
      </c>
      <c r="F481" s="1" t="e">
        <f>VLOOKUP(A481,'Olah Data'!D$2:E$534,2,FALSE)</f>
        <v>#N/A</v>
      </c>
    </row>
    <row r="482" spans="1:6" ht="12.75">
      <c r="A482" s="6">
        <v>222112218</v>
      </c>
      <c r="B482" s="1" t="s">
        <v>5356</v>
      </c>
      <c r="C482" s="1" t="s">
        <v>75</v>
      </c>
      <c r="D482" s="1" t="str">
        <f t="shared" si="1"/>
        <v>Muhammad Nur Alfian Syarif</v>
      </c>
      <c r="F482" s="1" t="e">
        <f>VLOOKUP(A482,'Olah Data'!D$2:E$534,2,FALSE)</f>
        <v>#N/A</v>
      </c>
    </row>
    <row r="483" spans="1:6" ht="12.75">
      <c r="A483" s="6">
        <v>222112225</v>
      </c>
      <c r="B483" s="1" t="s">
        <v>2707</v>
      </c>
      <c r="C483" s="1" t="s">
        <v>75</v>
      </c>
      <c r="D483" s="1" t="str">
        <f t="shared" si="1"/>
        <v>Muhammad Zabbar Falihin</v>
      </c>
      <c r="F483" s="1" t="e">
        <f>VLOOKUP(A483,'Olah Data'!D$2:E$534,2,FALSE)</f>
        <v>#N/A</v>
      </c>
    </row>
    <row r="484" spans="1:6" ht="12.75">
      <c r="A484" s="6">
        <v>222112243</v>
      </c>
      <c r="B484" s="1" t="s">
        <v>8853</v>
      </c>
      <c r="C484" s="1" t="s">
        <v>75</v>
      </c>
      <c r="D484" s="1" t="str">
        <f t="shared" si="1"/>
        <v>Natalie Merry Angelina</v>
      </c>
      <c r="F484" s="1" t="e">
        <f>VLOOKUP(A484,'Olah Data'!D$2:E$534,2,FALSE)</f>
        <v>#N/A</v>
      </c>
    </row>
    <row r="485" spans="1:6" ht="12.75">
      <c r="A485" s="6">
        <v>222112258</v>
      </c>
      <c r="B485" s="1" t="s">
        <v>8854</v>
      </c>
      <c r="C485" s="1" t="s">
        <v>75</v>
      </c>
      <c r="D485" s="1" t="str">
        <f t="shared" si="1"/>
        <v>Ni Putu Sancita Maharani Ardana</v>
      </c>
      <c r="F485" s="1" t="e">
        <f>VLOOKUP(A485,'Olah Data'!D$2:E$534,2,FALSE)</f>
        <v>#N/A</v>
      </c>
    </row>
    <row r="486" spans="1:6" ht="12.75">
      <c r="A486" s="6">
        <v>222112272</v>
      </c>
      <c r="B486" s="1" t="s">
        <v>2188</v>
      </c>
      <c r="C486" s="1" t="s">
        <v>75</v>
      </c>
      <c r="D486" s="1" t="str">
        <f t="shared" si="1"/>
        <v>Nur Shifa Dani</v>
      </c>
      <c r="F486" s="1" t="e">
        <f>VLOOKUP(A486,'Olah Data'!D$2:E$534,2,FALSE)</f>
        <v>#N/A</v>
      </c>
    </row>
    <row r="487" spans="1:6" ht="12.75">
      <c r="A487" s="6">
        <v>222112281</v>
      </c>
      <c r="B487" s="1" t="s">
        <v>5550</v>
      </c>
      <c r="C487" s="1" t="s">
        <v>75</v>
      </c>
      <c r="D487" s="1" t="str">
        <f t="shared" si="1"/>
        <v>Pandu Wahyu Aji</v>
      </c>
      <c r="F487" s="1" t="e">
        <f>VLOOKUP(A487,'Olah Data'!D$2:E$534,2,FALSE)</f>
        <v>#N/A</v>
      </c>
    </row>
    <row r="488" spans="1:6" ht="12.75">
      <c r="A488" s="6">
        <v>222112282</v>
      </c>
      <c r="B488" s="1" t="s">
        <v>1927</v>
      </c>
      <c r="C488" s="1" t="s">
        <v>75</v>
      </c>
      <c r="D488" s="1" t="str">
        <f t="shared" si="1"/>
        <v>Patrick Farkhanudin</v>
      </c>
      <c r="F488" s="1" t="e">
        <f>VLOOKUP(A488,'Olah Data'!D$2:E$534,2,FALSE)</f>
        <v>#N/A</v>
      </c>
    </row>
    <row r="489" spans="1:6" ht="12.75">
      <c r="A489" s="6">
        <v>222112365</v>
      </c>
      <c r="B489" s="1" t="s">
        <v>8855</v>
      </c>
      <c r="C489" s="1" t="s">
        <v>75</v>
      </c>
      <c r="D489" s="1" t="str">
        <f t="shared" si="1"/>
        <v>Shela Alfiyani Amalia</v>
      </c>
      <c r="F489" s="1" t="e">
        <f>VLOOKUP(A489,'Olah Data'!D$2:E$534,2,FALSE)</f>
        <v>#N/A</v>
      </c>
    </row>
    <row r="490" spans="1:6" ht="12.75">
      <c r="A490" s="6">
        <v>222112369</v>
      </c>
      <c r="B490" s="1" t="s">
        <v>5060</v>
      </c>
      <c r="C490" s="1" t="s">
        <v>75</v>
      </c>
      <c r="D490" s="1" t="str">
        <f t="shared" si="1"/>
        <v>Silvie Kristya Ardearista</v>
      </c>
      <c r="F490" s="1" t="e">
        <f>VLOOKUP(A490,'Olah Data'!D$2:E$534,2,FALSE)</f>
        <v>#N/A</v>
      </c>
    </row>
    <row r="491" spans="1:6" ht="12.75">
      <c r="A491" s="6">
        <v>222112384</v>
      </c>
      <c r="B491" s="1" t="s">
        <v>8856</v>
      </c>
      <c r="C491" s="1" t="s">
        <v>75</v>
      </c>
      <c r="D491" s="1" t="str">
        <f t="shared" si="1"/>
        <v>Sultan Hadi Prabowo</v>
      </c>
      <c r="F491" s="1" t="e">
        <f>VLOOKUP(A491,'Olah Data'!D$2:E$534,2,FALSE)</f>
        <v>#N/A</v>
      </c>
    </row>
    <row r="492" spans="1:6" ht="12.75">
      <c r="A492" s="6">
        <v>222112385</v>
      </c>
      <c r="B492" s="1" t="s">
        <v>8857</v>
      </c>
      <c r="C492" s="1" t="s">
        <v>75</v>
      </c>
      <c r="D492" s="1" t="str">
        <f t="shared" si="1"/>
        <v>Sulthon Lubis Zidan Kurniawan</v>
      </c>
      <c r="F492" s="1" t="e">
        <f>VLOOKUP(A492,'Olah Data'!D$2:E$534,2,FALSE)</f>
        <v>#N/A</v>
      </c>
    </row>
    <row r="493" spans="1:6" ht="12.75">
      <c r="A493" s="6">
        <v>222112388</v>
      </c>
      <c r="B493" s="1" t="s">
        <v>8858</v>
      </c>
      <c r="C493" s="1" t="s">
        <v>75</v>
      </c>
      <c r="D493" s="1" t="str">
        <f t="shared" si="1"/>
        <v>Syakira Rizky Andini</v>
      </c>
      <c r="F493" s="1" t="e">
        <f>VLOOKUP(A493,'Olah Data'!D$2:E$534,2,FALSE)</f>
        <v>#N/A</v>
      </c>
    </row>
    <row r="494" spans="1:6" ht="12.75">
      <c r="A494" s="6">
        <v>222112404</v>
      </c>
      <c r="B494" s="1" t="s">
        <v>4011</v>
      </c>
      <c r="C494" s="1" t="s">
        <v>75</v>
      </c>
      <c r="D494" s="1" t="str">
        <f t="shared" si="1"/>
        <v>Umar Hadi Pranoto</v>
      </c>
      <c r="F494" s="1" t="e">
        <f>VLOOKUP(A494,'Olah Data'!D$2:E$534,2,FALSE)</f>
        <v>#N/A</v>
      </c>
    </row>
    <row r="495" spans="1:6" ht="12.75">
      <c r="A495" s="6">
        <v>222112417</v>
      </c>
      <c r="B495" s="1" t="s">
        <v>2755</v>
      </c>
      <c r="C495" s="1" t="s">
        <v>75</v>
      </c>
      <c r="D495" s="1" t="str">
        <f t="shared" si="1"/>
        <v>Yahya Abdurrohman</v>
      </c>
      <c r="F495" s="1" t="e">
        <f>VLOOKUP(A495,'Olah Data'!D$2:E$534,2,FALSE)</f>
        <v>#N/A</v>
      </c>
    </row>
    <row r="496" spans="1:6" ht="12.75">
      <c r="A496" s="6">
        <v>222112433</v>
      </c>
      <c r="B496" s="1" t="s">
        <v>4855</v>
      </c>
      <c r="C496" s="1" t="s">
        <v>75</v>
      </c>
      <c r="D496" s="1" t="str">
        <f t="shared" si="1"/>
        <v>Zidan Al Azizi</v>
      </c>
      <c r="F496" s="1" t="e">
        <f>VLOOKUP(A496,'Olah Data'!D$2:E$534,2,FALSE)</f>
        <v>#N/A</v>
      </c>
    </row>
    <row r="497" spans="1:6" ht="12.75">
      <c r="A497" s="6">
        <v>222111840</v>
      </c>
      <c r="B497" s="1" t="s">
        <v>8859</v>
      </c>
      <c r="C497" s="1" t="s">
        <v>11</v>
      </c>
      <c r="D497" s="1" t="str">
        <f t="shared" si="1"/>
        <v>Adib Sulthon Muammal</v>
      </c>
      <c r="F497" s="1" t="e">
        <f>VLOOKUP(A497,'Olah Data'!D$2:E$534,2,FALSE)</f>
        <v>#N/A</v>
      </c>
    </row>
    <row r="498" spans="1:6" ht="12.75">
      <c r="A498" s="6">
        <v>222111848</v>
      </c>
      <c r="B498" s="1" t="s">
        <v>4190</v>
      </c>
      <c r="C498" s="1" t="s">
        <v>11</v>
      </c>
      <c r="D498" s="1" t="str">
        <f t="shared" si="1"/>
        <v>Afdatul Chofidah</v>
      </c>
      <c r="F498" s="1" t="e">
        <f>VLOOKUP(A498,'Olah Data'!D$2:E$534,2,FALSE)</f>
        <v>#N/A</v>
      </c>
    </row>
    <row r="499" spans="1:6" ht="12.75">
      <c r="A499" s="6">
        <v>222111852</v>
      </c>
      <c r="B499" s="1" t="s">
        <v>2001</v>
      </c>
      <c r="C499" s="1" t="s">
        <v>11</v>
      </c>
      <c r="D499" s="1" t="str">
        <f t="shared" si="1"/>
        <v>Aghnia Amalia</v>
      </c>
      <c r="F499" s="1" t="e">
        <f>VLOOKUP(A499,'Olah Data'!D$2:E$534,2,FALSE)</f>
        <v>#N/A</v>
      </c>
    </row>
    <row r="500" spans="1:6" ht="12.75">
      <c r="A500" s="6">
        <v>222111858</v>
      </c>
      <c r="B500" s="1" t="s">
        <v>8860</v>
      </c>
      <c r="C500" s="1" t="s">
        <v>11</v>
      </c>
      <c r="D500" s="1" t="str">
        <f t="shared" si="1"/>
        <v>Ahmad Diaz Haykal</v>
      </c>
      <c r="F500" s="1" t="e">
        <f>VLOOKUP(A500,'Olah Data'!D$2:E$534,2,FALSE)</f>
        <v>#N/A</v>
      </c>
    </row>
    <row r="501" spans="1:6" ht="12.75">
      <c r="A501" s="6">
        <v>222111900</v>
      </c>
      <c r="B501" s="1" t="s">
        <v>5053</v>
      </c>
      <c r="C501" s="1" t="s">
        <v>11</v>
      </c>
      <c r="D501" s="1" t="str">
        <f t="shared" si="1"/>
        <v>Anggy Distria Manik</v>
      </c>
      <c r="F501" s="1" t="e">
        <f>VLOOKUP(A501,'Olah Data'!D$2:E$534,2,FALSE)</f>
        <v>#N/A</v>
      </c>
    </row>
    <row r="502" spans="1:6" ht="12.75">
      <c r="A502" s="6">
        <v>222111914</v>
      </c>
      <c r="B502" s="1" t="s">
        <v>8861</v>
      </c>
      <c r="C502" s="1" t="s">
        <v>11</v>
      </c>
      <c r="D502" s="1" t="str">
        <f t="shared" si="1"/>
        <v>Archangela Renata Patricia</v>
      </c>
      <c r="F502" s="1" t="e">
        <f>VLOOKUP(A502,'Olah Data'!D$2:E$534,2,FALSE)</f>
        <v>#N/A</v>
      </c>
    </row>
    <row r="503" spans="1:6" ht="12.75">
      <c r="A503" s="6">
        <v>222111926</v>
      </c>
      <c r="B503" s="1" t="s">
        <v>1813</v>
      </c>
      <c r="C503" s="1" t="s">
        <v>11</v>
      </c>
      <c r="D503" s="1" t="str">
        <f t="shared" si="1"/>
        <v>Arzuda Qolbin Mulya</v>
      </c>
      <c r="F503" s="1" t="e">
        <f>VLOOKUP(A503,'Olah Data'!D$2:E$534,2,FALSE)</f>
        <v>#N/A</v>
      </c>
    </row>
    <row r="504" spans="1:6" ht="12.75">
      <c r="A504" s="6">
        <v>222111930</v>
      </c>
      <c r="B504" s="1" t="s">
        <v>8862</v>
      </c>
      <c r="C504" s="1" t="s">
        <v>11</v>
      </c>
      <c r="D504" s="1" t="str">
        <f t="shared" si="1"/>
        <v>Atha Juli Riekawaty</v>
      </c>
      <c r="F504" s="1" t="e">
        <f>VLOOKUP(A504,'Olah Data'!D$2:E$534,2,FALSE)</f>
        <v>#N/A</v>
      </c>
    </row>
    <row r="505" spans="1:6" ht="12.75">
      <c r="A505" s="6">
        <v>222111948</v>
      </c>
      <c r="B505" s="1" t="s">
        <v>5179</v>
      </c>
      <c r="C505" s="1" t="s">
        <v>11</v>
      </c>
      <c r="D505" s="1" t="str">
        <f t="shared" si="1"/>
        <v>Baginda Sinaga</v>
      </c>
      <c r="F505" s="1" t="e">
        <f>VLOOKUP(A505,'Olah Data'!D$2:E$534,2,FALSE)</f>
        <v>#N/A</v>
      </c>
    </row>
    <row r="506" spans="1:6" ht="12.75">
      <c r="A506" s="6">
        <v>222111971</v>
      </c>
      <c r="B506" s="1" t="s">
        <v>5558</v>
      </c>
      <c r="C506" s="1" t="s">
        <v>11</v>
      </c>
      <c r="D506" s="1" t="str">
        <f t="shared" si="1"/>
        <v>Cindy Septia Trionita</v>
      </c>
      <c r="F506" s="1" t="e">
        <f>VLOOKUP(A506,'Olah Data'!D$2:E$534,2,FALSE)</f>
        <v>#N/A</v>
      </c>
    </row>
    <row r="507" spans="1:6" ht="12.75">
      <c r="A507" s="6">
        <v>222111991</v>
      </c>
      <c r="B507" s="1" t="s">
        <v>4977</v>
      </c>
      <c r="C507" s="1" t="s">
        <v>11</v>
      </c>
      <c r="D507" s="1" t="str">
        <f t="shared" si="1"/>
        <v>Dilla Leonyka Putri Dewayani</v>
      </c>
      <c r="F507" s="1" t="e">
        <f>VLOOKUP(A507,'Olah Data'!D$2:E$534,2,FALSE)</f>
        <v>#N/A</v>
      </c>
    </row>
    <row r="508" spans="1:6" ht="12.75">
      <c r="A508" s="6">
        <v>222111992</v>
      </c>
      <c r="B508" s="1" t="s">
        <v>1762</v>
      </c>
      <c r="C508" s="1" t="s">
        <v>11</v>
      </c>
      <c r="D508" s="1" t="str">
        <f t="shared" si="1"/>
        <v>Dina Yanti Nainggolan</v>
      </c>
      <c r="F508" s="1" t="e">
        <f>VLOOKUP(A508,'Olah Data'!D$2:E$534,2,FALSE)</f>
        <v>#N/A</v>
      </c>
    </row>
    <row r="509" spans="1:6" ht="12.75">
      <c r="A509" s="6">
        <v>222112004</v>
      </c>
      <c r="B509" s="1" t="s">
        <v>8863</v>
      </c>
      <c r="C509" s="1" t="s">
        <v>11</v>
      </c>
      <c r="D509" s="1" t="str">
        <f t="shared" si="1"/>
        <v>Egi Nawwar Sukma</v>
      </c>
      <c r="F509" s="1" t="e">
        <f>VLOOKUP(A509,'Olah Data'!D$2:E$534,2,FALSE)</f>
        <v>#N/A</v>
      </c>
    </row>
    <row r="510" spans="1:6" ht="12.75">
      <c r="A510" s="6">
        <v>222112038</v>
      </c>
      <c r="B510" s="1" t="s">
        <v>4953</v>
      </c>
      <c r="C510" s="1" t="s">
        <v>11</v>
      </c>
      <c r="D510" s="1" t="str">
        <f t="shared" si="1"/>
        <v>Falana Rofako Hakam</v>
      </c>
      <c r="F510" s="1" t="e">
        <f>VLOOKUP(A510,'Olah Data'!D$2:E$534,2,FALSE)</f>
        <v>#N/A</v>
      </c>
    </row>
    <row r="511" spans="1:6" ht="12.75">
      <c r="A511" s="6">
        <v>222112044</v>
      </c>
      <c r="B511" s="1" t="s">
        <v>5527</v>
      </c>
      <c r="C511" s="1" t="s">
        <v>11</v>
      </c>
      <c r="D511" s="1" t="str">
        <f t="shared" si="1"/>
        <v>Farid Akbar Arifandi</v>
      </c>
      <c r="F511" s="1" t="e">
        <f>VLOOKUP(A511,'Olah Data'!D$2:E$534,2,FALSE)</f>
        <v>#N/A</v>
      </c>
    </row>
    <row r="512" spans="1:6" ht="12.75">
      <c r="A512" s="6">
        <v>222112045</v>
      </c>
      <c r="B512" s="1" t="s">
        <v>4314</v>
      </c>
      <c r="C512" s="1" t="s">
        <v>11</v>
      </c>
      <c r="D512" s="1" t="str">
        <f t="shared" ref="D512:D534" si="2">PROPER(B512)</f>
        <v>Faris Iqbal Maulana Susanto</v>
      </c>
      <c r="F512" s="1" t="e">
        <f>VLOOKUP(A512,'Olah Data'!D$2:E$534,2,FALSE)</f>
        <v>#N/A</v>
      </c>
    </row>
    <row r="513" spans="1:6" ht="12.75">
      <c r="A513" s="6">
        <v>222112078</v>
      </c>
      <c r="B513" s="1" t="s">
        <v>3461</v>
      </c>
      <c r="C513" s="1" t="s">
        <v>11</v>
      </c>
      <c r="D513" s="1" t="str">
        <f t="shared" si="2"/>
        <v>Gita Kirana Aprillia</v>
      </c>
      <c r="F513" s="1" t="e">
        <f>VLOOKUP(A513,'Olah Data'!D$2:E$534,2,FALSE)</f>
        <v>#N/A</v>
      </c>
    </row>
    <row r="514" spans="1:6" ht="12.75">
      <c r="A514" s="6">
        <v>222112089</v>
      </c>
      <c r="B514" s="1" t="s">
        <v>8864</v>
      </c>
      <c r="C514" s="1" t="s">
        <v>11</v>
      </c>
      <c r="D514" s="1" t="str">
        <f t="shared" si="2"/>
        <v>Hans Tikynaro Manurung</v>
      </c>
      <c r="F514" s="1" t="e">
        <f>VLOOKUP(A514,'Olah Data'!D$2:E$534,2,FALSE)</f>
        <v>#N/A</v>
      </c>
    </row>
    <row r="515" spans="1:6" ht="12.75">
      <c r="A515" s="6">
        <v>222112114</v>
      </c>
      <c r="B515" s="1" t="s">
        <v>8865</v>
      </c>
      <c r="C515" s="1" t="s">
        <v>11</v>
      </c>
      <c r="D515" s="1" t="str">
        <f t="shared" si="2"/>
        <v>Irgi Fahrozi</v>
      </c>
      <c r="F515" s="1" t="e">
        <f>VLOOKUP(A515,'Olah Data'!D$2:E$534,2,FALSE)</f>
        <v>#N/A</v>
      </c>
    </row>
    <row r="516" spans="1:6" ht="12.75">
      <c r="A516" s="6">
        <v>222112141</v>
      </c>
      <c r="B516" s="1" t="s">
        <v>8866</v>
      </c>
      <c r="C516" s="1" t="s">
        <v>11</v>
      </c>
      <c r="D516" s="1" t="str">
        <f t="shared" si="2"/>
        <v>Kristhyne Panjaitan</v>
      </c>
      <c r="F516" s="1" t="e">
        <f>VLOOKUP(A516,'Olah Data'!D$2:E$534,2,FALSE)</f>
        <v>#N/A</v>
      </c>
    </row>
    <row r="517" spans="1:6" ht="12.75">
      <c r="A517" s="6">
        <v>222112164</v>
      </c>
      <c r="B517" s="1" t="s">
        <v>8867</v>
      </c>
      <c r="C517" s="1" t="s">
        <v>11</v>
      </c>
      <c r="D517" s="1" t="str">
        <f t="shared" si="2"/>
        <v>M. Khusen Ali Al Anjabi</v>
      </c>
      <c r="F517" s="1" t="e">
        <f>VLOOKUP(A517,'Olah Data'!D$2:E$534,2,FALSE)</f>
        <v>#N/A</v>
      </c>
    </row>
    <row r="518" spans="1:6" ht="12.75">
      <c r="A518" s="6">
        <v>222112177</v>
      </c>
      <c r="B518" s="1" t="s">
        <v>4872</v>
      </c>
      <c r="C518" s="1" t="s">
        <v>11</v>
      </c>
      <c r="D518" s="1" t="str">
        <f t="shared" si="2"/>
        <v>Marsay Febrianto</v>
      </c>
      <c r="F518" s="1" t="e">
        <f>VLOOKUP(A518,'Olah Data'!D$2:E$534,2,FALSE)</f>
        <v>#N/A</v>
      </c>
    </row>
    <row r="519" spans="1:6" ht="12.75">
      <c r="A519" s="6">
        <v>222112263</v>
      </c>
      <c r="B519" s="1" t="s">
        <v>2595</v>
      </c>
      <c r="C519" s="1" t="s">
        <v>11</v>
      </c>
      <c r="D519" s="1" t="str">
        <f t="shared" si="2"/>
        <v>Nisa Wahidatul Hidayah</v>
      </c>
      <c r="F519" s="1" t="e">
        <f>VLOOKUP(A519,'Olah Data'!D$2:E$534,2,FALSE)</f>
        <v>#N/A</v>
      </c>
    </row>
    <row r="520" spans="1:6" ht="12.75">
      <c r="A520" s="6">
        <v>222112265</v>
      </c>
      <c r="B520" s="1" t="s">
        <v>8868</v>
      </c>
      <c r="C520" s="1" t="s">
        <v>11</v>
      </c>
      <c r="D520" s="1" t="str">
        <f t="shared" si="2"/>
        <v>Nisywa Zahra Indrasiwi</v>
      </c>
      <c r="F520" s="1" t="e">
        <f>VLOOKUP(A520,'Olah Data'!D$2:E$534,2,FALSE)</f>
        <v>#N/A</v>
      </c>
    </row>
    <row r="521" spans="1:6" ht="12.75">
      <c r="A521" s="6">
        <v>222112280</v>
      </c>
      <c r="B521" s="1" t="s">
        <v>8869</v>
      </c>
      <c r="C521" s="1" t="s">
        <v>11</v>
      </c>
      <c r="D521" s="1" t="str">
        <f t="shared" si="2"/>
        <v>Oktafianto Asset Perdana</v>
      </c>
      <c r="F521" s="1" t="e">
        <f>VLOOKUP(A521,'Olah Data'!D$2:E$534,2,FALSE)</f>
        <v>#N/A</v>
      </c>
    </row>
    <row r="522" spans="1:6" ht="12.75">
      <c r="A522" s="6">
        <v>222112294</v>
      </c>
      <c r="B522" s="1" t="s">
        <v>8870</v>
      </c>
      <c r="C522" s="1" t="s">
        <v>11</v>
      </c>
      <c r="D522" s="1" t="str">
        <f t="shared" si="2"/>
        <v>Putri Sekar Ayu</v>
      </c>
      <c r="F522" s="1" t="e">
        <f>VLOOKUP(A522,'Olah Data'!D$2:E$534,2,FALSE)</f>
        <v>#N/A</v>
      </c>
    </row>
    <row r="523" spans="1:6" ht="12.75">
      <c r="A523" s="6">
        <v>222112311</v>
      </c>
      <c r="B523" s="1" t="s">
        <v>8871</v>
      </c>
      <c r="C523" s="1" t="s">
        <v>11</v>
      </c>
      <c r="D523" s="1" t="str">
        <f t="shared" si="2"/>
        <v>Regita Pramiswari Hadi Maharani</v>
      </c>
      <c r="F523" s="1" t="e">
        <f>VLOOKUP(A523,'Olah Data'!D$2:E$534,2,FALSE)</f>
        <v>#N/A</v>
      </c>
    </row>
    <row r="524" spans="1:6" ht="12.75">
      <c r="A524" s="6">
        <v>222112319</v>
      </c>
      <c r="B524" s="1" t="s">
        <v>8872</v>
      </c>
      <c r="C524" s="1" t="s">
        <v>11</v>
      </c>
      <c r="D524" s="1" t="str">
        <f t="shared" si="2"/>
        <v>Ridho Pangestu</v>
      </c>
      <c r="F524" s="1" t="e">
        <f>VLOOKUP(A524,'Olah Data'!D$2:E$534,2,FALSE)</f>
        <v>#N/A</v>
      </c>
    </row>
    <row r="525" spans="1:6" ht="12.75">
      <c r="A525" s="6">
        <v>222112339</v>
      </c>
      <c r="B525" s="1" t="s">
        <v>8873</v>
      </c>
      <c r="C525" s="1" t="s">
        <v>11</v>
      </c>
      <c r="D525" s="1" t="str">
        <f t="shared" si="2"/>
        <v>Rosalia Kristanty Manurung</v>
      </c>
      <c r="F525" s="1" t="e">
        <f>VLOOKUP(A525,'Olah Data'!D$2:E$534,2,FALSE)</f>
        <v>#N/A</v>
      </c>
    </row>
    <row r="526" spans="1:6" ht="12.75">
      <c r="A526" s="6">
        <v>222112350</v>
      </c>
      <c r="B526" s="1" t="s">
        <v>3667</v>
      </c>
      <c r="C526" s="1" t="s">
        <v>11</v>
      </c>
      <c r="D526" s="1" t="str">
        <f t="shared" si="2"/>
        <v>Sandra Fatimah Ichwani</v>
      </c>
      <c r="F526" s="1" t="e">
        <f>VLOOKUP(A526,'Olah Data'!D$2:E$534,2,FALSE)</f>
        <v>#N/A</v>
      </c>
    </row>
    <row r="527" spans="1:6" ht="12.75">
      <c r="A527" s="6">
        <v>222112353</v>
      </c>
      <c r="B527" s="1" t="s">
        <v>8874</v>
      </c>
      <c r="C527" s="1" t="s">
        <v>11</v>
      </c>
      <c r="D527" s="1" t="str">
        <f t="shared" si="2"/>
        <v>Sariyyanti Hikmah Paulus</v>
      </c>
      <c r="F527" s="1" t="e">
        <f>VLOOKUP(A527,'Olah Data'!D$2:E$534,2,FALSE)</f>
        <v>#N/A</v>
      </c>
    </row>
    <row r="528" spans="1:6" ht="12.75">
      <c r="A528" s="6">
        <v>222112354</v>
      </c>
      <c r="B528" s="1" t="s">
        <v>8875</v>
      </c>
      <c r="C528" s="1" t="s">
        <v>11</v>
      </c>
      <c r="D528" s="1" t="str">
        <f t="shared" si="2"/>
        <v>Satrio Putyo Danendra</v>
      </c>
      <c r="F528" s="1" t="e">
        <f>VLOOKUP(A528,'Olah Data'!D$2:E$534,2,FALSE)</f>
        <v>#N/A</v>
      </c>
    </row>
    <row r="529" spans="1:6" ht="12.75">
      <c r="A529" s="6">
        <v>222112358</v>
      </c>
      <c r="B529" s="1" t="s">
        <v>8876</v>
      </c>
      <c r="C529" s="1" t="s">
        <v>11</v>
      </c>
      <c r="D529" s="1" t="str">
        <f t="shared" si="2"/>
        <v>Setya Hadi Nugroho</v>
      </c>
      <c r="F529" s="1" t="e">
        <f>VLOOKUP(A529,'Olah Data'!D$2:E$534,2,FALSE)</f>
        <v>#N/A</v>
      </c>
    </row>
    <row r="530" spans="1:6" ht="12.75">
      <c r="A530" s="6">
        <v>222112366</v>
      </c>
      <c r="B530" s="1" t="s">
        <v>8877</v>
      </c>
      <c r="C530" s="1" t="s">
        <v>11</v>
      </c>
      <c r="D530" s="1" t="str">
        <f t="shared" si="2"/>
        <v>Shofiatul Najmi</v>
      </c>
      <c r="F530" s="1" t="e">
        <f>VLOOKUP(A530,'Olah Data'!D$2:E$534,2,FALSE)</f>
        <v>#N/A</v>
      </c>
    </row>
    <row r="531" spans="1:6" ht="12.75">
      <c r="A531" s="6">
        <v>222112370</v>
      </c>
      <c r="B531" s="1" t="s">
        <v>8878</v>
      </c>
      <c r="C531" s="1" t="s">
        <v>11</v>
      </c>
      <c r="D531" s="1" t="str">
        <f t="shared" si="2"/>
        <v>Sindu Dinar Bangun Leksono</v>
      </c>
      <c r="F531" s="1" t="e">
        <f>VLOOKUP(A531,'Olah Data'!D$2:E$534,2,FALSE)</f>
        <v>#N/A</v>
      </c>
    </row>
    <row r="532" spans="1:6" ht="12.75">
      <c r="A532" s="6">
        <v>222112393</v>
      </c>
      <c r="B532" s="1" t="s">
        <v>8879</v>
      </c>
      <c r="C532" s="1" t="s">
        <v>11</v>
      </c>
      <c r="D532" s="1" t="str">
        <f t="shared" si="2"/>
        <v>Syifa Novdhy Salsabila</v>
      </c>
      <c r="F532" s="1" t="e">
        <f>VLOOKUP(A532,'Olah Data'!D$2:E$534,2,FALSE)</f>
        <v>#N/A</v>
      </c>
    </row>
    <row r="533" spans="1:6" ht="12.75">
      <c r="A533" s="6">
        <v>222112426</v>
      </c>
      <c r="B533" s="1" t="s">
        <v>5108</v>
      </c>
      <c r="C533" s="1" t="s">
        <v>11</v>
      </c>
      <c r="D533" s="1" t="str">
        <f t="shared" si="2"/>
        <v>Yulinda Agrestina</v>
      </c>
      <c r="F533" s="1" t="e">
        <f>VLOOKUP(A533,'Olah Data'!D$2:E$534,2,FALSE)</f>
        <v>#N/A</v>
      </c>
    </row>
    <row r="534" spans="1:6" ht="12.75">
      <c r="A534" s="6">
        <v>222112427</v>
      </c>
      <c r="B534" s="1" t="s">
        <v>1838</v>
      </c>
      <c r="C534" s="1" t="s">
        <v>11</v>
      </c>
      <c r="D534" s="1" t="str">
        <f t="shared" si="2"/>
        <v>Yulius Restu Krisna Adi</v>
      </c>
      <c r="F534" s="1" t="e">
        <f>VLOOKUP(A534,'Olah Data'!D$2:E$534,2,FALSE)</f>
        <v>#N/A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R634"/>
  <sheetViews>
    <sheetView workbookViewId="0"/>
  </sheetViews>
  <sheetFormatPr defaultRowHeight="15"/>
  <sheetData>
    <row r="1" spans="1:17" ht="12.75">
      <c r="A1" s="1" t="s">
        <v>0</v>
      </c>
      <c r="B1" s="1" t="s">
        <v>1</v>
      </c>
      <c r="C1" s="1" t="s">
        <v>3</v>
      </c>
      <c r="D1" s="1" t="s">
        <v>936</v>
      </c>
      <c r="E1" s="1" t="s">
        <v>1112</v>
      </c>
      <c r="F1" s="1" t="s">
        <v>1113</v>
      </c>
      <c r="G1" s="1" t="s">
        <v>1115</v>
      </c>
      <c r="H1" s="1" t="s">
        <v>1116</v>
      </c>
      <c r="I1" s="1" t="s">
        <v>1117</v>
      </c>
      <c r="J1" s="1" t="s">
        <v>1118</v>
      </c>
      <c r="K1" s="1" t="s">
        <v>1119</v>
      </c>
      <c r="L1" s="1" t="s">
        <v>1120</v>
      </c>
      <c r="M1" s="1" t="s">
        <v>1121</v>
      </c>
      <c r="N1" s="1" t="s">
        <v>1122</v>
      </c>
      <c r="O1" s="1" t="s">
        <v>1124</v>
      </c>
      <c r="P1" s="1" t="s">
        <v>1125</v>
      </c>
      <c r="Q1" s="1" t="s">
        <v>8880</v>
      </c>
    </row>
    <row r="2" spans="1:17" ht="12.75">
      <c r="A2" s="3">
        <f>'Olah Data'!A2</f>
        <v>45447.611491782409</v>
      </c>
      <c r="B2" s="1" t="str">
        <f>'Olah Data'!B2</f>
        <v>3SK3</v>
      </c>
      <c r="C2" s="23" t="str">
        <f>'Olah Data'!D2</f>
        <v>212111887</v>
      </c>
      <c r="D2" s="1" t="str">
        <f>'Olah Data'!E2</f>
        <v>Anastasia Laurnt</v>
      </c>
      <c r="E2" s="1" t="str">
        <f>'Olah Data'!I2</f>
        <v>anastasialaurnt@gmail.com</v>
      </c>
      <c r="F2" s="1" t="str">
        <f>'Olah Data'!J2</f>
        <v>089603637095</v>
      </c>
      <c r="G2" s="23" t="str">
        <f>'Olah Data'!L2</f>
        <v>302201041836538</v>
      </c>
      <c r="H2" s="1" t="str">
        <f>'Olah Data'!M2</f>
        <v xml:space="preserve">Anastasia Laurnt </v>
      </c>
      <c r="I2" s="1" t="str">
        <f>'Olah Data'!N2</f>
        <v>BRI</v>
      </c>
      <c r="J2" s="1" t="str">
        <f>'Olah Data'!O2</f>
        <v>Pakem</v>
      </c>
      <c r="K2" s="1" t="str">
        <f>'Olah Data'!P2</f>
        <v>Jl. Otista 3 no. 23, rt 08 rw 09, kampung melayu, jatinegara</v>
      </c>
      <c r="L2" s="1" t="str">
        <f>'Olah Data'!Q2</f>
        <v>Jakarta Timur</v>
      </c>
      <c r="M2" s="1" t="str">
        <f>'Olah Data'!R2</f>
        <v>Potrowangsan rt 01 rw 24, candibinangun, pakem</v>
      </c>
      <c r="N2" s="1" t="str">
        <f>'Olah Data'!S2</f>
        <v>3404 Kabupaten Sleman Provinsi DI Yogyakarta</v>
      </c>
      <c r="O2" s="1" t="str">
        <f>'Olah Data'!U2</f>
        <v>3471 Kota Yogyakarta Provinsi DI Yogyakarta</v>
      </c>
      <c r="P2" s="1" t="str">
        <f>'Olah Data'!V2</f>
        <v>3404 BPS Kabupaten Sleman</v>
      </c>
      <c r="Q2" s="1" t="str">
        <f>'Olah Data'!W2</f>
        <v>3471 BPS Kota Yogyakarta</v>
      </c>
    </row>
    <row r="3" spans="1:17" ht="12.75">
      <c r="A3" s="3">
        <f>'Olah Data'!A3</f>
        <v>45447.61089596065</v>
      </c>
      <c r="B3" s="1" t="str">
        <f>'Olah Data'!B3</f>
        <v>3SD2</v>
      </c>
      <c r="C3" s="23" t="str">
        <f>'Olah Data'!D3</f>
        <v>222112236</v>
      </c>
      <c r="D3" s="1" t="str">
        <f>'Olah Data'!E3</f>
        <v>Nabila Widya Putri</v>
      </c>
      <c r="E3" s="1" t="str">
        <f>'Olah Data'!I3</f>
        <v>Nabilawp28@gmail.com</v>
      </c>
      <c r="F3" s="1" t="str">
        <f>'Olah Data'!J3</f>
        <v>081335373842</v>
      </c>
      <c r="G3" s="23" t="str">
        <f>'Olah Data'!L3</f>
        <v>1420017666453</v>
      </c>
      <c r="H3" s="1" t="str">
        <f>'Olah Data'!M3</f>
        <v>Nabila Widya Putri</v>
      </c>
      <c r="I3" s="1" t="str">
        <f>'Olah Data'!N3</f>
        <v>Mandiri</v>
      </c>
      <c r="J3" s="1" t="str">
        <f>'Olah Data'!O3</f>
        <v>KCP Sby Universitas Airlangga</v>
      </c>
      <c r="K3" s="1" t="str">
        <f>'Olah Data'!P3</f>
        <v>Sentra Timur Residence no.K0721D, Pulo Gebang, Cakung, Jakarta Timur</v>
      </c>
      <c r="L3" s="1" t="str">
        <f>'Olah Data'!Q3</f>
        <v>Jakarta Timur</v>
      </c>
      <c r="M3" s="1" t="str">
        <f>'Olah Data'!R3</f>
        <v>Sentra Timur Residence no.K0721D, Pulo Gebang, Cakung, Jakarta Timur</v>
      </c>
      <c r="N3" s="1" t="str">
        <f>'Olah Data'!S3</f>
        <v>3172 Kota Jakarta Timur Provinsi DKI Jakarta</v>
      </c>
      <c r="O3" s="1" t="str">
        <f>'Olah Data'!U3</f>
        <v>3173 Kota Jakarta Pusat Provinsi DKI Jakarta</v>
      </c>
      <c r="P3" s="1" t="str">
        <f>'Olah Data'!V3</f>
        <v>3100 BPS Provinsi DKI Jakarta</v>
      </c>
      <c r="Q3" s="1" t="str">
        <f>'Olah Data'!W3</f>
        <v>3172 BPS Kota Jakarta Timur</v>
      </c>
    </row>
    <row r="4" spans="1:17" ht="12.75">
      <c r="A4" s="3">
        <f>'Olah Data'!A4</f>
        <v>45448.486025150458</v>
      </c>
      <c r="B4" s="1" t="str">
        <f>'Olah Data'!B4</f>
        <v>3SI1</v>
      </c>
      <c r="C4" s="23" t="str">
        <f>'Olah Data'!D4</f>
        <v>222111939</v>
      </c>
      <c r="D4" s="1" t="str">
        <f>'Olah Data'!E4</f>
        <v>Azkas Salam</v>
      </c>
      <c r="E4" s="1" t="str">
        <f>'Olah Data'!I4</f>
        <v>azkassalam5@gmail.com</v>
      </c>
      <c r="F4" s="1" t="str">
        <f>'Olah Data'!J4</f>
        <v>085801120855</v>
      </c>
      <c r="G4" s="23" t="str">
        <f>'Olah Data'!L4</f>
        <v>366501040749536</v>
      </c>
      <c r="H4" s="1" t="str">
        <f>'Olah Data'!M4</f>
        <v>Azkas Salam</v>
      </c>
      <c r="I4" s="1" t="str">
        <f>'Olah Data'!N4</f>
        <v>BRI</v>
      </c>
      <c r="J4" s="1" t="str">
        <f>'Olah Data'!O4</f>
        <v>BRI Unit Tempuran</v>
      </c>
      <c r="K4" s="1" t="str">
        <f>'Olah Data'!P4</f>
        <v>Jl. Kebon Nanas Selatan I No.18A, RT.6/RW.8, Cipinang Cempedak, Jatinegara, Jakarta Timur, DKI Jakarta. 13340</v>
      </c>
      <c r="L4" s="1" t="str">
        <f>'Olah Data'!Q4</f>
        <v>Jakarta Timur</v>
      </c>
      <c r="M4" s="1" t="str">
        <f>'Olah Data'!R4</f>
        <v>Demesan RT07 RW03, Girirejo, Tempuran, Magelang</v>
      </c>
      <c r="N4" s="1" t="str">
        <f>'Olah Data'!S4</f>
        <v>3308 Kabupaten Magelang Provinsi Jawa Tengah</v>
      </c>
      <c r="O4" s="1" t="str">
        <f>'Olah Data'!U4</f>
        <v>3371 Kota Magelang Provinsi Jawa Tengah</v>
      </c>
      <c r="P4" s="1" t="str">
        <f>'Olah Data'!V4</f>
        <v>3371 BPS Kota Magelang</v>
      </c>
      <c r="Q4" s="1" t="str">
        <f>'Olah Data'!W4</f>
        <v>3308 BPS Kabupaten Magelang</v>
      </c>
    </row>
    <row r="5" spans="1:17" ht="12.75">
      <c r="A5" s="3">
        <f>'Olah Data'!A5</f>
        <v>45447.611176747683</v>
      </c>
      <c r="B5" s="1" t="str">
        <f>'Olah Data'!B5</f>
        <v>3SD1</v>
      </c>
      <c r="C5" s="23" t="str">
        <f>'Olah Data'!D5</f>
        <v>222112324</v>
      </c>
      <c r="D5" s="1" t="str">
        <f>'Olah Data'!E5</f>
        <v>Rio Manuppak Siahaan</v>
      </c>
      <c r="E5" s="1" t="str">
        <f>'Olah Data'!I5</f>
        <v>riosiahaan323@gmail.com</v>
      </c>
      <c r="F5" s="1" t="str">
        <f>'Olah Data'!J5</f>
        <v>082123042087</v>
      </c>
      <c r="G5" s="23" t="str">
        <f>'Olah Data'!L5</f>
        <v>1345758158</v>
      </c>
      <c r="H5" s="1" t="str">
        <f>'Olah Data'!M5</f>
        <v>Rio Manuppak Siahaan</v>
      </c>
      <c r="I5" s="1" t="str">
        <f>'Olah Data'!N5</f>
        <v>BNI</v>
      </c>
      <c r="J5" s="1" t="str">
        <f>'Olah Data'!O5</f>
        <v>BANK BNI KANTOR KAS GAPERTA</v>
      </c>
      <c r="K5" s="1" t="str">
        <f>'Olah Data'!P5</f>
        <v>Jalan Asem No.4D, RT.1/RW.3, Kp. Melayu, Jatinegara, Jakarta Timur, DKI Jakarta</v>
      </c>
      <c r="L5" s="1" t="str">
        <f>'Olah Data'!Q5</f>
        <v>Jakarta Timur</v>
      </c>
      <c r="M5" s="1" t="str">
        <f>'Olah Data'!R5</f>
        <v>Jalan Kesatria, Gaperta Ujung, Medan, Sumatera Utara</v>
      </c>
      <c r="N5" s="1" t="str">
        <f>'Olah Data'!S5</f>
        <v>1275 Kota Medan Provinsi Sumatera Utara</v>
      </c>
      <c r="O5" s="1" t="str">
        <f>'Olah Data'!U5</f>
        <v>1275 Kota Medan Provinsi Sumatera Utara</v>
      </c>
      <c r="P5" s="1" t="str">
        <f>'Olah Data'!V5</f>
        <v>1200 BPS Provinsi Sumatera Utara</v>
      </c>
      <c r="Q5" s="1" t="str">
        <f>'Olah Data'!W5</f>
        <v>1275 BPS Kota Medan</v>
      </c>
    </row>
    <row r="6" spans="1:17" ht="12.75">
      <c r="A6" s="3">
        <f>'Olah Data'!A6</f>
        <v>45447.611208761577</v>
      </c>
      <c r="B6" s="1" t="str">
        <f>'Olah Data'!B6</f>
        <v>2D32</v>
      </c>
      <c r="C6" s="23" t="str">
        <f>'Olah Data'!D6</f>
        <v>112212891</v>
      </c>
      <c r="D6" s="1" t="str">
        <f>'Olah Data'!E6</f>
        <v>Susi Ambarwulan</v>
      </c>
      <c r="E6" s="1" t="str">
        <f>'Olah Data'!I6</f>
        <v>112212891@stis.ac.id</v>
      </c>
      <c r="F6" s="1" t="str">
        <f>'Olah Data'!J6</f>
        <v>0895363078555</v>
      </c>
      <c r="G6" s="23" t="str">
        <f>'Olah Data'!L6</f>
        <v>1380017980041</v>
      </c>
      <c r="H6" s="1" t="str">
        <f>'Olah Data'!M6</f>
        <v>SUSI AMBARWULAN</v>
      </c>
      <c r="I6" s="1" t="str">
        <f>'Olah Data'!N6</f>
        <v>MANDIRI</v>
      </c>
      <c r="J6" s="1" t="str">
        <f>'Olah Data'!O6</f>
        <v>Klaten,Jawa Tengah</v>
      </c>
      <c r="K6" s="1" t="str">
        <f>'Olah Data'!P6</f>
        <v>-</v>
      </c>
      <c r="L6" s="1" t="str">
        <f>'Olah Data'!Q6</f>
        <v>Jakarta Timur</v>
      </c>
      <c r="M6" s="1" t="str">
        <f>'Olah Data'!R6</f>
        <v>Glagah RT:10,RW:05,Birit,Wedi,Klaten</v>
      </c>
      <c r="N6" s="1" t="str">
        <f>'Olah Data'!S6</f>
        <v>3310 Kabupaten Klaten Provinsi Jawa Tengah</v>
      </c>
      <c r="O6" s="1" t="str">
        <f>'Olah Data'!U6</f>
        <v>3309 Kabupaten Boyolali Provinsi Jawa Tengah</v>
      </c>
      <c r="P6" s="1" t="str">
        <f>'Olah Data'!V6</f>
        <v>3310 BPS Kabupaten Klaten</v>
      </c>
      <c r="Q6" s="1" t="str">
        <f>'Olah Data'!W6</f>
        <v>3309 BPS Kabupaten Boyolali</v>
      </c>
    </row>
    <row r="7" spans="1:17" ht="12.75">
      <c r="A7" s="3">
        <f>'Olah Data'!A7</f>
        <v>45447.612822349533</v>
      </c>
      <c r="B7" s="1" t="str">
        <f>'Olah Data'!B7</f>
        <v>3SE1</v>
      </c>
      <c r="C7" s="23" t="str">
        <f>'Olah Data'!D7</f>
        <v>212112335</v>
      </c>
      <c r="D7" s="1" t="str">
        <f>'Olah Data'!E7</f>
        <v>Rohimma Arisanti</v>
      </c>
      <c r="E7" s="1" t="str">
        <f>'Olah Data'!I7</f>
        <v>arohimma@gmail.com</v>
      </c>
      <c r="F7" s="1" t="str">
        <f>'Olah Data'!J7</f>
        <v>082233605504</v>
      </c>
      <c r="G7" s="23" t="str">
        <f>'Olah Data'!L7</f>
        <v>1710007315685</v>
      </c>
      <c r="H7" s="1" t="str">
        <f>'Olah Data'!M7</f>
        <v xml:space="preserve">ROHIMMA ARISANTI </v>
      </c>
      <c r="I7" s="1" t="str">
        <f>'Olah Data'!N7</f>
        <v>Mandiri</v>
      </c>
      <c r="J7" s="1" t="str">
        <f>'Olah Data'!O7</f>
        <v>Trenggalek</v>
      </c>
      <c r="K7" s="1" t="str">
        <f>'Olah Data'!P7</f>
        <v>Jl. Otista 2 Gg. H. Abdurrahman No. 33, RT 04/ RW 09, Kel. Bidara cina, Kec. Jatinegara, KOTA JAKARTA TIMUR, JATINEGARA, DKI JAKARTA, ID, 13330</v>
      </c>
      <c r="L7" s="1" t="str">
        <f>'Olah Data'!Q7</f>
        <v>Jakarta Timur</v>
      </c>
      <c r="M7" s="1" t="str">
        <f>'Olah Data'!R7</f>
        <v>RT 07 RW 04 Desa Senden Kecamatan Kampak Kabupaten Trenggalek Jawa Timur</v>
      </c>
      <c r="N7" s="1" t="str">
        <f>'Olah Data'!S7</f>
        <v>3503 Kabupaten Trenggalek Provinsi Jawa Timur</v>
      </c>
      <c r="O7" s="1" t="str">
        <f>'Olah Data'!U7</f>
        <v>3504 Kabupaten Tulungagung Provinsi Jawa Timur</v>
      </c>
      <c r="P7" s="1" t="str">
        <f>'Olah Data'!V7</f>
        <v>3503 BPS Kabupaten Trenggalek</v>
      </c>
      <c r="Q7" s="1" t="str">
        <f>'Olah Data'!W7</f>
        <v>3504 BPS Kabupaten Tulungagung</v>
      </c>
    </row>
    <row r="8" spans="1:17" ht="12.75">
      <c r="A8" s="3">
        <f>'Olah Data'!A8</f>
        <v>45447.612270381942</v>
      </c>
      <c r="B8" s="1" t="str">
        <f>'Olah Data'!B8</f>
        <v>3SD2</v>
      </c>
      <c r="C8" s="23" t="str">
        <f>'Olah Data'!D8</f>
        <v>222111998</v>
      </c>
      <c r="D8" s="1" t="str">
        <f>'Olah Data'!E8</f>
        <v>Dwi Intan Sulistiana</v>
      </c>
      <c r="E8" s="1" t="str">
        <f>'Olah Data'!I8</f>
        <v>dwiintansulistiana@gmail.com</v>
      </c>
      <c r="F8" s="1" t="str">
        <f>'Olah Data'!J8</f>
        <v>085233479292</v>
      </c>
      <c r="G8" s="23" t="str">
        <f>'Olah Data'!L8</f>
        <v>0812487127</v>
      </c>
      <c r="H8" s="1" t="str">
        <f>'Olah Data'!M8</f>
        <v>DWI INTAN SULISTIANA</v>
      </c>
      <c r="I8" s="1" t="str">
        <f>'Olah Data'!N8</f>
        <v>BNI</v>
      </c>
      <c r="J8" s="1" t="str">
        <f>'Olah Data'!O8</f>
        <v>Trenggalek</v>
      </c>
      <c r="K8" s="1" t="str">
        <f>'Olah Data'!P8</f>
        <v>Kos Bu Nanny, Jalan Sensus I No.39, RT.6/RW.4, Kelurahan Bidara Cina, Kecamatan Jatinegara</v>
      </c>
      <c r="L8" s="1" t="str">
        <f>'Olah Data'!Q8</f>
        <v>Jakarta Timur</v>
      </c>
      <c r="M8" s="1" t="str">
        <f>'Olah Data'!R8</f>
        <v>RT. 02 RW. 01 Dusun Brongkah, Desa Kedunglurah, Kecamatan Pogalan, Kabupaten Trenggalek</v>
      </c>
      <c r="N8" s="1" t="str">
        <f>'Olah Data'!S8</f>
        <v>3503 Kabupaten Trenggalek Provinsi Jawa Timur</v>
      </c>
      <c r="O8" s="1" t="str">
        <f>'Olah Data'!U8</f>
        <v>3504 Kabupaten Tulungagung Provinsi Jawa Timur</v>
      </c>
      <c r="P8" s="1" t="str">
        <f>'Olah Data'!V8</f>
        <v>3503 BPS Kabupaten Trenggalek</v>
      </c>
      <c r="Q8" s="1" t="str">
        <f>'Olah Data'!W8</f>
        <v>3504 BPS Kabupaten Tulungagung</v>
      </c>
    </row>
    <row r="9" spans="1:17" ht="12.75">
      <c r="A9" s="3">
        <f>'Olah Data'!A9</f>
        <v>45447.612705428241</v>
      </c>
      <c r="B9" s="1" t="str">
        <f>'Olah Data'!B9</f>
        <v>3SD2</v>
      </c>
      <c r="C9" s="23" t="str">
        <f>'Olah Data'!D9</f>
        <v>222112155</v>
      </c>
      <c r="D9" s="1" t="str">
        <f>'Olah Data'!E9</f>
        <v>Linda Monica Sari</v>
      </c>
      <c r="E9" s="1" t="str">
        <f>'Olah Data'!I9</f>
        <v>lindamon31@gmail.com</v>
      </c>
      <c r="F9" s="1" t="str">
        <f>'Olah Data'!J9</f>
        <v>085329441598</v>
      </c>
      <c r="G9" s="23" t="str">
        <f>'Olah Data'!L9</f>
        <v>006601072263501</v>
      </c>
      <c r="H9" s="1" t="str">
        <f>'Olah Data'!M9</f>
        <v>LINDA MONICA SARI</v>
      </c>
      <c r="I9" s="1" t="str">
        <f>'Olah Data'!N9</f>
        <v>BRI</v>
      </c>
      <c r="J9" s="1" t="str">
        <f>'Olah Data'!O9</f>
        <v>PATI, JAWA TENGAH, INDONESIA</v>
      </c>
      <c r="K9" s="1" t="str">
        <f>'Olah Data'!P9</f>
        <v>Jalan Kebon Nanas Selatan II No. 36, RT 6/RW 5, Cipinang Cempedak, Kota Jakarta Timur, Jatinegara, DKI Jakarta, Indonesia, ID 13340</v>
      </c>
      <c r="L9" s="1" t="str">
        <f>'Olah Data'!Q9</f>
        <v>Jakarta Timur</v>
      </c>
      <c r="M9" s="1" t="str">
        <f>'Olah Data'!R9</f>
        <v xml:space="preserve">Desa Randukuning RT 5/RW 3, No. 025, Jalan Jalak, Kelurahan Pati Lor, Kecamatan Pati </v>
      </c>
      <c r="N9" s="1" t="str">
        <f>'Olah Data'!S9</f>
        <v>3318 Kabupaten Pati Provinsi Jawa Tengah</v>
      </c>
      <c r="O9" s="1" t="str">
        <f>'Olah Data'!U9</f>
        <v>3319 Kabupaten Kudus Provinsi Jawa Tengah</v>
      </c>
      <c r="P9" s="1" t="str">
        <f>'Olah Data'!V9</f>
        <v>3318 BPS Kabupaten Pati</v>
      </c>
      <c r="Q9" s="1" t="str">
        <f>'Olah Data'!W9</f>
        <v>3319 BPS Kabupaten Kudus</v>
      </c>
    </row>
    <row r="10" spans="1:17" ht="12.75">
      <c r="A10" s="3">
        <f>'Olah Data'!A10</f>
        <v>45447.629336041668</v>
      </c>
      <c r="B10" s="1" t="str">
        <f>'Olah Data'!B10</f>
        <v>2D32</v>
      </c>
      <c r="C10" s="23" t="str">
        <f>'Olah Data'!D10</f>
        <v>112212731</v>
      </c>
      <c r="D10" s="1" t="str">
        <f>'Olah Data'!E10</f>
        <v>Miftah Aulia Ramadanti</v>
      </c>
      <c r="E10" s="1" t="str">
        <f>'Olah Data'!I10</f>
        <v>miftahauliaramadanti@gmail.com</v>
      </c>
      <c r="F10" s="1" t="str">
        <f>'Olah Data'!J10</f>
        <v>089618661065</v>
      </c>
      <c r="G10" s="23" t="str">
        <f>'Olah Data'!L10</f>
        <v>034001117514 502</v>
      </c>
      <c r="H10" s="1" t="str">
        <f>'Olah Data'!M10</f>
        <v xml:space="preserve">Miftah Aulia Ramadanti </v>
      </c>
      <c r="I10" s="1" t="str">
        <f>'Olah Data'!N10</f>
        <v>Bri</v>
      </c>
      <c r="J10" s="1" t="str">
        <f>'Olah Data'!O10</f>
        <v>Bri otista</v>
      </c>
      <c r="K10" s="1" t="str">
        <f>'Olah Data'!P10</f>
        <v>Kos amanah jalan ayub no 24</v>
      </c>
      <c r="L10" s="1" t="str">
        <f>'Olah Data'!Q10</f>
        <v>Jakarta Timur</v>
      </c>
      <c r="M10" s="1" t="str">
        <f>'Olah Data'!R10</f>
        <v xml:space="preserve">Asrama kodim 0304 agam bukittinggi sumatrra barat </v>
      </c>
      <c r="N10" s="1" t="str">
        <f>'Olah Data'!S10</f>
        <v>1375 Kota Bukittinggi Provinsi Sumatera Barat</v>
      </c>
      <c r="O10" s="1" t="str">
        <f>'Olah Data'!U10</f>
        <v>1375 Kota Bukittinggi Provinsi Sumatera Barat</v>
      </c>
      <c r="P10" s="1" t="str">
        <f>'Olah Data'!V10</f>
        <v>1375 BPS Kota Bukittinggi</v>
      </c>
      <c r="Q10" s="1" t="str">
        <f>'Olah Data'!W10</f>
        <v>1300 BPS Provinsi Sumatera Barat</v>
      </c>
    </row>
    <row r="11" spans="1:17" ht="12.75">
      <c r="A11" s="3">
        <f>'Olah Data'!A11</f>
        <v>45447.613149965277</v>
      </c>
      <c r="B11" s="1" t="str">
        <f>'Olah Data'!B11</f>
        <v>3SD3</v>
      </c>
      <c r="C11" s="23" t="str">
        <f>'Olah Data'!D11</f>
        <v>222112039</v>
      </c>
      <c r="D11" s="1" t="str">
        <f>'Olah Data'!E11</f>
        <v>Faqih Indra Lesmana</v>
      </c>
      <c r="E11" s="1" t="str">
        <f>'Olah Data'!I11</f>
        <v>faqihindra12@gmail.com</v>
      </c>
      <c r="F11" s="1" t="str">
        <f>'Olah Data'!J11</f>
        <v>085316130557</v>
      </c>
      <c r="G11" s="23" t="str">
        <f>'Olah Data'!L11</f>
        <v>607001030298533</v>
      </c>
      <c r="H11" s="1" t="str">
        <f>'Olah Data'!M11</f>
        <v>Faqih Indra Lesmana</v>
      </c>
      <c r="I11" s="1" t="str">
        <f>'Olah Data'!N11</f>
        <v>BRI</v>
      </c>
      <c r="J11" s="1" t="str">
        <f>'Olah Data'!O11</f>
        <v>6070 BRI UNIT TONGGARA</v>
      </c>
      <c r="K11" s="1" t="str">
        <f>'Olah Data'!P11</f>
        <v>Jl. Kebon Nanas Utara II RT.5 RW.7 No 21, Cipinang Cempedak, Jakarta Timur</v>
      </c>
      <c r="L11" s="1" t="str">
        <f>'Olah Data'!Q11</f>
        <v>Jakarta Timur</v>
      </c>
      <c r="M11" s="1" t="str">
        <f>'Olah Data'!R11</f>
        <v>Jl. Raya Kedungbanteng, RT.17 RW.07, Desa Tonggara, Kec. Kedungbanteng, Kab. Tegal</v>
      </c>
      <c r="N11" s="1" t="str">
        <f>'Olah Data'!S11</f>
        <v>3328 Kabupaten Tegal Provinsi Jawa Tengah</v>
      </c>
      <c r="O11" s="1" t="str">
        <f>'Olah Data'!U11</f>
        <v>3376 Kota Tegal Provinsi Jawa Tengah</v>
      </c>
      <c r="P11" s="1" t="str">
        <f>'Olah Data'!V11</f>
        <v>3328 BPS Kabupaten Tegal</v>
      </c>
      <c r="Q11" s="1" t="str">
        <f>'Olah Data'!W11</f>
        <v>3376 BPS Kota Tegal</v>
      </c>
    </row>
    <row r="12" spans="1:17" ht="12.75">
      <c r="A12" s="3">
        <f>'Olah Data'!A12</f>
        <v>45447.616502939811</v>
      </c>
      <c r="B12" s="1" t="str">
        <f>'Olah Data'!B12</f>
        <v>3SI2</v>
      </c>
      <c r="C12" s="23" t="str">
        <f>'Olah Data'!D12</f>
        <v>222112055</v>
      </c>
      <c r="D12" s="1" t="str">
        <f>'Olah Data'!E12</f>
        <v>Fauziah Filda Mufarrihati</v>
      </c>
      <c r="E12" s="1" t="str">
        <f>'Olah Data'!I12</f>
        <v>fauziahfilda2002@gmail.com</v>
      </c>
      <c r="F12" s="1" t="str">
        <f>'Olah Data'!J12</f>
        <v>0895379013773</v>
      </c>
      <c r="G12" s="23" t="str">
        <f>'Olah Data'!L12</f>
        <v>730701014856539</v>
      </c>
      <c r="H12" s="1" t="str">
        <f>'Olah Data'!M12</f>
        <v>Fauziah Filda</v>
      </c>
      <c r="I12" s="1" t="str">
        <f>'Olah Data'!N12</f>
        <v>BRI</v>
      </c>
      <c r="J12" s="1" t="str">
        <f>'Olah Data'!O12</f>
        <v>Bank BRI unit palagan</v>
      </c>
      <c r="K12" s="1" t="str">
        <f>'Olah Data'!P12</f>
        <v>Kost Butar Butar, Gang Sensus I No. 8, RT.4/RW.15, Kelurahan Bidara Cina, Jatinegara</v>
      </c>
      <c r="L12" s="1" t="str">
        <f>'Olah Data'!Q12</f>
        <v>Jakarta Timur</v>
      </c>
      <c r="M12" s="1" t="str">
        <f>'Olah Data'!R12</f>
        <v>Jl. Palagan Tentara Pelajar, Rejodani I, RT/RW 04/02, Saruharjo, Ngaglik, Sleman</v>
      </c>
      <c r="N12" s="1" t="str">
        <f>'Olah Data'!S12</f>
        <v>3404 Kabupaten Sleman Provinsi DI Yogyakarta</v>
      </c>
      <c r="O12" s="1" t="str">
        <f>'Olah Data'!U12</f>
        <v>3404 Kabupaten Sleman Provinsi DI Yogyakarta</v>
      </c>
      <c r="P12" s="1" t="str">
        <f>'Olah Data'!V12</f>
        <v>3404 BPS Kabupaten Sleman</v>
      </c>
      <c r="Q12" s="1" t="str">
        <f>'Olah Data'!W12</f>
        <v>3471 BPS Kota Yogyakarta</v>
      </c>
    </row>
    <row r="13" spans="1:17" ht="12.75">
      <c r="A13" s="3">
        <f>'Olah Data'!A13</f>
        <v>45449.686675624995</v>
      </c>
      <c r="B13" s="1" t="str">
        <f>'Olah Data'!B13</f>
        <v>3SE1</v>
      </c>
      <c r="C13" s="23" t="str">
        <f>'Olah Data'!D13</f>
        <v>212112216</v>
      </c>
      <c r="D13" s="1" t="str">
        <f>'Olah Data'!E13</f>
        <v>Muhammad Ilzam Falahuddin</v>
      </c>
      <c r="E13" s="1" t="str">
        <f>'Olah Data'!I13</f>
        <v>muhammadilzamfalahuddin@gmail.com</v>
      </c>
      <c r="F13" s="1" t="str">
        <f>'Olah Data'!J13</f>
        <v>081331907875</v>
      </c>
      <c r="G13" s="23" t="str">
        <f>'Olah Data'!L13</f>
        <v>6150677856</v>
      </c>
      <c r="H13" s="1" t="str">
        <f>'Olah Data'!M13</f>
        <v>Muhammad Ilzam Falahuddin</v>
      </c>
      <c r="I13" s="1" t="str">
        <f>'Olah Data'!N13</f>
        <v>Bank BCA</v>
      </c>
      <c r="J13" s="1" t="str">
        <f>'Olah Data'!O13</f>
        <v>KCU Sidoarjo</v>
      </c>
      <c r="K13" s="1" t="str">
        <f>'Olah Data'!P13</f>
        <v>Jalan Ayub No. 6A RT.15/RW.8, Bidara Cina, Kec. Jatinegara, DKI Jakarta 13330</v>
      </c>
      <c r="L13" s="1" t="str">
        <f>'Olah Data'!Q13</f>
        <v>Jakarta Timur</v>
      </c>
      <c r="M13" s="1" t="str">
        <f>'Olah Data'!R13</f>
        <v>Desa Kalisampurno RT 02 RW 01 Nomor 10, Kec. Tanggulangin</v>
      </c>
      <c r="N13" s="1" t="str">
        <f>'Olah Data'!S13</f>
        <v>3515 Kabupaten Sidoarjo Provinsi Jawa Timur</v>
      </c>
      <c r="O13" s="1" t="str">
        <f>'Olah Data'!U13</f>
        <v>3578 Kota Surabaya Provinsi Jawa Timur</v>
      </c>
      <c r="P13" s="1" t="str">
        <f>'Olah Data'!V13</f>
        <v>3515 BPS Kabupaten Sidoarjo</v>
      </c>
      <c r="Q13" s="1" t="str">
        <f>'Olah Data'!W13</f>
        <v>3515 BPS Kabupaten Sidoarjo</v>
      </c>
    </row>
    <row r="14" spans="1:17" ht="12.75">
      <c r="A14" s="3">
        <f>'Olah Data'!A14</f>
        <v>45447.614394189819</v>
      </c>
      <c r="B14" s="1" t="str">
        <f>'Olah Data'!B14</f>
        <v>3SK1</v>
      </c>
      <c r="C14" s="23" t="str">
        <f>'Olah Data'!D14</f>
        <v>212112381</v>
      </c>
      <c r="D14" s="1" t="str">
        <f>'Olah Data'!E14</f>
        <v>Sufi Nur Shafira</v>
      </c>
      <c r="E14" s="1" t="str">
        <f>'Olah Data'!I14</f>
        <v>sufishaf25@gmail.com</v>
      </c>
      <c r="F14" s="1" t="str">
        <f>'Olah Data'!J14</f>
        <v>083891134328</v>
      </c>
      <c r="G14" s="23" t="str">
        <f>'Olah Data'!L14</f>
        <v>672601027494535</v>
      </c>
      <c r="H14" s="1" t="str">
        <f>'Olah Data'!M14</f>
        <v>SUFI NUR SHAFIRA</v>
      </c>
      <c r="I14" s="1" t="str">
        <f>'Olah Data'!N14</f>
        <v>BRI</v>
      </c>
      <c r="J14" s="1" t="str">
        <f>'Olah Data'!O14</f>
        <v>MIRIT</v>
      </c>
      <c r="K14" s="1" t="str">
        <f>'Olah Data'!P14</f>
        <v>Jalan Kebon Sayur I no 12A, Rt 3/ Rw 15, Bidara Cina, Jatinegara</v>
      </c>
      <c r="L14" s="1" t="str">
        <f>'Olah Data'!Q14</f>
        <v>Jakarta Timur</v>
      </c>
      <c r="M14" s="1" t="str">
        <f>'Olah Data'!R14</f>
        <v>ROWOPASAR RT 005/RW 002, ROWO, MIRIT, KEBUMEN, JAWA TENGAH</v>
      </c>
      <c r="N14" s="1" t="str">
        <f>'Olah Data'!S14</f>
        <v>3305 Kabupaten Kebumen Provinsi Jawa Tengah</v>
      </c>
      <c r="O14" s="1" t="str">
        <f>'Olah Data'!U14</f>
        <v>3306 Kabupaten Purworejo Provinsi Jawa Tengah</v>
      </c>
      <c r="P14" s="1" t="str">
        <f>'Olah Data'!V14</f>
        <v>3305 BPS Kabupaten Kebumen</v>
      </c>
      <c r="Q14" s="1" t="str">
        <f>'Olah Data'!W14</f>
        <v>3306 BPS Kabupaten Purworejo</v>
      </c>
    </row>
    <row r="15" spans="1:17" ht="12.75">
      <c r="A15" s="3">
        <f>'Olah Data'!A15</f>
        <v>45447.925136851853</v>
      </c>
      <c r="B15" s="1" t="str">
        <f>'Olah Data'!B15</f>
        <v>3SD2</v>
      </c>
      <c r="C15" s="23" t="str">
        <f>'Olah Data'!D15</f>
        <v>222112344</v>
      </c>
      <c r="D15" s="1" t="str">
        <f>'Olah Data'!E15</f>
        <v>Sabilla Hamda Syahputri</v>
      </c>
      <c r="E15" s="1" t="str">
        <f>'Olah Data'!I15</f>
        <v>sabillahamdas@gmail.com</v>
      </c>
      <c r="F15" s="1" t="str">
        <f>'Olah Data'!J15</f>
        <v>085646394622</v>
      </c>
      <c r="G15" s="23" t="str">
        <f>'Olah Data'!L15</f>
        <v>0182214009</v>
      </c>
      <c r="H15" s="1" t="str">
        <f>'Olah Data'!M15</f>
        <v>Sabilla Hamda Syahputri</v>
      </c>
      <c r="I15" s="1" t="str">
        <f>'Olah Data'!N15</f>
        <v>BCA</v>
      </c>
      <c r="J15" s="1" t="str">
        <f>'Olah Data'!O15</f>
        <v>Sidoarjo</v>
      </c>
      <c r="K15" s="1" t="str">
        <f>'Olah Data'!P15</f>
        <v>Jln. Otista Raya, Gg. Abdurrahman No. 16, Bidara Cina, Jatinegara, Jakarta Timur, DKI Jakarta.</v>
      </c>
      <c r="L15" s="1" t="str">
        <f>'Olah Data'!Q15</f>
        <v>Jakarta Timur</v>
      </c>
      <c r="M15" s="1" t="str">
        <f>'Olah Data'!R15</f>
        <v xml:space="preserve">Alamat Utama (Orang tua): Perumtas 3 Blok J6/09, Grabagan, Tulangan, Sidoarjo, Jawa Timur. </v>
      </c>
      <c r="N15" s="1" t="str">
        <f>'Olah Data'!S15</f>
        <v>3515 Kabupaten Sidoarjo Provinsi Jawa Timur</v>
      </c>
      <c r="O15" s="1" t="str">
        <f>'Olah Data'!U15</f>
        <v>3505 Kabupaten Blitar Provinsi Jawa Timur</v>
      </c>
      <c r="P15" s="1" t="str">
        <f>'Olah Data'!V15</f>
        <v>3515 BPS Kabupaten Sidoarjo</v>
      </c>
      <c r="Q15" s="1" t="str">
        <f>'Olah Data'!W15</f>
        <v>3505 BPS Kabupaten Blitar</v>
      </c>
    </row>
    <row r="16" spans="1:17" ht="12.75">
      <c r="A16" s="3">
        <f>'Olah Data'!A16</f>
        <v>45447.614678414349</v>
      </c>
      <c r="B16" s="1" t="str">
        <f>'Olah Data'!B16</f>
        <v>2D32</v>
      </c>
      <c r="C16" s="23" t="str">
        <f>'Olah Data'!D16</f>
        <v>112212475</v>
      </c>
      <c r="D16" s="1" t="str">
        <f>'Olah Data'!E16</f>
        <v>ALFIAN SABASTYA</v>
      </c>
      <c r="E16" s="1" t="str">
        <f>'Olah Data'!I16</f>
        <v>112212475@stis.ac.id</v>
      </c>
      <c r="F16" s="1" t="str">
        <f>'Olah Data'!J16</f>
        <v>087793006839</v>
      </c>
      <c r="G16" s="23" t="str">
        <f>'Olah Data'!L16</f>
        <v>034001117472506</v>
      </c>
      <c r="H16" s="1" t="str">
        <f>'Olah Data'!M16</f>
        <v xml:space="preserve">ALFIAN SABASTYA </v>
      </c>
      <c r="I16" s="1" t="str">
        <f>'Olah Data'!N16</f>
        <v>BRI</v>
      </c>
      <c r="J16" s="1" t="str">
        <f>'Olah Data'!O16</f>
        <v>OTISTA</v>
      </c>
      <c r="K16" s="1" t="str">
        <f>'Olah Data'!P16</f>
        <v>-</v>
      </c>
      <c r="L16" s="1" t="str">
        <f>'Olah Data'!Q16</f>
        <v>Jakarta Timur</v>
      </c>
      <c r="M16" s="1" t="str">
        <f>'Olah Data'!R16</f>
        <v>Tambaksari RT 02/04, Kuwarasan, Kebumen,</v>
      </c>
      <c r="N16" s="1" t="str">
        <f>'Olah Data'!S16</f>
        <v>3305 Kabupaten Kebumen Provinsi Jawa Tengah</v>
      </c>
      <c r="O16" s="1" t="str">
        <f>'Olah Data'!U16</f>
        <v>3301 Kabupaten Cilacap Provinsi Jawa Tengah</v>
      </c>
      <c r="P16" s="1" t="str">
        <f>'Olah Data'!V16</f>
        <v>3305 BPS Kabupaten Kebumen</v>
      </c>
      <c r="Q16" s="1" t="str">
        <f>'Olah Data'!W16</f>
        <v>3301 BPS Kabupaten Cilacap</v>
      </c>
    </row>
    <row r="17" spans="1:17" ht="12.75">
      <c r="A17" s="3">
        <f>'Olah Data'!A17</f>
        <v>45447.61557086806</v>
      </c>
      <c r="B17" s="1" t="str">
        <f>'Olah Data'!B17</f>
        <v>3SE1</v>
      </c>
      <c r="C17" s="23" t="str">
        <f>'Olah Data'!D17</f>
        <v>212112316</v>
      </c>
      <c r="D17" s="1" t="str">
        <f>'Olah Data'!E17</f>
        <v>Ria Dini Hanifah</v>
      </c>
      <c r="E17" s="1" t="str">
        <f>'Olah Data'!I17</f>
        <v>riadinihani@gmail.com</v>
      </c>
      <c r="F17" s="1" t="str">
        <f>'Olah Data'!J17</f>
        <v>085234726101</v>
      </c>
      <c r="G17" s="23" t="str">
        <f>'Olah Data'!L17</f>
        <v>057701043033504</v>
      </c>
      <c r="H17" s="1" t="str">
        <f>'Olah Data'!M17</f>
        <v>Ria Dini Hanifah</v>
      </c>
      <c r="I17" s="1" t="str">
        <f>'Olah Data'!N17</f>
        <v>BRI</v>
      </c>
      <c r="J17" s="1" t="str">
        <f>'Olah Data'!O17</f>
        <v>Banyuwangi</v>
      </c>
      <c r="K17" s="1" t="str">
        <f>'Olah Data'!P17</f>
        <v>Jl. Kebon Nanas Selatan I No.17, RT.7/RW.8, Cipinang Cempedak, Kecamatan Jatinegara, Kota Jakarta Timur, Daerah Khusus Ibukota Jakarta 13340</v>
      </c>
      <c r="L17" s="1" t="str">
        <f>'Olah Data'!Q17</f>
        <v>Jakarta Timur</v>
      </c>
      <c r="M17" s="1" t="str">
        <f>'Olah Data'!R17</f>
        <v>J4PR+JQR, Jl. Samiran No.19, Dusun Krajan II, Setail, Kec. Genteng, Kabupaten Banyuwangi, Jawa Timur 68465</v>
      </c>
      <c r="N17" s="1" t="str">
        <f>'Olah Data'!S17</f>
        <v>3510 Kabupaten Banyuwangi Provinsi Jawa Timur</v>
      </c>
      <c r="O17" s="1" t="str">
        <f>'Olah Data'!U17</f>
        <v>3509 Kabupaten Jember Provinsi Jawa Timur</v>
      </c>
      <c r="P17" s="1" t="str">
        <f>'Olah Data'!V17</f>
        <v>3100 BPS Provinsi DKI Jakarta</v>
      </c>
      <c r="Q17" s="1" t="str">
        <f>'Olah Data'!W17</f>
        <v>3173 BPS Kota Jakarta Pusat</v>
      </c>
    </row>
    <row r="18" spans="1:17" ht="12.75">
      <c r="A18" s="3">
        <f>'Olah Data'!A18</f>
        <v>45447.615848148147</v>
      </c>
      <c r="B18" s="1" t="str">
        <f>'Olah Data'!B18</f>
        <v>3SD3</v>
      </c>
      <c r="C18" s="23" t="str">
        <f>'Olah Data'!D18</f>
        <v>222112131</v>
      </c>
      <c r="D18" s="1" t="str">
        <f>'Olah Data'!E18</f>
        <v>Ken Regar Ridlo Tafsiroh</v>
      </c>
      <c r="E18" s="1" t="str">
        <f>'Olah Data'!I18</f>
        <v>222112131@stis.ac.id</v>
      </c>
      <c r="F18" s="1" t="str">
        <f>'Olah Data'!J18</f>
        <v>082234863849</v>
      </c>
      <c r="G18" s="23" t="str">
        <f>'Olah Data'!L18</f>
        <v>0112790053</v>
      </c>
      <c r="H18" s="1" t="str">
        <f>'Olah Data'!M18</f>
        <v>Ken Regar Ridlo Tafsiroh</v>
      </c>
      <c r="I18" s="1" t="str">
        <f>'Olah Data'!N18</f>
        <v>BCA</v>
      </c>
      <c r="J18" s="1" t="str">
        <f>'Olah Data'!O18</f>
        <v>Malang</v>
      </c>
      <c r="K18" s="1" t="str">
        <f>'Olah Data'!P18</f>
        <v xml:space="preserve"> RT/RW 010/009, Jalan haji hasbi no 7, Bidara Cina, Jatinegara </v>
      </c>
      <c r="L18" s="1" t="str">
        <f>'Olah Data'!Q18</f>
        <v>Jakarta Timur</v>
      </c>
      <c r="M18" s="1" t="str">
        <f>'Olah Data'!R18</f>
        <v>Dusun Jajar RT/RW 006/013, Desa Sumberkepuh, Kecamatan Tanjunganom</v>
      </c>
      <c r="N18" s="1" t="str">
        <f>'Olah Data'!S18</f>
        <v>3518 Kabupaten Nganjuk Provinsi Jawa Timur</v>
      </c>
      <c r="O18" s="1" t="str">
        <f>'Olah Data'!U18</f>
        <v>3506 Kabupaten Kediri Provinsi Jawa Timur</v>
      </c>
      <c r="P18" s="1" t="str">
        <f>'Olah Data'!V18</f>
        <v>3518 BPS Kabupaten Nganjuk</v>
      </c>
      <c r="Q18" s="1" t="str">
        <f>'Olah Data'!W18</f>
        <v>3571 BPS Kota Kediri</v>
      </c>
    </row>
    <row r="19" spans="1:17" ht="12.75">
      <c r="A19" s="3">
        <f>'Olah Data'!A19</f>
        <v>45447.616009675927</v>
      </c>
      <c r="B19" s="1" t="str">
        <f>'Olah Data'!B19</f>
        <v>3SE1</v>
      </c>
      <c r="C19" s="23" t="str">
        <f>'Olah Data'!D19</f>
        <v>212112432</v>
      </c>
      <c r="D19" s="1" t="str">
        <f>'Olah Data'!E19</f>
        <v>ZIDAN AKBAR AL AQSHA</v>
      </c>
      <c r="E19" s="1" t="str">
        <f>'Olah Data'!I19</f>
        <v>aqso165@gmail.com</v>
      </c>
      <c r="F19" s="1" t="str">
        <f>'Olah Data'!J19</f>
        <v>089516689704</v>
      </c>
      <c r="G19" s="23" t="str">
        <f>'Olah Data'!L19</f>
        <v>5260011486</v>
      </c>
      <c r="H19" s="1" t="str">
        <f>'Olah Data'!M19</f>
        <v>ZIDAN AKBAR AL AQSHA</v>
      </c>
      <c r="I19" s="1" t="str">
        <f>'Olah Data'!N19</f>
        <v>Muamalat</v>
      </c>
      <c r="J19" s="1" t="str">
        <f>'Olah Data'!O19</f>
        <v>KLATEN</v>
      </c>
      <c r="K19" s="1" t="str">
        <f>'Olah Data'!P19</f>
        <v>Jalan Pancawarga III No.11A, RT.9/RW.5, Cipinang Besar Selatan, Jatinegara</v>
      </c>
      <c r="L19" s="1" t="str">
        <f>'Olah Data'!Q19</f>
        <v>Jakarta Timur</v>
      </c>
      <c r="M19" s="1" t="str">
        <f>'Olah Data'!R19</f>
        <v>Jalan Dr. Setiabudi No.119, Morangan, Rt 04/Rw 02, Karanganom, Klaten Utara</v>
      </c>
      <c r="N19" s="1" t="str">
        <f>'Olah Data'!S19</f>
        <v>3310 Kabupaten Klaten Provinsi Jawa Tengah</v>
      </c>
      <c r="O19" s="1" t="str">
        <f>'Olah Data'!U19</f>
        <v>3311 Kabupaten Sukoharjo Provinsi Jawa Tengah</v>
      </c>
      <c r="P19" s="1" t="str">
        <f>'Olah Data'!V19</f>
        <v>3310 BPS Kabupaten Klaten</v>
      </c>
      <c r="Q19" s="1" t="str">
        <f>'Olah Data'!W19</f>
        <v>3311 BPS Kabupaten Sukoharjo</v>
      </c>
    </row>
    <row r="20" spans="1:17" ht="12.75">
      <c r="A20" s="3">
        <f>'Olah Data'!A20</f>
        <v>45447.646696400465</v>
      </c>
      <c r="B20" s="1" t="str">
        <f>'Olah Data'!B20</f>
        <v>2D31</v>
      </c>
      <c r="C20" s="23" t="str">
        <f>'Olah Data'!D20</f>
        <v>112212478</v>
      </c>
      <c r="D20" s="1" t="str">
        <f>'Olah Data'!E20</f>
        <v>Alief Raditia Ali</v>
      </c>
      <c r="E20" s="1" t="str">
        <f>'Olah Data'!I20</f>
        <v>aliefraditiaali@gmail.com</v>
      </c>
      <c r="F20" s="1">
        <f>'Olah Data'!J20</f>
        <v>62882266866683</v>
      </c>
      <c r="G20" s="23" t="str">
        <f>'Olah Data'!L20</f>
        <v>728801010528532</v>
      </c>
      <c r="H20" s="1" t="str">
        <f>'Olah Data'!M20</f>
        <v>Alief Raditia Ali</v>
      </c>
      <c r="I20" s="1" t="str">
        <f>'Olah Data'!N20</f>
        <v>BRI</v>
      </c>
      <c r="J20" s="1" t="str">
        <f>'Olah Data'!O20</f>
        <v>Mayang</v>
      </c>
      <c r="K20" s="1" t="str">
        <f>'Olah Data'!P20</f>
        <v>Jl. Hasbi 1 No. 16 RT 10/RW 09, Kelurahan Bidaracina, Kecamatan Jatinegara, 13330</v>
      </c>
      <c r="L20" s="1" t="str">
        <f>'Olah Data'!Q20</f>
        <v>Jakarta Timur</v>
      </c>
      <c r="M20" s="1" t="str">
        <f>'Olah Data'!R20</f>
        <v>Lr. Harapan Tani 2 RT 03, Pr. Mayang Gemilang Blok D No. 27, Kel. Mayang Mangurai, Kec. Alam Barajo, 36129</v>
      </c>
      <c r="N20" s="1" t="str">
        <f>'Olah Data'!S20</f>
        <v>1571 Kota Jambi Provinsi Jambi</v>
      </c>
      <c r="O20" s="1" t="str">
        <f>'Olah Data'!U20</f>
        <v>1505 Kabupaten Muaro Jambi Provinsi Jambi</v>
      </c>
      <c r="P20" s="1" t="str">
        <f>'Olah Data'!V20</f>
        <v>3172 BPS Kota Jakarta Timur</v>
      </c>
      <c r="Q20" s="1" t="str">
        <f>'Olah Data'!W20</f>
        <v>1500 BPS Provinsi Jambi</v>
      </c>
    </row>
    <row r="21" spans="1:17" ht="12.75">
      <c r="A21" s="3">
        <f>'Olah Data'!A21</f>
        <v>45447.616127071757</v>
      </c>
      <c r="B21" s="1" t="str">
        <f>'Olah Data'!B21</f>
        <v>3SI3</v>
      </c>
      <c r="C21" s="23" t="str">
        <f>'Olah Data'!D21</f>
        <v>222112339</v>
      </c>
      <c r="D21" s="1" t="str">
        <f>'Olah Data'!E21</f>
        <v>Rosalia Kristanty Manurung</v>
      </c>
      <c r="E21" s="1" t="str">
        <f>'Olah Data'!I21</f>
        <v>rosaliamanurung03@gmail.com</v>
      </c>
      <c r="F21" s="1">
        <f>'Olah Data'!J21</f>
        <v>6281260551434</v>
      </c>
      <c r="G21" s="23" t="str">
        <f>'Olah Data'!L21</f>
        <v>1050016458675</v>
      </c>
      <c r="H21" s="1" t="str">
        <f>'Olah Data'!M21</f>
        <v>Rosalia Kristanty Manurung</v>
      </c>
      <c r="I21" s="1" t="str">
        <f>'Olah Data'!N21</f>
        <v>Mandiri</v>
      </c>
      <c r="J21" s="1" t="str">
        <f>'Olah Data'!O21</f>
        <v>Jl. S. Parman, Medan Petisah</v>
      </c>
      <c r="K21" s="1" t="str">
        <f>'Olah Data'!P21</f>
        <v>Jl. Duren Tiga Selatan No.2G, RT.7/RW.3, Duren Tiga, Pancoran, Kota Jakarta Selatan, Daerah Khusus Ibukota Jakarta</v>
      </c>
      <c r="L21" s="1" t="str">
        <f>'Olah Data'!Q21</f>
        <v>Jakarta Selatan</v>
      </c>
      <c r="M21" s="1" t="str">
        <f>'Olah Data'!R21</f>
        <v>Jl. Sei Muara No. 39, Kel. Babura, Kec. Medan Baru, Kota Medan, Sumatera Utara</v>
      </c>
      <c r="N21" s="1" t="str">
        <f>'Olah Data'!S21</f>
        <v>1275 Kota Medan Provinsi Sumatera Utara</v>
      </c>
      <c r="O21" s="1" t="str">
        <f>'Olah Data'!U21</f>
        <v>1276 Kota Binjai Provinsi Sumatera Utara</v>
      </c>
      <c r="P21" s="1" t="str">
        <f>'Olah Data'!V21</f>
        <v>1200 BPS Provinsi Sumatera Utara</v>
      </c>
      <c r="Q21" s="1" t="str">
        <f>'Olah Data'!W21</f>
        <v>1275 BPS Kota Medan</v>
      </c>
    </row>
    <row r="22" spans="1:17" ht="12.75">
      <c r="A22" s="3">
        <f>'Olah Data'!A22</f>
        <v>45447.616294432868</v>
      </c>
      <c r="B22" s="1" t="str">
        <f>'Olah Data'!B22</f>
        <v>3SE1</v>
      </c>
      <c r="C22" s="23" t="str">
        <f>'Olah Data'!D22</f>
        <v>212111861</v>
      </c>
      <c r="D22" s="1" t="str">
        <f>'Olah Data'!E22</f>
        <v>Ahmad Nadifa Al Agung</v>
      </c>
      <c r="E22" s="1" t="str">
        <f>'Olah Data'!I22</f>
        <v>212111861@stis.acid</v>
      </c>
      <c r="F22" s="1" t="str">
        <f>'Olah Data'!J22</f>
        <v>08973292370</v>
      </c>
      <c r="G22" s="23" t="str">
        <f>'Olah Data'!L22</f>
        <v>0974767822</v>
      </c>
      <c r="H22" s="1" t="str">
        <f>'Olah Data'!M22</f>
        <v>AHMAD NADIFA AL AGUNG</v>
      </c>
      <c r="I22" s="1" t="str">
        <f>'Olah Data'!N22</f>
        <v>BNI</v>
      </c>
      <c r="J22" s="1" t="str">
        <f>'Olah Data'!O22</f>
        <v>Gayamsari</v>
      </c>
      <c r="K22" s="1" t="str">
        <f>'Olah Data'!P22</f>
        <v>Jl. Otista II 67A Rt. 07 Rw. 09 Bidaracina, Jatinegara, Jakarta Timur</v>
      </c>
      <c r="L22" s="1" t="str">
        <f>'Olah Data'!Q22</f>
        <v>Jakarta Timur</v>
      </c>
      <c r="M22" s="1" t="str">
        <f>'Olah Data'!R22</f>
        <v>Jl. Syuhada Timur Raya No. 2 RT 02 / WR 02 Kelurahan Tlogosari Wetan, Kecamatan Pedurungan, Kota Semarang</v>
      </c>
      <c r="N22" s="1" t="str">
        <f>'Olah Data'!S22</f>
        <v>3374 Kota Semarang Provinsi Jawa Tengah</v>
      </c>
      <c r="O22" s="1" t="str">
        <f>'Olah Data'!U22</f>
        <v>3209 Kabupaten Cirebon Provinsi Jawa Barat</v>
      </c>
      <c r="P22" s="1" t="str">
        <f>'Olah Data'!V22</f>
        <v>3300 BPS Provinsi Jawa Tengah</v>
      </c>
      <c r="Q22" s="1" t="str">
        <f>'Olah Data'!W22</f>
        <v>3374 BPS Kota Semarang</v>
      </c>
    </row>
    <row r="23" spans="1:17" ht="12.75">
      <c r="A23" s="3">
        <f>'Olah Data'!A23</f>
        <v>45447.685456446758</v>
      </c>
      <c r="B23" s="1" t="str">
        <f>'Olah Data'!B23</f>
        <v>3SD2</v>
      </c>
      <c r="C23" s="23" t="str">
        <f>'Olah Data'!D23</f>
        <v>222111928</v>
      </c>
      <c r="D23" s="1" t="str">
        <f>'Olah Data'!E23</f>
        <v>ASTRI NUR INNAYAH</v>
      </c>
      <c r="E23" s="1" t="str">
        <f>'Olah Data'!I23</f>
        <v>astrinurinnayah@gmail.com</v>
      </c>
      <c r="F23" s="1" t="str">
        <f>'Olah Data'!J23</f>
        <v>083116327130</v>
      </c>
      <c r="G23" s="23" t="str">
        <f>'Olah Data'!L23</f>
        <v>311901044371530</v>
      </c>
      <c r="H23" s="1" t="str">
        <f>'Olah Data'!M23</f>
        <v>Astri Nur Innayah</v>
      </c>
      <c r="I23" s="1" t="str">
        <f>'Olah Data'!N23</f>
        <v>BRI</v>
      </c>
      <c r="J23" s="1" t="str">
        <f>'Olah Data'!O23</f>
        <v>Unit Sampang Cilacap</v>
      </c>
      <c r="K23" s="1" t="str">
        <f>'Olah Data'!P23</f>
        <v>Gang Sensus 1 Nomor 13 RT 01 RW 04, Kelurahan Bidara Cina, Kecamatan Jatinegara</v>
      </c>
      <c r="L23" s="1" t="str">
        <f>'Olah Data'!Q23</f>
        <v>Jakarta Timur</v>
      </c>
      <c r="M23" s="1" t="str">
        <f>'Olah Data'!R23</f>
        <v>Jalan Gerilya No.110 RT 02/04 Desa Sampang, Kecamatan Sampang</v>
      </c>
      <c r="N23" s="1" t="str">
        <f>'Olah Data'!S23</f>
        <v>3301 Kabupaten Cilacap Provinsi Jawa Tengah</v>
      </c>
      <c r="O23" s="1" t="str">
        <f>'Olah Data'!U23</f>
        <v>3302 Kabupaten Banyumas Provinsi Jawa Tengah</v>
      </c>
      <c r="P23" s="1" t="str">
        <f>'Olah Data'!V23</f>
        <v>3301 BPS Kabupaten Cilacap</v>
      </c>
      <c r="Q23" s="1" t="str">
        <f>'Olah Data'!W23</f>
        <v>3302 BPS Kabupaten Banyumas</v>
      </c>
    </row>
    <row r="24" spans="1:17" ht="12.75">
      <c r="A24" s="3">
        <f>'Olah Data'!A24</f>
        <v>45447.616610231482</v>
      </c>
      <c r="B24" s="1" t="str">
        <f>'Olah Data'!B24</f>
        <v>3SD3</v>
      </c>
      <c r="C24" s="23" t="str">
        <f>'Olah Data'!D24</f>
        <v>222111902</v>
      </c>
      <c r="D24" s="1" t="str">
        <f>'Olah Data'!E24</f>
        <v>Anisa Nur Oktaviani</v>
      </c>
      <c r="E24" s="1" t="str">
        <f>'Olah Data'!I24</f>
        <v>anisnuroktaviani179@gmail.com</v>
      </c>
      <c r="F24" s="1" t="str">
        <f>'Olah Data'!J24</f>
        <v>081251239071</v>
      </c>
      <c r="G24" s="23" t="str">
        <f>'Olah Data'!L24</f>
        <v>310014606803</v>
      </c>
      <c r="H24" s="1" t="str">
        <f>'Olah Data'!M24</f>
        <v>ANISA NUR OKTAVIANI</v>
      </c>
      <c r="I24" s="1" t="str">
        <f>'Olah Data'!N24</f>
        <v>Mandiri</v>
      </c>
      <c r="J24" s="1" t="str">
        <f>'Olah Data'!O24</f>
        <v>KC Bjm Lambung Mangkurat</v>
      </c>
      <c r="K24" s="1" t="str">
        <f>'Olah Data'!P24</f>
        <v>Jl. Kebon sayur 1 No.8 RT.006 RW.015 Bidaracina, Jatinegara, Jakarta Timur</v>
      </c>
      <c r="L24" s="1" t="str">
        <f>'Olah Data'!Q24</f>
        <v>Jakarta Timur</v>
      </c>
      <c r="M24" s="1" t="str">
        <f>'Olah Data'!R24</f>
        <v>Jl. Perdagangan Komplek HKSN Permai Blok 8A no. 412 RT 28 RW 002 Kelurahan Alalak Utara, Kecamatan Banjarmasin Utara, Kota Banjarmasin</v>
      </c>
      <c r="N24" s="1" t="str">
        <f>'Olah Data'!S24</f>
        <v>6371 Kota Banjarmasin Provinsi Kalimantan Selatan</v>
      </c>
      <c r="O24" s="1" t="str">
        <f>'Olah Data'!U24</f>
        <v>6372 Kota Banjar Baru Provinsi Kalimantan Selatan</v>
      </c>
      <c r="P24" s="1" t="str">
        <f>'Olah Data'!V24</f>
        <v>6371 BPS Kota Banjarmasin</v>
      </c>
      <c r="Q24" s="1" t="str">
        <f>'Olah Data'!W24</f>
        <v>6372 BPS Kota Banjar Baru</v>
      </c>
    </row>
    <row r="25" spans="1:17" ht="12.75">
      <c r="A25" s="3">
        <f>'Olah Data'!A25</f>
        <v>45447.616651354168</v>
      </c>
      <c r="B25" s="1" t="str">
        <f>'Olah Data'!B25</f>
        <v>3SD3</v>
      </c>
      <c r="C25" s="23" t="str">
        <f>'Olah Data'!D25</f>
        <v>222112377</v>
      </c>
      <c r="D25" s="1" t="str">
        <f>'Olah Data'!E25</f>
        <v>Sonya Ananta Panjaitan</v>
      </c>
      <c r="E25" s="1" t="str">
        <f>'Olah Data'!I25</f>
        <v>sonyaanantaa23@gmail.com</v>
      </c>
      <c r="F25" s="1">
        <f>'Olah Data'!J25</f>
        <v>6282362306173</v>
      </c>
      <c r="G25" s="23" t="str">
        <f>'Olah Data'!L25</f>
        <v>063301005831532</v>
      </c>
      <c r="H25" s="1" t="str">
        <f>'Olah Data'!M25</f>
        <v>SONYA ANANTA PANJAITAN</v>
      </c>
      <c r="I25" s="1" t="str">
        <f>'Olah Data'!N25</f>
        <v xml:space="preserve">Bank BRI </v>
      </c>
      <c r="J25" s="1" t="str">
        <f>'Olah Data'!O25</f>
        <v>KCP Marindal</v>
      </c>
      <c r="K25" s="1" t="str">
        <f>'Olah Data'!P25</f>
        <v>Jalan Sensus I No 8 rt 4 rw 15, Kecamatan Jatinegara</v>
      </c>
      <c r="L25" s="1" t="str">
        <f>'Olah Data'!Q25</f>
        <v>Jakarta Timur</v>
      </c>
      <c r="M25" s="1" t="str">
        <f>'Olah Data'!R25</f>
        <v>Jalan Pertahanan Patumbak Gang Jore, Marindal II, Medan</v>
      </c>
      <c r="N25" s="1" t="str">
        <f>'Olah Data'!S25</f>
        <v>1275 Kota Medan Provinsi Sumatera Utara</v>
      </c>
      <c r="O25" s="1" t="str">
        <f>'Olah Data'!U25</f>
        <v>1212 Kabupaten Deli Serdang Provinsi Sumatera Utara</v>
      </c>
      <c r="P25" s="1" t="str">
        <f>'Olah Data'!V25</f>
        <v>1200 BPS Provinsi Sumatera Utara</v>
      </c>
      <c r="Q25" s="1" t="str">
        <f>'Olah Data'!W25</f>
        <v>1275 BPS Kota Medan</v>
      </c>
    </row>
    <row r="26" spans="1:17" ht="12.75">
      <c r="A26" s="3">
        <f>'Olah Data'!A26</f>
        <v>45447.617067233798</v>
      </c>
      <c r="B26" s="1" t="str">
        <f>'Olah Data'!B26</f>
        <v>3SD1</v>
      </c>
      <c r="C26" s="23" t="str">
        <f>'Olah Data'!D26</f>
        <v>222111947</v>
      </c>
      <c r="D26" s="1" t="str">
        <f>'Olah Data'!E26</f>
        <v>Bagas Setyawan</v>
      </c>
      <c r="E26" s="1" t="str">
        <f>'Olah Data'!I26</f>
        <v>bagaz6645@gmail.com</v>
      </c>
      <c r="F26" s="1" t="str">
        <f>'Olah Data'!J26</f>
        <v>089512636966</v>
      </c>
      <c r="G26" s="23" t="str">
        <f>'Olah Data'!L26</f>
        <v>001101136061503</v>
      </c>
      <c r="H26" s="1" t="str">
        <f>'Olah Data'!M26</f>
        <v>BAGAS SETYAWAN</v>
      </c>
      <c r="I26" s="1" t="str">
        <f>'Olah Data'!N26</f>
        <v>BRI</v>
      </c>
      <c r="J26" s="1" t="str">
        <f>'Olah Data'!O26</f>
        <v>Bojonegoro</v>
      </c>
      <c r="K26" s="1" t="str">
        <f>'Olah Data'!P26</f>
        <v>Jl. Otista 2 Blok Haji Dowel No.24E, RT.4/RW.9, Bidara Cina, Kecamatan Jatinegara, Kota Jakarta Timur, Daerah Khusus Ibukota Jakarta 13330</v>
      </c>
      <c r="L26" s="1" t="str">
        <f>'Olah Data'!Q26</f>
        <v>Jakarta Timur</v>
      </c>
      <c r="M26" s="1" t="str">
        <f>'Olah Data'!R26</f>
        <v>Jalan Masjid RT 04/RW 01 Desa Brangkal Kecamatan Parengan</v>
      </c>
      <c r="N26" s="1" t="str">
        <f>'Olah Data'!S26</f>
        <v>3523 Kabupaten Tuban Provinsi Jawa Timur</v>
      </c>
      <c r="O26" s="1" t="str">
        <f>'Olah Data'!U26</f>
        <v>3522 Kabupaten Bojonegoro Provinsi Jawa Timur</v>
      </c>
      <c r="P26" s="1" t="str">
        <f>'Olah Data'!V26</f>
        <v>3522 BPS Kabupaten Bojonegoro</v>
      </c>
      <c r="Q26" s="1" t="str">
        <f>'Olah Data'!W26</f>
        <v>3523 BPS Kabupaten Tuban</v>
      </c>
    </row>
    <row r="27" spans="1:17" ht="12.75">
      <c r="A27" s="3">
        <f>'Olah Data'!A27</f>
        <v>45447.619022789353</v>
      </c>
      <c r="B27" s="1" t="str">
        <f>'Olah Data'!B27</f>
        <v>2D33</v>
      </c>
      <c r="C27" s="23" t="str">
        <f>'Olah Data'!D27</f>
        <v>112212609</v>
      </c>
      <c r="D27" s="1" t="str">
        <f>'Olah Data'!E27</f>
        <v>Ferdinandus Bata</v>
      </c>
      <c r="E27" s="1" t="str">
        <f>'Olah Data'!I27</f>
        <v>eddybata27@gmail.com</v>
      </c>
      <c r="F27" s="1">
        <f>'Olah Data'!J27</f>
        <v>87774263951</v>
      </c>
      <c r="G27" s="23" t="str">
        <f>'Olah Data'!L27</f>
        <v>467101023711530</v>
      </c>
      <c r="H27" s="1" t="str">
        <f>'Olah Data'!M27</f>
        <v xml:space="preserve">Ferdinandus Bata/Ferdinando Bata </v>
      </c>
      <c r="I27" s="1" t="str">
        <f>'Olah Data'!N27</f>
        <v>BRI</v>
      </c>
      <c r="J27" s="1" t="str">
        <f>'Olah Data'!O27</f>
        <v>BRI Unit Oebobo, Kota Kupang</v>
      </c>
      <c r="K27" s="1" t="str">
        <f>'Olah Data'!P27</f>
        <v xml:space="preserve">Jalan Kebon Sayur Gg Mangga, RT 4/RW 3, Kel. Bidaracina, Kecamatan Jatinegara </v>
      </c>
      <c r="L27" s="1" t="str">
        <f>'Olah Data'!Q27</f>
        <v>Jakarta Timur</v>
      </c>
      <c r="M27" s="1" t="str">
        <f>'Olah Data'!R27</f>
        <v>Jalan Gua Lourdes, RT 15/RW 05, Kelurahan Oetete, Kecamatan Oebobo, Kota Kupang</v>
      </c>
      <c r="N27" s="1" t="str">
        <f>'Olah Data'!S27</f>
        <v>5371 Kota Kupang Provinsi Nusa Tenggara Timur</v>
      </c>
      <c r="O27" s="1" t="str">
        <f>'Olah Data'!U27</f>
        <v>5303 Kabupaten Kupang Provinsi Nusa Tenggara Timur</v>
      </c>
      <c r="P27" s="1" t="str">
        <f>'Olah Data'!V27</f>
        <v>5300 BPS Provinsi Nusa Tenggara Timur</v>
      </c>
      <c r="Q27" s="1" t="str">
        <f>'Olah Data'!W27</f>
        <v>5371 BPS Kota Kupang</v>
      </c>
    </row>
    <row r="28" spans="1:17" ht="12.75">
      <c r="A28" s="3">
        <f>'Olah Data'!A28</f>
        <v>45447.619136956018</v>
      </c>
      <c r="B28" s="1" t="str">
        <f>'Olah Data'!B28</f>
        <v>3SI3</v>
      </c>
      <c r="C28" s="23" t="str">
        <f>'Olah Data'!D28</f>
        <v>222112294</v>
      </c>
      <c r="D28" s="1" t="str">
        <f>'Olah Data'!E28</f>
        <v>Putri Sekar Ayu</v>
      </c>
      <c r="E28" s="1" t="str">
        <f>'Olah Data'!I28</f>
        <v>putrisekarayuuu@gmail.com</v>
      </c>
      <c r="F28" s="1" t="str">
        <f>'Olah Data'!J28</f>
        <v>0895616484782</v>
      </c>
      <c r="G28" s="23" t="str">
        <f>'Olah Data'!L28</f>
        <v>1196096184</v>
      </c>
      <c r="H28" s="1" t="str">
        <f>'Olah Data'!M28</f>
        <v>Putri Sekar Ayu</v>
      </c>
      <c r="I28" s="1" t="str">
        <f>'Olah Data'!N28</f>
        <v>BCA</v>
      </c>
      <c r="J28" s="1" t="str">
        <f>'Olah Data'!O28</f>
        <v>BCA KCP Otista</v>
      </c>
      <c r="K28" s="1" t="str">
        <f>'Olah Data'!P28</f>
        <v xml:space="preserve">Jalan Otista 3 KAV A1 Cipinang Cempedak </v>
      </c>
      <c r="L28" s="1" t="str">
        <f>'Olah Data'!Q28</f>
        <v>Jakarta Timur</v>
      </c>
      <c r="M28" s="1" t="str">
        <f>'Olah Data'!R28</f>
        <v>Perumahan Kampung Kito Nomor 28D Eka Jaya Jambi</v>
      </c>
      <c r="N28" s="1" t="str">
        <f>'Olah Data'!S28</f>
        <v>1571 Kota Jambi Provinsi Jambi</v>
      </c>
      <c r="O28" s="1" t="str">
        <f>'Olah Data'!U28</f>
        <v>1571 Kota Jambi Provinsi Jambi</v>
      </c>
      <c r="P28" s="1" t="str">
        <f>'Olah Data'!V28</f>
        <v>3100 BPS Provinsi DKI Jakarta</v>
      </c>
      <c r="Q28" s="1" t="str">
        <f>'Olah Data'!W28</f>
        <v>3173 BPS Kota Jakarta Pusat</v>
      </c>
    </row>
    <row r="29" spans="1:17" ht="12.75">
      <c r="A29" s="3">
        <f>'Olah Data'!A29</f>
        <v>45447.620098900465</v>
      </c>
      <c r="B29" s="1" t="str">
        <f>'Olah Data'!B29</f>
        <v>3SI1</v>
      </c>
      <c r="C29" s="23" t="str">
        <f>'Olah Data'!D29</f>
        <v>222111919</v>
      </c>
      <c r="D29" s="1" t="str">
        <f>'Olah Data'!E29</f>
        <v>ARI MULYADI ABERSON SILALAHI SIDEBANG</v>
      </c>
      <c r="E29" s="1" t="str">
        <f>'Olah Data'!I29</f>
        <v>arisilalahi92@gmail.com</v>
      </c>
      <c r="F29" s="1" t="str">
        <f>'Olah Data'!J29</f>
        <v>082361932042</v>
      </c>
      <c r="G29" s="23" t="str">
        <f>'Olah Data'!L29</f>
        <v>532101023999534</v>
      </c>
      <c r="H29" s="1" t="str">
        <f>'Olah Data'!M29</f>
        <v>ARI MULYADI ABERSON SILALAHI SIDEBANG</v>
      </c>
      <c r="I29" s="1" t="str">
        <f>'Olah Data'!N29</f>
        <v>BANK BRI</v>
      </c>
      <c r="J29" s="1" t="str">
        <f>'Olah Data'!O29</f>
        <v>Bank BRI UNIT Medan Labuhan</v>
      </c>
      <c r="K29" s="1" t="str">
        <f>'Olah Data'!P29</f>
        <v xml:space="preserve"> Jl. Pedati Raya No.11A, RT.2/RW.1, Bali Mester, Kecamatan Jatinegara, Kota Jakarta Timur, Daerah Khusus Ibukota Jakarta 13310</v>
      </c>
      <c r="L29" s="1" t="str">
        <f>'Olah Data'!Q29</f>
        <v>Jakarta Timur</v>
      </c>
      <c r="M29" s="1" t="str">
        <f>'Olah Data'!R29</f>
        <v>JALAN JALA RAYA NO.P-15 BLOK 8 GRIYA MARTUBUNG 1, RT/RW 000/000, KELURAHAN BESAR, KECAMATAN MEDAN LABUHAN</v>
      </c>
      <c r="N29" s="1" t="str">
        <f>'Olah Data'!S29</f>
        <v>1275 Kota Medan Provinsi Sumatera Utara</v>
      </c>
      <c r="O29" s="1" t="str">
        <f>'Olah Data'!U29</f>
        <v>1212 Kabupaten Deli Serdang Provinsi Sumatera Utara</v>
      </c>
      <c r="P29" s="1" t="str">
        <f>'Olah Data'!V29</f>
        <v>1275 BPS Kota Medan</v>
      </c>
      <c r="Q29" s="1" t="str">
        <f>'Olah Data'!W29</f>
        <v>1200 BPS Provinsi Sumatera Utara</v>
      </c>
    </row>
    <row r="30" spans="1:17" ht="12.75">
      <c r="A30" s="3">
        <f>'Olah Data'!A30</f>
        <v>45447.709934398154</v>
      </c>
      <c r="B30" s="1" t="str">
        <f>'Olah Data'!B30</f>
        <v>2D32</v>
      </c>
      <c r="C30" s="23" t="str">
        <f>'Olah Data'!D30</f>
        <v>112212496</v>
      </c>
      <c r="D30" s="1" t="str">
        <f>'Olah Data'!E30</f>
        <v>Ananda Galuh Intan Prasetya</v>
      </c>
      <c r="E30" s="1" t="str">
        <f>'Olah Data'!I30</f>
        <v>anandagaluhip8903@gmail.com</v>
      </c>
      <c r="F30" s="1" t="str">
        <f>'Olah Data'!J30</f>
        <v>081328979668</v>
      </c>
      <c r="G30" s="23" t="str">
        <f>'Olah Data'!L30</f>
        <v>0300970192</v>
      </c>
      <c r="H30" s="1" t="str">
        <f>'Olah Data'!M30</f>
        <v>ANANDA GALUH INTAN PRASETYA</v>
      </c>
      <c r="I30" s="1" t="str">
        <f>'Olah Data'!N30</f>
        <v>BCA</v>
      </c>
      <c r="J30" s="1" t="str">
        <f>'Olah Data'!O30</f>
        <v>BCA KCP KLATEN</v>
      </c>
      <c r="K30" s="1" t="str">
        <f>'Olah Data'!P30</f>
        <v>Jalan Ayub no 6B, RT.15/RW.8, Bidara Cina, Jatinegara</v>
      </c>
      <c r="L30" s="1" t="str">
        <f>'Olah Data'!Q30</f>
        <v>Jakarta Timur</v>
      </c>
      <c r="M30" s="1" t="str">
        <f>'Olah Data'!R30</f>
        <v>Sempol Bimo, Kiringan RT2/RW2, Tulung</v>
      </c>
      <c r="N30" s="1" t="str">
        <f>'Olah Data'!S30</f>
        <v>3310 Kabupaten Klaten Provinsi Jawa Tengah</v>
      </c>
      <c r="O30" s="1" t="str">
        <f>'Olah Data'!U30</f>
        <v>3309 Kabupaten Boyolali Provinsi Jawa Tengah</v>
      </c>
      <c r="P30" s="1" t="str">
        <f>'Olah Data'!V30</f>
        <v>3310 BPS Kabupaten Klaten</v>
      </c>
      <c r="Q30" s="1" t="str">
        <f>'Olah Data'!W30</f>
        <v>3309 BPS Kabupaten Boyolali</v>
      </c>
    </row>
    <row r="31" spans="1:17" ht="12.75">
      <c r="A31" s="3">
        <f>'Olah Data'!A31</f>
        <v>45447.62084491898</v>
      </c>
      <c r="B31" s="1" t="str">
        <f>'Olah Data'!B31</f>
        <v>2D31</v>
      </c>
      <c r="C31" s="23" t="str">
        <f>'Olah Data'!D31</f>
        <v>112212732</v>
      </c>
      <c r="D31" s="1" t="str">
        <f>'Olah Data'!E31</f>
        <v>MIKHAEL GAMALIEL PADE</v>
      </c>
      <c r="E31" s="1" t="str">
        <f>'Olah Data'!I31</f>
        <v>mikhaelgpade@gmail.com</v>
      </c>
      <c r="F31" s="1" t="str">
        <f>'Olah Data'!J31</f>
        <v>0895397333257</v>
      </c>
      <c r="G31" s="23" t="str">
        <f>'Olah Data'!L31</f>
        <v>8295372881</v>
      </c>
      <c r="H31" s="1" t="str">
        <f>'Olah Data'!M31</f>
        <v xml:space="preserve">Mikhael Gamaliel Pade </v>
      </c>
      <c r="I31" s="1" t="str">
        <f>'Olah Data'!N31</f>
        <v>BCA</v>
      </c>
      <c r="J31" s="1" t="str">
        <f>'Olah Data'!O31</f>
        <v>BCA KCP Boulevard</v>
      </c>
      <c r="K31" s="1" t="str">
        <f>'Olah Data'!P31</f>
        <v>Tifa House Syariah, Jalan Otista II No.14, RT.7/RW.9, Kel.Bidaracina, Jatinegara</v>
      </c>
      <c r="L31" s="1" t="str">
        <f>'Olah Data'!Q31</f>
        <v>Jakarta Timur</v>
      </c>
      <c r="M31" s="1" t="str">
        <f>'Olah Data'!R31</f>
        <v>PERUMAHAN GPI JALAN ANGGUR 2 NO 39, KEL PANIKI BAWAH, KEC MAPANGET</v>
      </c>
      <c r="N31" s="1" t="str">
        <f>'Olah Data'!S31</f>
        <v>7171 Kota Manado Provinsi Sulawesi Utara</v>
      </c>
      <c r="O31" s="1" t="str">
        <f>'Olah Data'!U31</f>
        <v>7106 Kabupaten Minahasa Utara Provinsi Sulawesi Utara</v>
      </c>
      <c r="P31" s="1" t="str">
        <f>'Olah Data'!V31</f>
        <v>3172 BPS Kota Jakarta Timur</v>
      </c>
      <c r="Q31" s="1" t="str">
        <f>'Olah Data'!W31</f>
        <v>3173 BPS Kota Jakarta Pusat</v>
      </c>
    </row>
    <row r="32" spans="1:17" ht="12.75">
      <c r="A32" s="3">
        <f>'Olah Data'!A32</f>
        <v>45447.62090253472</v>
      </c>
      <c r="B32" s="1" t="str">
        <f>'Olah Data'!B32</f>
        <v>3SK2</v>
      </c>
      <c r="C32" s="23" t="str">
        <f>'Olah Data'!D32</f>
        <v>212112389</v>
      </c>
      <c r="D32" s="1" t="str">
        <f>'Olah Data'!E32</f>
        <v>SYARIFA SALSABILA</v>
      </c>
      <c r="E32" s="1" t="str">
        <f>'Olah Data'!I32</f>
        <v>syarifasalsabila1501@gmail.com</v>
      </c>
      <c r="F32" s="1" t="str">
        <f>'Olah Data'!J32</f>
        <v>085784882713</v>
      </c>
      <c r="G32" s="23" t="str">
        <f>'Olah Data'!L32</f>
        <v>017701048212509</v>
      </c>
      <c r="H32" s="1" t="str">
        <f>'Olah Data'!M32</f>
        <v>SYARIFA SALSABILA</v>
      </c>
      <c r="I32" s="1" t="str">
        <f>'Olah Data'!N32</f>
        <v>BRI</v>
      </c>
      <c r="J32" s="1" t="str">
        <f>'Olah Data'!O32</f>
        <v>TRENGGALEK</v>
      </c>
      <c r="K32" s="1" t="str">
        <f>'Olah Data'!P32</f>
        <v>Jl. Otista II Gg. H. Abdurrahman No. 33 RT 4 RW 9 Bidara Cina, Jatinegara</v>
      </c>
      <c r="L32" s="1" t="str">
        <f>'Olah Data'!Q32</f>
        <v>Jakarta Timur</v>
      </c>
      <c r="M32" s="1" t="str">
        <f>'Olah Data'!R32</f>
        <v>RT 2 RW 1 Dusun Kademangan, Desa Bendoagung, Kecamatan Kampak</v>
      </c>
      <c r="N32" s="1" t="str">
        <f>'Olah Data'!S32</f>
        <v>3503 Kabupaten Trenggalek Provinsi Jawa Timur</v>
      </c>
      <c r="O32" s="1" t="str">
        <f>'Olah Data'!U32</f>
        <v>3504 Kabupaten Tulungagung Provinsi Jawa Timur</v>
      </c>
      <c r="P32" s="1" t="str">
        <f>'Olah Data'!V32</f>
        <v>3503 BPS Kabupaten Trenggalek</v>
      </c>
      <c r="Q32" s="1" t="str">
        <f>'Olah Data'!W32</f>
        <v>3504 BPS Kabupaten Tulungagung</v>
      </c>
    </row>
    <row r="33" spans="1:17" ht="12.75">
      <c r="A33" s="3">
        <f>'Olah Data'!A33</f>
        <v>45447.67690460648</v>
      </c>
      <c r="B33" s="1" t="str">
        <f>'Olah Data'!B33</f>
        <v>3SE2</v>
      </c>
      <c r="C33" s="23" t="str">
        <f>'Olah Data'!D33</f>
        <v>212112283</v>
      </c>
      <c r="D33" s="1" t="str">
        <f>'Olah Data'!E33</f>
        <v>Patrick Noel Simamora</v>
      </c>
      <c r="E33" s="1" t="str">
        <f>'Olah Data'!I33</f>
        <v>noelsimamorapatrick@gmail.com</v>
      </c>
      <c r="F33" s="1" t="str">
        <f>'Olah Data'!J33</f>
        <v>081260333216</v>
      </c>
      <c r="G33" s="23" t="str">
        <f>'Olah Data'!L33</f>
        <v>537901017702530</v>
      </c>
      <c r="H33" s="1" t="str">
        <f>'Olah Data'!M33</f>
        <v>Patrick Noel Simamora</v>
      </c>
      <c r="I33" s="1" t="str">
        <f>'Olah Data'!N33</f>
        <v xml:space="preserve">Bank Rakyat Indonesia (BRI) </v>
      </c>
      <c r="J33" s="1" t="str">
        <f>'Olah Data'!O33</f>
        <v>Bank BRI Kc Tigalingga</v>
      </c>
      <c r="K33" s="1" t="str">
        <f>'Olah Data'!P33</f>
        <v>Jl. Hj. Dawel no 15, rt 05/ rw 09, Kelurahan Bidara Cina, Kecamatan Jatinegara</v>
      </c>
      <c r="L33" s="1" t="str">
        <f>'Olah Data'!Q33</f>
        <v>Jakarta Timur</v>
      </c>
      <c r="M33" s="1" t="str">
        <f>'Olah Data'!R33</f>
        <v>Jl. Jamin Ginting No.502, Padang Bulan, Kec. Medan Baru, Kota Medan, Sumatera Utara 20157</v>
      </c>
      <c r="N33" s="1" t="str">
        <f>'Olah Data'!S33</f>
        <v>1275 Kota Medan Provinsi Sumatera Utara</v>
      </c>
      <c r="O33" s="1" t="str">
        <f>'Olah Data'!U33</f>
        <v>1210 Kabupaten Dairi Provinsi Sumatera Utara</v>
      </c>
      <c r="P33" s="1" t="str">
        <f>'Olah Data'!V33</f>
        <v>1200 BPS Provinsi Sumatera Utara</v>
      </c>
      <c r="Q33" s="1" t="str">
        <f>'Olah Data'!W33</f>
        <v>1275 BPS Kota Medan</v>
      </c>
    </row>
    <row r="34" spans="1:17" ht="12.75">
      <c r="A34" s="3">
        <f>'Olah Data'!A34</f>
        <v>45448.368160081023</v>
      </c>
      <c r="B34" s="1" t="str">
        <f>'Olah Data'!B34</f>
        <v>3SE3</v>
      </c>
      <c r="C34" s="23" t="str">
        <f>'Olah Data'!D34</f>
        <v>212112242</v>
      </c>
      <c r="D34" s="1" t="str">
        <f>'Olah Data'!E34</f>
        <v>Nasywa Nur Amalia</v>
      </c>
      <c r="E34" s="1" t="str">
        <f>'Olah Data'!I34</f>
        <v>nasywanuramalia2003@gmail.com</v>
      </c>
      <c r="F34" s="1" t="str">
        <f>'Olah Data'!J34</f>
        <v>085244574391</v>
      </c>
      <c r="G34" s="23" t="str">
        <f>'Olah Data'!L34</f>
        <v>310016743083</v>
      </c>
      <c r="H34" s="1" t="str">
        <f>'Olah Data'!M34</f>
        <v>NASYWA NUR AMALIA</v>
      </c>
      <c r="I34" s="1" t="str">
        <f>'Olah Data'!N34</f>
        <v>Bank Mandiri</v>
      </c>
      <c r="J34" s="1" t="str">
        <f>'Olah Data'!O34</f>
        <v>Bank Mandiri</v>
      </c>
      <c r="K34" s="1" t="str">
        <f>'Olah Data'!P34</f>
        <v>Jl kebon nanas selatan 1 no 3 rt03/08 kelurahan Cipinang cempedak kec jatinegara jakarta timur</v>
      </c>
      <c r="L34" s="1" t="str">
        <f>'Olah Data'!Q34</f>
        <v>Jakarta Timur</v>
      </c>
      <c r="M34" s="1" t="str">
        <f>'Olah Data'!R34</f>
        <v>Jl HKSN Komp HKSN Permai Blok 3B No 75, RT/RW 26/02, Alalak Utara, Banjarmasin Utara, Kota Banjarmasin, Kalimantan Selatan</v>
      </c>
      <c r="N34" s="1" t="str">
        <f>'Olah Data'!S34</f>
        <v>6371 Kota Banjarmasin Provinsi Kalimantan Selatan</v>
      </c>
      <c r="O34" s="1" t="str">
        <f>'Olah Data'!U34</f>
        <v>6372 Kota Banjar Baru Provinsi Kalimantan Selatan</v>
      </c>
      <c r="P34" s="1" t="str">
        <f>'Olah Data'!V34</f>
        <v>6371 BPS Kota Banjarmasin</v>
      </c>
      <c r="Q34" s="1" t="str">
        <f>'Olah Data'!W34</f>
        <v>6372 BPS Kota Banjar Baru</v>
      </c>
    </row>
    <row r="35" spans="1:17" ht="12.75">
      <c r="A35" s="3">
        <f>'Olah Data'!A35</f>
        <v>45447.621453958331</v>
      </c>
      <c r="B35" s="1" t="str">
        <f>'Olah Data'!B35</f>
        <v>3SE3</v>
      </c>
      <c r="C35" s="23" t="str">
        <f>'Olah Data'!D35</f>
        <v>212112326</v>
      </c>
      <c r="D35" s="1" t="str">
        <f>'Olah Data'!E35</f>
        <v>Riska Meyliana Sari</v>
      </c>
      <c r="E35" s="1" t="str">
        <f>'Olah Data'!I35</f>
        <v>riskameylianasari@gmail.com</v>
      </c>
      <c r="F35" s="1" t="str">
        <f>'Olah Data'!J35</f>
        <v>085879878727</v>
      </c>
      <c r="G35" s="23" t="str">
        <f>'Olah Data'!L35</f>
        <v>1100830496</v>
      </c>
      <c r="H35" s="1" t="str">
        <f>'Olah Data'!M35</f>
        <v>Sdri RISKA MEYLIANA SARI</v>
      </c>
      <c r="I35" s="1" t="str">
        <f>'Olah Data'!N35</f>
        <v>BNI</v>
      </c>
      <c r="J35" s="1" t="str">
        <f>'Olah Data'!O35</f>
        <v>PURBALINGGA</v>
      </c>
      <c r="K35" s="1" t="str">
        <f>'Olah Data'!P35</f>
        <v>Jln Kebon Nanas Selatan 1, No 36A, RT 06 RW 05, Cipinang Cempedak, Jatinegara, Jakarta Timur</v>
      </c>
      <c r="L35" s="1" t="str">
        <f>'Olah Data'!Q35</f>
        <v>Jakarta Timur</v>
      </c>
      <c r="M35" s="1" t="str">
        <f>'Olah Data'!R35</f>
        <v>RT 12/04, Desa Krenceng, Kecamatan Kejobong</v>
      </c>
      <c r="N35" s="1" t="str">
        <f>'Olah Data'!S35</f>
        <v>3303 Kabupaten Purbalingga Provinsi Jawa Tengah</v>
      </c>
      <c r="O35" s="1" t="str">
        <f>'Olah Data'!U35</f>
        <v>3302 Kabupaten Banyumas Provinsi Jawa Tengah</v>
      </c>
      <c r="P35" s="1" t="str">
        <f>'Olah Data'!V35</f>
        <v>3303 BPS Kabupaten Purbalingga</v>
      </c>
      <c r="Q35" s="1" t="str">
        <f>'Olah Data'!W35</f>
        <v>3302 BPS Kabupaten Banyumas</v>
      </c>
    </row>
    <row r="36" spans="1:17" ht="12.75">
      <c r="A36" s="3">
        <f>'Olah Data'!A36</f>
        <v>45447.635491180554</v>
      </c>
      <c r="B36" s="1" t="str">
        <f>'Olah Data'!B36</f>
        <v>3SI1</v>
      </c>
      <c r="C36" s="23" t="str">
        <f>'Olah Data'!D36</f>
        <v>222111924</v>
      </c>
      <c r="D36" s="1" t="str">
        <f>'Olah Data'!E36</f>
        <v>Aron Zyode Kaxanca Hasibuan</v>
      </c>
      <c r="E36" s="1" t="str">
        <f>'Olah Data'!I36</f>
        <v>aronhasibuan2@gmail.com</v>
      </c>
      <c r="F36" s="1" t="str">
        <f>'Olah Data'!J36</f>
        <v>08887654811</v>
      </c>
      <c r="G36" s="23" t="str">
        <f>'Olah Data'!L36</f>
        <v>338001064159537</v>
      </c>
      <c r="H36" s="1" t="str">
        <f>'Olah Data'!M36</f>
        <v>ARON ZYODE KAXANCA H</v>
      </c>
      <c r="I36" s="1" t="str">
        <f>'Olah Data'!N36</f>
        <v>Bank Rakyat Indonesia (BRI)</v>
      </c>
      <c r="J36" s="1" t="str">
        <f>'Olah Data'!O36</f>
        <v>Bank BRI KCP Tanjung Morawa</v>
      </c>
      <c r="K36" s="1" t="str">
        <f>'Olah Data'!P36</f>
        <v>Jl. Kb. Sayur I No.1, RT.6/RW.15, Bidara Cina, Kecamatan Jatinegara, Kota Jakarta Timur, Daerah Khusus Ibukota Jakarta 13330</v>
      </c>
      <c r="L36" s="1" t="str">
        <f>'Olah Data'!Q36</f>
        <v>Jakarta Timur</v>
      </c>
      <c r="M36" s="1" t="str">
        <f>'Olah Data'!R36</f>
        <v>GQ2H+Q4J, Rorinata residence, Tj. Morawa, Bandar Labuhan, Kec. Tj. Morawa, Kabupaten Deli Serdang, Sumatera Utara 20362</v>
      </c>
      <c r="N36" s="1" t="str">
        <f>'Olah Data'!S36</f>
        <v>1212 Kabupaten Deli Serdang Provinsi Sumatera Utara</v>
      </c>
      <c r="O36" s="1" t="str">
        <f>'Olah Data'!U36</f>
        <v>1275 Kota Medan Provinsi Sumatera Utara</v>
      </c>
      <c r="P36" s="1" t="str">
        <f>'Olah Data'!V36</f>
        <v>1212 BPS Kabupaten Deli Serdang</v>
      </c>
      <c r="Q36" s="1" t="str">
        <f>'Olah Data'!W36</f>
        <v>1275 BPS Kota Medan</v>
      </c>
    </row>
    <row r="37" spans="1:17" ht="12.75">
      <c r="A37" s="3">
        <f>'Olah Data'!A37</f>
        <v>45447.625855775463</v>
      </c>
      <c r="B37" s="1" t="str">
        <f>'Olah Data'!B37</f>
        <v>2D32</v>
      </c>
      <c r="C37" s="23" t="str">
        <f>'Olah Data'!D37</f>
        <v>112212903</v>
      </c>
      <c r="D37" s="1" t="str">
        <f>'Olah Data'!E37</f>
        <v>Valencia Febiola Saputri</v>
      </c>
      <c r="E37" s="1" t="str">
        <f>'Olah Data'!I37</f>
        <v>febiolasaputri5@gmail.com</v>
      </c>
      <c r="F37" s="1" t="str">
        <f>'Olah Data'!J37</f>
        <v>085640112645</v>
      </c>
      <c r="G37" s="23" t="str">
        <f>'Olah Data'!L37</f>
        <v>051301028465502</v>
      </c>
      <c r="H37" s="1" t="str">
        <f>'Olah Data'!M37</f>
        <v>Valencia Febiola Saputri</v>
      </c>
      <c r="I37" s="1" t="str">
        <f>'Olah Data'!N37</f>
        <v>BRI</v>
      </c>
      <c r="J37" s="1" t="str">
        <f>'Olah Data'!O37</f>
        <v>Ambarawa</v>
      </c>
      <c r="K37" s="1" t="str">
        <f>'Olah Data'!P37</f>
        <v>RT 16/RW 08, No. 31, Jalan Ayub, Kelurahan Bidara Cina, Kecamatan Jatinegara</v>
      </c>
      <c r="L37" s="1" t="str">
        <f>'Olah Data'!Q37</f>
        <v>Jakarta Timur</v>
      </c>
      <c r="M37" s="1" t="str">
        <f>'Olah Data'!R37</f>
        <v>RT 003/RW 002, No.2, Jalan Panjang Lor, Kelurahan Panjang, Kecamatan Ambarawa</v>
      </c>
      <c r="N37" s="1" t="str">
        <f>'Olah Data'!S37</f>
        <v>3373 Kota Salatiga Provinsi Jawa Tengah</v>
      </c>
      <c r="O37" s="1" t="str">
        <f>'Olah Data'!U37</f>
        <v>3322 Kabupaten Semarang Provinsi Jawa Tengah</v>
      </c>
      <c r="P37" s="1" t="str">
        <f>'Olah Data'!V37</f>
        <v>3373 BPS Kota Salatiga</v>
      </c>
      <c r="Q37" s="1" t="str">
        <f>'Olah Data'!W37</f>
        <v>3322 BPS Kabupaten Semarang</v>
      </c>
    </row>
    <row r="38" spans="1:17" ht="12.75">
      <c r="A38" s="3">
        <f>'Olah Data'!A38</f>
        <v>45449.664441747685</v>
      </c>
      <c r="B38" s="1" t="str">
        <f>'Olah Data'!B38</f>
        <v>3SD2</v>
      </c>
      <c r="C38" s="23" t="str">
        <f>'Olah Data'!D38</f>
        <v>222112332</v>
      </c>
      <c r="D38" s="1" t="str">
        <f>'Olah Data'!E38</f>
        <v>Rizky Rahmadani</v>
      </c>
      <c r="E38" s="1" t="str">
        <f>'Olah Data'!I38</f>
        <v>rizkyrahmadanierf@gmail.com</v>
      </c>
      <c r="F38" s="1" t="str">
        <f>'Olah Data'!J38</f>
        <v>089523809507</v>
      </c>
      <c r="G38" s="23" t="str">
        <f>'Olah Data'!L38</f>
        <v>328401038284532</v>
      </c>
      <c r="H38" s="1" t="str">
        <f>'Olah Data'!M38</f>
        <v>RIZKY RAHMADANI</v>
      </c>
      <c r="I38" s="1" t="str">
        <f>'Olah Data'!N38</f>
        <v>BRI</v>
      </c>
      <c r="J38" s="1" t="str">
        <f>'Olah Data'!O38</f>
        <v>3284 BRI UNIT LINGKAR TIMUR</v>
      </c>
      <c r="K38" s="1" t="str">
        <f>'Olah Data'!P38</f>
        <v>Kos Biru Hj. Anang, Jalan Otista II, RT 6,RW 9,Bidara Cina, Jatinegara ,Kota Jakarta Timur, DKI Jakarta ,13330</v>
      </c>
      <c r="L38" s="1" t="str">
        <f>'Olah Data'!Q38</f>
        <v>Jakarta Timur</v>
      </c>
      <c r="M38" s="1" t="str">
        <f>'Olah Data'!R38</f>
        <v>Gang Mandiri, Jalan Hibrida 15, RT 10,RW 04, Kelurahan Sidomulyo, Kecamatan Gading Cempaka, Kota Bengkulu, Provinsi Bengkulu, 38229</v>
      </c>
      <c r="N38" s="1" t="str">
        <f>'Olah Data'!S38</f>
        <v>1771 Kota Bengkulu Provinsi Bengkulu</v>
      </c>
      <c r="O38" s="1" t="str">
        <f>'Olah Data'!U38</f>
        <v>1709 Kabupaten Bengkulu Tengah Provinsi Bengkulu</v>
      </c>
      <c r="P38" s="1" t="str">
        <f>'Olah Data'!V38</f>
        <v>1771 BPS Kota Bengkulu</v>
      </c>
      <c r="Q38" s="1" t="str">
        <f>'Olah Data'!W38</f>
        <v>1700 BPS Provinsi Bengkulu</v>
      </c>
    </row>
    <row r="39" spans="1:17" ht="12.75">
      <c r="A39" s="3">
        <f>'Olah Data'!A39</f>
        <v>45447.622912094906</v>
      </c>
      <c r="B39" s="1" t="str">
        <f>'Olah Data'!B39</f>
        <v>3SK1</v>
      </c>
      <c r="C39" s="23" t="str">
        <f>'Olah Data'!D39</f>
        <v>212112233</v>
      </c>
      <c r="D39" s="1" t="str">
        <f>'Olah Data'!E39</f>
        <v>NABILA FATMA PUTRI YUNARDI</v>
      </c>
      <c r="E39" s="1" t="str">
        <f>'Olah Data'!I39</f>
        <v>nabilafatma2002@gmail.com</v>
      </c>
      <c r="F39" s="1" t="str">
        <f>'Olah Data'!J39</f>
        <v>087883929325</v>
      </c>
      <c r="G39" s="23" t="str">
        <f>'Olah Data'!L39</f>
        <v>003301136939506</v>
      </c>
      <c r="H39" s="1" t="str">
        <f>'Olah Data'!M39</f>
        <v>NABILA FATMA PUTRI Y</v>
      </c>
      <c r="I39" s="1" t="str">
        <f>'Olah Data'!N39</f>
        <v>BRI</v>
      </c>
      <c r="J39" s="1" t="str">
        <f>'Olah Data'!O39</f>
        <v>KC KEDIRI</v>
      </c>
      <c r="K39" s="1" t="str">
        <f>'Olah Data'!P39</f>
        <v>Jalan Mesjid No.4, RT.13/RW.9, Kelurahan Bidaracina, Jatinegara, KOTA JAKARTA TIMUR, JATINEGARA, DKI JAKARTA, ID, 13330</v>
      </c>
      <c r="L39" s="1" t="str">
        <f>'Olah Data'!Q39</f>
        <v>Jakarta Timur</v>
      </c>
      <c r="M39" s="1" t="str">
        <f>'Olah Data'!R39</f>
        <v>Dusun Tlanak, RT001/RW004, Desa Ngampel, Kecamatan Papar, Kabupaten Kediri</v>
      </c>
      <c r="N39" s="1" t="str">
        <f>'Olah Data'!S39</f>
        <v>3506 Kabupaten Kediri Provinsi Jawa Timur</v>
      </c>
      <c r="O39" s="1" t="str">
        <f>'Olah Data'!U39</f>
        <v>3571 Kota Kediri Provinsi Jawa Timur</v>
      </c>
      <c r="P39" s="1" t="str">
        <f>'Olah Data'!V39</f>
        <v>3506 BPS Kabupaten Kediri</v>
      </c>
      <c r="Q39" s="1" t="str">
        <f>'Olah Data'!W39</f>
        <v>3571 BPS Kota Kediri</v>
      </c>
    </row>
    <row r="40" spans="1:17" ht="12.75">
      <c r="A40" s="3">
        <f>'Olah Data'!A40</f>
        <v>45447.768721527777</v>
      </c>
      <c r="B40" s="1" t="str">
        <f>'Olah Data'!B40</f>
        <v>3SE1</v>
      </c>
      <c r="C40" s="23" t="str">
        <f>'Olah Data'!D40</f>
        <v>212112228</v>
      </c>
      <c r="D40" s="1" t="str">
        <f>'Olah Data'!E40</f>
        <v>Muthia Ulinnuha Prabandari</v>
      </c>
      <c r="E40" s="1" t="str">
        <f>'Olah Data'!I40</f>
        <v>muthiaulinnuha03@gmail.com</v>
      </c>
      <c r="F40" s="1" t="str">
        <f>'Olah Data'!J40</f>
        <v>085870054552</v>
      </c>
      <c r="G40" s="23" t="str">
        <f>'Olah Data'!L40</f>
        <v>1447027063</v>
      </c>
      <c r="H40" s="1" t="str">
        <f>'Olah Data'!M40</f>
        <v>MUTHIA ULINNUHA PRABANDARI</v>
      </c>
      <c r="I40" s="1" t="str">
        <f>'Olah Data'!N40</f>
        <v>BNI</v>
      </c>
      <c r="J40" s="1" t="str">
        <f>'Olah Data'!O40</f>
        <v>BNI YOGYAKARTA JL.TRIKORA NO.1 YOGYAKARTA</v>
      </c>
      <c r="K40" s="1" t="str">
        <f>'Olah Data'!P40</f>
        <v>Jalan kebon nanas selatan I No.4, RT.06/RW.08, Cipinang Cempedak, Jatinegara, Kota Jakarta Timur, DKI Jakarta</v>
      </c>
      <c r="L40" s="1" t="str">
        <f>'Olah Data'!Q40</f>
        <v>Jakarta Timur</v>
      </c>
      <c r="M40" s="1" t="str">
        <f>'Olah Data'!R40</f>
        <v>Jalan Nakula 50 Ketanggungan, Wirobrajan, Yogyakarta, DIY</v>
      </c>
      <c r="N40" s="1" t="str">
        <f>'Olah Data'!S40</f>
        <v>3471 Kota Yogyakarta Provinsi DI Yogyakarta</v>
      </c>
      <c r="O40" s="1" t="str">
        <f>'Olah Data'!U40</f>
        <v>3402 Kabupaten Bantul Provinsi DI Yogyakarta</v>
      </c>
      <c r="P40" s="1" t="str">
        <f>'Olah Data'!V40</f>
        <v>3471 BPS Kota Yogyakarta</v>
      </c>
      <c r="Q40" s="1" t="str">
        <f>'Olah Data'!W40</f>
        <v>3400 BPS Provinsi DI Yogyakarta</v>
      </c>
    </row>
    <row r="41" spans="1:17" ht="12.75">
      <c r="A41" s="3">
        <f>'Olah Data'!A41</f>
        <v>45447.623514907405</v>
      </c>
      <c r="B41" s="1" t="str">
        <f>'Olah Data'!B41</f>
        <v>3SE3</v>
      </c>
      <c r="C41" s="23" t="str">
        <f>'Olah Data'!D41</f>
        <v>212112314</v>
      </c>
      <c r="D41" s="1" t="str">
        <f>'Olah Data'!E41</f>
        <v>Reny Dyah Kurniawati</v>
      </c>
      <c r="E41" s="1" t="str">
        <f>'Olah Data'!I41</f>
        <v>renydk13@gmail.com</v>
      </c>
      <c r="F41" s="1" t="str">
        <f>'Olah Data'!J41</f>
        <v>082135744087</v>
      </c>
      <c r="G41" s="23" t="str">
        <f>'Olah Data'!L41</f>
        <v>8610570829</v>
      </c>
      <c r="H41" s="1" t="str">
        <f>'Olah Data'!M41</f>
        <v>AGUS KURNIAWAN</v>
      </c>
      <c r="I41" s="1" t="str">
        <f>'Olah Data'!N41</f>
        <v>BCA</v>
      </c>
      <c r="J41" s="1" t="str">
        <f>'Olah Data'!O41</f>
        <v>KCP KALIURANG</v>
      </c>
      <c r="K41" s="1" t="str">
        <f>'Olah Data'!P41</f>
        <v>Graha Fialdis, Jl Saabun No 6 RT 14/RW 2 Bidara Cina, Jatinegara, Jakarta Timur</v>
      </c>
      <c r="L41" s="1" t="str">
        <f>'Olah Data'!Q41</f>
        <v>Jakarta Timur</v>
      </c>
      <c r="M41" s="1" t="str">
        <f>'Olah Data'!R41</f>
        <v>Cakran RT 03 RW 36 Wukirsari Cangkringan Sleman Yogyakarta</v>
      </c>
      <c r="N41" s="1" t="str">
        <f>'Olah Data'!S41</f>
        <v>3404 Kabupaten Sleman Provinsi DI Yogyakarta</v>
      </c>
      <c r="O41" s="1" t="str">
        <f>'Olah Data'!U41</f>
        <v>3471 Kota Yogyakarta Provinsi DI Yogyakarta</v>
      </c>
      <c r="P41" s="1" t="str">
        <f>'Olah Data'!V41</f>
        <v>3404 BPS Kabupaten Sleman</v>
      </c>
      <c r="Q41" s="1" t="str">
        <f>'Olah Data'!W41</f>
        <v>3471 BPS Kota Yogyakarta</v>
      </c>
    </row>
    <row r="42" spans="1:17" ht="12.75">
      <c r="A42" s="3">
        <f>'Olah Data'!A42</f>
        <v>45448.524373761575</v>
      </c>
      <c r="B42" s="1" t="str">
        <f>'Olah Data'!B42</f>
        <v>3SE3</v>
      </c>
      <c r="C42" s="23" t="str">
        <f>'Olah Data'!D42</f>
        <v>212112264</v>
      </c>
      <c r="D42" s="1" t="str">
        <f>'Olah Data'!E42</f>
        <v>Nisrina Sekar Harum</v>
      </c>
      <c r="E42" s="1" t="str">
        <f>'Olah Data'!I42</f>
        <v>nisrinasekarharum@gmail.com</v>
      </c>
      <c r="F42" s="1" t="str">
        <f>'Olah Data'!J42</f>
        <v>089653392602</v>
      </c>
      <c r="G42" s="23" t="str">
        <f>'Olah Data'!L42</f>
        <v>014901082653504</v>
      </c>
      <c r="H42" s="1" t="str">
        <f>'Olah Data'!M42</f>
        <v xml:space="preserve">Nisrina Sekar Harum </v>
      </c>
      <c r="I42" s="1" t="str">
        <f>'Olah Data'!N42</f>
        <v>BRI</v>
      </c>
      <c r="J42" s="1" t="str">
        <f>'Olah Data'!O42</f>
        <v xml:space="preserve">Karanganyar </v>
      </c>
      <c r="K42" s="1" t="str">
        <f>'Olah Data'!P42</f>
        <v xml:space="preserve">RT 06/RW 04, No.3, Jalan Sensus 3, Bidara Cina, Jatinegara </v>
      </c>
      <c r="L42" s="1" t="str">
        <f>'Olah Data'!Q42</f>
        <v>Jakarta Timur</v>
      </c>
      <c r="M42" s="1" t="str">
        <f>'Olah Data'!R42</f>
        <v>RT 08/RW 01, No B7, Puri Taman Sari 2, Jati, Jaten</v>
      </c>
      <c r="N42" s="1" t="str">
        <f>'Olah Data'!S42</f>
        <v>3313 Kabupaten Karanganyar Provinsi Jawa Tengah</v>
      </c>
      <c r="O42" s="1" t="str">
        <f>'Olah Data'!U42</f>
        <v>3372 Kota Surakarta Provinsi Jawa Tengah</v>
      </c>
      <c r="P42" s="1" t="str">
        <f>'Olah Data'!V42</f>
        <v>3313 BPS Kabupaten Karanganyar</v>
      </c>
      <c r="Q42" s="1" t="str">
        <f>'Olah Data'!W42</f>
        <v>3372 BPS Kota Surakarta</v>
      </c>
    </row>
    <row r="43" spans="1:17" ht="12.75">
      <c r="A43" s="3">
        <f>'Olah Data'!A43</f>
        <v>45447.624173680553</v>
      </c>
      <c r="B43" s="1" t="str">
        <f>'Olah Data'!B43</f>
        <v>3SK1</v>
      </c>
      <c r="C43" s="23" t="str">
        <f>'Olah Data'!D43</f>
        <v>212112411</v>
      </c>
      <c r="D43" s="1" t="str">
        <f>'Olah Data'!E43</f>
        <v>Via Yuanisa Aulia</v>
      </c>
      <c r="E43" s="1" t="str">
        <f>'Olah Data'!I43</f>
        <v>viayuanisaaulia30@gmail.com</v>
      </c>
      <c r="F43" s="1" t="str">
        <f>'Olah Data'!J43</f>
        <v>085856962195</v>
      </c>
      <c r="G43" s="23" t="str">
        <f>'Olah Data'!L43</f>
        <v>2981180633</v>
      </c>
      <c r="H43" s="1" t="str">
        <f>'Olah Data'!M43</f>
        <v>Via Yuanisa Aulia</v>
      </c>
      <c r="I43" s="1" t="str">
        <f>'Olah Data'!N43</f>
        <v>BCA</v>
      </c>
      <c r="J43" s="1" t="str">
        <f>'Olah Data'!O43</f>
        <v>BCA KCU Kediri</v>
      </c>
      <c r="K43" s="1" t="str">
        <f>'Olah Data'!P43</f>
        <v>Jalan Ayub No.6B RT.15 RW.8 Kelurahan Bidaracina Kecamatan Jatinegara</v>
      </c>
      <c r="L43" s="1" t="str">
        <f>'Olah Data'!Q43</f>
        <v>Jakarta Timur</v>
      </c>
      <c r="M43" s="1" t="str">
        <f>'Olah Data'!R43</f>
        <v>Perum Permata Hijau Blok M No. 20 RT.42 RW.10 Kelurahan Singonegaran Kecamatan Pesantren</v>
      </c>
      <c r="N43" s="1" t="str">
        <f>'Olah Data'!S43</f>
        <v>3571 Kota Kediri Provinsi Jawa Timur</v>
      </c>
      <c r="O43" s="1" t="str">
        <f>'Olah Data'!U43</f>
        <v>3506 Kabupaten Kediri Provinsi Jawa Timur</v>
      </c>
      <c r="P43" s="1" t="str">
        <f>'Olah Data'!V43</f>
        <v>3571 BPS Kota Kediri</v>
      </c>
      <c r="Q43" s="1" t="str">
        <f>'Olah Data'!W43</f>
        <v>3506 BPS Kabupaten Kediri</v>
      </c>
    </row>
    <row r="44" spans="1:17" ht="12.75">
      <c r="A44" s="3">
        <f>'Olah Data'!A44</f>
        <v>45447.624343506948</v>
      </c>
      <c r="B44" s="1" t="str">
        <f>'Olah Data'!B44</f>
        <v>3SD2</v>
      </c>
      <c r="C44" s="23" t="str">
        <f>'Olah Data'!D44</f>
        <v>222112368</v>
      </c>
      <c r="D44" s="1" t="str">
        <f>'Olah Data'!E44</f>
        <v>Silvi Ajeng Larasati</v>
      </c>
      <c r="E44" s="1" t="str">
        <f>'Olah Data'!I44</f>
        <v>ajeng397544@gmail.com</v>
      </c>
      <c r="F44" s="1" t="str">
        <f>'Olah Data'!J44</f>
        <v>085608826177</v>
      </c>
      <c r="G44" s="23" t="str">
        <f>'Olah Data'!L44</f>
        <v>1400824637</v>
      </c>
      <c r="H44" s="1" t="str">
        <f>'Olah Data'!M44</f>
        <v>Silvi Ajeng Larasati</v>
      </c>
      <c r="I44" s="1" t="str">
        <f>'Olah Data'!N44</f>
        <v>BCA</v>
      </c>
      <c r="J44" s="1" t="str">
        <f>'Olah Data'!O44</f>
        <v xml:space="preserve"> KCP PARE</v>
      </c>
      <c r="K44" s="1" t="str">
        <f>'Olah Data'!P44</f>
        <v>Jl. Sensus III No.3 RT.006 RW.004 Kelurahan Bidaracina, Kecamatan Jatinegara, Jakarta Timur, DKI Jakarta</v>
      </c>
      <c r="L44" s="1" t="str">
        <f>'Olah Data'!Q44</f>
        <v>Jakarta Timur</v>
      </c>
      <c r="M44" s="1" t="str">
        <f>'Olah Data'!R44</f>
        <v>Jl. Pandan II Lk.1 RT.15/RW.04 No.32 Kelurahan Pare, Kecamatan Pare, Kabupaten Kediri, Jawa Timur</v>
      </c>
      <c r="N44" s="1" t="str">
        <f>'Olah Data'!S44</f>
        <v>3506 Kabupaten Kediri Provinsi Jawa Timur</v>
      </c>
      <c r="O44" s="1" t="str">
        <f>'Olah Data'!U44</f>
        <v>3571 Kota Kediri Provinsi Jawa Timur</v>
      </c>
      <c r="P44" s="1" t="str">
        <f>'Olah Data'!V44</f>
        <v>3506 BPS Kabupaten Kediri</v>
      </c>
      <c r="Q44" s="1" t="str">
        <f>'Olah Data'!W44</f>
        <v>3571 BPS Kota Kediri</v>
      </c>
    </row>
    <row r="45" spans="1:17" ht="12.75">
      <c r="A45" s="3">
        <f>'Olah Data'!A45</f>
        <v>45447.629899537038</v>
      </c>
      <c r="B45" s="1" t="str">
        <f>'Olah Data'!B45</f>
        <v>3SK1</v>
      </c>
      <c r="C45" s="23" t="str">
        <f>'Olah Data'!D45</f>
        <v>212112119</v>
      </c>
      <c r="D45" s="1" t="str">
        <f>'Olah Data'!E45</f>
        <v>Izumi Citra Amelia</v>
      </c>
      <c r="E45" s="1" t="str">
        <f>'Olah Data'!I45</f>
        <v>izumicitraa@gmail.com</v>
      </c>
      <c r="F45" s="1" t="str">
        <f>'Olah Data'!J45</f>
        <v>085848113768</v>
      </c>
      <c r="G45" s="23" t="str">
        <f>'Olah Data'!L45</f>
        <v>168201003640501</v>
      </c>
      <c r="H45" s="1" t="str">
        <f>'Olah Data'!M45</f>
        <v xml:space="preserve">Izumi Citra Amelia </v>
      </c>
      <c r="I45" s="1" t="str">
        <f>'Olah Data'!N45</f>
        <v>BRI</v>
      </c>
      <c r="J45" s="1" t="str">
        <f>'Olah Data'!O45</f>
        <v>Klaten</v>
      </c>
      <c r="K45" s="1" t="str">
        <f>'Olah Data'!P45</f>
        <v>Jalan Mulia, RT 8,RW 8, No 20, Bidara Cina, Jatinegara</v>
      </c>
      <c r="L45" s="1" t="str">
        <f>'Olah Data'!Q45</f>
        <v>Jakarta Timur</v>
      </c>
      <c r="M45" s="1" t="str">
        <f>'Olah Data'!R45</f>
        <v>Jonggrangan, RT 01, RW 03, Karanganom, Klaten Utara, Klaten</v>
      </c>
      <c r="N45" s="1" t="str">
        <f>'Olah Data'!S45</f>
        <v>3310 Kabupaten Klaten Provinsi Jawa Tengah</v>
      </c>
      <c r="O45" s="1" t="str">
        <f>'Olah Data'!U45</f>
        <v>3471 Kota Yogyakarta Provinsi DI Yogyakarta</v>
      </c>
      <c r="P45" s="1" t="str">
        <f>'Olah Data'!V45</f>
        <v>3310 BPS Kabupaten Klaten</v>
      </c>
      <c r="Q45" s="1" t="str">
        <f>'Olah Data'!W45</f>
        <v>3471 BPS Kota Yogyakarta</v>
      </c>
    </row>
    <row r="46" spans="1:17" ht="12.75">
      <c r="A46" s="3">
        <f>'Olah Data'!A46</f>
        <v>45450.452458726853</v>
      </c>
      <c r="B46" s="1" t="str">
        <f>'Olah Data'!B46</f>
        <v>3SD3</v>
      </c>
      <c r="C46" s="23" t="str">
        <f>'Olah Data'!D46</f>
        <v>222112076</v>
      </c>
      <c r="D46" s="1" t="str">
        <f>'Olah Data'!E46</f>
        <v>Gilang Abdul Jabbar</v>
      </c>
      <c r="E46" s="1" t="str">
        <f>'Olah Data'!I46</f>
        <v>222112076@stis.ac.id</v>
      </c>
      <c r="F46" s="1" t="str">
        <f>'Olah Data'!J46</f>
        <v>089506608135</v>
      </c>
      <c r="G46" s="23" t="str">
        <f>'Olah Data'!L46</f>
        <v>5800434353</v>
      </c>
      <c r="H46" s="1">
        <f>'Olah Data'!M46</f>
        <v>5800434353</v>
      </c>
      <c r="I46" s="1" t="str">
        <f>'Olah Data'!N46</f>
        <v>Bank BCA</v>
      </c>
      <c r="J46" s="1" t="str">
        <f>'Olah Data'!O46</f>
        <v>KCP BCA UTAN KAYU UTARA</v>
      </c>
      <c r="K46" s="1" t="str">
        <f>'Olah Data'!P46</f>
        <v>Jalan Balai Rakyat No.13 RT.001/RW.010, Utan Kayu Utara, Matraman, Jakarta Timur, 13120</v>
      </c>
      <c r="L46" s="1" t="str">
        <f>'Olah Data'!Q46</f>
        <v>Jakarta Timur</v>
      </c>
      <c r="M46" s="1" t="str">
        <f>'Olah Data'!R46</f>
        <v>Jl. Nurul Yaqin No.73, RT.03/RW02/RW.02, Tengah, Kec. Cibinong, Kabupaten Bogor, Jawa Barat 16914</v>
      </c>
      <c r="N46" s="1" t="str">
        <f>'Olah Data'!S46</f>
        <v>3201 Kabupaten Bogor Provinsi Jawa Barat</v>
      </c>
      <c r="O46" s="1" t="str">
        <f>'Olah Data'!U46</f>
        <v>3172 Kota Jakarta Timur Provinsi DKI Jakarta</v>
      </c>
      <c r="P46" s="1" t="str">
        <f>'Olah Data'!V46</f>
        <v>3201 BPS Kabupaten Bogor</v>
      </c>
      <c r="Q46" s="1" t="str">
        <f>'Olah Data'!W46</f>
        <v>3172 BPS Kota Jakarta Timur</v>
      </c>
    </row>
    <row r="47" spans="1:17" ht="12.75">
      <c r="A47" s="3">
        <f>'Olah Data'!A47</f>
        <v>45447.625915775461</v>
      </c>
      <c r="B47" s="1" t="str">
        <f>'Olah Data'!B47</f>
        <v>3SK2</v>
      </c>
      <c r="C47" s="23" t="str">
        <f>'Olah Data'!D47</f>
        <v>212111957</v>
      </c>
      <c r="D47" s="1" t="str">
        <f>'Olah Data'!E47</f>
        <v>Bintana Tajmala</v>
      </c>
      <c r="E47" s="1" t="str">
        <f>'Olah Data'!I47</f>
        <v>btajmala@gmail.com</v>
      </c>
      <c r="F47" s="1" t="str">
        <f>'Olah Data'!J47</f>
        <v>083845086536</v>
      </c>
      <c r="G47" s="23" t="str">
        <f>'Olah Data'!L47</f>
        <v>0620628352</v>
      </c>
      <c r="H47" s="1" t="str">
        <f>'Olah Data'!M47</f>
        <v>Bintana Tajmala</v>
      </c>
      <c r="I47" s="1" t="str">
        <f>'Olah Data'!N47</f>
        <v>BCA</v>
      </c>
      <c r="J47" s="1" t="str">
        <f>'Olah Data'!O47</f>
        <v>BCA KCP Kudusan</v>
      </c>
      <c r="K47" s="1" t="str">
        <f>'Olah Data'!P47</f>
        <v>Jalan Kebun Sayur I No 66A RT 8 RW 3 Kampung Melayu, Jatinegara</v>
      </c>
      <c r="L47" s="1" t="str">
        <f>'Olah Data'!Q47</f>
        <v>Jakarta Timur</v>
      </c>
      <c r="M47" s="1" t="str">
        <f>'Olah Data'!R47</f>
        <v>Jalan Niaga Gang Cilung No 30 RT 11 RW 02, Kelurahan Ciptomulyo, Kecamatan Sukun, Kota Malang</v>
      </c>
      <c r="N47" s="1" t="str">
        <f>'Olah Data'!S47</f>
        <v>3573 Kota Malang Provinsi Jawa Timur</v>
      </c>
      <c r="O47" s="1" t="str">
        <f>'Olah Data'!U47</f>
        <v>3507 Kabupaten Malang Provinsi Jawa Timur</v>
      </c>
      <c r="P47" s="1" t="str">
        <f>'Olah Data'!V47</f>
        <v>3573 BPS Kota Malang</v>
      </c>
      <c r="Q47" s="1" t="str">
        <f>'Olah Data'!W47</f>
        <v>3507 BPS Kabupaten Malang</v>
      </c>
    </row>
    <row r="48" spans="1:17" ht="12.75">
      <c r="A48" s="3">
        <f>'Olah Data'!A48</f>
        <v>45447.626145671296</v>
      </c>
      <c r="B48" s="1" t="str">
        <f>'Olah Data'!B48</f>
        <v>3SE3</v>
      </c>
      <c r="C48" s="23" t="str">
        <f>'Olah Data'!D48</f>
        <v>212112323</v>
      </c>
      <c r="D48" s="1" t="str">
        <f>'Olah Data'!E48</f>
        <v>Rika Lusiana Simbolon</v>
      </c>
      <c r="E48" s="1" t="str">
        <f>'Olah Data'!I48</f>
        <v>rikalusiana03@gmail.com</v>
      </c>
      <c r="F48" s="1" t="str">
        <f>'Olah Data'!J48</f>
        <v>083803743522</v>
      </c>
      <c r="G48" s="23" t="str">
        <f>'Olah Data'!L48</f>
        <v>531901035633539</v>
      </c>
      <c r="H48" s="1" t="str">
        <f>'Olah Data'!M48</f>
        <v>Rika Lusiana Simbolon</v>
      </c>
      <c r="I48" s="1" t="str">
        <f>'Olah Data'!N48</f>
        <v>Bank Rakyat Indonesia (BRI)</v>
      </c>
      <c r="J48" s="1" t="str">
        <f>'Olah Data'!O48</f>
        <v>KC 5319 BRI Unit Mandala</v>
      </c>
      <c r="K48" s="1" t="str">
        <f>'Olah Data'!P48</f>
        <v>RT 03/RW 07, 15B, Jalan Kebon Nanas Utara I, Kel. Cipinang Cempedak, Kec. Jatinegara</v>
      </c>
      <c r="L48" s="1" t="str">
        <f>'Olah Data'!Q48</f>
        <v>Jakarta Timur</v>
      </c>
      <c r="M48" s="1" t="str">
        <f>'Olah Data'!R48</f>
        <v>RT 00/RW 00, No. 75, Jalan Tangguk Bongkar VIII, Kel. Tegal Sari Mandala II, Kec. Medan Denai</v>
      </c>
      <c r="N48" s="1" t="str">
        <f>'Olah Data'!S48</f>
        <v>1275 Kota Medan Provinsi Sumatera Utara</v>
      </c>
      <c r="O48" s="1" t="str">
        <f>'Olah Data'!U48</f>
        <v>1275 Kota Medan Provinsi Sumatera Utara</v>
      </c>
      <c r="P48" s="1" t="str">
        <f>'Olah Data'!V48</f>
        <v>1200 BPS Provinsi Sumatera Utara</v>
      </c>
      <c r="Q48" s="1" t="str">
        <f>'Olah Data'!W48</f>
        <v>1275 BPS Kota Medan</v>
      </c>
    </row>
    <row r="49" spans="1:17" ht="12.75">
      <c r="A49" s="3">
        <f>'Olah Data'!A49</f>
        <v>45447.776706979166</v>
      </c>
      <c r="B49" s="1" t="str">
        <f>'Olah Data'!B49</f>
        <v>2D32</v>
      </c>
      <c r="C49" s="23" t="str">
        <f>'Olah Data'!D49</f>
        <v>112212463</v>
      </c>
      <c r="D49" s="1" t="str">
        <f>'Olah Data'!E49</f>
        <v>Ahmad Ramdani</v>
      </c>
      <c r="E49" s="1" t="str">
        <f>'Olah Data'!I49</f>
        <v>112212463@stis.ac.id</v>
      </c>
      <c r="F49" s="1" t="str">
        <f>'Olah Data'!J49</f>
        <v>085867150078</v>
      </c>
      <c r="G49" s="23" t="str">
        <f>'Olah Data'!L49</f>
        <v>684501005037501</v>
      </c>
      <c r="H49" s="1" t="str">
        <f>'Olah Data'!M49</f>
        <v>AHMAD RAMDANI</v>
      </c>
      <c r="I49" s="1" t="str">
        <f>'Olah Data'!N49</f>
        <v>BRI</v>
      </c>
      <c r="J49" s="1" t="str">
        <f>'Olah Data'!O49</f>
        <v>BRI UNIT NGOMBOL</v>
      </c>
      <c r="K49" s="1" t="str">
        <f>'Olah Data'!P49</f>
        <v>Jalan Kebon Nanas Selatan 1 No 31 RT 008/RW 008, Kecamatan Jatinegara</v>
      </c>
      <c r="L49" s="1" t="str">
        <f>'Olah Data'!Q49</f>
        <v>Jakarta Timur</v>
      </c>
      <c r="M49" s="1" t="str">
        <f>'Olah Data'!R49</f>
        <v>Desa Malang RT 001/RW 001, Kecamatan Ngombol, Kabupaten Purworejo</v>
      </c>
      <c r="N49" s="1" t="str">
        <f>'Olah Data'!S49</f>
        <v>3306 Kabupaten Purworejo Provinsi Jawa Tengah</v>
      </c>
      <c r="O49" s="1" t="str">
        <f>'Olah Data'!U49</f>
        <v>3401 Kabupaten Kulon Progo Provinsi DI Yogyakarta</v>
      </c>
      <c r="P49" s="1" t="str">
        <f>'Olah Data'!V49</f>
        <v>3306 BPS Kabupaten Purworejo</v>
      </c>
      <c r="Q49" s="1" t="str">
        <f>'Olah Data'!W49</f>
        <v>3401 BPS Kabupaten Kulon Progo</v>
      </c>
    </row>
    <row r="50" spans="1:17" ht="12.75">
      <c r="A50" s="3">
        <f>'Olah Data'!A50</f>
        <v>45447.62694234954</v>
      </c>
      <c r="B50" s="1" t="str">
        <f>'Olah Data'!B50</f>
        <v>3SK3</v>
      </c>
      <c r="C50" s="23" t="str">
        <f>'Olah Data'!D50</f>
        <v>212112341</v>
      </c>
      <c r="D50" s="1" t="str">
        <f>'Olah Data'!E50</f>
        <v>Rully Firmansyah Suryo Andriyanto</v>
      </c>
      <c r="E50" s="1" t="str">
        <f>'Olah Data'!I50</f>
        <v>rullyfsa3@gmail.com</v>
      </c>
      <c r="F50" s="1" t="str">
        <f>'Olah Data'!J50</f>
        <v>085740578076</v>
      </c>
      <c r="G50" s="23" t="str">
        <f>'Olah Data'!L50</f>
        <v>0617834914</v>
      </c>
      <c r="H50" s="1" t="str">
        <f>'Olah Data'!M50</f>
        <v>Rully Firmansyah Suryo Andriyanto</v>
      </c>
      <c r="I50" s="1" t="str">
        <f>'Olah Data'!N50</f>
        <v>BNI</v>
      </c>
      <c r="J50" s="1" t="str">
        <f>'Olah Data'!O50</f>
        <v>Nusukan</v>
      </c>
      <c r="K50" s="1" t="str">
        <f>'Olah Data'!P50</f>
        <v>Jl. Saleh Abud No. 3, RT 13/RW 8, Kampung Melayu, Jatinegara, Jakarta Timur, DKI Jakarta, 13330</v>
      </c>
      <c r="L50" s="1" t="str">
        <f>'Olah Data'!Q50</f>
        <v>Jakarta Timur</v>
      </c>
      <c r="M50" s="1" t="str">
        <f>'Olah Data'!R50</f>
        <v>Bibis Baru RT 05/RW 24, Kelurahan Nusukan, Kecamatan Banjarsari, Kota Surakarta, 57135</v>
      </c>
      <c r="N50" s="1" t="str">
        <f>'Olah Data'!S50</f>
        <v>3372 Kota Surakarta Provinsi Jawa Tengah</v>
      </c>
      <c r="O50" s="1" t="str">
        <f>'Olah Data'!U50</f>
        <v>3313 Kabupaten Karanganyar Provinsi Jawa Tengah</v>
      </c>
      <c r="P50" s="1" t="str">
        <f>'Olah Data'!V50</f>
        <v>3372 BPS Kota Surakarta</v>
      </c>
      <c r="Q50" s="1" t="str">
        <f>'Olah Data'!W50</f>
        <v>3313 BPS Kabupaten Karanganyar</v>
      </c>
    </row>
    <row r="51" spans="1:17" ht="12.75">
      <c r="A51" s="3">
        <f>'Olah Data'!A51</f>
        <v>45448.492381620366</v>
      </c>
      <c r="B51" s="1" t="str">
        <f>'Olah Data'!B51</f>
        <v>3SK3</v>
      </c>
      <c r="C51" s="23" t="str">
        <f>'Olah Data'!D51</f>
        <v>212112240</v>
      </c>
      <c r="D51" s="1" t="str">
        <f>'Olah Data'!E51</f>
        <v>Nailu Rokhmah</v>
      </c>
      <c r="E51" s="1" t="str">
        <f>'Olah Data'!I51</f>
        <v>nailurokhmah.13@gmail.com</v>
      </c>
      <c r="F51" s="1" t="str">
        <f>'Olah Data'!J51</f>
        <v>081395787976</v>
      </c>
      <c r="G51" s="23" t="str">
        <f>'Olah Data'!L51</f>
        <v>680001037476533</v>
      </c>
      <c r="H51" s="1" t="str">
        <f>'Olah Data'!M51</f>
        <v>NAILU ROKHMAH</v>
      </c>
      <c r="I51" s="1" t="str">
        <f>'Olah Data'!N51</f>
        <v>BRI</v>
      </c>
      <c r="J51" s="1" t="str">
        <f>'Olah Data'!O51</f>
        <v>KC BRI Muntilan</v>
      </c>
      <c r="K51" s="1" t="str">
        <f>'Olah Data'!P51</f>
        <v>Jl. Sensus III No. 10B, RT. 06/RW. 04, Kelurahan Bidara Cina, Kecamatan Jatinegara</v>
      </c>
      <c r="L51" s="1" t="str">
        <f>'Olah Data'!Q51</f>
        <v>Jakarta Timur</v>
      </c>
      <c r="M51" s="1" t="str">
        <f>'Olah Data'!R51</f>
        <v>Japun I, RT. 04/RW. 10, Desa Paremono, Kecamatan Mungkid</v>
      </c>
      <c r="N51" s="1" t="str">
        <f>'Olah Data'!S51</f>
        <v>3308 Kabupaten Magelang Provinsi Jawa Tengah</v>
      </c>
      <c r="O51" s="1" t="str">
        <f>'Olah Data'!U51</f>
        <v>3371 Kota Magelang Provinsi Jawa Tengah</v>
      </c>
      <c r="P51" s="1" t="str">
        <f>'Olah Data'!V51</f>
        <v>3308 BPS Kabupaten Magelang</v>
      </c>
      <c r="Q51" s="1" t="str">
        <f>'Olah Data'!W51</f>
        <v>3371 BPS Kota Magelang</v>
      </c>
    </row>
    <row r="52" spans="1:17" ht="12.75">
      <c r="A52" s="3">
        <f>'Olah Data'!A52</f>
        <v>45447.630087534722</v>
      </c>
      <c r="B52" s="1" t="str">
        <f>'Olah Data'!B52</f>
        <v>3SE2</v>
      </c>
      <c r="C52" s="23" t="str">
        <f>'Olah Data'!D52</f>
        <v>212111985</v>
      </c>
      <c r="D52" s="1" t="str">
        <f>'Olah Data'!E52</f>
        <v>DEWI SITORESMI CAHYANINGTYAS</v>
      </c>
      <c r="E52" s="1" t="str">
        <f>'Olah Data'!I52</f>
        <v>dewisitoresmi88@gmail.com</v>
      </c>
      <c r="F52" s="1" t="str">
        <f>'Olah Data'!J52</f>
        <v>081390602828</v>
      </c>
      <c r="G52" s="23" t="str">
        <f>'Olah Data'!L52</f>
        <v>003201093151504</v>
      </c>
      <c r="H52" s="1" t="str">
        <f>'Olah Data'!M52</f>
        <v xml:space="preserve">Dewi Sitoresmi Cahyaningtyas </v>
      </c>
      <c r="I52" s="1" t="str">
        <f>'Olah Data'!N52</f>
        <v>BRI</v>
      </c>
      <c r="J52" s="1" t="str">
        <f>'Olah Data'!O52</f>
        <v>Kebumen</v>
      </c>
      <c r="K52" s="1" t="str">
        <f>'Olah Data'!P52</f>
        <v xml:space="preserve">Jl. Kebon Nanas Selatan II no. 50, Cipinang Cempedak, Jatinegara, Jakarta Timur </v>
      </c>
      <c r="L52" s="1" t="str">
        <f>'Olah Data'!Q52</f>
        <v>Jakarta Timur</v>
      </c>
      <c r="M52" s="1" t="str">
        <f>'Olah Data'!R52</f>
        <v>Desa Kebulusan RT 09 RW 03, Kecamatan Pejagoan, Kabupaten Kebumen</v>
      </c>
      <c r="N52" s="1" t="str">
        <f>'Olah Data'!S52</f>
        <v>3305 Kabupaten Kebumen Provinsi Jawa Tengah</v>
      </c>
      <c r="O52" s="1" t="str">
        <f>'Olah Data'!U52</f>
        <v>3306 Kabupaten Purworejo Provinsi Jawa Tengah</v>
      </c>
      <c r="P52" s="1" t="str">
        <f>'Olah Data'!V52</f>
        <v>3305 BPS Kabupaten Kebumen</v>
      </c>
      <c r="Q52" s="1" t="str">
        <f>'Olah Data'!W52</f>
        <v>3306 BPS Kabupaten Purworejo</v>
      </c>
    </row>
    <row r="53" spans="1:17" ht="12.75">
      <c r="A53" s="3">
        <f>'Olah Data'!A53</f>
        <v>45451.437393125001</v>
      </c>
      <c r="B53" s="1" t="str">
        <f>'Olah Data'!B53</f>
        <v>3SK2</v>
      </c>
      <c r="C53" s="23" t="str">
        <f>'Olah Data'!D53</f>
        <v>212112202</v>
      </c>
      <c r="D53" s="1" t="str">
        <f>'Olah Data'!E53</f>
        <v>Muhammad Akbar</v>
      </c>
      <c r="E53" s="1" t="str">
        <f>'Olah Data'!I53</f>
        <v>M.akbar2209@gmail.com</v>
      </c>
      <c r="F53" s="1" t="str">
        <f>'Olah Data'!J53</f>
        <v>081295808022</v>
      </c>
      <c r="G53" s="23" t="str">
        <f>'Olah Data'!L53</f>
        <v>7391377441</v>
      </c>
      <c r="H53" s="1" t="str">
        <f>'Olah Data'!M53</f>
        <v>Muhammad Akbar</v>
      </c>
      <c r="I53" s="1" t="str">
        <f>'Olah Data'!N53</f>
        <v>BCA</v>
      </c>
      <c r="J53" s="1" t="str">
        <f>'Olah Data'!O53</f>
        <v>Bank BCA KCP Juanda</v>
      </c>
      <c r="K53" s="1" t="str">
        <f>'Olah Data'!P53</f>
        <v>Jl. Kebon Nanas Selatan I No.6, RT.6/RW.8, Cipinang Cempedak (No.2 Samping laundry), KOTA JAKARTA TIMUR, JATINEGARA, DKI JAKARTA, ID, 13340</v>
      </c>
      <c r="L53" s="1" t="str">
        <f>'Olah Data'!Q53</f>
        <v>Jakarta Timur</v>
      </c>
      <c r="M53" s="1" t="str">
        <f>'Olah Data'!R53</f>
        <v>Jl. Irida Barat XX Blok E1/10, RT 05 RW 14, Kel. Bekasi Jaya, Kec Bekasi Timur. Kota Bekasi</v>
      </c>
      <c r="N53" s="1" t="str">
        <f>'Olah Data'!S53</f>
        <v>3275 Kota Bekasi Provinsi Jawa Barat</v>
      </c>
      <c r="O53" s="1" t="str">
        <f>'Olah Data'!U53</f>
        <v>3172 Kota Jakarta Timur Provinsi DKI Jakarta</v>
      </c>
      <c r="P53" s="1" t="str">
        <f>'Olah Data'!V53</f>
        <v>3100 BPS Provinsi DKI Jakarta</v>
      </c>
      <c r="Q53" s="1" t="str">
        <f>'Olah Data'!W53</f>
        <v>3275 BPS Kota Bekasi</v>
      </c>
    </row>
    <row r="54" spans="1:17" ht="12.75">
      <c r="A54" s="3">
        <f>'Olah Data'!A54</f>
        <v>45447.628314571761</v>
      </c>
      <c r="B54" s="1" t="str">
        <f>'Olah Data'!B54</f>
        <v>2D32</v>
      </c>
      <c r="C54" s="23" t="str">
        <f>'Olah Data'!D54</f>
        <v>112212466</v>
      </c>
      <c r="D54" s="1" t="str">
        <f>'Olah Data'!E54</f>
        <v>Alisa Cantika Putri</v>
      </c>
      <c r="E54" s="1" t="str">
        <f>'Olah Data'!I54</f>
        <v>112212466@stis.ac.id</v>
      </c>
      <c r="F54" s="1" t="str">
        <f>'Olah Data'!J54</f>
        <v>089508696393</v>
      </c>
      <c r="G54" s="23" t="str">
        <f>'Olah Data'!L54</f>
        <v>5165275117</v>
      </c>
      <c r="H54" s="1" t="str">
        <f>'Olah Data'!M54</f>
        <v>Ailsa Cantika Putri</v>
      </c>
      <c r="I54" s="1" t="str">
        <f>'Olah Data'!N54</f>
        <v>BCA</v>
      </c>
      <c r="J54" s="1" t="str">
        <f>'Olah Data'!O54</f>
        <v>BCA KCP Sungai Jawi</v>
      </c>
      <c r="K54" s="1" t="str">
        <f>'Olah Data'!P54</f>
        <v>-</v>
      </c>
      <c r="L54" s="1" t="str">
        <f>'Olah Data'!Q54</f>
        <v>Jakarta Timur</v>
      </c>
      <c r="M54" s="1" t="str">
        <f>'Olah Data'!R54</f>
        <v>004/011, Jl.Apel Gg.Cengkeh No.18, Sungai Jawi Luar, Pontianak Barat</v>
      </c>
      <c r="N54" s="1" t="str">
        <f>'Olah Data'!S54</f>
        <v>6171 Kota Pontianak Provinsi Kalimantan Barat</v>
      </c>
      <c r="O54" s="1" t="str">
        <f>'Olah Data'!U54</f>
        <v>6112 Kabupaten Kubu Raya Provinsi Kalimantan Barat</v>
      </c>
      <c r="P54" s="1" t="str">
        <f>'Olah Data'!V54</f>
        <v>6171 BPS Kota Pontianak</v>
      </c>
      <c r="Q54" s="1" t="str">
        <f>'Olah Data'!W54</f>
        <v>6100 BPS Provinsi Kalimantan Barat</v>
      </c>
    </row>
    <row r="55" spans="1:17" ht="12.75">
      <c r="A55" s="3">
        <f>'Olah Data'!A55</f>
        <v>45447.633252268519</v>
      </c>
      <c r="B55" s="1" t="str">
        <f>'Olah Data'!B55</f>
        <v>3SE1</v>
      </c>
      <c r="C55" s="23" t="str">
        <f>'Olah Data'!D55</f>
        <v>212111946</v>
      </c>
      <c r="D55" s="1" t="str">
        <f>'Olah Data'!E55</f>
        <v>Bagas Ashari</v>
      </c>
      <c r="E55" s="1" t="str">
        <f>'Olah Data'!I55</f>
        <v>asharibagas11@gmail.com</v>
      </c>
      <c r="F55" s="1">
        <f>'Olah Data'!J55</f>
        <v>6282281200140</v>
      </c>
      <c r="G55" s="23" t="str">
        <f>'Olah Data'!L55</f>
        <v>1297165239</v>
      </c>
      <c r="H55" s="1" t="str">
        <f>'Olah Data'!M55</f>
        <v>BAGAS ASHARI</v>
      </c>
      <c r="I55" s="1" t="str">
        <f>'Olah Data'!N55</f>
        <v>BNI</v>
      </c>
      <c r="J55" s="1" t="str">
        <f>'Olah Data'!O55</f>
        <v>SUKARAME</v>
      </c>
      <c r="K55" s="1" t="str">
        <f>'Olah Data'!P55</f>
        <v>Jalan Otista II 67A RT 07 RW 09, Bidaracina, Jatinegara</v>
      </c>
      <c r="L55" s="1" t="str">
        <f>'Olah Data'!Q55</f>
        <v>Jakarta Timur</v>
      </c>
      <c r="M55" s="1" t="str">
        <f>'Olah Data'!R55</f>
        <v>Perumahan Nusantara Permai Blok B6 Nomor 24 RT 002 RW 00, Nusantara Permai, Sukabumi</v>
      </c>
      <c r="N55" s="1" t="str">
        <f>'Olah Data'!S55</f>
        <v>1871 Kota Bandar Lampung Provinsi Lampung</v>
      </c>
      <c r="O55" s="1" t="str">
        <f>'Olah Data'!U55</f>
        <v>1809 Kabupaten Pesawaran Provinsi Lampung</v>
      </c>
      <c r="P55" s="1" t="str">
        <f>'Olah Data'!V55</f>
        <v>1800 BPS Provinsi Lampung</v>
      </c>
      <c r="Q55" s="1" t="str">
        <f>'Olah Data'!W55</f>
        <v>1871 BPS Kota Bandar Lampung</v>
      </c>
    </row>
    <row r="56" spans="1:17" ht="12.75">
      <c r="A56" s="3">
        <f>'Olah Data'!A56</f>
        <v>45447.629189571759</v>
      </c>
      <c r="B56" s="1" t="str">
        <f>'Olah Data'!B56</f>
        <v>3SK1</v>
      </c>
      <c r="C56" s="23" t="str">
        <f>'Olah Data'!D56</f>
        <v>212112088</v>
      </c>
      <c r="D56" s="1" t="str">
        <f>'Olah Data'!E56</f>
        <v>HANNA SAJIDHA</v>
      </c>
      <c r="E56" s="1" t="str">
        <f>'Olah Data'!I56</f>
        <v>hannasajidha06@gmail.com</v>
      </c>
      <c r="F56" s="1" t="str">
        <f>'Olah Data'!J56</f>
        <v>082322701376</v>
      </c>
      <c r="G56" s="23" t="str">
        <f>'Olah Data'!L56</f>
        <v>675601020527530</v>
      </c>
      <c r="H56" s="1" t="str">
        <f>'Olah Data'!M56</f>
        <v>HANNA SAJIDHA</v>
      </c>
      <c r="I56" s="1" t="str">
        <f>'Olah Data'!N56</f>
        <v>BRI</v>
      </c>
      <c r="J56" s="1" t="str">
        <f>'Olah Data'!O56</f>
        <v>6756 BRI UNIT KETAWANGREJO</v>
      </c>
      <c r="K56" s="1" t="str">
        <f>'Olah Data'!P56</f>
        <v>Jalan Sensus III No.7 RT03/RW04 Bidara Cina, Jatinegara</v>
      </c>
      <c r="L56" s="1" t="str">
        <f>'Olah Data'!Q56</f>
        <v>Jakarta Timur</v>
      </c>
      <c r="M56" s="1" t="str">
        <f>'Olah Data'!R56</f>
        <v>Jalan Harjobinangun RT02/RW03 No.42, Desa Harjobinangun, Kecamatan Grabag, Kabupaten Purworejo</v>
      </c>
      <c r="N56" s="1" t="str">
        <f>'Olah Data'!S56</f>
        <v>3306 Kabupaten Purworejo Provinsi Jawa Tengah</v>
      </c>
      <c r="O56" s="1" t="str">
        <f>'Olah Data'!U56</f>
        <v>3306 Kabupaten Purworejo Provinsi Jawa Tengah</v>
      </c>
      <c r="P56" s="1" t="str">
        <f>'Olah Data'!V56</f>
        <v>3306 BPS Kabupaten Purworejo</v>
      </c>
      <c r="Q56" s="1" t="str">
        <f>'Olah Data'!W56</f>
        <v>3401 BPS Kabupaten Kulon Progo</v>
      </c>
    </row>
    <row r="57" spans="1:17" ht="12.75">
      <c r="A57" s="3">
        <f>'Olah Data'!A57</f>
        <v>45447.629414722222</v>
      </c>
      <c r="B57" s="1" t="str">
        <f>'Olah Data'!B57</f>
        <v>3SE1</v>
      </c>
      <c r="C57" s="23" t="str">
        <f>'Olah Data'!D57</f>
        <v>212112081</v>
      </c>
      <c r="D57" s="1" t="str">
        <f>'Olah Data'!E57</f>
        <v>Guntur Faizal Majid</v>
      </c>
      <c r="E57" s="1" t="str">
        <f>'Olah Data'!I57</f>
        <v>guntur.faizal.majid@gmail.com</v>
      </c>
      <c r="F57" s="1" t="str">
        <f>'Olah Data'!J57</f>
        <v>083195862943</v>
      </c>
      <c r="G57" s="23" t="str">
        <f>'Olah Data'!L57</f>
        <v>698401004929507</v>
      </c>
      <c r="H57" s="1" t="str">
        <f>'Olah Data'!M57</f>
        <v>GUNTUR FAIZAL MAJID</v>
      </c>
      <c r="I57" s="1" t="str">
        <f>'Olah Data'!N57</f>
        <v>BRI</v>
      </c>
      <c r="J57" s="1" t="str">
        <f>'Olah Data'!O57</f>
        <v>BRI Unit Playen</v>
      </c>
      <c r="K57" s="1" t="str">
        <f>'Olah Data'!P57</f>
        <v>Jl. Kb. Nanas Sel. No.25 9, RT.9/RW.8, Cipinang Cempedak, Kecamatan Jatinegara, Kota Jakarta Timur, Daerah Khusus Ibukota Jakarta 13340</v>
      </c>
      <c r="L57" s="1" t="str">
        <f>'Olah Data'!Q57</f>
        <v>Jakarta Timur</v>
      </c>
      <c r="M57" s="1" t="str">
        <f>'Olah Data'!R57</f>
        <v>Banaran V, RT 23/RW 05, Banaran, Playen, Gunungkidul, DIY</v>
      </c>
      <c r="N57" s="1" t="str">
        <f>'Olah Data'!S57</f>
        <v>3403 Kabupaten Gunungkidul Provinsi DI Yogyakarta</v>
      </c>
      <c r="O57" s="1" t="str">
        <f>'Olah Data'!U57</f>
        <v>3471 Kota Yogyakarta Provinsi DI Yogyakarta</v>
      </c>
      <c r="P57" s="1" t="str">
        <f>'Olah Data'!V57</f>
        <v>3403 BPS Kabupaten Gunungkidul</v>
      </c>
      <c r="Q57" s="1" t="str">
        <f>'Olah Data'!W57</f>
        <v>3471 BPS Kota Yogyakarta</v>
      </c>
    </row>
    <row r="58" spans="1:17" ht="12.75">
      <c r="A58" s="3">
        <f>'Olah Data'!A58</f>
        <v>45447.629810127313</v>
      </c>
      <c r="B58" s="1" t="str">
        <f>'Olah Data'!B58</f>
        <v>3SI1</v>
      </c>
      <c r="C58" s="23" t="str">
        <f>'Olah Data'!D58</f>
        <v>222112173</v>
      </c>
      <c r="D58" s="1" t="str">
        <f>'Olah Data'!E58</f>
        <v>Maretta Tiarinda Widyantari</v>
      </c>
      <c r="E58" s="1" t="str">
        <f>'Olah Data'!I58</f>
        <v>marettawidyantari@gmail.com</v>
      </c>
      <c r="F58" s="1" t="str">
        <f>'Olah Data'!J58</f>
        <v>0895323599605</v>
      </c>
      <c r="G58" s="23" t="str">
        <f>'Olah Data'!L58</f>
        <v>1225984195</v>
      </c>
      <c r="H58" s="1" t="str">
        <f>'Olah Data'!M58</f>
        <v>MARETTA TIARINDA WIDYANTARI</v>
      </c>
      <c r="I58" s="1" t="str">
        <f>'Olah Data'!N58</f>
        <v>Bank Negara Indonesia</v>
      </c>
      <c r="J58" s="1" t="str">
        <f>'Olah Data'!O58</f>
        <v>BNI SUTOYO</v>
      </c>
      <c r="K58" s="1" t="str">
        <f>'Olah Data'!P58</f>
        <v>Jl. Kebon Nanas Selatan I No.4, RT.6/RW.8, Cipinang Cempedak, Kecamatan Jatinegara</v>
      </c>
      <c r="L58" s="1" t="str">
        <f>'Olah Data'!Q58</f>
        <v>Jakarta Timur</v>
      </c>
      <c r="M58" s="1" t="str">
        <f>'Olah Data'!R58</f>
        <v>Jogonalan Kidul RT 03, Tirtonirmolo, Kasihan, Bantul</v>
      </c>
      <c r="N58" s="1" t="str">
        <f>'Olah Data'!S58</f>
        <v>3402 Kabupaten Bantul Provinsi DI Yogyakarta</v>
      </c>
      <c r="O58" s="1" t="str">
        <f>'Olah Data'!U58</f>
        <v>3471 Kota Yogyakarta Provinsi DI Yogyakarta</v>
      </c>
      <c r="P58" s="1" t="str">
        <f>'Olah Data'!V58</f>
        <v>3471 BPS Kota Yogyakarta</v>
      </c>
      <c r="Q58" s="1" t="str">
        <f>'Olah Data'!W58</f>
        <v>3402 BPS Kabupaten Bantul</v>
      </c>
    </row>
    <row r="59" spans="1:17" ht="12.75">
      <c r="A59" s="3">
        <f>'Olah Data'!A59</f>
        <v>45447.630075231486</v>
      </c>
      <c r="B59" s="1" t="str">
        <f>'Olah Data'!B59</f>
        <v>3SI1</v>
      </c>
      <c r="C59" s="23" t="str">
        <f>'Olah Data'!D59</f>
        <v>222111979</v>
      </c>
      <c r="D59" s="1" t="str">
        <f>'Olah Data'!E59</f>
        <v>Deanis Camelia Anugrah Putri</v>
      </c>
      <c r="E59" s="1" t="str">
        <f>'Olah Data'!I59</f>
        <v>deaniscamelia10@gmail.com</v>
      </c>
      <c r="F59" s="1" t="str">
        <f>'Olah Data'!J59</f>
        <v>089644034615</v>
      </c>
      <c r="G59" s="23" t="str">
        <f>'Olah Data'!L59</f>
        <v>093301017108539</v>
      </c>
      <c r="H59" s="1" t="str">
        <f>'Olah Data'!M59</f>
        <v>Deanis Camelia Anugrah Putri</v>
      </c>
      <c r="I59" s="1" t="str">
        <f>'Olah Data'!N59</f>
        <v>Bank Republik Indonesia</v>
      </c>
      <c r="J59" s="1" t="str">
        <f>'Olah Data'!O59</f>
        <v>BRI Cabang Ahmad Yani</v>
      </c>
      <c r="K59" s="1" t="str">
        <f>'Olah Data'!P59</f>
        <v>Jl Otista Raya Gang Masjid No 32 BidaraCina RT 14 RW 09 Jatinegara Jakarta Timur</v>
      </c>
      <c r="L59" s="1" t="str">
        <f>'Olah Data'!Q59</f>
        <v>Jakarta Timur</v>
      </c>
      <c r="M59" s="1" t="str">
        <f>'Olah Data'!R59</f>
        <v>Jalan Prasetya Indah IV No 11 RT 009 RW 011 Kel. Pandean Lamper Kec. Gayamsari Kota Semarang Provinsi Jawa Tengah</v>
      </c>
      <c r="N59" s="1" t="str">
        <f>'Olah Data'!S59</f>
        <v>3374 Kota Semarang Provinsi Jawa Tengah</v>
      </c>
      <c r="O59" s="1" t="str">
        <f>'Olah Data'!U59</f>
        <v>3374 Kota Semarang Provinsi Jawa Tengah</v>
      </c>
      <c r="P59" s="1" t="str">
        <f>'Olah Data'!V59</f>
        <v>3374 BPS Kota Semarang</v>
      </c>
      <c r="Q59" s="1" t="str">
        <f>'Olah Data'!W59</f>
        <v>3300 BPS Provinsi Jawa Tengah</v>
      </c>
    </row>
    <row r="60" spans="1:17" ht="12.75">
      <c r="A60" s="3">
        <f>'Olah Data'!A60</f>
        <v>45447.630201145832</v>
      </c>
      <c r="B60" s="1" t="str">
        <f>'Olah Data'!B60</f>
        <v>3SD1</v>
      </c>
      <c r="C60" s="23" t="str">
        <f>'Olah Data'!D60</f>
        <v>222112260</v>
      </c>
      <c r="D60" s="1" t="str">
        <f>'Olah Data'!E60</f>
        <v>Nicholas Rahardian Kurnia Sandy</v>
      </c>
      <c r="E60" s="1" t="str">
        <f>'Olah Data'!I60</f>
        <v>nicholasrahardian2206@gmail.com</v>
      </c>
      <c r="F60" s="1" t="str">
        <f>'Olah Data'!J60</f>
        <v>081324495462</v>
      </c>
      <c r="G60" s="23" t="str">
        <f>'Olah Data'!L60</f>
        <v>359501048185533</v>
      </c>
      <c r="H60" s="1" t="str">
        <f>'Olah Data'!M60</f>
        <v>Nicholas Rahardian Kurnia Sandy</v>
      </c>
      <c r="I60" s="1" t="str">
        <f>'Olah Data'!N60</f>
        <v>BRI</v>
      </c>
      <c r="J60" s="1" t="str">
        <f>'Olah Data'!O60</f>
        <v>Purwantoro</v>
      </c>
      <c r="K60" s="1" t="str">
        <f>'Olah Data'!P60</f>
        <v>Kos Kartini, Otista 64a, GG Sensus 1 no 3b, RT004-RW015, Bidara Cina, Jatinegara, Jakarta Timur</v>
      </c>
      <c r="L60" s="1" t="str">
        <f>'Olah Data'!Q60</f>
        <v>Jakarta Timur</v>
      </c>
      <c r="M60" s="1" t="str">
        <f>'Olah Data'!R60</f>
        <v>Jalan Sriwijaya, RT 01/RW 02, Desa Campursari, Kec. Sambit, Kab. Ponorogo</v>
      </c>
      <c r="N60" s="1" t="str">
        <f>'Olah Data'!S60</f>
        <v>3502 Kabupaten Ponorogo Provinsi Jawa Timur</v>
      </c>
      <c r="O60" s="1" t="str">
        <f>'Olah Data'!U60</f>
        <v>3312 Kabupaten Wonogiri Provinsi Jawa Tengah</v>
      </c>
      <c r="P60" s="1" t="str">
        <f>'Olah Data'!V60</f>
        <v>3502 BPS Kabupaten Ponorogo</v>
      </c>
      <c r="Q60" s="1" t="str">
        <f>'Olah Data'!W60</f>
        <v>3312 BPS Kabupaten Wonogiri</v>
      </c>
    </row>
    <row r="61" spans="1:17" ht="12.75">
      <c r="A61" s="3">
        <f>'Olah Data'!A61</f>
        <v>45447.630658935188</v>
      </c>
      <c r="B61" s="1" t="str">
        <f>'Olah Data'!B61</f>
        <v>2D33</v>
      </c>
      <c r="C61" s="23" t="str">
        <f>'Olah Data'!D61</f>
        <v>112212931</v>
      </c>
      <c r="D61" s="1" t="str">
        <f>'Olah Data'!E61</f>
        <v>Zahra Khairunnisak</v>
      </c>
      <c r="E61" s="1" t="str">
        <f>'Olah Data'!I61</f>
        <v>zahrakhairunnisak18@gmail.com</v>
      </c>
      <c r="F61" s="1" t="str">
        <f>'Olah Data'!J61</f>
        <v>081365144760</v>
      </c>
      <c r="G61" s="23" t="str">
        <f>'Olah Data'!L61</f>
        <v>0900513464</v>
      </c>
      <c r="H61" s="1" t="str">
        <f>'Olah Data'!M61</f>
        <v>ZAHRA KHAIRUNNISAK</v>
      </c>
      <c r="I61" s="1" t="str">
        <f>'Olah Data'!N61</f>
        <v>BNI</v>
      </c>
      <c r="J61" s="1" t="str">
        <f>'Olah Data'!O61</f>
        <v>55 BUKIT TINGGI</v>
      </c>
      <c r="K61" s="1" t="str">
        <f>'Olah Data'!P61</f>
        <v>Dekat Jl. Masjid No.29, RT.12/RW.9, Bidara Cina, Kecamatan Jatinegara</v>
      </c>
      <c r="L61" s="1" t="str">
        <f>'Olah Data'!Q61</f>
        <v>Jakarta Timur</v>
      </c>
      <c r="M61" s="1" t="str">
        <f>'Olah Data'!R61</f>
        <v>Perumahan Pinang Agam Permai Blok G3, Kampung Pinang, Kecamatan Lubuk Basung, Kab. Agam, Sumatera Barat 26451</v>
      </c>
      <c r="N61" s="1" t="str">
        <f>'Olah Data'!S61</f>
        <v>1307 Kabupaten Agam Provinsi Sumatera Barat</v>
      </c>
      <c r="O61" s="1" t="str">
        <f>'Olah Data'!U61</f>
        <v>1375 Kota Bukittinggi Provinsi Sumatera Barat</v>
      </c>
      <c r="P61" s="1" t="str">
        <f>'Olah Data'!V61</f>
        <v>1375 BPS Kota Bukittinggi</v>
      </c>
      <c r="Q61" s="1" t="str">
        <f>'Olah Data'!W61</f>
        <v>1300 BPS Provinsi Sumatera Barat</v>
      </c>
    </row>
    <row r="62" spans="1:17" ht="12.75">
      <c r="A62" s="3">
        <f>'Olah Data'!A62</f>
        <v>45447.631219618052</v>
      </c>
      <c r="B62" s="1" t="str">
        <f>'Olah Data'!B62</f>
        <v>3SE3</v>
      </c>
      <c r="C62" s="23" t="str">
        <f>'Olah Data'!D62</f>
        <v>212112342</v>
      </c>
      <c r="D62" s="1" t="str">
        <f>'Olah Data'!E62</f>
        <v>Rummana Labista Syahla Dewi</v>
      </c>
      <c r="E62" s="1" t="str">
        <f>'Olah Data'!I62</f>
        <v>rummanalabista@gmail.com</v>
      </c>
      <c r="F62" s="1" t="str">
        <f>'Olah Data'!J62</f>
        <v>081230960271</v>
      </c>
      <c r="G62" s="23" t="str">
        <f>'Olah Data'!L62</f>
        <v>350401033806533</v>
      </c>
      <c r="H62" s="1" t="str">
        <f>'Olah Data'!M62</f>
        <v>Rummana Labista Syahla Dewi</v>
      </c>
      <c r="I62" s="1" t="str">
        <f>'Olah Data'!N62</f>
        <v>BRI</v>
      </c>
      <c r="J62" s="1" t="str">
        <f>'Olah Data'!O62</f>
        <v>3504 Unit Maospati Magetan</v>
      </c>
      <c r="K62" s="1" t="str">
        <f>'Olah Data'!P62</f>
        <v>Jl.h.yahya no 271 rt 01 rw 010 bidaracina jatinegara</v>
      </c>
      <c r="L62" s="1" t="str">
        <f>'Olah Data'!Q62</f>
        <v>Jakarta Timur</v>
      </c>
      <c r="M62" s="1" t="str">
        <f>'Olah Data'!R62</f>
        <v>Jl. Himalaya RT 19 RW 05 No. 584 Kel. Maospati Kec. Maospati</v>
      </c>
      <c r="N62" s="1" t="str">
        <f>'Olah Data'!S62</f>
        <v>3577 Kota Madiun Provinsi Jawa Timur</v>
      </c>
      <c r="O62" s="1" t="str">
        <f>'Olah Data'!U62</f>
        <v>3519 Kabupaten Madiun Provinsi Jawa Timur</v>
      </c>
      <c r="P62" s="1" t="str">
        <f>'Olah Data'!V62</f>
        <v>3577 BPS Kota Madiun</v>
      </c>
      <c r="Q62" s="1" t="str">
        <f>'Olah Data'!W62</f>
        <v>3519 BPS Kabupaten Madiun</v>
      </c>
    </row>
    <row r="63" spans="1:17" ht="12.75">
      <c r="A63" s="3">
        <f>'Olah Data'!A63</f>
        <v>45447.632114305554</v>
      </c>
      <c r="B63" s="1" t="str">
        <f>'Olah Data'!B63</f>
        <v>3SI3</v>
      </c>
      <c r="C63" s="23" t="str">
        <f>'Olah Data'!D63</f>
        <v>222112311</v>
      </c>
      <c r="D63" s="1" t="str">
        <f>'Olah Data'!E63</f>
        <v>Regita Pramiswari Hadi Maharani</v>
      </c>
      <c r="E63" s="1" t="str">
        <f>'Olah Data'!I63</f>
        <v>regitahadi17@gmail.com</v>
      </c>
      <c r="F63" s="1" t="str">
        <f>'Olah Data'!J63</f>
        <v>081226148869</v>
      </c>
      <c r="G63" s="23" t="str">
        <f>'Olah Data'!L63</f>
        <v>6700 0103 2254 530</v>
      </c>
      <c r="H63" s="1" t="str">
        <f>'Olah Data'!M63</f>
        <v>REGITA PRAMISWARI HA</v>
      </c>
      <c r="I63" s="1" t="str">
        <f>'Olah Data'!N63</f>
        <v>BRI</v>
      </c>
      <c r="J63" s="1" t="str">
        <f>'Olah Data'!O63</f>
        <v>JUMANTONO</v>
      </c>
      <c r="K63" s="1" t="str">
        <f>'Olah Data'!P63</f>
        <v>Jl. Kb. Nanas Utara II Jl. H. Yahya No.1 7, RT.7/RW.7, Cipinang Cempedak, Kecamatan Jatinegara, Kota Jakarta Timur, Daerah Khusus Ibukota Jakarta 13340</v>
      </c>
      <c r="L63" s="1" t="str">
        <f>'Olah Data'!Q63</f>
        <v>Jakarta Timur</v>
      </c>
      <c r="M63" s="1" t="str">
        <f>'Olah Data'!R63</f>
        <v>Blorong RT 3 RW 1 Ngunut, Jumantono, Karanganyar, Jawa Tengah</v>
      </c>
      <c r="N63" s="1" t="str">
        <f>'Olah Data'!S63</f>
        <v>3313 Kabupaten Karanganyar Provinsi Jawa Tengah</v>
      </c>
      <c r="O63" s="1" t="str">
        <f>'Olah Data'!U63</f>
        <v>3372 Kota Surakarta Provinsi Jawa Tengah</v>
      </c>
      <c r="P63" s="1" t="str">
        <f>'Olah Data'!V63</f>
        <v>3313 BPS Kabupaten Karanganyar</v>
      </c>
      <c r="Q63" s="1" t="str">
        <f>'Olah Data'!W63</f>
        <v>3372 BPS Kota Surakarta</v>
      </c>
    </row>
    <row r="64" spans="1:17" ht="12.75">
      <c r="A64" s="3">
        <f>'Olah Data'!A64</f>
        <v>45447.632157581014</v>
      </c>
      <c r="B64" s="1" t="str">
        <f>'Olah Data'!B64</f>
        <v>3SI1</v>
      </c>
      <c r="C64" s="23" t="str">
        <f>'Olah Data'!D64</f>
        <v>222111956</v>
      </c>
      <c r="D64" s="1" t="str">
        <f>'Olah Data'!E64</f>
        <v>Bimo Ade Budiman Fikri</v>
      </c>
      <c r="E64" s="1" t="str">
        <f>'Olah Data'!I64</f>
        <v>bimoadebudimanfikri@gmail.com</v>
      </c>
      <c r="F64" s="1" t="str">
        <f>'Olah Data'!J64</f>
        <v>082278841408</v>
      </c>
      <c r="G64" s="23" t="str">
        <f>'Olah Data'!L64</f>
        <v>2940762823</v>
      </c>
      <c r="H64" s="1" t="str">
        <f>'Olah Data'!M64</f>
        <v>BIMO ADE BUDIMAN FIKRI</v>
      </c>
      <c r="I64" s="1" t="str">
        <f>'Olah Data'!N64</f>
        <v>BCA</v>
      </c>
      <c r="J64" s="1" t="str">
        <f>'Olah Data'!O64</f>
        <v>BCA KCP Pangeran Antasari, Jl. P. Antasari No.130, Tj. Baru, Kec. Kedamaian, Kota Bandar Lampung, Lampung (35131)</v>
      </c>
      <c r="K64" s="1" t="str">
        <f>'Olah Data'!P64</f>
        <v>Jl. H. Hasbi I, no.14, RT.10/RW.09, Bidara Cina, Jatinegara, Jakarta Timur, DKI Jakarta</v>
      </c>
      <c r="L64" s="1" t="str">
        <f>'Olah Data'!Q64</f>
        <v>Jakarta Timur</v>
      </c>
      <c r="M64" s="1" t="str">
        <f>'Olah Data'!R64</f>
        <v>Perumahan Palmsville Residence, blok H2, Jl. Pulau Buton No.Dalam, Jagabaya II, Kec. Way Halim, Kota Bandar Lampung, Lampung 35122</v>
      </c>
      <c r="N64" s="1" t="str">
        <f>'Olah Data'!S64</f>
        <v>1871 Kota Bandar Lampung Provinsi Lampung</v>
      </c>
      <c r="O64" s="1" t="str">
        <f>'Olah Data'!U64</f>
        <v>1871 Kota Bandar Lampung Provinsi Lampung</v>
      </c>
      <c r="P64" s="1" t="str">
        <f>'Olah Data'!V64</f>
        <v>1800 BPS Provinsi Lampung</v>
      </c>
      <c r="Q64" s="1" t="str">
        <f>'Olah Data'!W64</f>
        <v>1871 BPS Kota Bandar Lampung</v>
      </c>
    </row>
    <row r="65" spans="1:17" ht="12.75">
      <c r="A65" s="3">
        <f>'Olah Data'!A65</f>
        <v>45447.634086087965</v>
      </c>
      <c r="B65" s="1" t="str">
        <f>'Olah Data'!B65</f>
        <v>3SI3</v>
      </c>
      <c r="C65" s="23" t="str">
        <f>'Olah Data'!D65</f>
        <v>222111992</v>
      </c>
      <c r="D65" s="1" t="str">
        <f>'Olah Data'!E65</f>
        <v>Dina Yanti Nainggolan</v>
      </c>
      <c r="E65" s="1" t="str">
        <f>'Olah Data'!I65</f>
        <v>dinayanti.nainggolan16@gmail.com</v>
      </c>
      <c r="F65" s="1">
        <f>'Olah Data'!J65</f>
        <v>6281371868932</v>
      </c>
      <c r="G65" s="23" t="str">
        <f>'Olah Data'!L65</f>
        <v>539201019101534</v>
      </c>
      <c r="H65" s="1" t="str">
        <f>'Olah Data'!M65</f>
        <v>DINA YANTI NAINGGOLAN</v>
      </c>
      <c r="I65" s="1" t="str">
        <f>'Olah Data'!N65</f>
        <v>BRI</v>
      </c>
      <c r="J65" s="1" t="str">
        <f>'Olah Data'!O65</f>
        <v>TARUTUNG</v>
      </c>
      <c r="K65" s="1" t="str">
        <f>'Olah Data'!P65</f>
        <v>-</v>
      </c>
      <c r="L65" s="1" t="str">
        <f>'Olah Data'!Q65</f>
        <v>Jakarta Timur</v>
      </c>
      <c r="M65" s="1" t="str">
        <f>'Olah Data'!R65</f>
        <v>Aek Botik Julu, Desa Nahornop Marsada, Kecamatan Pahae Jae</v>
      </c>
      <c r="N65" s="1" t="str">
        <f>'Olah Data'!S65</f>
        <v>1205 Kabupaten Tapanuli Utara Provinsi Sumatera Utara</v>
      </c>
      <c r="O65" s="1" t="str">
        <f>'Olah Data'!U65</f>
        <v>1271 Kota Sibolga Provinsi Sumatera Utara</v>
      </c>
      <c r="P65" s="1" t="str">
        <f>'Olah Data'!V65</f>
        <v>1205 BPS Kabupaten Tapanuli Utara</v>
      </c>
      <c r="Q65" s="1" t="str">
        <f>'Olah Data'!W65</f>
        <v>1271 BPS Kota Sibolga</v>
      </c>
    </row>
    <row r="66" spans="1:17" ht="12.75">
      <c r="A66" s="3">
        <f>'Olah Data'!A66</f>
        <v>45447.836916446759</v>
      </c>
      <c r="B66" s="1" t="str">
        <f>'Olah Data'!B66</f>
        <v>3SK2</v>
      </c>
      <c r="C66" s="23" t="str">
        <f>'Olah Data'!D66</f>
        <v>212112136</v>
      </c>
      <c r="D66" s="1" t="str">
        <f>'Olah Data'!E66</f>
        <v>Khrisna Aji Pamungkas</v>
      </c>
      <c r="E66" s="1" t="str">
        <f>'Olah Data'!I66</f>
        <v>khrisnaajip@gmail.com</v>
      </c>
      <c r="F66" s="1" t="str">
        <f>'Olah Data'!J66</f>
        <v>089678011121</v>
      </c>
      <c r="G66" s="23" t="str">
        <f>'Olah Data'!L66</f>
        <v>673801013591532</v>
      </c>
      <c r="H66" s="1" t="str">
        <f>'Olah Data'!M66</f>
        <v>KHRISNA AJI PAMUNGKAS</v>
      </c>
      <c r="I66" s="1" t="str">
        <f>'Olah Data'!N66</f>
        <v>BRI</v>
      </c>
      <c r="J66" s="1" t="str">
        <f>'Olah Data'!O66</f>
        <v>Karanganom</v>
      </c>
      <c r="K66" s="1" t="str">
        <f>'Olah Data'!P66</f>
        <v>Jalan H Yahya, No 266/22, RT 1 RW 9, Bidara Cina, Jatinegara</v>
      </c>
      <c r="L66" s="1" t="str">
        <f>'Olah Data'!Q66</f>
        <v>Jakarta Timur</v>
      </c>
      <c r="M66" s="1" t="str">
        <f>'Olah Data'!R66</f>
        <v>Kanjengan RT 01/RW 02, Bareng, Klaten Tengah</v>
      </c>
      <c r="N66" s="1" t="str">
        <f>'Olah Data'!S66</f>
        <v>3310 Kabupaten Klaten Provinsi Jawa Tengah</v>
      </c>
      <c r="O66" s="1" t="str">
        <f>'Olah Data'!U66</f>
        <v>3372 Kota Surakarta Provinsi Jawa Tengah</v>
      </c>
      <c r="P66" s="1" t="str">
        <f>'Olah Data'!V66</f>
        <v>3310 BPS Kabupaten Klaten</v>
      </c>
      <c r="Q66" s="1" t="str">
        <f>'Olah Data'!W66</f>
        <v>3372 BPS Kota Surakarta</v>
      </c>
    </row>
    <row r="67" spans="1:17" ht="12.75">
      <c r="A67" s="3">
        <f>'Olah Data'!A67</f>
        <v>45447.634394826389</v>
      </c>
      <c r="B67" s="1" t="str">
        <f>'Olah Data'!B67</f>
        <v>3SK1</v>
      </c>
      <c r="C67" s="23" t="str">
        <f>'Olah Data'!D67</f>
        <v>212112317</v>
      </c>
      <c r="D67" s="1" t="str">
        <f>'Olah Data'!E67</f>
        <v>RIA SEPTIANA</v>
      </c>
      <c r="E67" s="1" t="str">
        <f>'Olah Data'!I67</f>
        <v>aningria.new@gmail.com</v>
      </c>
      <c r="F67" s="1" t="str">
        <f>'Olah Data'!J67</f>
        <v>081325522342</v>
      </c>
      <c r="G67" s="23" t="str">
        <f>'Olah Data'!L67</f>
        <v>697101020455531</v>
      </c>
      <c r="H67" s="1" t="str">
        <f>'Olah Data'!M67</f>
        <v>RIA SEPTIANA</v>
      </c>
      <c r="I67" s="1" t="str">
        <f>'Olah Data'!N67</f>
        <v>BRI</v>
      </c>
      <c r="J67" s="1" t="str">
        <f>'Olah Data'!O67</f>
        <v>BRI UNIT BALEHARJO WONOSARI GUNUNGKIDUL</v>
      </c>
      <c r="K67" s="1" t="str">
        <f>'Olah Data'!P67</f>
        <v xml:space="preserve"> Jalan Kebon Sayur I No.1C, RT.10/03, Kel. Bidaracina, Jatinegara (kos cantik, sebelah MI Al Ihsaniyah)</v>
      </c>
      <c r="L67" s="1" t="str">
        <f>'Olah Data'!Q67</f>
        <v>Jakarta Timur</v>
      </c>
      <c r="M67" s="1" t="str">
        <f>'Olah Data'!R67</f>
        <v>Jl Baron Km 08, Karangasem Rt 06 Rw 09, Mulo, Wonosari, Gunungkidul, DI Yogyakarta</v>
      </c>
      <c r="N67" s="1" t="str">
        <f>'Olah Data'!S67</f>
        <v>3403 Kabupaten Gunungkidul Provinsi DI Yogyakarta</v>
      </c>
      <c r="O67" s="1" t="str">
        <f>'Olah Data'!U67</f>
        <v>3404 Kabupaten Sleman Provinsi DI Yogyakarta</v>
      </c>
      <c r="P67" s="1" t="str">
        <f>'Olah Data'!V67</f>
        <v>3403 BPS Kabupaten Gunungkidul</v>
      </c>
      <c r="Q67" s="1" t="str">
        <f>'Olah Data'!W67</f>
        <v>3404 BPS Kabupaten Sleman</v>
      </c>
    </row>
    <row r="68" spans="1:17" ht="12.75">
      <c r="A68" s="3">
        <f>'Olah Data'!A68</f>
        <v>45447.634578796293</v>
      </c>
      <c r="B68" s="1" t="str">
        <f>'Olah Data'!B68</f>
        <v>3SI1</v>
      </c>
      <c r="C68" s="23" t="str">
        <f>'Olah Data'!D68</f>
        <v>222111937</v>
      </c>
      <c r="D68" s="1" t="str">
        <f>'Olah Data'!E68</f>
        <v>Ayu Wulan Sari</v>
      </c>
      <c r="E68" s="1" t="str">
        <f>'Olah Data'!I68</f>
        <v>ayu28@g.mail.com</v>
      </c>
      <c r="F68" s="1" t="str">
        <f>'Olah Data'!J68</f>
        <v>089508582301</v>
      </c>
      <c r="G68" s="23" t="str">
        <f>'Olah Data'!L68</f>
        <v>024701086274506</v>
      </c>
      <c r="H68" s="1" t="str">
        <f>'Olah Data'!M68</f>
        <v>AYU WULAN SARI</v>
      </c>
      <c r="I68" s="1" t="str">
        <f>'Olah Data'!N68</f>
        <v>BRI</v>
      </c>
      <c r="J68" s="1" t="str">
        <f>'Olah Data'!O68</f>
        <v>Sleman</v>
      </c>
      <c r="K68" s="1" t="str">
        <f>'Olah Data'!P68</f>
        <v>Jalan Mulia No 20 RT8/RW 8 Kelurahan Bidara Cina, Jatinegara</v>
      </c>
      <c r="L68" s="1" t="str">
        <f>'Olah Data'!Q68</f>
        <v>Jakarta Timur</v>
      </c>
      <c r="M68" s="1" t="str">
        <f>'Olah Data'!R68</f>
        <v>RT 06/RW 28, Dusun Sidomulyo Trimulyo Sleman Kabupaten Sleman</v>
      </c>
      <c r="N68" s="1" t="str">
        <f>'Olah Data'!S68</f>
        <v>3404 Kabupaten Sleman Provinsi DI Yogyakarta</v>
      </c>
      <c r="O68" s="1" t="str">
        <f>'Olah Data'!U68</f>
        <v>3404 Kabupaten Sleman Provinsi DI Yogyakarta</v>
      </c>
      <c r="P68" s="1" t="str">
        <f>'Olah Data'!V68</f>
        <v>3404 BPS Kabupaten Sleman</v>
      </c>
      <c r="Q68" s="1" t="str">
        <f>'Olah Data'!W68</f>
        <v>3400 BPS Provinsi DI Yogyakarta</v>
      </c>
    </row>
    <row r="69" spans="1:17" ht="12.75">
      <c r="A69" s="3">
        <f>'Olah Data'!A69</f>
        <v>45447.767375763884</v>
      </c>
      <c r="B69" s="1" t="str">
        <f>'Olah Data'!B69</f>
        <v>3SE1</v>
      </c>
      <c r="C69" s="23" t="str">
        <f>'Olah Data'!D69</f>
        <v>212112025</v>
      </c>
      <c r="D69" s="1" t="str">
        <f>'Olah Data'!E69</f>
        <v>Erlita Redina Putri</v>
      </c>
      <c r="E69" s="1" t="str">
        <f>'Olah Data'!I69</f>
        <v>212112025@stis.ac.id</v>
      </c>
      <c r="F69" s="1" t="str">
        <f>'Olah Data'!J69</f>
        <v>087846731942</v>
      </c>
      <c r="G69" s="23" t="str">
        <f>'Olah Data'!L69</f>
        <v>1490012626935</v>
      </c>
      <c r="H69" s="1" t="str">
        <f>'Olah Data'!M69</f>
        <v>Erlita Redina Putri</v>
      </c>
      <c r="I69" s="1" t="str">
        <f>'Olah Data'!N69</f>
        <v>Mandiri</v>
      </c>
      <c r="J69" s="1" t="str">
        <f>'Olah Data'!O69</f>
        <v>Jl. Jenderal Sudirman No.71, Klandasan Ilir, Kec. Balikpapan Kota, Kota Balikpapan, Kalimantan Timur 76113</v>
      </c>
      <c r="K69" s="1" t="str">
        <f>'Olah Data'!P69</f>
        <v>Jl. Otista II Gg. H. Abdurrahman No. 33 RT 4 RW 9 Bidara Cina, Jatinegara</v>
      </c>
      <c r="L69" s="1" t="str">
        <f>'Olah Data'!Q69</f>
        <v>Jakarta Timur</v>
      </c>
      <c r="M69" s="1" t="str">
        <f>'Olah Data'!R69</f>
        <v xml:space="preserve">Jalan Pembangunan RT 24 No 17 Blok A kelurahan Telaga Sari Kecamatan Balikpapan Kota </v>
      </c>
      <c r="N69" s="1" t="str">
        <f>'Olah Data'!S69</f>
        <v>6471 Kota Balikpapan Provinsi Kalimantan Timur</v>
      </c>
      <c r="O69" s="1" t="str">
        <f>'Olah Data'!U69</f>
        <v>6472 Kota Samarinda Provinsi Kalimantan Timur</v>
      </c>
      <c r="P69" s="1" t="str">
        <f>'Olah Data'!V69</f>
        <v>6471 BPS Kota Balikpapan</v>
      </c>
      <c r="Q69" s="1" t="str">
        <f>'Olah Data'!W69</f>
        <v>6471 BPS Kota Balikpapan</v>
      </c>
    </row>
    <row r="70" spans="1:17" ht="12.75">
      <c r="A70" s="3">
        <f>'Olah Data'!A70</f>
        <v>45451.408997974533</v>
      </c>
      <c r="B70" s="1" t="str">
        <f>'Olah Data'!B70</f>
        <v>3SI3</v>
      </c>
      <c r="C70" s="23" t="str">
        <f>'Olah Data'!D70</f>
        <v>222112280</v>
      </c>
      <c r="D70" s="1" t="str">
        <f>'Olah Data'!E70</f>
        <v>Oktafianto Asset Perdana</v>
      </c>
      <c r="E70" s="1" t="str">
        <f>'Olah Data'!I70</f>
        <v>oktaperdana26@gmail.com</v>
      </c>
      <c r="F70" s="1" t="str">
        <f>'Olah Data'!J70</f>
        <v>089671721913</v>
      </c>
      <c r="G70" s="23" t="str">
        <f>'Olah Data'!L70</f>
        <v>767401011724532</v>
      </c>
      <c r="H70" s="1" t="str">
        <f>'Olah Data'!M70</f>
        <v>Oktafianto Asset Perdana</v>
      </c>
      <c r="I70" s="1" t="str">
        <f>'Olah Data'!N70</f>
        <v>BRI</v>
      </c>
      <c r="J70" s="1" t="str">
        <f>'Olah Data'!O70</f>
        <v>Sidoarum</v>
      </c>
      <c r="K70" s="1" t="str">
        <f>'Olah Data'!P70</f>
        <v>Gang Solihun No. 40 RT 14 RW 09, Bidara Cina, Jatinegara</v>
      </c>
      <c r="L70" s="1" t="str">
        <f>'Olah Data'!Q70</f>
        <v>Jakarta Timur</v>
      </c>
      <c r="M70" s="1" t="str">
        <f>'Olah Data'!R70</f>
        <v>Nyamplung Lor RT 01 RW 07, Balecatur, Gamping</v>
      </c>
      <c r="N70" s="1" t="str">
        <f>'Olah Data'!S70</f>
        <v>3404 Kabupaten Sleman Provinsi DI Yogyakarta</v>
      </c>
      <c r="O70" s="1" t="str">
        <f>'Olah Data'!U70</f>
        <v>3471 Kota Yogyakarta Provinsi DI Yogyakarta</v>
      </c>
      <c r="P70" s="1" t="str">
        <f>'Olah Data'!V70</f>
        <v>3404 BPS Kabupaten Sleman</v>
      </c>
      <c r="Q70" s="1" t="str">
        <f>'Olah Data'!W70</f>
        <v>3400 BPS Provinsi DI Yogyakarta</v>
      </c>
    </row>
    <row r="71" spans="1:17" ht="12.75">
      <c r="A71" s="3">
        <f>'Olah Data'!A71</f>
        <v>45447.653180185182</v>
      </c>
      <c r="B71" s="1" t="str">
        <f>'Olah Data'!B71</f>
        <v>3SI3</v>
      </c>
      <c r="C71" s="23" t="str">
        <f>'Olah Data'!D71</f>
        <v>222111926</v>
      </c>
      <c r="D71" s="1" t="str">
        <f>'Olah Data'!E71</f>
        <v>Arzuda Qolbin Mulya</v>
      </c>
      <c r="E71" s="1" t="str">
        <f>'Olah Data'!I71</f>
        <v>masobin817@gmail.com</v>
      </c>
      <c r="F71" s="1" t="str">
        <f>'Olah Data'!J71</f>
        <v>085226092657</v>
      </c>
      <c r="G71" s="23" t="str">
        <f>'Olah Data'!L71</f>
        <v>303901057236531</v>
      </c>
      <c r="H71" s="1" t="str">
        <f>'Olah Data'!M71</f>
        <v>ARZUDA QOLBIN MULYA</v>
      </c>
      <c r="I71" s="1" t="str">
        <f>'Olah Data'!N71</f>
        <v>BANK RAKYAT INDONESIA (BRI)</v>
      </c>
      <c r="J71" s="1" t="str">
        <f>'Olah Data'!O71</f>
        <v>BRI UNIT PEDURUNGAN</v>
      </c>
      <c r="K71" s="1" t="str">
        <f>'Olah Data'!P71</f>
        <v>Jalan Otista II, Gang Haji Dawel Atas No 19, RT 4/RW 9, Kelurahan Bidara Cina, Kecamatan Jatinegara</v>
      </c>
      <c r="L71" s="1" t="str">
        <f>'Olah Data'!Q71</f>
        <v>Jakarta Timur</v>
      </c>
      <c r="M71" s="1" t="str">
        <f>'Olah Data'!R71</f>
        <v>Jalan Parangkusumo VIII No.17 RT 2/RW 3, Kelurahan Tlogosari Kulon, Kecamatan Pedurungan, Kota Semarang</v>
      </c>
      <c r="N71" s="1" t="str">
        <f>'Olah Data'!S71</f>
        <v>3374 Kota Semarang Provinsi Jawa Tengah</v>
      </c>
      <c r="O71" s="1" t="str">
        <f>'Olah Data'!U71</f>
        <v>3374 Kota Semarang Provinsi Jawa Tengah</v>
      </c>
      <c r="P71" s="1" t="str">
        <f>'Olah Data'!V71</f>
        <v>3374 BPS Kota Semarang</v>
      </c>
      <c r="Q71" s="1" t="str">
        <f>'Olah Data'!W71</f>
        <v>3300 BPS Provinsi Jawa Tengah</v>
      </c>
    </row>
    <row r="72" spans="1:17" ht="12.75">
      <c r="A72" s="3">
        <f>'Olah Data'!A72</f>
        <v>45447.636389560183</v>
      </c>
      <c r="B72" s="1" t="str">
        <f>'Olah Data'!B72</f>
        <v>3SD1</v>
      </c>
      <c r="C72" s="23" t="str">
        <f>'Olah Data'!D72</f>
        <v>222112224</v>
      </c>
      <c r="D72" s="1" t="str">
        <f>'Olah Data'!E72</f>
        <v>Muhammad Sultan Hafiz</v>
      </c>
      <c r="E72" s="1" t="str">
        <f>'Olah Data'!I72</f>
        <v>sultanhafiz992@gmail.com</v>
      </c>
      <c r="F72" s="1" t="str">
        <f>'Olah Data'!J72</f>
        <v>088269715195</v>
      </c>
      <c r="G72" s="23" t="str">
        <f>'Olah Data'!L72</f>
        <v>1327244281</v>
      </c>
      <c r="H72" s="1" t="str">
        <f>'Olah Data'!M72</f>
        <v>Muhammad Sultan Hafiz</v>
      </c>
      <c r="I72" s="1" t="str">
        <f>'Olah Data'!N72</f>
        <v>BNI</v>
      </c>
      <c r="J72" s="1" t="str">
        <f>'Olah Data'!O72</f>
        <v>Jl. Prof. Dr. Ir. Sumantri Brojonegoro No.1, Gedong Meneng, Kec. Rajabasa, Kota Bandar Lampung, Lampung 35145</v>
      </c>
      <c r="K72" s="1" t="str">
        <f>'Olah Data'!P72</f>
        <v>RT06/RW08, No. 2, Jl. Kebon Nanas Selatan I, Kel. Cipinang Cempedak, Kec. Jatinegara</v>
      </c>
      <c r="L72" s="1" t="str">
        <f>'Olah Data'!Q72</f>
        <v>Jakarta Timur</v>
      </c>
      <c r="M72" s="1" t="str">
        <f>'Olah Data'!R72</f>
        <v>RT07/RW02, No. 80, Jl. Mawar Gg. Masjid, Kel. Hajimena, Kec. Natar</v>
      </c>
      <c r="N72" s="1" t="str">
        <f>'Olah Data'!S72</f>
        <v>1803 Kabupaten Lampung Selatan Provinsi Lampung</v>
      </c>
      <c r="O72" s="1" t="str">
        <f>'Olah Data'!U72</f>
        <v>1871 Kota Bandar Lampung Provinsi Lampung</v>
      </c>
      <c r="P72" s="1" t="str">
        <f>'Olah Data'!V72</f>
        <v>1800 BPS Provinsi Lampung</v>
      </c>
      <c r="Q72" s="1" t="str">
        <f>'Olah Data'!W72</f>
        <v>1871 BPS Kota Bandar Lampung</v>
      </c>
    </row>
    <row r="73" spans="1:17" ht="12.75">
      <c r="A73" s="3">
        <f>'Olah Data'!A73</f>
        <v>45447.636891493057</v>
      </c>
      <c r="B73" s="1" t="str">
        <f>'Olah Data'!B73</f>
        <v>3SD1</v>
      </c>
      <c r="C73" s="23" t="str">
        <f>'Olah Data'!D73</f>
        <v>222111886</v>
      </c>
      <c r="D73" s="1" t="str">
        <f>'Olah Data'!E73</f>
        <v>Anang Kurnia Hidayat</v>
      </c>
      <c r="E73" s="1" t="str">
        <f>'Olah Data'!I73</f>
        <v>anangkhidayat711@gmail.com</v>
      </c>
      <c r="F73" s="1" t="str">
        <f>'Olah Data'!J73</f>
        <v>081391924272</v>
      </c>
      <c r="G73" s="23" t="str">
        <f>'Olah Data'!L73</f>
        <v>220001007312501</v>
      </c>
      <c r="H73" s="1" t="str">
        <f>'Olah Data'!M73</f>
        <v>ANANG KURNIA HIDAYAT</v>
      </c>
      <c r="I73" s="1" t="str">
        <f>'Olah Data'!N73</f>
        <v>BRI</v>
      </c>
      <c r="J73" s="1" t="str">
        <f>'Olah Data'!O73</f>
        <v>Maguwoharjo</v>
      </c>
      <c r="K73" s="1" t="str">
        <f>'Olah Data'!P73</f>
        <v>Gg. Sholihun No.40, RT 14, RW.9, Bidara Cina, Kecamatan Jatinegara, Kota Jakarta Timur, Daerah Khusus Ibukota Jakarta, 13330</v>
      </c>
      <c r="L73" s="1" t="str">
        <f>'Olah Data'!Q73</f>
        <v>Jakarta Timur</v>
      </c>
      <c r="M73" s="1" t="str">
        <f>'Olah Data'!R73</f>
        <v>Jl. Karangmojo RT 05 RW 03, Karanganom, Karangmojo, Purwomartani, Kalasan</v>
      </c>
      <c r="N73" s="1" t="str">
        <f>'Olah Data'!S73</f>
        <v>3404 Kabupaten Sleman Provinsi DI Yogyakarta</v>
      </c>
      <c r="O73" s="1" t="str">
        <f>'Olah Data'!U73</f>
        <v>3471 Kota Yogyakarta Provinsi DI Yogyakarta</v>
      </c>
      <c r="P73" s="1" t="str">
        <f>'Olah Data'!V73</f>
        <v>3404 BPS Kabupaten Sleman</v>
      </c>
      <c r="Q73" s="1" t="str">
        <f>'Olah Data'!W73</f>
        <v>3471 BPS Kota Yogyakarta</v>
      </c>
    </row>
    <row r="74" spans="1:17" ht="12.75">
      <c r="A74" s="3">
        <f>'Olah Data'!A74</f>
        <v>45447.637678217594</v>
      </c>
      <c r="B74" s="1" t="str">
        <f>'Olah Data'!B74</f>
        <v>3SI3</v>
      </c>
      <c r="C74" s="23" t="str">
        <f>'Olah Data'!D74</f>
        <v>222112427</v>
      </c>
      <c r="D74" s="1" t="str">
        <f>'Olah Data'!E74</f>
        <v>Yulius Restu Krisna Adi</v>
      </c>
      <c r="E74" s="1" t="str">
        <f>'Olah Data'!I74</f>
        <v>yuliusrestukrisna58@gmail.com</v>
      </c>
      <c r="F74" s="1" t="str">
        <f>'Olah Data'!J74</f>
        <v>085726249142</v>
      </c>
      <c r="G74" s="23" t="str">
        <f>'Olah Data'!L74</f>
        <v>306901022335539</v>
      </c>
      <c r="H74" s="1" t="str">
        <f>'Olah Data'!M74</f>
        <v>YULIUS RESTU KRISNA ADI</v>
      </c>
      <c r="I74" s="1" t="str">
        <f>'Olah Data'!N74</f>
        <v>BRI</v>
      </c>
      <c r="J74" s="1" t="str">
        <f>'Olah Data'!O74</f>
        <v>3069 BRI UNIT NGEMPLAK II</v>
      </c>
      <c r="K74" s="1" t="str">
        <f>'Olah Data'!P74</f>
        <v>Gang Sholihun No.40, RT.14/RW.9, Bidara Cina, Jatinegara</v>
      </c>
      <c r="L74" s="1" t="str">
        <f>'Olah Data'!Q74</f>
        <v>Jakarta Timur</v>
      </c>
      <c r="M74" s="1" t="str">
        <f>'Olah Data'!R74</f>
        <v>Pondok, RT.02/RW.01, Selomartani, Kalasan</v>
      </c>
      <c r="N74" s="1" t="str">
        <f>'Olah Data'!S74</f>
        <v>3404 Kabupaten Sleman Provinsi DI Yogyakarta</v>
      </c>
      <c r="O74" s="1" t="str">
        <f>'Olah Data'!U74</f>
        <v>3471 Kota Yogyakarta Provinsi DI Yogyakarta</v>
      </c>
      <c r="P74" s="1" t="str">
        <f>'Olah Data'!V74</f>
        <v>3404 BPS Kabupaten Sleman</v>
      </c>
      <c r="Q74" s="1" t="str">
        <f>'Olah Data'!W74</f>
        <v>3471 BPS Kota Yogyakarta</v>
      </c>
    </row>
    <row r="75" spans="1:17" ht="12.75">
      <c r="A75" s="3">
        <f>'Olah Data'!A75</f>
        <v>45447.642051087962</v>
      </c>
      <c r="B75" s="1" t="str">
        <f>'Olah Data'!B75</f>
        <v>2D32</v>
      </c>
      <c r="C75" s="23" t="str">
        <f>'Olah Data'!D75</f>
        <v>112212441</v>
      </c>
      <c r="D75" s="1" t="str">
        <f>'Olah Data'!E75</f>
        <v>Ade Octarina Pakpahan</v>
      </c>
      <c r="E75" s="1" t="str">
        <f>'Olah Data'!I75</f>
        <v>adeoctarinap@gmail.com</v>
      </c>
      <c r="F75" s="1" t="str">
        <f>'Olah Data'!J75</f>
        <v>081367217118</v>
      </c>
      <c r="G75" s="23" t="str">
        <f>'Olah Data'!L75</f>
        <v>1254479857</v>
      </c>
      <c r="H75" s="1" t="str">
        <f>'Olah Data'!M75</f>
        <v>Ade Octarina Pakpahan</v>
      </c>
      <c r="I75" s="1" t="str">
        <f>'Olah Data'!N75</f>
        <v>BNI</v>
      </c>
      <c r="J75" s="1" t="str">
        <f>'Olah Data'!O75</f>
        <v>KM 9 - Palembang</v>
      </c>
      <c r="K75" s="1" t="str">
        <f>'Olah Data'!P75</f>
        <v>Jl. Kebon Nanas Selatan 2 No. 3 RT 3 RW 8 Cipinang Cempedak Jatinegara</v>
      </c>
      <c r="L75" s="1" t="str">
        <f>'Olah Data'!Q75</f>
        <v>Jakarta Timur</v>
      </c>
      <c r="M75" s="1" t="str">
        <f>'Olah Data'!R75</f>
        <v>Jalan Perindustrian 2 Komplek Victoria Park Blok B17 RT 59, RW 01, Kelurahan Kebun Bunga, Kecamatan Sukarami</v>
      </c>
      <c r="N75" s="1" t="str">
        <f>'Olah Data'!S75</f>
        <v>1671 Kota Palembang Provinsi Sumatera Selatan</v>
      </c>
      <c r="O75" s="1" t="str">
        <f>'Olah Data'!U75</f>
        <v>1607 Kabupaten Banyu Asin Provinsi Sumatera Selatan</v>
      </c>
      <c r="P75" s="1" t="str">
        <f>'Olah Data'!V75</f>
        <v>1600 BPS Provinsi Sumatera Selatan</v>
      </c>
      <c r="Q75" s="1" t="str">
        <f>'Olah Data'!W75</f>
        <v>1671 BPS Kota Palembang</v>
      </c>
    </row>
    <row r="76" spans="1:17" ht="12.75">
      <c r="A76" s="3">
        <f>'Olah Data'!A76</f>
        <v>45447.63857487269</v>
      </c>
      <c r="B76" s="1" t="str">
        <f>'Olah Data'!B76</f>
        <v>3SI1</v>
      </c>
      <c r="C76" s="23" t="str">
        <f>'Olah Data'!D76</f>
        <v>222111871</v>
      </c>
      <c r="D76" s="1" t="str">
        <f>'Olah Data'!E76</f>
        <v>Akma Batrisyia Jazima</v>
      </c>
      <c r="E76" s="1" t="str">
        <f>'Olah Data'!I76</f>
        <v>akmabatris15@gmail.com</v>
      </c>
      <c r="F76" s="1" t="str">
        <f>'Olah Data'!J76</f>
        <v>085772372655</v>
      </c>
      <c r="G76" s="23" t="str">
        <f>'Olah Data'!L76</f>
        <v>628501004586501</v>
      </c>
      <c r="H76" s="1" t="str">
        <f>'Olah Data'!M76</f>
        <v>AKMA BATRISYIA JAZIMA</v>
      </c>
      <c r="I76" s="1" t="str">
        <f>'Olah Data'!N76</f>
        <v>BRI</v>
      </c>
      <c r="J76" s="1" t="str">
        <f>'Olah Data'!O76</f>
        <v>Bank BRI UNIT Sambi Kediri</v>
      </c>
      <c r="K76" s="1" t="str">
        <f>'Olah Data'!P76</f>
        <v>Jalan Mulia No. 21, RT.9/RW.8, Kelurahan Bidara Cina, Jatinegara, Kota Jakarta Timur</v>
      </c>
      <c r="L76" s="1" t="str">
        <f>'Olah Data'!Q76</f>
        <v>Jakarta Timur</v>
      </c>
      <c r="M76" s="1" t="str">
        <f>'Olah Data'!R76</f>
        <v>Jalan Bromo RT 001 RW 003 Desa Sumberjo Kecamatan Kandat Kabupaten Kediri</v>
      </c>
      <c r="N76" s="1" t="str">
        <f>'Olah Data'!S76</f>
        <v>3506 Kabupaten Kediri Provinsi Jawa Timur</v>
      </c>
      <c r="O76" s="1" t="str">
        <f>'Olah Data'!U76</f>
        <v>3506 Kabupaten Kediri Provinsi Jawa Timur</v>
      </c>
      <c r="P76" s="1" t="str">
        <f>'Olah Data'!V76</f>
        <v>3506 BPS Kabupaten Kediri</v>
      </c>
      <c r="Q76" s="1" t="str">
        <f>'Olah Data'!W76</f>
        <v>3571 BPS Kota Kediri</v>
      </c>
    </row>
    <row r="77" spans="1:17" ht="12.75">
      <c r="A77" s="3">
        <f>'Olah Data'!A77</f>
        <v>45447.638658761571</v>
      </c>
      <c r="B77" s="1" t="str">
        <f>'Olah Data'!B77</f>
        <v>3SE3</v>
      </c>
      <c r="C77" s="23" t="str">
        <f>'Olah Data'!D77</f>
        <v>212111976</v>
      </c>
      <c r="D77" s="1" t="str">
        <f>'Olah Data'!E77</f>
        <v>Danardana Muhammad</v>
      </c>
      <c r="E77" s="1" t="str">
        <f>'Olah Data'!I77</f>
        <v>danardanamuh@gmail.com</v>
      </c>
      <c r="F77" s="1" t="str">
        <f>'Olah Data'!J77</f>
        <v>082314844994</v>
      </c>
      <c r="G77" s="23" t="str">
        <f>'Olah Data'!L77</f>
        <v>697001003926507</v>
      </c>
      <c r="H77" s="1" t="str">
        <f>'Olah Data'!M77</f>
        <v>DANARDANA MUHAMMAD</v>
      </c>
      <c r="I77" s="1" t="str">
        <f>'Olah Data'!N77</f>
        <v>Bank BRI</v>
      </c>
      <c r="J77" s="1" t="str">
        <f>'Olah Data'!O77</f>
        <v>KC Wonogiri</v>
      </c>
      <c r="K77" s="1" t="str">
        <f>'Olah Data'!P77</f>
        <v>RT 8/RW 7, Nomor 34, Jalan Haji Yahya, Cipinang Cempedak, Jatinegara</v>
      </c>
      <c r="L77" s="1" t="str">
        <f>'Olah Data'!Q77</f>
        <v>Jakarta Timur</v>
      </c>
      <c r="M77" s="1" t="str">
        <f>'Olah Data'!R77</f>
        <v>RT 4/RW 5, Lingkungan Pudak, Wuryantoro, Wuryantoro</v>
      </c>
      <c r="N77" s="1" t="str">
        <f>'Olah Data'!S77</f>
        <v>3312 Kabupaten Wonogiri Provinsi Jawa Tengah</v>
      </c>
      <c r="O77" s="1" t="str">
        <f>'Olah Data'!U77</f>
        <v>3311 Kabupaten Sukoharjo Provinsi Jawa Tengah</v>
      </c>
      <c r="P77" s="1" t="str">
        <f>'Olah Data'!V77</f>
        <v>3312 BPS Kabupaten Wonogiri</v>
      </c>
      <c r="Q77" s="1" t="str">
        <f>'Olah Data'!W77</f>
        <v>3275 BPS Kota Bekasi</v>
      </c>
    </row>
    <row r="78" spans="1:17" ht="12.75">
      <c r="A78" s="3">
        <f>'Olah Data'!A78</f>
        <v>45447.638702893513</v>
      </c>
      <c r="B78" s="1" t="str">
        <f>'Olah Data'!B78</f>
        <v>3SD1</v>
      </c>
      <c r="C78" s="23" t="str">
        <f>'Olah Data'!D78</f>
        <v>222112268</v>
      </c>
      <c r="D78" s="1" t="str">
        <f>'Olah Data'!E78</f>
        <v>Nur Amaliyatur Rohmah</v>
      </c>
      <c r="E78" s="1" t="str">
        <f>'Olah Data'!I78</f>
        <v>amaliyaturnur@stis.ac.id</v>
      </c>
      <c r="F78" s="1" t="str">
        <f>'Olah Data'!J78</f>
        <v>085852580776</v>
      </c>
      <c r="G78" s="23" t="str">
        <f>'Olah Data'!L78</f>
        <v>005601060261502</v>
      </c>
      <c r="H78" s="1" t="str">
        <f>'Olah Data'!M78</f>
        <v>Nur Amaliyatur Rohmah</v>
      </c>
      <c r="I78" s="1" t="str">
        <f>'Olah Data'!N78</f>
        <v>BRI</v>
      </c>
      <c r="J78" s="1" t="str">
        <f>'Olah Data'!O78</f>
        <v>Nganjuk</v>
      </c>
      <c r="K78" s="1" t="str">
        <f>'Olah Data'!P78</f>
        <v>Jalan Masjid No.20, RT.14/RW.9, Bidara Cina, Jatinegara, Jakarta Timur</v>
      </c>
      <c r="L78" s="1" t="str">
        <f>'Olah Data'!Q78</f>
        <v>Jakarta Timur</v>
      </c>
      <c r="M78" s="1" t="str">
        <f>'Olah Data'!R78</f>
        <v>Jalan Raya Guyangan No.14 RT.005/RW.001, Bagor, Nganjuk</v>
      </c>
      <c r="N78" s="1" t="str">
        <f>'Olah Data'!S78</f>
        <v>3518 Kabupaten Nganjuk Provinsi Jawa Timur</v>
      </c>
      <c r="O78" s="1" t="str">
        <f>'Olah Data'!U78</f>
        <v>3506 Kabupaten Kediri Provinsi Jawa Timur</v>
      </c>
      <c r="P78" s="1" t="str">
        <f>'Olah Data'!V78</f>
        <v>3518 BPS Kabupaten Nganjuk</v>
      </c>
      <c r="Q78" s="1" t="str">
        <f>'Olah Data'!W78</f>
        <v>3506 BPS Kabupaten Kediri</v>
      </c>
    </row>
    <row r="79" spans="1:17" ht="12.75">
      <c r="A79" s="3">
        <f>'Olah Data'!A79</f>
        <v>45447.639199305559</v>
      </c>
      <c r="B79" s="1" t="str">
        <f>'Olah Data'!B79</f>
        <v>2D32</v>
      </c>
      <c r="C79" s="23" t="str">
        <f>'Olah Data'!D79</f>
        <v>112212807</v>
      </c>
      <c r="D79" s="1" t="str">
        <f>'Olah Data'!E79</f>
        <v>Nur Qalbi. MR</v>
      </c>
      <c r="E79" s="1" t="str">
        <f>'Olah Data'!I79</f>
        <v>qalbimr@gmail.com</v>
      </c>
      <c r="F79" s="114">
        <f>'Olah Data'!J79</f>
        <v>6287753198494</v>
      </c>
      <c r="G79" s="23" t="str">
        <f>'Olah Data'!L79</f>
        <v>1343152220</v>
      </c>
      <c r="H79" s="1" t="str">
        <f>'Olah Data'!M79</f>
        <v>NUR QALBI MR</v>
      </c>
      <c r="I79" s="1" t="str">
        <f>'Olah Data'!N79</f>
        <v>BNI</v>
      </c>
      <c r="J79" s="1" t="str">
        <f>'Olah Data'!O79</f>
        <v>Barru</v>
      </c>
      <c r="K79" s="1" t="str">
        <f>'Olah Data'!P79</f>
        <v>RT 5/RW 15, No. 10A, Jalan Kebon Sayur I, Kelurahan Bidaracina, Kecamatan Jatinegara</v>
      </c>
      <c r="L79" s="1" t="str">
        <f>'Olah Data'!Q79</f>
        <v>Jakarta Timur</v>
      </c>
      <c r="M79" s="1" t="str">
        <f>'Olah Data'!R79</f>
        <v>RT 01/RW 03, Desa Pao-pao, Kecamatan Tanete Rilau</v>
      </c>
      <c r="N79" s="1" t="str">
        <f>'Olah Data'!S79</f>
        <v>7310 Kabupaten Barru Provinsi Sulawesi Selatan</v>
      </c>
      <c r="O79" s="1" t="str">
        <f>'Olah Data'!U79</f>
        <v>7372 Kota Parepare Provinsi Sulawesi Selatan</v>
      </c>
      <c r="P79" s="1" t="str">
        <f>'Olah Data'!V79</f>
        <v>7310 BPS Kabupaten Barru</v>
      </c>
      <c r="Q79" s="1" t="str">
        <f>'Olah Data'!W79</f>
        <v>3172 BPS Kota Jakarta Timur</v>
      </c>
    </row>
    <row r="80" spans="1:17" ht="12.75">
      <c r="A80" s="3">
        <f>'Olah Data'!A80</f>
        <v>45447.641637638888</v>
      </c>
      <c r="B80" s="1" t="str">
        <f>'Olah Data'!B80</f>
        <v>2D32</v>
      </c>
      <c r="C80" s="23" t="str">
        <f>'Olah Data'!D80</f>
        <v>112212790</v>
      </c>
      <c r="D80" s="1" t="str">
        <f>'Olah Data'!E80</f>
        <v>Ni Ketut Pebriantini</v>
      </c>
      <c r="E80" s="1" t="str">
        <f>'Olah Data'!I80</f>
        <v>tini.pebriantini@gmail.com</v>
      </c>
      <c r="F80" s="1" t="str">
        <f>'Olah Data'!J80</f>
        <v>087861087606</v>
      </c>
      <c r="G80" s="23" t="str">
        <f>'Olah Data'!L80</f>
        <v>225301006506502</v>
      </c>
      <c r="H80" s="1" t="str">
        <f>'Olah Data'!M80</f>
        <v>NI KETUT PEBRIANTINI</v>
      </c>
      <c r="I80" s="1" t="str">
        <f>'Olah Data'!N80</f>
        <v xml:space="preserve">BRI </v>
      </c>
      <c r="J80" s="1" t="str">
        <f>'Olah Data'!O80</f>
        <v>Jl. Raya Sempidi No.43, Sempidi, Kec. Mengwi, Kab. Badung</v>
      </c>
      <c r="K80" s="1" t="str">
        <f>'Olah Data'!P80</f>
        <v>Jl. Kebon Nanas Selatan II No.03, RT.03/RW.08, Cipinang Cempedak, Jatinegara</v>
      </c>
      <c r="L80" s="1" t="str">
        <f>'Olah Data'!Q80</f>
        <v>Jakarta Timur</v>
      </c>
      <c r="M80" s="1" t="str">
        <f>'Olah Data'!R80</f>
        <v>Jl. Katjong Seleman No.12, Br. Bersih, Ds. Darmasaba, Abiansemal</v>
      </c>
      <c r="N80" s="1" t="str">
        <f>'Olah Data'!S80</f>
        <v>5103 Kabupaten Badung Provinsi Bali</v>
      </c>
      <c r="O80" s="1" t="str">
        <f>'Olah Data'!U80</f>
        <v>5171 Kota Denpasar Provinsi Bali</v>
      </c>
      <c r="P80" s="1" t="str">
        <f>'Olah Data'!V80</f>
        <v>3171 BPS Kota Jakarta Selatan</v>
      </c>
      <c r="Q80" s="1" t="str">
        <f>'Olah Data'!W80</f>
        <v>5103 BPS Kabupaten Badung</v>
      </c>
    </row>
    <row r="81" spans="1:17" ht="12.75">
      <c r="A81" s="3">
        <f>'Olah Data'!A81</f>
        <v>45447.642008773153</v>
      </c>
      <c r="B81" s="1" t="str">
        <f>'Olah Data'!B81</f>
        <v>3SK1</v>
      </c>
      <c r="C81" s="23" t="str">
        <f>'Olah Data'!D81</f>
        <v>212112036</v>
      </c>
      <c r="D81" s="1" t="str">
        <f>'Olah Data'!E81</f>
        <v>Fajar Hardiansyah</v>
      </c>
      <c r="E81" s="1" t="str">
        <f>'Olah Data'!I81</f>
        <v>fajarhardiansyah003@gmail.com</v>
      </c>
      <c r="F81" s="1" t="str">
        <f>'Olah Data'!J81</f>
        <v>081575651899</v>
      </c>
      <c r="G81" s="23" t="str">
        <f>'Olah Data'!L81</f>
        <v>8023006471</v>
      </c>
      <c r="H81" s="1" t="str">
        <f>'Olah Data'!M81</f>
        <v>Fajar Hardiansyah</v>
      </c>
      <c r="I81" s="1" t="str">
        <f>'Olah Data'!N81</f>
        <v>BCA</v>
      </c>
      <c r="J81" s="1" t="str">
        <f>'Olah Data'!O81</f>
        <v>Gedong kuning</v>
      </c>
      <c r="K81" s="1" t="str">
        <f>'Olah Data'!P81</f>
        <v>Jl. Kebon nanas selatan II No.12, Rt.11/Rw.8, cipinang cempedak, jatinegara</v>
      </c>
      <c r="L81" s="1" t="str">
        <f>'Olah Data'!Q81</f>
        <v>Jakarta Timur</v>
      </c>
      <c r="M81" s="1" t="str">
        <f>'Olah Data'!R81</f>
        <v>Jl. Ibu ruswo no 45, Rt.06/Rw.02, prawirodirjan, gondomanan</v>
      </c>
      <c r="N81" s="1" t="str">
        <f>'Olah Data'!S81</f>
        <v>3471 Kota Yogyakarta Provinsi DI Yogyakarta</v>
      </c>
      <c r="O81" s="1" t="str">
        <f>'Olah Data'!U81</f>
        <v>3404 Kabupaten Sleman Provinsi DI Yogyakarta</v>
      </c>
      <c r="P81" s="1" t="str">
        <f>'Olah Data'!V81</f>
        <v>3471 BPS Kota Yogyakarta</v>
      </c>
      <c r="Q81" s="1" t="str">
        <f>'Olah Data'!W81</f>
        <v>3400 BPS Provinsi DI Yogyakarta</v>
      </c>
    </row>
    <row r="82" spans="1:17" ht="12.75">
      <c r="A82" s="3">
        <f>'Olah Data'!A82</f>
        <v>45447.642305034722</v>
      </c>
      <c r="B82" s="1" t="str">
        <f>'Olah Data'!B82</f>
        <v>3SI2</v>
      </c>
      <c r="C82" s="23" t="str">
        <f>'Olah Data'!D82</f>
        <v>222112074</v>
      </c>
      <c r="D82" s="1" t="str">
        <f>'Olah Data'!E82</f>
        <v>Gholidho Herda Prilasakly</v>
      </c>
      <c r="E82" s="1" t="str">
        <f>'Olah Data'!I82</f>
        <v>idhosakly@gmail.com</v>
      </c>
      <c r="F82" s="1" t="str">
        <f>'Olah Data'!J82</f>
        <v>081584234827</v>
      </c>
      <c r="G82" s="23" t="str">
        <f>'Olah Data'!L82</f>
        <v>655901040702530</v>
      </c>
      <c r="H82" s="1" t="str">
        <f>'Olah Data'!M82</f>
        <v>GHOLIDHO HERDA PRILASAKLY</v>
      </c>
      <c r="I82" s="1" t="str">
        <f>'Olah Data'!N82</f>
        <v>BRI</v>
      </c>
      <c r="J82" s="1" t="str">
        <f>'Olah Data'!O82</f>
        <v>Gumelar, Gandusari, Kabupaten Trenggalek, Jawa Timur 66372, Indonesia</v>
      </c>
      <c r="K82" s="1" t="str">
        <f>'Olah Data'!P82</f>
        <v>Terusan Gang H. Dawel dan Abdurrahman, depan rumah nomor 33C, Bidara Cina, Jatinegara</v>
      </c>
      <c r="L82" s="1" t="str">
        <f>'Olah Data'!Q82</f>
        <v>Jakarta Timur</v>
      </c>
      <c r="M82" s="1" t="str">
        <f>'Olah Data'!R82</f>
        <v xml:space="preserve">RT/RW 004/002 Jongke, Sukorame, Gandusari, Trenggalek, Jawa Timur 66372, </v>
      </c>
      <c r="N82" s="1" t="str">
        <f>'Olah Data'!S82</f>
        <v>3503 Kabupaten Trenggalek Provinsi Jawa Timur</v>
      </c>
      <c r="O82" s="1" t="str">
        <f>'Olah Data'!U82</f>
        <v>3504 Kabupaten Tulungagung Provinsi Jawa Timur</v>
      </c>
      <c r="P82" s="1" t="str">
        <f>'Olah Data'!V82</f>
        <v>3503 BPS Kabupaten Trenggalek</v>
      </c>
      <c r="Q82" s="1" t="str">
        <f>'Olah Data'!W82</f>
        <v>3504 BPS Kabupaten Tulungagung</v>
      </c>
    </row>
    <row r="83" spans="1:17" ht="12.75">
      <c r="A83" s="3">
        <f>'Olah Data'!A83</f>
        <v>45447.642791226855</v>
      </c>
      <c r="B83" s="1" t="str">
        <f>'Olah Data'!B83</f>
        <v>3SD1</v>
      </c>
      <c r="C83" s="23" t="str">
        <f>'Olah Data'!D83</f>
        <v>222112262</v>
      </c>
      <c r="D83" s="1" t="str">
        <f>'Olah Data'!E83</f>
        <v>Nisa Fatharani Hasna</v>
      </c>
      <c r="E83" s="1" t="str">
        <f>'Olah Data'!I83</f>
        <v>nisafatharani13@gmail.com</v>
      </c>
      <c r="F83" s="1" t="str">
        <f>'Olah Data'!J83</f>
        <v>0895403160100</v>
      </c>
      <c r="G83" s="23" t="str">
        <f>'Olah Data'!L83</f>
        <v>1850003115018</v>
      </c>
      <c r="H83" s="1" t="str">
        <f>'Olah Data'!M83</f>
        <v>Nisa Fatharani Hasna</v>
      </c>
      <c r="I83" s="1" t="str">
        <f>'Olah Data'!N83</f>
        <v>Mandiri</v>
      </c>
      <c r="J83" s="1" t="str">
        <f>'Olah Data'!O83</f>
        <v>KCP Purworejo</v>
      </c>
      <c r="K83" s="1" t="str">
        <f>'Olah Data'!P83</f>
        <v>Jalan Sensus I No.26, RT 03/RW 15, Kelurahan Bidara Cina, Jatinegara (Kos Cinta Kasih),  JATINEGARA, KOTA JAKARTA TIMUR, DKI JAKARTA, ID, 13330</v>
      </c>
      <c r="L83" s="1" t="str">
        <f>'Olah Data'!Q83</f>
        <v>Jakarta Timur</v>
      </c>
      <c r="M83" s="1" t="str">
        <f>'Olah Data'!R83</f>
        <v>Doplang RT 06/ RW 03, No 21, Kelurahan Doplang, Kecamatan Purworejo, Kabupaten Purworejo, Jawa Tengah</v>
      </c>
      <c r="N83" s="1" t="str">
        <f>'Olah Data'!S83</f>
        <v>3306 Kabupaten Purworejo Provinsi Jawa Tengah</v>
      </c>
      <c r="O83" s="1" t="str">
        <f>'Olah Data'!U83</f>
        <v>3401 Kabupaten Kulon Progo Provinsi DI Yogyakarta</v>
      </c>
      <c r="P83" s="1" t="str">
        <f>'Olah Data'!V83</f>
        <v>3306 BPS Kabupaten Purworejo</v>
      </c>
      <c r="Q83" s="1" t="str">
        <f>'Olah Data'!W83</f>
        <v>3401 BPS Kabupaten Kulon Progo</v>
      </c>
    </row>
    <row r="84" spans="1:17" ht="12.75">
      <c r="A84" s="3">
        <f>'Olah Data'!A84</f>
        <v>45447.642901400468</v>
      </c>
      <c r="B84" s="1" t="str">
        <f>'Olah Data'!B84</f>
        <v>3SI2</v>
      </c>
      <c r="C84" s="23" t="str">
        <f>'Olah Data'!D84</f>
        <v>222112282</v>
      </c>
      <c r="D84" s="1" t="str">
        <f>'Olah Data'!E84</f>
        <v>Patrick Farkhanudin</v>
      </c>
      <c r="E84" s="1" t="str">
        <f>'Olah Data'!I84</f>
        <v>farkhanudinpatrick@gmail.com</v>
      </c>
      <c r="F84" s="1" t="str">
        <f>'Olah Data'!J84</f>
        <v>081903220136</v>
      </c>
      <c r="G84" s="23" t="str">
        <f>'Olah Data'!L84</f>
        <v>683301023160531</v>
      </c>
      <c r="H84" s="1" t="str">
        <f>'Olah Data'!M84</f>
        <v>PATRICK FARKHANUDIN</v>
      </c>
      <c r="I84" s="1" t="str">
        <f>'Olah Data'!N84</f>
        <v>BRI</v>
      </c>
      <c r="J84" s="1" t="str">
        <f>'Olah Data'!O84</f>
        <v>BRI Unit Karangsalam</v>
      </c>
      <c r="K84" s="1" t="str">
        <f>'Olah Data'!P84</f>
        <v>Jalan Kebon Nanas Selatan I No.31A, RT.8/RW.8, Cipinang Cempedak, Jatinegara (Kos bu Anis) JATINEGARA, KOTA JAKARTA TIMUR, DKI JAKARTA, ID, 13340</v>
      </c>
      <c r="L84" s="1" t="str">
        <f>'Olah Data'!Q84</f>
        <v>Jakarta Timur</v>
      </c>
      <c r="M84" s="1" t="str">
        <f>'Olah Data'!R84</f>
        <v>RT.2/RW.6, Kel Beji, Kedung Banteng (Mushola wakafiyah) KEDUNG BANTENG, KAB. BANYUMAS, JAWA TENGAH, ID, 53152</v>
      </c>
      <c r="N84" s="1" t="str">
        <f>'Olah Data'!S84</f>
        <v>3302 Kabupaten Banyumas Provinsi Jawa Tengah</v>
      </c>
      <c r="O84" s="1" t="str">
        <f>'Olah Data'!U84</f>
        <v>3303 Kabupaten Purbalingga Provinsi Jawa Tengah</v>
      </c>
      <c r="P84" s="1" t="str">
        <f>'Olah Data'!V84</f>
        <v>3302 BPS Kabupaten Banyumas</v>
      </c>
      <c r="Q84" s="1" t="str">
        <f>'Olah Data'!W84</f>
        <v>3303 BPS Kabupaten Purbalingga</v>
      </c>
    </row>
    <row r="85" spans="1:17" ht="12.75">
      <c r="A85" s="3">
        <f>'Olah Data'!A85</f>
        <v>45447.642902337961</v>
      </c>
      <c r="B85" s="1" t="str">
        <f>'Olah Data'!B85</f>
        <v>3SD1</v>
      </c>
      <c r="C85" s="23" t="str">
        <f>'Olah Data'!D85</f>
        <v>222111874</v>
      </c>
      <c r="D85" s="1" t="str">
        <f>'Olah Data'!E85</f>
        <v>Alif Fitriatul Khasanah</v>
      </c>
      <c r="E85" s="1" t="str">
        <f>'Olah Data'!I85</f>
        <v>aliffitriatulkhasanah@gmail.com</v>
      </c>
      <c r="F85" s="1" t="str">
        <f>'Olah Data'!J85</f>
        <v>085640182890</v>
      </c>
      <c r="G85" s="23" t="str">
        <f>'Olah Data'!L85</f>
        <v>389601035996537</v>
      </c>
      <c r="H85" s="1" t="str">
        <f>'Olah Data'!M85</f>
        <v>Alif Fitriatul Khasanah</v>
      </c>
      <c r="I85" s="1" t="str">
        <f>'Olah Data'!N85</f>
        <v>BRI</v>
      </c>
      <c r="J85" s="1" t="str">
        <f>'Olah Data'!O85</f>
        <v>BRI KCP Prambanan</v>
      </c>
      <c r="K85" s="1" t="str">
        <f>'Olah Data'!P85</f>
        <v>Jl. Masjid no.23B  RT.11/RW.09, Bidaracina, Jatinegara</v>
      </c>
      <c r="L85" s="1" t="str">
        <f>'Olah Data'!Q85</f>
        <v>Jakarta Timur</v>
      </c>
      <c r="M85" s="1" t="str">
        <f>'Olah Data'!R85</f>
        <v>Jl. Werkudoro, Kebondalem RT.03/RW.05, Kebondalem.Kidul, Prambanan</v>
      </c>
      <c r="N85" s="1" t="str">
        <f>'Olah Data'!S85</f>
        <v>3310 Kabupaten Klaten Provinsi Jawa Tengah</v>
      </c>
      <c r="O85" s="1" t="str">
        <f>'Olah Data'!U85</f>
        <v>3402 Kabupaten Bantul Provinsi DI Yogyakarta</v>
      </c>
      <c r="P85" s="1" t="str">
        <f>'Olah Data'!V85</f>
        <v>3310 BPS Kabupaten Klaten</v>
      </c>
      <c r="Q85" s="1" t="str">
        <f>'Olah Data'!W85</f>
        <v>3402 BPS Kabupaten Bantul</v>
      </c>
    </row>
    <row r="86" spans="1:17" ht="12.75">
      <c r="A86" s="3">
        <f>'Olah Data'!A86</f>
        <v>45447.642941388884</v>
      </c>
      <c r="B86" s="1" t="str">
        <f>'Olah Data'!B86</f>
        <v>3SK2</v>
      </c>
      <c r="C86" s="23" t="str">
        <f>'Olah Data'!D86</f>
        <v>212111959</v>
      </c>
      <c r="D86" s="1" t="str">
        <f>'Olah Data'!E86</f>
        <v>Bintang Putri Aulia</v>
      </c>
      <c r="E86" s="1" t="str">
        <f>'Olah Data'!I86</f>
        <v>bintangauliapp356@gmail.com</v>
      </c>
      <c r="F86" s="1" t="str">
        <f>'Olah Data'!J86</f>
        <v>089502600176</v>
      </c>
      <c r="G86" s="23" t="str">
        <f>'Olah Data'!L86</f>
        <v>177901003188502</v>
      </c>
      <c r="H86" s="1" t="str">
        <f>'Olah Data'!M86</f>
        <v>BINTANG PUTRI AULIA</v>
      </c>
      <c r="I86" s="1" t="str">
        <f>'Olah Data'!N86</f>
        <v>BRI</v>
      </c>
      <c r="J86" s="1" t="str">
        <f>'Olah Data'!O86</f>
        <v>Yogya Cik Ditiro</v>
      </c>
      <c r="K86" s="1" t="str">
        <f>'Olah Data'!P86</f>
        <v>Jl. Kelapa Mas No.1A RT.06/RW012 Utan Kayu Selatan, Matraman, Jakarta Timur 13120</v>
      </c>
      <c r="L86" s="1" t="str">
        <f>'Olah Data'!Q86</f>
        <v>Jakarta Timur</v>
      </c>
      <c r="M86" s="1" t="str">
        <f>'Olah Data'!R86</f>
        <v>JL Mawar No. 12, Blotan, Wedomartani, Ngemplak, Sleman, Yogyakarta</v>
      </c>
      <c r="N86" s="1" t="str">
        <f>'Olah Data'!S86</f>
        <v>3404 Kabupaten Sleman Provinsi DI Yogyakarta</v>
      </c>
      <c r="O86" s="1" t="str">
        <f>'Olah Data'!U86</f>
        <v>3402 Kabupaten Bantul Provinsi DI Yogyakarta</v>
      </c>
      <c r="P86" s="1" t="str">
        <f>'Olah Data'!V86</f>
        <v>3404 BPS Kabupaten Sleman</v>
      </c>
      <c r="Q86" s="1" t="str">
        <f>'Olah Data'!W86</f>
        <v>3471 BPS Kota Yogyakarta</v>
      </c>
    </row>
    <row r="87" spans="1:17" ht="12.75">
      <c r="A87" s="3">
        <f>'Olah Data'!A87</f>
        <v>45447.690548171297</v>
      </c>
      <c r="B87" s="1" t="str">
        <f>'Olah Data'!B87</f>
        <v>2D33</v>
      </c>
      <c r="C87" s="23" t="str">
        <f>'Olah Data'!D87</f>
        <v>112212491</v>
      </c>
      <c r="D87" s="1" t="str">
        <f>'Olah Data'!E87</f>
        <v>Amelia Calista</v>
      </c>
      <c r="E87" s="1" t="str">
        <f>'Olah Data'!I87</f>
        <v>ameliacalista17@gmail.com</v>
      </c>
      <c r="F87" s="1" t="str">
        <f>'Olah Data'!J87</f>
        <v>081226800336</v>
      </c>
      <c r="G87" s="23" t="str">
        <f>'Olah Data'!L87</f>
        <v>1433706380</v>
      </c>
      <c r="H87" s="1" t="str">
        <f>'Olah Data'!M87</f>
        <v xml:space="preserve">AMELIA CALISTA </v>
      </c>
      <c r="I87" s="1" t="str">
        <f>'Olah Data'!N87</f>
        <v>BNI</v>
      </c>
      <c r="J87" s="1" t="str">
        <f>'Olah Data'!O87</f>
        <v>BNI Adi Soemarmo Colomadu</v>
      </c>
      <c r="K87" s="1" t="str">
        <f>'Olah Data'!P87</f>
        <v xml:space="preserve">Rumah No.35 Jalan Dermaga Raya RT 14/RW 11 Klender, Duren Sawit, Jakarta Timur </v>
      </c>
      <c r="L87" s="1" t="str">
        <f>'Olah Data'!Q87</f>
        <v>Jakarta Timur</v>
      </c>
      <c r="M87" s="1" t="str">
        <f>'Olah Data'!R87</f>
        <v xml:space="preserve">Jalan Ledok 1 RT 2/RW 2 Sidorejo, Ngargorejo, Ngemplak, Boyolali, Jawa Tengah </v>
      </c>
      <c r="N87" s="1" t="str">
        <f>'Olah Data'!S87</f>
        <v>3309 Kabupaten Boyolali Provinsi Jawa Tengah</v>
      </c>
      <c r="O87" s="1" t="str">
        <f>'Olah Data'!U87</f>
        <v>3372 Kota Surakarta Provinsi Jawa Tengah</v>
      </c>
      <c r="P87" s="1" t="str">
        <f>'Olah Data'!V87</f>
        <v>3372 BPS Kota Surakarta</v>
      </c>
      <c r="Q87" s="1" t="str">
        <f>'Olah Data'!W87</f>
        <v>3309 BPS Kabupaten Boyolali</v>
      </c>
    </row>
    <row r="88" spans="1:17" ht="12.75">
      <c r="A88" s="3">
        <f>'Olah Data'!A88</f>
        <v>45447.657024456013</v>
      </c>
      <c r="B88" s="1" t="str">
        <f>'Olah Data'!B88</f>
        <v>3SD1</v>
      </c>
      <c r="C88" s="23" t="str">
        <f>'Olah Data'!D88</f>
        <v>222112010</v>
      </c>
      <c r="D88" s="1" t="str">
        <f>'Olah Data'!E88</f>
        <v>Elgresia Egita Br Perangin-angin</v>
      </c>
      <c r="E88" s="1" t="str">
        <f>'Olah Data'!I88</f>
        <v>elgresiaegita11@gmail.com</v>
      </c>
      <c r="F88" s="1" t="str">
        <f>'Olah Data'!J88</f>
        <v>081375094322</v>
      </c>
      <c r="G88" s="23" t="str">
        <f>'Olah Data'!L88</f>
        <v>1050014131068</v>
      </c>
      <c r="H88" s="1" t="str">
        <f>'Olah Data'!M88</f>
        <v>ELGRESIA EGITA BR PERANGIN-ANGIN</v>
      </c>
      <c r="I88" s="1" t="str">
        <f>'Olah Data'!N88</f>
        <v>MANDIRI</v>
      </c>
      <c r="J88" s="1" t="str">
        <f>'Olah Data'!O88</f>
        <v>Bank Mandiri Cabang Citra Garden, Medan</v>
      </c>
      <c r="K88" s="1" t="str">
        <f>'Olah Data'!P88</f>
        <v>Jalan Sensus I No. 26, RT.3/RW.15, Bidara Cina, Jatinegara, Jakarta Timur, Jakarta 13330</v>
      </c>
      <c r="L88" s="1" t="str">
        <f>'Olah Data'!Q88</f>
        <v>Jakarta Timur</v>
      </c>
      <c r="M88" s="1" t="str">
        <f>'Olah Data'!R88</f>
        <v>Jalan Bunga Cempaka No. 29G, Padang Bulan Selayang II, Kec. Medan Selayang, Kota Medan, Sumatera Utara 20156</v>
      </c>
      <c r="N88" s="1" t="str">
        <f>'Olah Data'!S88</f>
        <v>1275 Kota Medan Provinsi Sumatera Utara</v>
      </c>
      <c r="O88" s="1" t="str">
        <f>'Olah Data'!U88</f>
        <v>1211 Kabupaten Karo Provinsi Sumatera Utara</v>
      </c>
      <c r="P88" s="1" t="str">
        <f>'Olah Data'!V88</f>
        <v>1200 BPS Provinsi Sumatera Utara</v>
      </c>
      <c r="Q88" s="1" t="str">
        <f>'Olah Data'!W88</f>
        <v>1275 BPS Kota Medan</v>
      </c>
    </row>
    <row r="89" spans="1:17" ht="12.75">
      <c r="A89" s="3">
        <f>'Olah Data'!A89</f>
        <v>45447.646262372684</v>
      </c>
      <c r="B89" s="1" t="str">
        <f>'Olah Data'!B89</f>
        <v>2D32</v>
      </c>
      <c r="C89" s="23" t="str">
        <f>'Olah Data'!D89</f>
        <v>112212848</v>
      </c>
      <c r="D89" s="1" t="str">
        <f>'Olah Data'!E89</f>
        <v>Ria Indriani</v>
      </c>
      <c r="E89" s="1" t="str">
        <f>'Olah Data'!I89</f>
        <v>riaindriani021328@gmail.com</v>
      </c>
      <c r="F89" s="1" t="str">
        <f>'Olah Data'!J89</f>
        <v>089693868377</v>
      </c>
      <c r="G89" s="23" t="str">
        <f>'Olah Data'!L89</f>
        <v>304801038460534</v>
      </c>
      <c r="H89" s="1" t="str">
        <f>'Olah Data'!M89</f>
        <v>Ria Indriani</v>
      </c>
      <c r="I89" s="1" t="str">
        <f>'Olah Data'!N89</f>
        <v>BRI</v>
      </c>
      <c r="J89" s="1" t="str">
        <f>'Olah Data'!O89</f>
        <v>3048 BRI UNIT SIANTAN</v>
      </c>
      <c r="K89" s="1" t="str">
        <f>'Olah Data'!P89</f>
        <v>Jalan Kebon Sayur I No.10A, RT.5/RW.15, Bidara Cina, Jatinegara (Ggnya smpng mushola), KOTA JAKARTA TIMUR, JATINEGARA, DKI JAKARTA, ID, 13330</v>
      </c>
      <c r="L89" s="1" t="str">
        <f>'Olah Data'!Q89</f>
        <v>Jakarta Timur</v>
      </c>
      <c r="M89" s="1" t="str">
        <f>'Olah Data'!R89</f>
        <v xml:space="preserve">JALAN BUDI UTOMO. Jl. Purnajaya 1 jalur 2 No. 81B RT/RW 04/06, Kelurahan Siantan Hilir, Kecamatan Pontianak Utara, Kota Pontianak </v>
      </c>
      <c r="N89" s="1" t="str">
        <f>'Olah Data'!S89</f>
        <v>6171 Kota Pontianak Provinsi Kalimantan Barat</v>
      </c>
      <c r="O89" s="1" t="str">
        <f>'Olah Data'!U89</f>
        <v>6112 Kabupaten Kubu Raya Provinsi Kalimantan Barat</v>
      </c>
      <c r="P89" s="1" t="str">
        <f>'Olah Data'!V89</f>
        <v>6171 BPS Kota Pontianak</v>
      </c>
      <c r="Q89" s="1" t="str">
        <f>'Olah Data'!W89</f>
        <v>6100 BPS Provinsi Kalimantan Barat</v>
      </c>
    </row>
    <row r="90" spans="1:17" ht="12.75">
      <c r="A90" s="3">
        <f>'Olah Data'!A90</f>
        <v>45448.679033379631</v>
      </c>
      <c r="B90" s="1" t="str">
        <f>'Olah Data'!B90</f>
        <v>2D32</v>
      </c>
      <c r="C90" s="23" t="str">
        <f>'Olah Data'!D90</f>
        <v>112212637</v>
      </c>
      <c r="D90" s="1" t="str">
        <f>'Olah Data'!E90</f>
        <v>Hany Febrianty</v>
      </c>
      <c r="E90" s="1" t="str">
        <f>'Olah Data'!I90</f>
        <v>hanyfbr162@gmail.com</v>
      </c>
      <c r="F90" s="1" t="str">
        <f>'Olah Data'!J90</f>
        <v>087804114914</v>
      </c>
      <c r="G90" s="23" t="str">
        <f>'Olah Data'!L90</f>
        <v>093301017290530</v>
      </c>
      <c r="H90" s="1" t="str">
        <f>'Olah Data'!M90</f>
        <v xml:space="preserve">HANY FEBRIANTY </v>
      </c>
      <c r="I90" s="1" t="str">
        <f>'Olah Data'!N90</f>
        <v>BRI</v>
      </c>
      <c r="J90" s="1" t="str">
        <f>'Olah Data'!O90</f>
        <v>UNIT OTISTA III JAKARTA</v>
      </c>
      <c r="K90" s="1" t="str">
        <f>'Olah Data'!P90</f>
        <v>Jl. Kebon sayur 1 No.8 RT.006 RW.015 Bidaracina, Jatinegara, Jakarta Timur</v>
      </c>
      <c r="L90" s="1" t="str">
        <f>'Olah Data'!Q90</f>
        <v>Jakarta Timur</v>
      </c>
      <c r="M90" s="1" t="str">
        <f>'Olah Data'!R90</f>
        <v xml:space="preserve">Jl Walter Condrad gg. Firdaus no 123 RT 027 RW 008, Baamang Tengah, Baamang </v>
      </c>
      <c r="N90" s="1" t="str">
        <f>'Olah Data'!S90</f>
        <v>6202 Kabupaten Kotawaringin Timur Provinsi Kalimantan Tengah</v>
      </c>
      <c r="O90" s="1" t="str">
        <f>'Olah Data'!U90</f>
        <v>6271 Kota Palangka Raya Provinsi Kalimantan Tengah</v>
      </c>
      <c r="P90" s="1" t="str">
        <f>'Olah Data'!V90</f>
        <v>6202 BPS Kabupaten Kotawaringin Timur</v>
      </c>
      <c r="Q90" s="1" t="str">
        <f>'Olah Data'!W90</f>
        <v>6271 BPS Kota Palangka Raya</v>
      </c>
    </row>
    <row r="91" spans="1:17" ht="12.75">
      <c r="A91" s="3">
        <f>'Olah Data'!A91</f>
        <v>45447.646981215279</v>
      </c>
      <c r="B91" s="1" t="str">
        <f>'Olah Data'!B91</f>
        <v>3SD3</v>
      </c>
      <c r="C91" s="23" t="str">
        <f>'Olah Data'!D91</f>
        <v>222112380</v>
      </c>
      <c r="D91" s="1" t="str">
        <f>'Olah Data'!E91</f>
        <v>STENISLAUS ANGGA APRIANTO</v>
      </c>
      <c r="E91" s="1" t="str">
        <f>'Olah Data'!I91</f>
        <v>stenislausangga@gmail.com</v>
      </c>
      <c r="F91" s="1" t="str">
        <f>'Olah Data'!J91</f>
        <v>085643622005</v>
      </c>
      <c r="G91" s="23" t="str">
        <f>'Olah Data'!L91</f>
        <v>684501023275531</v>
      </c>
      <c r="H91" s="1" t="str">
        <f>'Olah Data'!M91</f>
        <v>STENISLAUS ANGGA APRIANTO</v>
      </c>
      <c r="I91" s="1" t="str">
        <f>'Olah Data'!N91</f>
        <v>BRI</v>
      </c>
      <c r="J91" s="1" t="str">
        <f>'Olah Data'!O91</f>
        <v>Kantor Cabang Ngombol</v>
      </c>
      <c r="K91" s="1" t="str">
        <f>'Olah Data'!P91</f>
        <v>Jl. Kebon Nanas Selatan I No 30B, RT01/RW08, Kel. Cipinang Cempedak, Kec. Jatinegara, Jakarta Timur (atas Indomaret Otista 3)</v>
      </c>
      <c r="L91" s="1" t="str">
        <f>'Olah Data'!Q91</f>
        <v>Jakarta Timur</v>
      </c>
      <c r="M91" s="1" t="str">
        <f>'Olah Data'!R91</f>
        <v>Desa Ringgit, RT 003/ RW 001, Kecamatan Ngombol, Kabupaten Purworejo, Jawa Tengah</v>
      </c>
      <c r="N91" s="1" t="str">
        <f>'Olah Data'!S91</f>
        <v>3306 Kabupaten Purworejo Provinsi Jawa Tengah</v>
      </c>
      <c r="O91" s="1" t="str">
        <f>'Olah Data'!U91</f>
        <v>3401 Kabupaten Kulon Progo Provinsi DI Yogyakarta</v>
      </c>
      <c r="P91" s="1" t="str">
        <f>'Olah Data'!V91</f>
        <v>3306 BPS Kabupaten Purworejo</v>
      </c>
      <c r="Q91" s="1" t="str">
        <f>'Olah Data'!W91</f>
        <v>3401 BPS Kabupaten Kulon Progo</v>
      </c>
    </row>
    <row r="92" spans="1:17" ht="12.75">
      <c r="A92" s="3">
        <f>'Olah Data'!A92</f>
        <v>45447.64758232639</v>
      </c>
      <c r="B92" s="1" t="str">
        <f>'Olah Data'!B92</f>
        <v>3SI3</v>
      </c>
      <c r="C92" s="23" t="str">
        <f>'Olah Data'!D92</f>
        <v>222111840</v>
      </c>
      <c r="D92" s="1" t="str">
        <f>'Olah Data'!E92</f>
        <v>Adib Sulthon Muammal</v>
      </c>
      <c r="E92" s="1" t="str">
        <f>'Olah Data'!I92</f>
        <v>asmuammal@gmail.com</v>
      </c>
      <c r="F92" s="1" t="str">
        <f>'Olah Data'!J92</f>
        <v>085163513267</v>
      </c>
      <c r="G92" s="23" t="str">
        <f>'Olah Data'!L92</f>
        <v>7189163651</v>
      </c>
      <c r="H92" s="1" t="str">
        <f>'Olah Data'!M92</f>
        <v>Adib Sulthon Muammal</v>
      </c>
      <c r="I92" s="1" t="str">
        <f>'Olah Data'!N92</f>
        <v>Bank Syariah Indonesia</v>
      </c>
      <c r="J92" s="1" t="str">
        <f>'Olah Data'!O92</f>
        <v>KCP Klaten Pemuda 1</v>
      </c>
      <c r="K92" s="1" t="str">
        <f>'Olah Data'!P92</f>
        <v>Jl mulia rt11/8 no5, bidara cina, jatinegara</v>
      </c>
      <c r="L92" s="1" t="str">
        <f>'Olah Data'!Q92</f>
        <v>Jakarta Timur</v>
      </c>
      <c r="M92" s="1" t="str">
        <f>'Olah Data'!R92</f>
        <v>Rt1/rw9, buntalan, buntalan, klaten tengah, klaten</v>
      </c>
      <c r="N92" s="1" t="str">
        <f>'Olah Data'!S92</f>
        <v>3310 Kabupaten Klaten Provinsi Jawa Tengah</v>
      </c>
      <c r="O92" s="1" t="str">
        <f>'Olah Data'!U92</f>
        <v>3309 Kabupaten Boyolali Provinsi Jawa Tengah</v>
      </c>
      <c r="P92" s="1" t="str">
        <f>'Olah Data'!V92</f>
        <v>3310 BPS Kabupaten Klaten</v>
      </c>
      <c r="Q92" s="1" t="str">
        <f>'Olah Data'!W92</f>
        <v>3309 BPS Kabupaten Boyolali</v>
      </c>
    </row>
    <row r="93" spans="1:17" ht="12.75">
      <c r="A93" s="3">
        <f>'Olah Data'!A93</f>
        <v>45447.648342673609</v>
      </c>
      <c r="B93" s="1" t="str">
        <f>'Olah Data'!B93</f>
        <v>3SI3</v>
      </c>
      <c r="C93" s="23" t="str">
        <f>'Olah Data'!D93</f>
        <v>222111852</v>
      </c>
      <c r="D93" s="1" t="str">
        <f>'Olah Data'!E93</f>
        <v>Aghnia Amalia</v>
      </c>
      <c r="E93" s="1" t="str">
        <f>'Olah Data'!I93</f>
        <v>aghniaamalia2207@gmail.com</v>
      </c>
      <c r="F93" s="1">
        <f>'Olah Data'!J93</f>
        <v>6285865508320</v>
      </c>
      <c r="G93" s="23" t="str">
        <f>'Olah Data'!L93</f>
        <v>025101045440509</v>
      </c>
      <c r="H93" s="1" t="str">
        <f>'Olah Data'!M93</f>
        <v>AGHNIA AMALIA</v>
      </c>
      <c r="I93" s="1" t="str">
        <f>'Olah Data'!N93</f>
        <v>BRI</v>
      </c>
      <c r="J93" s="1" t="str">
        <f>'Olah Data'!O93</f>
        <v>MUNTILAN</v>
      </c>
      <c r="K93" s="1" t="str">
        <f>'Olah Data'!P93</f>
        <v>Kos Pak Heri, Jalan Kebon Nanas Selatan 2 No. 1, RT. 06/RW. 05, Kelurahan Cipinang Cempedak, Kecamatan Jatinegara</v>
      </c>
      <c r="L93" s="1" t="str">
        <f>'Olah Data'!Q93</f>
        <v>Jakarta Timur</v>
      </c>
      <c r="M93" s="1" t="str">
        <f>'Olah Data'!R93</f>
        <v>Dusun Bungasari, RT 02/RW 01, Desa Adikarto, Kecamatan Muntilan, Kabupaten Magelang</v>
      </c>
      <c r="N93" s="1" t="str">
        <f>'Olah Data'!S93</f>
        <v>3308 Kabupaten Magelang Provinsi Jawa Tengah</v>
      </c>
      <c r="O93" s="1" t="str">
        <f>'Olah Data'!U93</f>
        <v>3371 Kota Magelang Provinsi Jawa Tengah</v>
      </c>
      <c r="P93" s="1" t="str">
        <f>'Olah Data'!V93</f>
        <v>3308 BPS Kabupaten Magelang</v>
      </c>
      <c r="Q93" s="1" t="str">
        <f>'Olah Data'!W93</f>
        <v>3371 BPS Kota Magelang</v>
      </c>
    </row>
    <row r="94" spans="1:17" ht="12.75">
      <c r="A94" s="3">
        <f>'Olah Data'!A94</f>
        <v>45447.64902434028</v>
      </c>
      <c r="B94" s="1" t="str">
        <f>'Olah Data'!B94</f>
        <v>2D32</v>
      </c>
      <c r="C94" s="23" t="str">
        <f>'Olah Data'!D94</f>
        <v>112212527</v>
      </c>
      <c r="D94" s="1" t="str">
        <f>'Olah Data'!E94</f>
        <v>Awangga Wisena Aji</v>
      </c>
      <c r="E94" s="1" t="str">
        <f>'Olah Data'!I94</f>
        <v>awangga.wichi@gmail.com</v>
      </c>
      <c r="F94" s="1" t="str">
        <f>'Olah Data'!J94</f>
        <v>085725160068</v>
      </c>
      <c r="G94" s="23" t="str">
        <f>'Olah Data'!L94</f>
        <v>093301017325539</v>
      </c>
      <c r="H94" s="1" t="str">
        <f>'Olah Data'!M94</f>
        <v>AWANGGA WISENA AJI</v>
      </c>
      <c r="I94" s="1" t="str">
        <f>'Olah Data'!N94</f>
        <v>BRI</v>
      </c>
      <c r="J94" s="1" t="str">
        <f>'Olah Data'!O94</f>
        <v>BRI UNIT OTISTA III</v>
      </c>
      <c r="K94" s="1" t="str">
        <f>'Olah Data'!P94</f>
        <v>RT10/RW04, No.16B, Jalan Sensus II, Kelurahan Bidara Cina, Kecamatan Jatinegara</v>
      </c>
      <c r="L94" s="1" t="str">
        <f>'Olah Data'!Q94</f>
        <v>Jakarta Timur</v>
      </c>
      <c r="M94" s="1" t="str">
        <f>'Olah Data'!R94</f>
        <v>RT03/RW03, Krajan Kidul, Desa Rowobayem, Kecamatan Kemiri</v>
      </c>
      <c r="N94" s="1" t="str">
        <f>'Olah Data'!S94</f>
        <v>3306 Kabupaten Purworejo Provinsi Jawa Tengah</v>
      </c>
      <c r="O94" s="1" t="str">
        <f>'Olah Data'!U94</f>
        <v>3305 Kabupaten Kebumen Provinsi Jawa Tengah</v>
      </c>
      <c r="P94" s="1" t="str">
        <f>'Olah Data'!V94</f>
        <v>3306 BPS Kabupaten Purworejo</v>
      </c>
      <c r="Q94" s="1" t="str">
        <f>'Olah Data'!W94</f>
        <v>3400 BPS Provinsi DI Yogyakarta</v>
      </c>
    </row>
    <row r="95" spans="1:17" ht="12.75">
      <c r="A95" s="3">
        <f>'Olah Data'!A95</f>
        <v>45447.650389699076</v>
      </c>
      <c r="B95" s="1" t="str">
        <f>'Olah Data'!B95</f>
        <v>3SI2</v>
      </c>
      <c r="C95" s="23" t="str">
        <f>'Olah Data'!D95</f>
        <v>222111841</v>
      </c>
      <c r="D95" s="1" t="str">
        <f>'Olah Data'!E95</f>
        <v>Adien Ilma Mutafaila</v>
      </c>
      <c r="E95" s="1" t="str">
        <f>'Olah Data'!I95</f>
        <v>adienmutafaila@gmail.com</v>
      </c>
      <c r="F95" s="1" t="str">
        <f>'Olah Data'!J95</f>
        <v>085882664024</v>
      </c>
      <c r="G95" s="23" t="str">
        <f>'Olah Data'!L95</f>
        <v>024701087424502</v>
      </c>
      <c r="H95" s="1" t="str">
        <f>'Olah Data'!M95</f>
        <v>ADIEN ILMA MUTAFAILA</v>
      </c>
      <c r="I95" s="1" t="str">
        <f>'Olah Data'!N95</f>
        <v>BRI</v>
      </c>
      <c r="J95" s="1" t="str">
        <f>'Olah Data'!O95</f>
        <v>Sleman</v>
      </c>
      <c r="K95" s="1" t="str">
        <f>'Olah Data'!P95</f>
        <v>Kos Pondok Sunda Bu Icah, Jalan Mulia No.20, RT.8/RW.8, Kelurahan Bidaracina, Jatinegara</v>
      </c>
      <c r="L95" s="1" t="str">
        <f>'Olah Data'!Q95</f>
        <v>Jakarta Timur</v>
      </c>
      <c r="M95" s="1" t="str">
        <f>'Olah Data'!R95</f>
        <v xml:space="preserve">Glagahombo RT 01/ RW 08, Pondorejo, Tempel, Sleman. </v>
      </c>
      <c r="N95" s="1" t="str">
        <f>'Olah Data'!S95</f>
        <v>3404 Kabupaten Sleman Provinsi DI Yogyakarta</v>
      </c>
      <c r="O95" s="1" t="str">
        <f>'Olah Data'!U95</f>
        <v>3471 Kota Yogyakarta Provinsi DI Yogyakarta</v>
      </c>
      <c r="P95" s="1" t="str">
        <f>'Olah Data'!V95</f>
        <v>3404 BPS Kabupaten Sleman</v>
      </c>
      <c r="Q95" s="1" t="str">
        <f>'Olah Data'!W95</f>
        <v>3471 BPS Kota Yogyakarta</v>
      </c>
    </row>
    <row r="96" spans="1:17" ht="12.75">
      <c r="A96" s="3">
        <f>'Olah Data'!A96</f>
        <v>45447.650394432872</v>
      </c>
      <c r="B96" s="1" t="str">
        <f>'Olah Data'!B96</f>
        <v>2D33</v>
      </c>
      <c r="C96" s="23" t="str">
        <f>'Olah Data'!D96</f>
        <v>112212688</v>
      </c>
      <c r="D96" s="1" t="str">
        <f>'Olah Data'!E96</f>
        <v>Kamareta</v>
      </c>
      <c r="E96" s="1" t="str">
        <f>'Olah Data'!I96</f>
        <v>Kamarereta@gmail.com</v>
      </c>
      <c r="F96" s="1">
        <f>'Olah Data'!J96</f>
        <v>81279829858</v>
      </c>
      <c r="G96" s="23" t="str">
        <f>'Olah Data'!L96</f>
        <v>1130015026473</v>
      </c>
      <c r="H96" s="1" t="str">
        <f>'Olah Data'!M96</f>
        <v>Kamareta</v>
      </c>
      <c r="I96" s="1" t="str">
        <f>'Olah Data'!N96</f>
        <v>Mandiri</v>
      </c>
      <c r="J96" s="1" t="str">
        <f>'Olah Data'!O96</f>
        <v>Bank Mandiri Jakarta Otto Iskandardinata</v>
      </c>
      <c r="K96" s="1" t="str">
        <f>'Olah Data'!P96</f>
        <v xml:space="preserve">Griya Firamita, Jalan H. Yahya No 6, RT 01 RW 09, Kecamatan Jatinegara, Kelurahan Bidara Cina. </v>
      </c>
      <c r="L96" s="1" t="str">
        <f>'Olah Data'!Q96</f>
        <v>Jakarta Timur</v>
      </c>
      <c r="M96" s="1" t="str">
        <f>'Olah Data'!R96</f>
        <v>Perumnas Talang Kelapa, Jalan Kelapa Hijau III, Blok 7,RT 24, RW 06, No 349</v>
      </c>
      <c r="N96" s="1" t="str">
        <f>'Olah Data'!S96</f>
        <v>1671 Kota Palembang Provinsi Sumatera Selatan</v>
      </c>
      <c r="O96" s="1" t="str">
        <f>'Olah Data'!U96</f>
        <v>1608 Kabupaten Ogan Komering Ulu Selatan Provinsi Sumatera Selatan</v>
      </c>
      <c r="P96" s="1" t="str">
        <f>'Olah Data'!V96</f>
        <v>3172 BPS Kota Jakarta Timur</v>
      </c>
      <c r="Q96" s="1" t="str">
        <f>'Olah Data'!W96</f>
        <v>1600 BPS Provinsi Sumatera Selatan</v>
      </c>
    </row>
    <row r="97" spans="1:17" ht="12.75">
      <c r="A97" s="3">
        <f>'Olah Data'!A97</f>
        <v>45447.650512604167</v>
      </c>
      <c r="B97" s="1" t="str">
        <f>'Olah Data'!B97</f>
        <v>3SE2</v>
      </c>
      <c r="C97" s="23" t="str">
        <f>'Olah Data'!D97</f>
        <v>212112168</v>
      </c>
      <c r="D97" s="1" t="str">
        <f>'Olah Data'!E97</f>
        <v>Muhammad Abdul Aziz Habibi</v>
      </c>
      <c r="E97" s="1" t="str">
        <f>'Olah Data'!I97</f>
        <v>muhammadabdulazizhabibi@gmail.com</v>
      </c>
      <c r="F97" s="1" t="str">
        <f>'Olah Data'!J97</f>
        <v>082279927227</v>
      </c>
      <c r="G97" s="23" t="str">
        <f>'Olah Data'!L97</f>
        <v>60011504150</v>
      </c>
      <c r="H97" s="1" t="str">
        <f>'Olah Data'!M97</f>
        <v>Muhammad Abdul Aziz Habibi</v>
      </c>
      <c r="I97" s="1" t="str">
        <f>'Olah Data'!N97</f>
        <v>Mandiri</v>
      </c>
      <c r="J97" s="1" t="str">
        <f>'Olah Data'!O97</f>
        <v>Mandiri Cabang Lahat</v>
      </c>
      <c r="K97" s="1" t="str">
        <f>'Olah Data'!P97</f>
        <v xml:space="preserve">Jalan Sensus I No.37, RT.6/RW.4, Kelurahan Bidaracina, Jatinegara </v>
      </c>
      <c r="L97" s="1" t="str">
        <f>'Olah Data'!Q97</f>
        <v>Jakarta Timur</v>
      </c>
      <c r="M97" s="1" t="str">
        <f>'Olah Data'!R97</f>
        <v xml:space="preserve">Jl.H.Taslim Ibrahim, Jalan H.Taslim Ibrahim Blok c No.12A, RT.1/RW.1, Bandar Jaya, Lahat (Toko SRC Santoso) </v>
      </c>
      <c r="N97" s="1" t="str">
        <f>'Olah Data'!S97</f>
        <v>1604 Kabupaten Lahat Provinsi Sumatera Selatan</v>
      </c>
      <c r="O97" s="1" t="str">
        <f>'Olah Data'!U97</f>
        <v>1671 Kota Palembang Provinsi Sumatera Selatan</v>
      </c>
      <c r="P97" s="1" t="str">
        <f>'Olah Data'!V97</f>
        <v>1604 BPS Kabupaten Lahat</v>
      </c>
      <c r="Q97" s="1" t="str">
        <f>'Olah Data'!W97</f>
        <v>1600 BPS Provinsi Sumatera Selatan</v>
      </c>
    </row>
    <row r="98" spans="1:17" ht="12.75">
      <c r="A98" s="3">
        <f>'Olah Data'!A98</f>
        <v>45447.652275324072</v>
      </c>
      <c r="B98" s="1" t="str">
        <f>'Olah Data'!B98</f>
        <v>3SD3</v>
      </c>
      <c r="C98" s="23" t="str">
        <f>'Olah Data'!D98</f>
        <v>222112379</v>
      </c>
      <c r="D98" s="1" t="str">
        <f>'Olah Data'!E98</f>
        <v>SRI NURMALA NINGSIH</v>
      </c>
      <c r="E98" s="1" t="str">
        <f>'Olah Data'!I98</f>
        <v>malaningsih.05@gmail.com</v>
      </c>
      <c r="F98" s="1" t="str">
        <f>'Olah Data'!J98</f>
        <v>087840662691</v>
      </c>
      <c r="G98" s="23" t="str">
        <f>'Olah Data'!L98</f>
        <v>015701075841501</v>
      </c>
      <c r="H98" s="1" t="str">
        <f>'Olah Data'!M98</f>
        <v>SRI NURMALA NINGSIH</v>
      </c>
      <c r="I98" s="1" t="str">
        <f>'Olah Data'!N98</f>
        <v>BRI</v>
      </c>
      <c r="J98" s="1" t="str">
        <f>'Olah Data'!O98</f>
        <v>SELONG</v>
      </c>
      <c r="K98" s="1" t="str">
        <f>'Olah Data'!P98</f>
        <v>Jl. Masjid No.32, RT.14/RW.9, Bidara Cina, Kecamatan Jatinegara, Kota Jakarta Timur, Daerah Khusus Ibukota Jakarta 13330</v>
      </c>
      <c r="L98" s="1" t="str">
        <f>'Olah Data'!Q98</f>
        <v>Jakarta Timur</v>
      </c>
      <c r="M98" s="1" t="str">
        <f>'Olah Data'!R98</f>
        <v>JALAN ADI SUCIPTO LINGKUNGAN JEMPONG WARENG KEC AMPENAN, KEL AMPENAN UTARA RT 003 RW 026</v>
      </c>
      <c r="N98" s="1" t="str">
        <f>'Olah Data'!S98</f>
        <v>5271 Kota Mataram Provinsi Nusa Tenggara Barat</v>
      </c>
      <c r="O98" s="1" t="str">
        <f>'Olah Data'!U98</f>
        <v>5201 Kabupaten Lombok Barat Provinsi Nusa Tenggara Barat</v>
      </c>
      <c r="P98" s="1" t="str">
        <f>'Olah Data'!V98</f>
        <v>5200 BPS Provinsi Nusa Tenggara Barat</v>
      </c>
      <c r="Q98" s="1" t="str">
        <f>'Olah Data'!W98</f>
        <v>5271 BPS Kota Mataram</v>
      </c>
    </row>
    <row r="99" spans="1:17" ht="12.75">
      <c r="A99" s="3">
        <f>'Olah Data'!A99</f>
        <v>45447.653078912037</v>
      </c>
      <c r="B99" s="1" t="str">
        <f>'Olah Data'!B99</f>
        <v>3SD1</v>
      </c>
      <c r="C99" s="23" t="str">
        <f>'Olah Data'!D99</f>
        <v>222112241</v>
      </c>
      <c r="D99" s="1" t="str">
        <f>'Olah Data'!E99</f>
        <v>Nasya Zahira Putri</v>
      </c>
      <c r="E99" s="1" t="str">
        <f>'Olah Data'!I99</f>
        <v>nasyazp28@gmail.com</v>
      </c>
      <c r="F99" s="1" t="str">
        <f>'Olah Data'!J99</f>
        <v>0895332925008</v>
      </c>
      <c r="G99" s="23" t="str">
        <f>'Olah Data'!L99</f>
        <v>7080491047</v>
      </c>
      <c r="H99" s="1" t="str">
        <f>'Olah Data'!M99</f>
        <v>Nasya Zahira Putri</v>
      </c>
      <c r="I99" s="1" t="str">
        <f>'Olah Data'!N99</f>
        <v>BCA</v>
      </c>
      <c r="J99" s="1" t="str">
        <f>'Olah Data'!O99</f>
        <v>KCP Pulogadung Trade Centre</v>
      </c>
      <c r="K99" s="1" t="str">
        <f>'Olah Data'!P99</f>
        <v>JL. Pegangsaan Dua No.13 RT 001/ RW 004, Pegangsaan Dua, Kelapa Gading, Jakarta Utara 14250</v>
      </c>
      <c r="L99" s="1" t="str">
        <f>'Olah Data'!Q99</f>
        <v>Jakarta Utara</v>
      </c>
      <c r="M99" s="1" t="str">
        <f>'Olah Data'!R99</f>
        <v>JL. Pegangsaan Dua No.13 RT 001/ RW 004, Pegangsaan Dua, Kelapa Gading, Jakarta Utara 14250</v>
      </c>
      <c r="N99" s="1" t="str">
        <f>'Olah Data'!S99</f>
        <v>3175 Kota Jakarta Utara Provinsi DKI Jakarta</v>
      </c>
      <c r="O99" s="1" t="str">
        <f>'Olah Data'!U99</f>
        <v>3175 Kota Jakarta Utara Provinsi DKI Jakarta</v>
      </c>
      <c r="P99" s="1" t="str">
        <f>'Olah Data'!V99</f>
        <v>3100 BPS Provinsi DKI Jakarta</v>
      </c>
      <c r="Q99" s="1" t="str">
        <f>'Olah Data'!W99</f>
        <v>3173 BPS Kota Jakarta Pusat</v>
      </c>
    </row>
    <row r="100" spans="1:17" ht="12.75">
      <c r="A100" s="3">
        <f>'Olah Data'!A100</f>
        <v>45447.653081886572</v>
      </c>
      <c r="B100" s="1" t="str">
        <f>'Olah Data'!B100</f>
        <v>3SD1</v>
      </c>
      <c r="C100" s="23" t="str">
        <f>'Olah Data'!D100</f>
        <v>222112028</v>
      </c>
      <c r="D100" s="1" t="str">
        <f>'Olah Data'!E100</f>
        <v>Ezra Zia Izdihara</v>
      </c>
      <c r="E100" s="1" t="str">
        <f>'Olah Data'!I100</f>
        <v>ezrazia05@gmail.com</v>
      </c>
      <c r="F100" s="1" t="str">
        <f>'Olah Data'!J100</f>
        <v>087871413087</v>
      </c>
      <c r="G100" s="23" t="str">
        <f>'Olah Data'!L100</f>
        <v>1345584666</v>
      </c>
      <c r="H100" s="1" t="str">
        <f>'Olah Data'!M100</f>
        <v>Ezra Zia Izdihara</v>
      </c>
      <c r="I100" s="1" t="str">
        <f>'Olah Data'!N100</f>
        <v>BNI</v>
      </c>
      <c r="J100" s="1" t="str">
        <f>'Olah Data'!O100</f>
        <v>Jakarta Barat</v>
      </c>
      <c r="K100" s="1" t="str">
        <f>'Olah Data'!P100</f>
        <v>Jalan Kemanggisan Ilir III No. 41, RT 07/RW 07, Kelurahan Kemanggisan, Kecamatan Palmerah</v>
      </c>
      <c r="L100" s="1" t="str">
        <f>'Olah Data'!Q100</f>
        <v>Jakarta Barat</v>
      </c>
      <c r="M100" s="1" t="str">
        <f>'Olah Data'!R100</f>
        <v>Jalan Kemanggisan Ilir III No. 41, RT 07/RW 07, Kelurahan Kemanggisan, Kecamatan Palmerah</v>
      </c>
      <c r="N100" s="1" t="str">
        <f>'Olah Data'!S100</f>
        <v>3174 Kota Jakarta Barat Provinsi DKI Jakarta</v>
      </c>
      <c r="O100" s="1" t="str">
        <f>'Olah Data'!U100</f>
        <v>3174 Kota Jakarta Barat Provinsi DKI Jakarta</v>
      </c>
      <c r="P100" s="1" t="str">
        <f>'Olah Data'!V100</f>
        <v>3100 BPS Provinsi DKI Jakarta</v>
      </c>
      <c r="Q100" s="1" t="str">
        <f>'Olah Data'!W100</f>
        <v>3173 BPS Kota Jakarta Pusat</v>
      </c>
    </row>
    <row r="101" spans="1:17" ht="12.75">
      <c r="A101" s="3">
        <f>'Olah Data'!A101</f>
        <v>45447.653476967593</v>
      </c>
      <c r="B101" s="1" t="str">
        <f>'Olah Data'!B101</f>
        <v>2D33</v>
      </c>
      <c r="C101" s="23" t="str">
        <f>'Olah Data'!D101</f>
        <v>112212552</v>
      </c>
      <c r="D101" s="1" t="str">
        <f>'Olah Data'!E101</f>
        <v>Dafa Riyandika Mahendra</v>
      </c>
      <c r="E101" s="1" t="str">
        <f>'Olah Data'!I101</f>
        <v>dafariyandika400@gmail.com</v>
      </c>
      <c r="F101" s="1" t="str">
        <f>'Olah Data'!J101</f>
        <v>089528227268</v>
      </c>
      <c r="G101" s="23" t="str">
        <f>'Olah Data'!L101</f>
        <v>685701014392533</v>
      </c>
      <c r="H101" s="1" t="str">
        <f>'Olah Data'!M101</f>
        <v>Agus Dwi Kusworo</v>
      </c>
      <c r="I101" s="1" t="str">
        <f>'Olah Data'!N101</f>
        <v>BRI</v>
      </c>
      <c r="J101" s="1" t="str">
        <f>'Olah Data'!O101</f>
        <v>Purworejo</v>
      </c>
      <c r="K101" s="1" t="str">
        <f>'Olah Data'!P101</f>
        <v>Jl. Kb. Nanas Utara II No.25, RT.5/RW.7, Cipinang, Kecamatan Jatinegara, Kota Jakarta Timur, Daerah Khusus Ibukota Jakarta</v>
      </c>
      <c r="L101" s="1" t="str">
        <f>'Olah Data'!Q101</f>
        <v>Jakarta Timur</v>
      </c>
      <c r="M101" s="1" t="str">
        <f>'Olah Data'!R101</f>
        <v xml:space="preserve">Desa Sidorejo RT 01 RW 03 Kecamatan Purworejo Kabupaten Purworejo </v>
      </c>
      <c r="N101" s="1" t="str">
        <f>'Olah Data'!S101</f>
        <v>3306 Kabupaten Purworejo Provinsi Jawa Tengah</v>
      </c>
      <c r="O101" s="1" t="str">
        <f>'Olah Data'!U101</f>
        <v>3401 Kabupaten Kulon Progo Provinsi DI Yogyakarta</v>
      </c>
      <c r="P101" s="1" t="str">
        <f>'Olah Data'!V101</f>
        <v>3306 BPS Kabupaten Purworejo</v>
      </c>
      <c r="Q101" s="1" t="str">
        <f>'Olah Data'!W101</f>
        <v>3401 BPS Kabupaten Kulon Progo</v>
      </c>
    </row>
    <row r="102" spans="1:17" ht="12.75">
      <c r="A102" s="3">
        <f>'Olah Data'!A102</f>
        <v>45447.655261655091</v>
      </c>
      <c r="B102" s="1" t="str">
        <f>'Olah Data'!B102</f>
        <v>3SI2</v>
      </c>
      <c r="C102" s="23" t="str">
        <f>'Olah Data'!D102</f>
        <v>222111855</v>
      </c>
      <c r="D102" s="1" t="str">
        <f>'Olah Data'!E102</f>
        <v>Agus Riyanto</v>
      </c>
      <c r="E102" s="1" t="str">
        <f>'Olah Data'!I102</f>
        <v>222111855@stis.ac.id</v>
      </c>
      <c r="F102" s="1" t="str">
        <f>'Olah Data'!J102</f>
        <v>085161751071</v>
      </c>
      <c r="G102" s="23" t="str">
        <f>'Olah Data'!L102</f>
        <v>1112440121</v>
      </c>
      <c r="H102" s="1" t="str">
        <f>'Olah Data'!M102</f>
        <v>Agus Riyanto</v>
      </c>
      <c r="I102" s="1" t="str">
        <f>'Olah Data'!N102</f>
        <v>BNI</v>
      </c>
      <c r="J102" s="1" t="str">
        <f>'Olah Data'!O102</f>
        <v>BNI Kebumen</v>
      </c>
      <c r="K102" s="1" t="str">
        <f>'Olah Data'!P102</f>
        <v>RT 8 RW 8, NO 31, Jalan Kebon Nanas Selatan 1, Cipinang Cempedak, Jatinegara</v>
      </c>
      <c r="L102" s="1" t="str">
        <f>'Olah Data'!Q102</f>
        <v>Jakarta Timur</v>
      </c>
      <c r="M102" s="1" t="str">
        <f>'Olah Data'!R102</f>
        <v>RT 2 RW 1, Grujugan, Petanahan, Kebumen</v>
      </c>
      <c r="N102" s="1" t="str">
        <f>'Olah Data'!S102</f>
        <v>3305 Kabupaten Kebumen Provinsi Jawa Tengah</v>
      </c>
      <c r="O102" s="1" t="str">
        <f>'Olah Data'!U102</f>
        <v>3306 Kabupaten Purworejo Provinsi Jawa Tengah</v>
      </c>
      <c r="P102" s="1" t="str">
        <f>'Olah Data'!V102</f>
        <v>3305 BPS Kabupaten Kebumen</v>
      </c>
      <c r="Q102" s="1" t="str">
        <f>'Olah Data'!W102</f>
        <v>3306 BPS Kabupaten Purworejo</v>
      </c>
    </row>
    <row r="103" spans="1:17" ht="12.75">
      <c r="A103" s="1" t="e">
        <f t="shared" ref="A103:Q103" si="0">#REF!</f>
        <v>#REF!</v>
      </c>
      <c r="B103" s="1" t="e">
        <f t="shared" si="0"/>
        <v>#REF!</v>
      </c>
      <c r="C103" s="1" t="e">
        <f t="shared" si="0"/>
        <v>#REF!</v>
      </c>
      <c r="D103" s="1" t="e">
        <f t="shared" si="0"/>
        <v>#REF!</v>
      </c>
      <c r="E103" s="1" t="e">
        <f t="shared" si="0"/>
        <v>#REF!</v>
      </c>
      <c r="F103" s="1" t="e">
        <f t="shared" si="0"/>
        <v>#REF!</v>
      </c>
      <c r="G103" s="1" t="e">
        <f t="shared" si="0"/>
        <v>#REF!</v>
      </c>
      <c r="H103" s="1" t="e">
        <f t="shared" si="0"/>
        <v>#REF!</v>
      </c>
      <c r="I103" s="1" t="e">
        <f t="shared" si="0"/>
        <v>#REF!</v>
      </c>
      <c r="J103" s="1" t="e">
        <f t="shared" si="0"/>
        <v>#REF!</v>
      </c>
      <c r="K103" s="1" t="e">
        <f t="shared" si="0"/>
        <v>#REF!</v>
      </c>
      <c r="L103" s="1" t="e">
        <f t="shared" si="0"/>
        <v>#REF!</v>
      </c>
      <c r="M103" s="1" t="e">
        <f t="shared" si="0"/>
        <v>#REF!</v>
      </c>
      <c r="N103" s="1" t="e">
        <f t="shared" si="0"/>
        <v>#REF!</v>
      </c>
      <c r="O103" s="1" t="e">
        <f t="shared" si="0"/>
        <v>#REF!</v>
      </c>
      <c r="P103" s="1" t="e">
        <f t="shared" si="0"/>
        <v>#REF!</v>
      </c>
      <c r="Q103" s="1" t="e">
        <f t="shared" si="0"/>
        <v>#REF!</v>
      </c>
    </row>
    <row r="104" spans="1:17" ht="12.75">
      <c r="A104" s="3">
        <f>'Olah Data'!A103</f>
        <v>45447.679581446762</v>
      </c>
      <c r="B104" s="1" t="str">
        <f>'Olah Data'!B103</f>
        <v>2D33</v>
      </c>
      <c r="C104" s="23" t="str">
        <f>'Olah Data'!D103</f>
        <v>112212804</v>
      </c>
      <c r="D104" s="1" t="str">
        <f>'Olah Data'!E103</f>
        <v>Nugraha Wahyu Putra Supiadi</v>
      </c>
      <c r="E104" s="1" t="str">
        <f>'Olah Data'!I103</f>
        <v>wahyu130503@gmail.com</v>
      </c>
      <c r="F104" s="1" t="str">
        <f>'Olah Data'!J103</f>
        <v>085231162080</v>
      </c>
      <c r="G104" s="23" t="str">
        <f>'Olah Data'!L103</f>
        <v>8780449234</v>
      </c>
      <c r="H104" s="1" t="str">
        <f>'Olah Data'!M103</f>
        <v>Nugraha Wahyu Putra Supiadi</v>
      </c>
      <c r="I104" s="1" t="str">
        <f>'Olah Data'!N103</f>
        <v>BCA</v>
      </c>
      <c r="J104" s="1" t="str">
        <f>'Olah Data'!O103</f>
        <v>BCA KCP Sentral Cikini</v>
      </c>
      <c r="K104" s="1" t="str">
        <f>'Olah Data'!P103</f>
        <v>Jl. Wedana No.27A Kelurahan Bali Mester Kecamatan Jatinegara</v>
      </c>
      <c r="L104" s="1" t="str">
        <f>'Olah Data'!Q103</f>
        <v>Jakarta Timur</v>
      </c>
      <c r="M104" s="1" t="str">
        <f>'Olah Data'!R103</f>
        <v>RT. 12, No. 59, Jalan Raudah 3, Kelurahan Teluk Lerong Ilir, Kecamatan Samarinda Ulu</v>
      </c>
      <c r="N104" s="1" t="str">
        <f>'Olah Data'!S103</f>
        <v>6472 Kota Samarinda Provinsi Kalimantan Timur</v>
      </c>
      <c r="O104" s="1" t="str">
        <f>'Olah Data'!U103</f>
        <v>6404 Kabupaten Kutai Timur Provinsi Kalimantan Timur</v>
      </c>
      <c r="P104" s="1" t="str">
        <f>'Olah Data'!V103</f>
        <v>3275 BPS Kota Bekasi</v>
      </c>
      <c r="Q104" s="1" t="str">
        <f>'Olah Data'!W103</f>
        <v>3172 BPS Kota Jakarta Timur</v>
      </c>
    </row>
    <row r="105" spans="1:17" ht="12.75">
      <c r="A105" s="3">
        <f>'Olah Data'!A104</f>
        <v>45447.679076608794</v>
      </c>
      <c r="B105" s="1" t="str">
        <f>'Olah Data'!B104</f>
        <v>2D31</v>
      </c>
      <c r="C105" s="23" t="str">
        <f>'Olah Data'!D104</f>
        <v>112212866</v>
      </c>
      <c r="D105" s="1" t="str">
        <f>'Olah Data'!E104</f>
        <v>Sadiyyah Mahardika Setyo Putri</v>
      </c>
      <c r="E105" s="1" t="str">
        <f>'Olah Data'!I104</f>
        <v>sadiyyahmahardika@gmail.com</v>
      </c>
      <c r="F105" s="1" t="str">
        <f>'Olah Data'!J104</f>
        <v>085831614568</v>
      </c>
      <c r="G105" s="23" t="str">
        <f>'Olah Data'!L104</f>
        <v>1710009991756</v>
      </c>
      <c r="H105" s="1" t="str">
        <f>'Olah Data'!M104</f>
        <v>Sadiyyah Mahardika Setyo Putri</v>
      </c>
      <c r="I105" s="1" t="str">
        <f>'Olah Data'!N104</f>
        <v>Mandiri</v>
      </c>
      <c r="J105" s="1" t="str">
        <f>'Olah Data'!O104</f>
        <v>Jl. Otto Iskandardinata No.64c 1, RT.1/RW.4, Bidara Cina, Kecamatan Jatinegara, Kota Jakarta Timur, Daerah Khusus Ibukota Jakarta 13330</v>
      </c>
      <c r="K105" s="1" t="str">
        <f>'Olah Data'!P104</f>
        <v>Jl. Masjid No.4 13, RT.13/RW.9, Bidara Cina, Kecamatan Jatinegara, Kota Jakarta Timur, Daerah Khusus Ibukota Jakarta 13330</v>
      </c>
      <c r="L105" s="1" t="str">
        <f>'Olah Data'!Q104</f>
        <v>Jakarta Timur</v>
      </c>
      <c r="M105" s="1" t="str">
        <f>'Olah Data'!R104</f>
        <v>Perumahan Winanda 11, Jl. Dr. Murjani III Gg. Arrazak Blok D4, Gayam, Kec. Tj. Redeb, Kabupaten Berau, Kalimantan Timur 77315</v>
      </c>
      <c r="N105" s="1" t="str">
        <f>'Olah Data'!S104</f>
        <v>6405 Kabupaten Berau Provinsi Kalimantan Timur</v>
      </c>
      <c r="O105" s="1" t="str">
        <f>'Olah Data'!U104</f>
        <v>6404 Kabupaten Kutai Timur Provinsi Kalimantan Timur</v>
      </c>
      <c r="P105" s="1" t="str">
        <f>'Olah Data'!V104</f>
        <v>3275 BPS Kota Bekasi</v>
      </c>
      <c r="Q105" s="1" t="str">
        <f>'Olah Data'!W104</f>
        <v>3172 BPS Kota Jakarta Timur</v>
      </c>
    </row>
    <row r="106" spans="1:17" ht="12.75">
      <c r="A106" s="3">
        <f>'Olah Data'!A105</f>
        <v>45447.659396701391</v>
      </c>
      <c r="B106" s="1" t="str">
        <f>'Olah Data'!B105</f>
        <v>3SE1</v>
      </c>
      <c r="C106" s="23" t="str">
        <f>'Olah Data'!D105</f>
        <v>212111936</v>
      </c>
      <c r="D106" s="1" t="str">
        <f>'Olah Data'!E105</f>
        <v>Awika Yuliati Zukhrufah</v>
      </c>
      <c r="E106" s="1" t="str">
        <f>'Olah Data'!I105</f>
        <v>awikayz@gmail.com</v>
      </c>
      <c r="F106" s="1" t="str">
        <f>'Olah Data'!J105</f>
        <v>085642571666</v>
      </c>
      <c r="G106" s="23" t="str">
        <f>'Olah Data'!L105</f>
        <v>1344595250</v>
      </c>
      <c r="H106" s="1" t="str">
        <f>'Olah Data'!M105</f>
        <v>Awika Yuliati Zukhrufah</v>
      </c>
      <c r="I106" s="1" t="str">
        <f>'Olah Data'!N105</f>
        <v>BNI</v>
      </c>
      <c r="J106" s="1" t="str">
        <f>'Olah Data'!O105</f>
        <v>Klaten</v>
      </c>
      <c r="K106" s="1" t="str">
        <f>'Olah Data'!P105</f>
        <v>-</v>
      </c>
      <c r="L106" s="1" t="str">
        <f>'Olah Data'!Q105</f>
        <v>Jakarta Timur</v>
      </c>
      <c r="M106" s="1" t="str">
        <f>'Olah Data'!R105</f>
        <v>Kwaon rt06 rw03, Jemawan, Jatinom, Klaten, Jawa Tengah</v>
      </c>
      <c r="N106" s="1" t="str">
        <f>'Olah Data'!S105</f>
        <v>3310 Kabupaten Klaten Provinsi Jawa Tengah</v>
      </c>
      <c r="O106" s="1" t="str">
        <f>'Olah Data'!U105</f>
        <v>3310 Kabupaten Klaten Provinsi Jawa Tengah</v>
      </c>
      <c r="P106" s="1" t="str">
        <f>'Olah Data'!V105</f>
        <v>3310 BPS Kabupaten Klaten</v>
      </c>
      <c r="Q106" s="1" t="str">
        <f>'Olah Data'!W105</f>
        <v>3471 BPS Kota Yogyakarta</v>
      </c>
    </row>
    <row r="107" spans="1:17" ht="12.75">
      <c r="A107" s="3">
        <f>'Olah Data'!A106</f>
        <v>45447.659499652778</v>
      </c>
      <c r="B107" s="1" t="str">
        <f>'Olah Data'!B106</f>
        <v>3SD1</v>
      </c>
      <c r="C107" s="23" t="str">
        <f>'Olah Data'!D106</f>
        <v>222112372</v>
      </c>
      <c r="D107" s="1" t="str">
        <f>'Olah Data'!E106</f>
        <v>Sisilia Agustina Manalu</v>
      </c>
      <c r="E107" s="1" t="str">
        <f>'Olah Data'!I106</f>
        <v>sisiliamanalu8@gmail.com</v>
      </c>
      <c r="F107" s="1" t="str">
        <f>'Olah Data'!J106</f>
        <v>081269155695</v>
      </c>
      <c r="G107" s="23" t="str">
        <f>'Olah Data'!L106</f>
        <v>109601033458501</v>
      </c>
      <c r="H107" s="1" t="str">
        <f>'Olah Data'!M106</f>
        <v>Sisilia Agustina Manalu</v>
      </c>
      <c r="I107" s="1" t="str">
        <f>'Olah Data'!N106</f>
        <v>BRI</v>
      </c>
      <c r="J107" s="1" t="str">
        <f>'Olah Data'!O106</f>
        <v>BRI KCP Dolok sanggul</v>
      </c>
      <c r="K107" s="1" t="str">
        <f>'Olah Data'!P106</f>
        <v>Jalan Sensus I No.26, RT.3/RW.15, Kelurahan Bidara Cina, Jatinegara (Kos Cinta Kasih lt 1), KOTA JAKARTA TIMUR, JATINEGARA, DKI JAKARTA, ID, 13330</v>
      </c>
      <c r="L107" s="1" t="str">
        <f>'Olah Data'!Q106</f>
        <v>Jakarta Timur</v>
      </c>
      <c r="M107" s="1" t="str">
        <f>'Olah Data'!R106</f>
        <v xml:space="preserve">Jln Veteran Ujung Komplek Tanah Lapang, Pasaribu Kecamatan Dolok sanggul </v>
      </c>
      <c r="N107" s="1" t="str">
        <f>'Olah Data'!S106</f>
        <v>1215 Kabupaten Humbang Hasundutan Provinsi Sumatera Utara</v>
      </c>
      <c r="O107" s="1" t="str">
        <f>'Olah Data'!U106</f>
        <v>1275 Kota Medan Provinsi Sumatera Utara</v>
      </c>
      <c r="P107" s="1" t="str">
        <f>'Olah Data'!V106</f>
        <v>1215 BPS Kabupaten Humbang Hasundutan</v>
      </c>
      <c r="Q107" s="1" t="str">
        <f>'Olah Data'!W106</f>
        <v>1200 BPS Provinsi Sumatera Utara</v>
      </c>
    </row>
    <row r="108" spans="1:17" ht="12.75">
      <c r="A108" s="3">
        <f>'Olah Data'!A107</f>
        <v>45447.726249791667</v>
      </c>
      <c r="B108" s="1" t="str">
        <f>'Olah Data'!B107</f>
        <v>3SD1</v>
      </c>
      <c r="C108" s="23" t="str">
        <f>'Olah Data'!D107</f>
        <v>222112022</v>
      </c>
      <c r="D108" s="1" t="str">
        <f>'Olah Data'!E107</f>
        <v>Erika Azizah Khoirunnisa</v>
      </c>
      <c r="E108" s="1" t="str">
        <f>'Olah Data'!I107</f>
        <v>erikaazizah.k@gmail.com</v>
      </c>
      <c r="F108" s="1" t="str">
        <f>'Olah Data'!J107</f>
        <v>082133673575</v>
      </c>
      <c r="G108" s="23" t="str">
        <f>'Olah Data'!L107</f>
        <v>592201039478536</v>
      </c>
      <c r="H108" s="1" t="str">
        <f>'Olah Data'!M107</f>
        <v>ERIKA AZIZAH KHOIRUNNISA</v>
      </c>
      <c r="I108" s="1" t="str">
        <f>'Olah Data'!N107</f>
        <v>BRI</v>
      </c>
      <c r="J108" s="1" t="str">
        <f>'Olah Data'!O107</f>
        <v>DAWE KUDUS</v>
      </c>
      <c r="K108" s="1" t="str">
        <f>'Olah Data'!P107</f>
        <v>Kos Orange, gang H. Abdurrahman No 34A</v>
      </c>
      <c r="L108" s="1" t="str">
        <f>'Olah Data'!Q107</f>
        <v>Jakarta Timur</v>
      </c>
      <c r="M108" s="1" t="str">
        <f>'Olah Data'!R107</f>
        <v>Jl. Durian utara 3 gang kebun anggrek no. 16, arah ke SDN Pedalangan 3, Kelurahan Pedalangan, Kecamatan Banyumanik, Semarang</v>
      </c>
      <c r="N108" s="1" t="str">
        <f>'Olah Data'!S107</f>
        <v>3374 Kota Semarang Provinsi Jawa Tengah</v>
      </c>
      <c r="O108" s="1" t="str">
        <f>'Olah Data'!U107</f>
        <v>3319 Kabupaten Kudus Provinsi Jawa Tengah</v>
      </c>
      <c r="P108" s="1" t="str">
        <f>'Olah Data'!V107</f>
        <v>3300 BPS Provinsi Jawa Tengah</v>
      </c>
      <c r="Q108" s="1" t="str">
        <f>'Olah Data'!W107</f>
        <v>3319 BPS Kabupaten Kudus</v>
      </c>
    </row>
    <row r="109" spans="1:17" ht="12.75">
      <c r="A109" s="3">
        <f>'Olah Data'!A108</f>
        <v>45447.660510000002</v>
      </c>
      <c r="B109" s="1" t="str">
        <f>'Olah Data'!B108</f>
        <v>3SD2</v>
      </c>
      <c r="C109" s="23" t="str">
        <f>'Olah Data'!D108</f>
        <v>222112103</v>
      </c>
      <c r="D109" s="1" t="str">
        <f>'Olah Data'!E108</f>
        <v>Ibnu Gata</v>
      </c>
      <c r="E109" s="1" t="str">
        <f>'Olah Data'!I108</f>
        <v>ibnugata.27@gmail.com</v>
      </c>
      <c r="F109" s="1" t="str">
        <f>'Olah Data'!J108</f>
        <v>081215893327</v>
      </c>
      <c r="G109" s="23" t="str">
        <f>'Olah Data'!L108</f>
        <v>643101032109530</v>
      </c>
      <c r="H109" s="1" t="str">
        <f>'Olah Data'!M108</f>
        <v>Ibnu Gata</v>
      </c>
      <c r="I109" s="1" t="str">
        <f>'Olah Data'!N108</f>
        <v>BRI</v>
      </c>
      <c r="J109" s="1" t="str">
        <f>'Olah Data'!O108</f>
        <v>Unit Karangjati Kantor Cabang Ngawi</v>
      </c>
      <c r="K109" s="1" t="str">
        <f>'Olah Data'!P108</f>
        <v>Jalan Kebon Nanas Utara No. 21, RT/RW 15/07, Kelurahan Cipinang Cempedak, Kecamatan Jatinegara</v>
      </c>
      <c r="L109" s="1" t="str">
        <f>'Olah Data'!Q108</f>
        <v>Jakarta Timur</v>
      </c>
      <c r="M109" s="1" t="str">
        <f>'Olah Data'!R108</f>
        <v>Jalan Raya Ngawi Caruban, RT/RW 03/01, Desa Karangjati, Kecamatan Karangjati</v>
      </c>
      <c r="N109" s="1" t="str">
        <f>'Olah Data'!S108</f>
        <v>3521 Kabupaten Ngawi Provinsi Jawa Timur</v>
      </c>
      <c r="O109" s="1" t="str">
        <f>'Olah Data'!U108</f>
        <v>3577 Kota Madiun Provinsi Jawa Timur</v>
      </c>
      <c r="P109" s="1" t="str">
        <f>'Olah Data'!V108</f>
        <v>3521 BPS Kabupaten Ngawi</v>
      </c>
      <c r="Q109" s="1" t="str">
        <f>'Olah Data'!W108</f>
        <v>3577 BPS Kota Madiun</v>
      </c>
    </row>
    <row r="110" spans="1:17" ht="12.75">
      <c r="A110" s="3">
        <f>'Olah Data'!A109</f>
        <v>45451.473564699074</v>
      </c>
      <c r="B110" s="1" t="str">
        <f>'Olah Data'!B109</f>
        <v>3SE3</v>
      </c>
      <c r="C110" s="23" t="str">
        <f>'Olah Data'!D109</f>
        <v>212112346</v>
      </c>
      <c r="D110" s="1" t="str">
        <f>'Olah Data'!E109</f>
        <v>Salma Nabila Asrizal</v>
      </c>
      <c r="E110" s="1" t="str">
        <f>'Olah Data'!I109</f>
        <v>oppo3chaniago@gmail.com</v>
      </c>
      <c r="F110" s="1" t="str">
        <f>'Olah Data'!J109</f>
        <v>081260637147</v>
      </c>
      <c r="G110" s="23" t="str">
        <f>'Olah Data'!L109</f>
        <v>093301017171532</v>
      </c>
      <c r="H110" s="1" t="str">
        <f>'Olah Data'!M109</f>
        <v>SALMA NABILA ASRIZAL</v>
      </c>
      <c r="I110" s="1" t="str">
        <f>'Olah Data'!N109</f>
        <v xml:space="preserve">BRI </v>
      </c>
      <c r="J110" s="1" t="str">
        <f>'Olah Data'!O109</f>
        <v>KCP sukaramai</v>
      </c>
      <c r="K110" s="1" t="str">
        <f>'Olah Data'!P109</f>
        <v>Kos Bening, Jalan Kebon Nanas Utara I No.15B, RT.3/RW.7, Cipinang Cempedak, Jatinegara (Kos Bening), KOTA JAKARTA TIMUR, JATINEGARA, DKI JAKARTA, ID, 13340</v>
      </c>
      <c r="L110" s="1" t="str">
        <f>'Olah Data'!Q109</f>
        <v>Jakarta Timur</v>
      </c>
      <c r="M110" s="1" t="str">
        <f>'Olah Data'!R109</f>
        <v>Jalan Denai GG kumis 1 no 28, Kelurahan Tegal Sari Mandala III kecamatan Medan denai</v>
      </c>
      <c r="N110" s="1" t="str">
        <f>'Olah Data'!S109</f>
        <v>1275 Kota Medan Provinsi Sumatera Utara</v>
      </c>
      <c r="O110" s="1" t="str">
        <f>'Olah Data'!U109</f>
        <v>1275 Kota Medan Provinsi Sumatera Utara</v>
      </c>
      <c r="P110" s="1" t="str">
        <f>'Olah Data'!V109</f>
        <v>1200 BPS Provinsi Sumatera Utara</v>
      </c>
      <c r="Q110" s="1" t="str">
        <f>'Olah Data'!W109</f>
        <v>1275 BPS Kota Medan</v>
      </c>
    </row>
    <row r="111" spans="1:17" ht="12.75">
      <c r="A111" s="3">
        <f>'Olah Data'!A110</f>
        <v>45447.738596527779</v>
      </c>
      <c r="B111" s="1" t="str">
        <f>'Olah Data'!B110</f>
        <v>3SD1</v>
      </c>
      <c r="C111" s="23" t="str">
        <f>'Olah Data'!D110</f>
        <v>222111843</v>
      </c>
      <c r="D111" s="1" t="str">
        <f>'Olah Data'!E110</f>
        <v>adinda ayu pramesthi</v>
      </c>
      <c r="E111" s="1" t="str">
        <f>'Olah Data'!I110</f>
        <v>adindapramesthi710@gmail.com</v>
      </c>
      <c r="F111" s="1" t="str">
        <f>'Olah Data'!J110</f>
        <v>085884289366</v>
      </c>
      <c r="G111" s="23" t="str">
        <f>'Olah Data'!L110</f>
        <v>597101016363533</v>
      </c>
      <c r="H111" s="1" t="str">
        <f>'Olah Data'!M110</f>
        <v>Adinda Ayu Pramesthi</v>
      </c>
      <c r="I111" s="1" t="str">
        <f>'Olah Data'!N110</f>
        <v>BRI</v>
      </c>
      <c r="J111" s="1" t="str">
        <f>'Olah Data'!O110</f>
        <v>Landung Sari</v>
      </c>
      <c r="K111" s="1" t="str">
        <f>'Olah Data'!P110</f>
        <v>Jalan Masjid No.23B, RT.11/RW.9, Bidaracina, Jatinegara (Tembok keramik pink), KOTA JAKARTA TIMUR, JATINEGARA, DKI JAKARTA, ID, 13330</v>
      </c>
      <c r="L111" s="1" t="str">
        <f>'Olah Data'!Q110</f>
        <v>Jakarta Timur</v>
      </c>
      <c r="M111" s="1" t="str">
        <f>'Olah Data'!R110</f>
        <v>Kost Putri Wisma Tiga Dara
Jalan Sekaran Raya, Kelurahan Patemon, Gunungpati (gang sebelah trift baju dan toko buah)</v>
      </c>
      <c r="N111" s="1" t="str">
        <f>'Olah Data'!S110</f>
        <v>3322 Kabupaten Semarang Provinsi Jawa Tengah</v>
      </c>
      <c r="O111" s="1" t="str">
        <f>'Olah Data'!U110</f>
        <v>3375 Kota Pekalongan Provinsi Jawa Tengah</v>
      </c>
      <c r="P111" s="1" t="str">
        <f>'Olah Data'!V110</f>
        <v>3300 BPS Provinsi Jawa Tengah</v>
      </c>
      <c r="Q111" s="1" t="str">
        <f>'Olah Data'!W110</f>
        <v>3375 BPS Kota Pekalongan</v>
      </c>
    </row>
    <row r="112" spans="1:17" ht="12.75">
      <c r="A112" s="3">
        <f>'Olah Data'!A111</f>
        <v>45447.66558241898</v>
      </c>
      <c r="B112" s="1" t="str">
        <f>'Olah Data'!B111</f>
        <v>3SE1</v>
      </c>
      <c r="C112" s="23" t="str">
        <f>'Olah Data'!D111</f>
        <v>212111965</v>
      </c>
      <c r="D112" s="1" t="str">
        <f>'Olah Data'!E111</f>
        <v>Celvin Keyla Alidra</v>
      </c>
      <c r="E112" s="1" t="str">
        <f>'Olah Data'!I111</f>
        <v>celvinkeyla6969@gmail.com</v>
      </c>
      <c r="F112" s="1" t="str">
        <f>'Olah Data'!J111</f>
        <v>088233094155</v>
      </c>
      <c r="G112" s="23" t="str">
        <f>'Olah Data'!L111</f>
        <v>1239375563</v>
      </c>
      <c r="H112" s="1" t="str">
        <f>'Olah Data'!M111</f>
        <v>CELVIN KEYLA ALIDRA</v>
      </c>
      <c r="I112" s="1" t="str">
        <f>'Olah Data'!N111</f>
        <v>BNI</v>
      </c>
      <c r="J112" s="1" t="str">
        <f>'Olah Data'!O111</f>
        <v>BANYUMANIK</v>
      </c>
      <c r="K112" s="1" t="str">
        <f>'Olah Data'!P111</f>
        <v>Jalan Kebon Nanas Selatan II No.10 RT05/RW05, Cipinang Cempedak, Jatinegara</v>
      </c>
      <c r="L112" s="1" t="str">
        <f>'Olah Data'!Q111</f>
        <v>Jakarta Timur</v>
      </c>
      <c r="M112" s="1" t="str">
        <f>'Olah Data'!R111</f>
        <v>Jalan Taman Puri A4/29 RT03/RW16, Padangsari, Banyumanik</v>
      </c>
      <c r="N112" s="1" t="str">
        <f>'Olah Data'!S111</f>
        <v>3374 Kota Semarang Provinsi Jawa Tengah</v>
      </c>
      <c r="O112" s="1" t="str">
        <f>'Olah Data'!U111</f>
        <v>3322 Kabupaten Semarang Provinsi Jawa Tengah</v>
      </c>
      <c r="P112" s="1" t="str">
        <f>'Olah Data'!V111</f>
        <v>3374 BPS Kota Semarang</v>
      </c>
      <c r="Q112" s="1" t="str">
        <f>'Olah Data'!W111</f>
        <v>3300 BPS Provinsi Jawa Tengah</v>
      </c>
    </row>
    <row r="113" spans="1:17" ht="12.75">
      <c r="A113" s="3">
        <f>'Olah Data'!A112</f>
        <v>45447.720715856485</v>
      </c>
      <c r="B113" s="1" t="str">
        <f>'Olah Data'!B112</f>
        <v>3SI2</v>
      </c>
      <c r="C113" s="23" t="str">
        <f>'Olah Data'!D112</f>
        <v>222112365</v>
      </c>
      <c r="D113" s="1" t="str">
        <f>'Olah Data'!E112</f>
        <v>Shela Alfiyani Amalia</v>
      </c>
      <c r="E113" s="1" t="str">
        <f>'Olah Data'!I112</f>
        <v>shelaalfi@gmail.com</v>
      </c>
      <c r="F113" s="1" t="str">
        <f>'Olah Data'!J112</f>
        <v>082322011055</v>
      </c>
      <c r="G113" s="23" t="str">
        <f>'Olah Data'!L112</f>
        <v>1149817197</v>
      </c>
      <c r="H113" s="1" t="str">
        <f>'Olah Data'!M112</f>
        <v>Shela Alfiyani Amalia</v>
      </c>
      <c r="I113" s="1" t="str">
        <f>'Olah Data'!N112</f>
        <v>BNI</v>
      </c>
      <c r="J113" s="1" t="str">
        <f>'Olah Data'!O112</f>
        <v>Wonosobo</v>
      </c>
      <c r="K113" s="1" t="str">
        <f>'Olah Data'!P112</f>
        <v>Jl. Saleh Abud No.14 B, RT.13/RW.8, Bidara Cina, Kecamatan Jatinegara, Kota Jakarta Timur, Daerah Khusus Ibukota Jakarta 13330</v>
      </c>
      <c r="L113" s="1" t="str">
        <f>'Olah Data'!Q112</f>
        <v>Jakarta Timur</v>
      </c>
      <c r="M113" s="1" t="str">
        <f>'Olah Data'!R112</f>
        <v>Dsn. Krotok RT/RW : 03/02, Ds. Pakuncen, Kec. Selomerto, Kab. Wonosobo, Jawa Tengah</v>
      </c>
      <c r="N113" s="1" t="str">
        <f>'Olah Data'!S112</f>
        <v>3307 Kabupaten Wonosobo Provinsi Jawa Tengah</v>
      </c>
      <c r="O113" s="1" t="str">
        <f>'Olah Data'!U112</f>
        <v>3304 Kabupaten Banjarnegara Provinsi Jawa Tengah</v>
      </c>
      <c r="P113" s="1" t="str">
        <f>'Olah Data'!V112</f>
        <v>3307 BPS Kabupaten Wonosobo</v>
      </c>
      <c r="Q113" s="1" t="str">
        <f>'Olah Data'!W112</f>
        <v>3304 BPS Kabupaten Banjarnegara</v>
      </c>
    </row>
    <row r="114" spans="1:17" ht="12.75">
      <c r="A114" s="3">
        <f>'Olah Data'!A113</f>
        <v>45447.667716331023</v>
      </c>
      <c r="B114" s="1" t="str">
        <f>'Olah Data'!B113</f>
        <v>3SE2</v>
      </c>
      <c r="C114" s="23" t="str">
        <f>'Olah Data'!D113</f>
        <v>212112064</v>
      </c>
      <c r="D114" s="1" t="str">
        <f>'Olah Data'!E113</f>
        <v>Fitrisia Taridipa</v>
      </c>
      <c r="E114" s="1" t="str">
        <f>'Olah Data'!I113</f>
        <v xml:space="preserve">fitrisiataridipa@gmail.com </v>
      </c>
      <c r="F114" s="1" t="str">
        <f>'Olah Data'!J113</f>
        <v>088235998728</v>
      </c>
      <c r="G114" s="23" t="str">
        <f>'Olah Data'!L113</f>
        <v>0555-01-015122-53-9</v>
      </c>
      <c r="H114" s="1" t="str">
        <f>'Olah Data'!M113</f>
        <v xml:space="preserve">Fitrisia Taridipa </v>
      </c>
      <c r="I114" s="1" t="str">
        <f>'Olah Data'!N113</f>
        <v>BRI</v>
      </c>
      <c r="J114" s="1" t="str">
        <f>'Olah Data'!O113</f>
        <v>BRI</v>
      </c>
      <c r="K114" s="1" t="str">
        <f>'Olah Data'!P113</f>
        <v>Jalan Sensus III, RT.6/RW.4, Kel Bidaracina, Jatinegara (Nomor 3)</v>
      </c>
      <c r="L114" s="1" t="str">
        <f>'Olah Data'!Q113</f>
        <v>Jakarta Timur</v>
      </c>
      <c r="M114" s="1" t="str">
        <f>'Olah Data'!R113</f>
        <v>Jl. Raflesia, RT.15/RW.22, Puhrejo, Tulungrejo, Kec. Pare, Kediri, Jawa Timur 64212</v>
      </c>
      <c r="N114" s="1" t="str">
        <f>'Olah Data'!S113</f>
        <v>3506 Kabupaten Kediri Provinsi Jawa Timur</v>
      </c>
      <c r="O114" s="1" t="str">
        <f>'Olah Data'!U113</f>
        <v>3571 Kota Kediri Provinsi Jawa Timur</v>
      </c>
      <c r="P114" s="1" t="str">
        <f>'Olah Data'!V113</f>
        <v>3506 BPS Kabupaten Kediri</v>
      </c>
      <c r="Q114" s="1" t="str">
        <f>'Olah Data'!W113</f>
        <v>3571 BPS Kota Kediri</v>
      </c>
    </row>
    <row r="115" spans="1:17" ht="12.75">
      <c r="A115" s="3">
        <f>'Olah Data'!A114</f>
        <v>45447.673354143517</v>
      </c>
      <c r="B115" s="1" t="str">
        <f>'Olah Data'!B114</f>
        <v>3SE2</v>
      </c>
      <c r="C115" s="23" t="str">
        <f>'Olah Data'!D114</f>
        <v>212112108</v>
      </c>
      <c r="D115" s="1" t="str">
        <f>'Olah Data'!E114</f>
        <v>IMELLA MENDITA SANDI</v>
      </c>
      <c r="E115" s="1" t="str">
        <f>'Olah Data'!I114</f>
        <v>imellams2002@gmail.com</v>
      </c>
      <c r="F115" s="1" t="str">
        <f>'Olah Data'!J114</f>
        <v>082234261477</v>
      </c>
      <c r="G115" s="23" t="str">
        <f>'Olah Data'!L114</f>
        <v>0396090639</v>
      </c>
      <c r="H115" s="1" t="str">
        <f>'Olah Data'!M114</f>
        <v>Imella Mendita Sandi</v>
      </c>
      <c r="I115" s="1" t="str">
        <f>'Olah Data'!N114</f>
        <v>BNI</v>
      </c>
      <c r="J115" s="1" t="str">
        <f>'Olah Data'!O114</f>
        <v>Kantor Cabang Ponorogo</v>
      </c>
      <c r="K115" s="1" t="str">
        <f>'Olah Data'!P114</f>
        <v>Jl Sensus 1, No 26 RT 3 RW 15 Kecamatan Jatinegara, Jakarta Timur</v>
      </c>
      <c r="L115" s="1" t="str">
        <f>'Olah Data'!Q114</f>
        <v>Jakarta Timur</v>
      </c>
      <c r="M115" s="1" t="str">
        <f>'Olah Data'!R114</f>
        <v>Jalan Puspowarno Perumahan Pusparaya B26, RT 006/ RW 001</v>
      </c>
      <c r="N115" s="1" t="str">
        <f>'Olah Data'!S114</f>
        <v>3502 Kabupaten Ponorogo Provinsi Jawa Timur</v>
      </c>
      <c r="O115" s="1" t="str">
        <f>'Olah Data'!U114</f>
        <v>3577 Kota Madiun Provinsi Jawa Timur</v>
      </c>
      <c r="P115" s="1" t="str">
        <f>'Olah Data'!V114</f>
        <v>3502 BPS Kabupaten Ponorogo</v>
      </c>
      <c r="Q115" s="1" t="str">
        <f>'Olah Data'!W114</f>
        <v>3577 BPS Kota Madiun</v>
      </c>
    </row>
    <row r="116" spans="1:17" ht="12.75">
      <c r="A116" s="3">
        <f>'Olah Data'!A115</f>
        <v>45447.673913657403</v>
      </c>
      <c r="B116" s="1" t="str">
        <f>'Olah Data'!B115</f>
        <v>3SI3</v>
      </c>
      <c r="C116" s="23" t="str">
        <f>'Olah Data'!D115</f>
        <v>222112164</v>
      </c>
      <c r="D116" s="1" t="str">
        <f>'Olah Data'!E115</f>
        <v>M. Khusen Ali Al Anjabi</v>
      </c>
      <c r="E116" s="1" t="str">
        <f>'Olah Data'!I115</f>
        <v>khusenali19@gmail.com</v>
      </c>
      <c r="F116" s="1" t="str">
        <f>'Olah Data'!J115</f>
        <v>089655344065</v>
      </c>
      <c r="G116" s="23" t="str">
        <f>'Olah Data'!L115</f>
        <v>2381180371</v>
      </c>
      <c r="H116" s="1" t="str">
        <f>'Olah Data'!M115</f>
        <v>M KHUSEN ALI AL ANJABI</v>
      </c>
      <c r="I116" s="1" t="str">
        <f>'Olah Data'!N115</f>
        <v>BCA</v>
      </c>
      <c r="J116" s="1" t="str">
        <f>'Olah Data'!O115</f>
        <v>Jl. Diponegoro No.27, Dukuh, Kec. Pekalongan Utara, Kota Pekalongan, Jawa Tengah 51116</v>
      </c>
      <c r="K116" s="1" t="str">
        <f>'Olah Data'!P115</f>
        <v>Jalan Otista II Gang H Dawel Atas No. 19, RT.4/RW.9, Kampung Melayu, Jatinegara</v>
      </c>
      <c r="L116" s="1" t="str">
        <f>'Olah Data'!Q115</f>
        <v>Jakarta Timur</v>
      </c>
      <c r="M116" s="1" t="str">
        <f>'Olah Data'!R115</f>
        <v>Buaran Gang 2 No.30 RT.01/RW.02, Kelurahan Buaran Kradenan, Kecamatan Pekalongan Selatan, Kota Pekalongan</v>
      </c>
      <c r="N116" s="1" t="str">
        <f>'Olah Data'!S115</f>
        <v>3375 Kota Pekalongan Provinsi Jawa Tengah</v>
      </c>
      <c r="O116" s="1" t="str">
        <f>'Olah Data'!U115</f>
        <v>3325 Kabupaten Batang Provinsi Jawa Tengah</v>
      </c>
      <c r="P116" s="1" t="str">
        <f>'Olah Data'!V115</f>
        <v>3375 BPS Kota Pekalongan</v>
      </c>
      <c r="Q116" s="1" t="str">
        <f>'Olah Data'!W115</f>
        <v>3325 BPS Kabupaten Batang</v>
      </c>
    </row>
    <row r="117" spans="1:17" ht="12.75">
      <c r="A117" s="3">
        <f>'Olah Data'!A116</f>
        <v>45447.675609317128</v>
      </c>
      <c r="B117" s="1" t="str">
        <f>'Olah Data'!B116</f>
        <v>3SI2</v>
      </c>
      <c r="C117" s="23" t="str">
        <f>'Olah Data'!D116</f>
        <v>222112272</v>
      </c>
      <c r="D117" s="1" t="str">
        <f>'Olah Data'!E116</f>
        <v>NUR SHIFA DANI</v>
      </c>
      <c r="E117" s="1" t="str">
        <f>'Olah Data'!I116</f>
        <v>nurshifadani23@gmail.com</v>
      </c>
      <c r="F117" s="1" t="str">
        <f>'Olah Data'!J116</f>
        <v>089663644305</v>
      </c>
      <c r="G117" s="23" t="str">
        <f>'Olah Data'!L116</f>
        <v>413501018784534</v>
      </c>
      <c r="H117" s="1" t="str">
        <f>'Olah Data'!M116</f>
        <v>NUR SHIFA DANI</v>
      </c>
      <c r="I117" s="1" t="str">
        <f>'Olah Data'!N116</f>
        <v>BRI</v>
      </c>
      <c r="J117" s="1" t="str">
        <f>'Olah Data'!O116</f>
        <v>4135 UNIT KEDAWUNG CIREBON</v>
      </c>
      <c r="K117" s="1" t="str">
        <f>'Olah Data'!P116</f>
        <v>-</v>
      </c>
      <c r="L117" s="1" t="str">
        <f>'Olah Data'!Q116</f>
        <v>Jakarta Timur</v>
      </c>
      <c r="M117" s="1" t="str">
        <f>'Olah Data'!R116</f>
        <v>JL PELDA SADEWI BLOK IRIGASI RT 006 RW 001 DESA KEDUNGDAWA KECAMATAN KEDAWUNG KABUPATEN CIREBON JAWA BARAT</v>
      </c>
      <c r="N117" s="1" t="str">
        <f>'Olah Data'!S116</f>
        <v>3209 Kabupaten Cirebon Provinsi Jawa Barat</v>
      </c>
      <c r="O117" s="1" t="str">
        <f>'Olah Data'!U116</f>
        <v>3274 Kota Cirebon Provinsi Jawa Barat</v>
      </c>
      <c r="P117" s="1" t="str">
        <f>'Olah Data'!V116</f>
        <v>3274 BPS Kota Cirebon</v>
      </c>
      <c r="Q117" s="1" t="str">
        <f>'Olah Data'!W116</f>
        <v>3209 BPS Kabupaten Cirebon</v>
      </c>
    </row>
    <row r="118" spans="1:17" ht="12.75">
      <c r="A118" s="3">
        <f>'Olah Data'!A117</f>
        <v>45447.677995740742</v>
      </c>
      <c r="B118" s="1" t="str">
        <f>'Olah Data'!B117</f>
        <v>3SD1</v>
      </c>
      <c r="C118" s="23" t="str">
        <f>'Olah Data'!D117</f>
        <v>222111940</v>
      </c>
      <c r="D118" s="1" t="str">
        <f>'Olah Data'!E117</f>
        <v>Azmi Zulfani Putri</v>
      </c>
      <c r="E118" s="1" t="str">
        <f>'Olah Data'!I117</f>
        <v>azmi.zulfani@gmail.com</v>
      </c>
      <c r="F118" s="1" t="str">
        <f>'Olah Data'!J117</f>
        <v>0895339176777</v>
      </c>
      <c r="G118" s="23" t="str">
        <f>'Olah Data'!L117</f>
        <v>1207631854</v>
      </c>
      <c r="H118" s="1" t="str">
        <f>'Olah Data'!M117</f>
        <v>AZMI ZULFANI PUTRI</v>
      </c>
      <c r="I118" s="1" t="str">
        <f>'Olah Data'!N117</f>
        <v>BNI (BANK NEGARA INDONESIA)</v>
      </c>
      <c r="J118" s="1" t="str">
        <f>'Olah Data'!O117</f>
        <v>Sarinah, Banyumanik, Semarang</v>
      </c>
      <c r="K118" s="1" t="str">
        <f>'Olah Data'!P117</f>
        <v>Jl Saleh Abud no 14b, Jakarta Timur</v>
      </c>
      <c r="L118" s="1" t="str">
        <f>'Olah Data'!Q117</f>
        <v>Jakarta Timur</v>
      </c>
      <c r="M118" s="1" t="str">
        <f>'Olah Data'!R117</f>
        <v>Jl Kepodang Barat VI Rt 1 Rw 10 blok c/122, PudakPayung, Banyumanik</v>
      </c>
      <c r="N118" s="1" t="str">
        <f>'Olah Data'!S117</f>
        <v>3374 Kota Semarang Provinsi Jawa Tengah</v>
      </c>
      <c r="O118" s="1" t="str">
        <f>'Olah Data'!U117</f>
        <v>3322 Kabupaten Semarang Provinsi Jawa Tengah</v>
      </c>
      <c r="P118" s="1" t="str">
        <f>'Olah Data'!V117</f>
        <v>3300 BPS Provinsi Jawa Tengah</v>
      </c>
      <c r="Q118" s="1" t="str">
        <f>'Olah Data'!W117</f>
        <v>3374 BPS Kota Semarang</v>
      </c>
    </row>
    <row r="119" spans="1:17" ht="12.75">
      <c r="A119" s="3">
        <f>'Olah Data'!A118</f>
        <v>45447.677438171297</v>
      </c>
      <c r="B119" s="1" t="str">
        <f>'Olah Data'!B118</f>
        <v>3SE2</v>
      </c>
      <c r="C119" s="23" t="str">
        <f>'Olah Data'!D118</f>
        <v>212112138</v>
      </c>
      <c r="D119" s="1" t="str">
        <f>'Olah Data'!E118</f>
        <v>Kintan Ayu Rizqi</v>
      </c>
      <c r="E119" s="1" t="str">
        <f>'Olah Data'!I118</f>
        <v>212112138@stis.ac.id</v>
      </c>
      <c r="F119" s="1" t="str">
        <f>'Olah Data'!J118</f>
        <v>085875675414</v>
      </c>
      <c r="G119" s="23" t="str">
        <f>'Olah Data'!L118</f>
        <v>605401000957507</v>
      </c>
      <c r="H119" s="1" t="str">
        <f>'Olah Data'!M118</f>
        <v>KINTAN AYU RIZQI</v>
      </c>
      <c r="I119" s="1" t="str">
        <f>'Olah Data'!N118</f>
        <v>BRI</v>
      </c>
      <c r="J119" s="1" t="str">
        <f>'Olah Data'!O118</f>
        <v>Penggaron</v>
      </c>
      <c r="K119" s="1" t="str">
        <f>'Olah Data'!P118</f>
        <v>JALAN SENSUS I NO 26 RT 3 RW 15 KECAMATAN JATINEGARA, JAKARTA TIMUR</v>
      </c>
      <c r="L119" s="1" t="str">
        <f>'Olah Data'!Q118</f>
        <v>Jakarta Timur</v>
      </c>
      <c r="M119" s="1" t="str">
        <f>'Olah Data'!R118</f>
        <v>JL PANCAKARYA BLOK 53 NO 325</v>
      </c>
      <c r="N119" s="1" t="str">
        <f>'Olah Data'!S118</f>
        <v>3374 Kota Semarang Provinsi Jawa Tengah</v>
      </c>
      <c r="O119" s="1" t="str">
        <f>'Olah Data'!U118</f>
        <v>3322 Kabupaten Semarang Provinsi Jawa Tengah</v>
      </c>
      <c r="P119" s="1" t="str">
        <f>'Olah Data'!V118</f>
        <v>3300 BPS Provinsi Jawa Tengah</v>
      </c>
      <c r="Q119" s="1" t="str">
        <f>'Olah Data'!W118</f>
        <v>3374 BPS Kota Semarang</v>
      </c>
    </row>
    <row r="120" spans="1:17" ht="12.75">
      <c r="A120" s="3">
        <f>'Olah Data'!A119</f>
        <v>45447.677720254629</v>
      </c>
      <c r="B120" s="1" t="str">
        <f>'Olah Data'!B119</f>
        <v>2D31</v>
      </c>
      <c r="C120" s="23" t="str">
        <f>'Olah Data'!D119</f>
        <v>112212547</v>
      </c>
      <c r="D120" s="1" t="str">
        <f>'Olah Data'!E119</f>
        <v>CICI NURHALIZA AMANAH</v>
      </c>
      <c r="E120" s="1" t="str">
        <f>'Olah Data'!I119</f>
        <v>cicinrhlza21@gmail.com</v>
      </c>
      <c r="F120" s="1" t="str">
        <f>'Olah Data'!J119</f>
        <v>082197043237</v>
      </c>
      <c r="G120" s="23" t="str">
        <f>'Olah Data'!L119</f>
        <v>750701015816538</v>
      </c>
      <c r="H120" s="1" t="str">
        <f>'Olah Data'!M119</f>
        <v>CICI NURHALIZA AMANAH</v>
      </c>
      <c r="I120" s="1" t="str">
        <f>'Olah Data'!N119</f>
        <v>BRI</v>
      </c>
      <c r="J120" s="1" t="str">
        <f>'Olah Data'!O119</f>
        <v>7507 UNIT TADULAKO PALU</v>
      </c>
      <c r="K120" s="1" t="str">
        <f>'Olah Data'!P119</f>
        <v>Jalan Otista Raya No 60A RT 3 RW 15,Kelurahan kampung melayu, kecamatan jatinegara</v>
      </c>
      <c r="L120" s="1" t="str">
        <f>'Olah Data'!Q119</f>
        <v>Jakarta Timur</v>
      </c>
      <c r="M120" s="1" t="str">
        <f>'Olah Data'!R119</f>
        <v>perumahan budha tzu chi jl. simpotove timur VI blok V 01 RT 4 RW 17, kelurahan Tondo, kecamatan mantikulore, kota Palu, Provinsi Sulawesi Tengah</v>
      </c>
      <c r="N120" s="1" t="str">
        <f>'Olah Data'!S119</f>
        <v>7271 Kota Palu Provinsi Sulawesi Tengah</v>
      </c>
      <c r="O120" s="1" t="str">
        <f>'Olah Data'!U119</f>
        <v>7205 Kabupaten Donggala Provinsi Sulawesi Tengah</v>
      </c>
      <c r="P120" s="1" t="str">
        <f>'Olah Data'!V119</f>
        <v>7200 BPS Provinsi Sulawesi Tengah</v>
      </c>
      <c r="Q120" s="1" t="str">
        <f>'Olah Data'!W119</f>
        <v>7271 BPS Kota Palu</v>
      </c>
    </row>
    <row r="121" spans="1:17" ht="12.75">
      <c r="A121" s="3">
        <f>'Olah Data'!A120</f>
        <v>45447.678147986109</v>
      </c>
      <c r="B121" s="1" t="str">
        <f>'Olah Data'!B120</f>
        <v>3SE2</v>
      </c>
      <c r="C121" s="23" t="str">
        <f>'Olah Data'!D120</f>
        <v>212112383</v>
      </c>
      <c r="D121" s="1" t="str">
        <f>'Olah Data'!E120</f>
        <v>Sukma Ayu Kusumawardani</v>
      </c>
      <c r="E121" s="1" t="str">
        <f>'Olah Data'!I120</f>
        <v>sukmawardani521@gmail.com</v>
      </c>
      <c r="F121" s="1" t="str">
        <f>'Olah Data'!J120</f>
        <v>081225772439</v>
      </c>
      <c r="G121" s="23" t="str">
        <f>'Olah Data'!L120</f>
        <v>8545661761</v>
      </c>
      <c r="H121" s="1" t="str">
        <f>'Olah Data'!M120</f>
        <v>SUKMA AYU KUSUMAWARDANI</v>
      </c>
      <c r="I121" s="1" t="str">
        <f>'Olah Data'!N120</f>
        <v>BCA</v>
      </c>
      <c r="J121" s="1" t="str">
        <f>'Olah Data'!O120</f>
        <v>BCA Cabang Pedurungan</v>
      </c>
      <c r="K121" s="1" t="str">
        <f>'Olah Data'!P120</f>
        <v>Laundry Balqis, Jl. Kebun Sayur I No. 12A, RT 3/RW 15, Kelurahan Bidara Cina, Kecamatan Jatinegara</v>
      </c>
      <c r="L121" s="1" t="str">
        <f>'Olah Data'!Q120</f>
        <v>Jakarta Timur</v>
      </c>
      <c r="M121" s="1" t="str">
        <f>'Olah Data'!R120</f>
        <v>Perumahan Gardenia E1/19, RT 04/RW 09, Kelurahan Plamongan Sari, Kecamatan Pedurungan</v>
      </c>
      <c r="N121" s="1" t="str">
        <f>'Olah Data'!S120</f>
        <v>3374 Kota Semarang Provinsi Jawa Tengah</v>
      </c>
      <c r="O121" s="1" t="str">
        <f>'Olah Data'!U120</f>
        <v>3672 Kota Cilegon Provinsi Banten</v>
      </c>
      <c r="P121" s="1" t="str">
        <f>'Olah Data'!V120</f>
        <v>3300 BPS Provinsi Jawa Tengah</v>
      </c>
      <c r="Q121" s="1" t="str">
        <f>'Olah Data'!W120</f>
        <v>3374 BPS Kota Semarang</v>
      </c>
    </row>
    <row r="122" spans="1:17" ht="12.75">
      <c r="A122" s="3">
        <f>'Olah Data'!A121</f>
        <v>45447.683489224539</v>
      </c>
      <c r="B122" s="1" t="str">
        <f>'Olah Data'!B121</f>
        <v>3SE2</v>
      </c>
      <c r="C122" s="23" t="str">
        <f>'Olah Data'!D121</f>
        <v>212111906</v>
      </c>
      <c r="D122" s="1" t="str">
        <f>'Olah Data'!E121</f>
        <v>Annisa Muthi Zajidah</v>
      </c>
      <c r="E122" s="1" t="str">
        <f>'Olah Data'!I121</f>
        <v>annisamuthi55@gmail.com</v>
      </c>
      <c r="F122" s="1" t="str">
        <f>'Olah Data'!J121</f>
        <v>085946501972</v>
      </c>
      <c r="G122" s="23" t="str">
        <f>'Olah Data'!L121</f>
        <v>341901055027534</v>
      </c>
      <c r="H122" s="1" t="str">
        <f>'Olah Data'!M121</f>
        <v xml:space="preserve">Annisa Muthi Zajidah </v>
      </c>
      <c r="I122" s="1" t="str">
        <f>'Olah Data'!N121</f>
        <v>BRI</v>
      </c>
      <c r="J122" s="1" t="str">
        <f>'Olah Data'!O121</f>
        <v>BRI</v>
      </c>
      <c r="K122" s="1" t="str">
        <f>'Olah Data'!P121</f>
        <v>Kost Bu Santi, Jalan Sensus I No. 2c, RT.1/RW.4, Bidaracina, Jatinegara (Lantai 2, kos merah), KOTA JAKARTA TIMUR, JATINEGARA, DKI JAKARTA</v>
      </c>
      <c r="L122" s="1" t="str">
        <f>'Olah Data'!Q121</f>
        <v>Jakarta Timur</v>
      </c>
      <c r="M122" s="1" t="str">
        <f>'Olah Data'!R121</f>
        <v xml:space="preserve">BTP blok AD No. 442J, Jl Keberkahan 1 , Kota Makassar, Sulawesi Selatan </v>
      </c>
      <c r="N122" s="1" t="str">
        <f>'Olah Data'!S121</f>
        <v>7371 Kota Makassar Provinsi Sulawesi Selatan</v>
      </c>
      <c r="O122" s="1" t="str">
        <f>'Olah Data'!U121</f>
        <v>7311 Kabupaten Bone Provinsi Sulawesi Selatan</v>
      </c>
      <c r="P122" s="1" t="str">
        <f>'Olah Data'!V121</f>
        <v>3100 BPS Provinsi DKI Jakarta</v>
      </c>
      <c r="Q122" s="1" t="str">
        <f>'Olah Data'!W121</f>
        <v>3173 BPS Kota Jakarta Pusat</v>
      </c>
    </row>
    <row r="123" spans="1:17" ht="12.75">
      <c r="A123" s="3">
        <f>'Olah Data'!A122</f>
        <v>45449.996709155093</v>
      </c>
      <c r="B123" s="1" t="str">
        <f>'Olah Data'!B122</f>
        <v>3SD1</v>
      </c>
      <c r="C123" s="23" t="str">
        <f>'Olah Data'!D122</f>
        <v>222111988</v>
      </c>
      <c r="D123" s="1" t="str">
        <f>'Olah Data'!E122</f>
        <v>Dhymas Adhyza Rayhan</v>
      </c>
      <c r="E123" s="1" t="str">
        <f>'Olah Data'!I122</f>
        <v>dhymasrayhan22@gmail.com</v>
      </c>
      <c r="F123" s="1" t="str">
        <f>'Olah Data'!J122</f>
        <v>081514649277</v>
      </c>
      <c r="G123" s="23" t="str">
        <f>'Olah Data'!L122</f>
        <v>7391391606</v>
      </c>
      <c r="H123" s="1" t="str">
        <f>'Olah Data'!M122</f>
        <v>Dhymas Adhyza Rayhan</v>
      </c>
      <c r="I123" s="1" t="str">
        <f>'Olah Data'!N122</f>
        <v>BCA</v>
      </c>
      <c r="J123" s="1" t="str">
        <f>'Olah Data'!O122</f>
        <v>Jl. Insinyur H. Juanda No.54, Margahayu, Kec. Bekasi Tim., Kota Bks, Jawa Barat 17113</v>
      </c>
      <c r="K123" s="1" t="str">
        <f>'Olah Data'!P122</f>
        <v>Jl. H. Yahya No.45, RT.1/RW.10, Kp. Melayu, Kecamatan Jatinegara, Kota Jakarta Timur, Daerah Khusus Ibukota Jakarta 13330</v>
      </c>
      <c r="L123" s="1" t="str">
        <f>'Olah Data'!Q122</f>
        <v>Jakarta Timur</v>
      </c>
      <c r="M123" s="1" t="str">
        <f>'Olah Data'!R122</f>
        <v>Jl. Batu Ampar II No.25, RT.8/RW.3, Batu Ampar, Kec. Kramat jati, Kota Jakarta Timur, Daerah Khusus Ibukota Jakarta 13520</v>
      </c>
      <c r="N123" s="1" t="str">
        <f>'Olah Data'!S122</f>
        <v>3172 Kota Jakarta Timur Provinsi DKI Jakarta</v>
      </c>
      <c r="O123" s="1" t="str">
        <f>'Olah Data'!U122</f>
        <v>3275 Kota Bekasi Provinsi Jawa Barat</v>
      </c>
      <c r="P123" s="1" t="str">
        <f>'Olah Data'!V122</f>
        <v>3100 BPS Provinsi DKI Jakarta</v>
      </c>
      <c r="Q123" s="1" t="str">
        <f>'Olah Data'!W122</f>
        <v>3275 BPS Kota Bekasi</v>
      </c>
    </row>
    <row r="124" spans="1:17" ht="12.75">
      <c r="A124" s="3">
        <f>'Olah Data'!A123</f>
        <v>45447.681076689812</v>
      </c>
      <c r="B124" s="1" t="str">
        <f>'Olah Data'!B123</f>
        <v>3SE2</v>
      </c>
      <c r="C124" s="23" t="str">
        <f>'Olah Data'!D123</f>
        <v>212112053</v>
      </c>
      <c r="D124" s="1" t="str">
        <f>'Olah Data'!E123</f>
        <v>Fauzan Bayu Hera Sudianto</v>
      </c>
      <c r="E124" s="1" t="str">
        <f>'Olah Data'!I123</f>
        <v>asmaraputra29@gmail.com</v>
      </c>
      <c r="F124" s="1" t="str">
        <f>'Olah Data'!J123</f>
        <v>081391721554</v>
      </c>
      <c r="G124" s="23" t="str">
        <f>'Olah Data'!L123</f>
        <v>689201016851535</v>
      </c>
      <c r="H124" s="1" t="str">
        <f>'Olah Data'!M123</f>
        <v>Fauzan Bayu Hera Sudianto</v>
      </c>
      <c r="I124" s="1" t="str">
        <f>'Olah Data'!N123</f>
        <v>BRI</v>
      </c>
      <c r="J124" s="1" t="str">
        <f>'Olah Data'!O123</f>
        <v>BRI Unit Baki Solo Kartasura</v>
      </c>
      <c r="K124" s="1" t="str">
        <f>'Olah Data'!P123</f>
        <v>Jalan Pedati Raya Kosan No 6 RT 15 RW 07, Kerurahan Cipinang Campedak, Kecamatan Jatinegara</v>
      </c>
      <c r="L124" s="1" t="str">
        <f>'Olah Data'!Q123</f>
        <v>Jakarta Timur</v>
      </c>
      <c r="M124" s="1" t="str">
        <f>'Olah Data'!R123</f>
        <v>Manang, RT 01 RW 03, Kelurahan Manang, Kecamatan Grogol</v>
      </c>
      <c r="N124" s="1" t="str">
        <f>'Olah Data'!S123</f>
        <v>3311 Kabupaten Sukoharjo Provinsi Jawa Tengah</v>
      </c>
      <c r="O124" s="1" t="str">
        <f>'Olah Data'!U123</f>
        <v>3372 Kota Surakarta Provinsi Jawa Tengah</v>
      </c>
      <c r="P124" s="1" t="str">
        <f>'Olah Data'!V123</f>
        <v>3311 BPS Kabupaten Sukoharjo</v>
      </c>
      <c r="Q124" s="1" t="str">
        <f>'Olah Data'!W123</f>
        <v>3372 BPS Kota Surakarta</v>
      </c>
    </row>
    <row r="125" spans="1:17" ht="12.75">
      <c r="A125" s="3">
        <f>'Olah Data'!A124</f>
        <v>45447.684655694444</v>
      </c>
      <c r="B125" s="1" t="str">
        <f>'Olah Data'!B124</f>
        <v>3SK3</v>
      </c>
      <c r="C125" s="23" t="str">
        <f>'Olah Data'!D124</f>
        <v>212112051</v>
      </c>
      <c r="D125" s="1" t="str">
        <f>'Olah Data'!E124</f>
        <v>Fatimah Rahmasari</v>
      </c>
      <c r="E125" s="1" t="str">
        <f>'Olah Data'!I124</f>
        <v>fatimahrahmasari.sch@gmail.com</v>
      </c>
      <c r="F125" s="1" t="str">
        <f>'Olah Data'!J124</f>
        <v>085232629558</v>
      </c>
      <c r="G125" s="23" t="str">
        <f>'Olah Data'!L124</f>
        <v>625901009887535</v>
      </c>
      <c r="H125" s="1" t="str">
        <f>'Olah Data'!M124</f>
        <v>FATIMAH RAHMASARI</v>
      </c>
      <c r="I125" s="1" t="str">
        <f>'Olah Data'!N124</f>
        <v>BRI</v>
      </c>
      <c r="J125" s="1" t="str">
        <f>'Olah Data'!O124</f>
        <v>5259 UNIT KETAWANG KEDIRI</v>
      </c>
      <c r="K125" s="1" t="str">
        <f>'Olah Data'!P124</f>
        <v>Jalan Sensus II No 9A, RT 2 RW 4, Bidara Cina, Jatinegara, Jakarta Timur</v>
      </c>
      <c r="L125" s="1" t="str">
        <f>'Olah Data'!Q124</f>
        <v>Jakarta Timur</v>
      </c>
      <c r="M125" s="1" t="str">
        <f>'Olah Data'!R124</f>
        <v>Jalan Klampis Tengah RT 2 RW 6, Dusun Klampisan, Desa Mojokerep, Kecamatan Plemahan</v>
      </c>
      <c r="N125" s="1" t="str">
        <f>'Olah Data'!S124</f>
        <v>3506 Kabupaten Kediri Provinsi Jawa Timur</v>
      </c>
      <c r="O125" s="1" t="str">
        <f>'Olah Data'!U124</f>
        <v>3571 Kota Kediri Provinsi Jawa Timur</v>
      </c>
      <c r="P125" s="1" t="str">
        <f>'Olah Data'!V124</f>
        <v>3506 BPS Kabupaten Kediri</v>
      </c>
      <c r="Q125" s="1" t="str">
        <f>'Olah Data'!W124</f>
        <v>3571 BPS Kota Kediri</v>
      </c>
    </row>
    <row r="126" spans="1:17" ht="12.75">
      <c r="A126" s="3">
        <f>'Olah Data'!A125</f>
        <v>45447.81611886574</v>
      </c>
      <c r="B126" s="1" t="str">
        <f>'Olah Data'!B125</f>
        <v>2D31</v>
      </c>
      <c r="C126" s="23" t="str">
        <f>'Olah Data'!D125</f>
        <v>112212657</v>
      </c>
      <c r="D126" s="1" t="str">
        <f>'Olah Data'!E125</f>
        <v>Ijazatul Labibah Al Barizah</v>
      </c>
      <c r="E126" s="1" t="str">
        <f>'Olah Data'!I125</f>
        <v>ijazatullabibah@gmail.com</v>
      </c>
      <c r="F126" s="1" t="str">
        <f>'Olah Data'!J125</f>
        <v>0895393337092</v>
      </c>
      <c r="G126" s="23" t="str">
        <f>'Olah Data'!L125</f>
        <v>1360031046235</v>
      </c>
      <c r="H126" s="1" t="str">
        <f>'Olah Data'!M125</f>
        <v xml:space="preserve">Ijazatul Labibah Al Barizah </v>
      </c>
      <c r="I126" s="1" t="str">
        <f>'Olah Data'!N125</f>
        <v xml:space="preserve">Bank Mandiri </v>
      </c>
      <c r="J126" s="1" t="str">
        <f>'Olah Data'!O125</f>
        <v>KCP Semarang Ngaliyan</v>
      </c>
      <c r="K126" s="1" t="str">
        <f>'Olah Data'!P125</f>
        <v xml:space="preserve">Jl. Kebon sayur 1 No.8 RT.006 RW.015 Bidaracina, Jatinegara
</v>
      </c>
      <c r="L126" s="1" t="str">
        <f>'Olah Data'!Q125</f>
        <v>Jakarta Timur</v>
      </c>
      <c r="M126" s="1" t="str">
        <f>'Olah Data'!R125</f>
        <v>Jl. Koveri Mega Permai VI / no. 140 ; RT: 02 ; RW: 12, Bringin , Ngaliyan</v>
      </c>
      <c r="N126" s="1" t="str">
        <f>'Olah Data'!S125</f>
        <v>3374 Kota Semarang Provinsi Jawa Tengah</v>
      </c>
      <c r="O126" s="1" t="str">
        <f>'Olah Data'!U125</f>
        <v>3321 Kabupaten Demak Provinsi Jawa Tengah</v>
      </c>
      <c r="P126" s="1" t="str">
        <f>'Olah Data'!V125</f>
        <v>3300 BPS Provinsi Jawa Tengah</v>
      </c>
      <c r="Q126" s="1" t="str">
        <f>'Olah Data'!W125</f>
        <v>3374 BPS Kota Semarang</v>
      </c>
    </row>
    <row r="127" spans="1:17" ht="12.75">
      <c r="A127" s="3">
        <f>'Olah Data'!A126</f>
        <v>45447.682756817128</v>
      </c>
      <c r="B127" s="1" t="str">
        <f>'Olah Data'!B126</f>
        <v>3SE2</v>
      </c>
      <c r="C127" s="23" t="str">
        <f>'Olah Data'!D126</f>
        <v>212111901</v>
      </c>
      <c r="D127" s="1" t="str">
        <f>'Olah Data'!E126</f>
        <v>ANINDITA AYU RAMADHANI</v>
      </c>
      <c r="E127" s="1" t="str">
        <f>'Olah Data'!I126</f>
        <v>aninditaayuramadhani27@gmail.com</v>
      </c>
      <c r="F127" s="1">
        <f>'Olah Data'!J126</f>
        <v>62881038135536</v>
      </c>
      <c r="G127" s="23" t="str">
        <f>'Olah Data'!L126</f>
        <v>007701131480500</v>
      </c>
      <c r="H127" s="1" t="str">
        <f>'Olah Data'!M126</f>
        <v xml:space="preserve">ANINDITA AYU RAMADHANI </v>
      </c>
      <c r="I127" s="1" t="str">
        <f>'Olah Data'!N126</f>
        <v>BRI</v>
      </c>
      <c r="J127" s="1" t="str">
        <f>'Olah Data'!O126</f>
        <v>BRI</v>
      </c>
      <c r="K127" s="1" t="str">
        <f>'Olah Data'!P126</f>
        <v>Kost Ibu Kiki, Jalan Otista Raya Gang Solihun No. 10, RT.13/RW.9, Bidaracina, Jatinegara (Rumah Kos Bu Kiki), KOTA JAKARTA TIMUR, JATINEGARA, DKI JAKARTA, ID, 13330</v>
      </c>
      <c r="L127" s="1" t="str">
        <f>'Olah Data'!Q126</f>
        <v>Jakarta Timur</v>
      </c>
      <c r="M127" s="1" t="str">
        <f>'Olah Data'!R126</f>
        <v>Jalan Ayani gang 4 no.18, rt3/7, kedungwuluh, purwokerto barat</v>
      </c>
      <c r="N127" s="1" t="str">
        <f>'Olah Data'!S126</f>
        <v>3302 Kabupaten Banyumas Provinsi Jawa Tengah</v>
      </c>
      <c r="O127" s="1" t="str">
        <f>'Olah Data'!U126</f>
        <v>3303 Kabupaten Purbalingga Provinsi Jawa Tengah</v>
      </c>
      <c r="P127" s="1" t="str">
        <f>'Olah Data'!V126</f>
        <v>3302 BPS Kabupaten Banyumas</v>
      </c>
      <c r="Q127" s="1" t="str">
        <f>'Olah Data'!W126</f>
        <v>3303 BPS Kabupaten Purbalingga</v>
      </c>
    </row>
    <row r="128" spans="1:17" ht="12.75">
      <c r="A128" s="3">
        <f>'Olah Data'!A127</f>
        <v>45447.683176284721</v>
      </c>
      <c r="B128" s="1" t="str">
        <f>'Olah Data'!B127</f>
        <v>2D33</v>
      </c>
      <c r="C128" s="23" t="str">
        <f>'Olah Data'!D127</f>
        <v>112212640</v>
      </c>
      <c r="D128" s="1" t="str">
        <f>'Olah Data'!E127</f>
        <v>Hersa Maulina</v>
      </c>
      <c r="E128" s="1" t="str">
        <f>'Olah Data'!I127</f>
        <v>112212640@stis.ac.id</v>
      </c>
      <c r="F128" s="1" t="str">
        <f>'Olah Data'!J127</f>
        <v>082157791693</v>
      </c>
      <c r="G128" s="23" t="str">
        <f>'Olah Data'!L127</f>
        <v>0839945382</v>
      </c>
      <c r="H128" s="1" t="str">
        <f>'Olah Data'!M127</f>
        <v>Hersa Maulina</v>
      </c>
      <c r="I128" s="1" t="str">
        <f>'Olah Data'!N127</f>
        <v>BNI</v>
      </c>
      <c r="J128" s="1" t="str">
        <f>'Olah Data'!O127</f>
        <v>Kuala Dua</v>
      </c>
      <c r="K128" s="1" t="str">
        <f>'Olah Data'!P127</f>
        <v>Jl. Pedati 1 RT14/RW10, Bidara Cina, Jatinegara</v>
      </c>
      <c r="L128" s="1" t="str">
        <f>'Olah Data'!Q127</f>
        <v>Jakarta Timur</v>
      </c>
      <c r="M128" s="1" t="str">
        <f>'Olah Data'!R127</f>
        <v>Jln. Adisucipto Gg. Hartani, RT001/RW002, Arang Limbung, Sungai Raya</v>
      </c>
      <c r="N128" s="1" t="str">
        <f>'Olah Data'!S127</f>
        <v>6112 Kabupaten Kubu Raya Provinsi Kalimantan Barat</v>
      </c>
      <c r="O128" s="1" t="str">
        <f>'Olah Data'!U127</f>
        <v>6171 Kota Pontianak Provinsi Kalimantan Barat</v>
      </c>
      <c r="P128" s="1" t="str">
        <f>'Olah Data'!V127</f>
        <v>6171 BPS Kota Pontianak</v>
      </c>
      <c r="Q128" s="1" t="str">
        <f>'Olah Data'!W127</f>
        <v>6100 BPS Provinsi Kalimantan Barat</v>
      </c>
    </row>
    <row r="129" spans="1:17" ht="12.75">
      <c r="A129" s="3">
        <f>'Olah Data'!A128</f>
        <v>45447.684269293983</v>
      </c>
      <c r="B129" s="1" t="str">
        <f>'Olah Data'!B128</f>
        <v>3SD1</v>
      </c>
      <c r="C129" s="23" t="str">
        <f>'Olah Data'!D128</f>
        <v>222111896</v>
      </c>
      <c r="D129" s="1" t="str">
        <f>'Olah Data'!E128</f>
        <v>Angga Fajar Kurnia</v>
      </c>
      <c r="E129" s="1" t="str">
        <f>'Olah Data'!I128</f>
        <v>anggafajarkurnia@gmail.com</v>
      </c>
      <c r="F129" s="1" t="str">
        <f>'Olah Data'!J128</f>
        <v>089665521700</v>
      </c>
      <c r="G129" s="23" t="str">
        <f>'Olah Data'!L128</f>
        <v>1800011043116</v>
      </c>
      <c r="H129" s="1" t="str">
        <f>'Olah Data'!M128</f>
        <v>ANGGA FAJAR KURNIA</v>
      </c>
      <c r="I129" s="1" t="str">
        <f>'Olah Data'!N128</f>
        <v>MANDIRI</v>
      </c>
      <c r="J129" s="1" t="str">
        <f>'Olah Data'!O128</f>
        <v>Cilacap</v>
      </c>
      <c r="K129" s="1" t="str">
        <f>'Olah Data'!P128</f>
        <v>Mabes Kmnu Stis, Jalan Otista II Gang H Dawel Atas No. 19, RT.4/RW.9, Kampung Melayu, Jatinegara</v>
      </c>
      <c r="L129" s="1" t="str">
        <f>'Olah Data'!Q128</f>
        <v>Jakarta Timur</v>
      </c>
      <c r="M129" s="1" t="str">
        <f>'Olah Data'!R128</f>
        <v>Jalan Madukara No 57, RT 002/RW 003, Tritih Wetan, Jeruklegi</v>
      </c>
      <c r="N129" s="1" t="str">
        <f>'Olah Data'!S128</f>
        <v>3301 Kabupaten Cilacap Provinsi Jawa Tengah</v>
      </c>
      <c r="O129" s="1" t="str">
        <f>'Olah Data'!U128</f>
        <v>3272 Kota Sukabumi Provinsi Jawa Barat</v>
      </c>
      <c r="P129" s="1" t="str">
        <f>'Olah Data'!V128</f>
        <v>3301 BPS Kabupaten Cilacap</v>
      </c>
      <c r="Q129" s="1" t="str">
        <f>'Olah Data'!W128</f>
        <v>3272 BPS Kota Sukabumi</v>
      </c>
    </row>
    <row r="130" spans="1:17" ht="12.75">
      <c r="A130" s="3">
        <f>'Olah Data'!A129</f>
        <v>45447.73237518518</v>
      </c>
      <c r="B130" s="1" t="str">
        <f>'Olah Data'!B129</f>
        <v>3SI3</v>
      </c>
      <c r="C130" s="23" t="str">
        <f>'Olah Data'!D129</f>
        <v>222112366</v>
      </c>
      <c r="D130" s="1" t="str">
        <f>'Olah Data'!E129</f>
        <v>Shofiatul Najmi</v>
      </c>
      <c r="E130" s="1" t="str">
        <f>'Olah Data'!I129</f>
        <v>shofiatul.0203@gmail.com</v>
      </c>
      <c r="F130" s="1" t="str">
        <f>'Olah Data'!J129</f>
        <v>085351573501</v>
      </c>
      <c r="G130" s="23" t="str">
        <f>'Olah Data'!L129</f>
        <v>003201091176508</v>
      </c>
      <c r="H130" s="1" t="str">
        <f>'Olah Data'!M129</f>
        <v>Shofiatul Najmi</v>
      </c>
      <c r="I130" s="1" t="str">
        <f>'Olah Data'!N129</f>
        <v>BRI</v>
      </c>
      <c r="J130" s="1" t="str">
        <f>'Olah Data'!O129</f>
        <v>Kebumen</v>
      </c>
      <c r="K130" s="1" t="str">
        <f>'Olah Data'!P129</f>
        <v>Jl. Asem No.14 14, RT.14/RW.2, Bidara Cina, Kecamatan Jatinegara, Kota Jakarta Timur, Daerah Khusus Ibukota Jakarta 13330</v>
      </c>
      <c r="L130" s="1" t="str">
        <f>'Olah Data'!Q129</f>
        <v>Jakarta Timur</v>
      </c>
      <c r="M130" s="1" t="str">
        <f>'Olah Data'!R129</f>
        <v>RT 02/RW 02, Dukuh Jetis, Desa Tanjungsari, Kec. Buluspesantren, Kabupaten Kebumen, Jawa Tengah 54391</v>
      </c>
      <c r="N130" s="1" t="str">
        <f>'Olah Data'!S129</f>
        <v>3305 Kabupaten Kebumen Provinsi Jawa Tengah</v>
      </c>
      <c r="O130" s="1" t="str">
        <f>'Olah Data'!U129</f>
        <v>3172 Kota Jakarta Timur Provinsi DKI Jakarta</v>
      </c>
      <c r="P130" s="1" t="str">
        <f>'Olah Data'!V129</f>
        <v>3305 BPS Kabupaten Kebumen</v>
      </c>
      <c r="Q130" s="1" t="str">
        <f>'Olah Data'!W129</f>
        <v>3100 BPS Provinsi DKI Jakarta</v>
      </c>
    </row>
    <row r="131" spans="1:17" ht="12.75">
      <c r="A131" s="3">
        <f>'Olah Data'!A130</f>
        <v>45447.685468634256</v>
      </c>
      <c r="B131" s="1" t="str">
        <f>'Olah Data'!B130</f>
        <v>2D31</v>
      </c>
      <c r="C131" s="23" t="str">
        <f>'Olah Data'!D130</f>
        <v>112212549</v>
      </c>
      <c r="D131" s="1" t="str">
        <f>'Olah Data'!E130</f>
        <v>Clara Diva Verianinta Lagum</v>
      </c>
      <c r="E131" s="1" t="str">
        <f>'Olah Data'!I130</f>
        <v>claradiva6828@gmail.com</v>
      </c>
      <c r="F131" s="1" t="str">
        <f>'Olah Data'!J130</f>
        <v>089672269833</v>
      </c>
      <c r="G131" s="23" t="str">
        <f>'Olah Data'!L130</f>
        <v>747601001211509</v>
      </c>
      <c r="H131" s="1" t="str">
        <f>'Olah Data'!M130</f>
        <v>CLARA DIVA VERIANINTA LAGUM</v>
      </c>
      <c r="I131" s="1" t="str">
        <f>'Olah Data'!N130</f>
        <v>BRI</v>
      </c>
      <c r="J131" s="1" t="str">
        <f>'Olah Data'!O130</f>
        <v>Bank BRI Unit Akmil</v>
      </c>
      <c r="K131" s="1" t="str">
        <f>'Olah Data'!P130</f>
        <v>RT. 6/RW. 4, No. 45a, Jalan Sensus III, Bidara Cina, Jatinegara</v>
      </c>
      <c r="L131" s="1" t="str">
        <f>'Olah Data'!Q130</f>
        <v>Jakarta Timur</v>
      </c>
      <c r="M131" s="1" t="str">
        <f>'Olah Data'!R130</f>
        <v>RT. 1/ RW. 11, No.18, Panca Arga I, Banyurojo, Mertoyudan</v>
      </c>
      <c r="N131" s="1" t="str">
        <f>'Olah Data'!S130</f>
        <v>3371 Kota Magelang Provinsi Jawa Tengah</v>
      </c>
      <c r="O131" s="1" t="str">
        <f>'Olah Data'!U130</f>
        <v>3308 Kabupaten Magelang Provinsi Jawa Tengah</v>
      </c>
      <c r="P131" s="1" t="str">
        <f>'Olah Data'!V130</f>
        <v>3371 BPS Kota Magelang</v>
      </c>
      <c r="Q131" s="1" t="str">
        <f>'Olah Data'!W130</f>
        <v>3308 BPS Kabupaten Magelang</v>
      </c>
    </row>
    <row r="132" spans="1:17" ht="12.75">
      <c r="A132" s="3">
        <f>'Olah Data'!A131</f>
        <v>45447.686417025463</v>
      </c>
      <c r="B132" s="1" t="str">
        <f>'Olah Data'!B131</f>
        <v>3SD1</v>
      </c>
      <c r="C132" s="23" t="str">
        <f>'Olah Data'!D131</f>
        <v>222112042</v>
      </c>
      <c r="D132" s="1" t="str">
        <f>'Olah Data'!E131</f>
        <v>Fardhi Dzakwan Fauzan</v>
      </c>
      <c r="E132" s="1" t="str">
        <f>'Olah Data'!I131</f>
        <v>fardhiidzakwan@gmail.com</v>
      </c>
      <c r="F132" s="1" t="str">
        <f>'Olah Data'!J131</f>
        <v>081237492556</v>
      </c>
      <c r="G132" s="23" t="str">
        <f>'Olah Data'!L131</f>
        <v>1210780357</v>
      </c>
      <c r="H132" s="1" t="str">
        <f>'Olah Data'!M131</f>
        <v>FARDHI DZAKWAN FAUZAN</v>
      </c>
      <c r="I132" s="1" t="str">
        <f>'Olah Data'!N131</f>
        <v>BNI</v>
      </c>
      <c r="J132" s="1" t="str">
        <f>'Olah Data'!O131</f>
        <v>MATARAM</v>
      </c>
      <c r="K132" s="1" t="str">
        <f>'Olah Data'!P131</f>
        <v>Jalan kebon Nanas Utara 1 RT. 002/RW. 07 No.4 Kel. Cipinang Cempedak,  Kec. Jatinegara, KOTA JAKARTA TIMUR, JATINEGARA, DKI JAKARTA, ID, 13340</v>
      </c>
      <c r="L132" s="1" t="str">
        <f>'Olah Data'!Q131</f>
        <v>Jakarta Timur</v>
      </c>
      <c r="M132" s="1" t="str">
        <f>'Olah Data'!R131</f>
        <v>JALAN SWAKARSA III NO. D-4 GERISAK,RT 011/ RW 193, KELURAHAN KEKALIK JAYA, KECAMATAN SEKARBELA</v>
      </c>
      <c r="N132" s="1" t="str">
        <f>'Olah Data'!S131</f>
        <v>5271 Kota Mataram Provinsi Nusa Tenggara Barat</v>
      </c>
      <c r="O132" s="1" t="str">
        <f>'Olah Data'!U131</f>
        <v>5201 Kabupaten Lombok Barat Provinsi Nusa Tenggara Barat</v>
      </c>
      <c r="P132" s="1" t="str">
        <f>'Olah Data'!V131</f>
        <v>5200 BPS Provinsi Nusa Tenggara Barat</v>
      </c>
      <c r="Q132" s="1" t="str">
        <f>'Olah Data'!W131</f>
        <v>5271 BPS Kota Mataram</v>
      </c>
    </row>
    <row r="133" spans="1:17" ht="12.75">
      <c r="A133" s="3">
        <f>'Olah Data'!A132</f>
        <v>45447.686453437505</v>
      </c>
      <c r="B133" s="1" t="str">
        <f>'Olah Data'!B132</f>
        <v>3SD3</v>
      </c>
      <c r="C133" s="23" t="str">
        <f>'Olah Data'!D132</f>
        <v>222111993</v>
      </c>
      <c r="D133" s="1" t="str">
        <f>'Olah Data'!E132</f>
        <v>Dinda Alfira Ilmayanti</v>
      </c>
      <c r="E133" s="1" t="str">
        <f>'Olah Data'!I132</f>
        <v>raradinda483@gmail.com</v>
      </c>
      <c r="F133" s="1" t="str">
        <f>'Olah Data'!J132</f>
        <v>085727786950</v>
      </c>
      <c r="G133" s="23" t="str">
        <f>'Olah Data'!L132</f>
        <v>1343829236</v>
      </c>
      <c r="H133" s="1" t="str">
        <f>'Olah Data'!M132</f>
        <v xml:space="preserve">DINDA ALFIRA ILMAYANTI </v>
      </c>
      <c r="I133" s="1" t="str">
        <f>'Olah Data'!N132</f>
        <v>BNI</v>
      </c>
      <c r="J133" s="1" t="str">
        <f>'Olah Data'!O132</f>
        <v>BNI KCP Palagan (JL. PALAGAN TENTARA PELAJAR KM 7,2 SLEMAN)</v>
      </c>
      <c r="K133" s="1" t="str">
        <f>'Olah Data'!P132</f>
        <v>Jalan Sensus I No. 8, RT.4/RW.15, Kelurahan Bidara Cina, Jatinegara</v>
      </c>
      <c r="L133" s="1" t="str">
        <f>'Olah Data'!Q132</f>
        <v>Jakarta Timur</v>
      </c>
      <c r="M133" s="1" t="str">
        <f>'Olah Data'!R132</f>
        <v>Brengosan 03/08, Donoharjo, Ngaglik</v>
      </c>
      <c r="N133" s="1" t="str">
        <f>'Olah Data'!S132</f>
        <v>3404 Kabupaten Sleman Provinsi DI Yogyakarta</v>
      </c>
      <c r="O133" s="1" t="str">
        <f>'Olah Data'!U132</f>
        <v>3471 Kota Yogyakarta Provinsi DI Yogyakarta</v>
      </c>
      <c r="P133" s="1" t="str">
        <f>'Olah Data'!V132</f>
        <v>3404 BPS Kabupaten Sleman</v>
      </c>
      <c r="Q133" s="1" t="str">
        <f>'Olah Data'!W132</f>
        <v>3471 BPS Kota Yogyakarta</v>
      </c>
    </row>
    <row r="134" spans="1:17" ht="12.75">
      <c r="A134" s="3">
        <f>'Olah Data'!A133</f>
        <v>45447.687273402778</v>
      </c>
      <c r="B134" s="1" t="str">
        <f>'Olah Data'!B133</f>
        <v>3SD3</v>
      </c>
      <c r="C134" s="23" t="str">
        <f>'Olah Data'!D133</f>
        <v>222111853</v>
      </c>
      <c r="D134" s="1" t="str">
        <f>'Olah Data'!E133</f>
        <v>Agnes Regita Berlianni</v>
      </c>
      <c r="E134" s="1" t="str">
        <f>'Olah Data'!I133</f>
        <v>agnesregitaberlianni@gmail.com</v>
      </c>
      <c r="F134" s="1" t="str">
        <f>'Olah Data'!J133</f>
        <v>082132371482</v>
      </c>
      <c r="G134" s="23" t="str">
        <f>'Olah Data'!L133</f>
        <v>375401034938538</v>
      </c>
      <c r="H134" s="1" t="str">
        <f>'Olah Data'!M133</f>
        <v>AGNES REGITA BERLIANNI</v>
      </c>
      <c r="I134" s="1" t="str">
        <f>'Olah Data'!N133</f>
        <v>BRI</v>
      </c>
      <c r="J134" s="1" t="str">
        <f>'Olah Data'!O133</f>
        <v>3754 BRI UNIT NGANJUK KOTA</v>
      </c>
      <c r="K134" s="1" t="str">
        <f>'Olah Data'!P133</f>
        <v>Jalan Masjid No.23B, RT.11/RW.9, Bidaracina, Jatinegara (Tembok keramik pink), KOTA JAKARTA TIMUR, JATINEGARA, DKI JAKARTA, ID, 13330</v>
      </c>
      <c r="L134" s="1" t="str">
        <f>'Olah Data'!Q133</f>
        <v>Jakarta Timur</v>
      </c>
      <c r="M134" s="1" t="str">
        <f>'Olah Data'!R133</f>
        <v>Dusun Balongrejo, RT 4 RW 2, Desa Balongrejo, Kec Bagor, Kab Nganjuk. Jawa Timur</v>
      </c>
      <c r="N134" s="1" t="str">
        <f>'Olah Data'!S133</f>
        <v>3518 Kabupaten Nganjuk Provinsi Jawa Timur</v>
      </c>
      <c r="O134" s="1" t="str">
        <f>'Olah Data'!U133</f>
        <v>3571 Kota Kediri Provinsi Jawa Timur</v>
      </c>
      <c r="P134" s="1" t="str">
        <f>'Olah Data'!V133</f>
        <v>3518 BPS Kabupaten Nganjuk</v>
      </c>
      <c r="Q134" s="1" t="str">
        <f>'Olah Data'!W133</f>
        <v>3571 BPS Kota Kediri</v>
      </c>
    </row>
    <row r="135" spans="1:17" ht="12.75">
      <c r="A135" s="3">
        <f>'Olah Data'!A134</f>
        <v>45447.687416620371</v>
      </c>
      <c r="B135" s="1" t="str">
        <f>'Olah Data'!B134</f>
        <v>3SI3</v>
      </c>
      <c r="C135" s="23" t="str">
        <f>'Olah Data'!D134</f>
        <v>222112089</v>
      </c>
      <c r="D135" s="1" t="str">
        <f>'Olah Data'!E134</f>
        <v>Hans Tikynaro Manurung</v>
      </c>
      <c r="E135" s="1" t="str">
        <f>'Olah Data'!I134</f>
        <v>hans.tm.1+stism@outlook.com</v>
      </c>
      <c r="F135" s="1" t="str">
        <f>'Olah Data'!J134</f>
        <v>089605799016</v>
      </c>
      <c r="G135" s="23" t="str">
        <f>'Olah Data'!L134</f>
        <v>1660004742250</v>
      </c>
      <c r="H135" s="1" t="str">
        <f>'Olah Data'!M134</f>
        <v>HANS TIKYNARO MANURU</v>
      </c>
      <c r="I135" s="1" t="str">
        <f>'Olah Data'!N134</f>
        <v>Bank Mandiri</v>
      </c>
      <c r="J135" s="1" t="str">
        <f>'Olah Data'!O134</f>
        <v>KCP Jkt Perumnas Klender</v>
      </c>
      <c r="K135" s="1" t="str">
        <f>'Olah Data'!P134</f>
        <v>Rusun Klender Blok 63/3 No 15, RT/RW 07/01, Kel. Duren Sawit, Kec. Malaka Sari</v>
      </c>
      <c r="L135" s="1" t="str">
        <f>'Olah Data'!Q134</f>
        <v>Jakarta Timur</v>
      </c>
      <c r="M135" s="1" t="str">
        <f>'Olah Data'!R134</f>
        <v>Rusun Klender Blok 63/3 No 15, RT/RW 07/01, Kel. Duren Sawit, Kec. Malaka Sari</v>
      </c>
      <c r="N135" s="1" t="str">
        <f>'Olah Data'!S134</f>
        <v>3172 Kota Jakarta Timur Provinsi DKI Jakarta</v>
      </c>
      <c r="O135" s="1" t="str">
        <f>'Olah Data'!U134</f>
        <v>3173 Kota Jakarta Pusat Provinsi DKI Jakarta</v>
      </c>
      <c r="P135" s="1" t="str">
        <f>'Olah Data'!V134</f>
        <v>3172 BPS Kota Jakarta Timur</v>
      </c>
      <c r="Q135" s="1" t="str">
        <f>'Olah Data'!W134</f>
        <v>3100 BPS Provinsi DKI Jakarta</v>
      </c>
    </row>
    <row r="136" spans="1:17" ht="12.75">
      <c r="A136" s="3">
        <f>'Olah Data'!A135</f>
        <v>45447.693647581022</v>
      </c>
      <c r="B136" s="1" t="str">
        <f>'Olah Data'!B135</f>
        <v>3SK3</v>
      </c>
      <c r="C136" s="23" t="str">
        <f>'Olah Data'!D135</f>
        <v>212112395</v>
      </c>
      <c r="D136" s="1" t="str">
        <f>'Olah Data'!E135</f>
        <v>Teguh Priharyanto</v>
      </c>
      <c r="E136" s="1" t="str">
        <f>'Olah Data'!I135</f>
        <v>priharyantoteguh@gmail.com</v>
      </c>
      <c r="F136" s="1" t="str">
        <f>'Olah Data'!J135</f>
        <v>089665962566</v>
      </c>
      <c r="G136" s="23" t="str">
        <f>'Olah Data'!L135</f>
        <v>1065166146</v>
      </c>
      <c r="H136" s="1" t="str">
        <f>'Olah Data'!M135</f>
        <v>Teguh Priharyanto</v>
      </c>
      <c r="I136" s="1" t="str">
        <f>'Olah Data'!N135</f>
        <v>BNI</v>
      </c>
      <c r="J136" s="1" t="str">
        <f>'Olah Data'!O135</f>
        <v>Gombong</v>
      </c>
      <c r="K136" s="1" t="str">
        <f>'Olah Data'!P135</f>
        <v>Jalan Kebon Nanas Selatan II No 25 Rt 10 Rw 08, Cipinang Cempedak, Jatinegara</v>
      </c>
      <c r="L136" s="1" t="str">
        <f>'Olah Data'!Q135</f>
        <v>Jakarta Timur</v>
      </c>
      <c r="M136" s="1" t="str">
        <f>'Olah Data'!R135</f>
        <v>Jl. Irian Rt 04 Rw 01 Wonokriyo, Gombong</v>
      </c>
      <c r="N136" s="1" t="str">
        <f>'Olah Data'!S135</f>
        <v>3305 Kabupaten Kebumen Provinsi Jawa Tengah</v>
      </c>
      <c r="O136" s="1" t="str">
        <f>'Olah Data'!U135</f>
        <v>3301 Kabupaten Cilacap Provinsi Jawa Tengah</v>
      </c>
      <c r="P136" s="1" t="str">
        <f>'Olah Data'!V135</f>
        <v>3305 BPS Kabupaten Kebumen</v>
      </c>
      <c r="Q136" s="1" t="str">
        <f>'Olah Data'!W135</f>
        <v>3301 BPS Kabupaten Cilacap</v>
      </c>
    </row>
    <row r="137" spans="1:17" ht="12.75">
      <c r="A137" s="3">
        <f>'Olah Data'!A136</f>
        <v>45447.690051469908</v>
      </c>
      <c r="B137" s="1" t="str">
        <f>'Olah Data'!B136</f>
        <v>3SD3</v>
      </c>
      <c r="C137" s="23" t="str">
        <f>'Olah Data'!D136</f>
        <v>222112376</v>
      </c>
      <c r="D137" s="1" t="str">
        <f>'Olah Data'!E136</f>
        <v>Sofi Zamzanah</v>
      </c>
      <c r="E137" s="1" t="str">
        <f>'Olah Data'!I136</f>
        <v>zamzanahsofi@gmail.com</v>
      </c>
      <c r="F137" s="1" t="str">
        <f>'Olah Data'!J136</f>
        <v>085694380943</v>
      </c>
      <c r="G137" s="23" t="str">
        <f>'Olah Data'!L136</f>
        <v>358501054637533</v>
      </c>
      <c r="H137" s="1" t="str">
        <f>'Olah Data'!M136</f>
        <v>Sofi Zamzanah</v>
      </c>
      <c r="I137" s="1" t="str">
        <f>'Olah Data'!N136</f>
        <v>BRI</v>
      </c>
      <c r="J137" s="1" t="str">
        <f>'Olah Data'!O136</f>
        <v>Imogiri, Bantul</v>
      </c>
      <c r="K137" s="1" t="str">
        <f>'Olah Data'!P136</f>
        <v>Jl. Masjid No.20, RT.14/RW.9, Bidara Cina, Kecamatan Jatinegara, Kota Jakarta Timur, Daerah Khusus Ibukota Jakarta</v>
      </c>
      <c r="L137" s="1" t="str">
        <f>'Olah Data'!Q136</f>
        <v>Jakarta Timur</v>
      </c>
      <c r="M137" s="1" t="str">
        <f>'Olah Data'!R136</f>
        <v>Pelemantung, Selopamioro, Imogiri, Bantul, Daerah Istimewa Yogyakarta</v>
      </c>
      <c r="N137" s="1" t="str">
        <f>'Olah Data'!S136</f>
        <v>3402 Kabupaten Bantul Provinsi DI Yogyakarta</v>
      </c>
      <c r="O137" s="1" t="str">
        <f>'Olah Data'!U136</f>
        <v>3471 Kota Yogyakarta Provinsi DI Yogyakarta</v>
      </c>
      <c r="P137" s="1" t="str">
        <f>'Olah Data'!V136</f>
        <v>3402 BPS Kabupaten Bantul</v>
      </c>
      <c r="Q137" s="1" t="str">
        <f>'Olah Data'!W136</f>
        <v>3471 BPS Kota Yogyakarta</v>
      </c>
    </row>
    <row r="138" spans="1:17" ht="12.75">
      <c r="A138" s="3">
        <f>'Olah Data'!A137</f>
        <v>45447.688732442126</v>
      </c>
      <c r="B138" s="1" t="str">
        <f>'Olah Data'!B137</f>
        <v>3SD3</v>
      </c>
      <c r="C138" s="23" t="str">
        <f>'Olah Data'!D137</f>
        <v>222112137</v>
      </c>
      <c r="D138" s="1" t="str">
        <f>'Olah Data'!E137</f>
        <v>Khuzaimah Putri</v>
      </c>
      <c r="E138" s="1" t="str">
        <f>'Olah Data'!I137</f>
        <v>222112137@stis.ac.id</v>
      </c>
      <c r="F138" s="1" t="str">
        <f>'Olah Data'!J137</f>
        <v>087879107062</v>
      </c>
      <c r="G138" s="23" t="str">
        <f>'Olah Data'!L137</f>
        <v>322601012301500</v>
      </c>
      <c r="H138" s="1" t="str">
        <f>'Olah Data'!M137</f>
        <v>KHUZAIMAH PUTRI</v>
      </c>
      <c r="I138" s="1" t="str">
        <f>'Olah Data'!N137</f>
        <v>BRI</v>
      </c>
      <c r="J138" s="1" t="str">
        <f>'Olah Data'!O137</f>
        <v>KRAMAT JAYA</v>
      </c>
      <c r="K138" s="1" t="str">
        <f>'Olah Data'!P137</f>
        <v>Jl. Palem No. 13, RT 13/10, Kel. Tugu Utara, Kec. Koja</v>
      </c>
      <c r="L138" s="1" t="str">
        <f>'Olah Data'!Q137</f>
        <v>Jakarta Utara</v>
      </c>
      <c r="M138" s="1" t="str">
        <f>'Olah Data'!R137</f>
        <v>Jl. Palem No. 13, RT 13/10, Kel. Tugu Utara, Kec. Koja</v>
      </c>
      <c r="N138" s="1" t="str">
        <f>'Olah Data'!S137</f>
        <v>3175 Kota Jakarta Utara Provinsi DKI Jakarta</v>
      </c>
      <c r="O138" s="1" t="str">
        <f>'Olah Data'!U137</f>
        <v>3175 Kota Jakarta Utara Provinsi DKI Jakarta</v>
      </c>
      <c r="P138" s="1" t="str">
        <f>'Olah Data'!V137</f>
        <v>3100 BPS Provinsi DKI Jakarta</v>
      </c>
      <c r="Q138" s="1" t="str">
        <f>'Olah Data'!W137</f>
        <v>3175 BPS Kota Jakarta Utara</v>
      </c>
    </row>
    <row r="139" spans="1:17" ht="12.75">
      <c r="A139" s="3">
        <f>'Olah Data'!A138</f>
        <v>45447.691431446758</v>
      </c>
      <c r="B139" s="1" t="str">
        <f>'Olah Data'!B138</f>
        <v>3SE1</v>
      </c>
      <c r="C139" s="23" t="str">
        <f>'Olah Data'!D138</f>
        <v>212112148</v>
      </c>
      <c r="D139" s="1" t="str">
        <f>'Olah Data'!E138</f>
        <v>Laila Vania Evelyna</v>
      </c>
      <c r="E139" s="1" t="str">
        <f>'Olah Data'!I138</f>
        <v>lailavania5@gmail.com</v>
      </c>
      <c r="F139" s="1" t="str">
        <f>'Olah Data'!J138</f>
        <v>085786979927</v>
      </c>
      <c r="G139" s="23" t="str">
        <f>'Olah Data'!L138</f>
        <v>358601002544500</v>
      </c>
      <c r="H139" s="1" t="str">
        <f>'Olah Data'!M138</f>
        <v>Laila Vania Evelyna</v>
      </c>
      <c r="I139" s="1" t="str">
        <f>'Olah Data'!N138</f>
        <v>BRI</v>
      </c>
      <c r="J139" s="1" t="str">
        <f>'Olah Data'!O138</f>
        <v>Unit Ngestiharjo Ygy Katamso</v>
      </c>
      <c r="K139" s="1" t="str">
        <f>'Olah Data'!P138</f>
        <v>RT 13/RW 09, Nomor 10, Gang Sholihun, Bidara Cina, Jatinegara</v>
      </c>
      <c r="L139" s="1" t="str">
        <f>'Olah Data'!Q138</f>
        <v>Jakarta Timur</v>
      </c>
      <c r="M139" s="1" t="str">
        <f>'Olah Data'!R138</f>
        <v>RT 36/RW 00, E2 Nomor 3, Perumahan Griya Kencana Permai, Argorejo, Sedayu</v>
      </c>
      <c r="N139" s="1" t="str">
        <f>'Olah Data'!S138</f>
        <v>3402 Kabupaten Bantul Provinsi DI Yogyakarta</v>
      </c>
      <c r="O139" s="1" t="str">
        <f>'Olah Data'!U138</f>
        <v>3471 Kota Yogyakarta Provinsi DI Yogyakarta</v>
      </c>
      <c r="P139" s="1" t="str">
        <f>'Olah Data'!V138</f>
        <v>3402 BPS Kabupaten Bantul</v>
      </c>
      <c r="Q139" s="1" t="str">
        <f>'Olah Data'!W138</f>
        <v>3400 BPS Provinsi DI Yogyakarta</v>
      </c>
    </row>
    <row r="140" spans="1:17" ht="12.75">
      <c r="A140" s="3">
        <f>'Olah Data'!A139</f>
        <v>45447.691353402777</v>
      </c>
      <c r="B140" s="1" t="str">
        <f>'Olah Data'!B139</f>
        <v>3SK2</v>
      </c>
      <c r="C140" s="23" t="str">
        <f>'Olah Data'!D139</f>
        <v>212112144</v>
      </c>
      <c r="D140" s="1" t="str">
        <f>'Olah Data'!E139</f>
        <v>KURNIANTY INDAH HAFSARI</v>
      </c>
      <c r="E140" s="1" t="str">
        <f>'Olah Data'!I139</f>
        <v>gitahafsari28@gmail.com</v>
      </c>
      <c r="F140" s="1" t="str">
        <f>'Olah Data'!J139</f>
        <v>082145321011</v>
      </c>
      <c r="G140" s="23" t="str">
        <f>'Olah Data'!L139</f>
        <v>009301024121532</v>
      </c>
      <c r="H140" s="1" t="str">
        <f>'Olah Data'!M139</f>
        <v>KURNIANTY INDAH HAFSARI</v>
      </c>
      <c r="I140" s="1" t="str">
        <f>'Olah Data'!N139</f>
        <v>BRI</v>
      </c>
      <c r="J140" s="1" t="str">
        <f>'Olah Data'!O139</f>
        <v>SUMBAWA BESAR</v>
      </c>
      <c r="K140" s="1" t="str">
        <f>'Olah Data'!P139</f>
        <v>-</v>
      </c>
      <c r="L140" s="1" t="str">
        <f>'Olah Data'!Q139</f>
        <v>Jakarta Timur</v>
      </c>
      <c r="M140" s="1" t="str">
        <f>'Olah Data'!R139</f>
        <v>BTN OLAT RARANG BLOK K-9 RT 001/RW 006, LABUHAN SUMBAWA, KECAMATAN LABUHAN BADAS</v>
      </c>
      <c r="N140" s="1" t="str">
        <f>'Olah Data'!S139</f>
        <v>5204 Kabupaten Sumbawa Provinsi Nusa Tenggara Barat</v>
      </c>
      <c r="O140" s="1" t="str">
        <f>'Olah Data'!U139</f>
        <v>5207 Kabupaten Sumbawa Barat Provinsi Nusa Tenggara Barat</v>
      </c>
      <c r="P140" s="1" t="str">
        <f>'Olah Data'!V139</f>
        <v>5204 BPS Kabupaten Sumbawa</v>
      </c>
      <c r="Q140" s="1" t="str">
        <f>'Olah Data'!W139</f>
        <v>5200 BPS Provinsi Nusa Tenggara Barat</v>
      </c>
    </row>
    <row r="141" spans="1:17" ht="12.75">
      <c r="A141" s="3">
        <f>'Olah Data'!A140</f>
        <v>45447.690267673606</v>
      </c>
      <c r="B141" s="1" t="str">
        <f>'Olah Data'!B140</f>
        <v>2D33</v>
      </c>
      <c r="C141" s="23" t="str">
        <f>'Olah Data'!D140</f>
        <v>112212604</v>
      </c>
      <c r="D141" s="1" t="str">
        <f>'Olah Data'!E140</f>
        <v>Fatimatuzzuhra</v>
      </c>
      <c r="E141" s="1" t="str">
        <f>'Olah Data'!I140</f>
        <v>imahzzuhra@gmail.com</v>
      </c>
      <c r="F141" s="1" t="str">
        <f>'Olah Data'!J140</f>
        <v>082322184884</v>
      </c>
      <c r="G141" s="23" t="str">
        <f>'Olah Data'!L140</f>
        <v>034001117507505</v>
      </c>
      <c r="H141" s="1" t="str">
        <f>'Olah Data'!M140</f>
        <v>FATIMATUZZUHRA</v>
      </c>
      <c r="I141" s="1" t="str">
        <f>'Olah Data'!N140</f>
        <v>BRI</v>
      </c>
      <c r="J141" s="1" t="str">
        <f>'Olah Data'!O140</f>
        <v>0340 KC Jakarta Otista</v>
      </c>
      <c r="K141" s="1" t="str">
        <f>'Olah Data'!P140</f>
        <v>-</v>
      </c>
      <c r="L141" s="1" t="str">
        <f>'Olah Data'!Q140</f>
        <v>Jakarta Timur</v>
      </c>
      <c r="M141" s="1" t="str">
        <f>'Olah Data'!R140</f>
        <v>Jalan Gili Meno No. 19, BTN Griya Pagutan Indah, RT/RW: 002/100 Kelurahan Pagutan Barat, Kecamatan Mataram,  Kota Mataram.</v>
      </c>
      <c r="N141" s="1" t="str">
        <f>'Olah Data'!S140</f>
        <v>5271 Kota Mataram Provinsi Nusa Tenggara Barat</v>
      </c>
      <c r="O141" s="1" t="str">
        <f>'Olah Data'!U140</f>
        <v>5271 Kota Mataram Provinsi Nusa Tenggara Barat</v>
      </c>
      <c r="P141" s="1" t="str">
        <f>'Olah Data'!V140</f>
        <v>5200 BPS Provinsi Nusa Tenggara Barat</v>
      </c>
      <c r="Q141" s="1" t="str">
        <f>'Olah Data'!W140</f>
        <v>5271 BPS Kota Mataram</v>
      </c>
    </row>
    <row r="142" spans="1:17" ht="12.75">
      <c r="A142" s="3">
        <f>'Olah Data'!A141</f>
        <v>45447.691349328699</v>
      </c>
      <c r="B142" s="1" t="str">
        <f>'Olah Data'!B141</f>
        <v>3SE1</v>
      </c>
      <c r="C142" s="23" t="str">
        <f>'Olah Data'!D141</f>
        <v>212112015</v>
      </c>
      <c r="D142" s="1" t="str">
        <f>'Olah Data'!E141</f>
        <v>Elvika Nanda Nurdiana</v>
      </c>
      <c r="E142" s="1" t="str">
        <f>'Olah Data'!I141</f>
        <v>elvikanurdiana@gmail.com</v>
      </c>
      <c r="F142" s="1" t="str">
        <f>'Olah Data'!J141</f>
        <v>085231183163</v>
      </c>
      <c r="G142" s="23" t="str">
        <f>'Olah Data'!L141</f>
        <v>655201028562532</v>
      </c>
      <c r="H142" s="1" t="str">
        <f>'Olah Data'!M141</f>
        <v>ELVIKA NANDA NURDIANA</v>
      </c>
      <c r="I142" s="1" t="str">
        <f>'Olah Data'!N141</f>
        <v>BRI</v>
      </c>
      <c r="J142" s="1" t="str">
        <f>'Olah Data'!O141</f>
        <v>Unit Munjungan Trenggalek</v>
      </c>
      <c r="K142" s="1" t="str">
        <f>'Olah Data'!P141</f>
        <v>RT/RW. 04/09, No. 33, Gg. Abdurrahman, Jl. Otista II, Bidara Cina, Jatinegara</v>
      </c>
      <c r="L142" s="1" t="str">
        <f>'Olah Data'!Q141</f>
        <v>Jakarta Timur</v>
      </c>
      <c r="M142" s="1" t="str">
        <f>'Olah Data'!R141</f>
        <v>RT. 30, RW. 08, Dusun Bungur, Desa Munjungan, Kec. Munjungan</v>
      </c>
      <c r="N142" s="1" t="str">
        <f>'Olah Data'!S141</f>
        <v>3503 Kabupaten Trenggalek Provinsi Jawa Timur</v>
      </c>
      <c r="O142" s="1" t="str">
        <f>'Olah Data'!U141</f>
        <v>3504 Kabupaten Tulungagung Provinsi Jawa Timur</v>
      </c>
      <c r="P142" s="1" t="str">
        <f>'Olah Data'!V141</f>
        <v>3503 BPS Kabupaten Trenggalek</v>
      </c>
      <c r="Q142" s="1" t="str">
        <f>'Olah Data'!W141</f>
        <v>3504 BPS Kabupaten Tulungagung</v>
      </c>
    </row>
    <row r="143" spans="1:17" ht="12.75">
      <c r="A143" s="3">
        <f>'Olah Data'!A142</f>
        <v>45447.693258796295</v>
      </c>
      <c r="B143" s="1" t="str">
        <f>'Olah Data'!B142</f>
        <v>3SK2</v>
      </c>
      <c r="C143" s="23" t="str">
        <f>'Olah Data'!D142</f>
        <v>212112061</v>
      </c>
      <c r="D143" s="1" t="str">
        <f>'Olah Data'!E142</f>
        <v>Firda Azzahrotunnisa</v>
      </c>
      <c r="E143" s="1" t="str">
        <f>'Olah Data'!I142</f>
        <v>firazz1933@gmail.com</v>
      </c>
      <c r="F143" s="1" t="str">
        <f>'Olah Data'!J142</f>
        <v>081326568324</v>
      </c>
      <c r="G143" s="23" t="str">
        <f>'Olah Data'!L142</f>
        <v>6070 0103 6715 533</v>
      </c>
      <c r="H143" s="1" t="str">
        <f>'Olah Data'!M142</f>
        <v xml:space="preserve">Firda Azzahrotun nisa </v>
      </c>
      <c r="I143" s="1" t="str">
        <f>'Olah Data'!N142</f>
        <v>BRI</v>
      </c>
      <c r="J143" s="1" t="str">
        <f>'Olah Data'!O142</f>
        <v>BRI Unit Tonggara</v>
      </c>
      <c r="K143" s="1" t="str">
        <f>'Olah Data'!P142</f>
        <v>Jalan haji hasbi no.7 RT.10/RW.9, Bidara Cina, Kecamatan Jatinegara, Kota Jakarta Timur, Daerah Khusus Ibukota Jakarta</v>
      </c>
      <c r="L143" s="1" t="str">
        <f>'Olah Data'!Q142</f>
        <v>Jakarta Timur</v>
      </c>
      <c r="M143" s="1" t="str">
        <f>'Olah Data'!R142</f>
        <v>Ds. Talok 09/02 Pangkah Kab. tegal jawa tengah</v>
      </c>
      <c r="N143" s="1" t="str">
        <f>'Olah Data'!S142</f>
        <v>3328 Kabupaten Tegal Provinsi Jawa Tengah</v>
      </c>
      <c r="O143" s="1" t="str">
        <f>'Olah Data'!U142</f>
        <v>3376 Kota Tegal Provinsi Jawa Tengah</v>
      </c>
      <c r="P143" s="1" t="str">
        <f>'Olah Data'!V142</f>
        <v>3328 BPS Kabupaten Tegal</v>
      </c>
      <c r="Q143" s="1" t="str">
        <f>'Olah Data'!W142</f>
        <v>3376 BPS Kota Tegal</v>
      </c>
    </row>
    <row r="144" spans="1:17" ht="12.75">
      <c r="A144" s="3">
        <f>'Olah Data'!A143</f>
        <v>45447.692722743057</v>
      </c>
      <c r="B144" s="1" t="str">
        <f>'Olah Data'!B143</f>
        <v>3SI3</v>
      </c>
      <c r="C144" s="23" t="str">
        <f>'Olah Data'!D143</f>
        <v>222112114</v>
      </c>
      <c r="D144" s="1" t="str">
        <f>'Olah Data'!E143</f>
        <v>Irgi Fahrozi</v>
      </c>
      <c r="E144" s="1" t="str">
        <f>'Olah Data'!I143</f>
        <v>irgifz.16@gmail.com</v>
      </c>
      <c r="F144" s="1">
        <f>'Olah Data'!J143</f>
        <v>6281279490843</v>
      </c>
      <c r="G144" s="23" t="str">
        <f>'Olah Data'!L143</f>
        <v>901361996448</v>
      </c>
      <c r="H144" s="1" t="str">
        <f>'Olah Data'!M143</f>
        <v>Irgi Fahrozi</v>
      </c>
      <c r="I144" s="1" t="str">
        <f>'Olah Data'!N143</f>
        <v>Seabank</v>
      </c>
      <c r="J144" s="1" t="str">
        <f>'Olah Data'!O143</f>
        <v>Jakarta</v>
      </c>
      <c r="K144" s="1" t="str">
        <f>'Olah Data'!P143</f>
        <v>Jl. Otista 2 no 20, Bidaracina, Jatinegara</v>
      </c>
      <c r="L144" s="1" t="str">
        <f>'Olah Data'!Q143</f>
        <v>Jakarta Timur</v>
      </c>
      <c r="M144" s="1" t="str">
        <f>'Olah Data'!R143</f>
        <v>Jl. Untung Suropati no 16, Beringin Jaya, Kemiling, Bandar Lampung</v>
      </c>
      <c r="N144" s="1" t="str">
        <f>'Olah Data'!S143</f>
        <v>1871 Kota Bandar Lampung Provinsi Lampung</v>
      </c>
      <c r="O144" s="1" t="str">
        <f>'Olah Data'!U143</f>
        <v>1809 Kabupaten Pesawaran Provinsi Lampung</v>
      </c>
      <c r="P144" s="1" t="str">
        <f>'Olah Data'!V143</f>
        <v>1800 BPS Provinsi Lampung</v>
      </c>
      <c r="Q144" s="1" t="str">
        <f>'Olah Data'!W143</f>
        <v>1871 BPS Kota Bandar Lampung</v>
      </c>
    </row>
    <row r="145" spans="1:17" ht="12.75">
      <c r="A145" s="3">
        <f>'Olah Data'!A144</f>
        <v>45447.693969363427</v>
      </c>
      <c r="B145" s="1" t="str">
        <f>'Olah Data'!B144</f>
        <v>2D33</v>
      </c>
      <c r="C145" s="23" t="str">
        <f>'Olah Data'!D144</f>
        <v>112212630</v>
      </c>
      <c r="D145" s="1" t="str">
        <f>'Olah Data'!E144</f>
        <v>Hadisha Shafa Anasya</v>
      </c>
      <c r="E145" s="1" t="str">
        <f>'Olah Data'!I144</f>
        <v>shafahadisha@gmail.com</v>
      </c>
      <c r="F145" s="1" t="str">
        <f>'Olah Data'!J144</f>
        <v>08972019833</v>
      </c>
      <c r="G145" s="23" t="str">
        <f>'Olah Data'!L144</f>
        <v>0006601610009248</v>
      </c>
      <c r="H145" s="1" t="str">
        <f>'Olah Data'!M144</f>
        <v>Hadisya Shafa Anasya</v>
      </c>
      <c r="I145" s="1" t="str">
        <f>'Olah Data'!N144</f>
        <v>BTN</v>
      </c>
      <c r="J145" s="1" t="str">
        <f>'Olah Data'!O144</f>
        <v>Bank BTN Helvetia Medan, Jl. Melati Raya, Helvetia Tengah, Kec. Medan Helvetia, Kota Medan, Sumatera Utara 20124</v>
      </c>
      <c r="K145" s="1" t="str">
        <f>'Olah Data'!P144</f>
        <v>Apartemen Kalibata City Tower Ebony Lt. 5  No. E5/CV Jalan Raya Kalibata Kel. Rawajati Kec. Pancoran Jakarta Selatan - Jakarta</v>
      </c>
      <c r="L145" s="1" t="str">
        <f>'Olah Data'!Q144</f>
        <v>Jakarta Selatan</v>
      </c>
      <c r="M145" s="1" t="str">
        <f>'Olah Data'!R144</f>
        <v>Apartemen Kalibata City Tower Ebony Lt. 5  No. E5/CV Jalan Raya Kalibata Kel. Rawajati Kec. Pancoran Jakarta Selatan - Jakarta</v>
      </c>
      <c r="N145" s="1" t="str">
        <f>'Olah Data'!S144</f>
        <v>3171 Kota Jakarta Selatan Provinsi DKI Jakarta</v>
      </c>
      <c r="O145" s="1" t="str">
        <f>'Olah Data'!U144</f>
        <v>3171 Kota Jakarta Selatan Provinsi DKI Jakarta</v>
      </c>
      <c r="P145" s="1" t="str">
        <f>'Olah Data'!V144</f>
        <v>3171 BPS Kota Jakarta Selatan</v>
      </c>
      <c r="Q145" s="1" t="str">
        <f>'Olah Data'!W144</f>
        <v>3276 BPS Kota Depok</v>
      </c>
    </row>
    <row r="146" spans="1:17" ht="12.75">
      <c r="A146" s="3">
        <f>'Olah Data'!A145</f>
        <v>45447.694135277779</v>
      </c>
      <c r="B146" s="1" t="str">
        <f>'Olah Data'!B145</f>
        <v>2D31</v>
      </c>
      <c r="C146" s="23" t="str">
        <f>'Olah Data'!D145</f>
        <v>112212482</v>
      </c>
      <c r="D146" s="1" t="str">
        <f>'Olah Data'!E145</f>
        <v>Alifah Suhaila</v>
      </c>
      <c r="E146" s="1" t="str">
        <f>'Olah Data'!I145</f>
        <v>suhailaalifah@gmail.com</v>
      </c>
      <c r="F146" s="1" t="str">
        <f>'Olah Data'!J145</f>
        <v>081278979968</v>
      </c>
      <c r="G146" s="23" t="str">
        <f>'Olah Data'!L145</f>
        <v>7186190682</v>
      </c>
      <c r="H146" s="1" t="str">
        <f>'Olah Data'!M145</f>
        <v>Alifah Suhaila</v>
      </c>
      <c r="I146" s="1" t="str">
        <f>'Olah Data'!N145</f>
        <v>Bank Syariah Mandiri</v>
      </c>
      <c r="J146" s="1" t="str">
        <f>'Olah Data'!O145</f>
        <v>MEDAN AKSARA</v>
      </c>
      <c r="K146" s="1" t="str">
        <f>'Olah Data'!P145</f>
        <v>Jalan Kebon Sayur I No. 8, RT.6/RW.15, Kampung Melayu, KOTA JAKARTA TIMUR, JATINEGARA, DKI JAKARTA, ID, 13330</v>
      </c>
      <c r="L146" s="1" t="str">
        <f>'Olah Data'!Q145</f>
        <v>Jakarta Timur</v>
      </c>
      <c r="M146" s="1" t="str">
        <f>'Olah Data'!R145</f>
        <v>perumahan permata depok regency cluster diamond 2 C11/16, ratu jaya, cipayung</v>
      </c>
      <c r="N146" s="1" t="str">
        <f>'Olah Data'!S145</f>
        <v>3276 Kota Depok Provinsi Jawa Barat</v>
      </c>
      <c r="O146" s="1" t="str">
        <f>'Olah Data'!U145</f>
        <v>3171 Kota Jakarta Selatan Provinsi DKI Jakarta</v>
      </c>
      <c r="P146" s="1" t="str">
        <f>'Olah Data'!V145</f>
        <v>3171 BPS Kota Jakarta Selatan</v>
      </c>
      <c r="Q146" s="1" t="str">
        <f>'Olah Data'!W145</f>
        <v>3276 BPS Kota Depok</v>
      </c>
    </row>
    <row r="147" spans="1:17" ht="12.75">
      <c r="A147" s="3">
        <f>'Olah Data'!A146</f>
        <v>45447.695023842592</v>
      </c>
      <c r="B147" s="1" t="str">
        <f>'Olah Data'!B146</f>
        <v>3SE2</v>
      </c>
      <c r="C147" s="23" t="str">
        <f>'Olah Data'!D146</f>
        <v>212111941</v>
      </c>
      <c r="D147" s="1" t="str">
        <f>'Olah Data'!E146</f>
        <v>AZMIRA CANDRA VIDIASARI</v>
      </c>
      <c r="E147" s="1" t="str">
        <f>'Olah Data'!I146</f>
        <v>mira.vidia@gmail.com</v>
      </c>
      <c r="F147" s="1" t="str">
        <f>'Olah Data'!J146</f>
        <v>081233649342</v>
      </c>
      <c r="G147" s="23" t="str">
        <f>'Olah Data'!L146</f>
        <v>0901114288</v>
      </c>
      <c r="H147" s="1" t="str">
        <f>'Olah Data'!M146</f>
        <v>AZMIRA CANDRA VIDIASARI</v>
      </c>
      <c r="I147" s="1" t="str">
        <f>'Olah Data'!N146</f>
        <v>BNI</v>
      </c>
      <c r="J147" s="1" t="str">
        <f>'Olah Data'!O146</f>
        <v>SINGOSARI, MALANG</v>
      </c>
      <c r="K147" s="1" t="str">
        <f>'Olah Data'!P146</f>
        <v>Jalan Kebon Sayur I No.7, RT.3/RW.15, Kampung Melayu, Jatinegara</v>
      </c>
      <c r="L147" s="1" t="str">
        <f>'Olah Data'!Q146</f>
        <v>Jakarta Timur</v>
      </c>
      <c r="M147" s="1" t="str">
        <f>'Olah Data'!R146</f>
        <v>Perum Singhasari Residence Blok A7 No 19, Singosari</v>
      </c>
      <c r="N147" s="1" t="str">
        <f>'Olah Data'!S146</f>
        <v>3573 Kota Malang Provinsi Jawa Timur</v>
      </c>
      <c r="O147" s="1" t="str">
        <f>'Olah Data'!U146</f>
        <v>3579 Kota Batu Provinsi Jawa Timur</v>
      </c>
      <c r="P147" s="1" t="str">
        <f>'Olah Data'!V146</f>
        <v>3573 BPS Kota Malang</v>
      </c>
      <c r="Q147" s="1" t="str">
        <f>'Olah Data'!W146</f>
        <v>3579 BPS Kota Batu</v>
      </c>
    </row>
    <row r="148" spans="1:17" ht="12.75">
      <c r="A148" s="3">
        <f>'Olah Data'!A147</f>
        <v>45447.695627199078</v>
      </c>
      <c r="B148" s="1" t="str">
        <f>'Olah Data'!B147</f>
        <v>3SK1</v>
      </c>
      <c r="C148" s="23" t="str">
        <f>'Olah Data'!D147</f>
        <v>212111839</v>
      </c>
      <c r="D148" s="1" t="str">
        <f>'Olah Data'!E147</f>
        <v>ADHILLAH AZIZ</v>
      </c>
      <c r="E148" s="1" t="str">
        <f>'Olah Data'!I147</f>
        <v>adhillahaziz01@gmail.com</v>
      </c>
      <c r="F148" s="1" t="str">
        <f>'Olah Data'!J147</f>
        <v>081215657171</v>
      </c>
      <c r="G148" s="23" t="str">
        <f>'Olah Data'!L147</f>
        <v>359301046489535</v>
      </c>
      <c r="H148" s="1" t="str">
        <f>'Olah Data'!M147</f>
        <v>ADHILLAH AZIZ</v>
      </c>
      <c r="I148" s="1" t="str">
        <f>'Olah Data'!N147</f>
        <v>BRI</v>
      </c>
      <c r="J148" s="1" t="str">
        <f>'Olah Data'!O147</f>
        <v>SUKOHARJO</v>
      </c>
      <c r="K148" s="1" t="str">
        <f>'Olah Data'!P147</f>
        <v>RT.1/RW.4, No.13, Gang Sensus I, Bidaracina, Jatinegara</v>
      </c>
      <c r="L148" s="1" t="str">
        <f>'Olah Data'!Q147</f>
        <v>Jakarta Timur</v>
      </c>
      <c r="M148" s="1" t="str">
        <f>'Olah Data'!R147</f>
        <v>RT 01/RW 01, Jalan Sutawijaya, Majasto, Tawangsari</v>
      </c>
      <c r="N148" s="1" t="str">
        <f>'Olah Data'!S147</f>
        <v>3311 Kabupaten Sukoharjo Provinsi Jawa Tengah</v>
      </c>
      <c r="O148" s="1" t="str">
        <f>'Olah Data'!U147</f>
        <v>3372 Kota Surakarta Provinsi Jawa Tengah</v>
      </c>
      <c r="P148" s="1" t="str">
        <f>'Olah Data'!V147</f>
        <v>3311 BPS Kabupaten Sukoharjo</v>
      </c>
      <c r="Q148" s="1" t="str">
        <f>'Olah Data'!W147</f>
        <v>3372 BPS Kota Surakarta</v>
      </c>
    </row>
    <row r="149" spans="1:17" ht="12.75">
      <c r="A149" s="3">
        <f>'Olah Data'!A148</f>
        <v>45447.695787210643</v>
      </c>
      <c r="B149" s="1" t="str">
        <f>'Olah Data'!B148</f>
        <v>3SK1</v>
      </c>
      <c r="C149" s="23" t="str">
        <f>'Olah Data'!D148</f>
        <v>212111981</v>
      </c>
      <c r="D149" s="1" t="str">
        <f>'Olah Data'!E148</f>
        <v>Desti Fitriani</v>
      </c>
      <c r="E149" s="1" t="str">
        <f>'Olah Data'!I148</f>
        <v>212111981@stis.ac.id</v>
      </c>
      <c r="F149" s="1" t="str">
        <f>'Olah Data'!J148</f>
        <v>0895616179023</v>
      </c>
      <c r="G149" s="23" t="str">
        <f>'Olah Data'!L148</f>
        <v>1344459841</v>
      </c>
      <c r="H149" s="1" t="str">
        <f>'Olah Data'!M148</f>
        <v>Desti Fitriani</v>
      </c>
      <c r="I149" s="1" t="str">
        <f>'Olah Data'!N148</f>
        <v>BNI</v>
      </c>
      <c r="J149" s="1" t="str">
        <f>'Olah Data'!O148</f>
        <v>Cileungsi</v>
      </c>
      <c r="K149" s="1" t="str">
        <f>'Olah Data'!P148</f>
        <v>Jl. Asem No. 26 RT 01 RW 03, Bidara Cina, Jatinegara, Jakarta Timur, 13330, KOTA JAKARTA TIMUR, JATINEGARA, DKI JAKARTA, ID, 13330</v>
      </c>
      <c r="L149" s="1" t="str">
        <f>'Olah Data'!Q148</f>
        <v>Jakarta Timur</v>
      </c>
      <c r="M149" s="1" t="str">
        <f>'Olah Data'!R148</f>
        <v>Perum. Grand Kahuripan Cluster Semeru Blok HC 17,  RT. 11/RW. 10, Kecamatan Klapanunggal, Kab. Bogor</v>
      </c>
      <c r="N149" s="1" t="str">
        <f>'Olah Data'!S148</f>
        <v>3201 Kabupaten Bogor Provinsi Jawa Barat</v>
      </c>
      <c r="O149" s="1" t="str">
        <f>'Olah Data'!U148</f>
        <v>3172 Kota Jakarta Timur Provinsi DKI Jakarta</v>
      </c>
      <c r="P149" s="1" t="str">
        <f>'Olah Data'!V148</f>
        <v>3201 BPS Kabupaten Bogor</v>
      </c>
      <c r="Q149" s="1" t="str">
        <f>'Olah Data'!W148</f>
        <v>3100 BPS Provinsi DKI Jakarta</v>
      </c>
    </row>
    <row r="150" spans="1:17" ht="12.75">
      <c r="A150" s="3">
        <f>'Olah Data'!A149</f>
        <v>45447.697034826386</v>
      </c>
      <c r="B150" s="1" t="str">
        <f>'Olah Data'!B149</f>
        <v>3SE3</v>
      </c>
      <c r="C150" s="23" t="str">
        <f>'Olah Data'!D149</f>
        <v>212112257</v>
      </c>
      <c r="D150" s="1" t="str">
        <f>'Olah Data'!E149</f>
        <v>NI PUTU LIDYA PRAMESTY</v>
      </c>
      <c r="E150" s="1" t="str">
        <f>'Olah Data'!I149</f>
        <v>lidyapramesti46@gmail.com</v>
      </c>
      <c r="F150" s="1" t="str">
        <f>'Olah Data'!J149</f>
        <v>082146305988</v>
      </c>
      <c r="G150" s="23" t="str">
        <f>'Olah Data'!L149</f>
        <v>057301010505502</v>
      </c>
      <c r="H150" s="1" t="str">
        <f>'Olah Data'!M149</f>
        <v>NI PUTU LIDYA PRAMESTY</v>
      </c>
      <c r="I150" s="1" t="str">
        <f>'Olah Data'!N149</f>
        <v>BRI</v>
      </c>
      <c r="J150" s="1" t="str">
        <f>'Olah Data'!O149</f>
        <v>KC TABANAN KEDIRI</v>
      </c>
      <c r="K150" s="1" t="str">
        <f>'Olah Data'!P149</f>
        <v>JL. OTISTA 3 NO. 23, BIDARA CINA, JATINEGARA, JAKARTA TIMUR</v>
      </c>
      <c r="L150" s="1" t="str">
        <f>'Olah Data'!Q149</f>
        <v>Jakarta Timur</v>
      </c>
      <c r="M150" s="1" t="str">
        <f>'Olah Data'!R149</f>
        <v>JL. A YANI NO. 223, PEGUYANGAN, DENPASAR UTARA, BALI</v>
      </c>
      <c r="N150" s="1" t="str">
        <f>'Olah Data'!S149</f>
        <v>5171 Kota Denpasar Provinsi Bali</v>
      </c>
      <c r="O150" s="1" t="str">
        <f>'Olah Data'!U149</f>
        <v>5103 Kabupaten Badung Provinsi Bali</v>
      </c>
      <c r="P150" s="1" t="str">
        <f>'Olah Data'!V149</f>
        <v>3100 BPS Provinsi DKI Jakarta</v>
      </c>
      <c r="Q150" s="1" t="str">
        <f>'Olah Data'!W149</f>
        <v>3172 BPS Kota Jakarta Timur</v>
      </c>
    </row>
    <row r="151" spans="1:17" ht="12.75">
      <c r="A151" s="3">
        <f>'Olah Data'!A150</f>
        <v>45449.498875370366</v>
      </c>
      <c r="B151" s="1" t="str">
        <f>'Olah Data'!B150</f>
        <v>2D33</v>
      </c>
      <c r="C151" s="23" t="str">
        <f>'Olah Data'!D150</f>
        <v>112212524</v>
      </c>
      <c r="D151" s="1" t="str">
        <f>'Olah Data'!E150</f>
        <v>Aulia Zahra Rahmah</v>
      </c>
      <c r="E151" s="1" t="str">
        <f>'Olah Data'!I150</f>
        <v>112212524@stis.ac.id</v>
      </c>
      <c r="F151" s="1" t="str">
        <f>'Olah Data'!J150</f>
        <v>082313047247</v>
      </c>
      <c r="G151" s="23" t="str">
        <f>'Olah Data'!L150</f>
        <v>1370021773458</v>
      </c>
      <c r="H151" s="1" t="str">
        <f>'Olah Data'!M150</f>
        <v>Aulia Zahra Rahmah</v>
      </c>
      <c r="I151" s="1" t="str">
        <f>'Olah Data'!N150</f>
        <v>Mandiri</v>
      </c>
      <c r="J151" s="1" t="str">
        <f>'Olah Data'!O150</f>
        <v>KCP Gamping</v>
      </c>
      <c r="K151" s="1" t="str">
        <f>'Olah Data'!P150</f>
        <v>yuda salon lantai 2 (kos atas yuda salon) Jl Otista 3, RT1/RW4, Cipinang Cimpedak, Jatinegara, Jakarta Timur</v>
      </c>
      <c r="L151" s="1" t="str">
        <f>'Olah Data'!Q150</f>
        <v>Jakarta Timur</v>
      </c>
      <c r="M151" s="1" t="str">
        <f>'Olah Data'!R150</f>
        <v>Perum Sedayu Permai Blok C-31, Sedayu Bantul, DI Yogyakarta</v>
      </c>
      <c r="N151" s="1" t="str">
        <f>'Olah Data'!S150</f>
        <v>3402 Kabupaten Bantul Provinsi DI Yogyakarta</v>
      </c>
      <c r="O151" s="1" t="str">
        <f>'Olah Data'!U150</f>
        <v>3471 Kota Yogyakarta Provinsi DI Yogyakarta</v>
      </c>
      <c r="P151" s="1" t="str">
        <f>'Olah Data'!V150</f>
        <v>3400 BPS Provinsi DI Yogyakarta</v>
      </c>
      <c r="Q151" s="1" t="str">
        <f>'Olah Data'!W150</f>
        <v>3402 BPS Kabupaten Bantul</v>
      </c>
    </row>
    <row r="152" spans="1:17" ht="12.75">
      <c r="A152" s="3">
        <f>'Olah Data'!A151</f>
        <v>45451.249234305556</v>
      </c>
      <c r="B152" s="1" t="str">
        <f>'Olah Data'!B151</f>
        <v>2D32</v>
      </c>
      <c r="C152" s="23" t="str">
        <f>'Olah Data'!D151</f>
        <v>112212765</v>
      </c>
      <c r="D152" s="1" t="str">
        <f>'Olah Data'!E151</f>
        <v>MUHAMMAD RAIHAN</v>
      </c>
      <c r="E152" s="1" t="str">
        <f>'Olah Data'!I151</f>
        <v>raihanmuhammad861.rn@gmail.com</v>
      </c>
      <c r="F152" s="1" t="str">
        <f>'Olah Data'!J151</f>
        <v>081351991445</v>
      </c>
      <c r="G152" s="23" t="str">
        <f>'Olah Data'!L151</f>
        <v>0310016794995</v>
      </c>
      <c r="H152" s="1" t="str">
        <f>'Olah Data'!M151</f>
        <v>MUHAMMAD RAIHAN</v>
      </c>
      <c r="I152" s="1" t="str">
        <f>'Olah Data'!N151</f>
        <v>BANK MANDIRI</v>
      </c>
      <c r="J152" s="1" t="str">
        <f>'Olah Data'!O151</f>
        <v>KCP BANJARBARU 03107</v>
      </c>
      <c r="K152" s="1" t="str">
        <f>'Olah Data'!P151</f>
        <v>Jalan Kebon Nanas Selatan II, RT.007/RW.08, No.11, Kelurahan Cipinang Cempedak, Kecamatan Jatinegara.</v>
      </c>
      <c r="L152" s="1" t="str">
        <f>'Olah Data'!Q151</f>
        <v>Jakarta Timur</v>
      </c>
      <c r="M152" s="1" t="str">
        <f>'Olah Data'!R151</f>
        <v>Jl. Intan Raya Perum. Rismor Madani Blok A, Rt.005/Rw.02, No.13, Kelurahan Loktabat Utara, Kecamatan Banjarbaru Utara.</v>
      </c>
      <c r="N152" s="1" t="str">
        <f>'Olah Data'!S151</f>
        <v>6372 Kota Banjar Baru Provinsi Kalimantan Selatan</v>
      </c>
      <c r="O152" s="1" t="str">
        <f>'Olah Data'!U151</f>
        <v>6371 Kota Banjarmasin Provinsi Kalimantan Selatan</v>
      </c>
      <c r="P152" s="1" t="str">
        <f>'Olah Data'!V151</f>
        <v>6371 BPS Kota Banjarmasin</v>
      </c>
      <c r="Q152" s="1" t="str">
        <f>'Olah Data'!W151</f>
        <v>6372 BPS Kota Banjar Baru</v>
      </c>
    </row>
    <row r="153" spans="1:17" ht="12.75">
      <c r="A153" s="3">
        <f>'Olah Data'!A152</f>
        <v>45447.703149409717</v>
      </c>
      <c r="B153" s="1" t="str">
        <f>'Olah Data'!B152</f>
        <v>3SE3</v>
      </c>
      <c r="C153" s="23" t="str">
        <f>'Olah Data'!D152</f>
        <v>212112361</v>
      </c>
      <c r="D153" s="1" t="str">
        <f>'Olah Data'!E152</f>
        <v>SHAFIRA HUSNA</v>
      </c>
      <c r="E153" s="1" t="str">
        <f>'Olah Data'!I152</f>
        <v>shafirahusna0807@gmail.com</v>
      </c>
      <c r="F153" s="1" t="str">
        <f>'Olah Data'!J152</f>
        <v>081511373210</v>
      </c>
      <c r="G153" s="23" t="str">
        <f>'Olah Data'!L152</f>
        <v>1171739378</v>
      </c>
      <c r="H153" s="1" t="str">
        <f>'Olah Data'!M152</f>
        <v>SHAFIRA HUSNA</v>
      </c>
      <c r="I153" s="1" t="str">
        <f>'Olah Data'!N152</f>
        <v>BNI</v>
      </c>
      <c r="J153" s="1" t="str">
        <f>'Olah Data'!O152</f>
        <v>SEMARANG</v>
      </c>
      <c r="K153" s="1" t="str">
        <f>'Olah Data'!P152</f>
        <v>Jalan Sensus I No. 26 RT 03 RW 15 Kelurahan Bidara Cina Kecamatan Jatinegara</v>
      </c>
      <c r="L153" s="1" t="str">
        <f>'Olah Data'!Q152</f>
        <v>Jakarta Timur</v>
      </c>
      <c r="M153" s="1" t="str">
        <f>'Olah Data'!R152</f>
        <v>Ngemplak Kaba Rt 02 Rw 12 Kelurahan Tandang Kecamatan Tembalang</v>
      </c>
      <c r="N153" s="1" t="str">
        <f>'Olah Data'!S152</f>
        <v>3374 Kota Semarang Provinsi Jawa Tengah</v>
      </c>
      <c r="O153" s="1" t="str">
        <f>'Olah Data'!U152</f>
        <v>3322 Kabupaten Semarang Provinsi Jawa Tengah</v>
      </c>
      <c r="P153" s="1" t="str">
        <f>'Olah Data'!V152</f>
        <v>3374 BPS Kota Semarang</v>
      </c>
      <c r="Q153" s="1" t="str">
        <f>'Olah Data'!W152</f>
        <v>3300 BPS Provinsi Jawa Tengah</v>
      </c>
    </row>
    <row r="154" spans="1:17" ht="12.75">
      <c r="A154" s="3">
        <f>'Olah Data'!A153</f>
        <v>45450.818321226849</v>
      </c>
      <c r="B154" s="1" t="str">
        <f>'Olah Data'!B153</f>
        <v>3SK1</v>
      </c>
      <c r="C154" s="23" t="str">
        <f>'Olah Data'!D153</f>
        <v>212111927</v>
      </c>
      <c r="D154" s="1" t="str">
        <f>'Olah Data'!E153</f>
        <v>Asrul Razi</v>
      </c>
      <c r="E154" s="1" t="str">
        <f>'Olah Data'!I153</f>
        <v>asrulrazi.lucifer@gmail.com</v>
      </c>
      <c r="F154" s="1" t="str">
        <f>'Olah Data'!J153</f>
        <v>082216619487</v>
      </c>
      <c r="G154" s="23" t="str">
        <f>'Olah Data'!L153</f>
        <v>034001120090505</v>
      </c>
      <c r="H154" s="1" t="str">
        <f>'Olah Data'!M153</f>
        <v>ASRUL RAZI</v>
      </c>
      <c r="I154" s="1" t="str">
        <f>'Olah Data'!N153</f>
        <v>BRI</v>
      </c>
      <c r="J154" s="1" t="str">
        <f>'Olah Data'!O153</f>
        <v>0340 KC Jakarta Otista</v>
      </c>
      <c r="K154" s="1" t="str">
        <f>'Olah Data'!P153</f>
        <v>Gang Sholihun No. 11B, RT.15/RW.08, Kelurahan Bidara Cina, Kecamatan Jatinegara</v>
      </c>
      <c r="L154" s="1" t="str">
        <f>'Olah Data'!Q153</f>
        <v>Jakarta Timur</v>
      </c>
      <c r="M154" s="1" t="str">
        <f>'Olah Data'!R153</f>
        <v>Dusun Kurnia, Desa Tengah Iboh, Kecamatan Labuhan Haji Barat</v>
      </c>
      <c r="N154" s="1" t="str">
        <f>'Olah Data'!S153</f>
        <v>1103 Kabupaten Aceh Selatan Provinsi Aceh</v>
      </c>
      <c r="O154" s="1" t="str">
        <f>'Olah Data'!U153</f>
        <v>1112 Kabupaten Aceh Barat Daya Provinsi Aceh</v>
      </c>
      <c r="P154" s="1" t="str">
        <f>'Olah Data'!V153</f>
        <v>1100 BPS Provinsi Aceh</v>
      </c>
      <c r="Q154" s="1" t="str">
        <f>'Olah Data'!W153</f>
        <v>1112 BPS Kabupaten Aceh Barat Daya</v>
      </c>
    </row>
    <row r="155" spans="1:17" ht="12.75">
      <c r="A155" s="3">
        <f>'Olah Data'!A154</f>
        <v>45447.701484467594</v>
      </c>
      <c r="B155" s="1" t="str">
        <f>'Olah Data'!B154</f>
        <v>3SE1</v>
      </c>
      <c r="C155" s="23" t="str">
        <f>'Olah Data'!D154</f>
        <v>212112075</v>
      </c>
      <c r="D155" s="1" t="str">
        <f>'Olah Data'!E154</f>
        <v>Ghulam An-Nabalah Bani Syafii</v>
      </c>
      <c r="E155" s="1" t="str">
        <f>'Olah Data'!I154</f>
        <v>ghulamnabalah@gmail.com</v>
      </c>
      <c r="F155" s="1" t="str">
        <f>'Olah Data'!J154</f>
        <v>085770289601</v>
      </c>
      <c r="G155" s="23" t="str">
        <f>'Olah Data'!L154</f>
        <v>2221211067</v>
      </c>
      <c r="H155" s="1" t="str">
        <f>'Olah Data'!M154</f>
        <v>GHULAM AN NABALAH BANI SYAFII</v>
      </c>
      <c r="I155" s="1" t="str">
        <f>'Olah Data'!N154</f>
        <v>BCA</v>
      </c>
      <c r="J155" s="1" t="str">
        <f>'Olah Data'!O154</f>
        <v>KCP UNGARAN</v>
      </c>
      <c r="K155" s="1" t="str">
        <f>'Olah Data'!P154</f>
        <v xml:space="preserve">Otista III, No B.20, RT.01/RW.05, Cipinang Cempedak </v>
      </c>
      <c r="L155" s="1" t="str">
        <f>'Olah Data'!Q154</f>
        <v>Jakarta Timur</v>
      </c>
      <c r="M155" s="1" t="str">
        <f>'Olah Data'!R154</f>
        <v>Perum Ungaran Baru, B.115, RT.03/RW.05, Leyangan</v>
      </c>
      <c r="N155" s="1" t="str">
        <f>'Olah Data'!S154</f>
        <v>3322 Kabupaten Semarang Provinsi Jawa Tengah</v>
      </c>
      <c r="O155" s="1" t="str">
        <f>'Olah Data'!U154</f>
        <v>3374 Kota Semarang Provinsi Jawa Tengah</v>
      </c>
      <c r="P155" s="1" t="str">
        <f>'Olah Data'!V154</f>
        <v>3322 BPS Kabupaten Semarang</v>
      </c>
      <c r="Q155" s="1" t="str">
        <f>'Olah Data'!W154</f>
        <v>3300 BPS Provinsi Jawa Tengah</v>
      </c>
    </row>
    <row r="156" spans="1:17" ht="12.75">
      <c r="A156" s="3">
        <f>'Olah Data'!A155</f>
        <v>45447.701746342587</v>
      </c>
      <c r="B156" s="1" t="str">
        <f>'Olah Data'!B155</f>
        <v>3SE3</v>
      </c>
      <c r="C156" s="23" t="str">
        <f>'Olah Data'!D155</f>
        <v>212111837</v>
      </c>
      <c r="D156" s="1" t="str">
        <f>'Olah Data'!E155</f>
        <v>Achmad Fioren Jati Golo</v>
      </c>
      <c r="E156" s="1" t="str">
        <f>'Olah Data'!I155</f>
        <v>fiorenjati@gmail.com</v>
      </c>
      <c r="F156" s="1" t="str">
        <f>'Olah Data'!J155</f>
        <v>085336391647</v>
      </c>
      <c r="G156" s="23" t="str">
        <f>'Olah Data'!L155</f>
        <v>008601147617500</v>
      </c>
      <c r="H156" s="1" t="str">
        <f>'Olah Data'!M155</f>
        <v>ACHMAD FIOREN JATI GOLO</v>
      </c>
      <c r="I156" s="1" t="str">
        <f>'Olah Data'!N155</f>
        <v>BRI</v>
      </c>
      <c r="J156" s="1" t="str">
        <f>'Olah Data'!O155</f>
        <v>KANTOR CABANG SIDOARJO</v>
      </c>
      <c r="K156" s="1" t="str">
        <f>'Olah Data'!P155</f>
        <v>Jalan Ayub No. 6a, RT.15/RW.8, Bidaracina, Jatinegara</v>
      </c>
      <c r="L156" s="1" t="str">
        <f>'Olah Data'!Q155</f>
        <v>Jakarta Timur</v>
      </c>
      <c r="M156" s="1" t="str">
        <f>'Olah Data'!R155</f>
        <v>Perum Permata Candiloka RT 4 RW 4 Balonggabus Candi Sidoarjo</v>
      </c>
      <c r="N156" s="1" t="str">
        <f>'Olah Data'!S155</f>
        <v>3515 Kabupaten Sidoarjo Provinsi Jawa Timur</v>
      </c>
      <c r="O156" s="1" t="str">
        <f>'Olah Data'!U155</f>
        <v>3515 Kabupaten Sidoarjo Provinsi Jawa Timur</v>
      </c>
      <c r="P156" s="1" t="str">
        <f>'Olah Data'!V155</f>
        <v>3515 BPS Kabupaten Sidoarjo</v>
      </c>
      <c r="Q156" s="1" t="str">
        <f>'Olah Data'!W155</f>
        <v>3515 BPS Kabupaten Sidoarjo</v>
      </c>
    </row>
    <row r="157" spans="1:17" ht="12.75">
      <c r="A157" s="3">
        <f>'Olah Data'!A156</f>
        <v>45447.701899768523</v>
      </c>
      <c r="B157" s="1" t="str">
        <f>'Olah Data'!B156</f>
        <v>3SI1</v>
      </c>
      <c r="C157" s="23" t="str">
        <f>'Olah Data'!D156</f>
        <v>222112246</v>
      </c>
      <c r="D157" s="1" t="str">
        <f>'Olah Data'!E156</f>
        <v>Naufal Ihsan Putra Marlin</v>
      </c>
      <c r="E157" s="1" t="str">
        <f>'Olah Data'!I156</f>
        <v>inaufal601@gmail.com</v>
      </c>
      <c r="F157" s="1" t="str">
        <f>'Olah Data'!J156</f>
        <v>082184179054</v>
      </c>
      <c r="G157" s="23" t="str">
        <f>'Olah Data'!L156</f>
        <v>167101002026537</v>
      </c>
      <c r="H157" s="1" t="str">
        <f>'Olah Data'!M156</f>
        <v>Naufal Ihsan Putra Marlin</v>
      </c>
      <c r="I157" s="1" t="str">
        <f>'Olah Data'!N156</f>
        <v>BRI</v>
      </c>
      <c r="J157" s="1" t="str">
        <f>'Olah Data'!O156</f>
        <v>Kantor Kas RSU Tentara Bandar Lampung</v>
      </c>
      <c r="K157" s="1" t="str">
        <f>'Olah Data'!P156</f>
        <v>Jalan Haji Yahya No.45 RT.14/RW.10 Kelurahan Bidara Cina, Jatinegara</v>
      </c>
      <c r="L157" s="1" t="str">
        <f>'Olah Data'!Q156</f>
        <v>Jakarta Timur</v>
      </c>
      <c r="M157" s="1" t="str">
        <f>'Olah Data'!R156</f>
        <v>Jalan Sultan Haji no.13 RT006/RW000 Kelurahan Kota Sepang, Kecamatan Labuhan Ratu Kode Pos : 35148</v>
      </c>
      <c r="N157" s="1" t="str">
        <f>'Olah Data'!S156</f>
        <v>1871 Kota Bandar Lampung Provinsi Lampung</v>
      </c>
      <c r="O157" s="1" t="str">
        <f>'Olah Data'!U156</f>
        <v>1871 Kota Bandar Lampung Provinsi Lampung</v>
      </c>
      <c r="P157" s="1" t="str">
        <f>'Olah Data'!V156</f>
        <v>1800 BPS Provinsi Lampung</v>
      </c>
      <c r="Q157" s="1" t="str">
        <f>'Olah Data'!W156</f>
        <v>1871 BPS Kota Bandar Lampung</v>
      </c>
    </row>
    <row r="158" spans="1:17" ht="12.75">
      <c r="A158" s="3">
        <f>'Olah Data'!A157</f>
        <v>45447.754925648143</v>
      </c>
      <c r="B158" s="1" t="str">
        <f>'Olah Data'!B157</f>
        <v>3SK3</v>
      </c>
      <c r="C158" s="23" t="str">
        <f>'Olah Data'!D157</f>
        <v>212112104</v>
      </c>
      <c r="D158" s="1" t="str">
        <f>'Olah Data'!E157</f>
        <v>Iftina Ika Rahmawati</v>
      </c>
      <c r="E158" s="1" t="str">
        <f>'Olah Data'!I157</f>
        <v>iftina.ir@gmail.com</v>
      </c>
      <c r="F158" s="1" t="str">
        <f>'Olah Data'!J157</f>
        <v>082324505145</v>
      </c>
      <c r="G158" s="23" t="str">
        <f>'Olah Data'!L157</f>
        <v>762296482200</v>
      </c>
      <c r="H158" s="1" t="str">
        <f>'Olah Data'!M157</f>
        <v>Iftina Ika Rahmawati</v>
      </c>
      <c r="I158" s="1" t="str">
        <f>'Olah Data'!N157</f>
        <v>CIMB Niaga Syariah</v>
      </c>
      <c r="J158" s="1" t="str">
        <f>'Olah Data'!O157</f>
        <v>Jln. Pemuda No. 102-104, Kota Semarang</v>
      </c>
      <c r="K158" s="1" t="str">
        <f>'Olah Data'!P157</f>
        <v>-</v>
      </c>
      <c r="L158" s="1" t="str">
        <f>'Olah Data'!Q157</f>
        <v>Jakarta Timur</v>
      </c>
      <c r="M158" s="1" t="str">
        <f>'Olah Data'!R157</f>
        <v>Jln. Talangsari Raya No. 44C, RT 001/RW 001, Bendan Duwur, Kecamatan Gajahmungkur, Kota Semarang</v>
      </c>
      <c r="N158" s="1" t="str">
        <f>'Olah Data'!S157</f>
        <v>3374 Kota Semarang Provinsi Jawa Tengah</v>
      </c>
      <c r="O158" s="1" t="str">
        <f>'Olah Data'!U157</f>
        <v>3322 Kabupaten Semarang Provinsi Jawa Tengah</v>
      </c>
      <c r="P158" s="1" t="str">
        <f>'Olah Data'!V157</f>
        <v>3374 BPS Kota Semarang</v>
      </c>
      <c r="Q158" s="1" t="str">
        <f>'Olah Data'!W157</f>
        <v>3300 BPS Provinsi Jawa Tengah</v>
      </c>
    </row>
    <row r="159" spans="1:17" ht="12.75">
      <c r="A159" s="3">
        <f>'Olah Data'!A158</f>
        <v>45447.703121446757</v>
      </c>
      <c r="B159" s="1" t="str">
        <f>'Olah Data'!B158</f>
        <v>3SK2</v>
      </c>
      <c r="C159" s="23" t="str">
        <f>'Olah Data'!D158</f>
        <v>212112068</v>
      </c>
      <c r="D159" s="1" t="str">
        <f>'Olah Data'!E158</f>
        <v>Galuh Retno Utami</v>
      </c>
      <c r="E159" s="1" t="str">
        <f>'Olah Data'!I158</f>
        <v>galuhretnou15@gmail.com</v>
      </c>
      <c r="F159" s="1" t="str">
        <f>'Olah Data'!J158</f>
        <v>082243150124</v>
      </c>
      <c r="G159" s="23" t="str">
        <f>'Olah Data'!L158</f>
        <v>768401015986537</v>
      </c>
      <c r="H159" s="1" t="str">
        <f>'Olah Data'!M158</f>
        <v>GALUH RETNO UTAMI</v>
      </c>
      <c r="I159" s="1" t="str">
        <f>'Olah Data'!N158</f>
        <v>BRI</v>
      </c>
      <c r="J159" s="1" t="str">
        <f>'Olah Data'!O158</f>
        <v>Bank BRI Sumberejo</v>
      </c>
      <c r="K159" s="1" t="str">
        <f>'Olah Data'!P158</f>
        <v>Jalan KH. Sabdalloh No. 10A, RT.2/RW.7, Cipinang Cempedak, Jatinegara</v>
      </c>
      <c r="L159" s="1" t="str">
        <f>'Olah Data'!Q158</f>
        <v>Jakarta Timur</v>
      </c>
      <c r="M159" s="1" t="str">
        <f>'Olah Data'!R158</f>
        <v>Dusun Segiri, Desa Segiri, RT.08/RW02, Kecamatan Pabelan</v>
      </c>
      <c r="N159" s="1" t="str">
        <f>'Olah Data'!S158</f>
        <v>3322 Kabupaten Semarang Provinsi Jawa Tengah</v>
      </c>
      <c r="O159" s="1" t="str">
        <f>'Olah Data'!U158</f>
        <v>3373 Kota Salatiga Provinsi Jawa Tengah</v>
      </c>
      <c r="P159" s="1" t="str">
        <f>'Olah Data'!V158</f>
        <v>3373 BPS Kota Salatiga</v>
      </c>
      <c r="Q159" s="1" t="str">
        <f>'Olah Data'!W158</f>
        <v>3322 BPS Kabupaten Semarang</v>
      </c>
    </row>
    <row r="160" spans="1:17" ht="12.75">
      <c r="A160" s="3">
        <f>'Olah Data'!A159</f>
        <v>45451.673482245373</v>
      </c>
      <c r="B160" s="1" t="str">
        <f>'Olah Data'!B159</f>
        <v>3SI3</v>
      </c>
      <c r="C160" s="23" t="str">
        <f>'Olah Data'!D159</f>
        <v>222112358</v>
      </c>
      <c r="D160" s="1" t="str">
        <f>'Olah Data'!E159</f>
        <v>Setya Hadi Nugroho</v>
      </c>
      <c r="E160" s="1" t="str">
        <f>'Olah Data'!I159</f>
        <v>setyahadinugroho3@gmail.com</v>
      </c>
      <c r="F160" s="1" t="str">
        <f>'Olah Data'!J159</f>
        <v>083105002928</v>
      </c>
      <c r="G160" s="23" t="str">
        <f>'Olah Data'!L159</f>
        <v>1370017769635</v>
      </c>
      <c r="H160" s="1" t="str">
        <f>'Olah Data'!M159</f>
        <v xml:space="preserve">Setya Hadi Nugroho </v>
      </c>
      <c r="I160" s="1" t="str">
        <f>'Olah Data'!N159</f>
        <v>Mandiri</v>
      </c>
      <c r="J160" s="1" t="str">
        <f>'Olah Data'!O159</f>
        <v>Bank Mandiri Yogyakarta</v>
      </c>
      <c r="K160" s="1" t="str">
        <f>'Olah Data'!P159</f>
        <v>-</v>
      </c>
      <c r="L160" s="1" t="str">
        <f>'Olah Data'!Q159</f>
        <v>Jakarta Timur</v>
      </c>
      <c r="M160" s="1" t="str">
        <f>'Olah Data'!R159</f>
        <v>Jl. Dusun Jayan No.a1, Puspan, Blulukan, Kec. Colomadu, Kabupaten Karanganyar, Jawa Tengah 57174</v>
      </c>
      <c r="N160" s="1" t="str">
        <f>'Olah Data'!S159</f>
        <v>3372 Kota Surakarta Provinsi Jawa Tengah</v>
      </c>
      <c r="O160" s="1" t="str">
        <f>'Olah Data'!U159</f>
        <v>3309 Kabupaten Boyolali Provinsi Jawa Tengah</v>
      </c>
      <c r="P160" s="1" t="str">
        <f>'Olah Data'!V159</f>
        <v>3372 BPS Kota Surakarta</v>
      </c>
      <c r="Q160" s="1" t="str">
        <f>'Olah Data'!W159</f>
        <v>3309 BPS Kabupaten Boyolali</v>
      </c>
    </row>
    <row r="161" spans="1:17" ht="12.75">
      <c r="A161" s="3">
        <f>'Olah Data'!A160</f>
        <v>45447.705190092587</v>
      </c>
      <c r="B161" s="1" t="str">
        <f>'Olah Data'!B160</f>
        <v>3SI3</v>
      </c>
      <c r="C161" s="23" t="str">
        <f>'Olah Data'!D160</f>
        <v>222112004</v>
      </c>
      <c r="D161" s="1" t="str">
        <f>'Olah Data'!E160</f>
        <v>Egi Nawwar Sukma</v>
      </c>
      <c r="E161" s="1" t="str">
        <f>'Olah Data'!I160</f>
        <v>eginawwar@gmail.com</v>
      </c>
      <c r="F161" s="1" t="str">
        <f>'Olah Data'!J160</f>
        <v>082273007522</v>
      </c>
      <c r="G161" s="23" t="str">
        <f>'Olah Data'!L160</f>
        <v>34001117016504</v>
      </c>
      <c r="H161" s="1" t="str">
        <f>'Olah Data'!M160</f>
        <v>Egi Nawwar Sukma</v>
      </c>
      <c r="I161" s="1" t="str">
        <f>'Olah Data'!N160</f>
        <v>BRI</v>
      </c>
      <c r="J161" s="1" t="str">
        <f>'Olah Data'!O160</f>
        <v>KC Jakarta Otista</v>
      </c>
      <c r="K161" s="1" t="str">
        <f>'Olah Data'!P160</f>
        <v>Gang Sholihun No.11B, RT.15/RW.8, Bidara Cina, Jatinegara</v>
      </c>
      <c r="L161" s="1" t="str">
        <f>'Olah Data'!Q160</f>
        <v>Jakarta Timur</v>
      </c>
      <c r="M161" s="1" t="str">
        <f>'Olah Data'!R160</f>
        <v>Jl. Pangraed Utama no.39, Ie Masen Kayee Adang, Kecamatan Syiah Kuala</v>
      </c>
      <c r="N161" s="1" t="str">
        <f>'Olah Data'!S160</f>
        <v>1171 Kota Banda Aceh Provinsi Aceh</v>
      </c>
      <c r="O161" s="1" t="str">
        <f>'Olah Data'!U160</f>
        <v>1172 Kota Sabang Provinsi Aceh</v>
      </c>
      <c r="P161" s="1" t="str">
        <f>'Olah Data'!V160</f>
        <v>1100 BPS Provinsi Aceh</v>
      </c>
      <c r="Q161" s="1" t="str">
        <f>'Olah Data'!W160</f>
        <v>1171 BPS Kota Banda Aceh</v>
      </c>
    </row>
    <row r="162" spans="1:17" ht="12.75">
      <c r="A162" s="3">
        <f>'Olah Data'!A161</f>
        <v>45447.709275972222</v>
      </c>
      <c r="B162" s="1" t="str">
        <f>'Olah Data'!B161</f>
        <v>3SD1</v>
      </c>
      <c r="C162" s="23" t="str">
        <f>'Olah Data'!D161</f>
        <v>222112245</v>
      </c>
      <c r="D162" s="1" t="str">
        <f>'Olah Data'!E161</f>
        <v>Naufal Fadli Muzakki</v>
      </c>
      <c r="E162" s="1" t="str">
        <f>'Olah Data'!I161</f>
        <v>nf.muzakki22@gmail.com</v>
      </c>
      <c r="F162" s="1" t="str">
        <f>'Olah Data'!J161</f>
        <v>082335244145</v>
      </c>
      <c r="G162" s="23" t="str">
        <f>'Olah Data'!L161</f>
        <v>007001090700502</v>
      </c>
      <c r="H162" s="1" t="str">
        <f>'Olah Data'!M161</f>
        <v>NAUFAL FADLI MUZAKKI</v>
      </c>
      <c r="I162" s="1" t="str">
        <f>'Olah Data'!N161</f>
        <v>BRI</v>
      </c>
      <c r="J162" s="1" t="str">
        <f>'Olah Data'!O161</f>
        <v>PONOROGO</v>
      </c>
      <c r="K162" s="1" t="str">
        <f>'Olah Data'!P161</f>
        <v>Kost PopCorn, Gang Sholihun No.103, RT.13/RW.9, Kelurahan Bidara Cina, Kecamatan Jatinegara, Kota Jakarta Timur, Daerah Khusus Ibukota Jakarta 13330</v>
      </c>
      <c r="L162" s="1" t="str">
        <f>'Olah Data'!Q161</f>
        <v>Jakarta Timur</v>
      </c>
      <c r="M162" s="1" t="str">
        <f>'Olah Data'!R161</f>
        <v>Jalan Jaksa Agung Suprapto No.36, RT.02/RW.02, Kelurahan Mangkujayan, Kecamatan Ponorogo, Kabupaten Ponorogo, Jawa Timur 63411</v>
      </c>
      <c r="N162" s="1" t="str">
        <f>'Olah Data'!S161</f>
        <v>3502 Kabupaten Ponorogo Provinsi Jawa Timur</v>
      </c>
      <c r="O162" s="1" t="str">
        <f>'Olah Data'!U161</f>
        <v>3577 Kota Madiun Provinsi Jawa Timur</v>
      </c>
      <c r="P162" s="1" t="str">
        <f>'Olah Data'!V161</f>
        <v>3502 BPS Kabupaten Ponorogo</v>
      </c>
      <c r="Q162" s="1" t="str">
        <f>'Olah Data'!W161</f>
        <v>3577 BPS Kota Madiun</v>
      </c>
    </row>
    <row r="163" spans="1:17" ht="12.75">
      <c r="A163" s="3">
        <f>'Olah Data'!A162</f>
        <v>45447.70681935185</v>
      </c>
      <c r="B163" s="1" t="str">
        <f>'Olah Data'!B162</f>
        <v>3SE3</v>
      </c>
      <c r="C163" s="23" t="str">
        <f>'Olah Data'!D162</f>
        <v>212111836</v>
      </c>
      <c r="D163" s="1" t="str">
        <f>'Olah Data'!E162</f>
        <v>Abigail Brenda Padhang Pasorong Randa</v>
      </c>
      <c r="E163" s="1" t="str">
        <f>'Olah Data'!I162</f>
        <v>abigailbrnd@gmail.com</v>
      </c>
      <c r="F163" s="1" t="str">
        <f>'Olah Data'!J162</f>
        <v>081393964349</v>
      </c>
      <c r="G163" s="23" t="str">
        <f>'Olah Data'!L162</f>
        <v>8465587179</v>
      </c>
      <c r="H163" s="1" t="str">
        <f>'Olah Data'!M162</f>
        <v>Abigail Brenda Pasorong Randa</v>
      </c>
      <c r="I163" s="1" t="str">
        <f>'Olah Data'!N162</f>
        <v>BCA</v>
      </c>
      <c r="J163" s="1" t="str">
        <f>'Olah Data'!O162</f>
        <v>BCA KCP Kusumanegara</v>
      </c>
      <c r="K163" s="1" t="str">
        <f>'Olah Data'!P162</f>
        <v>Jl. Asem No.14 14, RT.14/RW.2, Bidara Cina, Kecamatan Jatinegara, Kota Jakarta Timur, Daerah Khusus Ibukota Jakarta 13330</v>
      </c>
      <c r="L163" s="1" t="str">
        <f>'Olah Data'!Q162</f>
        <v>Jakarta Timur</v>
      </c>
      <c r="M163" s="1" t="str">
        <f>'Olah Data'!R162</f>
        <v>Jln. Gayam, No.62D/25, RT/RW 005/002, Kelurahan Baciro, Kecamatan Gondokusuman</v>
      </c>
      <c r="N163" s="1" t="str">
        <f>'Olah Data'!S162</f>
        <v>3471 Kota Yogyakarta Provinsi DI Yogyakarta</v>
      </c>
      <c r="O163" s="1" t="str">
        <f>'Olah Data'!U162</f>
        <v>3404 Kabupaten Sleman Provinsi DI Yogyakarta</v>
      </c>
      <c r="P163" s="1" t="str">
        <f>'Olah Data'!V162</f>
        <v>3471 BPS Kota Yogyakarta</v>
      </c>
      <c r="Q163" s="1" t="str">
        <f>'Olah Data'!W162</f>
        <v>3400 BPS Provinsi DI Yogyakarta</v>
      </c>
    </row>
    <row r="164" spans="1:17" ht="12.75">
      <c r="A164" s="3">
        <f>'Olah Data'!A163</f>
        <v>45447.708168923607</v>
      </c>
      <c r="B164" s="1" t="str">
        <f>'Olah Data'!B163</f>
        <v>3SD3</v>
      </c>
      <c r="C164" s="23" t="str">
        <f>'Olah Data'!D163</f>
        <v>222112261</v>
      </c>
      <c r="D164" s="1" t="str">
        <f>'Olah Data'!E163</f>
        <v>Nindy Nur Setiawati</v>
      </c>
      <c r="E164" s="1" t="str">
        <f>'Olah Data'!I163</f>
        <v>nindysetiawati25@gmail.com</v>
      </c>
      <c r="F164" s="1" t="str">
        <f>'Olah Data'!J163</f>
        <v>081222426409</v>
      </c>
      <c r="G164" s="23" t="str">
        <f>'Olah Data'!L163</f>
        <v>1300021002806</v>
      </c>
      <c r="H164" s="1" t="str">
        <f>'Olah Data'!M163</f>
        <v>NINDY NUR SETIAWATI</v>
      </c>
      <c r="I164" s="1" t="str">
        <f>'Olah Data'!N163</f>
        <v>Mandiri</v>
      </c>
      <c r="J164" s="1" t="str">
        <f>'Olah Data'!O163</f>
        <v>KCP Bandung Banjaran</v>
      </c>
      <c r="K164" s="1" t="str">
        <f>'Olah Data'!P163</f>
        <v>Gang KH Sabdallah No.10A RT.2/RW.7, Kelurahan Cipinang Cempedak, Kecamatan Jatinegara, Kode Pos 13340, Kota Jakarta Timur, Provinsi DKI Jakarta</v>
      </c>
      <c r="L164" s="1" t="str">
        <f>'Olah Data'!Q163</f>
        <v>Jakarta Timur</v>
      </c>
      <c r="M164" s="1" t="str">
        <f>'Olah Data'!R163</f>
        <v>KP.Cikupa Rt.004 RW.008, No.125, Desa Bojongmanggu, Kecamatan Pameungpeuk, Kabupaten Bandung, Provinsi Jawa Barat, Kode Pos 40376</v>
      </c>
      <c r="N164" s="1" t="str">
        <f>'Olah Data'!S163</f>
        <v>3204 Kabupaten Bandung Provinsi Jawa Barat</v>
      </c>
      <c r="O164" s="1" t="str">
        <f>'Olah Data'!U163</f>
        <v>3273 Kota Bandung Provinsi Jawa Barat</v>
      </c>
      <c r="P164" s="1" t="str">
        <f>'Olah Data'!V163</f>
        <v>3200 BPS Provinsi Jawa Barat</v>
      </c>
      <c r="Q164" s="1" t="str">
        <f>'Olah Data'!W163</f>
        <v>3273 BPS Kota Bandung</v>
      </c>
    </row>
    <row r="165" spans="1:17" ht="12.75">
      <c r="A165" s="3">
        <f>'Olah Data'!A164</f>
        <v>45447.709510601853</v>
      </c>
      <c r="B165" s="1" t="str">
        <f>'Olah Data'!B164</f>
        <v>3SD2</v>
      </c>
      <c r="C165" s="23" t="str">
        <f>'Olah Data'!D164</f>
        <v>222111997</v>
      </c>
      <c r="D165" s="1" t="str">
        <f>'Olah Data'!E164</f>
        <v>DUTATAMA ROSEWIKA TAUFIQ HADIHARDAYA</v>
      </c>
      <c r="E165" s="1" t="str">
        <f>'Olah Data'!I164</f>
        <v>dutarosewika@gmail.com</v>
      </c>
      <c r="F165" s="1" t="str">
        <f>'Olah Data'!J164</f>
        <v>085802506025</v>
      </c>
      <c r="G165" s="23" t="str">
        <f>'Olah Data'!L164</f>
        <v>1345772456</v>
      </c>
      <c r="H165" s="1" t="str">
        <f>'Olah Data'!M164</f>
        <v>Dutatama Rosewika Taufiq Hadihardaya</v>
      </c>
      <c r="I165" s="1" t="str">
        <f>'Olah Data'!N164</f>
        <v>BNI</v>
      </c>
      <c r="J165" s="1" t="str">
        <f>'Olah Data'!O164</f>
        <v>Kantor Cabang Semarang</v>
      </c>
      <c r="K165" s="1" t="str">
        <f>'Olah Data'!P164</f>
        <v>Jalan Kebon Nanas Selatan II No. 10, RT 5/RW 5, Cipinang Cempedak, Jatinegara, Jakarta Timur, 13340</v>
      </c>
      <c r="L165" s="1" t="str">
        <f>'Olah Data'!Q164</f>
        <v>Jakarta Timur</v>
      </c>
      <c r="M165" s="1" t="str">
        <f>'Olah Data'!R164</f>
        <v>Jalan Damar Timur Dalam III No. 333, RT03/RW11, Padangsari, Banyumanik, Semarang, Jawa Tengah, 50267</v>
      </c>
      <c r="N165" s="1" t="str">
        <f>'Olah Data'!S164</f>
        <v>3374 Kota Semarang Provinsi Jawa Tengah</v>
      </c>
      <c r="O165" s="1" t="str">
        <f>'Olah Data'!U164</f>
        <v>3374 Kota Semarang Provinsi Jawa Tengah</v>
      </c>
      <c r="P165" s="1" t="str">
        <f>'Olah Data'!V164</f>
        <v>3300 BPS Provinsi Jawa Tengah</v>
      </c>
      <c r="Q165" s="1" t="str">
        <f>'Olah Data'!W164</f>
        <v>3374 BPS Kota Semarang</v>
      </c>
    </row>
    <row r="166" spans="1:17" ht="12.75">
      <c r="A166" s="3">
        <f>'Olah Data'!A165</f>
        <v>45448.584637789347</v>
      </c>
      <c r="B166" s="1" t="str">
        <f>'Olah Data'!B165</f>
        <v>3SI3</v>
      </c>
      <c r="C166" s="23" t="str">
        <f>'Olah Data'!D165</f>
        <v>222112263</v>
      </c>
      <c r="D166" s="1" t="str">
        <f>'Olah Data'!E165</f>
        <v>Nisa Wahidatul Hidayah</v>
      </c>
      <c r="E166" s="1" t="str">
        <f>'Olah Data'!I165</f>
        <v>nisawahidatul02@gmail.com</v>
      </c>
      <c r="F166" s="1" t="str">
        <f>'Olah Data'!J165</f>
        <v>081227518697</v>
      </c>
      <c r="G166" s="23" t="str">
        <f>'Olah Data'!L165</f>
        <v>672401006437502</v>
      </c>
      <c r="H166" s="1" t="str">
        <f>'Olah Data'!M165</f>
        <v>NISA WAHIDATUL HIDAYAH</v>
      </c>
      <c r="I166" s="1" t="str">
        <f>'Olah Data'!N165</f>
        <v>BRI</v>
      </c>
      <c r="J166" s="1" t="str">
        <f>'Olah Data'!O165</f>
        <v>BRI UNIT KLIRONG</v>
      </c>
      <c r="K166" s="1" t="str">
        <f>'Olah Data'!P165</f>
        <v>RT 13/ RW 9, No 31A, Gang Sholihun, Kelurahan Bidaracina, Kecamatan Jatinegara</v>
      </c>
      <c r="L166" s="1" t="str">
        <f>'Olah Data'!Q165</f>
        <v>Jakarta Timur</v>
      </c>
      <c r="M166" s="1" t="str">
        <f>'Olah Data'!R165</f>
        <v>RT 1/ RW 2, Jalan Soka-Petanahan, Desa Klegenwonosari, Kecamatan Klirong</v>
      </c>
      <c r="N166" s="1" t="str">
        <f>'Olah Data'!S165</f>
        <v>3305 Kabupaten Kebumen Provinsi Jawa Tengah</v>
      </c>
      <c r="O166" s="1" t="str">
        <f>'Olah Data'!U165</f>
        <v>3306 Kabupaten Purworejo Provinsi Jawa Tengah</v>
      </c>
      <c r="P166" s="1" t="str">
        <f>'Olah Data'!V165</f>
        <v>3305 BPS Kabupaten Kebumen</v>
      </c>
      <c r="Q166" s="1" t="str">
        <f>'Olah Data'!W165</f>
        <v>3306 BPS Kabupaten Purworejo</v>
      </c>
    </row>
    <row r="167" spans="1:17" ht="12.75">
      <c r="A167" s="3">
        <f>'Olah Data'!A166</f>
        <v>45447.709981157408</v>
      </c>
      <c r="B167" s="1" t="str">
        <f>'Olah Data'!B166</f>
        <v>3SI2</v>
      </c>
      <c r="C167" s="23" t="str">
        <f>'Olah Data'!D166</f>
        <v>222112384</v>
      </c>
      <c r="D167" s="1" t="str">
        <f>'Olah Data'!E166</f>
        <v>Sultan Hadi Prabowo</v>
      </c>
      <c r="E167" s="1" t="str">
        <f>'Olah Data'!I166</f>
        <v>prabowoshad@gmail.com</v>
      </c>
      <c r="F167" s="1" t="str">
        <f>'Olah Data'!J166</f>
        <v>081367838474</v>
      </c>
      <c r="G167" s="23" t="str">
        <f>'Olah Data'!L166</f>
        <v>579401023683536</v>
      </c>
      <c r="H167" s="1" t="str">
        <f>'Olah Data'!M166</f>
        <v>Sultan Hadi Prabowo</v>
      </c>
      <c r="I167" s="1" t="str">
        <f>'Olah Data'!N166</f>
        <v>BRI</v>
      </c>
      <c r="J167" s="1" t="str">
        <f>'Olah Data'!O166</f>
        <v>Kantor Unit BRI depan Umitra Bandar Lampung</v>
      </c>
      <c r="K167" s="1" t="str">
        <f>'Olah Data'!P166</f>
        <v>Jalan Otista II No.20, RT.6/RW.9, Bidara Cina, Jatinegara (Bangunan tingkat) kamar no 19 di lantai 3 (Depan SD krishna), KOTA JAKARTA TIMUR, DKI JAKARTA, ID, 13330</v>
      </c>
      <c r="L167" s="1" t="str">
        <f>'Olah Data'!Q166</f>
        <v>Jakarta Timur</v>
      </c>
      <c r="M167" s="1" t="str">
        <f>'Olah Data'!R166</f>
        <v>Jl. Purnawirawan Gg. Swadaya VI LK 2, Gunung Terang, Langkapura, Kota Bandar Lampung, Provinsi Lampung</v>
      </c>
      <c r="N167" s="1" t="str">
        <f>'Olah Data'!S166</f>
        <v>1871 Kota Bandar Lampung Provinsi Lampung</v>
      </c>
      <c r="O167" s="1" t="str">
        <f>'Olah Data'!U166</f>
        <v>1809 Kabupaten Pesawaran Provinsi Lampung</v>
      </c>
      <c r="P167" s="1" t="str">
        <f>'Olah Data'!V166</f>
        <v>1800 BPS Provinsi Lampung</v>
      </c>
      <c r="Q167" s="1" t="str">
        <f>'Olah Data'!W166</f>
        <v>1871 BPS Kota Bandar Lampung</v>
      </c>
    </row>
    <row r="168" spans="1:17" ht="12.75">
      <c r="A168" s="3">
        <f>'Olah Data'!A167</f>
        <v>45447.710143819444</v>
      </c>
      <c r="B168" s="1" t="str">
        <f>'Olah Data'!B167</f>
        <v>2D31</v>
      </c>
      <c r="C168" s="23" t="str">
        <f>'Olah Data'!D167</f>
        <v>112212860</v>
      </c>
      <c r="D168" s="1" t="str">
        <f>'Olah Data'!E167</f>
        <v>Rizqe Putri Rosalia</v>
      </c>
      <c r="E168" s="1" t="str">
        <f>'Olah Data'!I167</f>
        <v>rizqe.rosalia@gmail.com</v>
      </c>
      <c r="F168" s="1" t="str">
        <f>'Olah Data'!J167</f>
        <v>085600044469</v>
      </c>
      <c r="G168" s="23" t="str">
        <f>'Olah Data'!L167</f>
        <v>089701039939530</v>
      </c>
      <c r="H168" s="1" t="str">
        <f>'Olah Data'!M167</f>
        <v>SURYANTI</v>
      </c>
      <c r="I168" s="1" t="str">
        <f>'Olah Data'!N167</f>
        <v>BRI</v>
      </c>
      <c r="J168" s="1" t="str">
        <f>'Olah Data'!O167</f>
        <v>BRI UNIT SEMARANG BARAT</v>
      </c>
      <c r="K168" s="1" t="str">
        <f>'Olah Data'!P167</f>
        <v>RT 04/RW 03, 66 A, Jalan Kebun Sayur 1, Bidaracina, Jatinegara</v>
      </c>
      <c r="L168" s="1" t="str">
        <f>'Olah Data'!Q167</f>
        <v>Jakarta Timur</v>
      </c>
      <c r="M168" s="1" t="str">
        <f>'Olah Data'!R167</f>
        <v>RT 01/RW 03, 508 I, Jalan Siliwangi, Kembangarum, Semarang Barat</v>
      </c>
      <c r="N168" s="1" t="str">
        <f>'Olah Data'!S167</f>
        <v>3374 Kota Semarang Provinsi Jawa Tengah</v>
      </c>
      <c r="O168" s="1" t="str">
        <f>'Olah Data'!U167</f>
        <v>3374 Kota Semarang Provinsi Jawa Tengah</v>
      </c>
      <c r="P168" s="1" t="str">
        <f>'Olah Data'!V167</f>
        <v>3300 BPS Provinsi Jawa Tengah</v>
      </c>
      <c r="Q168" s="1" t="str">
        <f>'Olah Data'!W167</f>
        <v>3374 BPS Kota Semarang</v>
      </c>
    </row>
    <row r="169" spans="1:17" ht="12.75">
      <c r="A169" s="3">
        <f>'Olah Data'!A168</f>
        <v>45447.710297627316</v>
      </c>
      <c r="B169" s="1" t="str">
        <f>'Olah Data'!B168</f>
        <v>3SE2</v>
      </c>
      <c r="C169" s="23" t="str">
        <f>'Olah Data'!D168</f>
        <v>212112223</v>
      </c>
      <c r="D169" s="1" t="str">
        <f>'Olah Data'!E168</f>
        <v>Muhammad Rizqi Abdulquddus</v>
      </c>
      <c r="E169" s="1" t="str">
        <f>'Olah Data'!I168</f>
        <v>mubata.rizqi@gmail.com</v>
      </c>
      <c r="F169" s="1" t="str">
        <f>'Olah Data'!J168</f>
        <v>088225209515</v>
      </c>
      <c r="G169" s="23" t="str">
        <f>'Olah Data'!L168</f>
        <v>023601057295504</v>
      </c>
      <c r="H169" s="1" t="str">
        <f>'Olah Data'!M168</f>
        <v>MUHAMMAD RIZQI ABDULQUDDUS</v>
      </c>
      <c r="I169" s="1" t="str">
        <f>'Olah Data'!N168</f>
        <v>BRI</v>
      </c>
      <c r="J169" s="1" t="str">
        <f>'Olah Data'!O168</f>
        <v>BANTUL</v>
      </c>
      <c r="K169" s="1" t="str">
        <f>'Olah Data'!P168</f>
        <v>RT014/RW009, No. 40, Gang Sholihun, Kelurahan Bidara Cina, Kecamatan Jatinegara</v>
      </c>
      <c r="L169" s="1" t="str">
        <f>'Olah Data'!Q168</f>
        <v>Jakarta Timur</v>
      </c>
      <c r="M169" s="1" t="str">
        <f>'Olah Data'!R168</f>
        <v>RT03, No. 51C, Jalan Parkit, Gempolan Kulon Dk. Klembon, Desa Trirenggo, Kecamatan Bantul</v>
      </c>
      <c r="N169" s="1" t="str">
        <f>'Olah Data'!S168</f>
        <v>3402 Kabupaten Bantul Provinsi DI Yogyakarta</v>
      </c>
      <c r="O169" s="1" t="str">
        <f>'Olah Data'!U168</f>
        <v>3471 Kota Yogyakarta Provinsi DI Yogyakarta</v>
      </c>
      <c r="P169" s="1" t="str">
        <f>'Olah Data'!V168</f>
        <v>3402 BPS Kabupaten Bantul</v>
      </c>
      <c r="Q169" s="1" t="str">
        <f>'Olah Data'!W168</f>
        <v>3471 BPS Kota Yogyakarta</v>
      </c>
    </row>
    <row r="170" spans="1:17" ht="12.75">
      <c r="A170" s="3">
        <f>'Olah Data'!A169</f>
        <v>45447.710381655095</v>
      </c>
      <c r="B170" s="1" t="str">
        <f>'Olah Data'!B169</f>
        <v>3SE1</v>
      </c>
      <c r="C170" s="23" t="str">
        <f>'Olah Data'!D169</f>
        <v>212112189</v>
      </c>
      <c r="D170" s="1" t="str">
        <f>'Olah Data'!E169</f>
        <v>Mira Octavia</v>
      </c>
      <c r="E170" s="1" t="str">
        <f>'Olah Data'!I169</f>
        <v>miraoctavia15@gmail.com</v>
      </c>
      <c r="F170" s="1">
        <f>'Olah Data'!J169</f>
        <v>6285894518061</v>
      </c>
      <c r="G170" s="23" t="str">
        <f>'Olah Data'!L169</f>
        <v>006601055179501</v>
      </c>
      <c r="H170" s="1" t="str">
        <f>'Olah Data'!M169</f>
        <v>Mira Octavia</v>
      </c>
      <c r="I170" s="1" t="str">
        <f>'Olah Data'!N169</f>
        <v>BRI</v>
      </c>
      <c r="J170" s="1" t="str">
        <f>'Olah Data'!O169</f>
        <v>Bank BRI Pati</v>
      </c>
      <c r="K170" s="1" t="str">
        <f>'Olah Data'!P169</f>
        <v>Jln kebon nanas selatan 2 rt 06 rw 05,cipinang cempedak,jatinegara,jakarta timur. Depan SMP an-nuriyah. Kos lantai 2, diatas nomor 36, KOTA JAKARTA TIMUR, JATINEGARA, DKI JAKARTA</v>
      </c>
      <c r="L170" s="1" t="str">
        <f>'Olah Data'!Q169</f>
        <v>Jakarta Timur</v>
      </c>
      <c r="M170" s="1" t="str">
        <f>'Olah Data'!R169</f>
        <v>Desa Tawangharjo, RT 02/RW 02, Kec. Wedarijaksa, Kab. Pati</v>
      </c>
      <c r="N170" s="1" t="str">
        <f>'Olah Data'!S169</f>
        <v>3318 Kabupaten Pati Provinsi Jawa Tengah</v>
      </c>
      <c r="O170" s="1" t="str">
        <f>'Olah Data'!U169</f>
        <v>3374 Kota Semarang Provinsi Jawa Tengah</v>
      </c>
      <c r="P170" s="1" t="str">
        <f>'Olah Data'!V169</f>
        <v>3318 BPS Kabupaten Pati</v>
      </c>
      <c r="Q170" s="1" t="str">
        <f>'Olah Data'!W169</f>
        <v>3374 BPS Kota Semarang</v>
      </c>
    </row>
    <row r="171" spans="1:17" ht="12.75">
      <c r="A171" s="3">
        <f>'Olah Data'!A170</f>
        <v>45447.713212465278</v>
      </c>
      <c r="B171" s="1" t="str">
        <f>'Olah Data'!B170</f>
        <v>3SE3</v>
      </c>
      <c r="C171" s="23" t="str">
        <f>'Olah Data'!D170</f>
        <v>212112151</v>
      </c>
      <c r="D171" s="1" t="str">
        <f>'Olah Data'!E170</f>
        <v>Landha Pratiwi Shaleh</v>
      </c>
      <c r="E171" s="1" t="str">
        <f>'Olah Data'!I170</f>
        <v>landskyyy19@gmail.com</v>
      </c>
      <c r="F171" s="1" t="str">
        <f>'Olah Data'!J170</f>
        <v>089517569841</v>
      </c>
      <c r="G171" s="23" t="str">
        <f>'Olah Data'!L170</f>
        <v>081601045374534</v>
      </c>
      <c r="H171" s="1" t="str">
        <f>'Olah Data'!M170</f>
        <v xml:space="preserve">Landha Pratiwi Shaleh </v>
      </c>
      <c r="I171" s="1" t="str">
        <f>'Olah Data'!N170</f>
        <v>BRI</v>
      </c>
      <c r="J171" s="1" t="str">
        <f>'Olah Data'!O170</f>
        <v xml:space="preserve">Cijantung </v>
      </c>
      <c r="K171" s="1" t="str">
        <f>'Olah Data'!P170</f>
        <v xml:space="preserve">Jln.Chandraqa 11 No.4, Komplek Kopassus, Cijantung, Jakarta Timur </v>
      </c>
      <c r="L171" s="1" t="str">
        <f>'Olah Data'!Q170</f>
        <v>Jakarta Timur</v>
      </c>
      <c r="M171" s="1" t="str">
        <f>'Olah Data'!R170</f>
        <v xml:space="preserve">Jln.Chandraqa 11 No.4, Komplek Kopassus, Cijantung, Jakarta Timur </v>
      </c>
      <c r="N171" s="1" t="str">
        <f>'Olah Data'!S170</f>
        <v>3172 Kota Jakarta Timur Provinsi DKI Jakarta</v>
      </c>
      <c r="O171" s="1" t="str">
        <f>'Olah Data'!U170</f>
        <v>3171 Kota Jakarta Selatan Provinsi DKI Jakarta</v>
      </c>
      <c r="P171" s="1" t="str">
        <f>'Olah Data'!V170</f>
        <v>3171 BPS Kota Jakarta Selatan</v>
      </c>
      <c r="Q171" s="1" t="str">
        <f>'Olah Data'!W170</f>
        <v>3172 BPS Kota Jakarta Timur</v>
      </c>
    </row>
    <row r="172" spans="1:17" ht="12.75">
      <c r="A172" s="3">
        <f>'Olah Data'!A171</f>
        <v>45447.713482118052</v>
      </c>
      <c r="B172" s="1" t="str">
        <f>'Olah Data'!B171</f>
        <v>3SE1</v>
      </c>
      <c r="C172" s="23" t="str">
        <f>'Olah Data'!D171</f>
        <v>212111973</v>
      </c>
      <c r="D172" s="1" t="str">
        <f>'Olah Data'!E171</f>
        <v>Clarissa Azarine</v>
      </c>
      <c r="E172" s="1" t="str">
        <f>'Olah Data'!I171</f>
        <v>azarineclarissa@gmail.com</v>
      </c>
      <c r="F172" s="1">
        <f>'Olah Data'!J171</f>
        <v>6282223376589</v>
      </c>
      <c r="G172" s="23" t="str">
        <f>'Olah Data'!L171</f>
        <v>643901027327535</v>
      </c>
      <c r="H172" s="1" t="str">
        <f>'Olah Data'!M171</f>
        <v>CLARISSA AZARINE</v>
      </c>
      <c r="I172" s="1" t="str">
        <f>'Olah Data'!N171</f>
        <v>BRI</v>
      </c>
      <c r="J172" s="1" t="str">
        <f>'Olah Data'!O171</f>
        <v>UNIT Ronggowarsito</v>
      </c>
      <c r="K172" s="1" t="str">
        <f>'Olah Data'!P171</f>
        <v>Graha Fialdis, Jalan Saabun No.6, RT.10/RW.2, Bidara Cina, Jatinegara</v>
      </c>
      <c r="L172" s="1" t="str">
        <f>'Olah Data'!Q171</f>
        <v>Jakarta Timur</v>
      </c>
      <c r="M172" s="1" t="str">
        <f>'Olah Data'!R171</f>
        <v>Jl. Branjangan No. 1A RT01/RW01, Desa Beran</v>
      </c>
      <c r="N172" s="1" t="str">
        <f>'Olah Data'!S171</f>
        <v>3521 Kabupaten Ngawi Provinsi Jawa Timur</v>
      </c>
      <c r="O172" s="1" t="str">
        <f>'Olah Data'!U171</f>
        <v>3577 Kota Madiun Provinsi Jawa Timur</v>
      </c>
      <c r="P172" s="1" t="str">
        <f>'Olah Data'!V171</f>
        <v>3521 BPS Kabupaten Ngawi</v>
      </c>
      <c r="Q172" s="1" t="str">
        <f>'Olah Data'!W171</f>
        <v>3577 BPS Kota Madiun</v>
      </c>
    </row>
    <row r="173" spans="1:17" ht="12.75">
      <c r="A173" s="3">
        <f>'Olah Data'!A172</f>
        <v>45447.713892164349</v>
      </c>
      <c r="B173" s="1" t="str">
        <f>'Olah Data'!B172</f>
        <v>3SK3</v>
      </c>
      <c r="C173" s="23" t="str">
        <f>'Olah Data'!D172</f>
        <v>212112146</v>
      </c>
      <c r="D173" s="1" t="str">
        <f>'Olah Data'!E172</f>
        <v>Laila Fakarisma Agustin</v>
      </c>
      <c r="E173" s="1" t="str">
        <f>'Olah Data'!I172</f>
        <v>lailafakarisma2@gmail.com</v>
      </c>
      <c r="F173" s="1" t="str">
        <f>'Olah Data'!J172</f>
        <v>082330835930</v>
      </c>
      <c r="G173" s="23" t="str">
        <f>'Olah Data'!L172</f>
        <v>003301039242537</v>
      </c>
      <c r="H173" s="1" t="str">
        <f>'Olah Data'!M172</f>
        <v>Laila Fakarisma Agustin</v>
      </c>
      <c r="I173" s="1" t="str">
        <f>'Olah Data'!N172</f>
        <v>BRI</v>
      </c>
      <c r="J173" s="1" t="str">
        <f>'Olah Data'!O172</f>
        <v>BRI Kantor Cabang Kediri</v>
      </c>
      <c r="K173" s="1" t="str">
        <f>'Olah Data'!P172</f>
        <v>Kos Pondok Sunda Bu Icah, Jalan Mulia No.20, RT.8/RW.8, Kelurahan Bidaracina, Kecamatan Jatinegara</v>
      </c>
      <c r="L173" s="1" t="str">
        <f>'Olah Data'!Q172</f>
        <v>Jakarta Timur</v>
      </c>
      <c r="M173" s="1" t="str">
        <f>'Olah Data'!R172</f>
        <v>Jalan Abusana No. 49 RT 11/RW 02, Kelurahan Ngampel, Kecamatan Mojoroto</v>
      </c>
      <c r="N173" s="1" t="str">
        <f>'Olah Data'!S172</f>
        <v>3571 Kota Kediri Provinsi Jawa Timur</v>
      </c>
      <c r="O173" s="1" t="str">
        <f>'Olah Data'!U172</f>
        <v>3506 Kabupaten Kediri Provinsi Jawa Timur</v>
      </c>
      <c r="P173" s="1" t="str">
        <f>'Olah Data'!V172</f>
        <v>3571 BPS Kota Kediri</v>
      </c>
      <c r="Q173" s="1" t="str">
        <f>'Olah Data'!W172</f>
        <v>3506 BPS Kabupaten Kediri</v>
      </c>
    </row>
    <row r="174" spans="1:17" ht="12.75">
      <c r="A174" s="3">
        <f>'Olah Data'!A173</f>
        <v>45447.713987685187</v>
      </c>
      <c r="B174" s="1" t="str">
        <f>'Olah Data'!B173</f>
        <v>2D31</v>
      </c>
      <c r="C174" s="23" t="str">
        <f>'Olah Data'!D173</f>
        <v>112212471</v>
      </c>
      <c r="D174" s="1" t="str">
        <f>'Olah Data'!E173</f>
        <v>Akbarrullah Yusman</v>
      </c>
      <c r="E174" s="1" t="str">
        <f>'Olah Data'!I173</f>
        <v>akbarrullahyusman16@gmail.com</v>
      </c>
      <c r="F174" s="1" t="str">
        <f>'Olah Data'!J173</f>
        <v>081271303643</v>
      </c>
      <c r="G174" s="23" t="str">
        <f>'Olah Data'!L173</f>
        <v>032401038567507</v>
      </c>
      <c r="H174" s="1" t="str">
        <f>'Olah Data'!M173</f>
        <v>Akbarrullah Yusman</v>
      </c>
      <c r="I174" s="1" t="str">
        <f>'Olah Data'!N173</f>
        <v>BRI</v>
      </c>
      <c r="J174" s="1" t="str">
        <f>'Olah Data'!O173</f>
        <v>Sungailiat</v>
      </c>
      <c r="K174" s="1" t="str">
        <f>'Olah Data'!P173</f>
        <v>Jalan Kebon nanas utara 1, No. 35 A, RT 005/RW 07, Cipinang Cempedak, Jatinegara, Jakarta Timur, DKI Jakarta</v>
      </c>
      <c r="L174" s="1" t="str">
        <f>'Olah Data'!Q173</f>
        <v>Jakarta Timur</v>
      </c>
      <c r="M174" s="1" t="str">
        <f>'Olah Data'!R173</f>
        <v>Jl. Raya Desa Jurung, RT.02, no.rumah 167, Kec. Merawang, Kab. Bangka, Prov. Kep. Bangka Belitung</v>
      </c>
      <c r="N174" s="1" t="str">
        <f>'Olah Data'!S173</f>
        <v>1901 Kabupaten Bangka Provinsi Kep. Bangka Belitung</v>
      </c>
      <c r="O174" s="1" t="str">
        <f>'Olah Data'!U173</f>
        <v>1971 Kota Pangkalpinang Provinsi Kep. Bangka Belitung</v>
      </c>
      <c r="P174" s="1" t="str">
        <f>'Olah Data'!V173</f>
        <v>3275 BPS Kota Bekasi</v>
      </c>
      <c r="Q174" s="1" t="str">
        <f>'Olah Data'!W173</f>
        <v>3173 BPS Kota Jakarta Pusat</v>
      </c>
    </row>
    <row r="175" spans="1:17" ht="12.75">
      <c r="A175" s="3">
        <f>'Olah Data'!A174</f>
        <v>45447.714026400463</v>
      </c>
      <c r="B175" s="1" t="str">
        <f>'Olah Data'!B174</f>
        <v>2D31</v>
      </c>
      <c r="C175" s="23" t="str">
        <f>'Olah Data'!D174</f>
        <v>112212837</v>
      </c>
      <c r="D175" s="1" t="str">
        <f>'Olah Data'!E174</f>
        <v>Ratna Juwita Salensehe</v>
      </c>
      <c r="E175" s="1" t="str">
        <f>'Olah Data'!I174</f>
        <v>ratnajuwitasalensehe@gmail.com</v>
      </c>
      <c r="F175" s="1" t="str">
        <f>'Olah Data'!J174</f>
        <v>085243244885</v>
      </c>
      <c r="G175" s="23" t="str">
        <f>'Olah Data'!L174</f>
        <v>90360273475</v>
      </c>
      <c r="H175" s="1" t="str">
        <f>'Olah Data'!M174</f>
        <v xml:space="preserve">Ratna Juwita Salensehe </v>
      </c>
      <c r="I175" s="1" t="str">
        <f>'Olah Data'!N174</f>
        <v>BTPN Jenius</v>
      </c>
      <c r="J175" s="1" t="str">
        <f>'Olah Data'!O174</f>
        <v xml:space="preserve">BTPN Jenius Jakarta Selatan </v>
      </c>
      <c r="K175" s="1" t="str">
        <f>'Olah Data'!P174</f>
        <v xml:space="preserve">Gang Hj. Abdurrahman otista 3 , Bidara Cina </v>
      </c>
      <c r="L175" s="1" t="str">
        <f>'Olah Data'!Q174</f>
        <v>Jakarta Timur</v>
      </c>
      <c r="M175" s="1" t="str">
        <f>'Olah Data'!R174</f>
        <v xml:space="preserve"> RT04/RW 05, jalan setia al-amin, kelurahan klamalu, distrik mariat, kab. Sorong</v>
      </c>
      <c r="N175" s="1" t="str">
        <f>'Olah Data'!S174</f>
        <v>9107 Kabupaten Sorong Provinsi Papua Barat</v>
      </c>
      <c r="O175" s="1" t="str">
        <f>'Olah Data'!U174</f>
        <v>9171 Kota Sorong Provinsi Papua Barat</v>
      </c>
      <c r="P175" s="1" t="str">
        <f>'Olah Data'!V174</f>
        <v>3275 BPS Kota Bekasi</v>
      </c>
      <c r="Q175" s="1" t="str">
        <f>'Olah Data'!W174</f>
        <v>3173 BPS Kota Jakarta Pusat</v>
      </c>
    </row>
    <row r="176" spans="1:17" ht="12.75">
      <c r="A176" s="3">
        <f>'Olah Data'!A175</f>
        <v>45447.714266539348</v>
      </c>
      <c r="B176" s="1" t="str">
        <f>'Olah Data'!B175</f>
        <v>3SI3</v>
      </c>
      <c r="C176" s="23" t="str">
        <f>'Olah Data'!D175</f>
        <v>222112319</v>
      </c>
      <c r="D176" s="1" t="str">
        <f>'Olah Data'!E175</f>
        <v>Ridho Pangestu</v>
      </c>
      <c r="E176" s="1" t="str">
        <f>'Olah Data'!I175</f>
        <v>akuridho220@gmail.com</v>
      </c>
      <c r="F176" s="1" t="str">
        <f>'Olah Data'!J175</f>
        <v>087827322655</v>
      </c>
      <c r="G176" s="23" t="str">
        <f>'Olah Data'!L175</f>
        <v>1233091485</v>
      </c>
      <c r="H176" s="1" t="str">
        <f>'Olah Data'!M175</f>
        <v xml:space="preserve">Ridho Pangestu </v>
      </c>
      <c r="I176" s="1" t="str">
        <f>'Olah Data'!N175</f>
        <v>BNI</v>
      </c>
      <c r="J176" s="1" t="str">
        <f>'Olah Data'!O175</f>
        <v>Kebumen</v>
      </c>
      <c r="K176" s="1" t="str">
        <f>'Olah Data'!P175</f>
        <v>RT 5/RW 7, Jalan Pondok Labu 1 Bawah, No. 46, Kelurahan Pondok Labu, Cilandak</v>
      </c>
      <c r="L176" s="1" t="str">
        <f>'Olah Data'!Q175</f>
        <v>Jakarta Selatan</v>
      </c>
      <c r="M176" s="1" t="str">
        <f>'Olah Data'!R175</f>
        <v xml:space="preserve">RT 1/RW 4, Truntung, Desa Kedungsari, Kecamatan Klirong </v>
      </c>
      <c r="N176" s="1" t="str">
        <f>'Olah Data'!S175</f>
        <v>3305 Kabupaten Kebumen Provinsi Jawa Tengah</v>
      </c>
      <c r="O176" s="1" t="str">
        <f>'Olah Data'!U175</f>
        <v>3306 Kabupaten Purworejo Provinsi Jawa Tengah</v>
      </c>
      <c r="P176" s="1" t="str">
        <f>'Olah Data'!V175</f>
        <v>3305 BPS Kabupaten Kebumen</v>
      </c>
      <c r="Q176" s="1" t="str">
        <f>'Olah Data'!W175</f>
        <v>3306 BPS Kabupaten Purworejo</v>
      </c>
    </row>
    <row r="177" spans="1:17" ht="12.75">
      <c r="A177" s="3">
        <f>'Olah Data'!A176</f>
        <v>45450.356885983798</v>
      </c>
      <c r="B177" s="1" t="str">
        <f>'Olah Data'!B176</f>
        <v>3SI2</v>
      </c>
      <c r="C177" s="23" t="str">
        <f>'Olah Data'!D176</f>
        <v>222112258</v>
      </c>
      <c r="D177" s="1" t="str">
        <f>'Olah Data'!E176</f>
        <v>Ni Putu Sancita Maharani Ardana</v>
      </c>
      <c r="E177" s="1" t="str">
        <f>'Olah Data'!I176</f>
        <v>sancitarani@gmail.com</v>
      </c>
      <c r="F177" s="1" t="str">
        <f>'Olah Data'!J176</f>
        <v>081237097309</v>
      </c>
      <c r="G177" s="23" t="str">
        <f>'Olah Data'!L176</f>
        <v>7721071387</v>
      </c>
      <c r="H177" s="1" t="str">
        <f>'Olah Data'!M176</f>
        <v>Ni Putu Sancita Maharani Ardana</v>
      </c>
      <c r="I177" s="1" t="str">
        <f>'Olah Data'!N176</f>
        <v>BCA</v>
      </c>
      <c r="J177" s="1" t="str">
        <f>'Olah Data'!O176</f>
        <v>BCA KCP By Pass Mumbul</v>
      </c>
      <c r="K177" s="1" t="str">
        <f>'Olah Data'!P176</f>
        <v>Kos Pak John, Jalan Sensus IV No.16, RT.1/RW.14, Kelurahan Bidaracina, Jatinegara (Gg. Sensus IV No. 16)
JATINEGARA, KOTA JAKARTA TIMUR, DKI JAKARTA, ID, 13330</v>
      </c>
      <c r="L177" s="1" t="str">
        <f>'Olah Data'!Q176</f>
        <v>Jakarta Timur</v>
      </c>
      <c r="M177" s="1" t="str">
        <f>'Olah Data'!R176</f>
        <v>Jln. Taman Baruna Perum. Kosala Jimbaran Lestari E. 18 Jimbaran, Kuta Selatan</v>
      </c>
      <c r="N177" s="1" t="str">
        <f>'Olah Data'!S176</f>
        <v>5103 Kabupaten Badung Provinsi Bali</v>
      </c>
      <c r="O177" s="1" t="str">
        <f>'Olah Data'!U176</f>
        <v>5171 Kota Denpasar Provinsi Bali</v>
      </c>
      <c r="P177" s="1" t="str">
        <f>'Olah Data'!V176</f>
        <v>5100 BPS Provinsi Bali</v>
      </c>
      <c r="Q177" s="1" t="str">
        <f>'Olah Data'!W176</f>
        <v>5171 BPS Kota Denpasar</v>
      </c>
    </row>
    <row r="178" spans="1:17" ht="12.75">
      <c r="A178" s="3">
        <f>'Olah Data'!A177</f>
        <v>45447.719059189811</v>
      </c>
      <c r="B178" s="1" t="str">
        <f>'Olah Data'!B177</f>
        <v>2D32</v>
      </c>
      <c r="C178" s="23" t="str">
        <f>'Olah Data'!D177</f>
        <v>112212886</v>
      </c>
      <c r="D178" s="1" t="str">
        <f>'Olah Data'!E177</f>
        <v>Sitti Nurhasana</v>
      </c>
      <c r="E178" s="1" t="str">
        <f>'Olah Data'!I177</f>
        <v>sittinurhasanasiha@gmail.com</v>
      </c>
      <c r="F178" s="1" t="str">
        <f>'Olah Data'!J177</f>
        <v>082232152547</v>
      </c>
      <c r="G178" s="23" t="str">
        <f>'Olah Data'!L177</f>
        <v>60012074856</v>
      </c>
      <c r="H178" s="1" t="str">
        <f>'Olah Data'!M177</f>
        <v xml:space="preserve">Sitti Nurhasana </v>
      </c>
      <c r="I178" s="1" t="str">
        <f>'Olah Data'!N177</f>
        <v>Mandiri</v>
      </c>
      <c r="J178" s="1" t="str">
        <f>'Olah Data'!O177</f>
        <v>Bank Mandiri Jakarta, Otto Iskandar Dinata</v>
      </c>
      <c r="K178" s="1" t="str">
        <f>'Olah Data'!P177</f>
        <v>RT 004/RW 003, No. 31, Gang Mangga, Bidaracina, Jatinegara</v>
      </c>
      <c r="L178" s="1" t="str">
        <f>'Olah Data'!Q177</f>
        <v>Jakarta Timur</v>
      </c>
      <c r="M178" s="1" t="str">
        <f>'Olah Data'!R177</f>
        <v>RT 004/RW 003, No. 31, Gang Mangga, Bidaracina, Jatinegara</v>
      </c>
      <c r="N178" s="1" t="str">
        <f>'Olah Data'!S177</f>
        <v>3172 Kota Jakarta Timur Provinsi DKI Jakarta</v>
      </c>
      <c r="O178" s="1" t="str">
        <f>'Olah Data'!U177</f>
        <v>7405 Kabupaten Konawe Selatan Provinsi Sulawesi Tenggara</v>
      </c>
      <c r="P178" s="1" t="str">
        <f>'Olah Data'!V177</f>
        <v>3171 BPS Kota Jakarta Selatan</v>
      </c>
      <c r="Q178" s="1" t="str">
        <f>'Olah Data'!W177</f>
        <v>7400 BPS Provinsi Sulawesi Tenggara</v>
      </c>
    </row>
    <row r="179" spans="1:17" ht="12.75">
      <c r="A179" s="3">
        <f>'Olah Data'!A178</f>
        <v>45447.719205173613</v>
      </c>
      <c r="B179" s="1" t="str">
        <f>'Olah Data'!B178</f>
        <v>3SE3</v>
      </c>
      <c r="C179" s="23" t="str">
        <f>'Olah Data'!D178</f>
        <v>212112214</v>
      </c>
      <c r="D179" s="1" t="str">
        <f>'Olah Data'!E178</f>
        <v>Muhammad Hafiz Albab</v>
      </c>
      <c r="E179" s="1" t="str">
        <f>'Olah Data'!I178</f>
        <v>hafizalbab0202@gmail.com</v>
      </c>
      <c r="F179" s="1" t="str">
        <f>'Olah Data'!J178</f>
        <v>085609456717</v>
      </c>
      <c r="G179" s="23" t="str">
        <f>'Olah Data'!L178</f>
        <v>034201060924503</v>
      </c>
      <c r="H179" s="1" t="str">
        <f>'Olah Data'!M178</f>
        <v>MUHAMMAD HAFIZ ALBAB</v>
      </c>
      <c r="I179" s="1" t="str">
        <f>'Olah Data'!N178</f>
        <v>BRI</v>
      </c>
      <c r="J179" s="1" t="str">
        <f>'Olah Data'!O178</f>
        <v>Kota Palembang</v>
      </c>
      <c r="K179" s="1" t="str">
        <f>'Olah Data'!P178</f>
        <v>Gang Mangga No.7, RT.7/RW.3, Bidara Cina, Jatinegara</v>
      </c>
      <c r="L179" s="1" t="str">
        <f>'Olah Data'!Q178</f>
        <v>Jakarta Timur</v>
      </c>
      <c r="M179" s="1" t="str">
        <f>'Olah Data'!R178</f>
        <v>Kompleks Perumdam Garuda Putra III, Blok S No.5 RT 25 RW 05 Kel. Sukajaya, Kec. Sukarami</v>
      </c>
      <c r="N179" s="1" t="str">
        <f>'Olah Data'!S178</f>
        <v>1671 Kota Palembang Provinsi Sumatera Selatan</v>
      </c>
      <c r="O179" s="1" t="str">
        <f>'Olah Data'!U178</f>
        <v>1602 Kabupaten Ogan Komering Ilir Provinsi Sumatera Selatan</v>
      </c>
      <c r="P179" s="1" t="str">
        <f>'Olah Data'!V178</f>
        <v>1600 BPS Provinsi Sumatera Selatan</v>
      </c>
      <c r="Q179" s="1" t="str">
        <f>'Olah Data'!W178</f>
        <v>1671 BPS Kota Palembang</v>
      </c>
    </row>
    <row r="180" spans="1:17" ht="12.75">
      <c r="A180" s="3">
        <f>'Olah Data'!A179</f>
        <v>45447.72060774306</v>
      </c>
      <c r="B180" s="1" t="str">
        <f>'Olah Data'!B179</f>
        <v>3SI2</v>
      </c>
      <c r="C180" s="23" t="str">
        <f>'Olah Data'!D179</f>
        <v>222112225</v>
      </c>
      <c r="D180" s="1" t="str">
        <f>'Olah Data'!E179</f>
        <v>Muhammad Zabbar Falihin</v>
      </c>
      <c r="E180" s="1" t="str">
        <f>'Olah Data'!I179</f>
        <v>zabbarfalih@gmail.com</v>
      </c>
      <c r="F180" s="1" t="str">
        <f>'Olah Data'!J179</f>
        <v>082128460485</v>
      </c>
      <c r="G180" s="23" t="str">
        <f>'Olah Data'!L179</f>
        <v>003654002348</v>
      </c>
      <c r="H180" s="1" t="str">
        <f>'Olah Data'!M179</f>
        <v>MUHAMMAD ZABBAR FALIHIN</v>
      </c>
      <c r="I180" s="1" t="str">
        <f>'Olah Data'!N179</f>
        <v>Danamon Syariah</v>
      </c>
      <c r="J180" s="1" t="str">
        <f>'Olah Data'!O179</f>
        <v>822 BANDUNG OFFICE CHANELLING</v>
      </c>
      <c r="K180" s="1" t="str">
        <f>'Olah Data'!P179</f>
        <v>Jln. Sensus 3 RT 003/RW 004 No. 5, Kel Bidaracina, Kec. Jatinegara, Jakarta Timur, Kode Pos 13330</v>
      </c>
      <c r="L180" s="1" t="str">
        <f>'Olah Data'!Q179</f>
        <v>Jakarta Timur</v>
      </c>
      <c r="M180" s="1" t="str">
        <f>'Olah Data'!R179</f>
        <v>Perum Puri Indah Cihampelas Blok E6 No. 2 RT 001/RW 005 Kp. Cinta Karya, Desa Citapen, Kec. Cihampelas, Kab. Bandung Barat, Jawa Barat 40562</v>
      </c>
      <c r="N180" s="1" t="str">
        <f>'Olah Data'!S179</f>
        <v>3217 Kabupaten Bandung Barat Provinsi Jawa Barat</v>
      </c>
      <c r="O180" s="1" t="str">
        <f>'Olah Data'!U179</f>
        <v>3277 Kota Cimahi Provinsi Jawa Barat</v>
      </c>
      <c r="P180" s="1" t="str">
        <f>'Olah Data'!V179</f>
        <v>3200 BPS Provinsi Jawa Barat</v>
      </c>
      <c r="Q180" s="1" t="str">
        <f>'Olah Data'!W179</f>
        <v>3273 BPS Kota Bandung</v>
      </c>
    </row>
    <row r="181" spans="1:17" ht="12.75">
      <c r="A181" s="3">
        <f>'Olah Data'!A180</f>
        <v>45447.722025590279</v>
      </c>
      <c r="B181" s="1" t="str">
        <f>'Olah Data'!B180</f>
        <v>2D33</v>
      </c>
      <c r="C181" s="23" t="str">
        <f>'Olah Data'!D180</f>
        <v>112212492</v>
      </c>
      <c r="D181" s="1" t="str">
        <f>'Olah Data'!E180</f>
        <v>Amelia Rahel Sigalingging</v>
      </c>
      <c r="E181" s="1" t="str">
        <f>'Olah Data'!I180</f>
        <v>ameliarachel45@gmail.com</v>
      </c>
      <c r="F181" s="1" t="str">
        <f>'Olah Data'!J180</f>
        <v>0895332363261</v>
      </c>
      <c r="G181" s="23" t="str">
        <f>'Olah Data'!L180</f>
        <v>1730012378486</v>
      </c>
      <c r="H181" s="1" t="str">
        <f>'Olah Data'!M180</f>
        <v>Rismen Sigalingging</v>
      </c>
      <c r="I181" s="1" t="str">
        <f>'Olah Data'!N180</f>
        <v>Mandiri</v>
      </c>
      <c r="J181" s="1" t="str">
        <f>'Olah Data'!O180</f>
        <v>Dawuan Cikampek</v>
      </c>
      <c r="K181" s="1" t="str">
        <f>'Olah Data'!P180</f>
        <v>Rt. Jl. Sensus IV D No.16 Rt. 001 Rw.016</v>
      </c>
      <c r="L181" s="1" t="str">
        <f>'Olah Data'!Q180</f>
        <v>Jakarta Timur</v>
      </c>
      <c r="M181" s="1" t="str">
        <f>'Olah Data'!R180</f>
        <v>Perum Regency 2 blok i 11 No.40, rt.001/rw.019, cikampek utara, kotabaru</v>
      </c>
      <c r="N181" s="1" t="str">
        <f>'Olah Data'!S180</f>
        <v>3215 Kabupaten Karawang Provinsi Jawa Barat</v>
      </c>
      <c r="O181" s="1" t="str">
        <f>'Olah Data'!U180</f>
        <v>3214 Kabupaten Purwakarta Provinsi Jawa Barat</v>
      </c>
      <c r="P181" s="1" t="str">
        <f>'Olah Data'!V180</f>
        <v>3172 BPS Kota Jakarta Timur</v>
      </c>
      <c r="Q181" s="1" t="str">
        <f>'Olah Data'!W180</f>
        <v>3215 BPS Kabupaten Karawang</v>
      </c>
    </row>
    <row r="182" spans="1:17" ht="12.75">
      <c r="A182" s="3">
        <f>'Olah Data'!A181</f>
        <v>45447.72572884259</v>
      </c>
      <c r="B182" s="1" t="str">
        <f>'Olah Data'!B181</f>
        <v>2D31</v>
      </c>
      <c r="C182" s="23" t="str">
        <f>'Olah Data'!D181</f>
        <v>112212561</v>
      </c>
      <c r="D182" s="1" t="str">
        <f>'Olah Data'!E181</f>
        <v>Deffry Chairuachsa</v>
      </c>
      <c r="E182" s="1" t="str">
        <f>'Olah Data'!I181</f>
        <v>deffry.jkt04@gmail.com</v>
      </c>
      <c r="F182" s="1" t="str">
        <f>'Olah Data'!J181</f>
        <v>082123728235</v>
      </c>
      <c r="G182" s="23" t="str">
        <f>'Olah Data'!L181</f>
        <v>8990508705</v>
      </c>
      <c r="H182" s="1" t="str">
        <f>'Olah Data'!M181</f>
        <v>Deffry Chairuachsa</v>
      </c>
      <c r="I182" s="1" t="str">
        <f>'Olah Data'!N181</f>
        <v>BCA</v>
      </c>
      <c r="J182" s="1" t="str">
        <f>'Olah Data'!O181</f>
        <v>BCA KCP BSD Sektor I</v>
      </c>
      <c r="K182" s="1" t="str">
        <f>'Olah Data'!P181</f>
        <v>Jl. Kebon Sayur Selatan III No. 31, RT.05/RW.08, Cipinang Cempedak, Jatinegara</v>
      </c>
      <c r="L182" s="1" t="str">
        <f>'Olah Data'!Q181</f>
        <v>Jakarta Timur</v>
      </c>
      <c r="M182" s="1" t="str">
        <f>'Olah Data'!R181</f>
        <v>Jl. Mentawai Blok T5/11, RT/RW 003/007, Nusa Loka XIV.5 BSD City, Kelurahan Rawamekar Jaya, Kecamatan Serpong, Banten 15310</v>
      </c>
      <c r="N182" s="1" t="str">
        <f>'Olah Data'!S181</f>
        <v>3674 Kota Tangerang Selatan Provinsi Banten</v>
      </c>
      <c r="O182" s="1" t="str">
        <f>'Olah Data'!U181</f>
        <v>3171 Kota Jakarta Selatan Provinsi DKI Jakarta</v>
      </c>
      <c r="P182" s="1" t="str">
        <f>'Olah Data'!V181</f>
        <v>3674 BPS Kota Tangerang Selatan</v>
      </c>
      <c r="Q182" s="1" t="str">
        <f>'Olah Data'!W181</f>
        <v>3171 BPS Kota Jakarta Selatan</v>
      </c>
    </row>
    <row r="183" spans="1:17" ht="12.75">
      <c r="A183" s="3">
        <f>'Olah Data'!A182</f>
        <v>45447.727938252312</v>
      </c>
      <c r="B183" s="1" t="str">
        <f>'Olah Data'!B182</f>
        <v>3SI2</v>
      </c>
      <c r="C183" s="23" t="str">
        <f>'Olah Data'!D182</f>
        <v>222112066</v>
      </c>
      <c r="D183" s="1" t="str">
        <f>'Olah Data'!E182</f>
        <v>Frida Oktafiana Arianti</v>
      </c>
      <c r="E183" s="1" t="str">
        <f>'Olah Data'!I182</f>
        <v>222112066@stis.ac.id</v>
      </c>
      <c r="F183" s="1" t="str">
        <f>'Olah Data'!J182</f>
        <v>085893177862</v>
      </c>
      <c r="G183" s="23" t="str">
        <f>'Olah Data'!L182</f>
        <v>593501041319537</v>
      </c>
      <c r="H183" s="1" t="str">
        <f>'Olah Data'!M182</f>
        <v>FRIDA OKTAFIANA ARIANTI</v>
      </c>
      <c r="I183" s="1" t="str">
        <f>'Olah Data'!N182</f>
        <v>BRI</v>
      </c>
      <c r="J183" s="1" t="str">
        <f>'Olah Data'!O182</f>
        <v>BRI UNIT GABUS</v>
      </c>
      <c r="K183" s="1" t="str">
        <f>'Olah Data'!P182</f>
        <v>rt 5/rw6, Jalan  Kebon Nanas Selatan II, Kelurahan cipinang cempedak, Kecamatan jatinegara</v>
      </c>
      <c r="L183" s="1" t="str">
        <f>'Olah Data'!Q182</f>
        <v>Jakarta Timur</v>
      </c>
      <c r="M183" s="1" t="str">
        <f>'Olah Data'!R182</f>
        <v>RT 4 / RW2, Jalan Pati gabus km 1, Desa Tambahmulyo, Kecamatan Gabus</v>
      </c>
      <c r="N183" s="1" t="str">
        <f>'Olah Data'!S182</f>
        <v>3318 Kabupaten Pati Provinsi Jawa Tengah</v>
      </c>
      <c r="O183" s="1" t="str">
        <f>'Olah Data'!U182</f>
        <v>3318 Kabupaten Pati Provinsi Jawa Tengah</v>
      </c>
      <c r="P183" s="1" t="str">
        <f>'Olah Data'!V182</f>
        <v>3318 BPS Kabupaten Pati</v>
      </c>
      <c r="Q183" s="1" t="str">
        <f>'Olah Data'!W182</f>
        <v>3319 BPS Kabupaten Kudus</v>
      </c>
    </row>
    <row r="184" spans="1:17" ht="12.75">
      <c r="A184" s="3">
        <f>'Olah Data'!A183</f>
        <v>45447.726680752312</v>
      </c>
      <c r="B184" s="1" t="str">
        <f>'Olah Data'!B183</f>
        <v>3SE3</v>
      </c>
      <c r="C184" s="23" t="str">
        <f>'Olah Data'!D183</f>
        <v>212112024</v>
      </c>
      <c r="D184" s="1" t="str">
        <f>'Olah Data'!E183</f>
        <v>Eris Girasto</v>
      </c>
      <c r="E184" s="1" t="str">
        <f>'Olah Data'!I183</f>
        <v>212112024@stis.ac.id</v>
      </c>
      <c r="F184" s="1" t="str">
        <f>'Olah Data'!J183</f>
        <v>081230659429</v>
      </c>
      <c r="G184" s="23" t="str">
        <f>'Olah Data'!L183</f>
        <v>055201024986504</v>
      </c>
      <c r="H184" s="1" t="str">
        <f>'Olah Data'!M183</f>
        <v xml:space="preserve">ERIS GIRASTO </v>
      </c>
      <c r="I184" s="1" t="str">
        <f>'Olah Data'!N183</f>
        <v xml:space="preserve">Bank Rakyat Indonesia </v>
      </c>
      <c r="J184" s="1" t="str">
        <f>'Olah Data'!O183</f>
        <v xml:space="preserve">KCP Caruban </v>
      </c>
      <c r="K184" s="1" t="str">
        <f>'Olah Data'!P183</f>
        <v>Jl. Otista 2 No.14, RT.7/RW.9, Bidara Cina, Kecamatan Jatinegara, Kota Jakarta Timur, Daerah Khusus Ibukota Jakarta 13330</v>
      </c>
      <c r="L184" s="1" t="str">
        <f>'Olah Data'!Q183</f>
        <v>Jakarta Timur</v>
      </c>
      <c r="M184" s="1" t="str">
        <f>'Olah Data'!R183</f>
        <v>Klecorejo, Jl. Caruban-Gemarang, RT.14/RW.4, Klecorejo, Kabupaten Madiun, Jawa Timur 63153</v>
      </c>
      <c r="N184" s="1" t="str">
        <f>'Olah Data'!S183</f>
        <v>3519 Kabupaten Madiun Provinsi Jawa Timur</v>
      </c>
      <c r="O184" s="1" t="str">
        <f>'Olah Data'!U183</f>
        <v>3577 Kota Madiun Provinsi Jawa Timur</v>
      </c>
      <c r="P184" s="1" t="str">
        <f>'Olah Data'!V183</f>
        <v>3100 BPS Provinsi DKI Jakarta</v>
      </c>
      <c r="Q184" s="1" t="str">
        <f>'Olah Data'!W183</f>
        <v>3172 BPS Kota Jakarta Timur</v>
      </c>
    </row>
    <row r="185" spans="1:17" ht="12.75">
      <c r="A185" s="3">
        <f>'Olah Data'!A184</f>
        <v>45448.713251516208</v>
      </c>
      <c r="B185" s="1" t="str">
        <f>'Olah Data'!B184</f>
        <v>3SI2</v>
      </c>
      <c r="C185" s="23" t="str">
        <f>'Olah Data'!D184</f>
        <v>222112417</v>
      </c>
      <c r="D185" s="1" t="str">
        <f>'Olah Data'!E184</f>
        <v>Yahya Abdurrohman</v>
      </c>
      <c r="E185" s="1" t="str">
        <f>'Olah Data'!I184</f>
        <v>yahyaabdurrohman1@gmail.com</v>
      </c>
      <c r="F185" s="1" t="str">
        <f>'Olah Data'!J184</f>
        <v>0895388824978</v>
      </c>
      <c r="G185" s="23" t="str">
        <f>'Olah Data'!L184</f>
        <v>1800010879130</v>
      </c>
      <c r="H185" s="1" t="str">
        <f>'Olah Data'!M184</f>
        <v>YAHYA ABDURROHMAN</v>
      </c>
      <c r="I185" s="1" t="str">
        <f>'Olah Data'!N184</f>
        <v>Bank Mandiri</v>
      </c>
      <c r="J185" s="1" t="str">
        <f>'Olah Data'!O184</f>
        <v>KCP Purbalingga</v>
      </c>
      <c r="K185" s="1" t="str">
        <f>'Olah Data'!P184</f>
        <v>Kompleks Setneg Cidodol Baru B 8, Jalan Panjang, Grogol Selatan, Kebayoran Lama</v>
      </c>
      <c r="L185" s="1" t="str">
        <f>'Olah Data'!Q184</f>
        <v>Jakarta Selatan</v>
      </c>
      <c r="M185" s="1" t="str">
        <f>'Olah Data'!R184</f>
        <v>Karangbanjar RT/RW 17/07, Kec. Bojongsari</v>
      </c>
      <c r="N185" s="1" t="str">
        <f>'Olah Data'!S184</f>
        <v>3303 Kabupaten Purbalingga Provinsi Jawa Tengah</v>
      </c>
      <c r="O185" s="1" t="str">
        <f>'Olah Data'!U184</f>
        <v>3302 Kabupaten Banyumas Provinsi Jawa Tengah</v>
      </c>
      <c r="P185" s="1" t="str">
        <f>'Olah Data'!V184</f>
        <v>3303 BPS Kabupaten Purbalingga</v>
      </c>
      <c r="Q185" s="1" t="str">
        <f>'Olah Data'!W184</f>
        <v>3302 BPS Kabupaten Banyumas</v>
      </c>
    </row>
    <row r="186" spans="1:17" ht="12.75">
      <c r="A186" s="3">
        <f>'Olah Data'!A185</f>
        <v>45447.729783668983</v>
      </c>
      <c r="B186" s="1" t="str">
        <f>'Olah Data'!B185</f>
        <v>3SK2</v>
      </c>
      <c r="C186" s="23" t="str">
        <f>'Olah Data'!D185</f>
        <v>212112140</v>
      </c>
      <c r="D186" s="1" t="str">
        <f>'Olah Data'!E185</f>
        <v>Krisna Indera Waspada</v>
      </c>
      <c r="E186" s="1" t="str">
        <f>'Olah Data'!I185</f>
        <v>krisnaindera29@gmail.com</v>
      </c>
      <c r="F186" s="1" t="str">
        <f>'Olah Data'!J185</f>
        <v>081285998963</v>
      </c>
      <c r="G186" s="23" t="str">
        <f>'Olah Data'!L185</f>
        <v>018201048029501</v>
      </c>
      <c r="H186" s="1" t="str">
        <f>'Olah Data'!M185</f>
        <v>KRISNA INDERA WASPAD</v>
      </c>
      <c r="I186" s="1" t="str">
        <f>'Olah Data'!N185</f>
        <v>BRI</v>
      </c>
      <c r="J186" s="1" t="str">
        <f>'Olah Data'!O185</f>
        <v>Bank BRI KC Solo Kartasura</v>
      </c>
      <c r="K186" s="1" t="str">
        <f>'Olah Data'!P185</f>
        <v>Jl. Kebon Nanas Selatan II No.12, RT.11/RW.8, Cipinang Cempedak, Kecamatan Jatinegara, Kota Jakarta Timur, Daerah Khusus Ibukota Jakarta 13340</v>
      </c>
      <c r="L186" s="1" t="str">
        <f>'Olah Data'!Q185</f>
        <v>Jakarta Timur</v>
      </c>
      <c r="M186" s="1" t="str">
        <f>'Olah Data'!R185</f>
        <v>Jalan Salak Raya Gang Salak 9 Ringinharjo RT 05 RW 01 Gumpang, Kecamatan Kartasura</v>
      </c>
      <c r="N186" s="1" t="str">
        <f>'Olah Data'!S185</f>
        <v>3311 Kabupaten Sukoharjo Provinsi Jawa Tengah</v>
      </c>
      <c r="O186" s="1" t="str">
        <f>'Olah Data'!U185</f>
        <v>3372 Kota Surakarta Provinsi Jawa Tengah</v>
      </c>
      <c r="P186" s="1" t="str">
        <f>'Olah Data'!V185</f>
        <v>3372 BPS Kota Surakarta</v>
      </c>
      <c r="Q186" s="1" t="str">
        <f>'Olah Data'!W185</f>
        <v>3311 BPS Kabupaten Sukoharjo</v>
      </c>
    </row>
    <row r="187" spans="1:17" ht="12.75">
      <c r="A187" s="3">
        <f>'Olah Data'!A186</f>
        <v>45447.731251851852</v>
      </c>
      <c r="B187" s="1" t="str">
        <f>'Olah Data'!B186</f>
        <v>3SK1</v>
      </c>
      <c r="C187" s="23" t="str">
        <f>'Olah Data'!D186</f>
        <v>212112352</v>
      </c>
      <c r="D187" s="1" t="str">
        <f>'Olah Data'!E186</f>
        <v>SARI INTAN LATIFAH BR. HUTAGAOL</v>
      </c>
      <c r="E187" s="1" t="str">
        <f>'Olah Data'!I186</f>
        <v>212112352@stis.ac.id</v>
      </c>
      <c r="F187" s="1">
        <f>'Olah Data'!J186</f>
        <v>6282286162041</v>
      </c>
      <c r="G187" s="23" t="str">
        <f>'Olah Data'!L186</f>
        <v>544101017052534</v>
      </c>
      <c r="H187" s="1" t="str">
        <f>'Olah Data'!M186</f>
        <v>SARI INTAN LATIFAH BR. HUTAGAOL</v>
      </c>
      <c r="I187" s="1" t="str">
        <f>'Olah Data'!N186</f>
        <v>BRI</v>
      </c>
      <c r="J187" s="1" t="str">
        <f>'Olah Data'!O186</f>
        <v>KECAMATAN PINGGIR</v>
      </c>
      <c r="K187" s="1" t="str">
        <f>'Olah Data'!P186</f>
        <v>JALAN SENSUS II NO 13 RT7/RW4, BIDARA CINA, JATINEGARA</v>
      </c>
      <c r="L187" s="1" t="str">
        <f>'Olah Data'!Q186</f>
        <v>Jakarta Timur</v>
      </c>
      <c r="M187" s="1" t="str">
        <f>'Olah Data'!R186</f>
        <v>JALAN SIMPANG PKS PT. ADEI DIV II, RT4/RW5, DESA TENGGANAU, KECAMATAN PINGGIR</v>
      </c>
      <c r="N187" s="1" t="str">
        <f>'Olah Data'!S186</f>
        <v>1408 Kabupaten Bengkalis Provinsi Riau</v>
      </c>
      <c r="O187" s="1" t="str">
        <f>'Olah Data'!U186</f>
        <v>1471 Kota Pekanbaru Provinsi Riau</v>
      </c>
      <c r="P187" s="1" t="str">
        <f>'Olah Data'!V186</f>
        <v>3171 BPS Kota Jakarta Selatan</v>
      </c>
      <c r="Q187" s="1" t="str">
        <f>'Olah Data'!W186</f>
        <v>3275 BPS Kota Bekasi</v>
      </c>
    </row>
    <row r="188" spans="1:17" ht="12.75">
      <c r="A188" s="3">
        <f>'Olah Data'!A187</f>
        <v>45447.739573391205</v>
      </c>
      <c r="B188" s="1" t="str">
        <f>'Olah Data'!B187</f>
        <v>3SE2</v>
      </c>
      <c r="C188" s="23" t="str">
        <f>'Olah Data'!D187</f>
        <v>212112331</v>
      </c>
      <c r="D188" s="1" t="str">
        <f>'Olah Data'!E187</f>
        <v>RIZKI HARDINATA</v>
      </c>
      <c r="E188" s="1" t="str">
        <f>'Olah Data'!I187</f>
        <v>Hardinata.rh@gmail.com</v>
      </c>
      <c r="F188" s="1">
        <f>'Olah Data'!J187</f>
        <v>628977877735</v>
      </c>
      <c r="G188" s="23" t="str">
        <f>'Olah Data'!L187</f>
        <v>324901015387537</v>
      </c>
      <c r="H188" s="1" t="str">
        <f>'Olah Data'!M187</f>
        <v>RIZKI HARDINATA</v>
      </c>
      <c r="I188" s="1" t="str">
        <f>'Olah Data'!N187</f>
        <v>BRI</v>
      </c>
      <c r="J188" s="1" t="str">
        <f>'Olah Data'!O187</f>
        <v>DUREN SAWIT</v>
      </c>
      <c r="K188" s="1" t="str">
        <f>'Olah Data'!P187</f>
        <v>Gang Haji Sayuti 1 nomor 9 14/08, Jatinegara, Cakung, Jakarta Timur, DKI Jakarta 13930</v>
      </c>
      <c r="L188" s="1" t="str">
        <f>'Olah Data'!Q187</f>
        <v>Jakarta Timur</v>
      </c>
      <c r="M188" s="1" t="str">
        <f>'Olah Data'!R187</f>
        <v>Dusun Sentaan Tiga 002/006, Sumber Sari, Banyu Urip, Kabupaten Purworejo</v>
      </c>
      <c r="N188" s="1" t="str">
        <f>'Olah Data'!S187</f>
        <v>3306 Kabupaten Purworejo Provinsi Jawa Tengah</v>
      </c>
      <c r="O188" s="1" t="str">
        <f>'Olah Data'!U187</f>
        <v>3172 Kota Jakarta Timur Provinsi DKI Jakarta</v>
      </c>
      <c r="P188" s="1" t="str">
        <f>'Olah Data'!V187</f>
        <v>3306 BPS Kabupaten Purworejo</v>
      </c>
      <c r="Q188" s="1" t="str">
        <f>'Olah Data'!W187</f>
        <v>3172 BPS Kota Jakarta Timur</v>
      </c>
    </row>
    <row r="189" spans="1:17" ht="12.75">
      <c r="A189" s="3">
        <f>'Olah Data'!A188</f>
        <v>45447.734460787033</v>
      </c>
      <c r="B189" s="1" t="str">
        <f>'Olah Data'!B188</f>
        <v>3SI2</v>
      </c>
      <c r="C189" s="23" t="str">
        <f>'Olah Data'!D188</f>
        <v>222112082</v>
      </c>
      <c r="D189" s="1" t="str">
        <f>'Olah Data'!E188</f>
        <v>Guswana Adventus</v>
      </c>
      <c r="E189" s="1" t="str">
        <f>'Olah Data'!I188</f>
        <v>guswanaadventus12345@gmail.com</v>
      </c>
      <c r="F189" s="1" t="str">
        <f>'Olah Data'!J188</f>
        <v>085275443598</v>
      </c>
      <c r="G189" s="23" t="str">
        <f>'Olah Data'!L188</f>
        <v>1344626100</v>
      </c>
      <c r="H189" s="1" t="str">
        <f>'Olah Data'!M188</f>
        <v xml:space="preserve">Guswana Adventus </v>
      </c>
      <c r="I189" s="1" t="str">
        <f>'Olah Data'!N188</f>
        <v>BNI</v>
      </c>
      <c r="J189" s="1" t="str">
        <f>'Olah Data'!O188</f>
        <v>Jl. Setia Budi No.135B, Tj. Rejo, Kec. Medan Sunggal, Kota Medan, Sumatera Utara 20132</v>
      </c>
      <c r="K189" s="1" t="str">
        <f>'Olah Data'!P188</f>
        <v>Jalan Dawel Nomor 15, RT 005/RW 009, Kelurahan Bidaracina, Kecamatan Jatinegara</v>
      </c>
      <c r="L189" s="1" t="str">
        <f>'Olah Data'!Q188</f>
        <v>Jakarta Timur</v>
      </c>
      <c r="M189" s="1" t="str">
        <f>'Olah Data'!R188</f>
        <v xml:space="preserve">Perumahan Tasbi I Blok F44, Tanjung Sari, Medan Selayang </v>
      </c>
      <c r="N189" s="1" t="str">
        <f>'Olah Data'!S188</f>
        <v>1275 Kota Medan Provinsi Sumatera Utara</v>
      </c>
      <c r="O189" s="1" t="str">
        <f>'Olah Data'!U188</f>
        <v>1275 Kota Medan Provinsi Sumatera Utara</v>
      </c>
      <c r="P189" s="1" t="str">
        <f>'Olah Data'!V188</f>
        <v>1200 BPS Provinsi Sumatera Utara</v>
      </c>
      <c r="Q189" s="1" t="str">
        <f>'Olah Data'!W188</f>
        <v>1275 BPS Kota Medan</v>
      </c>
    </row>
    <row r="190" spans="1:17" ht="12.75">
      <c r="A190" s="3">
        <f>'Olah Data'!A189</f>
        <v>45447.812239525461</v>
      </c>
      <c r="B190" s="1" t="str">
        <f>'Olah Data'!B189</f>
        <v>3SD3</v>
      </c>
      <c r="C190" s="23" t="str">
        <f>'Olah Data'!D189</f>
        <v>222112048</v>
      </c>
      <c r="D190" s="1" t="str">
        <f>'Olah Data'!E189</f>
        <v>Fathul Mubin Gufron</v>
      </c>
      <c r="E190" s="1" t="str">
        <f>'Olah Data'!I189</f>
        <v>mubinf004@gmail.com</v>
      </c>
      <c r="F190" s="1" t="str">
        <f>'Olah Data'!J189</f>
        <v>0895422929953</v>
      </c>
      <c r="G190" s="23" t="str">
        <f>'Olah Data'!L189</f>
        <v>124801003729509</v>
      </c>
      <c r="H190" s="1" t="str">
        <f>'Olah Data'!M189</f>
        <v xml:space="preserve">FATHUL MUBIN GUFRON </v>
      </c>
      <c r="I190" s="1" t="str">
        <f>'Olah Data'!N189</f>
        <v>BRI</v>
      </c>
      <c r="J190" s="1" t="str">
        <f>'Olah Data'!O189</f>
        <v xml:space="preserve">0149 Kanca Karanganyar </v>
      </c>
      <c r="K190" s="1" t="str">
        <f>'Olah Data'!P189</f>
        <v>Jl. Sensus Gg. IV.A No.10 Rt.001/014 Kel.Bidaracina, Kec.Jatinegara, Jakarta Timur.</v>
      </c>
      <c r="L190" s="1" t="str">
        <f>'Olah Data'!Q189</f>
        <v>Jakarta Timur</v>
      </c>
      <c r="M190" s="1" t="str">
        <f>'Olah Data'!R189</f>
        <v xml:space="preserve">Kalongan Kulon RT 03/15 Papahan Tasikmadu Karanganyar </v>
      </c>
      <c r="N190" s="1" t="str">
        <f>'Olah Data'!S189</f>
        <v>3313 Kabupaten Karanganyar Provinsi Jawa Tengah</v>
      </c>
      <c r="O190" s="1" t="str">
        <f>'Olah Data'!U189</f>
        <v>3313 Kabupaten Karanganyar Provinsi Jawa Tengah</v>
      </c>
      <c r="P190" s="1" t="str">
        <f>'Olah Data'!V189</f>
        <v>3313 BPS Kabupaten Karanganyar</v>
      </c>
      <c r="Q190" s="1" t="str">
        <f>'Olah Data'!W189</f>
        <v>3372 BPS Kota Surakarta</v>
      </c>
    </row>
    <row r="191" spans="1:17" ht="12.75">
      <c r="A191" s="3">
        <f>'Olah Data'!A190</f>
        <v>45447.735433807873</v>
      </c>
      <c r="B191" s="1" t="str">
        <f>'Olah Data'!B190</f>
        <v>3SK1</v>
      </c>
      <c r="C191" s="23" t="str">
        <f>'Olah Data'!D190</f>
        <v>212111872</v>
      </c>
      <c r="D191" s="1" t="str">
        <f>'Olah Data'!E190</f>
        <v>Aldilla Pramudita Caesar</v>
      </c>
      <c r="E191" s="1" t="str">
        <f>'Olah Data'!I190</f>
        <v>aldillapramudita@gmail.com</v>
      </c>
      <c r="F191" s="1" t="str">
        <f>'Olah Data'!J190</f>
        <v>085738390347</v>
      </c>
      <c r="G191" s="23" t="str">
        <f>'Olah Data'!L190</f>
        <v>003301046654539</v>
      </c>
      <c r="H191" s="1" t="str">
        <f>'Olah Data'!M190</f>
        <v xml:space="preserve">Aldilla Pramudita Caesar </v>
      </c>
      <c r="I191" s="1" t="str">
        <f>'Olah Data'!N190</f>
        <v>BRI</v>
      </c>
      <c r="J191" s="1" t="str">
        <f>'Olah Data'!O190</f>
        <v>KC KEDIRI (Jl K.J.P Slamet No. 35-37)</v>
      </c>
      <c r="K191" s="1" t="str">
        <f>'Olah Data'!P190</f>
        <v>Jalan Kebun Sayur I No.5, RT.5/RW.15, Kelurahan Bidara Cina, Jatinegara</v>
      </c>
      <c r="L191" s="1" t="str">
        <f>'Olah Data'!Q190</f>
        <v>Jakarta Timur</v>
      </c>
      <c r="M191" s="1" t="str">
        <f>'Olah Data'!R190</f>
        <v>Jl KH Wahid Hasyim GG 2A No 30, Kelurahan Bandar Lor Kecamatan Mojoroto</v>
      </c>
      <c r="N191" s="1" t="str">
        <f>'Olah Data'!S190</f>
        <v>3571 Kota Kediri Provinsi Jawa Timur</v>
      </c>
      <c r="O191" s="1" t="str">
        <f>'Olah Data'!U190</f>
        <v>3578 Kota Surabaya Provinsi Jawa Timur</v>
      </c>
      <c r="P191" s="1" t="str">
        <f>'Olah Data'!V190</f>
        <v>3506 BPS Kabupaten Kediri</v>
      </c>
      <c r="Q191" s="1" t="str">
        <f>'Olah Data'!W190</f>
        <v>3571 BPS Kota Kediri</v>
      </c>
    </row>
    <row r="192" spans="1:17" ht="12.75">
      <c r="A192" s="3">
        <f>'Olah Data'!A191</f>
        <v>45447.751872430556</v>
      </c>
      <c r="B192" s="1" t="str">
        <f>'Olah Data'!B191</f>
        <v>2D32</v>
      </c>
      <c r="C192" s="23" t="str">
        <f>'Olah Data'!D191</f>
        <v>112212623</v>
      </c>
      <c r="D192" s="1" t="str">
        <f>'Olah Data'!E191</f>
        <v>Galang Bayu Damar Yudhistira</v>
      </c>
      <c r="E192" s="1" t="str">
        <f>'Olah Data'!I191</f>
        <v>bayudy21112003@gmail.com</v>
      </c>
      <c r="F192" s="1" t="str">
        <f>'Olah Data'!J191</f>
        <v>089628044027</v>
      </c>
      <c r="G192" s="23" t="str">
        <f>'Olah Data'!L191</f>
        <v>1130015999109</v>
      </c>
      <c r="H192" s="1" t="str">
        <f>'Olah Data'!M191</f>
        <v>GALANG BAYU DAMAR YUDHISTIRA</v>
      </c>
      <c r="I192" s="1" t="str">
        <f>'Olah Data'!N191</f>
        <v>Bank Mandiri</v>
      </c>
      <c r="J192" s="1" t="str">
        <f>'Olah Data'!O191</f>
        <v>KCP - Palembang Sukajadi</v>
      </c>
      <c r="K192" s="1" t="str">
        <f>'Olah Data'!P191</f>
        <v xml:space="preserve">Jalan Sensus no.17 RT/RW 04/04,  Kelurahan Bidaracina, Kec.Jatinegara, </v>
      </c>
      <c r="L192" s="1" t="str">
        <f>'Olah Data'!Q191</f>
        <v>Jakarta Timur</v>
      </c>
      <c r="M192" s="1" t="str">
        <f>'Olah Data'!R191</f>
        <v>Jalan Agatis, Blok EG no. 08, Komplek Kehutanan II, RT/RW 46/03, Kelurahan Talang Kelapa, Kecamatan Alang-Alang Lebar</v>
      </c>
      <c r="N192" s="1" t="str">
        <f>'Olah Data'!S191</f>
        <v>1671 Kota Palembang Provinsi Sumatera Selatan</v>
      </c>
      <c r="O192" s="1" t="str">
        <f>'Olah Data'!U191</f>
        <v>1607 Kabupaten Banyu Asin Provinsi Sumatera Selatan</v>
      </c>
      <c r="P192" s="1" t="str">
        <f>'Olah Data'!V191</f>
        <v>1600 BPS Provinsi Sumatera Selatan</v>
      </c>
      <c r="Q192" s="1" t="str">
        <f>'Olah Data'!W191</f>
        <v>1671 BPS Kota Palembang</v>
      </c>
    </row>
    <row r="193" spans="1:17" ht="12.75">
      <c r="A193" s="3">
        <f>'Olah Data'!A192</f>
        <v>45447.739014259263</v>
      </c>
      <c r="B193" s="1" t="str">
        <f>'Olah Data'!B192</f>
        <v>3SI1</v>
      </c>
      <c r="C193" s="23" t="str">
        <f>'Olah Data'!D192</f>
        <v>222112430</v>
      </c>
      <c r="D193" s="1" t="str">
        <f>'Olah Data'!E192</f>
        <v>Zahra Safira Haryono</v>
      </c>
      <c r="E193" s="1" t="str">
        <f>'Olah Data'!I192</f>
        <v>zahrasafira354@gmail.com</v>
      </c>
      <c r="F193" s="1" t="str">
        <f>'Olah Data'!J192</f>
        <v>081329870543</v>
      </c>
      <c r="G193" s="23" t="str">
        <f>'Olah Data'!L192</f>
        <v>687601029953538</v>
      </c>
      <c r="H193" s="1" t="str">
        <f>'Olah Data'!M192</f>
        <v>ZAHRA SAFIRA HARYONO</v>
      </c>
      <c r="I193" s="1" t="str">
        <f>'Olah Data'!N192</f>
        <v>BRI</v>
      </c>
      <c r="J193" s="1" t="str">
        <f>'Olah Data'!O192</f>
        <v>UNIT MASARAN SRAGEN</v>
      </c>
      <c r="K193" s="1" t="str">
        <f>'Olah Data'!P192</f>
        <v>Jl. Masjid No.4, RT.13/RW.9, Bidara Cina, Kecamatan Jatinegara</v>
      </c>
      <c r="L193" s="1" t="str">
        <f>'Olah Data'!Q192</f>
        <v>Jakarta Timur</v>
      </c>
      <c r="M193" s="1" t="str">
        <f>'Olah Data'!R192</f>
        <v>Sidomulyo, RT24 RW05, Kelurahan Krikilan, Kecamatan Masaran</v>
      </c>
      <c r="N193" s="1" t="str">
        <f>'Olah Data'!S192</f>
        <v>3314 Kabupaten Sragen Provinsi Jawa Tengah</v>
      </c>
      <c r="O193" s="1" t="str">
        <f>'Olah Data'!U192</f>
        <v>3313 Kabupaten Karanganyar Provinsi Jawa Tengah</v>
      </c>
      <c r="P193" s="1" t="str">
        <f>'Olah Data'!V192</f>
        <v>3314 BPS Kabupaten Sragen</v>
      </c>
      <c r="Q193" s="1" t="str">
        <f>'Olah Data'!W192</f>
        <v>3313 BPS Kabupaten Karanganyar</v>
      </c>
    </row>
    <row r="194" spans="1:17" ht="12.75">
      <c r="A194" s="3">
        <f>'Olah Data'!A193</f>
        <v>45447.897548402776</v>
      </c>
      <c r="B194" s="1" t="str">
        <f>'Olah Data'!B193</f>
        <v>3SI1</v>
      </c>
      <c r="C194" s="23" t="str">
        <f>'Olah Data'!D193</f>
        <v>222112116</v>
      </c>
      <c r="D194" s="1" t="str">
        <f>'Olah Data'!E193</f>
        <v>Irsyad Fadhil Asyraf</v>
      </c>
      <c r="E194" s="1" t="str">
        <f>'Olah Data'!I193</f>
        <v>irsyadfadhila17@gmail.com</v>
      </c>
      <c r="F194" s="1" t="str">
        <f>'Olah Data'!J193</f>
        <v>082177139621</v>
      </c>
      <c r="G194" s="23" t="str">
        <f>'Olah Data'!L193</f>
        <v>7149771047</v>
      </c>
      <c r="H194" s="1" t="str">
        <f>'Olah Data'!M193</f>
        <v>IRSYAD FADHIL ASYRAF</v>
      </c>
      <c r="I194" s="1" t="str">
        <f>'Olah Data'!N193</f>
        <v>BSI</v>
      </c>
      <c r="J194" s="1" t="str">
        <f>'Olah Data'!O193</f>
        <v>PALEMBANG</v>
      </c>
      <c r="K194" s="1" t="str">
        <f>'Olah Data'!P193</f>
        <v>Gang Mangga No.5, RT.7/RW.3, Bidara Cina, Jatinegara</v>
      </c>
      <c r="L194" s="1" t="str">
        <f>'Olah Data'!Q193</f>
        <v>Jakarta Timur</v>
      </c>
      <c r="M194" s="1" t="str">
        <f>'Olah Data'!R193</f>
        <v>Jl. Putri Kembang Dadar, No.3860, RT.52/RW.16, Bukit Lama, Ilir Barat I</v>
      </c>
      <c r="N194" s="1" t="str">
        <f>'Olah Data'!S193</f>
        <v>1671 Kota Palembang Provinsi Sumatera Selatan</v>
      </c>
      <c r="O194" s="1" t="str">
        <f>'Olah Data'!U193</f>
        <v>1610 Kabupaten Ogan Ilir Provinsi Sumatera Selatan</v>
      </c>
      <c r="P194" s="1" t="str">
        <f>'Olah Data'!V193</f>
        <v>1600 BPS Provinsi Sumatera Selatan</v>
      </c>
      <c r="Q194" s="1" t="str">
        <f>'Olah Data'!W193</f>
        <v>1671 BPS Kota Palembang</v>
      </c>
    </row>
    <row r="195" spans="1:17" ht="12.75">
      <c r="A195" s="3">
        <f>'Olah Data'!A194</f>
        <v>45447.758874502309</v>
      </c>
      <c r="B195" s="1" t="str">
        <f>'Olah Data'!B194</f>
        <v>3SK1</v>
      </c>
      <c r="C195" s="23" t="str">
        <f>'Olah Data'!D194</f>
        <v>212112340</v>
      </c>
      <c r="D195" s="1" t="str">
        <f>'Olah Data'!E194</f>
        <v>Roselina Putri</v>
      </c>
      <c r="E195" s="1" t="str">
        <f>'Olah Data'!I194</f>
        <v>roselinaputri09@gmail.com</v>
      </c>
      <c r="F195" s="1" t="str">
        <f>'Olah Data'!J194</f>
        <v>081332884123</v>
      </c>
      <c r="G195" s="23" t="str">
        <f>'Olah Data'!L194</f>
        <v>611501018471537</v>
      </c>
      <c r="H195" s="1" t="str">
        <f>'Olah Data'!M194</f>
        <v>ROSELINA PUTRI</v>
      </c>
      <c r="I195" s="1" t="str">
        <f>'Olah Data'!N194</f>
        <v>BRI</v>
      </c>
      <c r="J195" s="1" t="str">
        <f>'Olah Data'!O194</f>
        <v>6115 BRI UNIT GLAGAHAGUNG</v>
      </c>
      <c r="K195" s="1" t="str">
        <f>'Olah Data'!P194</f>
        <v>Kos Pondok Sunda Bu Icah, Jalan Mulia No.20, RT.8/RW.8, Kelurahan Bidaracina, Jatinegara, KOTA JAKARTA TIMUR, JATINEGARA, DKI JAKARTA, ID, 13330</v>
      </c>
      <c r="L195" s="1" t="str">
        <f>'Olah Data'!Q194</f>
        <v>Jakarta Timur</v>
      </c>
      <c r="M195" s="1" t="str">
        <f>'Olah Data'!R194</f>
        <v>RT 01 RW 01, Jatimulyo, Glagahagung, Purwoharjo, Banyuwangi, Jawa timur</v>
      </c>
      <c r="N195" s="1" t="str">
        <f>'Olah Data'!S194</f>
        <v>3510 Kabupaten Banyuwangi Provinsi Jawa Timur</v>
      </c>
      <c r="O195" s="1" t="str">
        <f>'Olah Data'!U194</f>
        <v>3509 Kabupaten Jember Provinsi Jawa Timur</v>
      </c>
      <c r="P195" s="1" t="str">
        <f>'Olah Data'!V194</f>
        <v>3171 BPS Kota Jakarta Selatan</v>
      </c>
      <c r="Q195" s="1" t="str">
        <f>'Olah Data'!W194</f>
        <v>3275 BPS Kota Bekasi</v>
      </c>
    </row>
    <row r="196" spans="1:17" ht="12.75">
      <c r="A196" s="3">
        <f>'Olah Data'!A195</f>
        <v>45447.746903194449</v>
      </c>
      <c r="B196" s="1" t="str">
        <f>'Olah Data'!B195</f>
        <v>3SK2</v>
      </c>
      <c r="C196" s="23" t="str">
        <f>'Olah Data'!D195</f>
        <v>212111842</v>
      </c>
      <c r="D196" s="1" t="str">
        <f>'Olah Data'!E195</f>
        <v>Adilla Khoirunnisa</v>
      </c>
      <c r="E196" s="1" t="str">
        <f>'Olah Data'!I195</f>
        <v>adilla.khoirunnisa0903@gmail.con</v>
      </c>
      <c r="F196" s="1" t="str">
        <f>'Olah Data'!J195</f>
        <v>082137882798</v>
      </c>
      <c r="G196" s="23" t="str">
        <f>'Olah Data'!L195</f>
        <v>300401022016535</v>
      </c>
      <c r="H196" s="1" t="str">
        <f>'Olah Data'!M195</f>
        <v>Adilla Khoirunnisa</v>
      </c>
      <c r="I196" s="1" t="str">
        <f>'Olah Data'!N195</f>
        <v>BRI</v>
      </c>
      <c r="J196" s="1" t="str">
        <f>'Olah Data'!O195</f>
        <v>3004 BRI UNIT KATAMSO</v>
      </c>
      <c r="K196" s="1" t="str">
        <f>'Olah Data'!P195</f>
        <v>RT. 14/ RW. 9, No.32, Jalan Masjid, Kel. Bidara Cina, Jatinegara</v>
      </c>
      <c r="L196" s="1" t="str">
        <f>'Olah Data'!Q195</f>
        <v>Jakarta Timur</v>
      </c>
      <c r="M196" s="1" t="str">
        <f>'Olah Data'!R195</f>
        <v>RT 06, Payaman Utara, Girirejo, Imogiri</v>
      </c>
      <c r="N196" s="1" t="str">
        <f>'Olah Data'!S195</f>
        <v>3402 Kabupaten Bantul Provinsi DI Yogyakarta</v>
      </c>
      <c r="O196" s="1" t="str">
        <f>'Olah Data'!U195</f>
        <v>3402 Kabupaten Bantul Provinsi DI Yogyakarta</v>
      </c>
      <c r="P196" s="1" t="str">
        <f>'Olah Data'!V195</f>
        <v>3402 BPS Kabupaten Bantul</v>
      </c>
      <c r="Q196" s="1" t="str">
        <f>'Olah Data'!W195</f>
        <v>3471 BPS Kota Yogyakarta</v>
      </c>
    </row>
    <row r="197" spans="1:17" ht="12.75">
      <c r="A197" s="3">
        <f>'Olah Data'!A196</f>
        <v>45447.745335486106</v>
      </c>
      <c r="B197" s="1" t="str">
        <f>'Olah Data'!B196</f>
        <v>3SK3</v>
      </c>
      <c r="C197" s="23" t="str">
        <f>'Olah Data'!D196</f>
        <v>212112080</v>
      </c>
      <c r="D197" s="1" t="str">
        <f>'Olah Data'!E196</f>
        <v>GRAHANI SWITAMY BR MANIK</v>
      </c>
      <c r="E197" s="1" t="str">
        <f>'Olah Data'!I196</f>
        <v>grahanimanik@gmail.com</v>
      </c>
      <c r="F197" s="1">
        <f>'Olah Data'!J196</f>
        <v>6281361074232</v>
      </c>
      <c r="G197" s="23" t="str">
        <f>'Olah Data'!L196</f>
        <v>530801003370508</v>
      </c>
      <c r="H197" s="1" t="str">
        <f>'Olah Data'!M196</f>
        <v>GRAHANI SWITAMY BR MANIK</v>
      </c>
      <c r="I197" s="1" t="str">
        <f>'Olah Data'!N196</f>
        <v>BRI</v>
      </c>
      <c r="J197" s="1" t="str">
        <f>'Olah Data'!O196</f>
        <v>5308 UNIT SUMBER NONGKO MEDAN</v>
      </c>
      <c r="K197" s="1" t="str">
        <f>'Olah Data'!P196</f>
        <v>Jalan Otista 3 No.23, RT.8/RW.9, Bidara Cina, Kecamatan Jatinegara, Kota Jakarta Timur, Daerah Khusus Ibukota Jakarta, Indonesia</v>
      </c>
      <c r="L197" s="1" t="str">
        <f>'Olah Data'!Q196</f>
        <v>Jakarta Timur</v>
      </c>
      <c r="M197" s="1" t="str">
        <f>'Olah Data'!R196</f>
        <v>Jl. Pintu Air IV Komplek IDI No. 59, Kwala Bekala, Kecamatan Medan Johor, Kota Medan, Sumatera Utara 20142</v>
      </c>
      <c r="N197" s="1" t="str">
        <f>'Olah Data'!S196</f>
        <v>1275 Kota Medan Provinsi Sumatera Utara</v>
      </c>
      <c r="O197" s="1" t="str">
        <f>'Olah Data'!U196</f>
        <v>1212 Kabupaten Deli Serdang Provinsi Sumatera Utara</v>
      </c>
      <c r="P197" s="1" t="str">
        <f>'Olah Data'!V196</f>
        <v>1200 BPS Provinsi Sumatera Utara</v>
      </c>
      <c r="Q197" s="1" t="str">
        <f>'Olah Data'!W196</f>
        <v>1275 BPS Kota Medan</v>
      </c>
    </row>
    <row r="198" spans="1:17" ht="12.75">
      <c r="A198" s="3">
        <f>'Olah Data'!A197</f>
        <v>45447.746716828704</v>
      </c>
      <c r="B198" s="1" t="str">
        <f>'Olah Data'!B197</f>
        <v>3SI2</v>
      </c>
      <c r="C198" s="23" t="str">
        <f>'Olah Data'!D197</f>
        <v>222112069</v>
      </c>
      <c r="D198" s="1" t="str">
        <f>'Olah Data'!E197</f>
        <v>Gavin Atha Wisesa</v>
      </c>
      <c r="E198" s="1" t="str">
        <f>'Olah Data'!I197</f>
        <v>wisesa.atha10@gmail.com</v>
      </c>
      <c r="F198" s="1" t="str">
        <f>'Olah Data'!J197</f>
        <v>087871958116</v>
      </c>
      <c r="G198" s="23" t="str">
        <f>'Olah Data'!L197</f>
        <v>7317010743</v>
      </c>
      <c r="H198" s="1" t="str">
        <f>'Olah Data'!M197</f>
        <v>Gavin Atha Wisesa</v>
      </c>
      <c r="I198" s="1" t="str">
        <f>'Olah Data'!N197</f>
        <v>BCA</v>
      </c>
      <c r="J198" s="1" t="str">
        <f>'Olah Data'!O197</f>
        <v>KCP Kas Bantul (KBL)</v>
      </c>
      <c r="K198" s="1" t="str">
        <f>'Olah Data'!P197</f>
        <v>Gg. Sholihun No.40 RW9, RW.9, Bidara Cina, Kecamatan Jatinegara, Kota Jakarta Timur, Daerah Khusus Ibukota Jakarta 13330</v>
      </c>
      <c r="L198" s="1" t="str">
        <f>'Olah Data'!Q197</f>
        <v>Jakarta Timur</v>
      </c>
      <c r="M198" s="1" t="str">
        <f>'Olah Data'!R197</f>
        <v>Jl, KH Hasyim Ashari No.127, Mandingan RT 5, Ringinharjo, Bantul, Bantul
https://maps.app.goo.gl/pXTBz77jkmPjxeiP8</v>
      </c>
      <c r="N198" s="1" t="str">
        <f>'Olah Data'!S197</f>
        <v>3402 Kabupaten Bantul Provinsi DI Yogyakarta</v>
      </c>
      <c r="O198" s="1" t="str">
        <f>'Olah Data'!U197</f>
        <v>3402 Kabupaten Bantul Provinsi DI Yogyakarta</v>
      </c>
      <c r="P198" s="1" t="str">
        <f>'Olah Data'!V197</f>
        <v>3402 BPS Kabupaten Bantul</v>
      </c>
      <c r="Q198" s="1" t="str">
        <f>'Olah Data'!W197</f>
        <v>3471 BPS Kota Yogyakarta</v>
      </c>
    </row>
    <row r="199" spans="1:17" ht="12.75">
      <c r="A199" s="3">
        <f>'Olah Data'!A198</f>
        <v>45449.051372013884</v>
      </c>
      <c r="B199" s="1" t="str">
        <f>'Olah Data'!B198</f>
        <v>3SD1</v>
      </c>
      <c r="C199" s="23" t="str">
        <f>'Olah Data'!D198</f>
        <v>222112402</v>
      </c>
      <c r="D199" s="1" t="str">
        <f>'Olah Data'!E198</f>
        <v>Tsabit Bintang Herindra</v>
      </c>
      <c r="E199" s="1" t="str">
        <f>'Olah Data'!I198</f>
        <v>tsabitsky3@gmail.com</v>
      </c>
      <c r="F199" s="1" t="str">
        <f>'Olah Data'!J198</f>
        <v>085156460949</v>
      </c>
      <c r="G199" s="23" t="str">
        <f>'Olah Data'!L198</f>
        <v>0903426761</v>
      </c>
      <c r="H199" s="1" t="str">
        <f>'Olah Data'!M198</f>
        <v>TSABIT BINTANG HERINDRA</v>
      </c>
      <c r="I199" s="1" t="str">
        <f>'Olah Data'!N198</f>
        <v>BNI</v>
      </c>
      <c r="J199" s="1" t="str">
        <f>'Olah Data'!O198</f>
        <v>KRAMAT</v>
      </c>
      <c r="K199" s="1" t="str">
        <f>'Olah Data'!P198</f>
        <v>Jl. Marga Mulya No. 42, RT 007/RW 05,  Kel. Halim PK, Kec. Makasar, Jakarta Timur</v>
      </c>
      <c r="L199" s="1" t="str">
        <f>'Olah Data'!Q198</f>
        <v>Jakarta Timur</v>
      </c>
      <c r="M199" s="1" t="str">
        <f>'Olah Data'!R198</f>
        <v>Jl. Marga Mulya No. 42, RT 007/RW 05,  Kel. Halim PK, Kec. Makasar, Jakarta Timur</v>
      </c>
      <c r="N199" s="1" t="str">
        <f>'Olah Data'!S198</f>
        <v>3172 Kota Jakarta Timur Provinsi DKI Jakarta</v>
      </c>
      <c r="O199" s="1" t="str">
        <f>'Olah Data'!U198</f>
        <v>3201 Kabupaten Bogor Provinsi Jawa Barat</v>
      </c>
      <c r="P199" s="1" t="str">
        <f>'Olah Data'!V198</f>
        <v>3201 BPS Kabupaten Bogor</v>
      </c>
      <c r="Q199" s="1" t="str">
        <f>'Olah Data'!W198</f>
        <v>3276 BPS Kota Depok</v>
      </c>
    </row>
    <row r="200" spans="1:17" ht="12.75">
      <c r="A200" s="3">
        <f>'Olah Data'!A199</f>
        <v>45447.746906342596</v>
      </c>
      <c r="B200" s="1" t="str">
        <f>'Olah Data'!B199</f>
        <v>3SE2</v>
      </c>
      <c r="C200" s="23" t="str">
        <f>'Olah Data'!D199</f>
        <v>212112409</v>
      </c>
      <c r="D200" s="1" t="str">
        <f>'Olah Data'!E199</f>
        <v>Vellicia Layla Qamirat Subekti</v>
      </c>
      <c r="E200" s="1" t="str">
        <f>'Olah Data'!I199</f>
        <v>vellicia2795@gmail.com</v>
      </c>
      <c r="F200" s="1" t="str">
        <f>'Olah Data'!J199</f>
        <v>08970207939</v>
      </c>
      <c r="G200" s="23" t="str">
        <f>'Olah Data'!L199</f>
        <v>1310017992076</v>
      </c>
      <c r="H200" s="1" t="str">
        <f>'Olah Data'!M199</f>
        <v>VELLICIA LAYLA QAMIRATS</v>
      </c>
      <c r="I200" s="1" t="str">
        <f>'Olah Data'!N199</f>
        <v>Mandiri</v>
      </c>
      <c r="J200" s="1" t="str">
        <f>'Olah Data'!O199</f>
        <v>KCP Bandung Antapani</v>
      </c>
      <c r="K200" s="1" t="str">
        <f>'Olah Data'!P199</f>
        <v>Jl. Kebon sayur 1 No.8 RT.006 RW.015 Bidaracina, Jatinegara, Jakarta Timur</v>
      </c>
      <c r="L200" s="1" t="str">
        <f>'Olah Data'!Q199</f>
        <v>Jakarta Timur</v>
      </c>
      <c r="M200" s="1" t="str">
        <f>'Olah Data'!R199</f>
        <v>Jl. Balikpapan No. 36 RT.01/RW.10, Kelurahan Antapani Kidul, Kecamatan Antapani</v>
      </c>
      <c r="N200" s="1" t="str">
        <f>'Olah Data'!S199</f>
        <v>3273 Kota Bandung Provinsi Jawa Barat</v>
      </c>
      <c r="O200" s="1" t="str">
        <f>'Olah Data'!U199</f>
        <v>3277 Kota Cimahi Provinsi Jawa Barat</v>
      </c>
      <c r="P200" s="1" t="str">
        <f>'Olah Data'!V199</f>
        <v>3200 BPS Provinsi Jawa Barat</v>
      </c>
      <c r="Q200" s="1" t="str">
        <f>'Olah Data'!W199</f>
        <v>3273 BPS Kota Bandung</v>
      </c>
    </row>
    <row r="201" spans="1:17" ht="12.75">
      <c r="A201" s="3">
        <f>'Olah Data'!A200</f>
        <v>45447.748859479165</v>
      </c>
      <c r="B201" s="1" t="str">
        <f>'Olah Data'!B200</f>
        <v>3SK1</v>
      </c>
      <c r="C201" s="23" t="str">
        <f>'Olah Data'!D200</f>
        <v>212112198</v>
      </c>
      <c r="D201" s="1" t="str">
        <f>'Olah Data'!E200</f>
        <v>Muhamad Raditya Danu Carita</v>
      </c>
      <c r="E201" s="1" t="str">
        <f>'Olah Data'!I200</f>
        <v>radityadanu0607@gmail.com</v>
      </c>
      <c r="F201" s="1" t="str">
        <f>'Olah Data'!J200</f>
        <v>087715167188</v>
      </c>
      <c r="G201" s="23" t="str">
        <f>'Olah Data'!L200</f>
        <v>1343479234</v>
      </c>
      <c r="H201" s="1" t="str">
        <f>'Olah Data'!M200</f>
        <v>MUHAMAD RADITYA DANU CARITA</v>
      </c>
      <c r="I201" s="1" t="str">
        <f>'Olah Data'!N200</f>
        <v>BNI</v>
      </c>
      <c r="J201" s="1" t="str">
        <f>'Olah Data'!O200</f>
        <v>MUNGKID</v>
      </c>
      <c r="K201" s="1" t="str">
        <f>'Olah Data'!P200</f>
        <v>Gang Mangga, No. 9, RT.1/RW.3, Bidara Cina, Jatinegara, KOTA JAKARTA TIMUR, JATINEGARA, DKI JAKARTA, ID, 13340</v>
      </c>
      <c r="L201" s="1" t="str">
        <f>'Olah Data'!Q200</f>
        <v>Jakarta Timur</v>
      </c>
      <c r="M201" s="1" t="str">
        <f>'Olah Data'!R200</f>
        <v>Congkrang, RT.7/RW.4, Congkrang, Muntilan, Kabupaten Magelang, Jawa Tengah</v>
      </c>
      <c r="N201" s="1" t="str">
        <f>'Olah Data'!S200</f>
        <v>3308 Kabupaten Magelang Provinsi Jawa Tengah</v>
      </c>
      <c r="O201" s="1" t="str">
        <f>'Olah Data'!U200</f>
        <v>3371 Kota Magelang Provinsi Jawa Tengah</v>
      </c>
      <c r="P201" s="1" t="str">
        <f>'Olah Data'!V200</f>
        <v>3308 BPS Kabupaten Magelang</v>
      </c>
      <c r="Q201" s="1" t="str">
        <f>'Olah Data'!W200</f>
        <v>3371 BPS Kota Magelang</v>
      </c>
    </row>
    <row r="202" spans="1:17" ht="12.75">
      <c r="A202" s="3">
        <f>'Olah Data'!A201</f>
        <v>45447.749329247687</v>
      </c>
      <c r="B202" s="1" t="str">
        <f>'Olah Data'!B201</f>
        <v>3SI2</v>
      </c>
      <c r="C202" s="23" t="str">
        <f>'Olah Data'!D201</f>
        <v>222112156</v>
      </c>
      <c r="D202" s="1" t="str">
        <f>'Olah Data'!E201</f>
        <v>Linda Puspita Sari</v>
      </c>
      <c r="E202" s="1" t="str">
        <f>'Olah Data'!I201</f>
        <v>lindapuspita595@gmail.com</v>
      </c>
      <c r="F202" s="1" t="str">
        <f>'Olah Data'!J201</f>
        <v>089526668146</v>
      </c>
      <c r="G202" s="23" t="str">
        <f>'Olah Data'!L201</f>
        <v>0933 0100 6218 503</v>
      </c>
      <c r="H202" s="1" t="str">
        <f>'Olah Data'!M201</f>
        <v>LINDA PUSPITA SARI</v>
      </c>
      <c r="I202" s="1" t="str">
        <f>'Olah Data'!N201</f>
        <v>BRI</v>
      </c>
      <c r="J202" s="1" t="str">
        <f>'Olah Data'!O201</f>
        <v>Unit Otista III Jakarta</v>
      </c>
      <c r="K202" s="1" t="str">
        <f>'Olah Data'!P201</f>
        <v>Kos Pak Heri, Kebon Nanas Selatan 2 No. 1 RT 06 RW 05, Kel. Cipinang Cempedak, Kec. Jatinegara</v>
      </c>
      <c r="L202" s="1" t="str">
        <f>'Olah Data'!Q201</f>
        <v>Jakarta Timur</v>
      </c>
      <c r="M202" s="1" t="str">
        <f>'Olah Data'!R201</f>
        <v>Pasekan RT 006 RW 006, Kelurahan Gantiwarno, Kecamatan Matesih</v>
      </c>
      <c r="N202" s="1" t="str">
        <f>'Olah Data'!S201</f>
        <v>3313 Kabupaten Karanganyar Provinsi Jawa Tengah</v>
      </c>
      <c r="O202" s="1" t="str">
        <f>'Olah Data'!U201</f>
        <v>3372 Kota Surakarta Provinsi Jawa Tengah</v>
      </c>
      <c r="P202" s="1" t="str">
        <f>'Olah Data'!V201</f>
        <v>3313 BPS Kabupaten Karanganyar</v>
      </c>
      <c r="Q202" s="1" t="str">
        <f>'Olah Data'!W201</f>
        <v>3372 BPS Kota Surakarta</v>
      </c>
    </row>
    <row r="203" spans="1:17" ht="12.75">
      <c r="A203" s="3">
        <f>'Olah Data'!A202</f>
        <v>45447.749414421298</v>
      </c>
      <c r="B203" s="1" t="str">
        <f>'Olah Data'!B202</f>
        <v>2D33</v>
      </c>
      <c r="C203" s="23" t="str">
        <f>'Olah Data'!D202</f>
        <v>112212456</v>
      </c>
      <c r="D203" s="1" t="str">
        <f>'Olah Data'!E202</f>
        <v>Agnes R.K. Silalahi</v>
      </c>
      <c r="E203" s="1" t="str">
        <f>'Olah Data'!I202</f>
        <v>agnessilalahi016@gmail.com</v>
      </c>
      <c r="F203" s="1" t="str">
        <f>'Olah Data'!J202</f>
        <v>082260558675</v>
      </c>
      <c r="G203" s="23" t="str">
        <f>'Olah Data'!L202</f>
        <v>353901040224535</v>
      </c>
      <c r="H203" s="1" t="str">
        <f>'Olah Data'!M202</f>
        <v>Agnes Rosihan Kristianti Silalahi</v>
      </c>
      <c r="I203" s="1" t="str">
        <f>'Olah Data'!N202</f>
        <v>BRI</v>
      </c>
      <c r="J203" s="1" t="str">
        <f>'Olah Data'!O202</f>
        <v>Unit Porsea Balige</v>
      </c>
      <c r="K203" s="1" t="str">
        <f>'Olah Data'!P202</f>
        <v>Gang Kebon Sayur I, No.22, RT.4/RW.15, Kelurahan Bidara Cina, Jatinegara</v>
      </c>
      <c r="L203" s="1" t="str">
        <f>'Olah Data'!Q202</f>
        <v>Jakarta Timur</v>
      </c>
      <c r="M203" s="1" t="str">
        <f>'Olah Data'!R202</f>
        <v>Jalan Siponggol Dolok, Desa Parparean I, Kecamatan Porsea</v>
      </c>
      <c r="N203" s="1" t="str">
        <f>'Olah Data'!S202</f>
        <v>1206 Kabupaten Toba Samosir Provinsi Sumatera Utara</v>
      </c>
      <c r="O203" s="1" t="str">
        <f>'Olah Data'!U202</f>
        <v>3172 Kota Jakarta Timur Provinsi DKI Jakarta</v>
      </c>
      <c r="P203" s="1" t="str">
        <f>'Olah Data'!V202</f>
        <v>3172 BPS Kota Jakarta Timur</v>
      </c>
      <c r="Q203" s="1" t="str">
        <f>'Olah Data'!W202</f>
        <v>3100 BPS Provinsi DKI Jakarta</v>
      </c>
    </row>
    <row r="204" spans="1:17" ht="12.75">
      <c r="A204" s="3">
        <f>'Olah Data'!A203</f>
        <v>45448.669452152782</v>
      </c>
      <c r="B204" s="1" t="str">
        <f>'Olah Data'!B203</f>
        <v>3SK3</v>
      </c>
      <c r="C204" s="23" t="str">
        <f>'Olah Data'!D203</f>
        <v>212112235</v>
      </c>
      <c r="D204" s="1" t="str">
        <f>'Olah Data'!E203</f>
        <v>Nabila Randrika Putri</v>
      </c>
      <c r="E204" s="1" t="str">
        <f>'Olah Data'!I203</f>
        <v>nabilarandrika17@gmail.com</v>
      </c>
      <c r="F204" s="1" t="str">
        <f>'Olah Data'!J203</f>
        <v>082383696014</v>
      </c>
      <c r="G204" s="23" t="str">
        <f>'Olah Data'!L203</f>
        <v>543501040576534</v>
      </c>
      <c r="H204" s="1" t="str">
        <f>'Olah Data'!M203</f>
        <v>Nabila Randrika Putri</v>
      </c>
      <c r="I204" s="1" t="str">
        <f>'Olah Data'!N203</f>
        <v>BRI</v>
      </c>
      <c r="J204" s="1" t="str">
        <f>'Olah Data'!O203</f>
        <v>Bank BRI KCP UNIT Pasar Bawah</v>
      </c>
      <c r="K204" s="1" t="str">
        <f>'Olah Data'!P203</f>
        <v>Gang Sholihun No. 31a RT 13/RW 19, Kelurahan Bidara Cina, Kecamatan Jatinegara</v>
      </c>
      <c r="L204" s="1" t="str">
        <f>'Olah Data'!Q203</f>
        <v>Jakarta Timur</v>
      </c>
      <c r="M204" s="1" t="str">
        <f>'Olah Data'!R203</f>
        <v xml:space="preserve">Jalan Patanangan No. 144 RT 001/RW 002, Kelurahan Kubu Gulai Bancah, Kecamatan Mandiangin Koto Selayan </v>
      </c>
      <c r="N204" s="1" t="str">
        <f>'Olah Data'!S203</f>
        <v>1375 Kota Bukittinggi Provinsi Sumatera Barat</v>
      </c>
      <c r="O204" s="1" t="str">
        <f>'Olah Data'!U203</f>
        <v>1376 Kota Payakumbuh Provinsi Sumatera Barat</v>
      </c>
      <c r="P204" s="1" t="str">
        <f>'Olah Data'!V203</f>
        <v>1375 BPS Kota Bukittinggi</v>
      </c>
      <c r="Q204" s="1" t="str">
        <f>'Olah Data'!W203</f>
        <v>1376 BPS Kota Payakumbuh</v>
      </c>
    </row>
    <row r="205" spans="1:17" ht="12.75">
      <c r="A205" s="3">
        <f>'Olah Data'!A204</f>
        <v>45447.752377650468</v>
      </c>
      <c r="B205" s="1" t="str">
        <f>'Olah Data'!B204</f>
        <v>3SD2</v>
      </c>
      <c r="C205" s="23" t="str">
        <f>'Olah Data'!D204</f>
        <v>222112143</v>
      </c>
      <c r="D205" s="1" t="str">
        <f>'Olah Data'!E204</f>
        <v>Kuntum Khairani Aselia</v>
      </c>
      <c r="E205" s="1" t="str">
        <f>'Olah Data'!I204</f>
        <v>kuntumkhairani4@gmail.com</v>
      </c>
      <c r="F205" s="1" t="str">
        <f>'Olah Data'!J204</f>
        <v>082388206019</v>
      </c>
      <c r="G205" s="23" t="str">
        <f>'Olah Data'!L204</f>
        <v>7149290798</v>
      </c>
      <c r="H205" s="1" t="str">
        <f>'Olah Data'!M204</f>
        <v>KUNTUM KHAIRANI ASELIA</v>
      </c>
      <c r="I205" s="1" t="str">
        <f>'Olah Data'!N204</f>
        <v>BSI</v>
      </c>
      <c r="J205" s="1" t="str">
        <f>'Olah Data'!O204</f>
        <v>Bukittinggi 1</v>
      </c>
      <c r="K205" s="1" t="str">
        <f>'Olah Data'!P204</f>
        <v>Kosan login atta, No. 27 Jl. Masjid RT.12/RW.09 Otista 3 Kel. Bidara Cina, Kec. Jatinegara, Jakarta Timur  13330</v>
      </c>
      <c r="L205" s="1" t="str">
        <f>'Olah Data'!Q204</f>
        <v>Jakarta Timur</v>
      </c>
      <c r="M205" s="1" t="str">
        <f>'Olah Data'!R204</f>
        <v>Lundang, Kenagarian Panampuang, Kecamatan Ampek Angkek</v>
      </c>
      <c r="N205" s="1" t="str">
        <f>'Olah Data'!S204</f>
        <v>1307 Kabupaten Agam Provinsi Sumatera Barat</v>
      </c>
      <c r="O205" s="1" t="str">
        <f>'Olah Data'!U204</f>
        <v>1375 Kota Bukittinggi Provinsi Sumatera Barat</v>
      </c>
      <c r="P205" s="1" t="str">
        <f>'Olah Data'!V204</f>
        <v>1375 BPS Kota Bukittinggi</v>
      </c>
      <c r="Q205" s="1" t="str">
        <f>'Olah Data'!W204</f>
        <v>1376 BPS Kota Payakumbuh</v>
      </c>
    </row>
    <row r="206" spans="1:17" ht="12.75">
      <c r="A206" s="3">
        <f>'Olah Data'!A205</f>
        <v>45449.299826655093</v>
      </c>
      <c r="B206" s="1" t="str">
        <f>'Olah Data'!B205</f>
        <v>3SE3</v>
      </c>
      <c r="C206" s="23" t="str">
        <f>'Olah Data'!D205</f>
        <v>212112428</v>
      </c>
      <c r="D206" s="1" t="str">
        <f>'Olah Data'!E205</f>
        <v>Yuniar Yudhi Tirana</v>
      </c>
      <c r="E206" s="1" t="str">
        <f>'Olah Data'!I205</f>
        <v>yudhitirana05@gmail.com</v>
      </c>
      <c r="F206" s="1" t="str">
        <f>'Olah Data'!J205</f>
        <v>089666269036</v>
      </c>
      <c r="G206" s="23" t="str">
        <f>'Olah Data'!L205</f>
        <v>0900579254</v>
      </c>
      <c r="H206" s="1" t="str">
        <f>'Olah Data'!M205</f>
        <v>YUNIAR YUDHI TIRANA</v>
      </c>
      <c r="I206" s="1" t="str">
        <f>'Olah Data'!N205</f>
        <v>BNI</v>
      </c>
      <c r="J206" s="1" t="str">
        <f>'Olah Data'!O205</f>
        <v>UNDIP SEMARANG</v>
      </c>
      <c r="K206" s="1" t="str">
        <f>'Olah Data'!P205</f>
        <v>Jl. Otista 2 H. Minen No.16 6, RT.6/RW.9, Bidara Cina, Kecamatan Jatinegara</v>
      </c>
      <c r="L206" s="1" t="str">
        <f>'Olah Data'!Q205</f>
        <v>Jakarta Timur</v>
      </c>
      <c r="M206" s="1" t="str">
        <f>'Olah Data'!R205</f>
        <v>Jalan Erlangga Barat VII No.7 RT 008 RW 004, Kel. Pleburan, Kec. Semarang Selatan</v>
      </c>
      <c r="N206" s="1" t="str">
        <f>'Olah Data'!S205</f>
        <v>3374 Kota Semarang Provinsi Jawa Tengah</v>
      </c>
      <c r="O206" s="1" t="str">
        <f>'Olah Data'!U205</f>
        <v>3578 Kota Surabaya Provinsi Jawa Timur</v>
      </c>
      <c r="P206" s="1" t="str">
        <f>'Olah Data'!V205</f>
        <v>3374 BPS Kota Semarang</v>
      </c>
      <c r="Q206" s="1" t="str">
        <f>'Olah Data'!W205</f>
        <v>3300 BPS Provinsi Jawa Tengah</v>
      </c>
    </row>
    <row r="207" spans="1:17" ht="12.75">
      <c r="A207" s="3">
        <f>'Olah Data'!A206</f>
        <v>45448.159018692131</v>
      </c>
      <c r="B207" s="1" t="str">
        <f>'Olah Data'!B206</f>
        <v>3SD3</v>
      </c>
      <c r="C207" s="23" t="str">
        <f>'Olah Data'!D206</f>
        <v>222111925</v>
      </c>
      <c r="D207" s="1" t="str">
        <f>'Olah Data'!E206</f>
        <v>Arsyka Laila Oktalia Siregar</v>
      </c>
      <c r="E207" s="1" t="str">
        <f>'Olah Data'!I206</f>
        <v>arsykalaila4103os@gmail.com</v>
      </c>
      <c r="F207" s="1" t="str">
        <f>'Olah Data'!J206</f>
        <v>082166739433</v>
      </c>
      <c r="G207" s="23" t="str">
        <f>'Olah Data'!L206</f>
        <v>1158728806</v>
      </c>
      <c r="H207" s="1" t="str">
        <f>'Olah Data'!M206</f>
        <v>ARSYKA LAILA OKTALIA</v>
      </c>
      <c r="I207" s="1" t="str">
        <f>'Olah Data'!N206</f>
        <v>BNI</v>
      </c>
      <c r="J207" s="1" t="str">
        <f>'Olah Data'!O206</f>
        <v>Bank BNI KCP LUBUK PAKAM, Deli Serdang</v>
      </c>
      <c r="K207" s="1" t="str">
        <f>'Olah Data'!P206</f>
        <v>Jl. H.Hasbi No.6 RT.10/RT.9, Bidara Cina, Jatinegara</v>
      </c>
      <c r="L207" s="1" t="str">
        <f>'Olah Data'!Q206</f>
        <v>Jakarta Timur</v>
      </c>
      <c r="M207" s="1" t="str">
        <f>'Olah Data'!R206</f>
        <v>Jln Pembangunan I No.224 Desa Sekip, Kecamatan Lubuk Pakam, Kabupaten Deli Serdang, Provinsi Sumatera Utara</v>
      </c>
      <c r="N207" s="1" t="str">
        <f>'Olah Data'!S206</f>
        <v>1212 Kabupaten Deli Serdang Provinsi Sumatera Utara</v>
      </c>
      <c r="O207" s="1" t="str">
        <f>'Olah Data'!U206</f>
        <v>1275 Kota Medan Provinsi Sumatera Utara</v>
      </c>
      <c r="P207" s="1" t="str">
        <f>'Olah Data'!V206</f>
        <v>1212 BPS Kabupaten Deli Serdang</v>
      </c>
      <c r="Q207" s="1" t="str">
        <f>'Olah Data'!W206</f>
        <v>1200 BPS Provinsi Sumatera Utara</v>
      </c>
    </row>
    <row r="208" spans="1:17" ht="12.75">
      <c r="A208" s="3">
        <f>'Olah Data'!A207</f>
        <v>45447.756632418983</v>
      </c>
      <c r="B208" s="1" t="str">
        <f>'Olah Data'!B207</f>
        <v>3SK2</v>
      </c>
      <c r="C208" s="23" t="str">
        <f>'Olah Data'!D207</f>
        <v>212111980</v>
      </c>
      <c r="D208" s="1" t="str">
        <f>'Olah Data'!E207</f>
        <v>Debby Cynthia Ningrum</v>
      </c>
      <c r="E208" s="1" t="str">
        <f>'Olah Data'!I207</f>
        <v>debbycynthian14@gmail.com</v>
      </c>
      <c r="F208" s="1" t="str">
        <f>'Olah Data'!J207</f>
        <v>0895377191113</v>
      </c>
      <c r="G208" s="23" t="str">
        <f>'Olah Data'!L207</f>
        <v>003201027345531</v>
      </c>
      <c r="H208" s="1" t="str">
        <f>'Olah Data'!M207</f>
        <v xml:space="preserve">Debby Cynthia Ningrum </v>
      </c>
      <c r="I208" s="1" t="str">
        <f>'Olah Data'!N207</f>
        <v>BRI</v>
      </c>
      <c r="J208" s="1" t="str">
        <f>'Olah Data'!O207</f>
        <v>KC Kebumen</v>
      </c>
      <c r="K208" s="1" t="str">
        <f>'Olah Data'!P207</f>
        <v>Jl Asem No. 14 RT 14 RW 02 Bidara Cina, Jatinegara</v>
      </c>
      <c r="L208" s="1" t="str">
        <f>'Olah Data'!Q207</f>
        <v>Jakarta Timur</v>
      </c>
      <c r="M208" s="1" t="str">
        <f>'Olah Data'!R207</f>
        <v>Jl Telasih RT 01/2 Panjer, Kebumen</v>
      </c>
      <c r="N208" s="1" t="str">
        <f>'Olah Data'!S207</f>
        <v>3305 Kabupaten Kebumen Provinsi Jawa Tengah</v>
      </c>
      <c r="O208" s="1" t="str">
        <f>'Olah Data'!U207</f>
        <v>3172 Kota Jakarta Timur Provinsi DKI Jakarta</v>
      </c>
      <c r="P208" s="1" t="str">
        <f>'Olah Data'!V207</f>
        <v>3305 BPS Kabupaten Kebumen</v>
      </c>
      <c r="Q208" s="1" t="str">
        <f>'Olah Data'!W207</f>
        <v>3100 BPS Provinsi DKI Jakarta</v>
      </c>
    </row>
    <row r="209" spans="1:17" ht="12.75">
      <c r="A209" s="3">
        <f>'Olah Data'!A208</f>
        <v>45451.415407118053</v>
      </c>
      <c r="B209" s="1" t="str">
        <f>'Olah Data'!B208</f>
        <v>2D33</v>
      </c>
      <c r="C209" s="23" t="str">
        <f>'Olah Data'!D208</f>
        <v>112212437</v>
      </c>
      <c r="D209" s="1" t="str">
        <f>'Olah Data'!E208</f>
        <v>Abduroqy Alimarwan Dunda</v>
      </c>
      <c r="E209" s="1" t="str">
        <f>'Olah Data'!I208</f>
        <v>lagilagiwaty@gmail.com</v>
      </c>
      <c r="F209" s="1" t="str">
        <f>'Olah Data'!J208</f>
        <v>081248149125</v>
      </c>
      <c r="G209" s="23" t="str">
        <f>'Olah Data'!L208</f>
        <v>1860003237365</v>
      </c>
      <c r="H209" s="1" t="str">
        <f>'Olah Data'!M208</f>
        <v>ABDUROQY ALIMARWAN D</v>
      </c>
      <c r="I209" s="1" t="str">
        <f>'Olah Data'!N208</f>
        <v>Mandiri</v>
      </c>
      <c r="J209" s="1" t="str">
        <f>'Olah Data'!O208</f>
        <v xml:space="preserve">Kota Ternate </v>
      </c>
      <c r="K209" s="1" t="str">
        <f>'Olah Data'!P208</f>
        <v>Kost bu ida yanti jln.otista 78 no.21 rt003 rw 05, sebrang mcd otista ada mesjid hidayatullah, rumahnya pagar beton hitam</v>
      </c>
      <c r="L209" s="1" t="str">
        <f>'Olah Data'!Q208</f>
        <v>Jakarta Timur</v>
      </c>
      <c r="M209" s="1" t="str">
        <f>'Olah Data'!R208</f>
        <v xml:space="preserve">Kel. Kota baru , no.290 , lorong om desa, Ternate tengah, Kota Ternate </v>
      </c>
      <c r="N209" s="1" t="str">
        <f>'Olah Data'!S208</f>
        <v>8271 Kota Ternate Provinsi Maluku Utara</v>
      </c>
      <c r="O209" s="1" t="str">
        <f>'Olah Data'!U208</f>
        <v>8271 Kota Ternate Provinsi Maluku Utara</v>
      </c>
      <c r="P209" s="1" t="str">
        <f>'Olah Data'!V208</f>
        <v>3100 BPS Provinsi DKI Jakarta</v>
      </c>
      <c r="Q209" s="1" t="str">
        <f>'Olah Data'!W208</f>
        <v>3173 BPS Kota Jakarta Pusat</v>
      </c>
    </row>
    <row r="210" spans="1:17" ht="12.75">
      <c r="A210" s="3">
        <f>'Olah Data'!A209</f>
        <v>45451.500950995367</v>
      </c>
      <c r="B210" s="1" t="str">
        <f>'Olah Data'!B209</f>
        <v>3SE3</v>
      </c>
      <c r="C210" s="23" t="str">
        <f>'Olah Data'!D209</f>
        <v>212112298</v>
      </c>
      <c r="D210" s="1" t="str">
        <f>'Olah Data'!E209</f>
        <v>Rafael Agintha Tarigan</v>
      </c>
      <c r="E210" s="1" t="str">
        <f>'Olah Data'!I209</f>
        <v>rfltrgn@gmail.com</v>
      </c>
      <c r="F210" s="1" t="str">
        <f>'Olah Data'!J209</f>
        <v>085270159483</v>
      </c>
      <c r="G210" s="23" t="str">
        <f>'Olah Data'!L209</f>
        <v>1050016853693</v>
      </c>
      <c r="H210" s="1" t="str">
        <f>'Olah Data'!M209</f>
        <v>RAFAEL AGINTHA TARIGAN</v>
      </c>
      <c r="I210" s="1" t="str">
        <f>'Olah Data'!N209</f>
        <v>Mandiri</v>
      </c>
      <c r="J210" s="1" t="str">
        <f>'Olah Data'!O209</f>
        <v>Kantor Cabang Bank Mandiri (Jl. S. Parman No.207 Blok D-E, Babura, Medan Baru, Medan City, North Sumatra 20153)</v>
      </c>
      <c r="K210" s="1" t="str">
        <f>'Olah Data'!P209</f>
        <v>Jalan Dawel Nomor 15, RT 005/RW 009, Kelurahan Bidaracina, Kecamatan Jatinegara</v>
      </c>
      <c r="L210" s="1" t="str">
        <f>'Olah Data'!Q209</f>
        <v>Jakarta Timur</v>
      </c>
      <c r="M210" s="1" t="str">
        <f>'Olah Data'!R209</f>
        <v>Jalan Kalisari III No. 72, RT.1/RW.10, Kalisari, Kecamatan Pasar Rebo</v>
      </c>
      <c r="N210" s="1" t="str">
        <f>'Olah Data'!S209</f>
        <v>3172 Kota Jakarta Timur Provinsi DKI Jakarta</v>
      </c>
      <c r="O210" s="1" t="str">
        <f>'Olah Data'!U209</f>
        <v>3173 Kota Jakarta Pusat Provinsi DKI Jakarta</v>
      </c>
      <c r="P210" s="1" t="str">
        <f>'Olah Data'!V209</f>
        <v>3173 BPS Kota Jakarta Pusat</v>
      </c>
      <c r="Q210" s="1" t="str">
        <f>'Olah Data'!W209</f>
        <v>3100 BPS Provinsi DKI Jakarta</v>
      </c>
    </row>
    <row r="211" spans="1:17" ht="12.75">
      <c r="A211" s="3">
        <f>'Olah Data'!A210</f>
        <v>45447.764369328703</v>
      </c>
      <c r="B211" s="1" t="str">
        <f>'Olah Data'!B210</f>
        <v>3SE2</v>
      </c>
      <c r="C211" s="23" t="str">
        <f>'Olah Data'!D210</f>
        <v>212112330</v>
      </c>
      <c r="D211" s="1" t="str">
        <f>'Olah Data'!E210</f>
        <v>Rizka Sabrina</v>
      </c>
      <c r="E211" s="1" t="str">
        <f>'Olah Data'!I210</f>
        <v>qirembulan@gmail.com</v>
      </c>
      <c r="F211" s="1" t="str">
        <f>'Olah Data'!J210</f>
        <v>081288318011</v>
      </c>
      <c r="G211" s="23" t="str">
        <f>'Olah Data'!L210</f>
        <v>7152594105</v>
      </c>
      <c r="H211" s="1" t="str">
        <f>'Olah Data'!M210</f>
        <v>Rizka Sabrina</v>
      </c>
      <c r="I211" s="1" t="str">
        <f>'Olah Data'!N210</f>
        <v>Bank Syariah Indonesia</v>
      </c>
      <c r="J211" s="1" t="str">
        <f>'Olah Data'!O210</f>
        <v>Pangkalan Kerinci</v>
      </c>
      <c r="K211" s="1" t="str">
        <f>'Olah Data'!P210</f>
        <v>Kos Pak Chandra, Jl. Asem No. 26 RT 03 RW 01 Bidara cina, Jatinegara</v>
      </c>
      <c r="L211" s="1" t="str">
        <f>'Olah Data'!Q210</f>
        <v>Jakarta Timur</v>
      </c>
      <c r="M211" s="1" t="str">
        <f>'Olah Data'!R210</f>
        <v>Komplek Perumahan PT. RAPP F.250 RT 007 RW 009, Pangkalan Kerinci Timur</v>
      </c>
      <c r="N211" s="1" t="str">
        <f>'Olah Data'!S210</f>
        <v>1404 Kabupaten Pelalawan Provinsi Riau</v>
      </c>
      <c r="O211" s="1" t="str">
        <f>'Olah Data'!U210</f>
        <v>3172 Kota Jakarta Timur Provinsi DKI Jakarta</v>
      </c>
      <c r="P211" s="1" t="str">
        <f>'Olah Data'!V210</f>
        <v>1404 BPS Kabupaten Pelalawan</v>
      </c>
      <c r="Q211" s="1" t="str">
        <f>'Olah Data'!W210</f>
        <v>3100 BPS Provinsi DKI Jakarta</v>
      </c>
    </row>
    <row r="212" spans="1:17" ht="12.75">
      <c r="A212" s="3">
        <f>'Olah Data'!A211</f>
        <v>45447.764400729167</v>
      </c>
      <c r="B212" s="1" t="str">
        <f>'Olah Data'!B211</f>
        <v>3SI2</v>
      </c>
      <c r="C212" s="23" t="str">
        <f>'Olah Data'!D211</f>
        <v>222112243</v>
      </c>
      <c r="D212" s="1" t="str">
        <f>'Olah Data'!E211</f>
        <v>Natalie Merry Angelina</v>
      </c>
      <c r="E212" s="1" t="str">
        <f>'Olah Data'!I211</f>
        <v>natalie.merry.angelina@mail.ugm.ac.id</v>
      </c>
      <c r="F212" s="1" t="str">
        <f>'Olah Data'!J211</f>
        <v>081213670308</v>
      </c>
      <c r="G212" s="23" t="str">
        <f>'Olah Data'!L211</f>
        <v>680101028182531</v>
      </c>
      <c r="H212" s="1" t="str">
        <f>'Olah Data'!M211</f>
        <v xml:space="preserve">NATALIE MERRY ANGELINA </v>
      </c>
      <c r="I212" s="1" t="str">
        <f>'Olah Data'!N211</f>
        <v>BRI</v>
      </c>
      <c r="J212" s="1" t="str">
        <f>'Olah Data'!O211</f>
        <v xml:space="preserve">Muntilan </v>
      </c>
      <c r="K212" s="1" t="str">
        <f>'Olah Data'!P211</f>
        <v>Kossan Butar-Butar, Gang Sensus I No.8, RT.4/RW.15, Kel. Bidaracina, Kec. Jatinegara</v>
      </c>
      <c r="L212" s="1" t="str">
        <f>'Olah Data'!Q211</f>
        <v>Jakarta Timur</v>
      </c>
      <c r="M212" s="1" t="str">
        <f>'Olah Data'!R211</f>
        <v xml:space="preserve">Gupit Kadirojo RT 06/RW 01, Kel. Muntilan, Kec. Muntilan </v>
      </c>
      <c r="N212" s="1" t="str">
        <f>'Olah Data'!S211</f>
        <v>3308 Kabupaten Magelang Provinsi Jawa Tengah</v>
      </c>
      <c r="O212" s="1" t="str">
        <f>'Olah Data'!U211</f>
        <v>3371 Kota Magelang Provinsi Jawa Tengah</v>
      </c>
      <c r="P212" s="1" t="str">
        <f>'Olah Data'!V211</f>
        <v>3308 BPS Kabupaten Magelang</v>
      </c>
      <c r="Q212" s="1" t="str">
        <f>'Olah Data'!W211</f>
        <v>3371 BPS Kota Magelang</v>
      </c>
    </row>
    <row r="213" spans="1:17" ht="12.75">
      <c r="A213" s="3">
        <f>'Olah Data'!A212</f>
        <v>45447.76450049768</v>
      </c>
      <c r="B213" s="1" t="str">
        <f>'Olah Data'!B212</f>
        <v>3SE1</v>
      </c>
      <c r="C213" s="23" t="str">
        <f>'Olah Data'!D212</f>
        <v>212112208</v>
      </c>
      <c r="D213" s="1" t="str">
        <f>'Olah Data'!E212</f>
        <v>Muhammad Aswan Aziz</v>
      </c>
      <c r="E213" s="1" t="str">
        <f>'Olah Data'!I212</f>
        <v>aswanaziz433@gmail.com</v>
      </c>
      <c r="F213" s="1" t="str">
        <f>'Olah Data'!J212</f>
        <v>081513645359</v>
      </c>
      <c r="G213" s="23" t="str">
        <f>'Olah Data'!L212</f>
        <v>0941738167</v>
      </c>
      <c r="H213" s="1" t="str">
        <f>'Olah Data'!M212</f>
        <v>MUHAMMAD ASWAN AZIZ</v>
      </c>
      <c r="I213" s="1" t="str">
        <f>'Olah Data'!N212</f>
        <v>BCA</v>
      </c>
      <c r="J213" s="1" t="str">
        <f>'Olah Data'!O212</f>
        <v>Rawamangun</v>
      </c>
      <c r="K213" s="1" t="str">
        <f>'Olah Data'!P212</f>
        <v>JL Raya Bekasi Timur RT10/08, No.195B, Kelurahan Cipinang, Kecamatan Pulogadung</v>
      </c>
      <c r="L213" s="1" t="str">
        <f>'Olah Data'!Q212</f>
        <v>Jakarta Timur</v>
      </c>
      <c r="M213" s="1" t="str">
        <f>'Olah Data'!R212</f>
        <v>JL Raya Bekasi Timur RT10/08, No.195B, Kelurahan Cipinang, Kecamatan Pulogadung</v>
      </c>
      <c r="N213" s="1" t="str">
        <f>'Olah Data'!S212</f>
        <v>3172 Kota Jakarta Timur Provinsi DKI Jakarta</v>
      </c>
      <c r="O213" s="1" t="str">
        <f>'Olah Data'!U212</f>
        <v>3173 Kota Jakarta Pusat Provinsi DKI Jakarta</v>
      </c>
      <c r="P213" s="1" t="str">
        <f>'Olah Data'!V212</f>
        <v>3172 BPS Kota Jakarta Timur</v>
      </c>
      <c r="Q213" s="1" t="str">
        <f>'Olah Data'!W212</f>
        <v>3100 BPS Provinsi DKI Jakarta</v>
      </c>
    </row>
    <row r="214" spans="1:17" ht="12.75">
      <c r="A214" s="3">
        <f>'Olah Data'!A213</f>
        <v>45447.770775046301</v>
      </c>
      <c r="B214" s="1" t="str">
        <f>'Olah Data'!B213</f>
        <v>2D31</v>
      </c>
      <c r="C214" s="23" t="str">
        <f>'Olah Data'!D213</f>
        <v>112212928</v>
      </c>
      <c r="D214" s="1" t="str">
        <f>'Olah Data'!E213</f>
        <v>YULISMAH</v>
      </c>
      <c r="E214" s="1" t="str">
        <f>'Olah Data'!I213</f>
        <v>yulismah07@gmail.com</v>
      </c>
      <c r="F214" s="1" t="str">
        <f>'Olah Data'!J213</f>
        <v>081350397992</v>
      </c>
      <c r="G214" s="23" t="str">
        <f>'Olah Data'!L213</f>
        <v>024001009509534</v>
      </c>
      <c r="H214" s="1" t="str">
        <f>'Olah Data'!M213</f>
        <v>Yulismah</v>
      </c>
      <c r="I214" s="1" t="str">
        <f>'Olah Data'!N213</f>
        <v>BRI</v>
      </c>
      <c r="J214" s="1" t="str">
        <f>'Olah Data'!O213</f>
        <v>Kantor Cabang Jakarta, Jl. Otista Raya Jl. Otto Iskandardinata No.72, Kp. Melayu, Kecamatan Jatinegara, Kota Jakarta Timur</v>
      </c>
      <c r="K214" s="1" t="str">
        <f>'Olah Data'!P213</f>
        <v>Jalan Mulia No.21, RT.9/RW.8, Kel. Bidara Cina, Jatinegara</v>
      </c>
      <c r="L214" s="1" t="str">
        <f>'Olah Data'!Q213</f>
        <v>Jakarta Timur</v>
      </c>
      <c r="M214" s="1" t="str">
        <f>'Olah Data'!R213</f>
        <v>Jalan Mulia No.21, RT.9/RW.8, Kel. Bidara Cina, Jatinegara</v>
      </c>
      <c r="N214" s="1" t="str">
        <f>'Olah Data'!S213</f>
        <v>3172 Kota Jakarta Timur Provinsi DKI Jakarta</v>
      </c>
      <c r="O214" s="1" t="str">
        <f>'Olah Data'!U213</f>
        <v>3171 Kota Jakarta Selatan Provinsi DKI Jakarta</v>
      </c>
      <c r="P214" s="1" t="str">
        <f>'Olah Data'!V213</f>
        <v>3172 BPS Kota Jakarta Timur</v>
      </c>
      <c r="Q214" s="1" t="str">
        <f>'Olah Data'!W213</f>
        <v>3171 BPS Kota Jakarta Selatan</v>
      </c>
    </row>
    <row r="215" spans="1:17" ht="12.75">
      <c r="A215" s="3">
        <f>'Olah Data'!A214</f>
        <v>45447.771713148148</v>
      </c>
      <c r="B215" s="1" t="str">
        <f>'Olah Data'!B214</f>
        <v>3SK1</v>
      </c>
      <c r="C215" s="23" t="str">
        <f>'Olah Data'!D214</f>
        <v>212112041</v>
      </c>
      <c r="D215" s="1" t="str">
        <f>'Olah Data'!E214</f>
        <v>Farah Fadhilah Husain</v>
      </c>
      <c r="E215" s="1" t="str">
        <f>'Olah Data'!I214</f>
        <v>farahhusain2001@gmail.com</v>
      </c>
      <c r="F215" s="1">
        <f>'Olah Data'!J214</f>
        <v>6285869131109</v>
      </c>
      <c r="G215" s="23" t="str">
        <f>'Olah Data'!L214</f>
        <v>179201002291538</v>
      </c>
      <c r="H215" s="1" t="str">
        <f>'Olah Data'!M214</f>
        <v>FARAH FADHILAH HUSAIN</v>
      </c>
      <c r="I215" s="1" t="str">
        <f>'Olah Data'!N214</f>
        <v>BRI</v>
      </c>
      <c r="J215" s="1" t="str">
        <f>'Olah Data'!O214</f>
        <v>BRI KK UMP Purwokerto</v>
      </c>
      <c r="K215" s="1" t="str">
        <f>'Olah Data'!P214</f>
        <v xml:space="preserve"> RT03/RW07, No. 15B, Jl Kebon Nanas Utara I,  Cipinang Cempedak, Jatinegara</v>
      </c>
      <c r="L215" s="1" t="str">
        <f>'Olah Data'!Q214</f>
        <v>Jakarta Timur</v>
      </c>
      <c r="M215" s="1" t="str">
        <f>'Olah Data'!R214</f>
        <v>RT 02 RW 02, JL. Sidamulya, Desa Kedungmalang, Kecamatan Sumbang</v>
      </c>
      <c r="N215" s="1" t="str">
        <f>'Olah Data'!S214</f>
        <v>3302 Kabupaten Banyumas Provinsi Jawa Tengah</v>
      </c>
      <c r="O215" s="1" t="str">
        <f>'Olah Data'!U214</f>
        <v>3303 Kabupaten Purbalingga Provinsi Jawa Tengah</v>
      </c>
      <c r="P215" s="1" t="str">
        <f>'Olah Data'!V214</f>
        <v>3302 BPS Kabupaten Banyumas</v>
      </c>
      <c r="Q215" s="1" t="str">
        <f>'Olah Data'!W214</f>
        <v>3303 BPS Kabupaten Purbalingga</v>
      </c>
    </row>
    <row r="216" spans="1:17" ht="12.75">
      <c r="A216" s="3">
        <f>'Olah Data'!A215</f>
        <v>45448.723228680552</v>
      </c>
      <c r="B216" s="1" t="str">
        <f>'Olah Data'!B215</f>
        <v>3SD1</v>
      </c>
      <c r="C216" s="23" t="str">
        <f>'Olah Data'!D215</f>
        <v>222112071</v>
      </c>
      <c r="D216" s="1" t="str">
        <f>'Olah Data'!E215</f>
        <v>GHAFFAR ISMAIL</v>
      </c>
      <c r="E216" s="1" t="str">
        <f>'Olah Data'!I215</f>
        <v>ghaffarismail6@gmail.com</v>
      </c>
      <c r="F216" s="1" t="str">
        <f>'Olah Data'!J215</f>
        <v>0895384088597</v>
      </c>
      <c r="G216" s="23" t="str">
        <f>'Olah Data'!L215</f>
        <v>156901000593539</v>
      </c>
      <c r="H216" s="1" t="str">
        <f>'Olah Data'!M215</f>
        <v>GHAFFAR ISMAIL</v>
      </c>
      <c r="I216" s="1" t="str">
        <f>'Olah Data'!N215</f>
        <v>BRI</v>
      </c>
      <c r="J216" s="1" t="str">
        <f>'Olah Data'!O215</f>
        <v>1569 KK POLRES PURBALINGGA</v>
      </c>
      <c r="K216" s="1" t="str">
        <f>'Olah Data'!P215</f>
        <v>Rt. 10/Rw. 9, No.28, Jalan Masjid , Bidara Cina, Jatinegara</v>
      </c>
      <c r="L216" s="1" t="str">
        <f>'Olah Data'!Q215</f>
        <v>Jakarta Timur</v>
      </c>
      <c r="M216" s="1" t="str">
        <f>'Olah Data'!R215</f>
        <v>Jalan maskoki no 85A, perumnas 2, kecamatan Kayuringin, Kota Bekasi, Jawa Barat</v>
      </c>
      <c r="N216" s="1" t="str">
        <f>'Olah Data'!S215</f>
        <v>3275 Kota Bekasi Provinsi Jawa Barat</v>
      </c>
      <c r="O216" s="1" t="str">
        <f>'Olah Data'!U215</f>
        <v>3275 Kota Bekasi Provinsi Jawa Barat</v>
      </c>
      <c r="P216" s="1" t="str">
        <f>'Olah Data'!V215</f>
        <v>3275 BPS Kota Bekasi</v>
      </c>
      <c r="Q216" s="1" t="str">
        <f>'Olah Data'!W215</f>
        <v>3173 BPS Kota Jakarta Pusat</v>
      </c>
    </row>
    <row r="217" spans="1:17" ht="12.75">
      <c r="A217" s="3">
        <f>'Olah Data'!A216</f>
        <v>45447.775718773148</v>
      </c>
      <c r="B217" s="1" t="str">
        <f>'Olah Data'!B216</f>
        <v>3SE3</v>
      </c>
      <c r="C217" s="23" t="str">
        <f>'Olah Data'!D216</f>
        <v>212112256</v>
      </c>
      <c r="D217" s="1" t="str">
        <f>'Olah Data'!E216</f>
        <v>Ni Putu Esti Utami Barsua</v>
      </c>
      <c r="E217" s="1" t="str">
        <f>'Olah Data'!I216</f>
        <v>estibarsua@gmail.com</v>
      </c>
      <c r="F217" s="1" t="str">
        <f>'Olah Data'!J216</f>
        <v>0895330633793</v>
      </c>
      <c r="G217" s="23" t="str">
        <f>'Olah Data'!L216</f>
        <v>348601035359536</v>
      </c>
      <c r="H217" s="1" t="str">
        <f>'Olah Data'!M216</f>
        <v>Ni Putu Esti Utami Barsua</v>
      </c>
      <c r="I217" s="1" t="str">
        <f>'Olah Data'!N216</f>
        <v>BRI</v>
      </c>
      <c r="J217" s="1" t="str">
        <f>'Olah Data'!O216</f>
        <v>Bank BRI UNIT Gianyar</v>
      </c>
      <c r="K217" s="1" t="str">
        <f>'Olah Data'!P216</f>
        <v>Jalan Otto Iskandardinata No.23, RT.8/RW.9, Bidara Cina, Jatinegara, Kota Jakarta Timur, DKI Jakarta, Kode Pos 13330</v>
      </c>
      <c r="L217" s="1" t="str">
        <f>'Olah Data'!Q216</f>
        <v>Jakarta Timur</v>
      </c>
      <c r="M217" s="1" t="str">
        <f>'Olah Data'!R216</f>
        <v>Perumahan Sejahtera Land Blok i Gang 5 No 187, Kampung Oetalu, Desa Penfui Timur, Kec Kupang Tengah, Kab Kupang.</v>
      </c>
      <c r="N217" s="1" t="str">
        <f>'Olah Data'!S216</f>
        <v>5303 Kabupaten Kupang Provinsi Nusa Tenggara Timur</v>
      </c>
      <c r="O217" s="1" t="str">
        <f>'Olah Data'!U216</f>
        <v>5371 Kota Kupang Provinsi Nusa Tenggara Timur</v>
      </c>
      <c r="P217" s="1" t="str">
        <f>'Olah Data'!V216</f>
        <v>5300 BPS Provinsi Nusa Tenggara Timur</v>
      </c>
      <c r="Q217" s="1" t="str">
        <f>'Olah Data'!W216</f>
        <v>5371 BPS Kota Kupang</v>
      </c>
    </row>
    <row r="218" spans="1:17" ht="12.75">
      <c r="A218" s="3">
        <f>'Olah Data'!A217</f>
        <v>45447.777292893516</v>
      </c>
      <c r="B218" s="1" t="str">
        <f>'Olah Data'!B217</f>
        <v>3SD1</v>
      </c>
      <c r="C218" s="23" t="str">
        <f>'Olah Data'!D217</f>
        <v>222112423</v>
      </c>
      <c r="D218" s="1" t="str">
        <f>'Olah Data'!E217</f>
        <v>Yuli Arindah</v>
      </c>
      <c r="E218" s="1" t="str">
        <f>'Olah Data'!I217</f>
        <v>yuliarindahnardi@gmail.com</v>
      </c>
      <c r="F218" s="1" t="str">
        <f>'Olah Data'!J217</f>
        <v>082140922165</v>
      </c>
      <c r="G218" s="23" t="str">
        <f>'Olah Data'!L217</f>
        <v>632101003798507</v>
      </c>
      <c r="H218" s="1" t="str">
        <f>'Olah Data'!M217</f>
        <v>YULI ARINDAH</v>
      </c>
      <c r="I218" s="1" t="str">
        <f>'Olah Data'!N217</f>
        <v>BRI</v>
      </c>
      <c r="J218" s="1" t="str">
        <f>'Olah Data'!O217</f>
        <v xml:space="preserve"> BRI UNIT YOSOWILANGUN</v>
      </c>
      <c r="K218" s="1" t="str">
        <f>'Olah Data'!P217</f>
        <v xml:space="preserve">Jalan Masjid No 20 RT14 RW 9, Kelurahan Bidara Cina, Kecamatan Jatinegara </v>
      </c>
      <c r="L218" s="1" t="str">
        <f>'Olah Data'!Q217</f>
        <v>Jakarta Timur</v>
      </c>
      <c r="M218" s="1" t="str">
        <f>'Olah Data'!R217</f>
        <v xml:space="preserve">Jalan Mayjen Sukertiyo NO.59 RT 01 RW 01  Desa Yosowilangun Lor Kecamatan Yosowilangun </v>
      </c>
      <c r="N218" s="1" t="str">
        <f>'Olah Data'!S217</f>
        <v>3508 Kabupaten Lumajang Provinsi Jawa Timur</v>
      </c>
      <c r="O218" s="1" t="str">
        <f>'Olah Data'!U217</f>
        <v>3508 Kabupaten Lumajang Provinsi Jawa Timur</v>
      </c>
      <c r="P218" s="1" t="str">
        <f>'Olah Data'!V217</f>
        <v>3508 BPS Kabupaten Lumajang</v>
      </c>
      <c r="Q218" s="1" t="str">
        <f>'Olah Data'!W217</f>
        <v>3508 BPS Kabupaten Lumajang</v>
      </c>
    </row>
    <row r="219" spans="1:17" ht="12.75">
      <c r="A219" s="3">
        <f>'Olah Data'!A218</f>
        <v>45447.78432259259</v>
      </c>
      <c r="B219" s="1" t="str">
        <f>'Olah Data'!B218</f>
        <v>3SK1</v>
      </c>
      <c r="C219" s="23" t="str">
        <f>'Olah Data'!D218</f>
        <v>212112012</v>
      </c>
      <c r="D219" s="1" t="str">
        <f>'Olah Data'!E218</f>
        <v>ELISA NUR RAHMAWATI</v>
      </c>
      <c r="E219" s="1" t="str">
        <f>'Olah Data'!I218</f>
        <v>elisanur2003@gmail.com</v>
      </c>
      <c r="F219" s="1" t="str">
        <f>'Olah Data'!J218</f>
        <v>082257640258</v>
      </c>
      <c r="G219" s="23" t="str">
        <f>'Olah Data'!L218</f>
        <v>220401006233506</v>
      </c>
      <c r="H219" s="1" t="str">
        <f>'Olah Data'!M218</f>
        <v>ELISA NUR RAHMAWATI</v>
      </c>
      <c r="I219" s="1" t="str">
        <f>'Olah Data'!N218</f>
        <v>BRI</v>
      </c>
      <c r="J219" s="1" t="str">
        <f>'Olah Data'!O218</f>
        <v>BRI KCP PONOROGO</v>
      </c>
      <c r="K219" s="1" t="str">
        <f>'Olah Data'!P218</f>
        <v>RT 01 RW 09 No. 16 (Kost Sarah) Jalan Otista Raya Gang Abdurrahman, Bidara Cina, Jatinegara</v>
      </c>
      <c r="L219" s="1" t="str">
        <f>'Olah Data'!Q218</f>
        <v>Jakarta Timur</v>
      </c>
      <c r="M219" s="1" t="str">
        <f>'Olah Data'!R218</f>
        <v>RT 02 RW 01 Dukuh Ngelo Desa Ngloning, Kecamatan Slahung</v>
      </c>
      <c r="N219" s="1" t="str">
        <f>'Olah Data'!S218</f>
        <v>3502 Kabupaten Ponorogo Provinsi Jawa Timur</v>
      </c>
      <c r="O219" s="1" t="str">
        <f>'Olah Data'!U218</f>
        <v>3577 Kota Madiun Provinsi Jawa Timur</v>
      </c>
      <c r="P219" s="1" t="str">
        <f>'Olah Data'!V218</f>
        <v>3502 BPS Kabupaten Ponorogo</v>
      </c>
      <c r="Q219" s="1" t="str">
        <f>'Olah Data'!W218</f>
        <v>3502 BPS Kabupaten Ponorogo</v>
      </c>
    </row>
    <row r="220" spans="1:17" ht="12.75">
      <c r="A220" s="3">
        <f>'Olah Data'!A219</f>
        <v>45447.778626435189</v>
      </c>
      <c r="B220" s="1" t="str">
        <f>'Olah Data'!B219</f>
        <v>3SI2</v>
      </c>
      <c r="C220" s="23" t="str">
        <f>'Olah Data'!D219</f>
        <v>222111864</v>
      </c>
      <c r="D220" s="1" t="str">
        <f>'Olah Data'!E219</f>
        <v>Aifa Hamidah</v>
      </c>
      <c r="E220" s="1" t="str">
        <f>'Olah Data'!I219</f>
        <v>aifahmdah@gmail.com</v>
      </c>
      <c r="F220" s="1">
        <f>'Olah Data'!J219</f>
        <v>6281335742721</v>
      </c>
      <c r="G220" s="23" t="str">
        <f>'Olah Data'!L219</f>
        <v>1263487224</v>
      </c>
      <c r="H220" s="1" t="str">
        <f>'Olah Data'!M219</f>
        <v>AIFA HAMIDAH</v>
      </c>
      <c r="I220" s="1" t="str">
        <f>'Olah Data'!N219</f>
        <v>BNI</v>
      </c>
      <c r="J220" s="1" t="str">
        <f>'Olah Data'!O219</f>
        <v>SIDOARJO</v>
      </c>
      <c r="K220" s="1" t="str">
        <f>'Olah Data'!P219</f>
        <v>Jl. H. Yahya No.51H RT.14 RW.10 (Kost Bu Nur Aceh) Jatinegara, DKI Jakarta</v>
      </c>
      <c r="L220" s="1" t="str">
        <f>'Olah Data'!Q219</f>
        <v>Jakarta Timur</v>
      </c>
      <c r="M220" s="1" t="str">
        <f>'Olah Data'!R219</f>
        <v>Magersari Permai Blok J-02 RT.23/RW.7 Kab. Sidoarjo</v>
      </c>
      <c r="N220" s="1" t="str">
        <f>'Olah Data'!S219</f>
        <v>3515 Kabupaten Sidoarjo Provinsi Jawa Timur</v>
      </c>
      <c r="O220" s="1" t="str">
        <f>'Olah Data'!U219</f>
        <v>3525 Kabupaten Gresik Provinsi Jawa Timur</v>
      </c>
      <c r="P220" s="1" t="str">
        <f>'Olah Data'!V219</f>
        <v>3515 BPS Kabupaten Sidoarjo</v>
      </c>
      <c r="Q220" s="1" t="str">
        <f>'Olah Data'!W219</f>
        <v>3525 BPS Kabupaten Gresik</v>
      </c>
    </row>
    <row r="221" spans="1:17" ht="12.75">
      <c r="A221" s="3">
        <f>'Olah Data'!A220</f>
        <v>45451.496035081014</v>
      </c>
      <c r="B221" s="1" t="str">
        <f>'Olah Data'!B220</f>
        <v>2D32</v>
      </c>
      <c r="C221" s="23" t="str">
        <f>'Olah Data'!D220</f>
        <v>112212882</v>
      </c>
      <c r="D221" s="1" t="str">
        <f>'Olah Data'!E220</f>
        <v>Sindy Aloiya Br Manullang</v>
      </c>
      <c r="E221" s="1" t="str">
        <f>'Olah Data'!I220</f>
        <v>sinaloiya20@gmail.com</v>
      </c>
      <c r="F221" s="1" t="str">
        <f>'Olah Data'!J220</f>
        <v>085695040481</v>
      </c>
      <c r="G221" s="23" t="str">
        <f>'Olah Data'!L220</f>
        <v>8430459971</v>
      </c>
      <c r="H221" s="1" t="str">
        <f>'Olah Data'!M220</f>
        <v>Sindy Aloiya Br Manullang</v>
      </c>
      <c r="I221" s="1" t="str">
        <f>'Olah Data'!N220</f>
        <v>BCA</v>
      </c>
      <c r="J221" s="1" t="str">
        <f>'Olah Data'!O220</f>
        <v>BCA Katamso Medan</v>
      </c>
      <c r="K221" s="1" t="str">
        <f>'Olah Data'!P220</f>
        <v>Jl sensus 3 no. 10B rt 006 rw 04  kel bidara cina, jati negara, jakarta timur</v>
      </c>
      <c r="L221" s="1" t="str">
        <f>'Olah Data'!Q220</f>
        <v>Jakarta Timur</v>
      </c>
      <c r="M221" s="1" t="str">
        <f>'Olah Data'!R220</f>
        <v>Jl Otista Raya gg mangga,RT 2 RW 3 kelurahan bidaracina, kecamatan Jatinegara, Jakarta timur,kode pos 1333.</v>
      </c>
      <c r="N221" s="1" t="str">
        <f>'Olah Data'!S220</f>
        <v>3172 Kota Jakarta Timur Provinsi DKI Jakarta</v>
      </c>
      <c r="O221" s="1" t="str">
        <f>'Olah Data'!U220</f>
        <v>3172 Kota Jakarta Timur Provinsi DKI Jakarta</v>
      </c>
      <c r="P221" s="1" t="str">
        <f>'Olah Data'!V220</f>
        <v>3173 BPS Kota Jakarta Pusat</v>
      </c>
      <c r="Q221" s="1" t="str">
        <f>'Olah Data'!W220</f>
        <v>3100 BPS Provinsi DKI Jakarta</v>
      </c>
    </row>
    <row r="222" spans="1:17" ht="12.75">
      <c r="A222" s="3">
        <f>'Olah Data'!A221</f>
        <v>45449.556290474538</v>
      </c>
      <c r="B222" s="1" t="str">
        <f>'Olah Data'!B221</f>
        <v>3SK3</v>
      </c>
      <c r="C222" s="23" t="str">
        <f>'Olah Data'!D221</f>
        <v>212112363</v>
      </c>
      <c r="D222" s="1" t="str">
        <f>'Olah Data'!E221</f>
        <v>SHAVIRA RACHMAWATI</v>
      </c>
      <c r="E222" s="1" t="str">
        <f>'Olah Data'!I221</f>
        <v>shavirar1@gmail.com</v>
      </c>
      <c r="F222" s="1" t="str">
        <f>'Olah Data'!J221</f>
        <v>085225145458</v>
      </c>
      <c r="G222" s="23" t="str">
        <f>'Olah Data'!L221</f>
        <v>706595976300</v>
      </c>
      <c r="H222" s="1" t="str">
        <f>'Olah Data'!M221</f>
        <v>SHAVIRA RACHMAWATI</v>
      </c>
      <c r="I222" s="1" t="str">
        <f>'Olah Data'!N221</f>
        <v>CIMB NIAGA</v>
      </c>
      <c r="J222" s="1" t="str">
        <f>'Olah Data'!O221</f>
        <v>CIMB NIAGA  Jl. Parangtritis No.115D, Brontokusuman, Kec. Mergangsan, Kota Yogyakarta, DIY</v>
      </c>
      <c r="K222" s="1" t="str">
        <f>'Olah Data'!P221</f>
        <v>Gang Solihun No. 17, RT.13/RW.9, Bidara Cina, Jatinegara, Kota Jakarta Timur, DKI Jakarta</v>
      </c>
      <c r="L222" s="1" t="str">
        <f>'Olah Data'!Q221</f>
        <v>Jakarta Timur</v>
      </c>
      <c r="M222" s="1" t="str">
        <f>'Olah Data'!R221</f>
        <v>Minggiran MJ II No. 1369A RT63/RW17 Suryodiningratan, Mantrijeron, Kota Yogyakarta, DIY</v>
      </c>
      <c r="N222" s="1" t="str">
        <f>'Olah Data'!S221</f>
        <v>3471 Kota Yogyakarta Provinsi DI Yogyakarta</v>
      </c>
      <c r="O222" s="1" t="str">
        <f>'Olah Data'!U221</f>
        <v>3404 Kabupaten Sleman Provinsi DI Yogyakarta</v>
      </c>
      <c r="P222" s="1" t="str">
        <f>'Olah Data'!V221</f>
        <v>3471 BPS Kota Yogyakarta</v>
      </c>
      <c r="Q222" s="1" t="str">
        <f>'Olah Data'!W221</f>
        <v>3400 BPS Provinsi DI Yogyakarta</v>
      </c>
    </row>
    <row r="223" spans="1:17" ht="12.75">
      <c r="A223" s="3">
        <f>'Olah Data'!A222</f>
        <v>45447.782461817129</v>
      </c>
      <c r="B223" s="1" t="str">
        <f>'Olah Data'!B222</f>
        <v>3SE2</v>
      </c>
      <c r="C223" s="23" t="str">
        <f>'Olah Data'!D222</f>
        <v>212112306</v>
      </c>
      <c r="D223" s="1" t="str">
        <f>'Olah Data'!E222</f>
        <v>Randy Daffa Aditya</v>
      </c>
      <c r="E223" s="1" t="str">
        <f>'Olah Data'!I222</f>
        <v>randydaffaa@gmail.com</v>
      </c>
      <c r="F223" s="1" t="str">
        <f>'Olah Data'!J222</f>
        <v>083176290190</v>
      </c>
      <c r="G223" s="23" t="str">
        <f>'Olah Data'!L222</f>
        <v>350801003935504</v>
      </c>
      <c r="H223" s="1" t="str">
        <f>'Olah Data'!M222</f>
        <v xml:space="preserve">Randy Daffa Aditya </v>
      </c>
      <c r="I223" s="1" t="str">
        <f>'Olah Data'!N222</f>
        <v>BRI</v>
      </c>
      <c r="J223" s="1" t="str">
        <f>'Olah Data'!O222</f>
        <v>Bank BRI Unit Diponegoro Madiun</v>
      </c>
      <c r="K223" s="1" t="str">
        <f>'Olah Data'!P222</f>
        <v>Jl. Otista 3 No B20 RT 001 RW 005 Cipinang Cempedak, Jatinegara</v>
      </c>
      <c r="L223" s="1" t="str">
        <f>'Olah Data'!Q222</f>
        <v>Jakarta Timur</v>
      </c>
      <c r="M223" s="1" t="str">
        <f>'Olah Data'!R222</f>
        <v xml:space="preserve">Jl. Kusumasari No 3B RT 14 RW 5, Kelurahan Rejomulyo, Kecamatan Kartoharjo, Kota Madiun </v>
      </c>
      <c r="N223" s="1" t="str">
        <f>'Olah Data'!S222</f>
        <v>3577 Kota Madiun Provinsi Jawa Timur</v>
      </c>
      <c r="O223" s="1" t="str">
        <f>'Olah Data'!U222</f>
        <v>3374 Kota Semarang Provinsi Jawa Tengah</v>
      </c>
      <c r="P223" s="1" t="str">
        <f>'Olah Data'!V222</f>
        <v>3300 BPS Provinsi Jawa Tengah</v>
      </c>
      <c r="Q223" s="1" t="str">
        <f>'Olah Data'!W222</f>
        <v>3577 BPS Kota Madiun</v>
      </c>
    </row>
    <row r="224" spans="1:17" ht="12.75">
      <c r="A224" s="3">
        <f>'Olah Data'!A223</f>
        <v>45447.782763287032</v>
      </c>
      <c r="B224" s="1" t="str">
        <f>'Olah Data'!B223</f>
        <v>2D32</v>
      </c>
      <c r="C224" s="23" t="str">
        <f>'Olah Data'!D223</f>
        <v>112212502</v>
      </c>
      <c r="D224" s="1" t="str">
        <f>'Olah Data'!E223</f>
        <v>Anggia Sari Siregar</v>
      </c>
      <c r="E224" s="1" t="str">
        <f>'Olah Data'!I223</f>
        <v>itsme.giassiregar@gmail.com</v>
      </c>
      <c r="F224" s="1" t="str">
        <f>'Olah Data'!J223</f>
        <v>081264111240</v>
      </c>
      <c r="G224" s="23" t="str">
        <f>'Olah Data'!L223</f>
        <v>532301016379539</v>
      </c>
      <c r="H224" s="1" t="str">
        <f>'Olah Data'!M223</f>
        <v>Anggia Sari Siregar</v>
      </c>
      <c r="I224" s="1" t="str">
        <f>'Olah Data'!N223</f>
        <v>BRI</v>
      </c>
      <c r="J224" s="1" t="str">
        <f>'Olah Data'!O223</f>
        <v>Kantor Cabang Bank BRI Jalan Seksama Medan</v>
      </c>
      <c r="K224" s="1" t="str">
        <f>'Olah Data'!P223</f>
        <v>Jalan Masjid No.4 Jl. Masjid No.4 13, RT.13/RW.9, Bidara Cina, Kecamatan Jatinegara, Kota Jakarta Timur, Daerah Khusus Ibukota Jakarta 13330</v>
      </c>
      <c r="L224" s="1" t="str">
        <f>'Olah Data'!Q223</f>
        <v>Jakarta Timur</v>
      </c>
      <c r="M224" s="1" t="str">
        <f>'Olah Data'!R223</f>
        <v>Jalan Selamat Ujung No. 165 B Kecamatan Medan Amplas Kelurahan Sitirejo III Kodepos 20219</v>
      </c>
      <c r="N224" s="1" t="str">
        <f>'Olah Data'!S223</f>
        <v>1275 Kota Medan Provinsi Sumatera Utara</v>
      </c>
      <c r="O224" s="1" t="str">
        <f>'Olah Data'!U223</f>
        <v>1275 Kota Medan Provinsi Sumatera Utara</v>
      </c>
      <c r="P224" s="1" t="str">
        <f>'Olah Data'!V223</f>
        <v>1200 BPS Provinsi Sumatera Utara</v>
      </c>
      <c r="Q224" s="1" t="str">
        <f>'Olah Data'!W223</f>
        <v>1275 BPS Kota Medan</v>
      </c>
    </row>
    <row r="225" spans="1:17" ht="12.75">
      <c r="A225" s="3">
        <f>'Olah Data'!A224</f>
        <v>45447.784151608794</v>
      </c>
      <c r="B225" s="1" t="str">
        <f>'Olah Data'!B224</f>
        <v>3SK3</v>
      </c>
      <c r="C225" s="23" t="str">
        <f>'Olah Data'!D224</f>
        <v>212111960</v>
      </c>
      <c r="D225" s="1" t="str">
        <f>'Olah Data'!E224</f>
        <v>BOB LOUIS MANURUNG</v>
      </c>
      <c r="E225" s="1" t="str">
        <f>'Olah Data'!I224</f>
        <v>boblouism@gmail.com</v>
      </c>
      <c r="F225" s="1" t="str">
        <f>'Olah Data'!J224</f>
        <v>088261386554</v>
      </c>
      <c r="G225" s="23" t="str">
        <f>'Olah Data'!L224</f>
        <v>5530714464</v>
      </c>
      <c r="H225" s="1" t="str">
        <f>'Olah Data'!M224</f>
        <v>BOB LOUIS MANURUNG</v>
      </c>
      <c r="I225" s="1" t="str">
        <f>'Olah Data'!N224</f>
        <v>BCA</v>
      </c>
      <c r="J225" s="1" t="str">
        <f>'Olah Data'!O224</f>
        <v>BCA KCP OTISTA</v>
      </c>
      <c r="K225" s="1" t="str">
        <f>'Olah Data'!P224</f>
        <v>Jl. Otista II No. 15, RT 3/ RW 9, Kelurahan Bidara Cina, Jatinegara, Jakarta Timur</v>
      </c>
      <c r="L225" s="1" t="str">
        <f>'Olah Data'!Q224</f>
        <v>Jakarta Timur</v>
      </c>
      <c r="M225" s="1" t="str">
        <f>'Olah Data'!R224</f>
        <v>Jalan Palapa No. 5B - Jl. Pertempuran,  Kelurahan Pulo Brayan Kota, Kecamatan Medan Barat</v>
      </c>
      <c r="N225" s="1" t="str">
        <f>'Olah Data'!S224</f>
        <v>1275 Kota Medan Provinsi Sumatera Utara</v>
      </c>
      <c r="O225" s="1" t="str">
        <f>'Olah Data'!U224</f>
        <v>1212 Kabupaten Deli Serdang Provinsi Sumatera Utara</v>
      </c>
      <c r="P225" s="1" t="str">
        <f>'Olah Data'!V224</f>
        <v>1200 BPS Provinsi Sumatera Utara</v>
      </c>
      <c r="Q225" s="1" t="str">
        <f>'Olah Data'!W224</f>
        <v>1275 BPS Kota Medan</v>
      </c>
    </row>
    <row r="226" spans="1:17" ht="12.75">
      <c r="A226" s="3">
        <f>'Olah Data'!A225</f>
        <v>45447.790222800926</v>
      </c>
      <c r="B226" s="1" t="str">
        <f>'Olah Data'!B225</f>
        <v>3SK1</v>
      </c>
      <c r="C226" s="23" t="str">
        <f>'Olah Data'!D225</f>
        <v>212112391</v>
      </c>
      <c r="D226" s="1" t="str">
        <f>'Olah Data'!E225</f>
        <v>Syawalgi Wahyu Imani</v>
      </c>
      <c r="E226" s="1" t="str">
        <f>'Olah Data'!I225</f>
        <v>swiaw15677@gmail.com</v>
      </c>
      <c r="F226" s="1" t="str">
        <f>'Olah Data'!J225</f>
        <v>082152981315</v>
      </c>
      <c r="G226" s="23" t="str">
        <f>'Olah Data'!L225</f>
        <v>457601023904533</v>
      </c>
      <c r="H226" s="1" t="str">
        <f>'Olah Data'!M225</f>
        <v>SYAWALGI WAHYU IMANI</v>
      </c>
      <c r="I226" s="1" t="str">
        <f>'Olah Data'!N225</f>
        <v>BRI</v>
      </c>
      <c r="J226" s="1" t="str">
        <f>'Olah Data'!O225</f>
        <v>4576 UNIT PASAR INPRES SAMPIT</v>
      </c>
      <c r="K226" s="1" t="str">
        <f>'Olah Data'!P225</f>
        <v>Jl. Asem No.9A, RT.13/RW.2, Bidara Cina, Kecamatan Jatinegara, Kota Jakarta Timur, Daerah Khusus Ibukota Jakarta 13330</v>
      </c>
      <c r="L226" s="1" t="str">
        <f>'Olah Data'!Q225</f>
        <v>Jakarta Timur</v>
      </c>
      <c r="M226" s="1" t="str">
        <f>'Olah Data'!R225</f>
        <v>Jalan Pengadegan Bar II No. 18, RT.4/RW.6, Pengadegan, Pancoran, KOTA JAKARTA SELATAN, PANCORAN, DKI JAKARTA, ID, 12770</v>
      </c>
      <c r="N226" s="1" t="str">
        <f>'Olah Data'!S225</f>
        <v>3171 Kota Jakarta Selatan Provinsi DKI Jakarta</v>
      </c>
      <c r="O226" s="1" t="str">
        <f>'Olah Data'!U225</f>
        <v>3171 Kota Jakarta Selatan Provinsi DKI Jakarta</v>
      </c>
      <c r="P226" s="1" t="str">
        <f>'Olah Data'!V225</f>
        <v>3171 BPS Kota Jakarta Selatan</v>
      </c>
      <c r="Q226" s="1" t="str">
        <f>'Olah Data'!W225</f>
        <v>3173 BPS Kota Jakarta Pusat</v>
      </c>
    </row>
    <row r="227" spans="1:17" ht="12.75">
      <c r="A227" s="3">
        <f>'Olah Data'!A226</f>
        <v>45447.791191481483</v>
      </c>
      <c r="B227" s="1" t="str">
        <f>'Olah Data'!B226</f>
        <v>2D32</v>
      </c>
      <c r="C227" s="23" t="str">
        <f>'Olah Data'!D226</f>
        <v>112212513</v>
      </c>
      <c r="D227" s="1" t="str">
        <f>'Olah Data'!E226</f>
        <v>Arikhza Saputri</v>
      </c>
      <c r="E227" s="1" t="str">
        <f>'Olah Data'!I226</f>
        <v>arikhzasaputri12@gmail.com</v>
      </c>
      <c r="F227" s="1" t="str">
        <f>'Olah Data'!J226</f>
        <v>081247883897</v>
      </c>
      <c r="G227" s="23" t="str">
        <f>'Olah Data'!L226</f>
        <v>1438853818</v>
      </c>
      <c r="H227" s="1" t="str">
        <f>'Olah Data'!M226</f>
        <v>Arikhza Saputri</v>
      </c>
      <c r="I227" s="1" t="str">
        <f>'Olah Data'!N226</f>
        <v>BNI</v>
      </c>
      <c r="J227" s="1" t="str">
        <f>'Olah Data'!O226</f>
        <v>KCP Waisai Raja Ampat</v>
      </c>
      <c r="K227" s="1" t="str">
        <f>'Olah Data'!P226</f>
        <v>-</v>
      </c>
      <c r="L227" s="1" t="str">
        <f>'Olah Data'!Q226</f>
        <v>Jakarta Timur</v>
      </c>
      <c r="M227" s="1" t="str">
        <f>'Olah Data'!R226</f>
        <v>Depot air isi ulang RajaRO jl.Dorowati Giwu km12, kel.klasaman, kec.sorong timur, kota sorong, papua barat 98417</v>
      </c>
      <c r="N227" s="1" t="str">
        <f>'Olah Data'!S226</f>
        <v>9171 Kota Sorong Provinsi Papua Barat</v>
      </c>
      <c r="O227" s="1" t="str">
        <f>'Olah Data'!U226</f>
        <v>9108 Kabupaten Raja Ampat Provinsi Papua Barat</v>
      </c>
      <c r="P227" s="1" t="str">
        <f>'Olah Data'!V226</f>
        <v>3577 BPS Kota Madiun</v>
      </c>
      <c r="Q227" s="1" t="str">
        <f>'Olah Data'!W226</f>
        <v>3171 BPS Kota Jakarta Selatan</v>
      </c>
    </row>
    <row r="228" spans="1:17" ht="12.75">
      <c r="A228" s="3">
        <f>'Olah Data'!A227</f>
        <v>45447.793179675922</v>
      </c>
      <c r="B228" s="1" t="str">
        <f>'Olah Data'!B227</f>
        <v>3SE1</v>
      </c>
      <c r="C228" s="23" t="str">
        <f>'Olah Data'!D227</f>
        <v>212112073</v>
      </c>
      <c r="D228" s="1" t="str">
        <f>'Olah Data'!E227</f>
        <v>Ghina Anandhia</v>
      </c>
      <c r="E228" s="1" t="str">
        <f>'Olah Data'!I227</f>
        <v>ghinaanandhia1612@gmail.com</v>
      </c>
      <c r="F228" s="1">
        <f>'Olah Data'!J227</f>
        <v>62895639425926</v>
      </c>
      <c r="G228" s="23" t="str">
        <f>'Olah Data'!L227</f>
        <v>151801004107501</v>
      </c>
      <c r="H228" s="1" t="str">
        <f>'Olah Data'!M227</f>
        <v>Ghina Anandhia</v>
      </c>
      <c r="I228" s="1" t="str">
        <f>'Olah Data'!N227</f>
        <v>BRI</v>
      </c>
      <c r="J228" s="1" t="str">
        <f>'Olah Data'!O227</f>
        <v>Pasar Baru, Kota Padang</v>
      </c>
      <c r="K228" s="1" t="str">
        <f>'Olah Data'!P227</f>
        <v>Jl. Mesjid Rt.12/Rw.09 No 27 Otista 3 Kelurahan Bidaracina, Kecamatan Jatinegara, Jakarta Timur 13330</v>
      </c>
      <c r="L228" s="1" t="str">
        <f>'Olah Data'!Q227</f>
        <v>Jakarta Timur</v>
      </c>
      <c r="M228" s="1" t="str">
        <f>'Olah Data'!R227</f>
        <v>Jl.Bariang Indah II No.67 RT 02/RW 01 Kelurahan Anduring Kecamatan Kuranji, Kota Padang, Sumatera Barat</v>
      </c>
      <c r="N228" s="1" t="str">
        <f>'Olah Data'!S227</f>
        <v>1371 Kota Padang Provinsi Sumatera Barat</v>
      </c>
      <c r="O228" s="1" t="str">
        <f>'Olah Data'!U227</f>
        <v>1306 Kabupaten Padang Pariaman Provinsi Sumatera Barat</v>
      </c>
      <c r="P228" s="1" t="str">
        <f>'Olah Data'!V227</f>
        <v>1300 BPS Provinsi Sumatera Barat</v>
      </c>
      <c r="Q228" s="1" t="str">
        <f>'Olah Data'!W227</f>
        <v>1371 BPS Kota Padang</v>
      </c>
    </row>
    <row r="229" spans="1:17" ht="12.75">
      <c r="A229" s="3">
        <f>'Olah Data'!A228</f>
        <v>45447.793350995373</v>
      </c>
      <c r="B229" s="1" t="str">
        <f>'Olah Data'!B228</f>
        <v>3SE2</v>
      </c>
      <c r="C229" s="23" t="str">
        <f>'Olah Data'!D228</f>
        <v>212112170</v>
      </c>
      <c r="D229" s="1" t="str">
        <f>'Olah Data'!E228</f>
        <v>Mahira Fachrunnisa Lubis</v>
      </c>
      <c r="E229" s="1" t="str">
        <f>'Olah Data'!I228</f>
        <v>mahiralubis1@gmail.com</v>
      </c>
      <c r="F229" s="1" t="str">
        <f>'Olah Data'!J228</f>
        <v>081270574806</v>
      </c>
      <c r="G229" s="23" t="str">
        <f>'Olah Data'!L228</f>
        <v>6995149358</v>
      </c>
      <c r="H229" s="1" t="str">
        <f>'Olah Data'!M228</f>
        <v>Mahira Fachrunnisa Lubis</v>
      </c>
      <c r="I229" s="1" t="str">
        <f>'Olah Data'!N228</f>
        <v>BCA</v>
      </c>
      <c r="J229" s="1" t="str">
        <f>'Olah Data'!O228</f>
        <v>Medan Juanda</v>
      </c>
      <c r="K229" s="1" t="str">
        <f>'Olah Data'!P228</f>
        <v>JI. Masjid No.4, RT.13/RW.9, Bidara Cina, Kecamatan Jatinegara, Kota Jakarta Timur, Daerah Khusus Ibukota Jakarta</v>
      </c>
      <c r="L229" s="1" t="str">
        <f>'Olah Data'!Q228</f>
        <v>Jakarta Timur</v>
      </c>
      <c r="M229" s="1" t="str">
        <f>'Olah Data'!R228</f>
        <v>Jalan Perumahan Menteng Indah Blok F9 Nomor 3, RT 00/RW/00, Kelurahan Medan Tenggara, Kecamatan Medan Denai</v>
      </c>
      <c r="N229" s="1" t="str">
        <f>'Olah Data'!S228</f>
        <v>1275 Kota Medan Provinsi Sumatera Utara</v>
      </c>
      <c r="O229" s="1" t="str">
        <f>'Olah Data'!U228</f>
        <v>1275 Kota Medan Provinsi Sumatera Utara</v>
      </c>
      <c r="P229" s="1" t="str">
        <f>'Olah Data'!V228</f>
        <v>1200 BPS Provinsi Sumatera Utara</v>
      </c>
      <c r="Q229" s="1" t="str">
        <f>'Olah Data'!W228</f>
        <v>1275 BPS Kota Medan</v>
      </c>
    </row>
    <row r="230" spans="1:17" ht="12.75">
      <c r="A230" s="3">
        <f>'Olah Data'!A229</f>
        <v>45451.398629155097</v>
      </c>
      <c r="B230" s="1" t="str">
        <f>'Olah Data'!B229</f>
        <v>3SK3</v>
      </c>
      <c r="C230" s="23" t="str">
        <f>'Olah Data'!D229</f>
        <v>212112130</v>
      </c>
      <c r="D230" s="1" t="str">
        <f>'Olah Data'!E229</f>
        <v>Kayla Azka Dhiya Tsabithah</v>
      </c>
      <c r="E230" s="1" t="str">
        <f>'Olah Data'!I229</f>
        <v>kayla.tsabitah21@gmail.com</v>
      </c>
      <c r="F230" s="1" t="str">
        <f>'Olah Data'!J229</f>
        <v>085712729930</v>
      </c>
      <c r="G230" s="23" t="str">
        <f>'Olah Data'!L229</f>
        <v>061001012918505</v>
      </c>
      <c r="H230" s="1" t="str">
        <f>'Olah Data'!M229</f>
        <v>KAYLA AZKA DHIYA TSABITHAH</v>
      </c>
      <c r="I230" s="1" t="str">
        <f>'Olah Data'!N229</f>
        <v>BRI</v>
      </c>
      <c r="J230" s="1" t="str">
        <f>'Olah Data'!O229</f>
        <v>Bank BRI KCP Karangayu, Jalan Jend Sudirman No 174 Kota Semarang</v>
      </c>
      <c r="K230" s="1" t="str">
        <f>'Olah Data'!P229</f>
        <v>RT 14/RW 9, No 32, Jalan Masjid, Kel. Bidara Cina, Kec. Jatinegara</v>
      </c>
      <c r="L230" s="1" t="str">
        <f>'Olah Data'!Q229</f>
        <v>Jakarta Timur</v>
      </c>
      <c r="M230" s="1" t="str">
        <f>'Olah Data'!R229</f>
        <v>RT 9, RW 1, No 14A, Jalan Puspanjolo Timur IV, Kel. Cabean, Kec. Semarang Barat</v>
      </c>
      <c r="N230" s="1" t="str">
        <f>'Olah Data'!S229</f>
        <v>3374 Kota Semarang Provinsi Jawa Tengah</v>
      </c>
      <c r="O230" s="1" t="str">
        <f>'Olah Data'!U229</f>
        <v>3322 Kabupaten Semarang Provinsi Jawa Tengah</v>
      </c>
      <c r="P230" s="1" t="str">
        <f>'Olah Data'!V229</f>
        <v>3374 BPS Kota Semarang</v>
      </c>
      <c r="Q230" s="1" t="str">
        <f>'Olah Data'!W229</f>
        <v>3300 BPS Provinsi Jawa Tengah</v>
      </c>
    </row>
    <row r="231" spans="1:17" ht="12.75">
      <c r="A231" s="3">
        <f>'Olah Data'!A230</f>
        <v>45447.79588957176</v>
      </c>
      <c r="B231" s="1" t="str">
        <f>'Olah Data'!B230</f>
        <v>3SI1</v>
      </c>
      <c r="C231" s="23" t="str">
        <f>'Olah Data'!D230</f>
        <v>222112162</v>
      </c>
      <c r="D231" s="1" t="str">
        <f>'Olah Data'!E230</f>
        <v>Luthfiani Nur Aisyah</v>
      </c>
      <c r="E231" s="1" t="str">
        <f>'Olah Data'!I230</f>
        <v>222112162@stis.ac.id</v>
      </c>
      <c r="F231" s="1" t="str">
        <f>'Olah Data'!J230</f>
        <v>082154653048</v>
      </c>
      <c r="G231" s="23" t="str">
        <f>'Olah Data'!L230</f>
        <v>178801005045505</v>
      </c>
      <c r="H231" s="1" t="str">
        <f>'Olah Data'!M230</f>
        <v>LUTHFIANI NUR AISYAH</v>
      </c>
      <c r="I231" s="1" t="str">
        <f>'Olah Data'!N230</f>
        <v>BRI</v>
      </c>
      <c r="J231" s="1" t="str">
        <f>'Olah Data'!O230</f>
        <v>BRI KK JHONLIN BATULICIN</v>
      </c>
      <c r="K231" s="1" t="str">
        <f>'Olah Data'!P230</f>
        <v>Silver Kost, 5, Jl. Saabun No.24, RT.5/RW.2, Bidara Cina, Kecamatan Jatinegara</v>
      </c>
      <c r="L231" s="1" t="str">
        <f>'Olah Data'!Q230</f>
        <v>Jakarta Timur</v>
      </c>
      <c r="M231" s="1" t="str">
        <f>'Olah Data'!R230</f>
        <v>Jl. Sampurna RT/RW .003/- Desa Hidayah Makmur, Kecamatan Simpang Empat</v>
      </c>
      <c r="N231" s="1" t="str">
        <f>'Olah Data'!S230</f>
        <v>6310 Kabupaten Tanah Bumbu Provinsi Kalimantan Selatan</v>
      </c>
      <c r="O231" s="1" t="str">
        <f>'Olah Data'!U230</f>
        <v>6371 Kota Banjarmasin Provinsi Kalimantan Selatan</v>
      </c>
      <c r="P231" s="1" t="str">
        <f>'Olah Data'!V230</f>
        <v>3173 BPS Kota Jakarta Pusat</v>
      </c>
      <c r="Q231" s="1" t="str">
        <f>'Olah Data'!W230</f>
        <v>3175 BPS Kota Jakarta Utara</v>
      </c>
    </row>
    <row r="232" spans="1:17" ht="12.75">
      <c r="A232" s="3">
        <f>'Olah Data'!A231</f>
        <v>45449.185823831023</v>
      </c>
      <c r="B232" s="1" t="str">
        <f>'Olah Data'!B231</f>
        <v>3SE3</v>
      </c>
      <c r="C232" s="23" t="str">
        <f>'Olah Data'!D231</f>
        <v>212112062</v>
      </c>
      <c r="D232" s="1" t="str">
        <f>'Olah Data'!E231</f>
        <v>Firman Emmanuel Declarantius Parulian</v>
      </c>
      <c r="E232" s="1" t="str">
        <f>'Olah Data'!I231</f>
        <v>firmanemmanuel142@gmail.com</v>
      </c>
      <c r="F232" s="1" t="str">
        <f>'Olah Data'!J231</f>
        <v>085643348363</v>
      </c>
      <c r="G232" s="23" t="str">
        <f>'Olah Data'!L231</f>
        <v>1360030171257</v>
      </c>
      <c r="H232" s="1" t="str">
        <f>'Olah Data'!M231</f>
        <v xml:space="preserve">FIRMAN EMMANUEL DECL </v>
      </c>
      <c r="I232" s="1" t="str">
        <f>'Olah Data'!N231</f>
        <v>Bank Mandiri</v>
      </c>
      <c r="J232" s="1" t="str">
        <f>'Olah Data'!O231</f>
        <v>Bank Mandiri</v>
      </c>
      <c r="K232" s="1" t="str">
        <f>'Olah Data'!P231</f>
        <v>Otto Iskandardinata II No. 14, Bidara Cina, Kecamatan Jatinegara, Kota Jakarta Timur, DKI Jakarta</v>
      </c>
      <c r="L232" s="1" t="str">
        <f>'Olah Data'!Q231</f>
        <v>Jakarta Timur</v>
      </c>
      <c r="M232" s="1" t="str">
        <f>'Olah Data'!R231</f>
        <v>Otto Iskandardinata II No. 14, Bidara Cina, Kecamatan Jatinegara, Kota Jakarta Timur, DKI Jakarta</v>
      </c>
      <c r="N232" s="1" t="str">
        <f>'Olah Data'!S231</f>
        <v>3172 Kota Jakarta Timur Provinsi DKI Jakarta</v>
      </c>
      <c r="O232" s="1" t="str">
        <f>'Olah Data'!U231</f>
        <v>3373 Kota Salatiga Provinsi Jawa Tengah</v>
      </c>
      <c r="P232" s="1" t="str">
        <f>'Olah Data'!V231</f>
        <v>3100 BPS Provinsi DKI Jakarta</v>
      </c>
      <c r="Q232" s="1" t="str">
        <f>'Olah Data'!W231</f>
        <v>3373 BPS Kota Salatiga</v>
      </c>
    </row>
    <row r="233" spans="1:17" ht="12.75">
      <c r="A233" s="3">
        <f>'Olah Data'!A232</f>
        <v>45447.809455532406</v>
      </c>
      <c r="B233" s="1" t="str">
        <f>'Olah Data'!B232</f>
        <v>3SK1</v>
      </c>
      <c r="C233" s="23" t="str">
        <f>'Olah Data'!D232</f>
        <v>212111846</v>
      </c>
      <c r="D233" s="1" t="str">
        <f>'Olah Data'!E232</f>
        <v>Adiva Intan Aulia</v>
      </c>
      <c r="E233" s="1" t="str">
        <f>'Olah Data'!I232</f>
        <v>adivaintann@gmail.com</v>
      </c>
      <c r="F233" s="1" t="str">
        <f>'Olah Data'!J232</f>
        <v>0895324074789</v>
      </c>
      <c r="G233" s="23" t="str">
        <f>'Olah Data'!L232</f>
        <v>032701053967506</v>
      </c>
      <c r="H233" s="1" t="str">
        <f>'Olah Data'!M232</f>
        <v>Adiva Intan Aulia</v>
      </c>
      <c r="I233" s="1" t="str">
        <f>'Olah Data'!N232</f>
        <v>BRI</v>
      </c>
      <c r="J233" s="1" t="str">
        <f>'Olah Data'!O232</f>
        <v>KC Ungaran</v>
      </c>
      <c r="K233" s="1" t="str">
        <f>'Olah Data'!P232</f>
        <v>RT 14/RW 09, No. 32, Jalan Masjid Otista, Kelurahan Bidara Cina, Kecamatan Jatinegara</v>
      </c>
      <c r="L233" s="1" t="str">
        <f>'Olah Data'!Q232</f>
        <v>Jakarta Timur</v>
      </c>
      <c r="M233" s="1" t="str">
        <f>'Olah Data'!R232</f>
        <v>RT 01/RW 01, No. 5, Jalan Raya Plalangan, Kelurahan Plalangan, Kecamatan Gunung Pati</v>
      </c>
      <c r="N233" s="1" t="str">
        <f>'Olah Data'!S232</f>
        <v>3374 Kota Semarang Provinsi Jawa Tengah</v>
      </c>
      <c r="O233" s="1" t="str">
        <f>'Olah Data'!U232</f>
        <v>3322 Kabupaten Semarang Provinsi Jawa Tengah</v>
      </c>
      <c r="P233" s="1" t="str">
        <f>'Olah Data'!V232</f>
        <v>3322 BPS Kabupaten Semarang</v>
      </c>
      <c r="Q233" s="1" t="str">
        <f>'Olah Data'!W232</f>
        <v>3374 BPS Kota Semarang</v>
      </c>
    </row>
    <row r="234" spans="1:17" ht="12.75">
      <c r="A234" s="3">
        <f>'Olah Data'!A233</f>
        <v>45447.809590428238</v>
      </c>
      <c r="B234" s="1" t="str">
        <f>'Olah Data'!B233</f>
        <v>3SI1</v>
      </c>
      <c r="C234" s="23" t="str">
        <f>'Olah Data'!D233</f>
        <v>222112016</v>
      </c>
      <c r="D234" s="1" t="str">
        <f>'Olah Data'!E233</f>
        <v>Elvina Gamayanti</v>
      </c>
      <c r="E234" s="1" t="str">
        <f>'Olah Data'!I233</f>
        <v>pinaaae@gmail.com</v>
      </c>
      <c r="F234" s="1" t="str">
        <f>'Olah Data'!J233</f>
        <v>0895399064906</v>
      </c>
      <c r="G234" s="23" t="str">
        <f>'Olah Data'!L233</f>
        <v>725901013237533</v>
      </c>
      <c r="H234" s="1" t="str">
        <f>'Olah Data'!M233</f>
        <v>Elvina Gamayanti</v>
      </c>
      <c r="I234" s="1" t="str">
        <f>'Olah Data'!N233</f>
        <v>BRI</v>
      </c>
      <c r="J234" s="1" t="str">
        <f>'Olah Data'!O233</f>
        <v>Wendit</v>
      </c>
      <c r="K234" s="1" t="str">
        <f>'Olah Data'!P233</f>
        <v>Otista Raya, Jalan Asem No.4C, RT.1/RW.3, Kel. Bidara Cina, Jatinegara (pintu kanan), KOTA JAKARTA TIMUR, JATINEGARA, DKI JAKARTA, ID, 13330</v>
      </c>
      <c r="L234" s="1" t="str">
        <f>'Olah Data'!Q233</f>
        <v>Jakarta Timur</v>
      </c>
      <c r="M234" s="1" t="str">
        <f>'Olah Data'!R233</f>
        <v>Perumahan Asrikaton Indah BLOK i2 No.20, RT 003, RW 009, Kec. Pakis, Kab. Malang, Jawa Timur</v>
      </c>
      <c r="N234" s="1" t="str">
        <f>'Olah Data'!S233</f>
        <v>3507 Kabupaten Malang Provinsi Jawa Timur</v>
      </c>
      <c r="O234" s="1" t="str">
        <f>'Olah Data'!U233</f>
        <v>3573 Kota Malang Provinsi Jawa Timur</v>
      </c>
      <c r="P234" s="1" t="str">
        <f>'Olah Data'!V233</f>
        <v>3573 BPS Kota Malang</v>
      </c>
      <c r="Q234" s="1" t="str">
        <f>'Olah Data'!W233</f>
        <v>3507 BPS Kabupaten Malang</v>
      </c>
    </row>
    <row r="235" spans="1:17" ht="12.75">
      <c r="A235" s="3">
        <f>'Olah Data'!A234</f>
        <v>45447.811893865743</v>
      </c>
      <c r="B235" s="1" t="str">
        <f>'Olah Data'!B234</f>
        <v>3SI1</v>
      </c>
      <c r="C235" s="23" t="str">
        <f>'Olah Data'!D234</f>
        <v>222112111</v>
      </c>
      <c r="D235" s="1" t="str">
        <f>'Olah Data'!E234</f>
        <v>Inggid Utami</v>
      </c>
      <c r="E235" s="1" t="str">
        <f>'Olah Data'!I234</f>
        <v>inggidutami08@gmail.com</v>
      </c>
      <c r="F235" s="1" t="str">
        <f>'Olah Data'!J234</f>
        <v>08953220262923</v>
      </c>
      <c r="G235" s="23" t="str">
        <f>'Olah Data'!L234</f>
        <v>100134338567</v>
      </c>
      <c r="H235" s="1" t="str">
        <f>'Olah Data'!M234</f>
        <v>INGGID UTAMI</v>
      </c>
      <c r="I235" s="1" t="str">
        <f>'Olah Data'!N234</f>
        <v>Jago/Artos</v>
      </c>
      <c r="J235" s="1" t="str">
        <f>'Olah Data'!O234</f>
        <v>PT Bank Jago Tbk</v>
      </c>
      <c r="K235" s="1" t="str">
        <f>'Olah Data'!P234</f>
        <v>Jl. Permata IV Blok I/13, RT.002/RW.016, Kel. Tugu Utara, Kec. Koja</v>
      </c>
      <c r="L235" s="1" t="str">
        <f>'Olah Data'!Q234</f>
        <v>Jakarta Utara</v>
      </c>
      <c r="M235" s="1" t="str">
        <f>'Olah Data'!R234</f>
        <v>Jl. Permata IV Blok I/13, RT.002/RW.016, Kel. Tugu Utara, Kec. Koja</v>
      </c>
      <c r="N235" s="1" t="str">
        <f>'Olah Data'!S234</f>
        <v>3175 Kota Jakarta Utara Provinsi DKI Jakarta</v>
      </c>
      <c r="O235" s="1" t="str">
        <f>'Olah Data'!U234</f>
        <v>3175 Kota Jakarta Utara Provinsi DKI Jakarta</v>
      </c>
      <c r="P235" s="1" t="str">
        <f>'Olah Data'!V234</f>
        <v>3100 BPS Provinsi DKI Jakarta</v>
      </c>
      <c r="Q235" s="1" t="str">
        <f>'Olah Data'!W234</f>
        <v>3175 BPS Kota Jakarta Utara</v>
      </c>
    </row>
    <row r="236" spans="1:17" ht="12.75">
      <c r="A236" s="3">
        <f>'Olah Data'!A235</f>
        <v>45447.814676319445</v>
      </c>
      <c r="B236" s="1" t="str">
        <f>'Olah Data'!B235</f>
        <v>2D31</v>
      </c>
      <c r="C236" s="23" t="str">
        <f>'Olah Data'!D235</f>
        <v>112212817</v>
      </c>
      <c r="D236" s="1" t="str">
        <f>'Olah Data'!E235</f>
        <v>Pratama Rhomdoni Putra Ismail</v>
      </c>
      <c r="E236" s="1" t="str">
        <f>'Olah Data'!I235</f>
        <v>cyborggenos128@gmail.com</v>
      </c>
      <c r="F236" s="1" t="str">
        <f>'Olah Data'!J235</f>
        <v>081324568185</v>
      </c>
      <c r="G236" s="23" t="str">
        <f>'Olah Data'!L235</f>
        <v>1770011480016</v>
      </c>
      <c r="H236" s="1" t="str">
        <f>'Olah Data'!M235</f>
        <v>PRATAMA RHOMDONI PUTRA ISMAIL</v>
      </c>
      <c r="I236" s="1" t="str">
        <f>'Olah Data'!N235</f>
        <v>Mandiri</v>
      </c>
      <c r="J236" s="1" t="str">
        <f>'Olah Data'!O235</f>
        <v>KCP Tasikmalaya Sutisna</v>
      </c>
      <c r="K236" s="1" t="str">
        <f>'Olah Data'!P235</f>
        <v>Jalan Kebon Sayur 1, RT/RW 007/015 No. 3 Bidara Cina, Jatinegara</v>
      </c>
      <c r="L236" s="1" t="str">
        <f>'Olah Data'!Q235</f>
        <v>Jakarta Timur</v>
      </c>
      <c r="M236" s="1" t="str">
        <f>'Olah Data'!R235</f>
        <v>Jalan Siluman No. 36, RT/RW 003/008 Setiaratu, Cibeureum</v>
      </c>
      <c r="N236" s="1" t="str">
        <f>'Olah Data'!S235</f>
        <v>3278 Kota Tasikmalaya Provinsi Jawa Barat</v>
      </c>
      <c r="O236" s="1" t="str">
        <f>'Olah Data'!U235</f>
        <v>3206 Kabupaten Tasikmalaya Provinsi Jawa Barat</v>
      </c>
      <c r="P236" s="1" t="str">
        <f>'Olah Data'!V235</f>
        <v>3278 BPS Kota Tasikmalaya</v>
      </c>
      <c r="Q236" s="1" t="str">
        <f>'Olah Data'!W235</f>
        <v>3206 BPS Kabupaten Tasikmalaya</v>
      </c>
    </row>
    <row r="237" spans="1:17" ht="12.75">
      <c r="A237" s="3">
        <f>'Olah Data'!A236</f>
        <v>45447.818554178244</v>
      </c>
      <c r="B237" s="1" t="str">
        <f>'Olah Data'!B236</f>
        <v>2D31</v>
      </c>
      <c r="C237" s="23" t="str">
        <f>'Olah Data'!D236</f>
        <v>112212672</v>
      </c>
      <c r="D237" s="1" t="str">
        <f>'Olah Data'!E236</f>
        <v>Isnatul Mu'anissah</v>
      </c>
      <c r="E237" s="1" t="str">
        <f>'Olah Data'!I236</f>
        <v>112212672@stis.ac.id</v>
      </c>
      <c r="F237" s="1" t="str">
        <f>'Olah Data'!J236</f>
        <v>089510376091</v>
      </c>
      <c r="G237" s="23" t="str">
        <f>'Olah Data'!L236</f>
        <v>034001117430504</v>
      </c>
      <c r="H237" s="1" t="str">
        <f>'Olah Data'!M236</f>
        <v>ISNATUL MUANISSAH</v>
      </c>
      <c r="I237" s="1" t="str">
        <f>'Olah Data'!N236</f>
        <v>BRI</v>
      </c>
      <c r="J237" s="1" t="str">
        <f>'Olah Data'!O236</f>
        <v>KC Jakarta Otista</v>
      </c>
      <c r="K237" s="1" t="str">
        <f>'Olah Data'!P236</f>
        <v>Gang sensus 3 no 26 A Rt 003/14 Kelurahan Bidaracina, Kec. Jatinegara 13330</v>
      </c>
      <c r="L237" s="1" t="str">
        <f>'Olah Data'!Q236</f>
        <v>Jakarta Timur</v>
      </c>
      <c r="M237" s="1" t="str">
        <f>'Olah Data'!R236</f>
        <v>Jalan Mangkudipuro, RT.2/RW.2, Desa Bakaran Wetan, Juwana</v>
      </c>
      <c r="N237" s="1" t="str">
        <f>'Olah Data'!S236</f>
        <v>3318 Kabupaten Pati Provinsi Jawa Tengah</v>
      </c>
      <c r="O237" s="1" t="str">
        <f>'Olah Data'!U236</f>
        <v>3319 Kabupaten Kudus Provinsi Jawa Tengah</v>
      </c>
      <c r="P237" s="1" t="str">
        <f>'Olah Data'!V236</f>
        <v>3318 BPS Kabupaten Pati</v>
      </c>
      <c r="Q237" s="1" t="str">
        <f>'Olah Data'!W236</f>
        <v>3319 BPS Kabupaten Kudus</v>
      </c>
    </row>
    <row r="238" spans="1:17" ht="12.75">
      <c r="A238" s="3">
        <f>'Olah Data'!A237</f>
        <v>45447.818988854167</v>
      </c>
      <c r="B238" s="1" t="str">
        <f>'Olah Data'!B237</f>
        <v>2D31</v>
      </c>
      <c r="C238" s="23" t="str">
        <f>'Olah Data'!D237</f>
        <v>112212667</v>
      </c>
      <c r="D238" s="1" t="str">
        <f>'Olah Data'!E237</f>
        <v>Indi Prilistiana</v>
      </c>
      <c r="E238" s="1" t="str">
        <f>'Olah Data'!I237</f>
        <v>indiprilistiana123@gmail.com</v>
      </c>
      <c r="F238" s="1" t="str">
        <f>'Olah Data'!J237</f>
        <v>085700027486</v>
      </c>
      <c r="G238" s="23" t="str">
        <f>'Olah Data'!L237</f>
        <v>0038 0115 2422 503</v>
      </c>
      <c r="H238" s="1" t="str">
        <f>'Olah Data'!M237</f>
        <v>INDI PRILISTIANA</v>
      </c>
      <c r="I238" s="1" t="str">
        <f>'Olah Data'!N237</f>
        <v>BRI</v>
      </c>
      <c r="J238" s="1" t="str">
        <f>'Olah Data'!O237</f>
        <v>0038 BRI Cabang Kudus (G0038)</v>
      </c>
      <c r="K238" s="1" t="str">
        <f>'Olah Data'!P237</f>
        <v>Otista 2, Gang H.Dawel Atas No.24C, RT 04 RW 09, Kel. Bidara Cina, Kec. Jatinegara</v>
      </c>
      <c r="L238" s="1" t="str">
        <f>'Olah Data'!Q237</f>
        <v>Jakarta Timur</v>
      </c>
      <c r="M238" s="1" t="str">
        <f>'Olah Data'!R237</f>
        <v>Gang H. Muhammad Siroj, Ds. Tanjungrejo RT 01 RW 05, Kec. Jekulo, Kab. Kudus</v>
      </c>
      <c r="N238" s="1" t="str">
        <f>'Olah Data'!S237</f>
        <v>3319 Kabupaten Kudus Provinsi Jawa Tengah</v>
      </c>
      <c r="O238" s="1" t="str">
        <f>'Olah Data'!U237</f>
        <v>3318 Kabupaten Pati Provinsi Jawa Tengah</v>
      </c>
      <c r="P238" s="1" t="str">
        <f>'Olah Data'!V237</f>
        <v>3318 BPS Kabupaten Pati</v>
      </c>
      <c r="Q238" s="1" t="str">
        <f>'Olah Data'!W237</f>
        <v>3319 BPS Kabupaten Kudus</v>
      </c>
    </row>
    <row r="239" spans="1:17" ht="12.75">
      <c r="A239" s="3">
        <f>'Olah Data'!A238</f>
        <v>45451.407147430553</v>
      </c>
      <c r="B239" s="1" t="str">
        <f>'Olah Data'!B238</f>
        <v>3SI1</v>
      </c>
      <c r="C239" s="23" t="str">
        <f>'Olah Data'!D238</f>
        <v>222112127</v>
      </c>
      <c r="D239" s="1" t="str">
        <f>'Olah Data'!E238</f>
        <v>Kartika Amandasari</v>
      </c>
      <c r="E239" s="1" t="str">
        <f>'Olah Data'!I238</f>
        <v xml:space="preserve">kartikamandasari49@gmail.com </v>
      </c>
      <c r="F239" s="1" t="str">
        <f>'Olah Data'!J238</f>
        <v>085236584932</v>
      </c>
      <c r="G239" s="23" t="str">
        <f>'Olah Data'!L238</f>
        <v>646201016051532</v>
      </c>
      <c r="H239" s="1" t="str">
        <f>'Olah Data'!M238</f>
        <v>Kartika Amandasari</v>
      </c>
      <c r="I239" s="1" t="str">
        <f>'Olah Data'!N238</f>
        <v>BRI</v>
      </c>
      <c r="J239" s="1" t="str">
        <f>'Olah Data'!O238</f>
        <v>Otista</v>
      </c>
      <c r="K239" s="1" t="str">
        <f>'Olah Data'!P238</f>
        <v>Jl. Sensus III No 10B RT 06 RW 04, Bidaracina, Jatinegara, Jakarta Timur 13330</v>
      </c>
      <c r="L239" s="1" t="str">
        <f>'Olah Data'!Q238</f>
        <v>Jakarta Timur</v>
      </c>
      <c r="M239" s="1" t="str">
        <f>'Olah Data'!R238</f>
        <v>Jl. H.Ramli Utara No 3A RT 007 RW 003, Menteng Dalam, Tebet</v>
      </c>
      <c r="N239" s="1" t="str">
        <f>'Olah Data'!S238</f>
        <v>3171 Kota Jakarta Selatan Provinsi DKI Jakarta</v>
      </c>
      <c r="O239" s="1" t="str">
        <f>'Olah Data'!U238</f>
        <v>3173 Kota Jakarta Pusat Provinsi DKI Jakarta</v>
      </c>
      <c r="P239" s="1" t="str">
        <f>'Olah Data'!V238</f>
        <v>3173 BPS Kota Jakarta Pusat</v>
      </c>
      <c r="Q239" s="1" t="str">
        <f>'Olah Data'!W238</f>
        <v>3100 BPS Provinsi DKI Jakarta</v>
      </c>
    </row>
    <row r="240" spans="1:17" ht="12.75">
      <c r="A240" s="3">
        <f>'Olah Data'!A239</f>
        <v>45447.829913692127</v>
      </c>
      <c r="B240" s="1" t="str">
        <f>'Olah Data'!B239</f>
        <v>2D31</v>
      </c>
      <c r="C240" s="23" t="str">
        <f>'Olah Data'!D239</f>
        <v>112212661</v>
      </c>
      <c r="D240" s="1" t="str">
        <f>'Olah Data'!E239</f>
        <v>Ilham Khaliq</v>
      </c>
      <c r="E240" s="1" t="str">
        <f>'Olah Data'!I239</f>
        <v>ilhamkhaliq108@gmail.com</v>
      </c>
      <c r="F240" s="1" t="str">
        <f>'Olah Data'!J239</f>
        <v>081373721260</v>
      </c>
      <c r="G240" s="23" t="str">
        <f>'Olah Data'!L239</f>
        <v>1289831664</v>
      </c>
      <c r="H240" s="1" t="str">
        <f>'Olah Data'!M239</f>
        <v>ILHAM KHALIQ</v>
      </c>
      <c r="I240" s="1" t="str">
        <f>'Olah Data'!N239</f>
        <v>Bank Negara Indonesia</v>
      </c>
      <c r="J240" s="1" t="str">
        <f>'Olah Data'!O239</f>
        <v>BNI Jambi</v>
      </c>
      <c r="K240" s="1" t="str">
        <f>'Olah Data'!P239</f>
        <v xml:space="preserve">RT/RW 002/014 Gang Sensus IV D Kelurahan Bidara Cina Kecamatan Jatinegara </v>
      </c>
      <c r="L240" s="1" t="str">
        <f>'Olah Data'!Q239</f>
        <v>Jakarta Timur</v>
      </c>
      <c r="M240" s="1" t="str">
        <f>'Olah Data'!R239</f>
        <v>Blok B2 No.16 RT.34 Jalan Sultan Hasanuddin Perum Permata Asri Kelurahan Bakung Jaya Kecamatan Paal Merah.</v>
      </c>
      <c r="N240" s="1" t="str">
        <f>'Olah Data'!S239</f>
        <v>1571 Kota Jambi Provinsi Jambi</v>
      </c>
      <c r="O240" s="1" t="str">
        <f>'Olah Data'!U239</f>
        <v>1571 Kota Jambi Provinsi Jambi</v>
      </c>
      <c r="P240" s="1" t="str">
        <f>'Olah Data'!V239</f>
        <v>1571 BPS Kota Jambi</v>
      </c>
      <c r="Q240" s="1" t="str">
        <f>'Olah Data'!W239</f>
        <v>1500 BPS Provinsi Jambi</v>
      </c>
    </row>
    <row r="241" spans="1:17" ht="12.75">
      <c r="A241" s="3">
        <f>'Olah Data'!A240</f>
        <v>45447.827640706018</v>
      </c>
      <c r="B241" s="1" t="str">
        <f>'Olah Data'!B240</f>
        <v>3SI1</v>
      </c>
      <c r="C241" s="23" t="str">
        <f>'Olah Data'!D240</f>
        <v>222111845</v>
      </c>
      <c r="D241" s="1" t="str">
        <f>'Olah Data'!E240</f>
        <v>Aditya Widiyanto Nugroho</v>
      </c>
      <c r="E241" s="1" t="str">
        <f>'Olah Data'!I240</f>
        <v>adit.widi@gmail.com</v>
      </c>
      <c r="F241" s="1" t="str">
        <f>'Olah Data'!J240</f>
        <v>088210083303</v>
      </c>
      <c r="G241" s="23" t="str">
        <f>'Olah Data'!L240</f>
        <v>044401030691500</v>
      </c>
      <c r="H241" s="1" t="str">
        <f>'Olah Data'!M240</f>
        <v>Aditya Widiyanto Nugroho</v>
      </c>
      <c r="I241" s="1" t="str">
        <f>'Olah Data'!N240</f>
        <v>BRI</v>
      </c>
      <c r="J241" s="1" t="str">
        <f>'Olah Data'!O240</f>
        <v>BRI Tambun</v>
      </c>
      <c r="K241" s="1" t="str">
        <f>'Olah Data'!P240</f>
        <v>Jalan Asem, Gang Mangga RT2/RW3, Kosan Ibu Mila, di belakang rumah no.24A (masuk lewat samping rumah no.25A dan no.24, lantai 2), KOTA JAKARTA TIMUR, JATINEGARA, DKI JAKARTA, ID, 13330</v>
      </c>
      <c r="L241" s="1" t="str">
        <f>'Olah Data'!Q240</f>
        <v>Jakarta Timur</v>
      </c>
      <c r="M241" s="1" t="str">
        <f>'Olah Data'!R240</f>
        <v>Perum. Mekarsari Permai Blok B8/38 RT 03 RW 09, Tambun Selatan, Kab. Bekasi, Jawa Barat, 17510</v>
      </c>
      <c r="N241" s="1" t="str">
        <f>'Olah Data'!S240</f>
        <v>3216 Kabupaten Bekasi Provinsi Jawa Barat</v>
      </c>
      <c r="O241" s="1" t="str">
        <f>'Olah Data'!U240</f>
        <v>3275 Kota Bekasi Provinsi Jawa Barat</v>
      </c>
      <c r="P241" s="1" t="str">
        <f>'Olah Data'!V240</f>
        <v>3275 BPS Kota Bekasi</v>
      </c>
      <c r="Q241" s="1" t="str">
        <f>'Olah Data'!W240</f>
        <v>3216 BPS Kabupaten Bekasi</v>
      </c>
    </row>
    <row r="242" spans="1:17" ht="12.75">
      <c r="A242" s="3">
        <f>'Olah Data'!A241</f>
        <v>45447.834542314813</v>
      </c>
      <c r="B242" s="1" t="str">
        <f>'Olah Data'!B241</f>
        <v>2D31</v>
      </c>
      <c r="C242" s="23" t="str">
        <f>'Olah Data'!D241</f>
        <v>112212793</v>
      </c>
      <c r="D242" s="1" t="str">
        <f>'Olah Data'!E241</f>
        <v>Ni Made Widya Paramita</v>
      </c>
      <c r="E242" s="1" t="str">
        <f>'Olah Data'!I241</f>
        <v>nimadewidyap@gmail.com</v>
      </c>
      <c r="F242" s="1" t="str">
        <f>'Olah Data'!J241</f>
        <v>081936721959</v>
      </c>
      <c r="G242" s="23" t="str">
        <f>'Olah Data'!L241</f>
        <v>468801031081506</v>
      </c>
      <c r="H242" s="1" t="str">
        <f>'Olah Data'!M241</f>
        <v>NI MADE WIDYA PARAMITA</v>
      </c>
      <c r="I242" s="1" t="str">
        <f>'Olah Data'!N241</f>
        <v>BRI</v>
      </c>
      <c r="J242" s="1" t="str">
        <f>'Olah Data'!O241</f>
        <v>Narmada</v>
      </c>
      <c r="K242" s="1" t="str">
        <f>'Olah Data'!P241</f>
        <v>RT 4/RW 15, Rumah No 22, Jl. Kebon Sayur I , Bidara Cina, Kecamatan Jatinegara</v>
      </c>
      <c r="L242" s="1" t="str">
        <f>'Olah Data'!Q241</f>
        <v>Jakarta Timur</v>
      </c>
      <c r="M242" s="1" t="str">
        <f>'Olah Data'!R241</f>
        <v>Gang Rambutan, Gubuk Baru, Dusun Karang Taliwang, Desa Dasan Tereng, Kecamatan Narmada</v>
      </c>
      <c r="N242" s="1" t="str">
        <f>'Olah Data'!S241</f>
        <v>5201 Kabupaten Lombok Barat Provinsi Nusa Tenggara Barat</v>
      </c>
      <c r="O242" s="1" t="str">
        <f>'Olah Data'!U241</f>
        <v>5271 Kota Mataram Provinsi Nusa Tenggara Barat</v>
      </c>
      <c r="P242" s="1" t="str">
        <f>'Olah Data'!V241</f>
        <v>5200 BPS Provinsi Nusa Tenggara Barat</v>
      </c>
      <c r="Q242" s="1" t="str">
        <f>'Olah Data'!W241</f>
        <v>5271 BPS Kota Mataram</v>
      </c>
    </row>
    <row r="243" spans="1:17" ht="12.75">
      <c r="A243" s="3">
        <f>'Olah Data'!A242</f>
        <v>45447.837279166662</v>
      </c>
      <c r="B243" s="1" t="str">
        <f>'Olah Data'!B242</f>
        <v>2D33</v>
      </c>
      <c r="C243" s="23" t="str">
        <f>'Olah Data'!D242</f>
        <v>112212653</v>
      </c>
      <c r="D243" s="1" t="str">
        <f>'Olah Data'!E242</f>
        <v>I Wayan Divandra Maharesandya Sukajaya</v>
      </c>
      <c r="E243" s="1" t="str">
        <f>'Olah Data'!I242</f>
        <v>iwayandivandra@gmail.com</v>
      </c>
      <c r="F243" s="1" t="str">
        <f>'Olah Data'!J242</f>
        <v>085393646687</v>
      </c>
      <c r="G243" s="23" t="str">
        <f>'Olah Data'!L242</f>
        <v>760001002689502</v>
      </c>
      <c r="H243" s="1" t="str">
        <f>'Olah Data'!M242</f>
        <v>I WAYAN DIVANDRA MAHARESANDYA SUKAJAYA</v>
      </c>
      <c r="I243" s="1" t="str">
        <f>'Olah Data'!N242</f>
        <v>BRI</v>
      </c>
      <c r="J243" s="1" t="str">
        <f>'Olah Data'!O242</f>
        <v>Kantor Cabang Palangka Raya</v>
      </c>
      <c r="K243" s="1" t="str">
        <f>'Olah Data'!P242</f>
        <v>Gang Mangga No.24A RT.02/RW.03, Kel. Bidara Cina</v>
      </c>
      <c r="L243" s="1" t="str">
        <f>'Olah Data'!Q242</f>
        <v>Jakarta Timur</v>
      </c>
      <c r="M243" s="1" t="str">
        <f>'Olah Data'!R242</f>
        <v>Jalan RTA Milono Km.6,5 Perumahan Sababilah Permai No. 19, Kel. Langkai, Kec. Pahandut, Kota Palangka Raya</v>
      </c>
      <c r="N243" s="1" t="str">
        <f>'Olah Data'!S242</f>
        <v>6271 Kota Palangka Raya Provinsi Kalimantan Tengah</v>
      </c>
      <c r="O243" s="1" t="str">
        <f>'Olah Data'!U242</f>
        <v>6203 Kabupaten Kapuas Provinsi Kalimantan Tengah</v>
      </c>
      <c r="P243" s="1" t="str">
        <f>'Olah Data'!V242</f>
        <v>6271 BPS Kota Palangka Raya</v>
      </c>
      <c r="Q243" s="1" t="str">
        <f>'Olah Data'!W242</f>
        <v>6200 BPS Provinsi Kalimantan Tengah</v>
      </c>
    </row>
    <row r="244" spans="1:17" ht="12.75">
      <c r="A244" s="3">
        <f>'Olah Data'!A243</f>
        <v>45447.840215115742</v>
      </c>
      <c r="B244" s="1" t="str">
        <f>'Olah Data'!B243</f>
        <v>3SI1</v>
      </c>
      <c r="C244" s="23" t="str">
        <f>'Olah Data'!D243</f>
        <v>222112094</v>
      </c>
      <c r="D244" s="1" t="str">
        <f>'Olah Data'!E243</f>
        <v>Himawan Wahid Ikhwansyah</v>
      </c>
      <c r="E244" s="1" t="str">
        <f>'Olah Data'!I243</f>
        <v>himawanwahid12@gmail.com</v>
      </c>
      <c r="F244" s="1" t="str">
        <f>'Olah Data'!J243</f>
        <v>089527430981</v>
      </c>
      <c r="G244" s="23" t="str">
        <f>'Olah Data'!L243</f>
        <v>340101040254531</v>
      </c>
      <c r="H244" s="1" t="str">
        <f>'Olah Data'!M243</f>
        <v>HIMAWAN WAHID IKHWANSYAH</v>
      </c>
      <c r="I244" s="1" t="str">
        <f>'Olah Data'!N243</f>
        <v>BRI</v>
      </c>
      <c r="J244" s="1" t="str">
        <f>'Olah Data'!O243</f>
        <v>3401 UNIT KLATEN KOTA</v>
      </c>
      <c r="K244" s="1" t="str">
        <f>'Olah Data'!P243</f>
        <v>Jl. H. Hasbi No. 21, RT.11/RW.09, Bidaracina, Jatinegara</v>
      </c>
      <c r="L244" s="1" t="str">
        <f>'Olah Data'!Q243</f>
        <v>Jakarta Timur</v>
      </c>
      <c r="M244" s="1" t="str">
        <f>'Olah Data'!R243</f>
        <v>No Rumah 106, Damaran, RT.1/RW.3, Gayamprit, Klaten Selatan</v>
      </c>
      <c r="N244" s="1" t="str">
        <f>'Olah Data'!S243</f>
        <v>3310 Kabupaten Klaten Provinsi Jawa Tengah</v>
      </c>
      <c r="O244" s="1" t="str">
        <f>'Olah Data'!U243</f>
        <v>3309 Kabupaten Boyolali Provinsi Jawa Tengah</v>
      </c>
      <c r="P244" s="1" t="str">
        <f>'Olah Data'!V243</f>
        <v>3310 BPS Kabupaten Klaten</v>
      </c>
      <c r="Q244" s="1" t="str">
        <f>'Olah Data'!W243</f>
        <v>3309 BPS Kabupaten Boyolali</v>
      </c>
    </row>
    <row r="245" spans="1:17" ht="12.75">
      <c r="A245" s="3">
        <f>'Olah Data'!A244</f>
        <v>45447.841508541664</v>
      </c>
      <c r="B245" s="1" t="str">
        <f>'Olah Data'!B244</f>
        <v>3SE3</v>
      </c>
      <c r="C245" s="23" t="str">
        <f>'Olah Data'!D244</f>
        <v>212112018</v>
      </c>
      <c r="D245" s="1" t="str">
        <f>'Olah Data'!E244</f>
        <v>Emily Azizaida Budikusuma</v>
      </c>
      <c r="E245" s="1" t="str">
        <f>'Olah Data'!I244</f>
        <v>emilyaziz.ea@gmail.com</v>
      </c>
      <c r="F245" s="1" t="str">
        <f>'Olah Data'!J244</f>
        <v>081249633732</v>
      </c>
      <c r="G245" s="23" t="str">
        <f>'Olah Data'!L244</f>
        <v>1710011733386</v>
      </c>
      <c r="H245" s="1" t="str">
        <f>'Olah Data'!M244</f>
        <v>EMILY AZIZAIDA BUDIK</v>
      </c>
      <c r="I245" s="1" t="str">
        <f>'Olah Data'!N244</f>
        <v>Mandiri</v>
      </c>
      <c r="J245" s="1" t="str">
        <f>'Olah Data'!O244</f>
        <v>Ngawi</v>
      </c>
      <c r="K245" s="1" t="str">
        <f>'Olah Data'!P244</f>
        <v>Graha Fialdis, Jl. Saabun No.6, RT.14/RW.2, Bidara Cina, Kecamatan Jatinegara, Kota Jakarta Timur, Daerah Khusus Ibukota Jakarta 13330</v>
      </c>
      <c r="L245" s="1" t="str">
        <f>'Olah Data'!Q244</f>
        <v>Jakarta Timur</v>
      </c>
      <c r="M245" s="1" t="str">
        <f>'Olah Data'!R244</f>
        <v>Perum Permata Rahayu Blok A1, RT 08 RW 01, jalan Podang, Beran, Ngawi</v>
      </c>
      <c r="N245" s="1" t="str">
        <f>'Olah Data'!S244</f>
        <v>3521 Kabupaten Ngawi Provinsi Jawa Timur</v>
      </c>
      <c r="O245" s="1" t="str">
        <f>'Olah Data'!U244</f>
        <v>3577 Kota Madiun Provinsi Jawa Timur</v>
      </c>
      <c r="P245" s="1" t="str">
        <f>'Olah Data'!V244</f>
        <v>3577 BPS Kota Madiun</v>
      </c>
      <c r="Q245" s="1" t="str">
        <f>'Olah Data'!W244</f>
        <v>3521 BPS Kabupaten Ngawi</v>
      </c>
    </row>
    <row r="246" spans="1:17" ht="12.75">
      <c r="A246" s="3">
        <f>'Olah Data'!A245</f>
        <v>45447.845202893513</v>
      </c>
      <c r="B246" s="1" t="str">
        <f>'Olah Data'!B245</f>
        <v>3SD1</v>
      </c>
      <c r="C246" s="23" t="str">
        <f>'Olah Data'!D245</f>
        <v>222112386</v>
      </c>
      <c r="D246" s="1" t="str">
        <f>'Olah Data'!E245</f>
        <v>Surya Maruli</v>
      </c>
      <c r="E246" s="1" t="str">
        <f>'Olah Data'!I245</f>
        <v>primaabdi45@yahoo.com</v>
      </c>
      <c r="F246" s="1" t="str">
        <f>'Olah Data'!J245</f>
        <v>085659930126</v>
      </c>
      <c r="G246" s="23" t="str">
        <f>'Olah Data'!L245</f>
        <v>2810616311</v>
      </c>
      <c r="H246" s="1" t="str">
        <f>'Olah Data'!M245</f>
        <v>Surya Maruli</v>
      </c>
      <c r="I246" s="1" t="str">
        <f>'Olah Data'!N245</f>
        <v>BCA</v>
      </c>
      <c r="J246" s="1" t="str">
        <f>'Olah Data'!O245</f>
        <v>BCA KCP Rajawali</v>
      </c>
      <c r="K246" s="1" t="str">
        <f>'Olah Data'!P245</f>
        <v>Jl. Saabun No.10 5A, RT.10/RW.2, Bidara Cina, Jatinegara, Jakarta Timur, Jakarta 13330</v>
      </c>
      <c r="L246" s="1" t="str">
        <f>'Olah Data'!Q245</f>
        <v>Jakarta Timur</v>
      </c>
      <c r="M246" s="1" t="str">
        <f>'Olah Data'!R245</f>
        <v xml:space="preserve">Jalan Gempol Sari RT03/RW01 Kelurahan Gempol Sari, Kecamatan Bandung Kulon, Kota Bandung, Jawa Barat (Warung Abang Torang) </v>
      </c>
      <c r="N246" s="1" t="str">
        <f>'Olah Data'!S245</f>
        <v>3273 Kota Bandung Provinsi Jawa Barat</v>
      </c>
      <c r="O246" s="1" t="str">
        <f>'Olah Data'!U245</f>
        <v>3277 Kota Cimahi Provinsi Jawa Barat</v>
      </c>
      <c r="P246" s="1" t="str">
        <f>'Olah Data'!V245</f>
        <v>3200 BPS Provinsi Jawa Barat</v>
      </c>
      <c r="Q246" s="1" t="str">
        <f>'Olah Data'!W245</f>
        <v>3273 BPS Kota Bandung</v>
      </c>
    </row>
    <row r="247" spans="1:17" ht="12.75">
      <c r="A247" s="3">
        <f>'Olah Data'!A246</f>
        <v>45448.434613773148</v>
      </c>
      <c r="B247" s="1" t="str">
        <f>'Olah Data'!B246</f>
        <v>3SE1</v>
      </c>
      <c r="C247" s="23" t="str">
        <f>'Olah Data'!D246</f>
        <v>212112284</v>
      </c>
      <c r="D247" s="1" t="str">
        <f>'Olah Data'!E246</f>
        <v>PEMBAYUN OTSU INDIANA</v>
      </c>
      <c r="E247" s="1" t="str">
        <f>'Olah Data'!I246</f>
        <v>Pembayunotsu01@gmail.com</v>
      </c>
      <c r="F247" s="1" t="str">
        <f>'Olah Data'!J246</f>
        <v>0895705502077</v>
      </c>
      <c r="G247" s="23" t="str">
        <f>'Olah Data'!L246</f>
        <v xml:space="preserve">7689 0100 3116 502 </v>
      </c>
      <c r="H247" s="1" t="str">
        <f>'Olah Data'!M246</f>
        <v>PEMBAYUN OTSU INDIANA</v>
      </c>
      <c r="I247" s="1" t="str">
        <f>'Olah Data'!N246</f>
        <v>BRI</v>
      </c>
      <c r="J247" s="1" t="str">
        <f>'Olah Data'!O246</f>
        <v>TROSOBO</v>
      </c>
      <c r="K247" s="1" t="str">
        <f>'Olah Data'!P246</f>
        <v>Jl. Otista 64 A Gg. Sensus I Rt.001/ 004 No. 13, KOTA JAKARTA TIMUR, JATINEGARA, DKI JAKARTA, ID, 13330</v>
      </c>
      <c r="L247" s="1" t="str">
        <f>'Olah Data'!Q246</f>
        <v>Jakarta Timur</v>
      </c>
      <c r="M247" s="1" t="str">
        <f>'Olah Data'!R246</f>
        <v>Perumahan Citra Harmoni GV 03 no 25, ds. Sidodadi, kec. Taman, kab. Sidoarjo. Jawa Timur</v>
      </c>
      <c r="N247" s="1" t="str">
        <f>'Olah Data'!S246</f>
        <v>3515 Kabupaten Sidoarjo Provinsi Jawa Timur</v>
      </c>
      <c r="O247" s="1" t="str">
        <f>'Olah Data'!U246</f>
        <v>3172 Kota Jakarta Timur Provinsi DKI Jakarta</v>
      </c>
      <c r="P247" s="1" t="str">
        <f>'Olah Data'!V246</f>
        <v>3100 BPS Provinsi DKI Jakarta</v>
      </c>
      <c r="Q247" s="1" t="str">
        <f>'Olah Data'!W246</f>
        <v>3515 BPS Kabupaten Sidoarjo</v>
      </c>
    </row>
    <row r="248" spans="1:17" ht="12.75">
      <c r="A248" s="3">
        <f>'Olah Data'!A247</f>
        <v>45447.847850034726</v>
      </c>
      <c r="B248" s="1" t="str">
        <f>'Olah Data'!B247</f>
        <v>3SI1</v>
      </c>
      <c r="C248" s="23" t="str">
        <f>'Olah Data'!D247</f>
        <v>222111969</v>
      </c>
      <c r="D248" s="1" t="str">
        <f>'Olah Data'!E247</f>
        <v>CHELSEA AZISHIAH VICTORY</v>
      </c>
      <c r="E248" s="1" t="str">
        <f>'Olah Data'!I247</f>
        <v>chelseaavictory@gmail.com</v>
      </c>
      <c r="F248" s="1" t="str">
        <f>'Olah Data'!J247</f>
        <v>085876334338</v>
      </c>
      <c r="G248" s="23" t="str">
        <f>'Olah Data'!L247</f>
        <v>003501082227500</v>
      </c>
      <c r="H248" s="1" t="str">
        <f>'Olah Data'!M247</f>
        <v>CHEKSEA AZISHIAH VICTORY</v>
      </c>
      <c r="I248" s="1" t="str">
        <f>'Olah Data'!N247</f>
        <v>BRI</v>
      </c>
      <c r="J248" s="1" t="str">
        <f>'Olah Data'!O247</f>
        <v>Jl. Pemuda Sel. No.67, Kelasman, Tonggalan, Kec. Klaten Tengah, Kabupaten Klaten, Jawa Tengah 57411</v>
      </c>
      <c r="K248" s="1" t="str">
        <f>'Olah Data'!P247</f>
        <v>Jalan Masjid no.23B, RT.11/RW.9, Bidara Cina, Kecamatan Jatinegara, Kota Jakarta Timur, Daerah Khusus Ibukota Jakarta 13330</v>
      </c>
      <c r="L248" s="1" t="str">
        <f>'Olah Data'!Q247</f>
        <v>Jakarta Timur</v>
      </c>
      <c r="M248" s="1" t="str">
        <f>'Olah Data'!R247</f>
        <v>Perum Puri Hutama Blok M20, RT02/RW14, Danguran, Kec. Klaten Selatan</v>
      </c>
      <c r="N248" s="1" t="str">
        <f>'Olah Data'!S247</f>
        <v>3310 Kabupaten Klaten Provinsi Jawa Tengah</v>
      </c>
      <c r="O248" s="1" t="str">
        <f>'Olah Data'!U247</f>
        <v>3310 Kabupaten Klaten Provinsi Jawa Tengah</v>
      </c>
      <c r="P248" s="1" t="str">
        <f>'Olah Data'!V247</f>
        <v>3310 BPS Kabupaten Klaten</v>
      </c>
      <c r="Q248" s="1" t="str">
        <f>'Olah Data'!W247</f>
        <v>3372 BPS Kota Surakarta</v>
      </c>
    </row>
    <row r="249" spans="1:17" ht="12.75">
      <c r="A249" s="3">
        <f>'Olah Data'!A248</f>
        <v>45447.850796747683</v>
      </c>
      <c r="B249" s="1" t="str">
        <f>'Olah Data'!B248</f>
        <v>3SD3</v>
      </c>
      <c r="C249" s="23" t="str">
        <f>'Olah Data'!D248</f>
        <v>222112047</v>
      </c>
      <c r="D249" s="1" t="str">
        <f>'Olah Data'!E248</f>
        <v>Fathimah Az-Zahra</v>
      </c>
      <c r="E249" s="1" t="str">
        <f>'Olah Data'!I248</f>
        <v>zahra.fathimah1501@gmail.com</v>
      </c>
      <c r="F249" s="1" t="str">
        <f>'Olah Data'!J248</f>
        <v>08127060818</v>
      </c>
      <c r="G249" s="23" t="str">
        <f>'Olah Data'!L248</f>
        <v>0590596680</v>
      </c>
      <c r="H249" s="1" t="str">
        <f>'Olah Data'!M248</f>
        <v>FATHIMAH AZ ZAHRA</v>
      </c>
      <c r="I249" s="1" t="str">
        <f>'Olah Data'!N248</f>
        <v>BCA</v>
      </c>
      <c r="J249" s="1" t="str">
        <f>'Olah Data'!O248</f>
        <v>KCP A. YANI PEKANBARU</v>
      </c>
      <c r="K249" s="1" t="str">
        <f>'Olah Data'!P248</f>
        <v>Kost FayRa 2, Jl. Masjid No.26 14, RT.14/RW.9, Bidara Cina, Kecamatan Jatinegara</v>
      </c>
      <c r="L249" s="1" t="str">
        <f>'Olah Data'!Q248</f>
        <v>Jakarta Timur</v>
      </c>
      <c r="M249" s="1" t="str">
        <f>'Olah Data'!R248</f>
        <v xml:space="preserve">Jalan Selais No. 52 RT002/RW002, Tangkerang Barat, Marpoyan Damai </v>
      </c>
      <c r="N249" s="1" t="str">
        <f>'Olah Data'!S248</f>
        <v>1471 Kota Pekanbaru Provinsi Riau</v>
      </c>
      <c r="O249" s="1" t="str">
        <f>'Olah Data'!U248</f>
        <v>1406 Kabupaten Kampar Provinsi Riau</v>
      </c>
      <c r="P249" s="1" t="str">
        <f>'Olah Data'!V248</f>
        <v>1471 BPS Kota Pekanbaru</v>
      </c>
      <c r="Q249" s="1" t="str">
        <f>'Olah Data'!W248</f>
        <v>1400 BPS Provinsi Riau</v>
      </c>
    </row>
    <row r="250" spans="1:17" ht="12.75">
      <c r="A250" s="3">
        <f>'Olah Data'!A249</f>
        <v>45447.852530682867</v>
      </c>
      <c r="B250" s="1" t="str">
        <f>'Olah Data'!B249</f>
        <v>3SD2</v>
      </c>
      <c r="C250" s="23" t="str">
        <f>'Olah Data'!D249</f>
        <v>222112296</v>
      </c>
      <c r="D250" s="1" t="str">
        <f>'Olah Data'!E249</f>
        <v>R.Faras Roihan Armel</v>
      </c>
      <c r="E250" s="1" t="str">
        <f>'Olah Data'!I249</f>
        <v>rajafaras08@gmail.com</v>
      </c>
      <c r="F250" s="1" t="str">
        <f>'Olah Data'!J249</f>
        <v>082162245394</v>
      </c>
      <c r="G250" s="23" t="str">
        <f>'Olah Data'!L249</f>
        <v>1132961194</v>
      </c>
      <c r="H250" s="1" t="str">
        <f>'Olah Data'!M249</f>
        <v>R FARAS ROIHAN ARMEL</v>
      </c>
      <c r="I250" s="1" t="str">
        <f>'Olah Data'!N249</f>
        <v>BSI</v>
      </c>
      <c r="J250" s="1" t="str">
        <f>'Olah Data'!O249</f>
        <v>KC PEKANBARU 2</v>
      </c>
      <c r="K250" s="1" t="str">
        <f>'Olah Data'!P249</f>
        <v>Jl. Otista 3 No.19A, RT.2/RW.4, Kelurahan Cipinang Cempedak, Kecamatan Jatinegara, Kota Jakarta Timur, Daerah Khusus Ibukota Jakarta</v>
      </c>
      <c r="L250" s="1" t="str">
        <f>'Olah Data'!Q249</f>
        <v>Jakarta Timur</v>
      </c>
      <c r="M250" s="1" t="str">
        <f>'Olah Data'!R249</f>
        <v>Jl. Karya III No.4, RT.4/RW.6, Kelurahan Air Dingin, Kecamatan Bukit Raya, Kota Pekanbaru, Provinsi Riau</v>
      </c>
      <c r="N250" s="1" t="str">
        <f>'Olah Data'!S249</f>
        <v>1471 Kota Pekanbaru Provinsi Riau</v>
      </c>
      <c r="O250" s="1" t="str">
        <f>'Olah Data'!U249</f>
        <v>1406 Kabupaten Kampar Provinsi Riau</v>
      </c>
      <c r="P250" s="1" t="str">
        <f>'Olah Data'!V249</f>
        <v>1471 BPS Kota Pekanbaru</v>
      </c>
      <c r="Q250" s="1" t="str">
        <f>'Olah Data'!W249</f>
        <v>1400 BPS Provinsi Riau</v>
      </c>
    </row>
    <row r="251" spans="1:17" ht="12.75">
      <c r="A251" s="3">
        <f>'Olah Data'!A250</f>
        <v>45447.85564267361</v>
      </c>
      <c r="B251" s="1" t="str">
        <f>'Olah Data'!B250</f>
        <v>3SE1</v>
      </c>
      <c r="C251" s="23" t="str">
        <f>'Olah Data'!D250</f>
        <v>212112407</v>
      </c>
      <c r="D251" s="1" t="str">
        <f>'Olah Data'!E250</f>
        <v>Vanessa Vidia Meyriska</v>
      </c>
      <c r="E251" s="1" t="str">
        <f>'Olah Data'!I250</f>
        <v>vanessavidia30@gmail.com</v>
      </c>
      <c r="F251" s="1" t="str">
        <f>'Olah Data'!J250</f>
        <v>081717591802</v>
      </c>
      <c r="G251" s="23" t="str">
        <f>'Olah Data'!L250</f>
        <v>551201031350535</v>
      </c>
      <c r="H251" s="1" t="str">
        <f>'Olah Data'!M250</f>
        <v>VANESSA VIDIA MEYRISKA</v>
      </c>
      <c r="I251" s="1" t="str">
        <f>'Olah Data'!N250</f>
        <v>BRI</v>
      </c>
      <c r="J251" s="1" t="str">
        <f>'Olah Data'!O250</f>
        <v>BRI UNIT TANGKERANG</v>
      </c>
      <c r="K251" s="1" t="str">
        <f>'Olah Data'!P250</f>
        <v>Jalan Masjid Nomor 26 RT 14/ RW 09, Kelurahan Bidara Cina, Kecamatan Jatinegara</v>
      </c>
      <c r="L251" s="1" t="str">
        <f>'Olah Data'!Q250</f>
        <v>Jakarta Timur</v>
      </c>
      <c r="M251" s="1" t="str">
        <f>'Olah Data'!R250</f>
        <v>Jl.Gelugur Gang Gelugur I Nomor 14 RT 02/ RW 03, Kelurahan Tangkerang Utara, Kecamatan Bukit Raya</v>
      </c>
      <c r="N251" s="1" t="str">
        <f>'Olah Data'!S250</f>
        <v>1471 Kota Pekanbaru Provinsi Riau</v>
      </c>
      <c r="O251" s="1" t="str">
        <f>'Olah Data'!U250</f>
        <v>1406 Kabupaten Kampar Provinsi Riau</v>
      </c>
      <c r="P251" s="1" t="str">
        <f>'Olah Data'!V250</f>
        <v>1471 BPS Kota Pekanbaru</v>
      </c>
      <c r="Q251" s="1" t="str">
        <f>'Olah Data'!W250</f>
        <v>1400 BPS Provinsi Riau</v>
      </c>
    </row>
    <row r="252" spans="1:17" ht="12.75">
      <c r="A252" s="3">
        <f>'Olah Data'!A251</f>
        <v>45447.941347291664</v>
      </c>
      <c r="B252" s="1" t="str">
        <f>'Olah Data'!B251</f>
        <v>2D31</v>
      </c>
      <c r="C252" s="23" t="str">
        <f>'Olah Data'!D251</f>
        <v>112212725</v>
      </c>
      <c r="D252" s="1" t="str">
        <f>'Olah Data'!E251</f>
        <v>May Anna Laura Nainggolan</v>
      </c>
      <c r="E252" s="1" t="str">
        <f>'Olah Data'!I251</f>
        <v>nainggolananna19@gmail.com</v>
      </c>
      <c r="F252" s="1" t="str">
        <f>'Olah Data'!J251</f>
        <v>081360006924</v>
      </c>
      <c r="G252" s="23" t="str">
        <f>'Olah Data'!L251</f>
        <v>014401036385501</v>
      </c>
      <c r="H252" s="1" t="str">
        <f>'Olah Data'!M251</f>
        <v>MAY ANNA LAURA NAINGGOLAN</v>
      </c>
      <c r="I252" s="1" t="str">
        <f>'Olah Data'!N251</f>
        <v>BRI</v>
      </c>
      <c r="J252" s="1" t="str">
        <f>'Olah Data'!O251</f>
        <v>Kabanjahe</v>
      </c>
      <c r="K252" s="1" t="str">
        <f>'Olah Data'!P251</f>
        <v>RT 1/RW 14, No 16,Jalan Sensus IVD , Kelurahan Bidaracina, Kecamatan Jatinegara</v>
      </c>
      <c r="L252" s="1" t="str">
        <f>'Olah Data'!Q251</f>
        <v>Jakarta Timur</v>
      </c>
      <c r="M252" s="1" t="str">
        <f>'Olah Data'!R251</f>
        <v>RT 1/RW 14, No 16,Jalan Sensus IVD , Kelurahan Bidaracina, Kecamatan Jatinegara</v>
      </c>
      <c r="N252" s="1" t="str">
        <f>'Olah Data'!S251</f>
        <v>3172 Kota Jakarta Timur Provinsi DKI Jakarta</v>
      </c>
      <c r="O252" s="1" t="str">
        <f>'Olah Data'!U251</f>
        <v>3173 Kota Jakarta Pusat Provinsi DKI Jakarta</v>
      </c>
      <c r="P252" s="1" t="str">
        <f>'Olah Data'!V251</f>
        <v>3100 BPS Provinsi DKI Jakarta</v>
      </c>
      <c r="Q252" s="1" t="str">
        <f>'Olah Data'!W251</f>
        <v>3172 BPS Kota Jakarta Timur</v>
      </c>
    </row>
    <row r="253" spans="1:17" ht="12.75">
      <c r="A253" s="3">
        <f>'Olah Data'!A252</f>
        <v>45447.880535682867</v>
      </c>
      <c r="B253" s="1" t="str">
        <f>'Olah Data'!B252</f>
        <v>3SD3</v>
      </c>
      <c r="C253" s="23" t="str">
        <f>'Olah Data'!D252</f>
        <v>222111933</v>
      </c>
      <c r="D253" s="1" t="str">
        <f>'Olah Data'!E252</f>
        <v>Aulia Azzahra</v>
      </c>
      <c r="E253" s="1" t="str">
        <f>'Olah Data'!I252</f>
        <v>aazzahra653@gmail.com</v>
      </c>
      <c r="F253" s="1" t="str">
        <f>'Olah Data'!J252</f>
        <v>081237770333</v>
      </c>
      <c r="G253" s="23" t="str">
        <f>'Olah Data'!L252</f>
        <v>9301057533504</v>
      </c>
      <c r="H253" s="1" t="str">
        <f>'Olah Data'!M252</f>
        <v xml:space="preserve"> AULIA AZZAHRA </v>
      </c>
      <c r="I253" s="1" t="str">
        <f>'Olah Data'!N252</f>
        <v xml:space="preserve"> BRI</v>
      </c>
      <c r="J253" s="1" t="str">
        <f>'Olah Data'!O252</f>
        <v xml:space="preserve"> Kantor Cabang Sumbawa Besar</v>
      </c>
      <c r="K253" s="1" t="str">
        <f>'Olah Data'!P252</f>
        <v>Gang Abdurrahman No 34A, Kecamatan Jatinegara, Jakarta Timur</v>
      </c>
      <c r="L253" s="1" t="str">
        <f>'Olah Data'!Q252</f>
        <v>Jakarta Timur</v>
      </c>
      <c r="M253" s="1" t="str">
        <f>'Olah Data'!R252</f>
        <v>Jalan Tongkol No 26, Kelurahan Pekat, Kecamatan Sumbawa</v>
      </c>
      <c r="N253" s="1" t="str">
        <f>'Olah Data'!S252</f>
        <v>5204 Kabupaten Sumbawa Provinsi Nusa Tenggara Barat</v>
      </c>
      <c r="O253" s="1" t="str">
        <f>'Olah Data'!U252</f>
        <v>5271 Kota Mataram Provinsi Nusa Tenggara Barat</v>
      </c>
      <c r="P253" s="1" t="str">
        <f>'Olah Data'!V252</f>
        <v>5204 BPS Kabupaten Sumbawa</v>
      </c>
      <c r="Q253" s="1" t="str">
        <f>'Olah Data'!W252</f>
        <v>5200 BPS Provinsi Nusa Tenggara Barat</v>
      </c>
    </row>
    <row r="254" spans="1:17" ht="12.75">
      <c r="A254" s="3">
        <f>'Olah Data'!A253</f>
        <v>45447.886725150463</v>
      </c>
      <c r="B254" s="1" t="str">
        <f>'Olah Data'!B253</f>
        <v>3SK3</v>
      </c>
      <c r="C254" s="23" t="str">
        <f>'Olah Data'!D253</f>
        <v>212112013</v>
      </c>
      <c r="D254" s="1" t="str">
        <f>'Olah Data'!E253</f>
        <v>Elsa Oktavia</v>
      </c>
      <c r="E254" s="1" t="str">
        <f>'Olah Data'!I253</f>
        <v>elsaoktavia2110@gmail.com</v>
      </c>
      <c r="F254" s="1" t="str">
        <f>'Olah Data'!J253</f>
        <v>0895363837281</v>
      </c>
      <c r="G254" s="23" t="str">
        <f>'Olah Data'!L253</f>
        <v>729801014483533</v>
      </c>
      <c r="H254" s="1" t="str">
        <f>'Olah Data'!M253</f>
        <v>ELSA OKTAVIA</v>
      </c>
      <c r="I254" s="1" t="str">
        <f>'Olah Data'!N253</f>
        <v>BRI</v>
      </c>
      <c r="J254" s="1" t="str">
        <f>'Olah Data'!O253</f>
        <v>Bank BRI Unit Daleman</v>
      </c>
      <c r="K254" s="1" t="str">
        <f>'Olah Data'!P253</f>
        <v>Kos Pondok Sunda Bu Cicah, Jl. Mulia No.20, RT.11/RW.8, Bidara Cina, Kecamatan Jatinegara, Kota Jakarta Timur, Daerah Khusus Ibukota Jakarta 13330</v>
      </c>
      <c r="L254" s="1" t="str">
        <f>'Olah Data'!Q253</f>
        <v>Jakarta Timur</v>
      </c>
      <c r="M254" s="1" t="str">
        <f>'Olah Data'!R253</f>
        <v>Tambakan, RT.1/RW.8, Kelurahan Jetis, Kecamatan Baki, Kabupaten Sukoharjo, Jawa Tengah</v>
      </c>
      <c r="N254" s="1" t="str">
        <f>'Olah Data'!S253</f>
        <v>3311 Kabupaten Sukoharjo Provinsi Jawa Tengah</v>
      </c>
      <c r="O254" s="1" t="str">
        <f>'Olah Data'!U253</f>
        <v>3372 Kota Surakarta Provinsi Jawa Tengah</v>
      </c>
      <c r="P254" s="1" t="str">
        <f>'Olah Data'!V253</f>
        <v>3311 BPS Kabupaten Sukoharjo</v>
      </c>
      <c r="Q254" s="1" t="str">
        <f>'Olah Data'!W253</f>
        <v>3372 BPS Kota Surakarta</v>
      </c>
    </row>
    <row r="255" spans="1:17" ht="12.75">
      <c r="A255" s="3">
        <f>'Olah Data'!A254</f>
        <v>45447.894096655087</v>
      </c>
      <c r="B255" s="1" t="str">
        <f>'Olah Data'!B254</f>
        <v>3SI2</v>
      </c>
      <c r="C255" s="23" t="str">
        <f>'Olah Data'!D254</f>
        <v>222111966</v>
      </c>
      <c r="D255" s="1" t="str">
        <f>'Olah Data'!E254</f>
        <v>Chainur Ar Rasyid Nasution</v>
      </c>
      <c r="E255" s="1" t="str">
        <f>'Olah Data'!I254</f>
        <v>archainur@gmail.com</v>
      </c>
      <c r="F255" s="1" t="str">
        <f>'Olah Data'!J254</f>
        <v>082167886169</v>
      </c>
      <c r="G255" s="23" t="str">
        <f>'Olah Data'!L254</f>
        <v>5530712968</v>
      </c>
      <c r="H255" s="1" t="str">
        <f>'Olah Data'!M254</f>
        <v>CHAINUR AR RASYID NASUTION</v>
      </c>
      <c r="I255" s="1" t="str">
        <f>'Olah Data'!N254</f>
        <v>BCA</v>
      </c>
      <c r="J255" s="1" t="str">
        <f>'Olah Data'!O254</f>
        <v>BCA KCP Otista</v>
      </c>
      <c r="K255" s="1" t="str">
        <f>'Olah Data'!P254</f>
        <v>Jl. H. Hasbi No. 21, RT.11/RW.09, Bidaracina, Jatinegara</v>
      </c>
      <c r="L255" s="1" t="str">
        <f>'Olah Data'!Q254</f>
        <v>Jakarta Timur</v>
      </c>
      <c r="M255" s="1" t="str">
        <f>'Olah Data'!R254</f>
        <v>Jl. Alpokat, LK. II, Kel. Pantai Johor, Kec. Datuk Bandar</v>
      </c>
      <c r="N255" s="1" t="str">
        <f>'Olah Data'!S254</f>
        <v>1272 Kota Tanjung Balai Provinsi Sumatera Utara</v>
      </c>
      <c r="O255" s="1" t="str">
        <f>'Olah Data'!U254</f>
        <v>1208 Kabupaten Asahan Provinsi Sumatera Utara</v>
      </c>
      <c r="P255" s="1" t="str">
        <f>'Olah Data'!V254</f>
        <v>1272 BPS Kota Tanjung Balai</v>
      </c>
      <c r="Q255" s="1" t="str">
        <f>'Olah Data'!W254</f>
        <v>1208 BPS Kabupaten Asahan</v>
      </c>
    </row>
    <row r="256" spans="1:17" ht="12.75">
      <c r="A256" s="3">
        <f>'Olah Data'!A255</f>
        <v>45447.906757314813</v>
      </c>
      <c r="B256" s="1" t="str">
        <f>'Olah Data'!B255</f>
        <v>2D33</v>
      </c>
      <c r="C256" s="23" t="str">
        <f>'Olah Data'!D255</f>
        <v>112212791</v>
      </c>
      <c r="D256" s="1" t="str">
        <f>'Olah Data'!E255</f>
        <v>Ni Komang Diva Amalia Putri Nandita</v>
      </c>
      <c r="E256" s="1" t="str">
        <f>'Olah Data'!I255</f>
        <v>divaamaliapn@gmail.com</v>
      </c>
      <c r="F256" s="1" t="str">
        <f>'Olah Data'!J255</f>
        <v>081803766871</v>
      </c>
      <c r="G256" s="23" t="str">
        <f>'Olah Data'!L255</f>
        <v>1610009899779</v>
      </c>
      <c r="H256" s="1" t="str">
        <f>'Olah Data'!M255</f>
        <v>NI KOMANG DIVA AMALIA PUTRI NANDITA</v>
      </c>
      <c r="I256" s="1" t="str">
        <f>'Olah Data'!N255</f>
        <v>MANDIRI</v>
      </c>
      <c r="J256" s="1" t="str">
        <f>'Olah Data'!O255</f>
        <v xml:space="preserve">KCP MMU Lombok Kediri </v>
      </c>
      <c r="K256" s="1" t="str">
        <f>'Olah Data'!P255</f>
        <v>Jalan Kebon Sayur 1, No 8,  RT 006 RW 015, Kelurahan Bidaracina, Kecamatan Jatinegara</v>
      </c>
      <c r="L256" s="1" t="str">
        <f>'Olah Data'!Q255</f>
        <v>Jakarta Timur</v>
      </c>
      <c r="M256" s="1" t="str">
        <f>'Olah Data'!R255</f>
        <v>Desa Jagaraga Indah, Kecamatan Kediri</v>
      </c>
      <c r="N256" s="1" t="str">
        <f>'Olah Data'!S255</f>
        <v>5201 Kabupaten Lombok Barat Provinsi Nusa Tenggara Barat</v>
      </c>
      <c r="O256" s="1" t="str">
        <f>'Olah Data'!U255</f>
        <v>5271 Kota Mataram Provinsi Nusa Tenggara Barat</v>
      </c>
      <c r="P256" s="1" t="str">
        <f>'Olah Data'!V255</f>
        <v>5200 BPS Provinsi Nusa Tenggara Barat</v>
      </c>
      <c r="Q256" s="1" t="str">
        <f>'Olah Data'!W255</f>
        <v>3172 BPS Kota Jakarta Timur</v>
      </c>
    </row>
    <row r="257" spans="1:17" ht="12.75">
      <c r="A257" s="3">
        <f>'Olah Data'!A256</f>
        <v>45447.914434733801</v>
      </c>
      <c r="B257" s="1" t="str">
        <f>'Olah Data'!B256</f>
        <v>3SE1</v>
      </c>
      <c r="C257" s="23" t="str">
        <f>'Olah Data'!D256</f>
        <v>212111899</v>
      </c>
      <c r="D257" s="1" t="str">
        <f>'Olah Data'!E256</f>
        <v>Anggie Dwi Nugraha</v>
      </c>
      <c r="E257" s="1" t="str">
        <f>'Olah Data'!I256</f>
        <v>nugrahanggie48@gmail.com</v>
      </c>
      <c r="F257" s="1" t="str">
        <f>'Olah Data'!J256</f>
        <v>089691882361</v>
      </c>
      <c r="G257" s="23" t="str">
        <f>'Olah Data'!L256</f>
        <v>219701003632508</v>
      </c>
      <c r="H257" s="1" t="str">
        <f>'Olah Data'!M256</f>
        <v>ANGGIE DWI NUGRAHA</v>
      </c>
      <c r="I257" s="1" t="str">
        <f>'Olah Data'!N256</f>
        <v>BRI</v>
      </c>
      <c r="J257" s="1" t="str">
        <f>'Olah Data'!O256</f>
        <v>BRI</v>
      </c>
      <c r="K257" s="1" t="str">
        <f>'Olah Data'!P256</f>
        <v>Jalan Sensus II No. 2a, RT.3/RW.4, Bidara Cina, Jatinegara, KOTA JAKARTA TIMUR, JATINEGARA, DKI JAKARTA, ID, 13330</v>
      </c>
      <c r="L257" s="1" t="str">
        <f>'Olah Data'!Q256</f>
        <v>Jakarta Timur</v>
      </c>
      <c r="M257" s="1" t="str">
        <f>'Olah Data'!R256</f>
        <v>Gayamprit RT 3 RW 1, Gayamprit, Klaten Selatan.</v>
      </c>
      <c r="N257" s="1" t="str">
        <f>'Olah Data'!S256</f>
        <v>3310 Kabupaten Klaten Provinsi Jawa Tengah</v>
      </c>
      <c r="O257" s="1" t="str">
        <f>'Olah Data'!U256</f>
        <v>3471 Kota Yogyakarta Provinsi DI Yogyakarta</v>
      </c>
      <c r="P257" s="1" t="str">
        <f>'Olah Data'!V256</f>
        <v>3310 BPS Kabupaten Klaten</v>
      </c>
      <c r="Q257" s="1" t="str">
        <f>'Olah Data'!W256</f>
        <v>3400 BPS Provinsi DI Yogyakarta</v>
      </c>
    </row>
    <row r="258" spans="1:17" ht="12.75">
      <c r="A258" s="3">
        <f>'Olah Data'!A257</f>
        <v>45447.925253043984</v>
      </c>
      <c r="B258" s="1" t="str">
        <f>'Olah Data'!B257</f>
        <v>3SE1</v>
      </c>
      <c r="C258" s="23" t="str">
        <f>'Olah Data'!D257</f>
        <v>212111880</v>
      </c>
      <c r="D258" s="1" t="str">
        <f>'Olah Data'!E257</f>
        <v>Amalia Isti Widiyasari</v>
      </c>
      <c r="E258" s="1" t="str">
        <f>'Olah Data'!I257</f>
        <v>amaliawidiyasari@gmail.com</v>
      </c>
      <c r="F258" s="1" t="str">
        <f>'Olah Data'!J257</f>
        <v>085236243489</v>
      </c>
      <c r="G258" s="23" t="str">
        <f>'Olah Data'!L257</f>
        <v>645301032953535</v>
      </c>
      <c r="H258" s="1" t="str">
        <f>'Olah Data'!M257</f>
        <v>Amalia Isti Widiyasari</v>
      </c>
      <c r="I258" s="1" t="str">
        <f>'Olah Data'!N257</f>
        <v>BRI</v>
      </c>
      <c r="J258" s="1" t="str">
        <f>'Olah Data'!O257</f>
        <v>Bank BRI Unit Tulakan, Pacitan, Jawa Timur</v>
      </c>
      <c r="K258" s="1" t="str">
        <f>'Olah Data'!P257</f>
        <v>RT 3/RW 15, No.60A, Jl. Otista Raya, Bidara Cina, Jatinegara</v>
      </c>
      <c r="L258" s="1" t="str">
        <f>'Olah Data'!Q257</f>
        <v>Jakarta Timur</v>
      </c>
      <c r="M258" s="1" t="str">
        <f>'Olah Data'!R257</f>
        <v>RT 01/RW 01, Dusun Krajan, Desa Bungur, Kecamatan Tulakan</v>
      </c>
      <c r="N258" s="1" t="str">
        <f>'Olah Data'!S257</f>
        <v>3501 Kabupaten Pacitan Provinsi Jawa Timur</v>
      </c>
      <c r="O258" s="1" t="str">
        <f>'Olah Data'!U257</f>
        <v>3502 Kabupaten Ponorogo Provinsi Jawa Timur</v>
      </c>
      <c r="P258" s="1" t="str">
        <f>'Olah Data'!V257</f>
        <v>3501 BPS Kabupaten Pacitan</v>
      </c>
      <c r="Q258" s="1" t="str">
        <f>'Olah Data'!W257</f>
        <v>3173 BPS Kota Jakarta Pusat</v>
      </c>
    </row>
    <row r="259" spans="1:17" ht="12.75">
      <c r="A259" s="3">
        <f>'Olah Data'!A258</f>
        <v>45447.936310844903</v>
      </c>
      <c r="B259" s="1" t="str">
        <f>'Olah Data'!B258</f>
        <v>3SK3</v>
      </c>
      <c r="C259" s="23" t="str">
        <f>'Olah Data'!D258</f>
        <v>212112113</v>
      </c>
      <c r="D259" s="1" t="str">
        <f>'Olah Data'!E258</f>
        <v>Insan Dienuari</v>
      </c>
      <c r="E259" s="1" t="str">
        <f>'Olah Data'!I258</f>
        <v>insandienuari06@gmail.com</v>
      </c>
      <c r="F259" s="1" t="str">
        <f>'Olah Data'!J258</f>
        <v>085730405955</v>
      </c>
      <c r="G259" s="23" t="str">
        <f>'Olah Data'!L258</f>
        <v>034001119292504</v>
      </c>
      <c r="H259" s="1" t="str">
        <f>'Olah Data'!M258</f>
        <v>INSAN DIENUARI</v>
      </c>
      <c r="I259" s="1" t="str">
        <f>'Olah Data'!N258</f>
        <v>BRI</v>
      </c>
      <c r="J259" s="1" t="str">
        <f>'Olah Data'!O258</f>
        <v>BRI KC MADIUN</v>
      </c>
      <c r="K259" s="1" t="str">
        <f>'Olah Data'!P258</f>
        <v>Jl. Otista 64 A, Gg. Sensus I, RT.001/RW.004, No. 1, Kel. Bidaracina, Kec. Jatinegara</v>
      </c>
      <c r="L259" s="1" t="str">
        <f>'Olah Data'!Q258</f>
        <v>Jakarta Timur</v>
      </c>
      <c r="M259" s="1" t="str">
        <f>'Olah Data'!R258</f>
        <v>Jl. Sri Jaya No.17, Kel. Rejomulyo, Kec. Kartoharjo</v>
      </c>
      <c r="N259" s="1" t="str">
        <f>'Olah Data'!S258</f>
        <v>3577 Kota Madiun Provinsi Jawa Timur</v>
      </c>
      <c r="O259" s="1" t="str">
        <f>'Olah Data'!U258</f>
        <v>3519 Kabupaten Madiun Provinsi Jawa Timur</v>
      </c>
      <c r="P259" s="1" t="str">
        <f>'Olah Data'!V258</f>
        <v>3577 BPS Kota Madiun</v>
      </c>
      <c r="Q259" s="1" t="str">
        <f>'Olah Data'!W258</f>
        <v>3519 BPS Kabupaten Madiun</v>
      </c>
    </row>
    <row r="260" spans="1:17" ht="12.75">
      <c r="A260" s="3">
        <f>'Olah Data'!A259</f>
        <v>45447.961550902779</v>
      </c>
      <c r="B260" s="1" t="str">
        <f>'Olah Data'!B259</f>
        <v>3SD3</v>
      </c>
      <c r="C260" s="23" t="str">
        <f>'Olah Data'!D259</f>
        <v>222111912</v>
      </c>
      <c r="D260" s="1" t="str">
        <f>'Olah Data'!E259</f>
        <v>Anugerah Surya Atmaja</v>
      </c>
      <c r="E260" s="1" t="str">
        <f>'Olah Data'!I259</f>
        <v>atmajasuryaanugerah@gmail.com</v>
      </c>
      <c r="F260" s="1" t="str">
        <f>'Olah Data'!J259</f>
        <v>081378266627</v>
      </c>
      <c r="G260" s="23" t="str">
        <f>'Olah Data'!L259</f>
        <v>027101033043503</v>
      </c>
      <c r="H260" s="1" t="str">
        <f>'Olah Data'!M259</f>
        <v>ANUGERAH SURYA ATMAJA</v>
      </c>
      <c r="I260" s="1" t="str">
        <f>'Olah Data'!N259</f>
        <v>BRI</v>
      </c>
      <c r="J260" s="1" t="str">
        <f>'Olah Data'!O259</f>
        <v>Sijunjung</v>
      </c>
      <c r="K260" s="1" t="str">
        <f>'Olah Data'!P259</f>
        <v>Kos Pop Corn, RT.13/RW.9, Kelurahan Bidara Cina, Kecamatan Jatinegara</v>
      </c>
      <c r="L260" s="1" t="str">
        <f>'Olah Data'!Q259</f>
        <v>Jakarta Timur</v>
      </c>
      <c r="M260" s="1" t="str">
        <f>'Olah Data'!R259</f>
        <v>Perumnas Karya Dharma Blok E No. 12, Muaro, Kec. Sijunjung</v>
      </c>
      <c r="N260" s="1" t="str">
        <f>'Olah Data'!S259</f>
        <v>1304 Kabupaten Sijunjung Provinsi Sumatera Barat</v>
      </c>
      <c r="O260" s="1" t="str">
        <f>'Olah Data'!U259</f>
        <v>1373 Kota Sawah Lunto Provinsi Sumatera Barat</v>
      </c>
      <c r="P260" s="1" t="str">
        <f>'Olah Data'!V259</f>
        <v>1304 BPS Kabupaten Sijunjung</v>
      </c>
      <c r="Q260" s="1" t="str">
        <f>'Olah Data'!W259</f>
        <v>1373 BPS Kota Sawah Lunto</v>
      </c>
    </row>
    <row r="261" spans="1:17" ht="12.75">
      <c r="A261" s="3">
        <f>'Olah Data'!A260</f>
        <v>45447.971724201387</v>
      </c>
      <c r="B261" s="1" t="str">
        <f>'Olah Data'!B260</f>
        <v>3SD2</v>
      </c>
      <c r="C261" s="23" t="str">
        <f>'Olah Data'!D260</f>
        <v>222112286</v>
      </c>
      <c r="D261" s="1" t="str">
        <f>'Olah Data'!E260</f>
        <v>Pratiwi</v>
      </c>
      <c r="E261" s="1" t="str">
        <f>'Olah Data'!I260</f>
        <v>pratiwi110404@gmail.com</v>
      </c>
      <c r="F261" s="1" t="str">
        <f>'Olah Data'!J260</f>
        <v>088261651104</v>
      </c>
      <c r="G261" s="23" t="str">
        <f>'Olah Data'!L260</f>
        <v>1381784888</v>
      </c>
      <c r="H261" s="1" t="str">
        <f>'Olah Data'!M260</f>
        <v>PRATIWI</v>
      </c>
      <c r="I261" s="1" t="str">
        <f>'Olah Data'!N260</f>
        <v>BNI</v>
      </c>
      <c r="J261" s="1" t="str">
        <f>'Olah Data'!O260</f>
        <v>Lubuk Pakam</v>
      </c>
      <c r="K261" s="1" t="str">
        <f>'Olah Data'!P260</f>
        <v>Jalan Haji Hasbi No.6, RT.10/RW.9, Kelurahan Bidara Cina, Jatinegara</v>
      </c>
      <c r="L261" s="1" t="str">
        <f>'Olah Data'!Q260</f>
        <v>Jakarta Timur</v>
      </c>
      <c r="M261" s="1" t="str">
        <f>'Olah Data'!R260</f>
        <v>Jl. Pelak, Gg. Barokah No. 28, Desa Sekip, Kec. Lubuk Pakam</v>
      </c>
      <c r="N261" s="1" t="str">
        <f>'Olah Data'!S260</f>
        <v>1212 Kabupaten Deli Serdang Provinsi Sumatera Utara</v>
      </c>
      <c r="O261" s="1" t="str">
        <f>'Olah Data'!U260</f>
        <v>3175 Kota Jakarta Utara Provinsi DKI Jakarta</v>
      </c>
      <c r="P261" s="1" t="str">
        <f>'Olah Data'!V260</f>
        <v>1212 BPS Kabupaten Deli Serdang</v>
      </c>
      <c r="Q261" s="1" t="str">
        <f>'Olah Data'!W260</f>
        <v>3175 BPS Kota Jakarta Utara</v>
      </c>
    </row>
    <row r="262" spans="1:17" ht="12.75">
      <c r="A262" s="3">
        <f>'Olah Data'!A261</f>
        <v>45451.32024724537</v>
      </c>
      <c r="B262" s="1" t="str">
        <f>'Olah Data'!B261</f>
        <v>3SI1</v>
      </c>
      <c r="C262" s="23" t="str">
        <f>'Olah Data'!D261</f>
        <v>222111873</v>
      </c>
      <c r="D262" s="1" t="str">
        <f>'Olah Data'!E261</f>
        <v>Aliefta Zulvansyah Bahyperdana</v>
      </c>
      <c r="E262" s="1" t="str">
        <f>'Olah Data'!I261</f>
        <v>alieftazulvan@gmail.com</v>
      </c>
      <c r="F262" s="1" t="str">
        <f>'Olah Data'!J261</f>
        <v>081575382808</v>
      </c>
      <c r="G262" s="23" t="str">
        <f>'Olah Data'!L261</f>
        <v>6680 0103 0325 535</v>
      </c>
      <c r="H262" s="1" t="str">
        <f>'Olah Data'!M261</f>
        <v>ALIEFTA ZULVANSYAH BAHYPERDANA</v>
      </c>
      <c r="I262" s="1" t="str">
        <f>'Olah Data'!N261</f>
        <v>BRI</v>
      </c>
      <c r="J262" s="1" t="str">
        <f>'Olah Data'!O261</f>
        <v>6680 Unit Siliwangi Cilacap</v>
      </c>
      <c r="K262" s="1" t="str">
        <f>'Olah Data'!P261</f>
        <v>Jalan Kebon Nanas Selatan No 25, RT 10 RW 08, Kelurahan Cipinang Cempedak, Jatinegara, Jakarta Timur, DKI Jakarta</v>
      </c>
      <c r="L262" s="1" t="str">
        <f>'Olah Data'!Q261</f>
        <v>Jakarta Timur</v>
      </c>
      <c r="M262" s="1" t="str">
        <f>'Olah Data'!R261</f>
        <v>Jalan Diponegoro, RT 05, RW 04, Desa Karangkandri, Kecamatan Kesugihan</v>
      </c>
      <c r="N262" s="1" t="str">
        <f>'Olah Data'!S261</f>
        <v>3301 Kabupaten Cilacap Provinsi Jawa Tengah</v>
      </c>
      <c r="O262" s="1" t="str">
        <f>'Olah Data'!U261</f>
        <v>3302 Kabupaten Banyumas Provinsi Jawa Tengah</v>
      </c>
      <c r="P262" s="1" t="str">
        <f>'Olah Data'!V261</f>
        <v>3301 BPS Kabupaten Cilacap</v>
      </c>
      <c r="Q262" s="1" t="str">
        <f>'Olah Data'!W261</f>
        <v>3302 BPS Kabupaten Banyumas</v>
      </c>
    </row>
    <row r="263" spans="1:17" ht="12.75">
      <c r="A263" s="3">
        <f>'Olah Data'!A262</f>
        <v>45448.047902430553</v>
      </c>
      <c r="B263" s="1" t="str">
        <f>'Olah Data'!B262</f>
        <v>3SE1</v>
      </c>
      <c r="C263" s="23" t="str">
        <f>'Olah Data'!D262</f>
        <v>212112254</v>
      </c>
      <c r="D263" s="1" t="str">
        <f>'Olah Data'!E262</f>
        <v>Ni Made Wulan Puspita Dewi</v>
      </c>
      <c r="E263" s="1" t="str">
        <f>'Olah Data'!I262</f>
        <v>wulanp.d09@gmail.com</v>
      </c>
      <c r="F263" s="1" t="str">
        <f>'Olah Data'!J262</f>
        <v>081913144834</v>
      </c>
      <c r="G263" s="23" t="str">
        <f>'Olah Data'!L262</f>
        <v>461401027738538</v>
      </c>
      <c r="H263" s="1" t="str">
        <f>'Olah Data'!M262</f>
        <v>NI MADE WULAN PUSPITA DEWI</v>
      </c>
      <c r="I263" s="1" t="str">
        <f>'Olah Data'!N262</f>
        <v>BRI</v>
      </c>
      <c r="J263" s="1" t="str">
        <f>'Olah Data'!O262</f>
        <v>BRI Unit Subagan</v>
      </c>
      <c r="K263" s="1" t="str">
        <f>'Olah Data'!P262</f>
        <v xml:space="preserve">Jalan Otista Raya Gang Sholihun No.10, RT.13/RW.9, Bidara Cina, Jatinegara </v>
      </c>
      <c r="L263" s="1" t="str">
        <f>'Olah Data'!Q262</f>
        <v>Jakarta Timur</v>
      </c>
      <c r="M263" s="1" t="str">
        <f>'Olah Data'!R262</f>
        <v>Jalan Sudirman Gang Dahlia No. 6, Subagan, Karangasem</v>
      </c>
      <c r="N263" s="1" t="str">
        <f>'Olah Data'!S262</f>
        <v>5107 Kabupaten Karangasem Provinsi Bali</v>
      </c>
      <c r="O263" s="1" t="str">
        <f>'Olah Data'!U262</f>
        <v>5105 Kabupaten Klungkung Provinsi Bali</v>
      </c>
      <c r="P263" s="1" t="str">
        <f>'Olah Data'!V262</f>
        <v>5107 BPS Kabupaten Karangasem</v>
      </c>
      <c r="Q263" s="1" t="str">
        <f>'Olah Data'!W262</f>
        <v>5105 BPS Kabupaten Klungkung</v>
      </c>
    </row>
    <row r="264" spans="1:17" ht="12.75">
      <c r="A264" s="3">
        <f>'Olah Data'!A263</f>
        <v>45448.144527407407</v>
      </c>
      <c r="B264" s="1" t="str">
        <f>'Olah Data'!B263</f>
        <v>3SI1</v>
      </c>
      <c r="C264" s="23" t="str">
        <f>'Olah Data'!D263</f>
        <v>222112364</v>
      </c>
      <c r="D264" s="1" t="str">
        <f>'Olah Data'!E263</f>
        <v>Shawa Zahma Az-Zahara</v>
      </c>
      <c r="E264" s="1" t="str">
        <f>'Olah Data'!I263</f>
        <v>shawaazzahara@gmail.com</v>
      </c>
      <c r="F264" s="1" t="str">
        <f>'Olah Data'!J263</f>
        <v>087774015749</v>
      </c>
      <c r="G264" s="23" t="str">
        <f>'Olah Data'!L263</f>
        <v>11021545901</v>
      </c>
      <c r="H264" s="1" t="str">
        <f>'Olah Data'!M263</f>
        <v>SHAWA ZAHMA AZ ZAHARA</v>
      </c>
      <c r="I264" s="1" t="str">
        <f>'Olah Data'!N263</f>
        <v>LINE BANK</v>
      </c>
      <c r="J264" s="1" t="str">
        <f>'Olah Data'!O263</f>
        <v>KPO mangkuluhur</v>
      </c>
      <c r="K264" s="1" t="str">
        <f>'Olah Data'!P263</f>
        <v>Jalan H. Hasbi No.7, RT.10/RW.9, Kelurahan Bidaracina, Jatinegara, KOTA JAKARTA TIMUR, JATINEGARA, DKI JAKARTA, ID, 13330</v>
      </c>
      <c r="L264" s="1" t="str">
        <f>'Olah Data'!Q263</f>
        <v>Jakarta Timur</v>
      </c>
      <c r="M264" s="1" t="str">
        <f>'Olah Data'!R263</f>
        <v>Gang Cempaka RT 9 RW 1 NO.27 PEGIRINGAN, BANTARBOLANG</v>
      </c>
      <c r="N264" s="1" t="str">
        <f>'Olah Data'!S263</f>
        <v>3327 Kabupaten Pemalang Provinsi Jawa Tengah</v>
      </c>
      <c r="O264" s="1" t="str">
        <f>'Olah Data'!U263</f>
        <v>3328 Kabupaten Tegal Provinsi Jawa Tengah</v>
      </c>
      <c r="P264" s="1" t="str">
        <f>'Olah Data'!V263</f>
        <v>3327 BPS Kabupaten Pemalang</v>
      </c>
      <c r="Q264" s="1" t="str">
        <f>'Olah Data'!W263</f>
        <v>3173 BPS Kota Jakarta Pusat</v>
      </c>
    </row>
    <row r="265" spans="1:17" ht="12.75">
      <c r="A265" s="3">
        <f>'Olah Data'!A264</f>
        <v>45448.270800416663</v>
      </c>
      <c r="B265" s="1" t="str">
        <f>'Olah Data'!B264</f>
        <v>2D33</v>
      </c>
      <c r="C265" s="23" t="str">
        <f>'Olah Data'!D264</f>
        <v>112212801</v>
      </c>
      <c r="D265" s="1" t="str">
        <f>'Olah Data'!E264</f>
        <v>Nito Sudinata</v>
      </c>
      <c r="E265" s="1" t="str">
        <f>'Olah Data'!I264</f>
        <v>nitosudinata20@gmail.com</v>
      </c>
      <c r="F265" s="1" t="str">
        <f>'Olah Data'!J264</f>
        <v>087761728524</v>
      </c>
      <c r="G265" s="23" t="str">
        <f>'Olah Data'!L264</f>
        <v>807301007693532</v>
      </c>
      <c r="H265" s="1" t="str">
        <f>'Olah Data'!M264</f>
        <v xml:space="preserve">NITO SUDINATA </v>
      </c>
      <c r="I265" s="1" t="str">
        <f>'Olah Data'!N264</f>
        <v>BRI</v>
      </c>
      <c r="J265" s="1" t="str">
        <f>'Olah Data'!O264</f>
        <v>8073 BRI UNIT TEGAL KOTA IV</v>
      </c>
      <c r="K265" s="1" t="str">
        <f>'Olah Data'!P264</f>
        <v>RT.06/RW.05, No.26, Jalan Taman Indah, Kelurahan Bidara Cina, Kecamatan Jatinegara</v>
      </c>
      <c r="L265" s="1" t="str">
        <f>'Olah Data'!Q264</f>
        <v>Jakarta Timur</v>
      </c>
      <c r="M265" s="1" t="str">
        <f>'Olah Data'!R264</f>
        <v>RT.005/RW.001,Jalan Mawar,DK. BONGKOK PADAMANGU,Kecamatan Kramat</v>
      </c>
      <c r="N265" s="1" t="str">
        <f>'Olah Data'!S264</f>
        <v>3328 Kabupaten Tegal Provinsi Jawa Tengah</v>
      </c>
      <c r="O265" s="1" t="str">
        <f>'Olah Data'!U264</f>
        <v>3376 Kota Tegal Provinsi Jawa Tengah</v>
      </c>
      <c r="P265" s="1" t="str">
        <f>'Olah Data'!V264</f>
        <v>3328 BPS Kabupaten Tegal</v>
      </c>
      <c r="Q265" s="1" t="str">
        <f>'Olah Data'!W264</f>
        <v>3376 BPS Kota Tegal</v>
      </c>
    </row>
    <row r="266" spans="1:17" ht="12.75">
      <c r="A266" s="3">
        <f>'Olah Data'!A265</f>
        <v>45448.274048645835</v>
      </c>
      <c r="B266" s="1" t="str">
        <f>'Olah Data'!B265</f>
        <v>3SD1</v>
      </c>
      <c r="C266" s="23" t="str">
        <f>'Olah Data'!D265</f>
        <v>222111978</v>
      </c>
      <c r="D266" s="1" t="str">
        <f>'Olah Data'!E265</f>
        <v>Daradinanti Aulia Revanadilla</v>
      </c>
      <c r="E266" s="1" t="str">
        <f>'Olah Data'!I265</f>
        <v>222111978@stis.ac.id</v>
      </c>
      <c r="F266" s="1" t="str">
        <f>'Olah Data'!J265</f>
        <v>085643252905</v>
      </c>
      <c r="G266" s="23" t="str">
        <f>'Olah Data'!L265</f>
        <v>007401069439508</v>
      </c>
      <c r="H266" s="1" t="str">
        <f>'Olah Data'!M265</f>
        <v>DARADINANTI AULIA REVANADILLA</v>
      </c>
      <c r="I266" s="1" t="str">
        <f>'Olah Data'!N265</f>
        <v>BRI</v>
      </c>
      <c r="J266" s="1" t="str">
        <f>'Olah Data'!O265</f>
        <v>Purbalingga</v>
      </c>
      <c r="K266" s="1" t="str">
        <f>'Olah Data'!P265</f>
        <v>Jl. Kebon Nanas Selatan II No.2, RT.6 RW.5, Cipinang Cempedak, Kecamatan Jatinegara, Kota Jakarta Timur, Daerah Khusus Ibukota Jakarta 13340</v>
      </c>
      <c r="L266" s="1" t="str">
        <f>'Olah Data'!Q265</f>
        <v>Jakarta Timur</v>
      </c>
      <c r="M266" s="1" t="str">
        <f>'Olah Data'!R265</f>
        <v>Jalan Abdusyukur, Desa Penolih rt 1 rw 3, Kecamatan Kaligondang, Kabupaten Purbalingga</v>
      </c>
      <c r="N266" s="1" t="str">
        <f>'Olah Data'!S265</f>
        <v>3303 Kabupaten Purbalingga Provinsi Jawa Tengah</v>
      </c>
      <c r="O266" s="1" t="str">
        <f>'Olah Data'!U265</f>
        <v>3302 Kabupaten Banyumas Provinsi Jawa Tengah</v>
      </c>
      <c r="P266" s="1" t="str">
        <f>'Olah Data'!V265</f>
        <v>3303 BPS Kabupaten Purbalingga</v>
      </c>
      <c r="Q266" s="1" t="str">
        <f>'Olah Data'!W265</f>
        <v>3302 BPS Kabupaten Banyumas</v>
      </c>
    </row>
    <row r="267" spans="1:17" ht="12.75">
      <c r="A267" s="3">
        <f>'Olah Data'!A266</f>
        <v>45448.308297349533</v>
      </c>
      <c r="B267" s="1" t="str">
        <f>'Olah Data'!B266</f>
        <v>3SE3</v>
      </c>
      <c r="C267" s="23" t="str">
        <f>'Olah Data'!D266</f>
        <v>212112054</v>
      </c>
      <c r="D267" s="1" t="str">
        <f>'Olah Data'!E266</f>
        <v>FAUZANA AFININNAS</v>
      </c>
      <c r="E267" s="1" t="str">
        <f>'Olah Data'!I266</f>
        <v>fauzanaafininnas26@gmail.com</v>
      </c>
      <c r="F267" s="1" t="str">
        <f>'Olah Data'!J266</f>
        <v>082329136712</v>
      </c>
      <c r="G267" s="23" t="str">
        <f>'Olah Data'!L266</f>
        <v>687101020940538</v>
      </c>
      <c r="H267" s="1" t="str">
        <f>'Olah Data'!M266</f>
        <v>FAUZANA AFININNAS</v>
      </c>
      <c r="I267" s="1" t="str">
        <f>'Olah Data'!N266</f>
        <v>BRI</v>
      </c>
      <c r="J267" s="1" t="str">
        <f>'Olah Data'!O266</f>
        <v>KALIJAMBE</v>
      </c>
      <c r="K267" s="1" t="str">
        <f>'Olah Data'!P266</f>
        <v xml:space="preserve">Jalan Sensus I RT 001 RW.04 No.15 Kel. Bidaracina, Kec. Jatinegara, Jakarta Timur </v>
      </c>
      <c r="L267" s="1" t="str">
        <f>'Olah Data'!Q266</f>
        <v>Jakarta Timur</v>
      </c>
      <c r="M267" s="1" t="str">
        <f>'Olah Data'!R266</f>
        <v>Tempel RT 01, Jetiskarangpung, Kalijambe, Sragen</v>
      </c>
      <c r="N267" s="1" t="str">
        <f>'Olah Data'!S266</f>
        <v>3314 Kabupaten Sragen Provinsi Jawa Tengah</v>
      </c>
      <c r="O267" s="1" t="str">
        <f>'Olah Data'!U266</f>
        <v>3372 Kota Surakarta Provinsi Jawa Tengah</v>
      </c>
      <c r="P267" s="1" t="str">
        <f>'Olah Data'!V266</f>
        <v>3372 BPS Kota Surakarta</v>
      </c>
      <c r="Q267" s="1" t="str">
        <f>'Olah Data'!W266</f>
        <v>3314 BPS Kabupaten Sragen</v>
      </c>
    </row>
    <row r="268" spans="1:17" ht="12.75">
      <c r="A268" s="3">
        <f>'Olah Data'!A267</f>
        <v>45448.315581250004</v>
      </c>
      <c r="B268" s="1" t="str">
        <f>'Olah Data'!B267</f>
        <v>3SK2</v>
      </c>
      <c r="C268" s="23" t="str">
        <f>'Olah Data'!D267</f>
        <v>212112014</v>
      </c>
      <c r="D268" s="1" t="str">
        <f>'Olah Data'!E267</f>
        <v>Elsa Sabila</v>
      </c>
      <c r="E268" s="1" t="str">
        <f>'Olah Data'!I267</f>
        <v>elsasabila1909@gmail.com</v>
      </c>
      <c r="F268" s="1" t="str">
        <f>'Olah Data'!J267</f>
        <v>081233442723</v>
      </c>
      <c r="G268" s="23" t="str">
        <f>'Olah Data'!L267</f>
        <v>115701007723530</v>
      </c>
      <c r="H268" s="1" t="str">
        <f>'Olah Data'!M267</f>
        <v>ELSA SABILA</v>
      </c>
      <c r="I268" s="1" t="str">
        <f>'Olah Data'!N267</f>
        <v>BRI</v>
      </c>
      <c r="J268" s="1" t="str">
        <f>'Olah Data'!O267</f>
        <v>1157 KK WIYUNG</v>
      </c>
      <c r="K268" s="1" t="str">
        <f>'Olah Data'!P267</f>
        <v>JL. MASJID NO. 20, RT 14 / RW 09, BIDARA CINA, KEC. JATINEGARA</v>
      </c>
      <c r="L268" s="1" t="str">
        <f>'Olah Data'!Q267</f>
        <v>Jakarta Timur</v>
      </c>
      <c r="M268" s="1" t="str">
        <f>'Olah Data'!R267</f>
        <v>GUNUNGSARI INDAH Q-7, RT 02 / RW 07, KEDURUS, KEC. KARANG PILANG</v>
      </c>
      <c r="N268" s="1" t="str">
        <f>'Olah Data'!S267</f>
        <v>3578 Kota Surabaya Provinsi Jawa Timur</v>
      </c>
      <c r="O268" s="1" t="str">
        <f>'Olah Data'!U267</f>
        <v>3515 Kabupaten Sidoarjo Provinsi Jawa Timur</v>
      </c>
      <c r="P268" s="1" t="str">
        <f>'Olah Data'!V267</f>
        <v>3500 BPS Provinsi Jawa Timur</v>
      </c>
      <c r="Q268" s="1" t="str">
        <f>'Olah Data'!W267</f>
        <v>3578 BPS Kota Surabaya</v>
      </c>
    </row>
    <row r="269" spans="1:17" ht="12.75">
      <c r="A269" s="3">
        <f>'Olah Data'!A268</f>
        <v>45448.320715729162</v>
      </c>
      <c r="B269" s="1" t="str">
        <f>'Olah Data'!B268</f>
        <v>3SE3</v>
      </c>
      <c r="C269" s="23" t="str">
        <f>'Olah Data'!D268</f>
        <v>212112320</v>
      </c>
      <c r="D269" s="1" t="str">
        <f>'Olah Data'!E268</f>
        <v>RIDWAN NURFIRMAN KUNCORO</v>
      </c>
      <c r="E269" s="1" t="str">
        <f>'Olah Data'!I268</f>
        <v>koentjoro0108@gmail.com</v>
      </c>
      <c r="F269" s="1" t="str">
        <f>'Olah Data'!J268</f>
        <v>089685395458</v>
      </c>
      <c r="G269" s="23" t="str">
        <f>'Olah Data'!L268</f>
        <v>306201035704533</v>
      </c>
      <c r="H269" s="1" t="str">
        <f>'Olah Data'!M268</f>
        <v>RIDWAN NURFIRMAN KUNCORO</v>
      </c>
      <c r="I269" s="1" t="str">
        <f>'Olah Data'!N268</f>
        <v>BRI</v>
      </c>
      <c r="J269" s="1" t="str">
        <f>'Olah Data'!O268</f>
        <v>Kantor Cabang Gamping</v>
      </c>
      <c r="K269" s="1" t="str">
        <f>'Olah Data'!P268</f>
        <v>Jl. Sensus I No. 3B RT 004 RW 015 Bidaracina, Jatinegara</v>
      </c>
      <c r="L269" s="1" t="str">
        <f>'Olah Data'!Q268</f>
        <v>Jakarta Timur</v>
      </c>
      <c r="M269" s="1" t="str">
        <f>'Olah Data'!R268</f>
        <v>Jl. Wates Km 07 Pasekan Kidul RT 02 Balecatur, Gamping</v>
      </c>
      <c r="N269" s="1" t="str">
        <f>'Olah Data'!S268</f>
        <v>3404 Kabupaten Sleman Provinsi DI Yogyakarta</v>
      </c>
      <c r="O269" s="1" t="str">
        <f>'Olah Data'!U268</f>
        <v>3401 Kabupaten Kulon Progo Provinsi DI Yogyakarta</v>
      </c>
      <c r="P269" s="1" t="str">
        <f>'Olah Data'!V268</f>
        <v>3404 BPS Kabupaten Sleman</v>
      </c>
      <c r="Q269" s="1" t="str">
        <f>'Olah Data'!W268</f>
        <v>3401 BPS Kabupaten Kulon Progo</v>
      </c>
    </row>
    <row r="270" spans="1:17" ht="12.75">
      <c r="A270" s="3">
        <f>'Olah Data'!A269</f>
        <v>45448.327237013887</v>
      </c>
      <c r="B270" s="1" t="str">
        <f>'Olah Data'!B269</f>
        <v>3SI2</v>
      </c>
      <c r="C270" s="23" t="str">
        <f>'Olah Data'!D269</f>
        <v>222111975</v>
      </c>
      <c r="D270" s="1" t="str">
        <f>'Olah Data'!E269</f>
        <v>Danang Wisnu Prabowo</v>
      </c>
      <c r="E270" s="1" t="str">
        <f>'Olah Data'!I269</f>
        <v>wisnudanang86@stis.ac.id</v>
      </c>
      <c r="F270" s="1">
        <f>'Olah Data'!J269</f>
        <v>6285741019279</v>
      </c>
      <c r="G270" s="23" t="str">
        <f>'Olah Data'!L269</f>
        <v>693301012376537</v>
      </c>
      <c r="H270" s="1" t="str">
        <f>'Olah Data'!M269</f>
        <v>DANANG WISNU PRABOWO</v>
      </c>
      <c r="I270" s="1" t="str">
        <f>'Olah Data'!N269</f>
        <v>BRI</v>
      </c>
      <c r="J270" s="1" t="str">
        <f>'Olah Data'!O269</f>
        <v>LENDAH</v>
      </c>
      <c r="K270" s="1" t="str">
        <f>'Olah Data'!P269</f>
        <v>Gang Sholihun No 40, Bidara Cina, Jatinegara, Jakarta Timur</v>
      </c>
      <c r="L270" s="1" t="str">
        <f>'Olah Data'!Q269</f>
        <v>Jakarta Timur</v>
      </c>
      <c r="M270" s="1" t="str">
        <f>'Olah Data'!R269</f>
        <v>Jl Ngrukem, Krandohan, Pendowoharjo, Sewon, Bantul, Daerah Istimewa Yogyakarta</v>
      </c>
      <c r="N270" s="1" t="str">
        <f>'Olah Data'!S269</f>
        <v>3402 Kabupaten Bantul Provinsi DI Yogyakarta</v>
      </c>
      <c r="O270" s="1" t="str">
        <f>'Olah Data'!U269</f>
        <v>3401 Kabupaten Kulon Progo Provinsi DI Yogyakarta</v>
      </c>
      <c r="P270" s="1" t="str">
        <f>'Olah Data'!V269</f>
        <v>3402 BPS Kabupaten Bantul</v>
      </c>
      <c r="Q270" s="1" t="str">
        <f>'Olah Data'!W269</f>
        <v>3401 BPS Kabupaten Kulon Progo</v>
      </c>
    </row>
    <row r="271" spans="1:17" ht="12.75">
      <c r="A271" s="3">
        <f>'Olah Data'!A270</f>
        <v>45448.349583750001</v>
      </c>
      <c r="B271" s="1" t="str">
        <f>'Olah Data'!B270</f>
        <v>3SI3</v>
      </c>
      <c r="C271" s="23" t="str">
        <f>'Olah Data'!D270</f>
        <v>222112078</v>
      </c>
      <c r="D271" s="1" t="str">
        <f>'Olah Data'!E270</f>
        <v>GITA KIRANA APRILLIA</v>
      </c>
      <c r="E271" s="1" t="str">
        <f>'Olah Data'!I270</f>
        <v>gitakirana1604@gmail.com</v>
      </c>
      <c r="F271" s="1" t="str">
        <f>'Olah Data'!J270</f>
        <v>081556824352</v>
      </c>
      <c r="G271" s="23" t="str">
        <f>'Olah Data'!L270</f>
        <v>007301068277501</v>
      </c>
      <c r="H271" s="1" t="str">
        <f>'Olah Data'!M270</f>
        <v>GITA KIRANA APRILLIA</v>
      </c>
      <c r="I271" s="1" t="str">
        <f>'Olah Data'!N270</f>
        <v>BRI</v>
      </c>
      <c r="J271" s="1" t="str">
        <f>'Olah Data'!O270</f>
        <v>Probolinggo</v>
      </c>
      <c r="K271" s="1" t="str">
        <f>'Olah Data'!P270</f>
        <v>Jl. Saleh Abud No.14 B, RT.13/RW.8, Bidara Cina, Kecamatan Jatinegara, Kota Jakarta Timur, Daerah Khusus Ibukota Jakarta 13330</v>
      </c>
      <c r="L271" s="1" t="str">
        <f>'Olah Data'!Q270</f>
        <v>Jakarta Timur</v>
      </c>
      <c r="M271" s="1" t="str">
        <f>'Olah Data'!R270</f>
        <v>Perumahan Sumber Taman Indah Jl. Taman Tirta IV Blok DD No. 17, RT.05/RW.08, Sumber Taman, Kecamatan Wonoasih, Kota Probolinggo, Jawa Timur, 67237</v>
      </c>
      <c r="N271" s="1" t="str">
        <f>'Olah Data'!S270</f>
        <v>3574 Kota Probolinggo Provinsi Jawa Timur</v>
      </c>
      <c r="O271" s="1" t="str">
        <f>'Olah Data'!U270</f>
        <v>3513 Kabupaten Probolinggo Provinsi Jawa Timur</v>
      </c>
      <c r="P271" s="1" t="str">
        <f>'Olah Data'!V270</f>
        <v>3513 BPS Kabupaten Probolinggo</v>
      </c>
      <c r="Q271" s="1" t="str">
        <f>'Olah Data'!W270</f>
        <v>3574 BPS Kota Probolinggo</v>
      </c>
    </row>
    <row r="272" spans="1:17" ht="12.75">
      <c r="A272" s="3">
        <f>'Olah Data'!A271</f>
        <v>45448.360926990739</v>
      </c>
      <c r="B272" s="1" t="str">
        <f>'Olah Data'!B271</f>
        <v>3SE2</v>
      </c>
      <c r="C272" s="23" t="str">
        <f>'Olah Data'!D271</f>
        <v>212112008</v>
      </c>
      <c r="D272" s="1" t="str">
        <f>'Olah Data'!E271</f>
        <v>Eksis Auliya</v>
      </c>
      <c r="E272" s="1" t="str">
        <f>'Olah Data'!I271</f>
        <v>auliyaeksis@gmail.com</v>
      </c>
      <c r="F272" s="1" t="str">
        <f>'Olah Data'!J271</f>
        <v>085748138648</v>
      </c>
      <c r="G272" s="23" t="str">
        <f>'Olah Data'!L271</f>
        <v>319301035771531</v>
      </c>
      <c r="H272" s="1" t="str">
        <f>'Olah Data'!M271</f>
        <v>EKSIS AULIYA</v>
      </c>
      <c r="I272" s="1" t="str">
        <f>'Olah Data'!N271</f>
        <v>BRI</v>
      </c>
      <c r="J272" s="1" t="str">
        <f>'Olah Data'!O271</f>
        <v>3193 UNIT KAPAS KRAMPUNG</v>
      </c>
      <c r="K272" s="1" t="str">
        <f>'Olah Data'!P271</f>
        <v>RT 13/RW 09, No. 10, Jalan Otista Raya Gang Solihun, Bidaracina, Jatinegara</v>
      </c>
      <c r="L272" s="1" t="str">
        <f>'Olah Data'!Q271</f>
        <v>Jakarta Timur</v>
      </c>
      <c r="M272" s="1" t="str">
        <f>'Olah Data'!R271</f>
        <v>KALIJUDAN 10 ABC/17-H, RT 001/RW 006, KELURAHAN KALIJUDAN, KECAMATAN MULYOREJO</v>
      </c>
      <c r="N272" s="1" t="str">
        <f>'Olah Data'!S271</f>
        <v>3578 Kota Surabaya Provinsi Jawa Timur</v>
      </c>
      <c r="O272" s="1" t="str">
        <f>'Olah Data'!U271</f>
        <v>3525 Kabupaten Gresik Provinsi Jawa Timur</v>
      </c>
      <c r="P272" s="1" t="str">
        <f>'Olah Data'!V271</f>
        <v>3500 BPS Provinsi Jawa Timur</v>
      </c>
      <c r="Q272" s="1" t="str">
        <f>'Olah Data'!W271</f>
        <v>3578 BPS Kota Surabaya</v>
      </c>
    </row>
    <row r="273" spans="1:17" ht="12.75">
      <c r="A273" s="3">
        <f>'Olah Data'!A272</f>
        <v>45448.361320671298</v>
      </c>
      <c r="B273" s="1" t="str">
        <f>'Olah Data'!B272</f>
        <v>3SD2</v>
      </c>
      <c r="C273" s="23" t="str">
        <f>'Olah Data'!D272</f>
        <v>222112135</v>
      </c>
      <c r="D273" s="1" t="str">
        <f>'Olah Data'!E272</f>
        <v>Khesya Belinda Mela Isaputri</v>
      </c>
      <c r="E273" s="1" t="str">
        <f>'Olah Data'!I272</f>
        <v>khe010704@gmail.com</v>
      </c>
      <c r="F273" s="1" t="str">
        <f>'Olah Data'!J272</f>
        <v>081271581650</v>
      </c>
      <c r="G273" s="23" t="str">
        <f>'Olah Data'!L272</f>
        <v>7094 0100 5012 505</v>
      </c>
      <c r="H273" s="1" t="str">
        <f>'Olah Data'!M272</f>
        <v>KHESYA BELINDA MELA ISAPUTRI</v>
      </c>
      <c r="I273" s="1" t="str">
        <f>'Olah Data'!N272</f>
        <v>BRI</v>
      </c>
      <c r="J273" s="1" t="str">
        <f>'Olah Data'!O272</f>
        <v>7094 BRI UNIT Waru Gunung</v>
      </c>
      <c r="K273" s="1" t="str">
        <f>'Olah Data'!P272</f>
        <v>Jl. Saabun No.24, RT.5/RW.2, Bidara Cina, Kecamatan Jatinegara, Kota Jakarta Timur</v>
      </c>
      <c r="L273" s="1" t="str">
        <f>'Olah Data'!Q272</f>
        <v>Jakarta Timur</v>
      </c>
      <c r="M273" s="1" t="str">
        <f>'Olah Data'!R272</f>
        <v>RT 21/RW 06, Perum Bukit Bambe Blok Ai/2, Kelurahan Bambe, Kecamatan Driyorejo</v>
      </c>
      <c r="N273" s="1" t="str">
        <f>'Olah Data'!S272</f>
        <v>3525 Kabupaten Gresik Provinsi Jawa Timur</v>
      </c>
      <c r="O273" s="1" t="str">
        <f>'Olah Data'!U272</f>
        <v>3578 Kota Surabaya Provinsi Jawa Timur</v>
      </c>
      <c r="P273" s="1" t="str">
        <f>'Olah Data'!V272</f>
        <v>3500 BPS Provinsi Jawa Timur</v>
      </c>
      <c r="Q273" s="1" t="str">
        <f>'Olah Data'!W272</f>
        <v>3578 BPS Kota Surabaya</v>
      </c>
    </row>
    <row r="274" spans="1:17" ht="12.75">
      <c r="A274" s="3">
        <f>'Olah Data'!A273</f>
        <v>45448.364353831013</v>
      </c>
      <c r="B274" s="1" t="str">
        <f>'Olah Data'!B273</f>
        <v>3SK2</v>
      </c>
      <c r="C274" s="23" t="str">
        <f>'Olah Data'!D273</f>
        <v>212112399</v>
      </c>
      <c r="D274" s="1" t="str">
        <f>'Olah Data'!E273</f>
        <v>Tiara Putri Setia Puspita</v>
      </c>
      <c r="E274" s="1" t="str">
        <f>'Olah Data'!I273</f>
        <v>tiaraaputrisetiaapuspita@gmail.com</v>
      </c>
      <c r="F274" s="1" t="str">
        <f>'Olah Data'!J273</f>
        <v>085868162996</v>
      </c>
      <c r="G274" s="23" t="str">
        <f>'Olah Data'!L273</f>
        <v>308001003169503</v>
      </c>
      <c r="H274" s="1" t="str">
        <f>'Olah Data'!M273</f>
        <v>Tiara Putri Setia Puspita</v>
      </c>
      <c r="I274" s="1" t="str">
        <f>'Olah Data'!N273</f>
        <v>BRI</v>
      </c>
      <c r="J274" s="1" t="str">
        <f>'Olah Data'!O273</f>
        <v>BRI Unit Botton Magelang</v>
      </c>
      <c r="K274" s="1" t="str">
        <f>'Olah Data'!P273</f>
        <v>Jl Masjid No 32 RT 14/RW 09 Kelurahan Bidara Cina, Kecamatan Jatinegara</v>
      </c>
      <c r="L274" s="1" t="str">
        <f>'Olah Data'!Q273</f>
        <v>Jakarta Timur</v>
      </c>
      <c r="M274" s="1" t="str">
        <f>'Olah Data'!R273</f>
        <v>Botton I No 17 RT 04/RW 05 Kelurahan Magelang, Kecamatan Magelang Tengah</v>
      </c>
      <c r="N274" s="1" t="str">
        <f>'Olah Data'!S273</f>
        <v>3371 Kota Magelang Provinsi Jawa Tengah</v>
      </c>
      <c r="O274" s="1" t="str">
        <f>'Olah Data'!U273</f>
        <v>3308 Kabupaten Magelang Provinsi Jawa Tengah</v>
      </c>
      <c r="P274" s="1" t="str">
        <f>'Olah Data'!V273</f>
        <v>3371 BPS Kota Magelang</v>
      </c>
      <c r="Q274" s="1" t="str">
        <f>'Olah Data'!W273</f>
        <v>3308 BPS Kabupaten Magelang</v>
      </c>
    </row>
    <row r="275" spans="1:17" ht="12.75">
      <c r="A275" s="3">
        <f>'Olah Data'!A274</f>
        <v>45448.366731134258</v>
      </c>
      <c r="B275" s="1" t="str">
        <f>'Olah Data'!B274</f>
        <v>2D33</v>
      </c>
      <c r="C275" s="23" t="str">
        <f>'Olah Data'!D274</f>
        <v>112212770</v>
      </c>
      <c r="D275" s="1" t="str">
        <f>'Olah Data'!E274</f>
        <v>Muhammad Ruhul Ikhsan</v>
      </c>
      <c r="E275" s="1" t="str">
        <f>'Olah Data'!I274</f>
        <v>Ruhulikhsan710@gmail.com</v>
      </c>
      <c r="F275" s="1" t="str">
        <f>'Olah Data'!J274</f>
        <v>085960203195</v>
      </c>
      <c r="G275" s="23" t="str">
        <f>'Olah Data'!L274</f>
        <v>1510016025717</v>
      </c>
      <c r="H275" s="1" t="str">
        <f>'Olah Data'!M274</f>
        <v>MUHAMMAD RUHUL IKHSAN</v>
      </c>
      <c r="I275" s="1" t="str">
        <f>'Olah Data'!N274</f>
        <v>Mandiri</v>
      </c>
      <c r="J275" s="1" t="str">
        <f>'Olah Data'!O274</f>
        <v>Palu Hasanuddin 15102</v>
      </c>
      <c r="K275" s="1" t="str">
        <f>'Olah Data'!P274</f>
        <v>Gg. Saabun no. 5A Rt.10 Rw.02</v>
      </c>
      <c r="L275" s="1" t="str">
        <f>'Olah Data'!Q274</f>
        <v>Jakarta Timur</v>
      </c>
      <c r="M275" s="1" t="str">
        <f>'Olah Data'!R274</f>
        <v>Jalan Cendrawasih lrg. Sawerigading IV no. 7C Tanamodindi, Mantikulore</v>
      </c>
      <c r="N275" s="1" t="str">
        <f>'Olah Data'!S274</f>
        <v>7271 Kota Palu Provinsi Sulawesi Tengah</v>
      </c>
      <c r="O275" s="1" t="str">
        <f>'Olah Data'!U274</f>
        <v>7271 Kota Palu Provinsi Sulawesi Tengah</v>
      </c>
      <c r="P275" s="1" t="str">
        <f>'Olah Data'!V274</f>
        <v>7200 BPS Provinsi Sulawesi Tengah</v>
      </c>
      <c r="Q275" s="1" t="str">
        <f>'Olah Data'!W274</f>
        <v>7271 BPS Kota Palu</v>
      </c>
    </row>
    <row r="276" spans="1:17" ht="12.75">
      <c r="A276" s="3">
        <f>'Olah Data'!A275</f>
        <v>45448.37964944444</v>
      </c>
      <c r="B276" s="1" t="str">
        <f>'Olah Data'!B275</f>
        <v>3SD1</v>
      </c>
      <c r="C276" s="23" t="str">
        <f>'Olah Data'!D275</f>
        <v>222112336</v>
      </c>
      <c r="D276" s="1" t="str">
        <f>'Olah Data'!E275</f>
        <v>Rohmad Ali Fatur Rizki</v>
      </c>
      <c r="E276" s="1" t="str">
        <f>'Olah Data'!I275</f>
        <v>rohmadafr20@gmail.com</v>
      </c>
      <c r="F276" s="1" t="str">
        <f>'Olah Data'!J275</f>
        <v>081231420561</v>
      </c>
      <c r="G276" s="23" t="str">
        <f>'Olah Data'!L275</f>
        <v>508331602612</v>
      </c>
      <c r="H276" s="1" t="str">
        <f>'Olah Data'!M275</f>
        <v>ROHMAD ALI FATUR RIZKI</v>
      </c>
      <c r="I276" s="1" t="str">
        <f>'Olah Data'!N275</f>
        <v>Bank Jago Syariah</v>
      </c>
      <c r="J276" s="1" t="str">
        <f>'Olah Data'!O275</f>
        <v>KCS BSD City, Bank Jago - UUS Kompleks Rukan Golden Boulevard, Blok D-1 Bumi Serpong Damai City, Serpong, Tangerang, Banten</v>
      </c>
      <c r="K276" s="1" t="str">
        <f>'Olah Data'!P275</f>
        <v>Gg KH. Sabdaloh No. 1, RT.3/RW.7, Cipinang Cempedak, Jatinegara</v>
      </c>
      <c r="L276" s="1" t="str">
        <f>'Olah Data'!Q275</f>
        <v>Jakarta Timur</v>
      </c>
      <c r="M276" s="1" t="str">
        <f>'Olah Data'!R275</f>
        <v>RT.09/RW.03, Jalan Raya Ngrame, Desa Ngrame, Kecamatan Pungging</v>
      </c>
      <c r="N276" s="1" t="str">
        <f>'Olah Data'!S275</f>
        <v>3576 Kota Mojokerto Provinsi Jawa Timur</v>
      </c>
      <c r="O276" s="1" t="str">
        <f>'Olah Data'!U275</f>
        <v>3516 Kabupaten Mojokerto Provinsi Jawa Timur</v>
      </c>
      <c r="P276" s="1" t="str">
        <f>'Olah Data'!V275</f>
        <v>3576 BPS Kota Mojokerto</v>
      </c>
      <c r="Q276" s="1" t="str">
        <f>'Olah Data'!W275</f>
        <v>3516 BPS Kabupaten Mojokerto</v>
      </c>
    </row>
    <row r="277" spans="1:17" ht="12.75">
      <c r="A277" s="3">
        <f>'Olah Data'!A276</f>
        <v>45448.380387349534</v>
      </c>
      <c r="B277" s="1" t="str">
        <f>'Olah Data'!B276</f>
        <v>3SI3</v>
      </c>
      <c r="C277" s="23" t="str">
        <f>'Olah Data'!D276</f>
        <v>222112370</v>
      </c>
      <c r="D277" s="1" t="str">
        <f>'Olah Data'!E276</f>
        <v>Sindu Dinar Bangun Leksono</v>
      </c>
      <c r="E277" s="1" t="str">
        <f>'Olah Data'!I276</f>
        <v>sindukyun@gmail.com</v>
      </c>
      <c r="F277" s="1" t="str">
        <f>'Olah Data'!J276</f>
        <v>081229665225</v>
      </c>
      <c r="G277" s="23" t="str">
        <f>'Olah Data'!L276</f>
        <v>0933 0101 7297 532</v>
      </c>
      <c r="H277" s="1" t="str">
        <f>'Olah Data'!M276</f>
        <v>SINDU DINAR BANGUN LEKSON</v>
      </c>
      <c r="I277" s="1" t="str">
        <f>'Olah Data'!N276</f>
        <v>BRI</v>
      </c>
      <c r="J277" s="1" t="str">
        <f>'Olah Data'!O276</f>
        <v>0933 UNIT OTISTA III JAKARTA</v>
      </c>
      <c r="K277" s="1" t="str">
        <f>'Olah Data'!P276</f>
        <v>Jalan Masjid Nomor 31, RT.12/RW.9, Kelurahan Bidaracina, Kecamatan Jatinegara, Kota Jakarta Timur, DKI Jakarta</v>
      </c>
      <c r="L277" s="1" t="str">
        <f>'Olah Data'!Q276</f>
        <v>Jakarta Timur</v>
      </c>
      <c r="M277" s="1" t="str">
        <f>'Olah Data'!R276</f>
        <v>Jalan Jendral Sudirman nomor 10, RT.03/RW.01, Kelurahan Bangkle, Kecamatan Blora, Kabupaten Blora, Jawa Tengah</v>
      </c>
      <c r="N277" s="1" t="str">
        <f>'Olah Data'!S276</f>
        <v>3316 Kabupaten Blora Provinsi Jawa Tengah</v>
      </c>
      <c r="O277" s="1" t="str">
        <f>'Olah Data'!U276</f>
        <v>3317 Kabupaten Rembang Provinsi Jawa Tengah</v>
      </c>
      <c r="P277" s="1" t="str">
        <f>'Olah Data'!V276</f>
        <v>3316 BPS Kabupaten Blora</v>
      </c>
      <c r="Q277" s="1" t="str">
        <f>'Olah Data'!W276</f>
        <v>3317 BPS Kabupaten Rembang</v>
      </c>
    </row>
    <row r="278" spans="1:17" ht="12.75">
      <c r="A278" s="3">
        <f>'Olah Data'!A277</f>
        <v>45448.385655787039</v>
      </c>
      <c r="B278" s="1" t="str">
        <f>'Olah Data'!B277</f>
        <v>3SD3</v>
      </c>
      <c r="C278" s="23" t="str">
        <f>'Olah Data'!D277</f>
        <v>222112227</v>
      </c>
      <c r="D278" s="1" t="str">
        <f>'Olah Data'!E277</f>
        <v>Mukhamad Dinda Manis Yulianto</v>
      </c>
      <c r="E278" s="1" t="str">
        <f>'Olah Data'!I277</f>
        <v>mukhamaddinda@gmail.com</v>
      </c>
      <c r="F278" s="1" t="str">
        <f>'Olah Data'!J277</f>
        <v>0895616754979</v>
      </c>
      <c r="G278" s="23" t="str">
        <f>'Olah Data'!L277</f>
        <v>6140573271</v>
      </c>
      <c r="H278" s="1" t="str">
        <f>'Olah Data'!M277</f>
        <v>MUKHAMAD DINDA MANIS YULIANTO</v>
      </c>
      <c r="I278" s="1" t="str">
        <f>'Olah Data'!N277</f>
        <v>BCA</v>
      </c>
      <c r="J278" s="1" t="str">
        <f>'Olah Data'!O277</f>
        <v>MOJOSARI</v>
      </c>
      <c r="K278" s="1" t="str">
        <f>'Olah Data'!P277</f>
        <v>No.11A, Jalan Pedati Raya, RT.2/RW.1, Kel. Bali Mester, Kec. Jatinegara</v>
      </c>
      <c r="L278" s="1" t="str">
        <f>'Olah Data'!Q277</f>
        <v>Jakarta Timur</v>
      </c>
      <c r="M278" s="1" t="str">
        <f>'Olah Data'!R277</f>
        <v>RT 8/RW 2, No 23, DSN. CANDIREJO, DESA AWANG-AWANG , KECAMATAN MOJOSARI</v>
      </c>
      <c r="N278" s="1" t="str">
        <f>'Olah Data'!S277</f>
        <v>3516 Kabupaten Mojokerto Provinsi Jawa Timur</v>
      </c>
      <c r="O278" s="1" t="str">
        <f>'Olah Data'!U277</f>
        <v>3576 Kota Mojokerto Provinsi Jawa Timur</v>
      </c>
      <c r="P278" s="1" t="str">
        <f>'Olah Data'!V277</f>
        <v>3576 BPS Kota Mojokerto</v>
      </c>
      <c r="Q278" s="1" t="str">
        <f>'Olah Data'!W277</f>
        <v>3516 BPS Kabupaten Mojokerto</v>
      </c>
    </row>
    <row r="279" spans="1:17" ht="12.75">
      <c r="A279" s="3">
        <f>'Olah Data'!A278</f>
        <v>45448.387548750004</v>
      </c>
      <c r="B279" s="1" t="str">
        <f>'Olah Data'!B278</f>
        <v>3SD2</v>
      </c>
      <c r="C279" s="23" t="str">
        <f>'Olah Data'!D278</f>
        <v>222111893</v>
      </c>
      <c r="D279" s="1" t="str">
        <f>'Olah Data'!E278</f>
        <v>Andika Rahmat Saifudin</v>
      </c>
      <c r="E279" s="1" t="str">
        <f>'Olah Data'!I278</f>
        <v>andikarahmatsaifudin00@gmail.com</v>
      </c>
      <c r="F279" s="1" t="str">
        <f>'Olah Data'!J278</f>
        <v>0895331138629</v>
      </c>
      <c r="G279" s="23" t="str">
        <f>'Olah Data'!L278</f>
        <v>1233134067</v>
      </c>
      <c r="H279" s="1" t="str">
        <f>'Olah Data'!M278</f>
        <v>Andika Rahmat Saifudin</v>
      </c>
      <c r="I279" s="1" t="str">
        <f>'Olah Data'!N278</f>
        <v>BNI</v>
      </c>
      <c r="J279" s="1" t="str">
        <f>'Olah Data'!O278</f>
        <v>Mojokerto</v>
      </c>
      <c r="K279" s="1" t="str">
        <f>'Olah Data'!P278</f>
        <v>Jalan Kebon Nanas Utara 2 No. 21, RT.5/RW.7, Cipinang Cempedak, Jatinegara</v>
      </c>
      <c r="L279" s="1" t="str">
        <f>'Olah Data'!Q278</f>
        <v>Jakarta Timur</v>
      </c>
      <c r="M279" s="1" t="str">
        <f>'Olah Data'!R278</f>
        <v>Jl. Kedungsari No.158, RT.1/RW.1, Gunung Gedangan, Magersari</v>
      </c>
      <c r="N279" s="1" t="str">
        <f>'Olah Data'!S278</f>
        <v>3576 Kota Mojokerto Provinsi Jawa Timur</v>
      </c>
      <c r="O279" s="1" t="str">
        <f>'Olah Data'!U278</f>
        <v>3516 Kabupaten Mojokerto Provinsi Jawa Timur</v>
      </c>
      <c r="P279" s="1" t="str">
        <f>'Olah Data'!V278</f>
        <v>3576 BPS Kota Mojokerto</v>
      </c>
      <c r="Q279" s="1" t="str">
        <f>'Olah Data'!W278</f>
        <v>3516 BPS Kabupaten Mojokerto</v>
      </c>
    </row>
    <row r="280" spans="1:17" ht="12.75">
      <c r="A280" s="3">
        <f>'Olah Data'!A279</f>
        <v>45448.395035787034</v>
      </c>
      <c r="B280" s="1" t="str">
        <f>'Olah Data'!B279</f>
        <v>3SE2</v>
      </c>
      <c r="C280" s="23" t="str">
        <f>'Olah Data'!D279</f>
        <v>212112003</v>
      </c>
      <c r="D280" s="1" t="str">
        <f>'Olah Data'!E279</f>
        <v>Dyah Widyastuti</v>
      </c>
      <c r="E280" s="1" t="str">
        <f>'Olah Data'!I279</f>
        <v>dyahwdy22@gmail.com</v>
      </c>
      <c r="F280" s="1" t="str">
        <f>'Olah Data'!J279</f>
        <v>085820398349</v>
      </c>
      <c r="G280" s="23" t="str">
        <f>'Olah Data'!L279</f>
        <v>669701023198532</v>
      </c>
      <c r="H280" s="1" t="str">
        <f>'Olah Data'!M279</f>
        <v>DYAH WIDYASTUTI</v>
      </c>
      <c r="I280" s="1" t="str">
        <f>'Olah Data'!N279</f>
        <v xml:space="preserve"> BRI</v>
      </c>
      <c r="J280" s="1" t="str">
        <f>'Olah Data'!O279</f>
        <v>Balong, Karanganyar</v>
      </c>
      <c r="K280" s="1" t="str">
        <f>'Olah Data'!P279</f>
        <v xml:space="preserve">Jalan Otista 64 A Gg. Sensus I Rt.001/ 004 No. 13 Kel. Bidaracina, Kec. Jatinegara </v>
      </c>
      <c r="L280" s="1" t="str">
        <f>'Olah Data'!Q279</f>
        <v>Jakarta Timur</v>
      </c>
      <c r="M280" s="1" t="str">
        <f>'Olah Data'!R279</f>
        <v>Plumbungan RT10/RW04, Plumbungan, Karangmalang</v>
      </c>
      <c r="N280" s="1" t="str">
        <f>'Olah Data'!S279</f>
        <v>3314 Kabupaten Sragen Provinsi Jawa Tengah</v>
      </c>
      <c r="O280" s="1" t="str">
        <f>'Olah Data'!U279</f>
        <v>3313 Kabupaten Karanganyar Provinsi Jawa Tengah</v>
      </c>
      <c r="P280" s="1" t="str">
        <f>'Olah Data'!V279</f>
        <v>3314 BPS Kabupaten Sragen</v>
      </c>
      <c r="Q280" s="1" t="str">
        <f>'Olah Data'!W279</f>
        <v>3313 BPS Kabupaten Karanganyar</v>
      </c>
    </row>
    <row r="281" spans="1:17" ht="12.75">
      <c r="A281" s="3">
        <f>'Olah Data'!A280</f>
        <v>45448.402522777775</v>
      </c>
      <c r="B281" s="1" t="str">
        <f>'Olah Data'!B280</f>
        <v>2D31</v>
      </c>
      <c r="C281" s="23" t="str">
        <f>'Olah Data'!D280</f>
        <v>112212438</v>
      </c>
      <c r="D281" s="1" t="str">
        <f>'Olah Data'!E280</f>
        <v>Abednego Silaban</v>
      </c>
      <c r="E281" s="1" t="str">
        <f>'Olah Data'!I280</f>
        <v>112212438@stis.ac.id</v>
      </c>
      <c r="F281" s="1" t="str">
        <f>'Olah Data'!J280</f>
        <v>0895616586070</v>
      </c>
      <c r="G281" s="23" t="str">
        <f>'Olah Data'!L280</f>
        <v>0367 0110 2731 503</v>
      </c>
      <c r="H281" s="1" t="str">
        <f>'Olah Data'!M280</f>
        <v xml:space="preserve">ABEDNEGO SILABAN </v>
      </c>
      <c r="I281" s="1" t="str">
        <f>'Olah Data'!N280</f>
        <v>BRI</v>
      </c>
      <c r="J281" s="1" t="str">
        <f>'Olah Data'!O280</f>
        <v>0367 KC Medan Sisingamangaraja</v>
      </c>
      <c r="K281" s="1" t="str">
        <f>'Olah Data'!P280</f>
        <v>Jalan Taman Indah No. 26A RT.6/RW.5 Bidara Cina JATINEGARA, KOTA JAKARTA TIMUR</v>
      </c>
      <c r="L281" s="1" t="str">
        <f>'Olah Data'!Q280</f>
        <v>Jakarta Timur</v>
      </c>
      <c r="M281" s="1" t="str">
        <f>'Olah Data'!R280</f>
        <v>Jalan Pintu Air Gg. Horas No. 30, Siti Rejo 1, Medan Kota, Kota Medan</v>
      </c>
      <c r="N281" s="1" t="str">
        <f>'Olah Data'!S280</f>
        <v>1275 Kota Medan Provinsi Sumatera Utara</v>
      </c>
      <c r="O281" s="1" t="str">
        <f>'Olah Data'!U280</f>
        <v>1218 Kabupaten Serdang Bedagai Provinsi Sumatera Utara</v>
      </c>
      <c r="P281" s="1" t="str">
        <f>'Olah Data'!V280</f>
        <v>1200 BPS Provinsi Sumatera Utara</v>
      </c>
      <c r="Q281" s="1" t="str">
        <f>'Olah Data'!W280</f>
        <v>1275 BPS Kota Medan</v>
      </c>
    </row>
    <row r="282" spans="1:17" ht="12.75">
      <c r="A282" s="3">
        <f>'Olah Data'!A281</f>
        <v>45448.411421875004</v>
      </c>
      <c r="B282" s="1" t="str">
        <f>'Olah Data'!B281</f>
        <v>3SI2</v>
      </c>
      <c r="C282" s="23" t="str">
        <f>'Olah Data'!D281</f>
        <v>222111910</v>
      </c>
      <c r="D282" s="1" t="str">
        <f>'Olah Data'!E281</f>
        <v>Anselmus Anwar Sitanggang</v>
      </c>
      <c r="E282" s="1" t="str">
        <f>'Olah Data'!I281</f>
        <v>anselmusanwar@gmail.com</v>
      </c>
      <c r="F282" s="1" t="str">
        <f>'Olah Data'!J281</f>
        <v>081268301644</v>
      </c>
      <c r="G282" s="23" t="str">
        <f>'Olah Data'!L281</f>
        <v>061701012261508</v>
      </c>
      <c r="H282" s="1" t="str">
        <f>'Olah Data'!M281</f>
        <v>ANSELMUS ANWAR SITANGGANG</v>
      </c>
      <c r="I282" s="1" t="str">
        <f>'Olah Data'!N281</f>
        <v>BRI</v>
      </c>
      <c r="J282" s="1" t="str">
        <f>'Olah Data'!O281</f>
        <v>Bank BRI KCP Aur Kuning</v>
      </c>
      <c r="K282" s="1" t="str">
        <f>'Olah Data'!P281</f>
        <v>Jalan Haji Asbi No.21, RT.11/RW.9, Bidara Cina</v>
      </c>
      <c r="L282" s="1" t="str">
        <f>'Olah Data'!Q281</f>
        <v>Jakarta Timur</v>
      </c>
      <c r="M282" s="1" t="str">
        <f>'Olah Data'!R281</f>
        <v>RANAH JORONG BATANG BUO, BIARO GADANG, AMPEK ANGKEK</v>
      </c>
      <c r="N282" s="1" t="str">
        <f>'Olah Data'!S281</f>
        <v>1375 Kota Bukittinggi Provinsi Sumatera Barat</v>
      </c>
      <c r="O282" s="1" t="str">
        <f>'Olah Data'!U281</f>
        <v>1307 Kabupaten Agam Provinsi Sumatera Barat</v>
      </c>
      <c r="P282" s="1" t="str">
        <f>'Olah Data'!V281</f>
        <v>1375 BPS Kota Bukittinggi</v>
      </c>
      <c r="Q282" s="1" t="str">
        <f>'Olah Data'!W281</f>
        <v>1376 BPS Kota Payakumbuh</v>
      </c>
    </row>
    <row r="283" spans="1:17" ht="12.75">
      <c r="A283" s="3">
        <f>'Olah Data'!A282</f>
        <v>45448.428078055556</v>
      </c>
      <c r="B283" s="1" t="str">
        <f>'Olah Data'!B282</f>
        <v>2D31</v>
      </c>
      <c r="C283" s="23" t="str">
        <f>'Olah Data'!D282</f>
        <v>112212607</v>
      </c>
      <c r="D283" s="1" t="str">
        <f>'Olah Data'!E282</f>
        <v>Febi Yulita Telupere</v>
      </c>
      <c r="E283" s="1" t="str">
        <f>'Olah Data'!I282</f>
        <v>febitelupere@gmail.com</v>
      </c>
      <c r="F283" s="1" t="str">
        <f>'Olah Data'!J282</f>
        <v>082399293695</v>
      </c>
      <c r="G283" s="23" t="str">
        <f>'Olah Data'!L282</f>
        <v>1136264543</v>
      </c>
      <c r="H283" s="1" t="str">
        <f>'Olah Data'!M282</f>
        <v>Febi Yulita Telupere</v>
      </c>
      <c r="I283" s="1" t="str">
        <f>'Olah Data'!N282</f>
        <v>BNI</v>
      </c>
      <c r="J283" s="1" t="str">
        <f>'Olah Data'!O282</f>
        <v>BNI Jatinegara</v>
      </c>
      <c r="K283" s="1" t="str">
        <f>'Olah Data'!P282</f>
        <v>Jl.Asem,Gang Mangga No.11,RT.3/RW.3, Kel.Bidara Cina,Kec.Jatinegara, Kota Jakarta Timur,DKI Jakarta,13320</v>
      </c>
      <c r="L283" s="1" t="str">
        <f>'Olah Data'!Q282</f>
        <v>Jakarta Timur</v>
      </c>
      <c r="M283" s="1" t="str">
        <f>'Olah Data'!R282</f>
        <v>Jln. Asem Gang Mangga No.11,RT.3/RW.3,Kelurahan Bidaracina, Kec.Jatinegara,Kota Jakarta Timur,DKI Jakarta,13320</v>
      </c>
      <c r="N283" s="1" t="str">
        <f>'Olah Data'!S282</f>
        <v>3172 Kota Jakarta Timur Provinsi DKI Jakarta</v>
      </c>
      <c r="O283" s="1" t="str">
        <f>'Olah Data'!U282</f>
        <v>3172 Kota Jakarta Timur Provinsi DKI Jakarta</v>
      </c>
      <c r="P283" s="1" t="str">
        <f>'Olah Data'!V282</f>
        <v>3100 BPS Provinsi DKI Jakarta</v>
      </c>
      <c r="Q283" s="1" t="str">
        <f>'Olah Data'!W282</f>
        <v>3172 BPS Kota Jakarta Timur</v>
      </c>
    </row>
    <row r="284" spans="1:17" ht="12.75">
      <c r="A284" s="3">
        <f>'Olah Data'!A283</f>
        <v>45448.444596724541</v>
      </c>
      <c r="B284" s="1" t="str">
        <f>'Olah Data'!B283</f>
        <v>3SI3</v>
      </c>
      <c r="C284" s="23" t="str">
        <f>'Olah Data'!D283</f>
        <v>222112141</v>
      </c>
      <c r="D284" s="1" t="str">
        <f>'Olah Data'!E283</f>
        <v>Kristhyne Panjaitan</v>
      </c>
      <c r="E284" s="1" t="str">
        <f>'Olah Data'!I283</f>
        <v>Kristhyynepanjaitan@gmail.com</v>
      </c>
      <c r="F284" s="1" t="str">
        <f>'Olah Data'!J283</f>
        <v>082167116573</v>
      </c>
      <c r="G284" s="23" t="str">
        <f>'Olah Data'!L283</f>
        <v>031401031553504</v>
      </c>
      <c r="H284" s="1" t="str">
        <f>'Olah Data'!M283</f>
        <v xml:space="preserve">KRISTHYNE PANJAITAN </v>
      </c>
      <c r="I284" s="1" t="str">
        <f>'Olah Data'!N283</f>
        <v>BRI</v>
      </c>
      <c r="J284" s="1" t="str">
        <f>'Olah Data'!O283</f>
        <v>BRI KANCA BALIGE</v>
      </c>
      <c r="K284" s="1" t="str">
        <f>'Olah Data'!P283</f>
        <v>Jalan Sensus I No. 26, RT.3/RW.15, Kelurahan Bidara Cina, KOTA JAKARTA TIMUR, JATINEGARA, DKI JAKARTA, ID, 13330</v>
      </c>
      <c r="L284" s="1" t="str">
        <f>'Olah Data'!Q283</f>
        <v>Jakarta Timur</v>
      </c>
      <c r="M284" s="1" t="str">
        <f>'Olah Data'!R283</f>
        <v>Perumahan Medang Lestari blok b2/a1, Kecamatan Pagedangan, Tangerang</v>
      </c>
      <c r="N284" s="1" t="str">
        <f>'Olah Data'!S283</f>
        <v>3603 Kabupaten Tangerang Provinsi Banten</v>
      </c>
      <c r="O284" s="1" t="str">
        <f>'Olah Data'!U283</f>
        <v>3603 Kabupaten Tangerang Provinsi Banten</v>
      </c>
      <c r="P284" s="1" t="str">
        <f>'Olah Data'!V283</f>
        <v>3100 BPS Provinsi DKI Jakarta</v>
      </c>
      <c r="Q284" s="1" t="str">
        <f>'Olah Data'!W283</f>
        <v>3173 BPS Kota Jakarta Pusat</v>
      </c>
    </row>
    <row r="285" spans="1:17" ht="12.75">
      <c r="A285" s="1" t="e">
        <f t="shared" ref="A285:Q285" si="1">#REF!</f>
        <v>#REF!</v>
      </c>
      <c r="B285" s="1" t="e">
        <f t="shared" si="1"/>
        <v>#REF!</v>
      </c>
      <c r="C285" s="1" t="e">
        <f t="shared" si="1"/>
        <v>#REF!</v>
      </c>
      <c r="D285" s="1" t="e">
        <f t="shared" si="1"/>
        <v>#REF!</v>
      </c>
      <c r="E285" s="1" t="e">
        <f t="shared" si="1"/>
        <v>#REF!</v>
      </c>
      <c r="F285" s="1" t="e">
        <f t="shared" si="1"/>
        <v>#REF!</v>
      </c>
      <c r="G285" s="1" t="e">
        <f t="shared" si="1"/>
        <v>#REF!</v>
      </c>
      <c r="H285" s="1" t="e">
        <f t="shared" si="1"/>
        <v>#REF!</v>
      </c>
      <c r="I285" s="1" t="e">
        <f t="shared" si="1"/>
        <v>#REF!</v>
      </c>
      <c r="J285" s="1" t="e">
        <f t="shared" si="1"/>
        <v>#REF!</v>
      </c>
      <c r="K285" s="1" t="e">
        <f t="shared" si="1"/>
        <v>#REF!</v>
      </c>
      <c r="L285" s="1" t="e">
        <f t="shared" si="1"/>
        <v>#REF!</v>
      </c>
      <c r="M285" s="1" t="e">
        <f t="shared" si="1"/>
        <v>#REF!</v>
      </c>
      <c r="N285" s="1" t="e">
        <f t="shared" si="1"/>
        <v>#REF!</v>
      </c>
      <c r="O285" s="1" t="e">
        <f t="shared" si="1"/>
        <v>#REF!</v>
      </c>
      <c r="P285" s="1" t="e">
        <f t="shared" si="1"/>
        <v>#REF!</v>
      </c>
      <c r="Q285" s="1" t="e">
        <f t="shared" si="1"/>
        <v>#REF!</v>
      </c>
    </row>
    <row r="286" spans="1:17" ht="12.75">
      <c r="A286" s="3">
        <f>'Olah Data'!A284</f>
        <v>45449.491444224535</v>
      </c>
      <c r="B286" s="1" t="str">
        <f>'Olah Data'!B284</f>
        <v>2D33</v>
      </c>
      <c r="C286" s="23" t="str">
        <f>'Olah Data'!D284</f>
        <v>112212450</v>
      </c>
      <c r="D286" s="1" t="str">
        <f>'Olah Data'!E284</f>
        <v>Adwa Sawaliah</v>
      </c>
      <c r="E286" s="1" t="str">
        <f>'Olah Data'!I284</f>
        <v>adwasawaliah@gmail.com</v>
      </c>
      <c r="F286" s="1" t="str">
        <f>'Olah Data'!J284</f>
        <v>085338499410</v>
      </c>
      <c r="G286" s="23" t="str">
        <f>'Olah Data'!L284</f>
        <v>005201168568501</v>
      </c>
      <c r="H286" s="1" t="str">
        <f>'Olah Data'!M284</f>
        <v xml:space="preserve">ADWA SAWALIAH </v>
      </c>
      <c r="I286" s="1" t="str">
        <f>'Olah Data'!N284</f>
        <v>BRI</v>
      </c>
      <c r="J286" s="1" t="str">
        <f>'Olah Data'!O284</f>
        <v>0052 CABANG BRI MATARAM</v>
      </c>
      <c r="K286" s="1" t="str">
        <f>'Olah Data'!P284</f>
        <v>RT 001 /RW 003, No 15, Otista raya jl mangga, kelurahan bidara cina, kecamatan jatinegara</v>
      </c>
      <c r="L286" s="1" t="str">
        <f>'Olah Data'!Q284</f>
        <v>Jakarta Timur</v>
      </c>
      <c r="M286" s="1" t="str">
        <f>'Olah Data'!R284</f>
        <v>RT 002/ RW 251, No 17 , Jl Dewi Sartika, Monjok Barat, Selaparang</v>
      </c>
      <c r="N286" s="1" t="str">
        <f>'Olah Data'!S284</f>
        <v>5271 Kota Mataram Provinsi Nusa Tenggara Barat</v>
      </c>
      <c r="O286" s="1" t="str">
        <f>'Olah Data'!U284</f>
        <v>5271 Kota Mataram Provinsi Nusa Tenggara Barat</v>
      </c>
      <c r="P286" s="1" t="str">
        <f>'Olah Data'!V284</f>
        <v>5200 BPS Provinsi Nusa Tenggara Barat</v>
      </c>
      <c r="Q286" s="1" t="str">
        <f>'Olah Data'!W284</f>
        <v>5271 BPS Kota Mataram</v>
      </c>
    </row>
    <row r="287" spans="1:17" ht="12.75">
      <c r="A287" s="3">
        <f>'Olah Data'!A285</f>
        <v>45448.453162418984</v>
      </c>
      <c r="B287" s="1" t="str">
        <f>'Olah Data'!B285</f>
        <v>3SD3</v>
      </c>
      <c r="C287" s="23" t="str">
        <f>'Olah Data'!D285</f>
        <v>222112142</v>
      </c>
      <c r="D287" s="1" t="str">
        <f>'Olah Data'!E285</f>
        <v>Kristian Ernala Wicaksono</v>
      </c>
      <c r="E287" s="1" t="str">
        <f>'Olah Data'!I285</f>
        <v>ernala.kristi@gmail.com</v>
      </c>
      <c r="F287" s="1" t="str">
        <f>'Olah Data'!J285</f>
        <v>081260277186</v>
      </c>
      <c r="G287" s="23" t="str">
        <f>'Olah Data'!L285</f>
        <v>1344649650</v>
      </c>
      <c r="H287" s="1" t="str">
        <f>'Olah Data'!M285</f>
        <v xml:space="preserve">Kristian Ernala Wicaksono </v>
      </c>
      <c r="I287" s="1" t="str">
        <f>'Olah Data'!N285</f>
        <v>BNI</v>
      </c>
      <c r="J287" s="1" t="str">
        <f>'Olah Data'!O285</f>
        <v xml:space="preserve">BNI Cabang Tanjung Morawa </v>
      </c>
      <c r="K287" s="1" t="str">
        <f>'Olah Data'!P285</f>
        <v>Jl. Otista 82 Rt 02/06 No 6 (polonia Camp. Kosan Ibu Nanda) Bidaracina, Jatinegara</v>
      </c>
      <c r="L287" s="1" t="str">
        <f>'Olah Data'!Q285</f>
        <v>Jakarta Timur</v>
      </c>
      <c r="M287" s="1" t="str">
        <f>'Olah Data'!R285</f>
        <v xml:space="preserve">Jln. Limau mungkur, Gg. Saijo No.621, Desa Bangun Rejo, Kec. Tanjung Morawa </v>
      </c>
      <c r="N287" s="1" t="str">
        <f>'Olah Data'!S285</f>
        <v>1212 Kabupaten Deli Serdang Provinsi Sumatera Utara</v>
      </c>
      <c r="O287" s="1" t="str">
        <f>'Olah Data'!U285</f>
        <v>1275 Kota Medan Provinsi Sumatera Utara</v>
      </c>
      <c r="P287" s="1" t="str">
        <f>'Olah Data'!V285</f>
        <v>1212 BPS Kabupaten Deli Serdang</v>
      </c>
      <c r="Q287" s="1" t="str">
        <f>'Olah Data'!W285</f>
        <v>1276 BPS Kota Binjai</v>
      </c>
    </row>
    <row r="288" spans="1:17" ht="12.75">
      <c r="A288" s="3">
        <f>'Olah Data'!A286</f>
        <v>45448.457379479165</v>
      </c>
      <c r="B288" s="1" t="str">
        <f>'Olah Data'!B286</f>
        <v>3SD2</v>
      </c>
      <c r="C288" s="23" t="str">
        <f>'Olah Data'!D286</f>
        <v>222112085</v>
      </c>
      <c r="D288" s="1" t="str">
        <f>'Olah Data'!E286</f>
        <v>Hamdani</v>
      </c>
      <c r="E288" s="1" t="str">
        <f>'Olah Data'!I286</f>
        <v>222112085@stis.ac.id</v>
      </c>
      <c r="F288" s="1" t="str">
        <f>'Olah Data'!J286</f>
        <v>087865721443</v>
      </c>
      <c r="G288" s="23" t="str">
        <f>'Olah Data'!L286</f>
        <v>0561770921</v>
      </c>
      <c r="H288" s="1" t="str">
        <f>'Olah Data'!M286</f>
        <v>Hamdani</v>
      </c>
      <c r="I288" s="1" t="str">
        <f>'Olah Data'!N286</f>
        <v>BCA</v>
      </c>
      <c r="J288" s="1" t="str">
        <f>'Olah Data'!O286</f>
        <v xml:space="preserve">Cakranegara </v>
      </c>
      <c r="K288" s="1" t="str">
        <f>'Olah Data'!P286</f>
        <v>Jalan Kebon Nanas Selatan, No 39, RT 008/ RW 005, Cipinang Cempedak, Jatinegara</v>
      </c>
      <c r="L288" s="1" t="str">
        <f>'Olah Data'!Q286</f>
        <v>Jakarta Timur</v>
      </c>
      <c r="M288" s="1" t="str">
        <f>'Olah Data'!R286</f>
        <v>Jalan TGH Ibrahim Al Khalidy, Dusun Terajon, Desa Montong Are, Kec. Kediri</v>
      </c>
      <c r="N288" s="1" t="str">
        <f>'Olah Data'!S286</f>
        <v>5201 Kabupaten Lombok Barat Provinsi Nusa Tenggara Barat</v>
      </c>
      <c r="O288" s="1" t="str">
        <f>'Olah Data'!U286</f>
        <v>5271 Kota Mataram Provinsi Nusa Tenggara Barat</v>
      </c>
      <c r="P288" s="1" t="str">
        <f>'Olah Data'!V286</f>
        <v>3100 BPS Provinsi DKI Jakarta</v>
      </c>
      <c r="Q288" s="1" t="str">
        <f>'Olah Data'!W286</f>
        <v>3172 BPS Kota Jakarta Timur</v>
      </c>
    </row>
    <row r="289" spans="1:17" ht="12.75">
      <c r="A289" s="3">
        <f>'Olah Data'!A287</f>
        <v>45448.473427256948</v>
      </c>
      <c r="B289" s="1" t="str">
        <f>'Olah Data'!B287</f>
        <v>3SE2</v>
      </c>
      <c r="C289" s="23" t="str">
        <f>'Olah Data'!D287</f>
        <v>212111934</v>
      </c>
      <c r="D289" s="1" t="str">
        <f>'Olah Data'!E287</f>
        <v>Aulia Hayuningtyas</v>
      </c>
      <c r="E289" s="1" t="str">
        <f>'Olah Data'!I287</f>
        <v>khawla.aulia@gmail.com</v>
      </c>
      <c r="F289" s="1">
        <f>'Olah Data'!J287</f>
        <v>62887436101451</v>
      </c>
      <c r="G289" s="23" t="str">
        <f>'Olah Data'!L287</f>
        <v>766501007932534</v>
      </c>
      <c r="H289" s="1" t="str">
        <f>'Olah Data'!M287</f>
        <v xml:space="preserve">Aulia Hayuningtyas </v>
      </c>
      <c r="I289" s="1" t="str">
        <f>'Olah Data'!N287</f>
        <v>BRI</v>
      </c>
      <c r="J289" s="1" t="str">
        <f>'Olah Data'!O287</f>
        <v>Pontianak</v>
      </c>
      <c r="K289" s="1" t="str">
        <f>'Olah Data'!P287</f>
        <v>Jalan sensus 4D No 12B RT 2 RW14, Bidara Cina, Kecamatan Jatinegara, Kota Jakarta Timur, Daerah Khusus Ibukota Jakarta 13330 pagar abu samping masjid nurul huda</v>
      </c>
      <c r="L289" s="1" t="str">
        <f>'Olah Data'!Q287</f>
        <v>Jakarta Timur</v>
      </c>
      <c r="M289" s="1" t="str">
        <f>'Olah Data'!R287</f>
        <v xml:space="preserve">Jalan Sepakat 2 ruko permata Royale no A48 RT1/RW7 Bansir Darat, Pontianak Tenggara, Kota Pontianak, Kalimantan Barat </v>
      </c>
      <c r="N289" s="1" t="str">
        <f>'Olah Data'!S287</f>
        <v>6171 Kota Pontianak Provinsi Kalimantan Barat</v>
      </c>
      <c r="O289" s="1" t="str">
        <f>'Olah Data'!U287</f>
        <v>6112 Kabupaten Kubu Raya Provinsi Kalimantan Barat</v>
      </c>
      <c r="P289" s="1" t="str">
        <f>'Olah Data'!V287</f>
        <v>6171 BPS Kota Pontianak</v>
      </c>
      <c r="Q289" s="1" t="str">
        <f>'Olah Data'!W287</f>
        <v>6100 BPS Provinsi Kalimantan Barat</v>
      </c>
    </row>
    <row r="290" spans="1:17" ht="12.75">
      <c r="A290" s="3">
        <f>'Olah Data'!A288</f>
        <v>45448.475371562497</v>
      </c>
      <c r="B290" s="1" t="str">
        <f>'Olah Data'!B288</f>
        <v>2D33</v>
      </c>
      <c r="C290" s="23" t="str">
        <f>'Olah Data'!D288</f>
        <v>112212842</v>
      </c>
      <c r="D290" s="1" t="str">
        <f>'Olah Data'!E288</f>
        <v>Resti Yulianda Putri</v>
      </c>
      <c r="E290" s="1" t="str">
        <f>'Olah Data'!I288</f>
        <v>resti180804@gmail.com</v>
      </c>
      <c r="F290" s="1" t="str">
        <f>'Olah Data'!J288</f>
        <v>082383109865</v>
      </c>
      <c r="G290" s="23" t="str">
        <f>'Olah Data'!L288</f>
        <v>1442701552</v>
      </c>
      <c r="H290" s="1" t="str">
        <f>'Olah Data'!M288</f>
        <v>RESTI YULIANDA PUTRI</v>
      </c>
      <c r="I290" s="1" t="str">
        <f>'Olah Data'!N288</f>
        <v>BNI</v>
      </c>
      <c r="J290" s="1" t="str">
        <f>'Olah Data'!O288</f>
        <v>PADANG</v>
      </c>
      <c r="K290" s="1" t="str">
        <f>'Olah Data'!P288</f>
        <v>Rt 01/09, No 6, Jln. H. Yahya, Bidaracina, Jatinegara, Jakarta Timur</v>
      </c>
      <c r="L290" s="1" t="str">
        <f>'Olah Data'!Q288</f>
        <v>Jakarta Timur</v>
      </c>
      <c r="M290" s="1" t="str">
        <f>'Olah Data'!R288</f>
        <v>No 195, Desa Pasa Balai, Nagari Parit Malintang,  Kecamatan Enam Lingkung</v>
      </c>
      <c r="N290" s="1" t="str">
        <f>'Olah Data'!S288</f>
        <v>1306 Kabupaten Padang Pariaman Provinsi Sumatera Barat</v>
      </c>
      <c r="O290" s="1" t="str">
        <f>'Olah Data'!U288</f>
        <v>1306 Kabupaten Padang Pariaman Provinsi Sumatera Barat</v>
      </c>
      <c r="P290" s="1" t="str">
        <f>'Olah Data'!V288</f>
        <v>1306 BPS Kabupaten Padang Pariaman</v>
      </c>
      <c r="Q290" s="1" t="str">
        <f>'Olah Data'!W288</f>
        <v>1377 BPS Kota Pariaman</v>
      </c>
    </row>
    <row r="291" spans="1:17" ht="12.75">
      <c r="A291" s="3">
        <f>'Olah Data'!A289</f>
        <v>45448.477455335647</v>
      </c>
      <c r="B291" s="1" t="str">
        <f>'Olah Data'!B289</f>
        <v>3SD1</v>
      </c>
      <c r="C291" s="23" t="str">
        <f>'Olah Data'!D289</f>
        <v>222111987</v>
      </c>
      <c r="D291" s="1" t="str">
        <f>'Olah Data'!E289</f>
        <v>Dhevri Leonardo Hutajulu</v>
      </c>
      <c r="E291" s="1" t="str">
        <f>'Olah Data'!I289</f>
        <v>dhevrihutajulu07@gmail.com</v>
      </c>
      <c r="F291" s="1" t="str">
        <f>'Olah Data'!J289</f>
        <v>082176761882</v>
      </c>
      <c r="G291" s="23" t="str">
        <f>'Olah Data'!L289</f>
        <v>545401021034531</v>
      </c>
      <c r="H291" s="1" t="str">
        <f>'Olah Data'!M289</f>
        <v>Dhevri Leonardo Hutajulu</v>
      </c>
      <c r="I291" s="1" t="str">
        <f>'Olah Data'!N289</f>
        <v>BRI</v>
      </c>
      <c r="J291" s="1" t="str">
        <f>'Olah Data'!O289</f>
        <v xml:space="preserve">Simpang Empat </v>
      </c>
      <c r="K291" s="1" t="str">
        <f>'Olah Data'!P289</f>
        <v>Jl. Kb. Sayur I No.26, RT.1/RW.15, Bidara Cina, Kecamatan Jatinegara, Kota Jakarta Timur, Daerah Khusus Ibukota Jakarta 13330</v>
      </c>
      <c r="L291" s="1" t="str">
        <f>'Olah Data'!Q289</f>
        <v>Jakarta Timur</v>
      </c>
      <c r="M291" s="1" t="str">
        <f>'Olah Data'!R289</f>
        <v>Jalur V Barat Gang Tulip 5, Jorong Jambak, Nagari Koto Baru, Luhak Nan Duo, Pasaman Barat, Sumatera Barat</v>
      </c>
      <c r="N291" s="1" t="str">
        <f>'Olah Data'!S289</f>
        <v>1312 Kabupaten Pasaman Barat Provinsi Sumatera Barat</v>
      </c>
      <c r="O291" s="1" t="str">
        <f>'Olah Data'!U289</f>
        <v>1307 Kabupaten Agam Provinsi Sumatera Barat</v>
      </c>
      <c r="P291" s="1" t="str">
        <f>'Olah Data'!V289</f>
        <v>1312 BPS Kabupaten Pasaman Barat</v>
      </c>
      <c r="Q291" s="1" t="str">
        <f>'Olah Data'!W289</f>
        <v>1375 BPS Kota Bukittinggi</v>
      </c>
    </row>
    <row r="292" spans="1:17" ht="12.75">
      <c r="A292" s="3">
        <f>'Olah Data'!A290</f>
        <v>45448.492184178242</v>
      </c>
      <c r="B292" s="1" t="str">
        <f>'Olah Data'!B290</f>
        <v>3SI3</v>
      </c>
      <c r="C292" s="23" t="str">
        <f>'Olah Data'!D290</f>
        <v>222111858</v>
      </c>
      <c r="D292" s="1" t="str">
        <f>'Olah Data'!E290</f>
        <v>Ahmad Diaz Haykal</v>
      </c>
      <c r="E292" s="1" t="str">
        <f>'Olah Data'!I290</f>
        <v>adhaykal@gmail.com</v>
      </c>
      <c r="F292" s="1" t="str">
        <f>'Olah Data'!J290</f>
        <v>081230948254</v>
      </c>
      <c r="G292" s="23" t="str">
        <f>'Olah Data'!L290</f>
        <v>312501008874501</v>
      </c>
      <c r="H292" s="1" t="str">
        <f>'Olah Data'!M290</f>
        <v>Ahmad Diaz Haykal</v>
      </c>
      <c r="I292" s="1" t="str">
        <f>'Olah Data'!N290</f>
        <v>Bank Rakyat Indonesia (BRI)</v>
      </c>
      <c r="J292" s="1" t="str">
        <f>'Olah Data'!O290</f>
        <v>3125 Unit Singosari</v>
      </c>
      <c r="K292" s="1" t="str">
        <f>'Olah Data'!P290</f>
        <v>Gg. H. Abd Rahman (tertulis Kontrakan H Udin), RT04/RW09, Kelurahan Bidara Cina, Kecamatan Jatinegara</v>
      </c>
      <c r="L292" s="1" t="str">
        <f>'Olah Data'!Q290</f>
        <v>Jakarta Timur</v>
      </c>
      <c r="M292" s="1" t="str">
        <f>'Olah Data'!R290</f>
        <v>Perum Bumi Mondoroko Raya Blok GN 3/56, RT003/RW015, Desa Watugede, Kecamatan Singosari</v>
      </c>
      <c r="N292" s="1" t="str">
        <f>'Olah Data'!S290</f>
        <v>3507 Kabupaten Malang Provinsi Jawa Timur</v>
      </c>
      <c r="O292" s="1" t="str">
        <f>'Olah Data'!U290</f>
        <v>3579 Kota Batu Provinsi Jawa Timur</v>
      </c>
      <c r="P292" s="1" t="str">
        <f>'Olah Data'!V290</f>
        <v>3579 BPS Kota Batu</v>
      </c>
      <c r="Q292" s="1" t="str">
        <f>'Olah Data'!W290</f>
        <v>3573 BPS Kota Malang</v>
      </c>
    </row>
    <row r="293" spans="1:17" ht="12.75">
      <c r="A293" s="3">
        <f>'Olah Data'!A291</f>
        <v>45448.510055694445</v>
      </c>
      <c r="B293" s="1" t="str">
        <f>'Olah Data'!B291</f>
        <v>2D32</v>
      </c>
      <c r="C293" s="23" t="str">
        <f>'Olah Data'!D291</f>
        <v>112212883</v>
      </c>
      <c r="D293" s="1" t="str">
        <f>'Olah Data'!E291</f>
        <v>Sintya Riagusty Dzakiyyah Irawan</v>
      </c>
      <c r="E293" s="1" t="str">
        <f>'Olah Data'!I291</f>
        <v>sintyairawan076@gmail.com</v>
      </c>
      <c r="F293" s="1" t="str">
        <f>'Olah Data'!J291</f>
        <v>081553620174</v>
      </c>
      <c r="G293" s="23" t="str">
        <f>'Olah Data'!L291</f>
        <v>207701013445507</v>
      </c>
      <c r="H293" s="1" t="str">
        <f>'Olah Data'!M291</f>
        <v>Sintya Riagusty Dzakiyyah Irawan</v>
      </c>
      <c r="I293" s="1" t="str">
        <f>'Olah Data'!N291</f>
        <v>BRI</v>
      </c>
      <c r="J293" s="1" t="str">
        <f>'Olah Data'!O291</f>
        <v>KCP Kedaton</v>
      </c>
      <c r="K293" s="1" t="str">
        <f>'Olah Data'!P291</f>
        <v>Jalan Asem No.25, RT.2/RW.3, Kel. Bidaracina, Jatinegara (No 25A (SJK Crayon)), KOTA JAKARTA TIMUR, JATINEGARA, DKI JAKARTA, ID, 13330</v>
      </c>
      <c r="L293" s="1" t="str">
        <f>'Olah Data'!Q291</f>
        <v>Jakarta Timur</v>
      </c>
      <c r="M293" s="1" t="str">
        <f>'Olah Data'!R291</f>
        <v>Jalan Marga Nomor 006 (Baru) / 12 (Lama), RT 04, RW 00 Sinarbanten Kelurahan Sumberejo Kecamatan Kemiling, Kota Bandar Lampung 35153</v>
      </c>
      <c r="N293" s="1" t="str">
        <f>'Olah Data'!S291</f>
        <v>1871 Kota Bandar Lampung Provinsi Lampung</v>
      </c>
      <c r="O293" s="1" t="str">
        <f>'Olah Data'!U291</f>
        <v>1809 Kabupaten Pesawaran Provinsi Lampung</v>
      </c>
      <c r="P293" s="1" t="str">
        <f>'Olah Data'!V291</f>
        <v>1800 BPS Provinsi Lampung</v>
      </c>
      <c r="Q293" s="1" t="str">
        <f>'Olah Data'!W291</f>
        <v>1871 BPS Kota Bandar Lampung</v>
      </c>
    </row>
    <row r="294" spans="1:17" ht="12.75">
      <c r="A294" s="3">
        <f>'Olah Data'!A292</f>
        <v>45448.545631122688</v>
      </c>
      <c r="B294" s="1" t="str">
        <f>'Olah Data'!B292</f>
        <v>3SI2</v>
      </c>
      <c r="C294" s="23" t="str">
        <f>'Olah Data'!D292</f>
        <v>222111904</v>
      </c>
      <c r="D294" s="1" t="str">
        <f>'Olah Data'!E292</f>
        <v>Anna Adelia Dewanta</v>
      </c>
      <c r="E294" s="1" t="str">
        <f>'Olah Data'!I292</f>
        <v>anna.dewanta@gmail.com</v>
      </c>
      <c r="F294" s="1" t="str">
        <f>'Olah Data'!J292</f>
        <v>081280169326</v>
      </c>
      <c r="G294" s="23" t="str">
        <f>'Olah Data'!L292</f>
        <v>1440021695579</v>
      </c>
      <c r="H294" s="1" t="str">
        <f>'Olah Data'!M292</f>
        <v xml:space="preserve">ANNA ADELIA DEWANTA </v>
      </c>
      <c r="I294" s="1" t="str">
        <f>'Olah Data'!N292</f>
        <v>MANDIRI</v>
      </c>
      <c r="J294" s="1" t="str">
        <f>'Olah Data'!O292</f>
        <v>KCP MALANG SUTOYO</v>
      </c>
      <c r="K294" s="1" t="str">
        <f>'Olah Data'!P292</f>
        <v xml:space="preserve">Jl. Sensus III No.7 RT 3/RW 4, Kel. Bidara Cina, Kec. Jatinegara </v>
      </c>
      <c r="L294" s="1" t="str">
        <f>'Olah Data'!Q292</f>
        <v>Jakarta Timur</v>
      </c>
      <c r="M294" s="1" t="str">
        <f>'Olah Data'!R292</f>
        <v xml:space="preserve">Jl. Puspo No.6, RT 4/RW 3, Kel. Lowokwaru, Kec. Lowokwaru </v>
      </c>
      <c r="N294" s="1" t="str">
        <f>'Olah Data'!S292</f>
        <v>3573 Kota Malang Provinsi Jawa Timur</v>
      </c>
      <c r="O294" s="1" t="str">
        <f>'Olah Data'!U292</f>
        <v>3579 Kota Batu Provinsi Jawa Timur</v>
      </c>
      <c r="P294" s="1" t="str">
        <f>'Olah Data'!V292</f>
        <v>3573 BPS Kota Malang</v>
      </c>
      <c r="Q294" s="1" t="str">
        <f>'Olah Data'!W292</f>
        <v>3579 BPS Kota Batu</v>
      </c>
    </row>
    <row r="295" spans="1:17" ht="12.75">
      <c r="A295" s="3">
        <f>'Olah Data'!A293</f>
        <v>45448.549552905097</v>
      </c>
      <c r="B295" s="1" t="str">
        <f>'Olah Data'!B293</f>
        <v>3SI2</v>
      </c>
      <c r="C295" s="23" t="str">
        <f>'Olah Data'!D293</f>
        <v>222112090</v>
      </c>
      <c r="D295" s="1" t="str">
        <f>'Olah Data'!E293</f>
        <v>Hanun Nabila Azis</v>
      </c>
      <c r="E295" s="1" t="str">
        <f>'Olah Data'!I293</f>
        <v>hanunnab@gmail.com</v>
      </c>
      <c r="F295" s="1" t="str">
        <f>'Olah Data'!J293</f>
        <v>081334938595</v>
      </c>
      <c r="G295" s="23" t="str">
        <f>'Olah Data'!L293</f>
        <v>0575074818</v>
      </c>
      <c r="H295" s="1" t="str">
        <f>'Olah Data'!M293</f>
        <v>Hanun Nabila Azis</v>
      </c>
      <c r="I295" s="1" t="str">
        <f>'Olah Data'!N293</f>
        <v>BNI</v>
      </c>
      <c r="J295" s="1" t="str">
        <f>'Olah Data'!O293</f>
        <v>Magelang</v>
      </c>
      <c r="K295" s="1" t="str">
        <f>'Olah Data'!P293</f>
        <v>RT 11 RW 10, No 16A, Jalan Penghulu, Bidara Cina, Jatinegara</v>
      </c>
      <c r="L295" s="1" t="str">
        <f>'Olah Data'!Q293</f>
        <v>Jakarta Timur</v>
      </c>
      <c r="M295" s="1" t="str">
        <f>'Olah Data'!R293</f>
        <v>RT 03 RW 01, Kijingsari Wetan, Jogomulyo, Tempuran, Magelang</v>
      </c>
      <c r="N295" s="1" t="str">
        <f>'Olah Data'!S293</f>
        <v>3308 Kabupaten Magelang Provinsi Jawa Tengah</v>
      </c>
      <c r="O295" s="1" t="str">
        <f>'Olah Data'!U293</f>
        <v>3371 Kota Magelang Provinsi Jawa Tengah</v>
      </c>
      <c r="P295" s="1" t="str">
        <f>'Olah Data'!V293</f>
        <v>3371 BPS Kota Magelang</v>
      </c>
      <c r="Q295" s="1" t="str">
        <f>'Olah Data'!W293</f>
        <v>3308 BPS Kabupaten Magelang</v>
      </c>
    </row>
    <row r="296" spans="1:17" ht="12.75">
      <c r="A296" s="3">
        <f>'Olah Data'!A294</f>
        <v>45448.559583854163</v>
      </c>
      <c r="B296" s="1" t="str">
        <f>'Olah Data'!B294</f>
        <v>3SI3</v>
      </c>
      <c r="C296" s="23" t="str">
        <f>'Olah Data'!D294</f>
        <v>222112350</v>
      </c>
      <c r="D296" s="1" t="str">
        <f>'Olah Data'!E294</f>
        <v>Sandra Fatimah Ichwani</v>
      </c>
      <c r="E296" s="1" t="str">
        <f>'Olah Data'!I294</f>
        <v>sandra.fatimahh@gmail.com</v>
      </c>
      <c r="F296" s="1" t="str">
        <f>'Olah Data'!J294</f>
        <v>085163201552</v>
      </c>
      <c r="G296" s="23" t="str">
        <f>'Olah Data'!L294</f>
        <v>1045408501</v>
      </c>
      <c r="H296" s="1" t="str">
        <f>'Olah Data'!M294</f>
        <v>SANDRA FATIMAH ICHWANI</v>
      </c>
      <c r="I296" s="1" t="str">
        <f>'Olah Data'!N294</f>
        <v>BNI</v>
      </c>
      <c r="J296" s="1" t="str">
        <f>'Olah Data'!O294</f>
        <v>Jakarta Timur</v>
      </c>
      <c r="K296" s="1" t="str">
        <f>'Olah Data'!P294</f>
        <v>Jalan Tanjung Sanyang No. 9 RT 007 RW 08, Kelurahan Cawang, Kecamatan Kramat Jati</v>
      </c>
      <c r="L296" s="1" t="str">
        <f>'Olah Data'!Q294</f>
        <v>Jakarta Timur</v>
      </c>
      <c r="M296" s="1" t="str">
        <f>'Olah Data'!R294</f>
        <v>Jalan Tanjung Sanyang No. 9 RT 007 RW 08, Kelurahan Cawang, Kecamatan Kramat Jati</v>
      </c>
      <c r="N296" s="1" t="str">
        <f>'Olah Data'!S294</f>
        <v>3172 Kota Jakarta Timur Provinsi DKI Jakarta</v>
      </c>
      <c r="O296" s="1" t="str">
        <f>'Olah Data'!U294</f>
        <v>3171 Kota Jakarta Selatan Provinsi DKI Jakarta</v>
      </c>
      <c r="P296" s="1" t="str">
        <f>'Olah Data'!V294</f>
        <v>3100 BPS Provinsi DKI Jakarta</v>
      </c>
      <c r="Q296" s="1" t="str">
        <f>'Olah Data'!W294</f>
        <v>3173 BPS Kota Jakarta Pusat</v>
      </c>
    </row>
    <row r="297" spans="1:17" ht="12.75">
      <c r="A297" s="3">
        <f>'Olah Data'!A295</f>
        <v>45448.563726527776</v>
      </c>
      <c r="B297" s="1" t="str">
        <f>'Olah Data'!B295</f>
        <v>3SK1</v>
      </c>
      <c r="C297" s="23" t="str">
        <f>'Olah Data'!D295</f>
        <v>212112159</v>
      </c>
      <c r="D297" s="1" t="str">
        <f>'Olah Data'!E295</f>
        <v>Lisma Dinayanti</v>
      </c>
      <c r="E297" s="1" t="str">
        <f>'Olah Data'!I295</f>
        <v>lismadina17@gmail.com</v>
      </c>
      <c r="F297" s="1" t="str">
        <f>'Olah Data'!J295</f>
        <v>088269209778</v>
      </c>
      <c r="G297" s="23" t="str">
        <f>'Olah Data'!L295</f>
        <v>563101019202536</v>
      </c>
      <c r="H297" s="1" t="str">
        <f>'Olah Data'!M295</f>
        <v>LISMA DINAYANTI</v>
      </c>
      <c r="I297" s="1" t="str">
        <f>'Olah Data'!N295</f>
        <v>BRI</v>
      </c>
      <c r="J297" s="1" t="str">
        <f>'Olah Data'!O295</f>
        <v>5631 UNIT SIMPANG RIMBO JAMBI</v>
      </c>
      <c r="K297" s="1" t="str">
        <f>'Olah Data'!P295</f>
        <v>Otista Raya Jln.Asem No.4C,  Rt001/03 Kel. Bidara Cina,  Kec Jatinegara, Jakarta Timur (13330)</v>
      </c>
      <c r="L297" s="1" t="str">
        <f>'Olah Data'!Q295</f>
        <v>Jakarta Timur</v>
      </c>
      <c r="M297" s="1" t="str">
        <f>'Olah Data'!R295</f>
        <v>Jln.Wali Songo, Lorong Semangka, Perum Aura Bimantara No.256, Rt.03, Kel.Aur Kenali, Kec.Telanaipura, Kota Jambi, Provinsi Jambi</v>
      </c>
      <c r="N297" s="1" t="str">
        <f>'Olah Data'!S295</f>
        <v>1571 Kota Jambi Provinsi Jambi</v>
      </c>
      <c r="O297" s="1" t="str">
        <f>'Olah Data'!U295</f>
        <v>1571 Kota Jambi Provinsi Jambi</v>
      </c>
      <c r="P297" s="1" t="str">
        <f>'Olah Data'!V295</f>
        <v>1500 BPS Provinsi Jambi</v>
      </c>
      <c r="Q297" s="1" t="str">
        <f>'Olah Data'!W295</f>
        <v>1571 BPS Kota Jambi</v>
      </c>
    </row>
    <row r="298" spans="1:17" ht="12.75">
      <c r="A298" s="3">
        <f>'Olah Data'!A296</f>
        <v>45448.559785787038</v>
      </c>
      <c r="B298" s="1" t="str">
        <f>'Olah Data'!B296</f>
        <v>2D31</v>
      </c>
      <c r="C298" s="23" t="str">
        <f>'Olah Data'!D296</f>
        <v>112212727</v>
      </c>
      <c r="D298" s="1" t="str">
        <f>'Olah Data'!E296</f>
        <v>Maylina Safitri</v>
      </c>
      <c r="E298" s="1" t="str">
        <f>'Olah Data'!I296</f>
        <v>maylinasafitri1@gmail.com</v>
      </c>
      <c r="F298" s="1" t="str">
        <f>'Olah Data'!J296</f>
        <v>082350651364</v>
      </c>
      <c r="G298" s="23" t="str">
        <f>'Olah Data'!L296</f>
        <v>1207948385</v>
      </c>
      <c r="H298" s="1" t="str">
        <f>'Olah Data'!M296</f>
        <v>Maylina Safitri</v>
      </c>
      <c r="I298" s="1" t="str">
        <f>'Olah Data'!N296</f>
        <v>BNI</v>
      </c>
      <c r="J298" s="1" t="str">
        <f>'Olah Data'!O296</f>
        <v>Martapura</v>
      </c>
      <c r="K298" s="1" t="str">
        <f>'Olah Data'!P296</f>
        <v>Jalan Sensus 4 No. 45 RT 006 RW 04, Jatinegara, Jakarta Timur, DKI Jakarta 13330</v>
      </c>
      <c r="L298" s="1" t="str">
        <f>'Olah Data'!Q296</f>
        <v>Jakarta Timur</v>
      </c>
      <c r="M298" s="1" t="str">
        <f>'Olah Data'!R296</f>
        <v>Gang Melati Nomor 73 RT 3/RW 0, Indrasari, Martapura, Kabupaten Banjar</v>
      </c>
      <c r="N298" s="1" t="str">
        <f>'Olah Data'!S296</f>
        <v>6303 Kabupaten Banjar Provinsi Kalimantan Selatan</v>
      </c>
      <c r="O298" s="1" t="str">
        <f>'Olah Data'!U296</f>
        <v>3671 Kota Tangerang Provinsi Banten</v>
      </c>
      <c r="P298" s="1" t="str">
        <f>'Olah Data'!V296</f>
        <v>3172 BPS Kota Jakarta Timur</v>
      </c>
      <c r="Q298" s="1" t="str">
        <f>'Olah Data'!W296</f>
        <v>6371 BPS Kota Banjarmasin</v>
      </c>
    </row>
    <row r="299" spans="1:17" ht="12.75">
      <c r="A299" s="3">
        <f>'Olah Data'!A297</f>
        <v>45448.563018506946</v>
      </c>
      <c r="B299" s="1" t="str">
        <f>'Olah Data'!B297</f>
        <v>3SI2</v>
      </c>
      <c r="C299" s="23" t="str">
        <f>'Olah Data'!D297</f>
        <v>222111844</v>
      </c>
      <c r="D299" s="1" t="str">
        <f>'Olah Data'!E297</f>
        <v>Adinda Shakilla Puteri Muslimah</v>
      </c>
      <c r="E299" s="1" t="str">
        <f>'Olah Data'!I297</f>
        <v>adindaspm88@gmail.com</v>
      </c>
      <c r="F299" s="1" t="str">
        <f>'Olah Data'!J297</f>
        <v>081311765907</v>
      </c>
      <c r="G299" s="23" t="str">
        <f>'Olah Data'!L297</f>
        <v>1290013209032</v>
      </c>
      <c r="H299" s="1" t="str">
        <f>'Olah Data'!M297</f>
        <v>Adinda Shakilla Puteri Muslimah</v>
      </c>
      <c r="I299" s="1" t="str">
        <f>'Olah Data'!N297</f>
        <v>Mandiri</v>
      </c>
      <c r="J299" s="1" t="str">
        <f>'Olah Data'!O297</f>
        <v>KC Jakarta Pasar Rebo</v>
      </c>
      <c r="K299" s="1" t="str">
        <f>'Olah Data'!P297</f>
        <v>Jalan Sederhana VI No.98, RT 5, RW 6, Kelurahan Gedong, Kecamatan Pasar Rebo</v>
      </c>
      <c r="L299" s="1" t="str">
        <f>'Olah Data'!Q297</f>
        <v>Jakarta Timur</v>
      </c>
      <c r="M299" s="1" t="str">
        <f>'Olah Data'!R297</f>
        <v>Jalan Sederhana VI No. 98, RT 5, RW 6, Kelurahan Gedong, Kecamatan Pasar Rebo</v>
      </c>
      <c r="N299" s="1" t="str">
        <f>'Olah Data'!S297</f>
        <v>3172 Kota Jakarta Timur Provinsi DKI Jakarta</v>
      </c>
      <c r="O299" s="1" t="str">
        <f>'Olah Data'!U297</f>
        <v>3171 Kota Jakarta Selatan Provinsi DKI Jakarta</v>
      </c>
      <c r="P299" s="1" t="str">
        <f>'Olah Data'!V297</f>
        <v>3172 BPS Kota Jakarta Timur</v>
      </c>
      <c r="Q299" s="1" t="str">
        <f>'Olah Data'!W297</f>
        <v>3173 BPS Kota Jakarta Pusat</v>
      </c>
    </row>
    <row r="300" spans="1:17" ht="12.75">
      <c r="A300" s="3">
        <f>'Olah Data'!A298</f>
        <v>45448.575338865739</v>
      </c>
      <c r="B300" s="1" t="str">
        <f>'Olah Data'!B298</f>
        <v>2D33</v>
      </c>
      <c r="C300" s="23" t="str">
        <f>'Olah Data'!D298</f>
        <v>112212521</v>
      </c>
      <c r="D300" s="1" t="str">
        <f>'Olah Data'!E298</f>
        <v>Asyifa Choirunnisa</v>
      </c>
      <c r="E300" s="1" t="str">
        <f>'Olah Data'!I298</f>
        <v>achoirunnisa7@gmail.com</v>
      </c>
      <c r="F300" s="1" t="str">
        <f>'Olah Data'!J298</f>
        <v>085878553231</v>
      </c>
      <c r="G300" s="23" t="str">
        <f>'Olah Data'!L298</f>
        <v>5010402362</v>
      </c>
      <c r="H300" s="1" t="str">
        <f>'Olah Data'!M298</f>
        <v>Herdyana Eka Yustanti</v>
      </c>
      <c r="I300" s="1" t="str">
        <f>'Olah Data'!N298</f>
        <v>BCA</v>
      </c>
      <c r="J300" s="1" t="str">
        <f>'Olah Data'!O298</f>
        <v>KCP BINTARO VETERAN</v>
      </c>
      <c r="K300" s="1" t="str">
        <f>'Olah Data'!P298</f>
        <v>Jalan Otista Raya Gang Mangga No.15, RT.1/RW.3, Bidara Cina, Jatinegara, Kota Jakarta Timur, 13420</v>
      </c>
      <c r="L300" s="1" t="str">
        <f>'Olah Data'!Q298</f>
        <v>Jakarta Timur</v>
      </c>
      <c r="M300" s="1" t="str">
        <f>'Olah Data'!R298</f>
        <v>Perum Griya Pesona Mandiri Blok A No. 11, RT.8/RW.1, Rendole, Kel.Muktiharjo, Kec.Margorejo, Kab.Pati</v>
      </c>
      <c r="N300" s="1" t="str">
        <f>'Olah Data'!S298</f>
        <v>3318 Kabupaten Pati Provinsi Jawa Tengah</v>
      </c>
      <c r="O300" s="1" t="str">
        <f>'Olah Data'!U298</f>
        <v>3172 Kota Jakarta Timur Provinsi DKI Jakarta</v>
      </c>
      <c r="P300" s="1" t="str">
        <f>'Olah Data'!V298</f>
        <v>3318 BPS Kabupaten Pati</v>
      </c>
      <c r="Q300" s="1" t="str">
        <f>'Olah Data'!W298</f>
        <v>3172 BPS Kota Jakarta Timur</v>
      </c>
    </row>
    <row r="301" spans="1:17" ht="12.75">
      <c r="A301" s="3">
        <f>'Olah Data'!A299</f>
        <v>45448.575534351854</v>
      </c>
      <c r="B301" s="1" t="str">
        <f>'Olah Data'!B299</f>
        <v>3SI2</v>
      </c>
      <c r="C301" s="23" t="str">
        <f>'Olah Data'!D299</f>
        <v>222111967</v>
      </c>
      <c r="D301" s="1" t="str">
        <f>'Olah Data'!E299</f>
        <v>CHARINA HURUL FATHONAH</v>
      </c>
      <c r="E301" s="1" t="str">
        <f>'Olah Data'!I299</f>
        <v>charinafathonah724@gmail.com</v>
      </c>
      <c r="F301" s="1" t="str">
        <f>'Olah Data'!J299</f>
        <v>089628056556</v>
      </c>
      <c r="G301" s="23" t="str">
        <f>'Olah Data'!L299</f>
        <v>1304780170</v>
      </c>
      <c r="H301" s="1" t="str">
        <f>'Olah Data'!M299</f>
        <v>CHARINA HURUL FATHONAH</v>
      </c>
      <c r="I301" s="1" t="str">
        <f>'Olah Data'!N299</f>
        <v>BNI</v>
      </c>
      <c r="J301" s="1" t="str">
        <f>'Olah Data'!O299</f>
        <v>KC Jakarta BKKBN</v>
      </c>
      <c r="K301" s="1" t="str">
        <f>'Olah Data'!P299</f>
        <v>Jalan Jengki, Gang Delima No. 24 RT05/RW12, Kebon Pala, Makasar</v>
      </c>
      <c r="L301" s="1" t="str">
        <f>'Olah Data'!Q299</f>
        <v>Jakarta Timur</v>
      </c>
      <c r="M301" s="1" t="str">
        <f>'Olah Data'!R299</f>
        <v>Jalan Jengki, Gang Delima No. 24 RT05/RW12, Kebon Pala, Makasar</v>
      </c>
      <c r="N301" s="1" t="str">
        <f>'Olah Data'!S299</f>
        <v>3172 Kota Jakarta Timur Provinsi DKI Jakarta</v>
      </c>
      <c r="O301" s="1" t="str">
        <f>'Olah Data'!U299</f>
        <v>3172 Kota Jakarta Timur Provinsi DKI Jakarta</v>
      </c>
      <c r="P301" s="1" t="str">
        <f>'Olah Data'!V299</f>
        <v>3171 BPS Kota Jakarta Selatan</v>
      </c>
      <c r="Q301" s="1" t="str">
        <f>'Olah Data'!W299</f>
        <v>3172 BPS Kota Jakarta Timur</v>
      </c>
    </row>
    <row r="302" spans="1:17" ht="12.75">
      <c r="A302" s="3">
        <f>'Olah Data'!A300</f>
        <v>45448.577008009262</v>
      </c>
      <c r="B302" s="1" t="str">
        <f>'Olah Data'!B300</f>
        <v>3SD3</v>
      </c>
      <c r="C302" s="23" t="str">
        <f>'Olah Data'!D300</f>
        <v>222112086</v>
      </c>
      <c r="D302" s="1" t="str">
        <f>'Olah Data'!E300</f>
        <v>Hanif Choirunnisa Hibatullah</v>
      </c>
      <c r="E302" s="1" t="str">
        <f>'Olah Data'!I300</f>
        <v>hanifchoirunnisa@gmail.com</v>
      </c>
      <c r="F302" s="1" t="str">
        <f>'Olah Data'!J300</f>
        <v>085743509578</v>
      </c>
      <c r="G302" s="23" t="str">
        <f>'Olah Data'!L300</f>
        <v>204601009862502</v>
      </c>
      <c r="H302" s="1" t="str">
        <f>'Olah Data'!M300</f>
        <v>HANIF CHOIRUNNISA HIBATULLAH</v>
      </c>
      <c r="I302" s="1" t="str">
        <f>'Olah Data'!N300</f>
        <v>BRI</v>
      </c>
      <c r="J302" s="1" t="str">
        <f>'Olah Data'!O300</f>
        <v>2046 KCP KOTA KASABLANKA</v>
      </c>
      <c r="K302" s="1" t="str">
        <f>'Olah Data'!P300</f>
        <v>Jl. H. Hasbi No. 7, RT.10/RW.09, Bidara Cina, Jatinegara</v>
      </c>
      <c r="L302" s="1" t="str">
        <f>'Olah Data'!Q300</f>
        <v>Jakarta Timur</v>
      </c>
      <c r="M302" s="1" t="str">
        <f>'Olah Data'!R300</f>
        <v>Perum Griya Amarta No. B8, RT.04/RW.03, Jl. Iskandar, Sabrangan, Danurejo, Mertoyudan, Kab. Magelang, Jawa Tengah
56172</v>
      </c>
      <c r="N302" s="1" t="str">
        <f>'Olah Data'!S300</f>
        <v>3308 Kabupaten Magelang Provinsi Jawa Tengah</v>
      </c>
      <c r="O302" s="1" t="str">
        <f>'Olah Data'!U300</f>
        <v>3371 Kota Magelang Provinsi Jawa Tengah</v>
      </c>
      <c r="P302" s="1" t="str">
        <f>'Olah Data'!V300</f>
        <v>3371 BPS Kota Magelang</v>
      </c>
      <c r="Q302" s="1" t="str">
        <f>'Olah Data'!W300</f>
        <v>3308 BPS Kabupaten Magelang</v>
      </c>
    </row>
    <row r="303" spans="1:17" ht="12.75">
      <c r="A303" s="3">
        <f>'Olah Data'!A301</f>
        <v>45448.698592430555</v>
      </c>
      <c r="B303" s="1" t="str">
        <f>'Olah Data'!B301</f>
        <v>2D32</v>
      </c>
      <c r="C303" s="23" t="str">
        <f>'Olah Data'!D301</f>
        <v>112212519</v>
      </c>
      <c r="D303" s="1" t="str">
        <f>'Olah Data'!E301</f>
        <v>ARYA SAMUEL MANDY</v>
      </c>
      <c r="E303" s="1" t="str">
        <f>'Olah Data'!I301</f>
        <v>asamuelmandy@gmail.com</v>
      </c>
      <c r="F303" s="1" t="str">
        <f>'Olah Data'!J301</f>
        <v>081511799010</v>
      </c>
      <c r="G303" s="23" t="str">
        <f>'Olah Data'!L301</f>
        <v>1520031801349</v>
      </c>
      <c r="H303" s="1" t="str">
        <f>'Olah Data'!M301</f>
        <v>ARYA SAMUEL MANDY</v>
      </c>
      <c r="I303" s="1" t="str">
        <f>'Olah Data'!N301</f>
        <v>MANDIRI</v>
      </c>
      <c r="J303" s="1" t="str">
        <f>'Olah Data'!O301</f>
        <v>KCP Makassar Monginsidi</v>
      </c>
      <c r="K303" s="1" t="str">
        <f>'Olah Data'!P301</f>
        <v>Jl. Kb. Nanas Utara II No.25, RT.5/RW.7, Kelurahan Cipinang Cempedak, Kecamatan Jatinegara, Kota Jakarta Timur, Daerah Khusus Ibukota Jakarta 13340</v>
      </c>
      <c r="L303" s="1" t="str">
        <f>'Olah Data'!Q301</f>
        <v>Jakarta Timur</v>
      </c>
      <c r="M303" s="1" t="str">
        <f>'Olah Data'!R301</f>
        <v>Perumahan Keyla Residence Blok C No.12, Desa Paccellekang, Kecamatan Pattallassang, Kabupaten Gowa, Provinsi Sulawesi Selatan</v>
      </c>
      <c r="N303" s="1" t="str">
        <f>'Olah Data'!S301</f>
        <v>7306 Kabupaten Gowa Provinsi Sulawesi Selatan</v>
      </c>
      <c r="O303" s="1" t="str">
        <f>'Olah Data'!U301</f>
        <v>7371 Kota Makassar Provinsi Sulawesi Selatan</v>
      </c>
      <c r="P303" s="1" t="str">
        <f>'Olah Data'!V301</f>
        <v>3173 BPS Kota Jakarta Pusat</v>
      </c>
      <c r="Q303" s="1" t="str">
        <f>'Olah Data'!W301</f>
        <v>3171 BPS Kota Jakarta Selatan</v>
      </c>
    </row>
    <row r="304" spans="1:17" ht="12.75">
      <c r="A304" s="3">
        <f>'Olah Data'!A302</f>
        <v>45448.602252743054</v>
      </c>
      <c r="B304" s="1" t="str">
        <f>'Olah Data'!B302</f>
        <v>3SD3</v>
      </c>
      <c r="C304" s="23" t="str">
        <f>'Olah Data'!D302</f>
        <v>222111907</v>
      </c>
      <c r="D304" s="1" t="str">
        <f>'Olah Data'!E302</f>
        <v>Annisa Nurul Azmi</v>
      </c>
      <c r="E304" s="1" t="str">
        <f>'Olah Data'!I302</f>
        <v>anisanurulazmi20@gmail.com</v>
      </c>
      <c r="F304" s="1" t="str">
        <f>'Olah Data'!J302</f>
        <v>083857139774</v>
      </c>
      <c r="G304" s="23" t="str">
        <f>'Olah Data'!L302</f>
        <v>632601027364534</v>
      </c>
      <c r="H304" s="1" t="str">
        <f>'Olah Data'!M302</f>
        <v>Annisa Nurul Azmi</v>
      </c>
      <c r="I304" s="1" t="str">
        <f>'Olah Data'!N302</f>
        <v>Bank Rakyat Indonesia</v>
      </c>
      <c r="J304" s="1" t="str">
        <f>'Olah Data'!O302</f>
        <v>Unit Panjaitan Lumajang</v>
      </c>
      <c r="K304" s="1" t="str">
        <f>'Olah Data'!P302</f>
        <v>Jalan Masjid No 20 RT 14 RW 9, Bidara Cina, Kec Jatinegara, Jakarta Timur.</v>
      </c>
      <c r="L304" s="1" t="str">
        <f>'Olah Data'!Q302</f>
        <v>Jakarta Timur</v>
      </c>
      <c r="M304" s="1" t="str">
        <f>'Olah Data'!R302</f>
        <v>Gang Flamboyan, Dusun Perjuangan, RT 14 RW 03, Sumbersuko, Lumajang.</v>
      </c>
      <c r="N304" s="1" t="str">
        <f>'Olah Data'!S302</f>
        <v>3508 Kabupaten Lumajang Provinsi Jawa Timur</v>
      </c>
      <c r="O304" s="1" t="str">
        <f>'Olah Data'!U302</f>
        <v>3275 Kota Bekasi Provinsi Jawa Barat</v>
      </c>
      <c r="P304" s="1" t="str">
        <f>'Olah Data'!V302</f>
        <v>3508 BPS Kabupaten Lumajang</v>
      </c>
      <c r="Q304" s="1" t="str">
        <f>'Olah Data'!W302</f>
        <v>3508 BPS Kabupaten Lumajang</v>
      </c>
    </row>
    <row r="305" spans="1:17" ht="12.75">
      <c r="A305" s="3">
        <f>'Olah Data'!A303</f>
        <v>45448.602793287035</v>
      </c>
      <c r="B305" s="1" t="str">
        <f>'Olah Data'!B303</f>
        <v>3SK1</v>
      </c>
      <c r="C305" s="23" t="str">
        <f>'Olah Data'!D303</f>
        <v>212111962</v>
      </c>
      <c r="D305" s="1" t="str">
        <f>'Olah Data'!E303</f>
        <v>Cahya Vianti</v>
      </c>
      <c r="E305" s="1" t="str">
        <f>'Olah Data'!I303</f>
        <v>cahyavianti@gmail.com</v>
      </c>
      <c r="F305" s="1" t="str">
        <f>'Olah Data'!J303</f>
        <v>083102908979</v>
      </c>
      <c r="G305" s="23" t="str">
        <f>'Olah Data'!L303</f>
        <v>672501044632534</v>
      </c>
      <c r="H305" s="1" t="str">
        <f>'Olah Data'!M303</f>
        <v>CAHYA VIANTI</v>
      </c>
      <c r="I305" s="1" t="str">
        <f>'Olah Data'!N303</f>
        <v>BRI</v>
      </c>
      <c r="J305" s="1" t="str">
        <f>'Olah Data'!O303</f>
        <v>6725 BRI UNIT KUTOWINANGUN</v>
      </c>
      <c r="K305" s="1" t="str">
        <f>'Olah Data'!P303</f>
        <v>Jalan Kebon Nanas Selatan I No. 2, RT. 13/ RW. 8, Cipinang Cempedak, Jatinegara</v>
      </c>
      <c r="L305" s="1" t="str">
        <f>'Olah Data'!Q303</f>
        <v>Jakarta Timur</v>
      </c>
      <c r="M305" s="1" t="str">
        <f>'Olah Data'!R303</f>
        <v>Jl. R.Mangun Muka Raya, RT.11/RW.14, Rawamangun, Pulo Gadung</v>
      </c>
      <c r="N305" s="1" t="str">
        <f>'Olah Data'!S303</f>
        <v>3172 Kota Jakarta Timur Provinsi DKI Jakarta</v>
      </c>
      <c r="O305" s="1" t="str">
        <f>'Olah Data'!U303</f>
        <v>3173 Kota Jakarta Pusat Provinsi DKI Jakarta</v>
      </c>
      <c r="P305" s="1" t="str">
        <f>'Olah Data'!V303</f>
        <v>3173 BPS Kota Jakarta Pusat</v>
      </c>
      <c r="Q305" s="1" t="str">
        <f>'Olah Data'!W303</f>
        <v>3171 BPS Kota Jakarta Selatan</v>
      </c>
    </row>
    <row r="306" spans="1:17" ht="12.75">
      <c r="A306" s="3">
        <f>'Olah Data'!A304</f>
        <v>45448.603610844904</v>
      </c>
      <c r="B306" s="1" t="str">
        <f>'Olah Data'!B304</f>
        <v>3SI3</v>
      </c>
      <c r="C306" s="23" t="str">
        <f>'Olah Data'!D304</f>
        <v>222112265</v>
      </c>
      <c r="D306" s="1" t="str">
        <f>'Olah Data'!E304</f>
        <v>Nisywa Zahra Indrasiwi</v>
      </c>
      <c r="E306" s="1" t="str">
        <f>'Olah Data'!I304</f>
        <v>nisywazahrai.nzi@gmail.com</v>
      </c>
      <c r="F306" s="1" t="str">
        <f>'Olah Data'!J304</f>
        <v>082123190880</v>
      </c>
      <c r="G306" s="23" t="str">
        <f>'Olah Data'!L304</f>
        <v>1334449960</v>
      </c>
      <c r="H306" s="1" t="str">
        <f>'Olah Data'!M304</f>
        <v>Nisywa Zahra Indrasiwi</v>
      </c>
      <c r="I306" s="1" t="str">
        <f>'Olah Data'!N304</f>
        <v>BNI</v>
      </c>
      <c r="J306" s="1" t="str">
        <f>'Olah Data'!O304</f>
        <v>BNI Rawalumbu</v>
      </c>
      <c r="K306" s="1" t="str">
        <f>'Olah Data'!P304</f>
        <v>-</v>
      </c>
      <c r="L306" s="1" t="str">
        <f>'Olah Data'!Q304</f>
        <v>Jakarta Timur</v>
      </c>
      <c r="M306" s="1" t="str">
        <f>'Olah Data'!R304</f>
        <v>Jl. Lumbu Tengah 1F No.74, RT 02/RW 27, Kel.Bojong Rawalumbu, Kec.Rawalumbu, Kota Bekasi</v>
      </c>
      <c r="N306" s="1" t="str">
        <f>'Olah Data'!S304</f>
        <v>3275 Kota Bekasi Provinsi Jawa Barat</v>
      </c>
      <c r="O306" s="1" t="str">
        <f>'Olah Data'!U304</f>
        <v>3172 Kota Jakarta Timur Provinsi DKI Jakarta</v>
      </c>
      <c r="P306" s="1" t="str">
        <f>'Olah Data'!V304</f>
        <v>3275 BPS Kota Bekasi</v>
      </c>
      <c r="Q306" s="1" t="str">
        <f>'Olah Data'!W304</f>
        <v>3172 BPS Kota Jakarta Timur</v>
      </c>
    </row>
    <row r="307" spans="1:17" ht="12.75">
      <c r="A307" s="3">
        <f>'Olah Data'!A305</f>
        <v>45450.323682696762</v>
      </c>
      <c r="B307" s="1" t="str">
        <f>'Olah Data'!B305</f>
        <v>2D33</v>
      </c>
      <c r="C307" s="23" t="str">
        <f>'Olah Data'!D305</f>
        <v>112212841</v>
      </c>
      <c r="D307" s="1" t="str">
        <f>'Olah Data'!E305</f>
        <v>Resky Amalia</v>
      </c>
      <c r="E307" s="1" t="str">
        <f>'Olah Data'!I305</f>
        <v>reskyamalia987@gmail.com</v>
      </c>
      <c r="F307" s="1" t="str">
        <f>'Olah Data'!J305</f>
        <v>085397250093</v>
      </c>
      <c r="G307" s="23" t="str">
        <f>'Olah Data'!L305</f>
        <v>093301006044506</v>
      </c>
      <c r="H307" s="1" t="str">
        <f>'Olah Data'!M305</f>
        <v>Resky Amalia</v>
      </c>
      <c r="I307" s="1" t="str">
        <f>'Olah Data'!N305</f>
        <v>BRI</v>
      </c>
      <c r="J307" s="1" t="str">
        <f>'Olah Data'!O305</f>
        <v>BRI Unit Otista 3 Jakarta</v>
      </c>
      <c r="K307" s="1" t="str">
        <f>'Olah Data'!P305</f>
        <v>RT.03/RW.08, No.3, Jalan Kebon Nanas Selatan, Cipinang Cempedak, Jatinegara</v>
      </c>
      <c r="L307" s="1" t="str">
        <f>'Olah Data'!Q305</f>
        <v>Jakarta Timur</v>
      </c>
      <c r="M307" s="1" t="str">
        <f>'Olah Data'!R305</f>
        <v>000/000, Jalan Jendral Sudirman, Simboro, Simboro</v>
      </c>
      <c r="N307" s="1" t="str">
        <f>'Olah Data'!S305</f>
        <v>7604 Kabupaten Mamuju Provinsi Sulawesi Barat</v>
      </c>
      <c r="O307" s="1" t="str">
        <f>'Olah Data'!U305</f>
        <v>7601 Kabupaten Majene Provinsi Sulawesi Barat</v>
      </c>
      <c r="P307" s="1" t="str">
        <f>'Olah Data'!V305</f>
        <v>7600 BPS Provinsi Sulawesi Barat</v>
      </c>
      <c r="Q307" s="1" t="str">
        <f>'Olah Data'!W305</f>
        <v>7604 BPS Kabupaten Mamuju</v>
      </c>
    </row>
    <row r="308" spans="1:17" ht="12.75">
      <c r="A308" s="3">
        <f>'Olah Data'!A306</f>
        <v>45451.390094282411</v>
      </c>
      <c r="B308" s="1" t="str">
        <f>'Olah Data'!B306</f>
        <v>3SD2</v>
      </c>
      <c r="C308" s="23" t="str">
        <f>'Olah Data'!D306</f>
        <v>222111964</v>
      </c>
      <c r="D308" s="1" t="str">
        <f>'Olah Data'!E306</f>
        <v>Cecilia Putri Dianti</v>
      </c>
      <c r="E308" s="1" t="str">
        <f>'Olah Data'!I306</f>
        <v>222111964@stis.ac.id</v>
      </c>
      <c r="F308" s="1" t="str">
        <f>'Olah Data'!J306</f>
        <v>089512528098</v>
      </c>
      <c r="G308" s="23" t="str">
        <f>'Olah Data'!L306</f>
        <v>103807875515</v>
      </c>
      <c r="H308" s="1" t="str">
        <f>'Olah Data'!M306</f>
        <v>CECILIA PUTRI DIANTI SAMOSIR</v>
      </c>
      <c r="I308" s="1" t="str">
        <f>'Olah Data'!N306</f>
        <v>Jago</v>
      </c>
      <c r="J308" s="1" t="str">
        <f>'Olah Data'!O306</f>
        <v>-</v>
      </c>
      <c r="K308" s="1" t="str">
        <f>'Olah Data'!P306</f>
        <v>Jl. Mayjen Sutoyo Blok Mascot No.29, RT.6/RW.8, Cililitan, Kec. Kramat jati, Kota Jakarta Timur, Daerah Khusus Ibukota Jakarta 13640</v>
      </c>
      <c r="L308" s="1" t="str">
        <f>'Olah Data'!Q306</f>
        <v>Jakarta Timur</v>
      </c>
      <c r="M308" s="1" t="str">
        <f>'Olah Data'!R306</f>
        <v>Jl. Telaga Sarangan G, No.162, RT/RW 05/008, Kel. Pengasinan, Kec. Rawalumbu</v>
      </c>
      <c r="N308" s="1" t="str">
        <f>'Olah Data'!S306</f>
        <v>3275 Kota Bekasi Provinsi Jawa Barat</v>
      </c>
      <c r="O308" s="1" t="str">
        <f>'Olah Data'!U306</f>
        <v>3173 Kota Jakarta Pusat Provinsi DKI Jakarta</v>
      </c>
      <c r="P308" s="1" t="str">
        <f>'Olah Data'!V306</f>
        <v>3275 BPS Kota Bekasi</v>
      </c>
      <c r="Q308" s="1" t="str">
        <f>'Olah Data'!W306</f>
        <v>3173 BPS Kota Jakarta Pusat</v>
      </c>
    </row>
    <row r="309" spans="1:17" ht="12.75">
      <c r="A309" s="3">
        <f>'Olah Data'!A307</f>
        <v>45448.620946273149</v>
      </c>
      <c r="B309" s="1" t="str">
        <f>'Olah Data'!B307</f>
        <v>2D33</v>
      </c>
      <c r="C309" s="23" t="str">
        <f>'Olah Data'!D307</f>
        <v>112212611</v>
      </c>
      <c r="D309" s="1" t="str">
        <f>'Olah Data'!E307</f>
        <v>Fikri Surahman</v>
      </c>
      <c r="E309" s="1" t="str">
        <f>'Olah Data'!I307</f>
        <v>fikrisurahman2@gmail.com</v>
      </c>
      <c r="F309" s="1" t="str">
        <f>'Olah Data'!J307</f>
        <v>085289455949</v>
      </c>
      <c r="G309" s="23" t="str">
        <f>'Olah Data'!L307</f>
        <v>034001120407508</v>
      </c>
      <c r="H309" s="1" t="str">
        <f>'Olah Data'!M307</f>
        <v>Fikri Surahman</v>
      </c>
      <c r="I309" s="1" t="str">
        <f>'Olah Data'!N307</f>
        <v>BRI</v>
      </c>
      <c r="J309" s="1" t="str">
        <f>'Olah Data'!O307</f>
        <v>Kantor Cabang Jakarta, Jl. Otista Raya Jl. Otto Iskandardinata No.72, Kp. Melayu, Kecamatan Jatinegara, Kota Jakarta Timur</v>
      </c>
      <c r="K309" s="1" t="str">
        <f>'Olah Data'!P307</f>
        <v>Jalan H Hasbi No. 7, RT.9/RW.9, Bidara Cina, Jatinegara, KOTA JAKARTA TIMUR, JATINEGARA, DKI JAKARTA, ID, 13330</v>
      </c>
      <c r="L309" s="1" t="str">
        <f>'Olah Data'!Q307</f>
        <v>Jakarta Timur</v>
      </c>
      <c r="M309" s="1" t="str">
        <f>'Olah Data'!R307</f>
        <v>Jl. Poros Toliamba</v>
      </c>
      <c r="N309" s="1" t="str">
        <f>'Olah Data'!S307</f>
        <v>7407 Kabupaten Wakatobi Provinsi Sulawesi Tenggara</v>
      </c>
      <c r="O309" s="1" t="str">
        <f>'Olah Data'!U307</f>
        <v>7471 Kota Kendari Provinsi Sulawesi Tenggara</v>
      </c>
      <c r="P309" s="1" t="str">
        <f>'Olah Data'!V307</f>
        <v>7407 BPS Kabupaten Wakatobi</v>
      </c>
      <c r="Q309" s="1" t="str">
        <f>'Olah Data'!W307</f>
        <v>7400 BPS Provinsi Sulawesi Tenggara</v>
      </c>
    </row>
    <row r="310" spans="1:17" ht="12.75">
      <c r="A310" s="3">
        <f>'Olah Data'!A308</f>
        <v>45449.670195833329</v>
      </c>
      <c r="B310" s="1" t="str">
        <f>'Olah Data'!B308</f>
        <v>3SI1</v>
      </c>
      <c r="C310" s="23" t="str">
        <f>'Olah Data'!D308</f>
        <v>222112321</v>
      </c>
      <c r="D310" s="1" t="str">
        <f>'Olah Data'!E308</f>
        <v>Rifka Humaira</v>
      </c>
      <c r="E310" s="1" t="str">
        <f>'Olah Data'!I308</f>
        <v>rifkahumaira140@gmail.com</v>
      </c>
      <c r="F310" s="1" t="str">
        <f>'Olah Data'!J308</f>
        <v>085273250710</v>
      </c>
      <c r="G310" s="23" t="str">
        <f>'Olah Data'!L308</f>
        <v>7196728478</v>
      </c>
      <c r="H310" s="1" t="str">
        <f>'Olah Data'!M308</f>
        <v>Rifka Humaira</v>
      </c>
      <c r="I310" s="1" t="str">
        <f>'Olah Data'!N308</f>
        <v>BSI</v>
      </c>
      <c r="J310" s="1" t="str">
        <f>'Olah Data'!O308</f>
        <v>BSI Cabang Pagar Dewa</v>
      </c>
      <c r="K310" s="1" t="str">
        <f>'Olah Data'!P308</f>
        <v>Gang Solihun No.31A RT.13/RW.9, Kelurahan Bidaracina, Jatinegara</v>
      </c>
      <c r="L310" s="1" t="str">
        <f>'Olah Data'!Q308</f>
        <v>Jakarta Timur</v>
      </c>
      <c r="M310" s="1" t="str">
        <f>'Olah Data'!R308</f>
        <v>Jl. Adam Malik No.12, RT.2/RW.1, Kelurahan Pagar Dewa, Kecamatan Selebar</v>
      </c>
      <c r="N310" s="1" t="str">
        <f>'Olah Data'!S308</f>
        <v>1771 Kota Bengkulu Provinsi Bengkulu</v>
      </c>
      <c r="O310" s="1" t="str">
        <f>'Olah Data'!U308</f>
        <v>1705 Kabupaten Seluma Provinsi Bengkulu</v>
      </c>
      <c r="P310" s="1" t="str">
        <f>'Olah Data'!V308</f>
        <v>1771 BPS Kota Bengkulu</v>
      </c>
      <c r="Q310" s="1" t="str">
        <f>'Olah Data'!W308</f>
        <v>1700 BPS Provinsi Bengkulu</v>
      </c>
    </row>
    <row r="311" spans="1:17" ht="12.75">
      <c r="A311" s="3">
        <f>'Olah Data'!A309</f>
        <v>45448.637528761574</v>
      </c>
      <c r="B311" s="1" t="str">
        <f>'Olah Data'!B309</f>
        <v>3SE1</v>
      </c>
      <c r="C311" s="23" t="str">
        <f>'Olah Data'!D309</f>
        <v>212112157</v>
      </c>
      <c r="D311" s="1" t="str">
        <f>'Olah Data'!E309</f>
        <v>Linierti Ajeng Aulia Putri</v>
      </c>
      <c r="E311" s="1" t="str">
        <f>'Olah Data'!I309</f>
        <v>liniertiajeng123@gmail.com</v>
      </c>
      <c r="F311" s="1" t="str">
        <f>'Olah Data'!J309</f>
        <v>082299758962</v>
      </c>
      <c r="G311" s="23" t="str">
        <f>'Olah Data'!L309</f>
        <v>1403367158</v>
      </c>
      <c r="H311" s="1" t="str">
        <f>'Olah Data'!M309</f>
        <v>LINIERTI AJENG AULIA PUTRI</v>
      </c>
      <c r="I311" s="1" t="str">
        <f>'Olah Data'!N309</f>
        <v>BANK NEGARA INDONESIA (BNI)</v>
      </c>
      <c r="J311" s="1" t="str">
        <f>'Olah Data'!O309</f>
        <v>Kantor Cabang BNI 46, Jalan Overste Isdiman, Purwokerto</v>
      </c>
      <c r="K311" s="1" t="str">
        <f>'Olah Data'!P309</f>
        <v>Jalan Masjid No. 32, RT 14/RW 9, Bidara Cina, Jatinegara, Jakarta Timur</v>
      </c>
      <c r="L311" s="1" t="str">
        <f>'Olah Data'!Q309</f>
        <v>Jakarta Timur</v>
      </c>
      <c r="M311" s="1" t="str">
        <f>'Olah Data'!R309</f>
        <v>Karangtengah, RT 1/RW 1, Baturraden, Banyumas, Jawa Tengah</v>
      </c>
      <c r="N311" s="1" t="str">
        <f>'Olah Data'!S309</f>
        <v>3302 Kabupaten Banyumas Provinsi Jawa Tengah</v>
      </c>
      <c r="O311" s="1" t="str">
        <f>'Olah Data'!U309</f>
        <v>3303 Kabupaten Purbalingga Provinsi Jawa Tengah</v>
      </c>
      <c r="P311" s="1" t="str">
        <f>'Olah Data'!V309</f>
        <v>3302 BPS Kabupaten Banyumas</v>
      </c>
      <c r="Q311" s="1" t="str">
        <f>'Olah Data'!W309</f>
        <v>3303 BPS Kabupaten Purbalingga</v>
      </c>
    </row>
    <row r="312" spans="1:17" ht="12.75">
      <c r="A312" s="3">
        <f>'Olah Data'!A310</f>
        <v>45448.64351577546</v>
      </c>
      <c r="B312" s="1" t="str">
        <f>'Olah Data'!B310</f>
        <v>3SK3</v>
      </c>
      <c r="C312" s="23" t="str">
        <f>'Olah Data'!D310</f>
        <v>212112204</v>
      </c>
      <c r="D312" s="1" t="str">
        <f>'Olah Data'!E310</f>
        <v>Muhammad 'Anil 'Aziz</v>
      </c>
      <c r="E312" s="1" t="str">
        <f>'Olah Data'!I310</f>
        <v>anilaziz63@gmail.com</v>
      </c>
      <c r="F312" s="1" t="str">
        <f>'Olah Data'!J310</f>
        <v>081225559431</v>
      </c>
      <c r="G312" s="23" t="str">
        <f>'Olah Data'!L310</f>
        <v>0462502832</v>
      </c>
      <c r="H312" s="1" t="str">
        <f>'Olah Data'!M310</f>
        <v>Muhammad Anil Aziz</v>
      </c>
      <c r="I312" s="1" t="str">
        <f>'Olah Data'!N310</f>
        <v>BCA</v>
      </c>
      <c r="J312" s="1" t="str">
        <f>'Olah Data'!O310</f>
        <v>BCA KCP Purwokerto</v>
      </c>
      <c r="K312" s="1" t="str">
        <f>'Olah Data'!P310</f>
        <v>RT 10/RW 02, Saabun no 5A, Jalan Otista Raya Gang Saabun, Kelurahan Bidara Cina, Kecamatan Jatinegara</v>
      </c>
      <c r="L312" s="1" t="str">
        <f>'Olah Data'!Q310</f>
        <v>Jakarta Timur</v>
      </c>
      <c r="M312" s="1" t="str">
        <f>'Olah Data'!R310</f>
        <v>Jalan Bahagia, RT 06/RW 06, Desa Kedungwringin, Kecamatan Patikraja</v>
      </c>
      <c r="N312" s="1" t="str">
        <f>'Olah Data'!S310</f>
        <v>3302 Kabupaten Banyumas Provinsi Jawa Tengah</v>
      </c>
      <c r="O312" s="1" t="str">
        <f>'Olah Data'!U310</f>
        <v>3302 Kabupaten Banyumas Provinsi Jawa Tengah</v>
      </c>
      <c r="P312" s="1" t="str">
        <f>'Olah Data'!V310</f>
        <v>3302 BPS Kabupaten Banyumas</v>
      </c>
      <c r="Q312" s="1" t="str">
        <f>'Olah Data'!W310</f>
        <v>3303 BPS Kabupaten Purbalingga</v>
      </c>
    </row>
    <row r="313" spans="1:17" ht="12.75">
      <c r="A313" s="3">
        <f>'Olah Data'!A311</f>
        <v>45448.645878032403</v>
      </c>
      <c r="B313" s="1" t="str">
        <f>'Olah Data'!B311</f>
        <v>3SE2</v>
      </c>
      <c r="C313" s="23" t="str">
        <f>'Olah Data'!D311</f>
        <v>212112279</v>
      </c>
      <c r="D313" s="1" t="str">
        <f>'Olah Data'!E311</f>
        <v>Okky Rizky Saputra</v>
      </c>
      <c r="E313" s="1" t="str">
        <f>'Olah Data'!I311</f>
        <v>okkyrizput20@gmail.com</v>
      </c>
      <c r="F313" s="1" t="str">
        <f>'Olah Data'!J311</f>
        <v>081542739801</v>
      </c>
      <c r="G313" s="23" t="str">
        <f>'Olah Data'!L311</f>
        <v>010901079326506</v>
      </c>
      <c r="H313" s="1" t="str">
        <f>'Olah Data'!M311</f>
        <v>OKKY RIZKY SAPUTRA</v>
      </c>
      <c r="I313" s="1" t="str">
        <f>'Olah Data'!N311</f>
        <v>BRI</v>
      </c>
      <c r="J313" s="1" t="str">
        <f>'Olah Data'!O311</f>
        <v>Tuban, Jawa Timur</v>
      </c>
      <c r="K313" s="1" t="str">
        <f>'Olah Data'!P311</f>
        <v>jalan kebon nanas utara II nomor 21 RT5 RW7, cipinang cempedak, jatinegara</v>
      </c>
      <c r="L313" s="1" t="str">
        <f>'Olah Data'!Q311</f>
        <v>Jakarta Timur</v>
      </c>
      <c r="M313" s="1" t="str">
        <f>'Olah Data'!R311</f>
        <v>dusun wotan, jalan masjid rt07 rw01 sumurgung kecamatan palang kabupaten tuban</v>
      </c>
      <c r="N313" s="1" t="str">
        <f>'Olah Data'!S311</f>
        <v>3523 Kabupaten Tuban Provinsi Jawa Timur</v>
      </c>
      <c r="O313" s="1" t="str">
        <f>'Olah Data'!U311</f>
        <v>3523 Kabupaten Tuban Provinsi Jawa Timur</v>
      </c>
      <c r="P313" s="1" t="str">
        <f>'Olah Data'!V311</f>
        <v>3523 BPS Kabupaten Tuban</v>
      </c>
      <c r="Q313" s="1" t="str">
        <f>'Olah Data'!W311</f>
        <v>3523 BPS Kabupaten Tuban</v>
      </c>
    </row>
    <row r="314" spans="1:17" ht="12.75">
      <c r="A314" s="3">
        <f>'Olah Data'!A312</f>
        <v>45448.649580092591</v>
      </c>
      <c r="B314" s="1" t="str">
        <f>'Olah Data'!B312</f>
        <v>3SE3</v>
      </c>
      <c r="C314" s="23" t="str">
        <f>'Olah Data'!D312</f>
        <v>212112092</v>
      </c>
      <c r="D314" s="1" t="str">
        <f>'Olah Data'!E312</f>
        <v>Hasna Arifah Nur Fatih</v>
      </c>
      <c r="E314" s="1" t="str">
        <f>'Olah Data'!I312</f>
        <v>arifah.hasna@gmail.com</v>
      </c>
      <c r="F314" s="1" t="str">
        <f>'Olah Data'!J312</f>
        <v>085284950954</v>
      </c>
      <c r="G314" s="23" t="str">
        <f>'Olah Data'!L312</f>
        <v>1800004227148</v>
      </c>
      <c r="H314" s="1" t="str">
        <f>'Olah Data'!M312</f>
        <v>HASNA ARIFAH NUR FATIH</v>
      </c>
      <c r="I314" s="1" t="str">
        <f>'Olah Data'!N312</f>
        <v>Mandiri</v>
      </c>
      <c r="J314" s="1" t="str">
        <f>'Olah Data'!O312</f>
        <v>PURWOKERTO</v>
      </c>
      <c r="K314" s="1" t="str">
        <f>'Olah Data'!P312</f>
        <v>Jalan Masjid No.4, RT.13/RW.9, Kelurahan Bidaracina, Jatinegara</v>
      </c>
      <c r="L314" s="1" t="str">
        <f>'Olah Data'!Q312</f>
        <v>Jakarta Timur</v>
      </c>
      <c r="M314" s="1" t="str">
        <f>'Olah Data'!R312</f>
        <v>Perum Griya Satria Bukit Permata blok Q/12 RT003 RW009 Sidabowa, Patikraja</v>
      </c>
      <c r="N314" s="1" t="str">
        <f>'Olah Data'!S312</f>
        <v>3302 Kabupaten Banyumas Provinsi Jawa Tengah</v>
      </c>
      <c r="O314" s="1" t="str">
        <f>'Olah Data'!U312</f>
        <v>3302 Kabupaten Banyumas Provinsi Jawa Tengah</v>
      </c>
      <c r="P314" s="1" t="str">
        <f>'Olah Data'!V312</f>
        <v>3302 BPS Kabupaten Banyumas</v>
      </c>
      <c r="Q314" s="1" t="str">
        <f>'Olah Data'!W312</f>
        <v>3303 BPS Kabupaten Purbalingga</v>
      </c>
    </row>
    <row r="315" spans="1:17" ht="12.75">
      <c r="A315" s="3">
        <f>'Olah Data'!A313</f>
        <v>45448.659778368055</v>
      </c>
      <c r="B315" s="1" t="str">
        <f>'Olah Data'!B313</f>
        <v>3SI2</v>
      </c>
      <c r="C315" s="23" t="str">
        <f>'Olah Data'!D313</f>
        <v>222112197</v>
      </c>
      <c r="D315" s="1" t="str">
        <f>'Olah Data'!E313</f>
        <v>Muhamad Iqbal Putra Pratama</v>
      </c>
      <c r="E315" s="1" t="str">
        <f>'Olah Data'!I313</f>
        <v>IqbalPutra271@gmail.com</v>
      </c>
      <c r="F315" s="1" t="str">
        <f>'Olah Data'!J313</f>
        <v>085172487389</v>
      </c>
      <c r="G315" s="23" t="str">
        <f>'Olah Data'!L313</f>
        <v>307001009525500</v>
      </c>
      <c r="H315" s="1" t="str">
        <f>'Olah Data'!M313</f>
        <v>MUHAMAD IQBAL PUTRA PRATAMA</v>
      </c>
      <c r="I315" s="1" t="str">
        <f>'Olah Data'!N313</f>
        <v>BRI</v>
      </c>
      <c r="J315" s="1" t="str">
        <f>'Olah Data'!O313</f>
        <v>BRI UNIT NGAGLIK</v>
      </c>
      <c r="K315" s="1" t="str">
        <f>'Olah Data'!P313</f>
        <v>Jl. H. Hasbi No.16, RT.10/RW.9, Bidara Cina, Kecamatan Jatinegara</v>
      </c>
      <c r="L315" s="1" t="str">
        <f>'Olah Data'!Q313</f>
        <v>Jakarta Timur</v>
      </c>
      <c r="M315" s="1" t="str">
        <f>'Olah Data'!R313</f>
        <v>Ngebo RT 008/RW 023, Sukoharjo, Ngaglik</v>
      </c>
      <c r="N315" s="1" t="str">
        <f>'Olah Data'!S313</f>
        <v>3404 Kabupaten Sleman Provinsi DI Yogyakarta</v>
      </c>
      <c r="O315" s="1" t="str">
        <f>'Olah Data'!U313</f>
        <v>3471 Kota Yogyakarta Provinsi DI Yogyakarta</v>
      </c>
      <c r="P315" s="1" t="str">
        <f>'Olah Data'!V313</f>
        <v>3471 BPS Kota Yogyakarta</v>
      </c>
      <c r="Q315" s="1" t="str">
        <f>'Olah Data'!W313</f>
        <v>3400 BPS Provinsi DI Yogyakarta</v>
      </c>
    </row>
    <row r="316" spans="1:17" ht="12.75">
      <c r="A316" s="3">
        <f>'Olah Data'!A314</f>
        <v>45448.664903703699</v>
      </c>
      <c r="B316" s="1" t="str">
        <f>'Olah Data'!B314</f>
        <v>3SE2</v>
      </c>
      <c r="C316" s="23" t="str">
        <f>'Olah Data'!D314</f>
        <v>212112248</v>
      </c>
      <c r="D316" s="1" t="str">
        <f>'Olah Data'!E314</f>
        <v>NAUFAL RAFFIE ABIOGA</v>
      </c>
      <c r="E316" s="1" t="str">
        <f>'Olah Data'!I314</f>
        <v>naufalra.sch@gmail.com</v>
      </c>
      <c r="F316" s="1" t="str">
        <f>'Olah Data'!J314</f>
        <v>081391460274</v>
      </c>
      <c r="G316" s="23" t="str">
        <f>'Olah Data'!L314</f>
        <v>1360030548926</v>
      </c>
      <c r="H316" s="1" t="str">
        <f>'Olah Data'!M314</f>
        <v>NAUFAL RAFFIE ABIOGA</v>
      </c>
      <c r="I316" s="1" t="str">
        <f>'Olah Data'!N314</f>
        <v>MANDIRI</v>
      </c>
      <c r="J316" s="1" t="str">
        <f>'Olah Data'!O314</f>
        <v>SALATIGA</v>
      </c>
      <c r="K316" s="1" t="str">
        <f>'Olah Data'!P314</f>
        <v>Gang Mangga No.9, RT.1/RW.3, Bidara Cina, Jatinegara</v>
      </c>
      <c r="L316" s="1" t="str">
        <f>'Olah Data'!Q314</f>
        <v>Jakarta Timur</v>
      </c>
      <c r="M316" s="1" t="str">
        <f>'Olah Data'!R314</f>
        <v>BLAMBANGAN RT.002/RW.005, KAUMAN KIDUL, KECAMATAN SIDOREJO, KOTA SALATIGA</v>
      </c>
      <c r="N316" s="1" t="str">
        <f>'Olah Data'!S314</f>
        <v>3373 Kota Salatiga Provinsi Jawa Tengah</v>
      </c>
      <c r="O316" s="1" t="str">
        <f>'Olah Data'!U314</f>
        <v>3373 Kota Salatiga Provinsi Jawa Tengah</v>
      </c>
      <c r="P316" s="1" t="str">
        <f>'Olah Data'!V314</f>
        <v>3373 BPS Kota Salatiga</v>
      </c>
      <c r="Q316" s="1" t="str">
        <f>'Olah Data'!W314</f>
        <v>3322 BPS Kabupaten Semarang</v>
      </c>
    </row>
    <row r="317" spans="1:17" ht="12.75">
      <c r="A317" s="3">
        <f>'Olah Data'!A315</f>
        <v>45451.346378298607</v>
      </c>
      <c r="B317" s="1" t="str">
        <f>'Olah Data'!B315</f>
        <v>3SD3</v>
      </c>
      <c r="C317" s="23" t="str">
        <f>'Olah Data'!D315</f>
        <v>222111943</v>
      </c>
      <c r="D317" s="1" t="str">
        <f>'Olah Data'!E315</f>
        <v>Azzahra Ramadhani Widyanti</v>
      </c>
      <c r="E317" s="1" t="str">
        <f>'Olah Data'!I315</f>
        <v>azzahraeror@gmail.com</v>
      </c>
      <c r="F317" s="1" t="str">
        <f>'Olah Data'!J315</f>
        <v>081217409819</v>
      </c>
      <c r="G317" s="23" t="str">
        <f>'Olah Data'!L315</f>
        <v>010901084202501</v>
      </c>
      <c r="H317" s="1" t="str">
        <f>'Olah Data'!M315</f>
        <v>AZZAHRA RAMADHANI WIDYANTI</v>
      </c>
      <c r="I317" s="1" t="str">
        <f>'Olah Data'!N315</f>
        <v>BRI</v>
      </c>
      <c r="J317" s="1" t="str">
        <f>'Olah Data'!O315</f>
        <v>Tuban</v>
      </c>
      <c r="K317" s="1" t="str">
        <f>'Olah Data'!P315</f>
        <v>Graha Fialdis, Jalan Saabun No.6 RT.11/RW.2, Bidara Cina, Kecamatan Jatinegara, Jakarta Timur</v>
      </c>
      <c r="L317" s="1" t="str">
        <f>'Olah Data'!Q315</f>
        <v>Jakarta Timur</v>
      </c>
      <c r="M317" s="1" t="str">
        <f>'Olah Data'!R315</f>
        <v>Jalan Pahlawan Gg. Guworejo 3 No. 786A RT.3/RW.5, Kelurahan Gedongombo, Kecamatan Semanding, Tuban, Jawa Timur</v>
      </c>
      <c r="N317" s="1" t="str">
        <f>'Olah Data'!S315</f>
        <v>3523 Kabupaten Tuban Provinsi Jawa Timur</v>
      </c>
      <c r="O317" s="1" t="str">
        <f>'Olah Data'!U315</f>
        <v>3524 Kabupaten Lamongan Provinsi Jawa Timur</v>
      </c>
      <c r="P317" s="1" t="str">
        <f>'Olah Data'!V315</f>
        <v>3523 BPS Kabupaten Tuban</v>
      </c>
      <c r="Q317" s="1" t="str">
        <f>'Olah Data'!W315</f>
        <v>3509 BPS Kabupaten Jember</v>
      </c>
    </row>
    <row r="318" spans="1:17" ht="12.75">
      <c r="A318" s="3">
        <f>'Olah Data'!A316</f>
        <v>45451.689735763888</v>
      </c>
      <c r="B318" s="1" t="str">
        <f>'Olah Data'!B316</f>
        <v>3SD3</v>
      </c>
      <c r="C318" s="23" t="str">
        <f>'Olah Data'!D316</f>
        <v>222112273</v>
      </c>
      <c r="D318" s="1" t="str">
        <f>'Olah Data'!E316</f>
        <v>Nur Yudha Jati Prakoso</v>
      </c>
      <c r="E318" s="1" t="str">
        <f>'Olah Data'!I316</f>
        <v>nuryudhajatip@gmail.com</v>
      </c>
      <c r="F318" s="1" t="str">
        <f>'Olah Data'!J316</f>
        <v>085876780397</v>
      </c>
      <c r="G318" s="23" t="str">
        <f>'Olah Data'!L316</f>
        <v>683901011542505</v>
      </c>
      <c r="H318" s="1" t="str">
        <f>'Olah Data'!M316</f>
        <v>Nur Yudha Jati Prakoso</v>
      </c>
      <c r="I318" s="1" t="str">
        <f>'Olah Data'!N316</f>
        <v>BRI</v>
      </c>
      <c r="J318" s="1" t="str">
        <f>'Olah Data'!O316</f>
        <v>BRI Unit Sumbang</v>
      </c>
      <c r="K318" s="1" t="str">
        <f>'Olah Data'!P316</f>
        <v>RT01/RW02, Nomor 36 Blok B, Gang Pertama, Kelurahan Bidara Cina, Jatinegara</v>
      </c>
      <c r="L318" s="1" t="str">
        <f>'Olah Data'!Q316</f>
        <v>Jakarta Timur</v>
      </c>
      <c r="M318" s="1" t="str">
        <f>'Olah Data'!R316</f>
        <v>RT07/RW07, Nomor 22, Jalan Raya Tengger Selatan, Kelurahan Gajahmungkur, Kecamatan Gajahmungkur, Kota Semarang</v>
      </c>
      <c r="N318" s="1" t="str">
        <f>'Olah Data'!S316</f>
        <v>3374 Kota Semarang Provinsi Jawa Tengah</v>
      </c>
      <c r="O318" s="1" t="str">
        <f>'Olah Data'!U316</f>
        <v>3175 Kota Jakarta Utara Provinsi DKI Jakarta</v>
      </c>
      <c r="P318" s="1" t="str">
        <f>'Olah Data'!V316</f>
        <v>3302 BPS Kabupaten Banyumas</v>
      </c>
      <c r="Q318" s="1" t="str">
        <f>'Olah Data'!W316</f>
        <v>3300 BPS Provinsi Jawa Tengah</v>
      </c>
    </row>
    <row r="319" spans="1:17" ht="12.75">
      <c r="A319" s="3">
        <f>'Olah Data'!A317</f>
        <v>45448.689682083335</v>
      </c>
      <c r="B319" s="1" t="str">
        <f>'Olah Data'!B317</f>
        <v>2D32</v>
      </c>
      <c r="C319" s="23" t="str">
        <f>'Olah Data'!D317</f>
        <v>112212821</v>
      </c>
      <c r="D319" s="1" t="str">
        <f>'Olah Data'!E317</f>
        <v>Putri Rehulina Damanik</v>
      </c>
      <c r="E319" s="1" t="str">
        <f>'Olah Data'!I317</f>
        <v>putridamanik26@gmail.com</v>
      </c>
      <c r="F319" s="1" t="str">
        <f>'Olah Data'!J317</f>
        <v>08981706014</v>
      </c>
      <c r="G319" s="23" t="str">
        <f>'Olah Data'!L317</f>
        <v>1376468837</v>
      </c>
      <c r="H319" s="1" t="str">
        <f>'Olah Data'!M317</f>
        <v>PUTRI REHULINA DAMANIK</v>
      </c>
      <c r="I319" s="1" t="str">
        <f>'Olah Data'!N317</f>
        <v>BNI</v>
      </c>
      <c r="J319" s="1" t="str">
        <f>'Olah Data'!O317</f>
        <v>KETAPANG</v>
      </c>
      <c r="K319" s="1" t="str">
        <f>'Olah Data'!P317</f>
        <v>Jl. Otista Raya 60a, RT. 3/RW.15, Bidara Cina, Jatinegara, Jakarta Timur</v>
      </c>
      <c r="L319" s="1" t="str">
        <f>'Olah Data'!Q317</f>
        <v>Jakarta Timur</v>
      </c>
      <c r="M319" s="1" t="str">
        <f>'Olah Data'!R317</f>
        <v>JL. K.H.MANSYUR, GG. MERAK NO.16,  RT.045/RW007, SAMPIT, DELTA PAWAN</v>
      </c>
      <c r="N319" s="1" t="str">
        <f>'Olah Data'!S317</f>
        <v>6106 Kabupaten Ketapang Provinsi Kalimantan Barat</v>
      </c>
      <c r="O319" s="1" t="str">
        <f>'Olah Data'!U317</f>
        <v>6111 Kabupaten Kayong Utara Provinsi Kalimantan Barat</v>
      </c>
      <c r="P319" s="1" t="str">
        <f>'Olah Data'!V317</f>
        <v>6106 BPS Kabupaten Ketapang</v>
      </c>
      <c r="Q319" s="1" t="str">
        <f>'Olah Data'!W317</f>
        <v>3172 BPS Kota Jakarta Timur</v>
      </c>
    </row>
    <row r="320" spans="1:17" ht="12.75">
      <c r="A320" s="3">
        <f>'Olah Data'!A318</f>
        <v>45448.880544618056</v>
      </c>
      <c r="B320" s="1" t="str">
        <f>'Olah Data'!B318</f>
        <v>3SE1</v>
      </c>
      <c r="C320" s="23" t="str">
        <f>'Olah Data'!D318</f>
        <v>212112027</v>
      </c>
      <c r="D320" s="1" t="str">
        <f>'Olah Data'!E318</f>
        <v>EZRA ERIC SANTOSO</v>
      </c>
      <c r="E320" s="1" t="str">
        <f>'Olah Data'!I318</f>
        <v>ezraeric2406@gmail.com</v>
      </c>
      <c r="F320" s="1" t="str">
        <f>'Olah Data'!J318</f>
        <v>0816600145</v>
      </c>
      <c r="G320" s="23" t="str">
        <f>'Olah Data'!L318</f>
        <v>0975977941</v>
      </c>
      <c r="H320" s="1" t="str">
        <f>'Olah Data'!M318</f>
        <v>Ezra Eric Santoso</v>
      </c>
      <c r="I320" s="1" t="str">
        <f>'Olah Data'!N318</f>
        <v>BNI</v>
      </c>
      <c r="J320" s="1" t="str">
        <f>'Olah Data'!O318</f>
        <v>PURWOKERTO</v>
      </c>
      <c r="K320" s="1" t="str">
        <f>'Olah Data'!P318</f>
        <v>RT.7/RW.1, No.27A 7, Jl. Wedana, Balimester, Jatinegara</v>
      </c>
      <c r="L320" s="1" t="str">
        <f>'Olah Data'!Q318</f>
        <v>Jakarta Timur</v>
      </c>
      <c r="M320" s="1" t="str">
        <f>'Olah Data'!R318</f>
        <v>RT.4/RW.10, No.256, Jl. Pamujan Tengah II,  Teluk, Purwokerto Selatan</v>
      </c>
      <c r="N320" s="1" t="str">
        <f>'Olah Data'!S318</f>
        <v>3302 Kabupaten Banyumas Provinsi Jawa Tengah</v>
      </c>
      <c r="O320" s="1" t="str">
        <f>'Olah Data'!U318</f>
        <v>3172 Kota Jakarta Timur Provinsi DKI Jakarta</v>
      </c>
      <c r="P320" s="1" t="str">
        <f>'Olah Data'!V318</f>
        <v>3302 BPS Kabupaten Banyumas</v>
      </c>
      <c r="Q320" s="1" t="str">
        <f>'Olah Data'!W318</f>
        <v>3172 BPS Kota Jakarta Timur</v>
      </c>
    </row>
    <row r="321" spans="1:17" ht="12.75">
      <c r="A321" s="3">
        <f>'Olah Data'!A319</f>
        <v>45448.720781631942</v>
      </c>
      <c r="B321" s="1" t="str">
        <f>'Olah Data'!B319</f>
        <v>3SD3</v>
      </c>
      <c r="C321" s="23" t="str">
        <f>'Olah Data'!D319</f>
        <v>222111929</v>
      </c>
      <c r="D321" s="1" t="str">
        <f>'Olah Data'!E319</f>
        <v>Atanasius Alfandi</v>
      </c>
      <c r="E321" s="1" t="str">
        <f>'Olah Data'!I319</f>
        <v>atanasiusalfandi@gmail.com</v>
      </c>
      <c r="F321" s="1" t="str">
        <f>'Olah Data'!J319</f>
        <v>081228054210</v>
      </c>
      <c r="G321" s="23" t="str">
        <f>'Olah Data'!L319</f>
        <v>1380018477856</v>
      </c>
      <c r="H321" s="1" t="str">
        <f>'Olah Data'!M319</f>
        <v>Atanasius Alfandi</v>
      </c>
      <c r="I321" s="1" t="str">
        <f>'Olah Data'!N319</f>
        <v>Mandiri</v>
      </c>
      <c r="J321" s="1" t="str">
        <f>'Olah Data'!O319</f>
        <v>KCP Cawas</v>
      </c>
      <c r="K321" s="1" t="str">
        <f>'Olah Data'!P319</f>
        <v>Jl. Otista 3 No.19A, RT.2/RW.4, Cipinang Cempedak, Kecamatan Jatinegara, Kota Jakarta Timur, Daerah Khusus Ibukota Jakarta 13340</v>
      </c>
      <c r="L321" s="1" t="str">
        <f>'Olah Data'!Q319</f>
        <v>Jakarta Timur</v>
      </c>
      <c r="M321" s="1" t="str">
        <f>'Olah Data'!R319</f>
        <v>Damaran RT 02/RW 02, Gayamprit, Klaten Selatan, Kabupaten Klaten, Jawa Tengah 57423</v>
      </c>
      <c r="N321" s="1" t="str">
        <f>'Olah Data'!S319</f>
        <v>3310 Kabupaten Klaten Provinsi Jawa Tengah</v>
      </c>
      <c r="O321" s="1" t="str">
        <f>'Olah Data'!U319</f>
        <v>3372 Kota Surakarta Provinsi Jawa Tengah</v>
      </c>
      <c r="P321" s="1" t="str">
        <f>'Olah Data'!V319</f>
        <v>3310 BPS Kabupaten Klaten</v>
      </c>
      <c r="Q321" s="1" t="str">
        <f>'Olah Data'!W319</f>
        <v>3372 BPS Kota Surakarta</v>
      </c>
    </row>
    <row r="322" spans="1:17" ht="12.75">
      <c r="A322" s="3">
        <f>'Olah Data'!A320</f>
        <v>45448.721891273148</v>
      </c>
      <c r="B322" s="1" t="str">
        <f>'Olah Data'!B320</f>
        <v>3SI2</v>
      </c>
      <c r="C322" s="23" t="str">
        <f>'Olah Data'!D320</f>
        <v>222112385</v>
      </c>
      <c r="D322" s="1" t="str">
        <f>'Olah Data'!E320</f>
        <v>Sulthon Lubis Zidan Kurniawan</v>
      </c>
      <c r="E322" s="1" t="str">
        <f>'Olah Data'!I320</f>
        <v>lubissulthon@gmail.com</v>
      </c>
      <c r="F322" s="1" t="str">
        <f>'Olah Data'!J320</f>
        <v>085726168156</v>
      </c>
      <c r="G322" s="23" t="str">
        <f>'Olah Data'!L320</f>
        <v>599501041243530</v>
      </c>
      <c r="H322" s="1" t="str">
        <f>'Olah Data'!M320</f>
        <v>SULTHON LUBIS ZIDAN</v>
      </c>
      <c r="I322" s="1" t="str">
        <f>'Olah Data'!N320</f>
        <v>BRI</v>
      </c>
      <c r="J322" s="1" t="str">
        <f>'Olah Data'!O320</f>
        <v>BRI UNIT GUBUG</v>
      </c>
      <c r="K322" s="1" t="str">
        <f>'Olah Data'!P320</f>
        <v>RT 014/RW 009 jalan Masjid No 34, Kampung Melayu, Bidara Cina</v>
      </c>
      <c r="L322" s="1" t="str">
        <f>'Olah Data'!Q320</f>
        <v>Jakarta Timur</v>
      </c>
      <c r="M322" s="1" t="str">
        <f>'Olah Data'!R320</f>
        <v>RT 04/RW 02 Dusun Jatimas, Desa Manggarmas, Kecamatan Godong</v>
      </c>
      <c r="N322" s="1" t="str">
        <f>'Olah Data'!S320</f>
        <v>3315 Kabupaten Grobogan Provinsi Jawa Tengah</v>
      </c>
      <c r="O322" s="1" t="str">
        <f>'Olah Data'!U320</f>
        <v>3374 Kota Semarang Provinsi Jawa Tengah</v>
      </c>
      <c r="P322" s="1" t="str">
        <f>'Olah Data'!V320</f>
        <v>3300 BPS Provinsi Jawa Tengah</v>
      </c>
      <c r="Q322" s="1" t="str">
        <f>'Olah Data'!W320</f>
        <v>3374 BPS Kota Semarang</v>
      </c>
    </row>
    <row r="323" spans="1:17" ht="12.75">
      <c r="A323" s="3">
        <f>'Olah Data'!A321</f>
        <v>45448.732771006944</v>
      </c>
      <c r="B323" s="1" t="str">
        <f>'Olah Data'!B321</f>
        <v>3SD1</v>
      </c>
      <c r="C323" s="23" t="str">
        <f>'Olah Data'!D321</f>
        <v>222111908</v>
      </c>
      <c r="D323" s="1" t="str">
        <f>'Olah Data'!E321</f>
        <v>Annisa Rahma</v>
      </c>
      <c r="E323" s="1" t="str">
        <f>'Olah Data'!I321</f>
        <v>annisarhhm1611@gmail.com</v>
      </c>
      <c r="F323" s="1" t="str">
        <f>'Olah Data'!J321</f>
        <v>081273649926</v>
      </c>
      <c r="G323" s="23" t="str">
        <f>'Olah Data'!L321</f>
        <v>0260709790</v>
      </c>
      <c r="H323" s="1" t="str">
        <f>'Olah Data'!M321</f>
        <v>Annisa Rahma</v>
      </c>
      <c r="I323" s="1" t="str">
        <f>'Olah Data'!N321</f>
        <v>BNI</v>
      </c>
      <c r="J323" s="1" t="str">
        <f>'Olah Data'!O321</f>
        <v>BNI Taplus Muda jadi tidak ada buku tabungan</v>
      </c>
      <c r="K323" s="1" t="str">
        <f>'Olah Data'!P321</f>
        <v>Jalan Ayub No 1 RT 5/RW 8, Kelurahan Cipinang Cempedak, Jatinegara</v>
      </c>
      <c r="L323" s="1" t="str">
        <f>'Olah Data'!Q321</f>
        <v>Jakarta Timur</v>
      </c>
      <c r="M323" s="1" t="str">
        <f>'Olah Data'!R321</f>
        <v>Jalan Veteran No 56, RT 032/ RW 005, Kelurahan Roban, Singkawang Tengah</v>
      </c>
      <c r="N323" s="1" t="str">
        <f>'Olah Data'!S321</f>
        <v>6172 Kota Singkawang Provinsi Kalimantan Barat</v>
      </c>
      <c r="O323" s="1" t="str">
        <f>'Olah Data'!U321</f>
        <v>6171 Kota Pontianak Provinsi Kalimantan Barat</v>
      </c>
      <c r="P323" s="1" t="str">
        <f>'Olah Data'!V321</f>
        <v>6172 BPS Kota Singkawang</v>
      </c>
      <c r="Q323" s="1" t="str">
        <f>'Olah Data'!W321</f>
        <v>6171 BPS Kota Pontianak</v>
      </c>
    </row>
    <row r="324" spans="1:17" ht="12.75">
      <c r="A324" s="3">
        <f>'Olah Data'!A322</f>
        <v>45448.744833935183</v>
      </c>
      <c r="B324" s="1" t="str">
        <f>'Olah Data'!B322</f>
        <v>3SE2</v>
      </c>
      <c r="C324" s="23" t="str">
        <f>'Olah Data'!D322</f>
        <v>212011431</v>
      </c>
      <c r="D324" s="1" t="str">
        <f>'Olah Data'!E322</f>
        <v>Mita Febrianti</v>
      </c>
      <c r="E324" s="1" t="str">
        <f>'Olah Data'!I322</f>
        <v>mfebrianti12@gmail.com</v>
      </c>
      <c r="F324" s="1" t="str">
        <f>'Olah Data'!J322</f>
        <v>088262323596</v>
      </c>
      <c r="G324" s="23" t="str">
        <f>'Olah Data'!L322</f>
        <v>338101046674531</v>
      </c>
      <c r="H324" s="1" t="str">
        <f>'Olah Data'!M322</f>
        <v xml:space="preserve">MiTA FEBRIANTI </v>
      </c>
      <c r="I324" s="1" t="str">
        <f>'Olah Data'!N322</f>
        <v>BRI</v>
      </c>
      <c r="J324" s="1" t="str">
        <f>'Olah Data'!O322</f>
        <v xml:space="preserve">3381 BRI UNIT LAPANGAN SEGITIGA </v>
      </c>
      <c r="K324" s="1" t="str">
        <f>'Olah Data'!P322</f>
        <v>-</v>
      </c>
      <c r="L324" s="1" t="str">
        <f>'Olah Data'!Q322</f>
        <v>Jakarta Timur</v>
      </c>
      <c r="M324" s="1" t="str">
        <f>'Olah Data'!R322</f>
        <v>Jalan Cempaka no 034, Bakaran batu, Lubuk Pakam, Deli Serdang, Sumatera Utara. 20512</v>
      </c>
      <c r="N324" s="1" t="str">
        <f>'Olah Data'!S322</f>
        <v>1212 Kabupaten Deli Serdang Provinsi Sumatera Utara</v>
      </c>
      <c r="O324" s="1" t="str">
        <f>'Olah Data'!U322</f>
        <v>1212 Kabupaten Deli Serdang Provinsi Sumatera Utara</v>
      </c>
      <c r="P324" s="1" t="str">
        <f>'Olah Data'!V322</f>
        <v>1212 BPS Kabupaten Deli Serdang</v>
      </c>
      <c r="Q324" s="1" t="str">
        <f>'Olah Data'!W322</f>
        <v>1200 BPS Provinsi Sumatera Utara</v>
      </c>
    </row>
    <row r="325" spans="1:17" ht="12.75">
      <c r="A325" s="3">
        <f>'Olah Data'!A323</f>
        <v>45448.745980127314</v>
      </c>
      <c r="B325" s="1" t="str">
        <f>'Olah Data'!B323</f>
        <v>3SE3</v>
      </c>
      <c r="C325" s="23" t="str">
        <f>'Olah Data'!D323</f>
        <v>212112158</v>
      </c>
      <c r="D325" s="1" t="str">
        <f>'Olah Data'!E323</f>
        <v>LISDA OKTAVIANA</v>
      </c>
      <c r="E325" s="1" t="str">
        <f>'Olah Data'!I323</f>
        <v>lisd.oktv@gmail.com</v>
      </c>
      <c r="F325" s="1">
        <f>'Olah Data'!J323</f>
        <v>6285642420849</v>
      </c>
      <c r="G325" s="23" t="str">
        <f>'Olah Data'!L323</f>
        <v>691201045333532</v>
      </c>
      <c r="H325" s="1" t="str">
        <f>'Olah Data'!M323</f>
        <v>LISDA OKTAVIANA</v>
      </c>
      <c r="I325" s="1" t="str">
        <f>'Olah Data'!N323</f>
        <v>BRI</v>
      </c>
      <c r="J325" s="1" t="str">
        <f>'Olah Data'!O323</f>
        <v>Karanganyar</v>
      </c>
      <c r="K325" s="1" t="str">
        <f>'Olah Data'!P323</f>
        <v>Jl. Asem no 4C, RT 1/ RW 3 , Bidara Cina, Jatinegara</v>
      </c>
      <c r="L325" s="1" t="str">
        <f>'Olah Data'!Q323</f>
        <v>Jakarta Timur</v>
      </c>
      <c r="M325" s="1" t="str">
        <f>'Olah Data'!R323</f>
        <v>Kepoh RT 1/ RW 5, Cangkol, Kec. Mojolaban</v>
      </c>
      <c r="N325" s="1" t="str">
        <f>'Olah Data'!S323</f>
        <v>3311 Kabupaten Sukoharjo Provinsi Jawa Tengah</v>
      </c>
      <c r="O325" s="1" t="str">
        <f>'Olah Data'!U323</f>
        <v>3372 Kota Surakarta Provinsi Jawa Tengah</v>
      </c>
      <c r="P325" s="1" t="str">
        <f>'Olah Data'!V323</f>
        <v>3311 BPS Kabupaten Sukoharjo</v>
      </c>
      <c r="Q325" s="1" t="str">
        <f>'Olah Data'!W323</f>
        <v>3372 BPS Kota Surakarta</v>
      </c>
    </row>
    <row r="326" spans="1:17" ht="12.75">
      <c r="A326" s="3">
        <f>'Olah Data'!A324</f>
        <v>45449.751094479172</v>
      </c>
      <c r="B326" s="1" t="str">
        <f>'Olah Data'!B324</f>
        <v>3SE2</v>
      </c>
      <c r="C326" s="23" t="str">
        <f>'Olah Data'!D324</f>
        <v>212111881</v>
      </c>
      <c r="D326" s="1" t="str">
        <f>'Olah Data'!E324</f>
        <v>Amara Putri Shabrina</v>
      </c>
      <c r="E326" s="1" t="str">
        <f>'Olah Data'!I324</f>
        <v>amaraputri185@gmail.com</v>
      </c>
      <c r="F326" s="1" t="str">
        <f>'Olah Data'!J324</f>
        <v>081229412243</v>
      </c>
      <c r="G326" s="23" t="str">
        <f>'Olah Data'!L324</f>
        <v>389701033663530</v>
      </c>
      <c r="H326" s="1" t="str">
        <f>'Olah Data'!M324</f>
        <v xml:space="preserve">AMARA PUTRI SHABRINA </v>
      </c>
      <c r="I326" s="1" t="str">
        <f>'Olah Data'!N324</f>
        <v xml:space="preserve">BRI </v>
      </c>
      <c r="J326" s="1" t="str">
        <f>'Olah Data'!O324</f>
        <v>BRI UNIT NGADIREJO PARAKAN</v>
      </c>
      <c r="K326" s="1" t="str">
        <f>'Olah Data'!P324</f>
        <v xml:space="preserve">Jalan Mulia No. 21, RT 09/RW 08 Bidara Cina, Jatinegara, Jakarta Timur </v>
      </c>
      <c r="L326" s="1" t="str">
        <f>'Olah Data'!Q324</f>
        <v>Jakarta Timur</v>
      </c>
      <c r="M326" s="1" t="str">
        <f>'Olah Data'!R324</f>
        <v xml:space="preserve">RT 08/RW 05 Demangan, Ngadirejo, Temanggung </v>
      </c>
      <c r="N326" s="1" t="str">
        <f>'Olah Data'!S324</f>
        <v>3323 Kabupaten Temanggung Provinsi Jawa Tengah</v>
      </c>
      <c r="O326" s="1" t="str">
        <f>'Olah Data'!U324</f>
        <v>3308 Kabupaten Magelang Provinsi Jawa Tengah</v>
      </c>
      <c r="P326" s="1" t="str">
        <f>'Olah Data'!V324</f>
        <v>3323 BPS Kabupaten Temanggung</v>
      </c>
      <c r="Q326" s="1" t="str">
        <f>'Olah Data'!W324</f>
        <v>3308 BPS Kabupaten Magelang</v>
      </c>
    </row>
    <row r="327" spans="1:17" ht="12.75">
      <c r="A327" s="3">
        <f>'Olah Data'!A325</f>
        <v>45448.765017569443</v>
      </c>
      <c r="B327" s="1" t="str">
        <f>'Olah Data'!B325</f>
        <v>3SD3</v>
      </c>
      <c r="C327" s="23" t="str">
        <f>'Olah Data'!D325</f>
        <v>222112112</v>
      </c>
      <c r="D327" s="1" t="str">
        <f>'Olah Data'!E325</f>
        <v>Innas Khoirun Chisan</v>
      </c>
      <c r="E327" s="1" t="str">
        <f>'Olah Data'!I325</f>
        <v>innaskhochi90@gmail.com</v>
      </c>
      <c r="F327" s="1" t="str">
        <f>'Olah Data'!J325</f>
        <v>0895392341274</v>
      </c>
      <c r="G327" s="23" t="str">
        <f>'Olah Data'!L325</f>
        <v>003501069687501</v>
      </c>
      <c r="H327" s="1" t="str">
        <f>'Olah Data'!M325</f>
        <v xml:space="preserve">INNAS KHOIRUN CHISAN </v>
      </c>
      <c r="I327" s="1" t="str">
        <f>'Olah Data'!N325</f>
        <v>BRI</v>
      </c>
      <c r="J327" s="1" t="str">
        <f>'Olah Data'!O325</f>
        <v>KLATEN</v>
      </c>
      <c r="K327" s="1" t="str">
        <f>'Olah Data'!P325</f>
        <v>Kos Pondok Sunda Bu Cicah, Jl. Mulia No. 20 RT 08 RW 08, Bidara Cina, Jatinegara, Jakarta Timur, DKI Jakarta, 13330, Indonesia</v>
      </c>
      <c r="L327" s="1" t="str">
        <f>'Olah Data'!Q325</f>
        <v>Jakarta Timur</v>
      </c>
      <c r="M327" s="1" t="str">
        <f>'Olah Data'!R325</f>
        <v>Sobrah Gede,RT01 RW11, Buntalan, Kec. Klaten Tengah, Kabupaten Klaten</v>
      </c>
      <c r="N327" s="1" t="str">
        <f>'Olah Data'!S325</f>
        <v>3310 Kabupaten Klaten Provinsi Jawa Tengah</v>
      </c>
      <c r="O327" s="1" t="str">
        <f>'Olah Data'!U325</f>
        <v>3372 Kota Surakarta Provinsi Jawa Tengah</v>
      </c>
      <c r="P327" s="1" t="str">
        <f>'Olah Data'!V325</f>
        <v>3310 BPS Kabupaten Klaten</v>
      </c>
      <c r="Q327" s="1" t="str">
        <f>'Olah Data'!W325</f>
        <v>3372 BPS Kota Surakarta</v>
      </c>
    </row>
    <row r="328" spans="1:17" ht="12.75">
      <c r="A328" s="3">
        <f>'Olah Data'!A326</f>
        <v>45448.771234849541</v>
      </c>
      <c r="B328" s="1" t="str">
        <f>'Olah Data'!B326</f>
        <v>2D32</v>
      </c>
      <c r="C328" s="23" t="str">
        <f>'Olah Data'!D326</f>
        <v>112212503</v>
      </c>
      <c r="D328" s="1" t="str">
        <f>'Olah Data'!E326</f>
        <v>Anggra Dwi Prasetya</v>
      </c>
      <c r="E328" s="1" t="str">
        <f>'Olah Data'!I326</f>
        <v>anggradwiprasetya04@gmail.com</v>
      </c>
      <c r="F328" s="1" t="str">
        <f>'Olah Data'!J326</f>
        <v>087789722564</v>
      </c>
      <c r="G328" s="23" t="str">
        <f>'Olah Data'!L326</f>
        <v>1182112357</v>
      </c>
      <c r="H328" s="1" t="str">
        <f>'Olah Data'!M326</f>
        <v>ANGGRA DWI PRASETYA</v>
      </c>
      <c r="I328" s="1" t="str">
        <f>'Olah Data'!N326</f>
        <v>BNI</v>
      </c>
      <c r="J328" s="1" t="str">
        <f>'Olah Data'!O326</f>
        <v>BNI KCP EREKE</v>
      </c>
      <c r="K328" s="1" t="str">
        <f>'Olah Data'!P326</f>
        <v>RT.10/RW.4, No.16, Jalan Sensus 2D, Bidaracina, Jatinegara</v>
      </c>
      <c r="L328" s="1" t="str">
        <f>'Olah Data'!Q326</f>
        <v>Jakarta Timur</v>
      </c>
      <c r="M328" s="1" t="str">
        <f>'Olah Data'!R326</f>
        <v>Jalan Moji Mohalo, Wandaka, Kulisusu</v>
      </c>
      <c r="N328" s="1" t="str">
        <f>'Olah Data'!S326</f>
        <v>7409 Kabupaten Buton Utara Provinsi Sulawesi Tenggara</v>
      </c>
      <c r="O328" s="1" t="str">
        <f>'Olah Data'!U326</f>
        <v>7471 Kota Kendari Provinsi Sulawesi Tenggara</v>
      </c>
      <c r="P328" s="1" t="str">
        <f>'Olah Data'!V326</f>
        <v>7409 BPS Kabupaten Buton Utara</v>
      </c>
      <c r="Q328" s="1" t="str">
        <f>'Olah Data'!W326</f>
        <v>7400 BPS Provinsi Sulawesi Tenggara</v>
      </c>
    </row>
    <row r="329" spans="1:17" ht="12.75">
      <c r="A329" s="3">
        <f>'Olah Data'!A327</f>
        <v>45448.771235983797</v>
      </c>
      <c r="B329" s="1" t="str">
        <f>'Olah Data'!B327</f>
        <v>2D33</v>
      </c>
      <c r="C329" s="23" t="str">
        <f>'Olah Data'!D327</f>
        <v>112212737</v>
      </c>
      <c r="D329" s="1" t="str">
        <f>'Olah Data'!E327</f>
        <v>Muh. Dzulrian</v>
      </c>
      <c r="E329" s="1" t="str">
        <f>'Olah Data'!I327</f>
        <v>muhdzulrian@gmail.com</v>
      </c>
      <c r="F329" s="1" t="str">
        <f>'Olah Data'!J327</f>
        <v>081243095692</v>
      </c>
      <c r="G329" s="23" t="str">
        <f>'Olah Data'!L327</f>
        <v>707601028022531</v>
      </c>
      <c r="H329" s="1" t="str">
        <f>'Olah Data'!M327</f>
        <v>MUH DZULRIAN</v>
      </c>
      <c r="I329" s="1" t="str">
        <f>'Olah Data'!N327</f>
        <v>BRI</v>
      </c>
      <c r="J329" s="1" t="str">
        <f>'Olah Data'!O327</f>
        <v>BRI UNIT EREKE</v>
      </c>
      <c r="K329" s="1" t="str">
        <f>'Olah Data'!P327</f>
        <v>Jalan Sensus 2D No.16, RT.10/RW.4, Bidaracina, Jatinegara</v>
      </c>
      <c r="L329" s="1" t="str">
        <f>'Olah Data'!Q327</f>
        <v>Jakarta Timur</v>
      </c>
      <c r="M329" s="1" t="str">
        <f>'Olah Data'!R327</f>
        <v>RT 01, Jln wengkonuku no 5, Desa Waode Buri, Kecamatan Kulisusu Utara</v>
      </c>
      <c r="N329" s="1" t="str">
        <f>'Olah Data'!S327</f>
        <v>7409 Kabupaten Buton Utara Provinsi Sulawesi Tenggara</v>
      </c>
      <c r="O329" s="1" t="str">
        <f>'Olah Data'!U327</f>
        <v>7471 Kota Kendari Provinsi Sulawesi Tenggara</v>
      </c>
      <c r="P329" s="1" t="str">
        <f>'Olah Data'!V327</f>
        <v>7409 BPS Kabupaten Buton Utara</v>
      </c>
      <c r="Q329" s="1" t="str">
        <f>'Olah Data'!W327</f>
        <v>7400 BPS Provinsi Sulawesi Tenggara</v>
      </c>
    </row>
    <row r="330" spans="1:17" ht="12.75">
      <c r="A330" s="3">
        <f>'Olah Data'!A328</f>
        <v>45448.790704270832</v>
      </c>
      <c r="B330" s="1" t="str">
        <f>'Olah Data'!B328</f>
        <v>3SE3</v>
      </c>
      <c r="C330" s="23" t="str">
        <f>'Olah Data'!D328</f>
        <v>212112026</v>
      </c>
      <c r="D330" s="1" t="str">
        <f>'Olah Data'!E328</f>
        <v>Erwin Agung Nur Rohmat</v>
      </c>
      <c r="E330" s="1" t="str">
        <f>'Olah Data'!I328</f>
        <v>erwinagung75@gmail.com</v>
      </c>
      <c r="F330" s="1" t="str">
        <f>'Olah Data'!J328</f>
        <v>089638498752</v>
      </c>
      <c r="G330" s="23" t="str">
        <f>'Olah Data'!L328</f>
        <v>180-00-1103633-4</v>
      </c>
      <c r="H330" s="1" t="str">
        <f>'Olah Data'!M328</f>
        <v>ERWIN AGUNG NUR ROHMAT</v>
      </c>
      <c r="I330" s="1" t="str">
        <f>'Olah Data'!N328</f>
        <v>MANDIRI</v>
      </c>
      <c r="J330" s="1" t="str">
        <f>'Olah Data'!O328</f>
        <v>Kantor Cabang Purwokerto</v>
      </c>
      <c r="K330" s="1" t="str">
        <f>'Olah Data'!P328</f>
        <v>Jalan Otista II Gang H Dawel Atas No.19, RT.4/RW.9, Kampung Melayu, Jatinegara, Kota Jakarta Timur, DKI Jakarta, ID 13330</v>
      </c>
      <c r="L330" s="1" t="str">
        <f>'Olah Data'!Q328</f>
        <v>Jakarta Timur</v>
      </c>
      <c r="M330" s="1" t="str">
        <f>'Olah Data'!R328</f>
        <v>Jalan Pancurawis Gang Karanganyar 1 RT.1/RW.6, Purwokerto Kidul, Purwokerto Selatan, Banyumas, Jawa Tengah, ID 53147</v>
      </c>
      <c r="N330" s="1" t="str">
        <f>'Olah Data'!S328</f>
        <v>3302 Kabupaten Banyumas Provinsi Jawa Tengah</v>
      </c>
      <c r="O330" s="1" t="str">
        <f>'Olah Data'!U328</f>
        <v>3303 Kabupaten Purbalingga Provinsi Jawa Tengah</v>
      </c>
      <c r="P330" s="1" t="str">
        <f>'Olah Data'!V328</f>
        <v>3302 BPS Kabupaten Banyumas</v>
      </c>
      <c r="Q330" s="1" t="str">
        <f>'Olah Data'!W328</f>
        <v>3303 BPS Kabupaten Purbalingga</v>
      </c>
    </row>
    <row r="331" spans="1:17" ht="12.75">
      <c r="A331" s="3">
        <f>'Olah Data'!A329</f>
        <v>45448.80308331018</v>
      </c>
      <c r="B331" s="1" t="str">
        <f>'Olah Data'!B329</f>
        <v>3SI1</v>
      </c>
      <c r="C331" s="23" t="str">
        <f>'Olah Data'!D329</f>
        <v>222112217</v>
      </c>
      <c r="D331" s="1" t="str">
        <f>'Olah Data'!E329</f>
        <v>Muhammad Julian Firdaus</v>
      </c>
      <c r="E331" s="1" t="str">
        <f>'Olah Data'!I329</f>
        <v>25julianfirdaus@gmail.com</v>
      </c>
      <c r="F331" s="1" t="str">
        <f>'Olah Data'!J329</f>
        <v>081278984640</v>
      </c>
      <c r="G331" s="23" t="str">
        <f>'Olah Data'!L329</f>
        <v>1490015399282</v>
      </c>
      <c r="H331" s="1" t="str">
        <f>'Olah Data'!M329</f>
        <v>Muhammad Julian Fird</v>
      </c>
      <c r="I331" s="1" t="str">
        <f>'Olah Data'!N329</f>
        <v>Mandiri</v>
      </c>
      <c r="J331" s="1" t="str">
        <f>'Olah Data'!O329</f>
        <v>KCP Nunukan</v>
      </c>
      <c r="K331" s="1" t="str">
        <f>'Olah Data'!P329</f>
        <v>Jalan Otista 2 No. 20A RT. 4 RW. 9 Bidara Cina, Jatinegara</v>
      </c>
      <c r="L331" s="1" t="str">
        <f>'Olah Data'!Q329</f>
        <v>Jakarta Timur</v>
      </c>
      <c r="M331" s="1" t="str">
        <f>'Olah Data'!R329</f>
        <v>Komp. Citra Palam Permai Blok P No. 10, Guntung Manggis, Landasan Ulin</v>
      </c>
      <c r="N331" s="1" t="str">
        <f>'Olah Data'!S329</f>
        <v>6372 Kota Banjar Baru Provinsi Kalimantan Selatan</v>
      </c>
      <c r="O331" s="1" t="str">
        <f>'Olah Data'!U329</f>
        <v>6303 Kabupaten Banjar Provinsi Kalimantan Selatan</v>
      </c>
      <c r="P331" s="1" t="str">
        <f>'Olah Data'!V329</f>
        <v>3173 BPS Kota Jakarta Pusat</v>
      </c>
      <c r="Q331" s="1" t="str">
        <f>'Olah Data'!W329</f>
        <v>6300 BPS Provinsi Kalimantan Selatan</v>
      </c>
    </row>
    <row r="332" spans="1:17" ht="12.75">
      <c r="A332" s="3">
        <f>'Olah Data'!A330</f>
        <v>45448.810949270832</v>
      </c>
      <c r="B332" s="1" t="str">
        <f>'Olah Data'!B330</f>
        <v>3SD2</v>
      </c>
      <c r="C332" s="23" t="str">
        <f>'Olah Data'!D330</f>
        <v>222111850</v>
      </c>
      <c r="D332" s="1" t="str">
        <f>'Olah Data'!E330</f>
        <v>AFIED AKHMAD</v>
      </c>
      <c r="E332" s="1" t="str">
        <f>'Olah Data'!I330</f>
        <v>afiedakhmad@gmail.com</v>
      </c>
      <c r="F332" s="1">
        <f>'Olah Data'!J330</f>
        <v>6285242529403</v>
      </c>
      <c r="G332" s="23" t="str">
        <f>'Olah Data'!L330</f>
        <v>025801019079532</v>
      </c>
      <c r="H332" s="1" t="str">
        <f>'Olah Data'!M330</f>
        <v>AFIED AKHMAD</v>
      </c>
      <c r="I332" s="1" t="str">
        <f>'Olah Data'!N330</f>
        <v>BRI</v>
      </c>
      <c r="J332" s="1" t="str">
        <f>'Olah Data'!O330</f>
        <v>SINJAI</v>
      </c>
      <c r="K332" s="1" t="str">
        <f>'Olah Data'!P330</f>
        <v>Jl. Asem No.69, RT.3/RW.3, Bidara Cina, Kecamatan Jatinegara, Kota Jakarta Timur, Daerah Khusus Ibukota Jakarta 13330</v>
      </c>
      <c r="L332" s="1" t="str">
        <f>'Olah Data'!Q330</f>
        <v>Jakarta Timur</v>
      </c>
      <c r="M332" s="1" t="str">
        <f>'Olah Data'!R330</f>
        <v>Jalan Stadion Mini, No. 34, 002/002, Kel. Bongki, Kec. Sinjai Utara, Kab. Sinjai</v>
      </c>
      <c r="N332" s="1" t="str">
        <f>'Olah Data'!S330</f>
        <v>7307 Kabupaten Sinjai Provinsi Sulawesi Selatan</v>
      </c>
      <c r="O332" s="1" t="str">
        <f>'Olah Data'!U330</f>
        <v>7371 Kota Makassar Provinsi Sulawesi Selatan</v>
      </c>
      <c r="P332" s="1" t="str">
        <f>'Olah Data'!V330</f>
        <v>7307 BPS Kabupaten Sinjai</v>
      </c>
      <c r="Q332" s="1" t="str">
        <f>'Olah Data'!W330</f>
        <v>7300 BPS Provinsi Sulawesi Selatan</v>
      </c>
    </row>
    <row r="333" spans="1:17" ht="12.75">
      <c r="A333" s="3">
        <f>'Olah Data'!A331</f>
        <v>45448.820118784723</v>
      </c>
      <c r="B333" s="1" t="str">
        <f>'Olah Data'!B331</f>
        <v>3SK3</v>
      </c>
      <c r="C333" s="23" t="str">
        <f>'Olah Data'!D331</f>
        <v>212112328</v>
      </c>
      <c r="D333" s="1" t="str">
        <f>'Olah Data'!E331</f>
        <v>Rissa Erviana</v>
      </c>
      <c r="E333" s="1" t="str">
        <f>'Olah Data'!I331</f>
        <v>rissaervianaa@gmail.com</v>
      </c>
      <c r="F333" s="1" t="str">
        <f>'Olah Data'!J331</f>
        <v>083833817490</v>
      </c>
      <c r="G333" s="23" t="str">
        <f>'Olah Data'!L331</f>
        <v>312501010725502</v>
      </c>
      <c r="H333" s="1" t="str">
        <f>'Olah Data'!M331</f>
        <v>Rissa Erviana</v>
      </c>
      <c r="I333" s="1" t="str">
        <f>'Olah Data'!N331</f>
        <v>BRI</v>
      </c>
      <c r="J333" s="1" t="str">
        <f>'Olah Data'!O331</f>
        <v>BRI KCP Singosari (3125 BRI UNIT SINGOSARI)</v>
      </c>
      <c r="K333" s="1" t="str">
        <f>'Olah Data'!P331</f>
        <v>Jalan Kebon Sayur 1 No. 7 RT 3 RW 15, Kelurahan Bidara Cina, Kecamatan Jatinegara</v>
      </c>
      <c r="L333" s="1" t="str">
        <f>'Olah Data'!Q331</f>
        <v>Jakarta Timur</v>
      </c>
      <c r="M333" s="1" t="str">
        <f>'Olah Data'!R331</f>
        <v>Jalan Suropati No. 7 RT 5 RW 5, Kelurahan Losari, Kecamatan Singosari</v>
      </c>
      <c r="N333" s="1" t="str">
        <f>'Olah Data'!S331</f>
        <v>3507 Kabupaten Malang Provinsi Jawa Timur</v>
      </c>
      <c r="O333" s="1" t="str">
        <f>'Olah Data'!U331</f>
        <v>3573 Kota Malang Provinsi Jawa Timur</v>
      </c>
      <c r="P333" s="1" t="str">
        <f>'Olah Data'!V331</f>
        <v>3573 BPS Kota Malang</v>
      </c>
      <c r="Q333" s="1" t="str">
        <f>'Olah Data'!W331</f>
        <v>3507 BPS Kabupaten Malang</v>
      </c>
    </row>
    <row r="334" spans="1:17" ht="12.75">
      <c r="A334" s="3">
        <f>'Olah Data'!A332</f>
        <v>45448.82212783565</v>
      </c>
      <c r="B334" s="1" t="str">
        <f>'Olah Data'!B332</f>
        <v>3SD2</v>
      </c>
      <c r="C334" s="23" t="str">
        <f>'Olah Data'!D332</f>
        <v>222112118</v>
      </c>
      <c r="D334" s="1" t="str">
        <f>'Olah Data'!E332</f>
        <v>Izhar Amal Pramuditya</v>
      </c>
      <c r="E334" s="1" t="str">
        <f>'Olah Data'!I332</f>
        <v>izharamalpra@gmail.com</v>
      </c>
      <c r="F334" s="1" t="str">
        <f>'Olah Data'!J332</f>
        <v>081806273373</v>
      </c>
      <c r="G334" s="23" t="str">
        <f>'Olah Data'!L332</f>
        <v>1180013536353</v>
      </c>
      <c r="H334" s="1" t="str">
        <f>'Olah Data'!M332</f>
        <v>Izhar Amal Pramuditya</v>
      </c>
      <c r="I334" s="1" t="str">
        <f>'Olah Data'!N332</f>
        <v>Mandiri</v>
      </c>
      <c r="J334" s="1" t="str">
        <f>'Olah Data'!O332</f>
        <v>KCP Jakarta Otto Iskandardinata</v>
      </c>
      <c r="K334" s="1" t="str">
        <f>'Olah Data'!P332</f>
        <v>Perumahan Kompleks Meruya Indah Blok E Nomor 3, RT 002 RW 007, Meruya Selatan, Kembangan, Jakarta Barat, DKI Jakarta</v>
      </c>
      <c r="L334" s="1" t="str">
        <f>'Olah Data'!Q332</f>
        <v>Jakarta Barat</v>
      </c>
      <c r="M334" s="1" t="str">
        <f>'Olah Data'!R332</f>
        <v>Perumahan Kompleks Meruya Indah Blok E Nomor 3, RT 002 RW 007, Meruya Selatan, Kembangan, Jakarta Barat, DKI Jakarta</v>
      </c>
      <c r="N334" s="1" t="str">
        <f>'Olah Data'!S332</f>
        <v>3174 Kota Jakarta Barat Provinsi DKI Jakarta</v>
      </c>
      <c r="O334" s="1" t="str">
        <f>'Olah Data'!U332</f>
        <v>3173 Kota Jakarta Pusat Provinsi DKI Jakarta</v>
      </c>
      <c r="P334" s="1" t="str">
        <f>'Olah Data'!V332</f>
        <v>3174 BPS Kota Jakarta Barat</v>
      </c>
      <c r="Q334" s="1" t="str">
        <f>'Olah Data'!W332</f>
        <v>3173 BPS Kota Jakarta Pusat</v>
      </c>
    </row>
    <row r="335" spans="1:17" ht="12.75">
      <c r="A335" s="3">
        <f>'Olah Data'!A333</f>
        <v>45448.825024456019</v>
      </c>
      <c r="B335" s="1" t="str">
        <f>'Olah Data'!B333</f>
        <v>3SE1</v>
      </c>
      <c r="C335" s="23" t="str">
        <f>'Olah Data'!D333</f>
        <v>212112049</v>
      </c>
      <c r="D335" s="1" t="str">
        <f>'Olah Data'!E333</f>
        <v>Fatima Azzahro Binti Fatihah</v>
      </c>
      <c r="E335" s="1" t="str">
        <f>'Olah Data'!I333</f>
        <v>fatimabf9@gmail.com</v>
      </c>
      <c r="F335" s="1" t="str">
        <f>'Olah Data'!J333</f>
        <v>089686028898</v>
      </c>
      <c r="G335" s="23" t="str">
        <f>'Olah Data'!L333</f>
        <v>673401027309531</v>
      </c>
      <c r="H335" s="1" t="str">
        <f>'Olah Data'!M333</f>
        <v xml:space="preserve">FATIMA AZZAHRO BINTI </v>
      </c>
      <c r="I335" s="1" t="str">
        <f>'Olah Data'!N333</f>
        <v>BRI</v>
      </c>
      <c r="J335" s="1" t="str">
        <f>'Olah Data'!O333</f>
        <v xml:space="preserve">Bank BRI Cabang Gantiwarno </v>
      </c>
      <c r="K335" s="1" t="str">
        <f>'Olah Data'!P333</f>
        <v>Jl. Masjid No.26 14, RT.14/RW.9, Bidara Cina, Kecamatan Jatinegara, Kota Jakarta Timur, Daerah Khusus Ibukota Jakarta 13330</v>
      </c>
      <c r="L335" s="1" t="str">
        <f>'Olah Data'!Q333</f>
        <v>Jakarta Timur</v>
      </c>
      <c r="M335" s="1" t="str">
        <f>'Olah Data'!R333</f>
        <v>Mutihan, RT 13/RW 06, Mutihan, Gantiwarno, Klaten</v>
      </c>
      <c r="N335" s="1" t="str">
        <f>'Olah Data'!S333</f>
        <v>3310 Kabupaten Klaten Provinsi Jawa Tengah</v>
      </c>
      <c r="O335" s="1" t="str">
        <f>'Olah Data'!U333</f>
        <v>3404 Kabupaten Sleman Provinsi DI Yogyakarta</v>
      </c>
      <c r="P335" s="1" t="str">
        <f>'Olah Data'!V333</f>
        <v>3310 BPS Kabupaten Klaten</v>
      </c>
      <c r="Q335" s="1" t="str">
        <f>'Olah Data'!W333</f>
        <v>3403 BPS Kabupaten Gunungkidul</v>
      </c>
    </row>
    <row r="336" spans="1:17" ht="12.75">
      <c r="A336" s="3">
        <f>'Olah Data'!A334</f>
        <v>45448.846099745366</v>
      </c>
      <c r="B336" s="1" t="str">
        <f>'Olah Data'!B334</f>
        <v>3SK3</v>
      </c>
      <c r="C336" s="23" t="str">
        <f>'Olah Data'!D334</f>
        <v>212112347</v>
      </c>
      <c r="D336" s="1" t="str">
        <f>'Olah Data'!E334</f>
        <v>SALSABILA RAHADATUL AISY</v>
      </c>
      <c r="E336" s="1" t="str">
        <f>'Olah Data'!I334</f>
        <v>salsabila458@gmail.com</v>
      </c>
      <c r="F336" s="1" t="str">
        <f>'Olah Data'!J334</f>
        <v>083850296323</v>
      </c>
      <c r="G336" s="23" t="str">
        <f>'Olah Data'!L334</f>
        <v>7136475473</v>
      </c>
      <c r="H336" s="1" t="str">
        <f>'Olah Data'!M334</f>
        <v>SALSABILA RAHADATUL AISY</v>
      </c>
      <c r="I336" s="1" t="str">
        <f>'Olah Data'!N334</f>
        <v>Bank Syariah Indonesia (BSI)</v>
      </c>
      <c r="J336" s="1" t="str">
        <f>'Olah Data'!O334</f>
        <v>BSI KCP Sampang (BSM)</v>
      </c>
      <c r="K336" s="1" t="str">
        <f>'Olah Data'!P334</f>
        <v>Jalan Otista Raya Gg. solihun No. 10, RT. 13/RW. 9, Kel. Bidara Cina, Kec. Jatinegara</v>
      </c>
      <c r="L336" s="1" t="str">
        <f>'Olah Data'!Q334</f>
        <v>Jakarta Timur</v>
      </c>
      <c r="M336" s="1" t="str">
        <f>'Olah Data'!R334</f>
        <v>DSN KOLO BARAT, DESA APAAN, KECAMATAN PANGARENGAN</v>
      </c>
      <c r="N336" s="1" t="str">
        <f>'Olah Data'!S334</f>
        <v>3527 Kabupaten Sampang Provinsi Jawa Timur</v>
      </c>
      <c r="O336" s="1" t="str">
        <f>'Olah Data'!U334</f>
        <v>3515 Kabupaten Sidoarjo Provinsi Jawa Timur</v>
      </c>
      <c r="P336" s="1" t="str">
        <f>'Olah Data'!V334</f>
        <v>3500 BPS Provinsi Jawa Timur</v>
      </c>
      <c r="Q336" s="1" t="str">
        <f>'Olah Data'!W334</f>
        <v>3578 BPS Kota Surabaya</v>
      </c>
    </row>
    <row r="337" spans="1:17" ht="12.75">
      <c r="A337" s="3">
        <f>'Olah Data'!A335</f>
        <v>45448.849056423613</v>
      </c>
      <c r="B337" s="1" t="str">
        <f>'Olah Data'!B335</f>
        <v>3SD1</v>
      </c>
      <c r="C337" s="23" t="str">
        <f>'Olah Data'!D335</f>
        <v>222112096</v>
      </c>
      <c r="D337" s="1" t="str">
        <f>'Olah Data'!E335</f>
        <v>I Bagus Putu Swardanasuta</v>
      </c>
      <c r="E337" s="1" t="str">
        <f>'Olah Data'!I335</f>
        <v>agusswardana123@gmail.com</v>
      </c>
      <c r="F337" s="1" t="str">
        <f>'Olah Data'!J335</f>
        <v>082146153773</v>
      </c>
      <c r="G337" s="23" t="str">
        <f>'Olah Data'!L335</f>
        <v>0248768470</v>
      </c>
      <c r="H337" s="1" t="str">
        <f>'Olah Data'!M335</f>
        <v>I BAGUS PUTU SWARDANASUTA</v>
      </c>
      <c r="I337" s="1" t="str">
        <f>'Olah Data'!N335</f>
        <v>BNI</v>
      </c>
      <c r="J337" s="1" t="str">
        <f>'Olah Data'!O335</f>
        <v>Renon Denpasar</v>
      </c>
      <c r="K337" s="1" t="str">
        <f>'Olah Data'!P335</f>
        <v>Jalan Kebon Nanas Selatan I No.18A, RT.6/RW.8, Kelurahan Cipinang Cempedak, Kecamatan Jatinegara</v>
      </c>
      <c r="L337" s="1" t="str">
        <f>'Olah Data'!Q335</f>
        <v>Jakarta Timur</v>
      </c>
      <c r="M337" s="1" t="str">
        <f>'Olah Data'!R335</f>
        <v>Jalan Gunung Agung No.222, Kelurahan Padangsambian, Kecamatan Denpasar Barat</v>
      </c>
      <c r="N337" s="1" t="str">
        <f>'Olah Data'!S335</f>
        <v>5171 Kota Denpasar Provinsi Bali</v>
      </c>
      <c r="O337" s="1" t="str">
        <f>'Olah Data'!U335</f>
        <v>5103 Kabupaten Badung Provinsi Bali</v>
      </c>
      <c r="P337" s="1" t="str">
        <f>'Olah Data'!V335</f>
        <v>5171 BPS Kota Denpasar</v>
      </c>
      <c r="Q337" s="1" t="str">
        <f>'Olah Data'!W335</f>
        <v>5100 BPS Provinsi Bali</v>
      </c>
    </row>
    <row r="338" spans="1:17" ht="12.75">
      <c r="A338" s="3">
        <f>'Olah Data'!A336</f>
        <v>45448.854217002314</v>
      </c>
      <c r="B338" s="1" t="str">
        <f>'Olah Data'!B336</f>
        <v>3SI2</v>
      </c>
      <c r="C338" s="23" t="str">
        <f>'Olah Data'!D336</f>
        <v>222112404</v>
      </c>
      <c r="D338" s="1" t="str">
        <f>'Olah Data'!E336</f>
        <v>Umar Hadi Pranoto</v>
      </c>
      <c r="E338" s="1" t="str">
        <f>'Olah Data'!I336</f>
        <v>contact.umarhp@gmail.com</v>
      </c>
      <c r="F338" s="1" t="str">
        <f>'Olah Data'!J336</f>
        <v>085156069570</v>
      </c>
      <c r="G338" s="23" t="str">
        <f>'Olah Data'!L336</f>
        <v>1380019074868</v>
      </c>
      <c r="H338" s="1" t="str">
        <f>'Olah Data'!M336</f>
        <v>UMAR HADI PRANOTO</v>
      </c>
      <c r="I338" s="1" t="str">
        <f>'Olah Data'!N336</f>
        <v>Mandiri</v>
      </c>
      <c r="J338" s="1" t="str">
        <f>'Olah Data'!O336</f>
        <v>Kantor Cabang Bank Mandiri Kecamatan Karangpandan, Kabupaten Karanganyar, Jawa Tengah 57791</v>
      </c>
      <c r="K338" s="1" t="str">
        <f>'Olah Data'!P336</f>
        <v>-</v>
      </c>
      <c r="L338" s="1" t="str">
        <f>'Olah Data'!Q336</f>
        <v>Jakarta Timur</v>
      </c>
      <c r="M338" s="1" t="str">
        <f>'Olah Data'!R336</f>
        <v>Jalan Gedangan Bulu RT 01 RW 01, Salam, Karangpandan, Karanganyar, Jawa Tengah 57791</v>
      </c>
      <c r="N338" s="1" t="str">
        <f>'Olah Data'!S336</f>
        <v>3313 Kabupaten Karanganyar Provinsi Jawa Tengah</v>
      </c>
      <c r="O338" s="1" t="str">
        <f>'Olah Data'!U336</f>
        <v>3372 Kota Surakarta Provinsi Jawa Tengah</v>
      </c>
      <c r="P338" s="1" t="str">
        <f>'Olah Data'!V336</f>
        <v>3313 BPS Kabupaten Karanganyar</v>
      </c>
      <c r="Q338" s="1" t="str">
        <f>'Olah Data'!W336</f>
        <v>3372 BPS Kota Surakarta</v>
      </c>
    </row>
    <row r="339" spans="1:17" ht="12.75">
      <c r="A339" s="3">
        <f>'Olah Data'!A337</f>
        <v>45448.876114247687</v>
      </c>
      <c r="B339" s="1" t="str">
        <f>'Olah Data'!B337</f>
        <v>3SE2</v>
      </c>
      <c r="C339" s="23" t="str">
        <f>'Olah Data'!D337</f>
        <v>212112287</v>
      </c>
      <c r="D339" s="1" t="str">
        <f>'Olah Data'!E337</f>
        <v>Pretty Melati Pardede</v>
      </c>
      <c r="E339" s="1" t="str">
        <f>'Olah Data'!I337</f>
        <v>pretty.melatipardede@gmail.com</v>
      </c>
      <c r="F339" s="1" t="str">
        <f>'Olah Data'!J337</f>
        <v>082230016280</v>
      </c>
      <c r="G339" s="23" t="str">
        <f>'Olah Data'!L337</f>
        <v>0190859827</v>
      </c>
      <c r="H339" s="1" t="str">
        <f>'Olah Data'!M337</f>
        <v>PRETTY MELATI PARDEDE</v>
      </c>
      <c r="I339" s="1" t="str">
        <f>'Olah Data'!N337</f>
        <v>BCA</v>
      </c>
      <c r="J339" s="1" t="str">
        <f>'Olah Data'!O337</f>
        <v>BCA KCP Batu</v>
      </c>
      <c r="K339" s="1" t="str">
        <f>'Olah Data'!P337</f>
        <v>Jalan Sensus I No.26, RT.3/RW.15, Kelurahan Bidara Cina, Jatinegara (nada net ke kanan), KOTA JAKARTA TIMUR, JATINEGARA, DKI JAKARTA, ID, 13330</v>
      </c>
      <c r="L339" s="1" t="str">
        <f>'Olah Data'!Q337</f>
        <v>Jakarta Timur</v>
      </c>
      <c r="M339" s="1" t="str">
        <f>'Olah Data'!R337</f>
        <v xml:space="preserve">Perum Taman Landung Sari Indah Blok D No.24 Malang dan Jl. KH Agus Salim No 105 Batu </v>
      </c>
      <c r="N339" s="1" t="str">
        <f>'Olah Data'!S337</f>
        <v>3573 Kota Malang Provinsi Jawa Timur</v>
      </c>
      <c r="O339" s="1" t="str">
        <f>'Olah Data'!U337</f>
        <v>3579 Kota Batu Provinsi Jawa Timur</v>
      </c>
      <c r="P339" s="1" t="str">
        <f>'Olah Data'!V337</f>
        <v>3573 BPS Kota Malang</v>
      </c>
      <c r="Q339" s="1" t="str">
        <f>'Olah Data'!W337</f>
        <v>3579 BPS Kota Batu</v>
      </c>
    </row>
    <row r="340" spans="1:17" ht="12.75">
      <c r="A340" s="3">
        <f>'Olah Data'!A338</f>
        <v>45448.887950081014</v>
      </c>
      <c r="B340" s="1" t="str">
        <f>'Olah Data'!B338</f>
        <v>3SD2</v>
      </c>
      <c r="C340" s="23" t="str">
        <f>'Olah Data'!D338</f>
        <v>222112382</v>
      </c>
      <c r="D340" s="1" t="str">
        <f>'Olah Data'!E338</f>
        <v>Suhendra Widi Prayoga</v>
      </c>
      <c r="E340" s="1" t="str">
        <f>'Olah Data'!I338</f>
        <v>suhendrawidi23@gmail.com</v>
      </c>
      <c r="F340" s="1" t="str">
        <f>'Olah Data'!J338</f>
        <v>085236018435</v>
      </c>
      <c r="G340" s="23" t="str">
        <f>'Olah Data'!L338</f>
        <v>6221-01-033362-53-0</v>
      </c>
      <c r="H340" s="1" t="str">
        <f>'Olah Data'!M338</f>
        <v>SUHENDRA WIDI PRAYOGA</v>
      </c>
      <c r="I340" s="1" t="str">
        <f>'Olah Data'!N338</f>
        <v>BRI</v>
      </c>
      <c r="J340" s="1" t="str">
        <f>'Olah Data'!O338</f>
        <v>Bank BRI KC Jember</v>
      </c>
      <c r="K340" s="1" t="str">
        <f>'Olah Data'!P338</f>
        <v>RT.06/RW.8, No. 18A, Jl. Kebon Nanas Selatan I, Kel. Cipinang Cempedak, Kec. Jatinegara</v>
      </c>
      <c r="L340" s="1" t="str">
        <f>'Olah Data'!Q338</f>
        <v>Jakarta Timur</v>
      </c>
      <c r="M340" s="1" t="str">
        <f>'Olah Data'!R338</f>
        <v>RT.006/RW.002, Jl. Madjid Baitussalam, Desa Karang Semanding, Kec. Balung</v>
      </c>
      <c r="N340" s="1" t="str">
        <f>'Olah Data'!S338</f>
        <v>3509 Kabupaten Jember Provinsi Jawa Timur</v>
      </c>
      <c r="O340" s="1" t="str">
        <f>'Olah Data'!U338</f>
        <v>3509 Kabupaten Jember Provinsi Jawa Timur</v>
      </c>
      <c r="P340" s="1" t="str">
        <f>'Olah Data'!V338</f>
        <v>3509 BPS Kabupaten Jember</v>
      </c>
      <c r="Q340" s="1" t="str">
        <f>'Olah Data'!W338</f>
        <v>3509 BPS Kabupaten Jember</v>
      </c>
    </row>
    <row r="341" spans="1:17" ht="12.75">
      <c r="A341" s="3">
        <f>'Olah Data'!A339</f>
        <v>45448.88923601852</v>
      </c>
      <c r="B341" s="1" t="str">
        <f>'Olah Data'!B339</f>
        <v>3SE1</v>
      </c>
      <c r="C341" s="23" t="str">
        <f>'Olah Data'!D339</f>
        <v>212112084</v>
      </c>
      <c r="D341" s="1" t="str">
        <f>'Olah Data'!E339</f>
        <v>Halim Nur Jamaluddin</v>
      </c>
      <c r="E341" s="1" t="str">
        <f>'Olah Data'!I339</f>
        <v>leemnur678@gmail.com</v>
      </c>
      <c r="F341" s="1" t="str">
        <f>'Olah Data'!J339</f>
        <v>081390258782</v>
      </c>
      <c r="G341" s="23" t="str">
        <f>'Olah Data'!L339</f>
        <v>687601031890530</v>
      </c>
      <c r="H341" s="1" t="str">
        <f>'Olah Data'!M339</f>
        <v>HALIM NUR JAMALUDDIN</v>
      </c>
      <c r="I341" s="1" t="str">
        <f>'Olah Data'!N339</f>
        <v>BRI</v>
      </c>
      <c r="J341" s="1" t="str">
        <f>'Olah Data'!O339</f>
        <v>Bank BRI ATM - UNIT BRI MASARAN SRAGEN</v>
      </c>
      <c r="K341" s="1" t="str">
        <f>'Olah Data'!P339</f>
        <v>Jl. Otista 2 no.67a RT 07/RW 09, Bidaracina, Jatinegara, Jakarta Timur 13330</v>
      </c>
      <c r="L341" s="1" t="str">
        <f>'Olah Data'!Q339</f>
        <v>Jakarta Timur</v>
      </c>
      <c r="M341" s="1" t="str">
        <f>'Olah Data'!R339</f>
        <v>Krikilan RT09/RW 02, Krikilan, Masaran, Sragen</v>
      </c>
      <c r="N341" s="1" t="str">
        <f>'Olah Data'!S339</f>
        <v>3314 Kabupaten Sragen Provinsi Jawa Tengah</v>
      </c>
      <c r="O341" s="1" t="str">
        <f>'Olah Data'!U339</f>
        <v>3372 Kota Surakarta Provinsi Jawa Tengah</v>
      </c>
      <c r="P341" s="1" t="str">
        <f>'Olah Data'!V339</f>
        <v>3314 BPS Kabupaten Sragen</v>
      </c>
      <c r="Q341" s="1" t="str">
        <f>'Olah Data'!W339</f>
        <v>3372 BPS Kota Surakarta</v>
      </c>
    </row>
    <row r="342" spans="1:17" ht="12.75">
      <c r="A342" s="3">
        <f>'Olah Data'!A340</f>
        <v>45448.889241990742</v>
      </c>
      <c r="B342" s="1" t="str">
        <f>'Olah Data'!B340</f>
        <v>3SE1</v>
      </c>
      <c r="C342" s="23" t="str">
        <f>'Olah Data'!D340</f>
        <v>212112247</v>
      </c>
      <c r="D342" s="1" t="str">
        <f>'Olah Data'!E340</f>
        <v>Naufal Muhammad Iqbal</v>
      </c>
      <c r="E342" s="1" t="str">
        <f>'Olah Data'!I340</f>
        <v>iqbalbl.gshrhhd@gmail.com</v>
      </c>
      <c r="F342" s="1" t="str">
        <f>'Olah Data'!J340</f>
        <v>081246759468</v>
      </c>
      <c r="G342" s="23" t="str">
        <f>'Olah Data'!L340</f>
        <v>686601035863532</v>
      </c>
      <c r="H342" s="1" t="str">
        <f>'Olah Data'!M340</f>
        <v>NAUFAL MUHAMMAD IQBAL</v>
      </c>
      <c r="I342" s="1" t="str">
        <f>'Olah Data'!N340</f>
        <v>BRI</v>
      </c>
      <c r="J342" s="1" t="str">
        <f>'Olah Data'!O340</f>
        <v>Bank BRI Unit Sragen Gabugan</v>
      </c>
      <c r="K342" s="1" t="str">
        <f>'Olah Data'!P340</f>
        <v>Jalan Kebon Nanas Utara 1 No 31, RT 3/ RW 7, Cipinang Cempedak, Kecamatan Jatinegara, Kota Jakarta Timur, DKI Jakarta</v>
      </c>
      <c r="L342" s="1" t="str">
        <f>'Olah Data'!Q340</f>
        <v>Jakarta Timur</v>
      </c>
      <c r="M342" s="1" t="str">
        <f>'Olah Data'!R340</f>
        <v>Bugan RT 12, RW 3 , Slogo, Tanon, Sragen</v>
      </c>
      <c r="N342" s="1" t="str">
        <f>'Olah Data'!S340</f>
        <v>3314 Kabupaten Sragen Provinsi Jawa Tengah</v>
      </c>
      <c r="O342" s="1" t="str">
        <f>'Olah Data'!U340</f>
        <v>3372 Kota Surakarta Provinsi Jawa Tengah</v>
      </c>
      <c r="P342" s="1" t="str">
        <f>'Olah Data'!V340</f>
        <v>3314 BPS Kabupaten Sragen</v>
      </c>
      <c r="Q342" s="1" t="str">
        <f>'Olah Data'!W340</f>
        <v>3372 BPS Kota Surakarta</v>
      </c>
    </row>
    <row r="343" spans="1:17" ht="12.75">
      <c r="A343" s="3">
        <f>'Olah Data'!A341</f>
        <v>45448.937851030088</v>
      </c>
      <c r="B343" s="1" t="str">
        <f>'Olah Data'!B341</f>
        <v>3SK2</v>
      </c>
      <c r="C343" s="23" t="str">
        <f>'Olah Data'!D341</f>
        <v>212112270</v>
      </c>
      <c r="D343" s="1" t="str">
        <f>'Olah Data'!E341</f>
        <v>Nur Hanifah Miftahul Jannah</v>
      </c>
      <c r="E343" s="1" t="str">
        <f>'Olah Data'!I341</f>
        <v>nur.mita12@gmail.com</v>
      </c>
      <c r="F343" s="1" t="str">
        <f>'Olah Data'!J341</f>
        <v>085228886823</v>
      </c>
      <c r="G343" s="23" t="str">
        <f>'Olah Data'!L341</f>
        <v>663401034891539</v>
      </c>
      <c r="H343" s="1" t="str">
        <f>'Olah Data'!M341</f>
        <v>Nur Hanifah Miftahul Jannah</v>
      </c>
      <c r="I343" s="1" t="str">
        <f>'Olah Data'!N341</f>
        <v>BRI</v>
      </c>
      <c r="J343" s="1" t="str">
        <f>'Olah Data'!O341</f>
        <v>Unit Jetis Bantul</v>
      </c>
      <c r="K343" s="1" t="str">
        <f>'Olah Data'!P341</f>
        <v>Jalan Otista III No.44A, RT.1/RW.8, Kel. Cipinang Cempedak, Jatinegara</v>
      </c>
      <c r="L343" s="1" t="str">
        <f>'Olah Data'!Q341</f>
        <v>Jakarta Timur</v>
      </c>
      <c r="M343" s="1" t="str">
        <f>'Olah Data'!R341</f>
        <v>Patalan RT.36, Patalan, Jetis, Bantul, DI Yogyakarta</v>
      </c>
      <c r="N343" s="1" t="str">
        <f>'Olah Data'!S341</f>
        <v>3402 Kabupaten Bantul Provinsi DI Yogyakarta</v>
      </c>
      <c r="O343" s="1" t="str">
        <f>'Olah Data'!U341</f>
        <v>3471 Kota Yogyakarta Provinsi DI Yogyakarta</v>
      </c>
      <c r="P343" s="1" t="str">
        <f>'Olah Data'!V341</f>
        <v>3402 BPS Kabupaten Bantul</v>
      </c>
      <c r="Q343" s="1" t="str">
        <f>'Olah Data'!W341</f>
        <v>3400 BPS Provinsi DI Yogyakarta</v>
      </c>
    </row>
    <row r="344" spans="1:17" ht="12.75">
      <c r="A344" s="3">
        <f>'Olah Data'!A342</f>
        <v>45448.946147361115</v>
      </c>
      <c r="B344" s="1" t="str">
        <f>'Olah Data'!B342</f>
        <v>3SD1</v>
      </c>
      <c r="C344" s="23" t="str">
        <f>'Olah Data'!D342</f>
        <v>222112251</v>
      </c>
      <c r="D344" s="1" t="str">
        <f>'Olah Data'!E342</f>
        <v>Nazwa Thoriqul Jannah</v>
      </c>
      <c r="E344" s="1" t="str">
        <f>'Olah Data'!I342</f>
        <v>nazwathoriqul.j@gmail.com</v>
      </c>
      <c r="F344" s="1" t="str">
        <f>'Olah Data'!J342</f>
        <v>082214121272</v>
      </c>
      <c r="G344" s="23" t="str">
        <f>'Olah Data'!L342</f>
        <v>1770000664539</v>
      </c>
      <c r="H344" s="1" t="str">
        <f>'Olah Data'!M342</f>
        <v>Nazwa Thoriqul Jannah</v>
      </c>
      <c r="I344" s="1" t="str">
        <f>'Olah Data'!N342</f>
        <v>Mandiri</v>
      </c>
      <c r="J344" s="1" t="str">
        <f>'Olah Data'!O342</f>
        <v>Tasikmalaya</v>
      </c>
      <c r="K344" s="1" t="str">
        <f>'Olah Data'!P342</f>
        <v xml:space="preserve">Jl. Otista 2 gang H Dawel NO 24C RT/RW 04/09, Kelurahan Bidaracina, Kecamatan Jatinegara, Kota Jakarta Timur </v>
      </c>
      <c r="L344" s="1" t="str">
        <f>'Olah Data'!Q342</f>
        <v>Jakarta Timur</v>
      </c>
      <c r="M344" s="1" t="str">
        <f>'Olah Data'!R342</f>
        <v>Perum Pondok Tandala Jl. Kemuning 3 No 286 RT/RW 01/07 Kelurahan Gunung Tandala, Kecamatan Kawalu, Kota Tasikmalaya</v>
      </c>
      <c r="N344" s="1" t="str">
        <f>'Olah Data'!S342</f>
        <v>3278 Kota Tasikmalaya Provinsi Jawa Barat</v>
      </c>
      <c r="O344" s="1" t="str">
        <f>'Olah Data'!U342</f>
        <v>3206 Kabupaten Tasikmalaya Provinsi Jawa Barat</v>
      </c>
      <c r="P344" s="1" t="str">
        <f>'Olah Data'!V342</f>
        <v>3278 BPS Kota Tasikmalaya</v>
      </c>
      <c r="Q344" s="1" t="str">
        <f>'Olah Data'!W342</f>
        <v>3206 BPS Kabupaten Tasikmalaya</v>
      </c>
    </row>
    <row r="345" spans="1:17" ht="12.75">
      <c r="A345" s="3">
        <f>'Olah Data'!A343</f>
        <v>45448.968155358802</v>
      </c>
      <c r="B345" s="1" t="str">
        <f>'Olah Data'!B343</f>
        <v>3SI2</v>
      </c>
      <c r="C345" s="23" t="str">
        <f>'Olah Data'!D343</f>
        <v>222112388</v>
      </c>
      <c r="D345" s="1" t="str">
        <f>'Olah Data'!E343</f>
        <v>Syakira Rizky Andini</v>
      </c>
      <c r="E345" s="1" t="str">
        <f>'Olah Data'!I343</f>
        <v>syakirandin6690@gmail.com</v>
      </c>
      <c r="F345" s="1" t="str">
        <f>'Olah Data'!J343</f>
        <v>089616672682</v>
      </c>
      <c r="G345" s="23" t="str">
        <f>'Olah Data'!L343</f>
        <v>060601038206505</v>
      </c>
      <c r="H345" s="1" t="str">
        <f>'Olah Data'!M343</f>
        <v>Syakira Rizky Andini</v>
      </c>
      <c r="I345" s="1" t="str">
        <f>'Olah Data'!N343</f>
        <v>BRI</v>
      </c>
      <c r="J345" s="1" t="str">
        <f>'Olah Data'!O343</f>
        <v>KC Abunjani Sipin . Alamat: Jl. Kol. Abujani No. 41, Sipin, Kota Jambi, Jambi   Telp : 0741669830</v>
      </c>
      <c r="K345" s="1" t="str">
        <f>'Olah Data'!P343</f>
        <v>(Grey House/Kost Bu Zahra), Jalan Kebun Nanas Utara II No. 15 b, RT.5/RW.7, Cipinang Cempedak, Jatinegara, Jakarta Timur, DKI Jakarta, 13340</v>
      </c>
      <c r="L345" s="1" t="str">
        <f>'Olah Data'!Q343</f>
        <v>Jakarta Timur</v>
      </c>
      <c r="M345" s="1" t="str">
        <f>'Olah Data'!R343</f>
        <v>Lrg. Siolo, Jl. Marsda Suryadharma RT.15, Kenali Asam Bawah, Kec. Kota Baru, Kota Jambi, Jambi</v>
      </c>
      <c r="N345" s="1" t="str">
        <f>'Olah Data'!S343</f>
        <v>1571 Kota Jambi Provinsi Jambi</v>
      </c>
      <c r="O345" s="1" t="str">
        <f>'Olah Data'!U343</f>
        <v>1505 Kabupaten Muaro Jambi Provinsi Jambi</v>
      </c>
      <c r="P345" s="1" t="str">
        <f>'Olah Data'!V343</f>
        <v>1500 BPS Provinsi Jambi</v>
      </c>
      <c r="Q345" s="1" t="str">
        <f>'Olah Data'!W343</f>
        <v>1571 BPS Kota Jambi</v>
      </c>
    </row>
    <row r="346" spans="1:17" ht="12.75">
      <c r="A346" s="3">
        <f>'Olah Data'!A344</f>
        <v>45449.058177743056</v>
      </c>
      <c r="B346" s="1" t="str">
        <f>'Olah Data'!B344</f>
        <v>3SD3</v>
      </c>
      <c r="C346" s="23" t="str">
        <f>'Olah Data'!D344</f>
        <v>222111995</v>
      </c>
      <c r="D346" s="1" t="str">
        <f>'Olah Data'!E344</f>
        <v>Diva Putra Pratama</v>
      </c>
      <c r="E346" s="1" t="str">
        <f>'Olah Data'!I344</f>
        <v>divaputra715@gmail.com</v>
      </c>
      <c r="F346" s="1" t="str">
        <f>'Olah Data'!J344</f>
        <v>081210710118</v>
      </c>
      <c r="G346" s="23" t="str">
        <f>'Olah Data'!L344</f>
        <v>1671566918</v>
      </c>
      <c r="H346" s="1" t="str">
        <f>'Olah Data'!M344</f>
        <v>Diva Putra Pratama</v>
      </c>
      <c r="I346" s="1" t="str">
        <f>'Olah Data'!N344</f>
        <v>Bank Central Asia</v>
      </c>
      <c r="J346" s="1" t="str">
        <f>'Olah Data'!O344</f>
        <v>BCA</v>
      </c>
      <c r="K346" s="1" t="str">
        <f>'Olah Data'!P344</f>
        <v>Jalan H Yahya No 45 RT 014 RW 010 Kelurahan Bidaracina Kecamatan Jatinegara</v>
      </c>
      <c r="L346" s="1" t="str">
        <f>'Olah Data'!Q344</f>
        <v>Jakarta Timur</v>
      </c>
      <c r="M346" s="1" t="str">
        <f>'Olah Data'!R344</f>
        <v>Jalan Puri Alam Kencana 1 Blok C no 1 RT 03 RW 07 Keluarahan Nanggewer Mekar Kecamatan Cibinong</v>
      </c>
      <c r="N346" s="1" t="str">
        <f>'Olah Data'!S344</f>
        <v>3201 Kabupaten Bogor Provinsi Jawa Barat</v>
      </c>
      <c r="O346" s="1" t="str">
        <f>'Olah Data'!U344</f>
        <v>3276 Kota Depok Provinsi Jawa Barat</v>
      </c>
      <c r="P346" s="1" t="str">
        <f>'Olah Data'!V344</f>
        <v>3201 BPS Kabupaten Bogor</v>
      </c>
      <c r="Q346" s="1" t="str">
        <f>'Olah Data'!W344</f>
        <v>3276 BPS Kota Depok</v>
      </c>
    </row>
    <row r="347" spans="1:17" ht="12.75">
      <c r="A347" s="3">
        <f>'Olah Data'!A345</f>
        <v>45449.126922141208</v>
      </c>
      <c r="B347" s="1" t="str">
        <f>'Olah Data'!B345</f>
        <v>2D32</v>
      </c>
      <c r="C347" s="23" t="str">
        <f>'Olah Data'!D345</f>
        <v>112212769</v>
      </c>
      <c r="D347" s="1" t="str">
        <f>'Olah Data'!E345</f>
        <v>Muhammad Roihan Abadi</v>
      </c>
      <c r="E347" s="1" t="str">
        <f>'Olah Data'!I345</f>
        <v>roihanmuhammad780@gmail.com</v>
      </c>
      <c r="F347" s="1" t="str">
        <f>'Olah Data'!J345</f>
        <v>081378055108</v>
      </c>
      <c r="G347" s="23" t="str">
        <f>'Olah Data'!L345</f>
        <v>0500925299</v>
      </c>
      <c r="H347" s="1" t="str">
        <f>'Olah Data'!M345</f>
        <v>MUHAMMAD ROIHAN ABADI</v>
      </c>
      <c r="I347" s="1" t="str">
        <f>'Olah Data'!N345</f>
        <v xml:space="preserve">BCA (BANK CENTRAL ASIA) </v>
      </c>
      <c r="J347" s="1" t="str">
        <f>'Olah Data'!O345</f>
        <v>BCA KCU MOJOKERTO</v>
      </c>
      <c r="K347" s="1" t="str">
        <f>'Olah Data'!P345</f>
        <v>Jalan Kebon Nanas Selatan I No. 10, RT.16/RW.8, Cipinang Cempedak, Jatinegara</v>
      </c>
      <c r="L347" s="1" t="str">
        <f>'Olah Data'!Q345</f>
        <v>Jakarta Timur</v>
      </c>
      <c r="M347" s="1" t="str">
        <f>'Olah Data'!R345</f>
        <v>Jalan Raya Pandan No 2,RT 006,RW 002, Wates, Magersari</v>
      </c>
      <c r="N347" s="1" t="str">
        <f>'Olah Data'!S345</f>
        <v>3576 Kota Mojokerto Provinsi Jawa Timur</v>
      </c>
      <c r="O347" s="1" t="str">
        <f>'Olah Data'!U345</f>
        <v>3576 Kota Mojokerto Provinsi Jawa Timur</v>
      </c>
      <c r="P347" s="1" t="str">
        <f>'Olah Data'!V345</f>
        <v>3576 BPS Kota Mojokerto</v>
      </c>
      <c r="Q347" s="1" t="str">
        <f>'Olah Data'!W345</f>
        <v>3516 BPS Kabupaten Mojokerto</v>
      </c>
    </row>
    <row r="348" spans="1:17" ht="12.75">
      <c r="A348" s="3">
        <f>'Olah Data'!A346</f>
        <v>45449.265380254627</v>
      </c>
      <c r="B348" s="1" t="str">
        <f>'Olah Data'!B346</f>
        <v>2D33</v>
      </c>
      <c r="C348" s="23" t="str">
        <f>'Olah Data'!D346</f>
        <v>112212648</v>
      </c>
      <c r="D348" s="1" t="str">
        <f>'Olah Data'!E346</f>
        <v>Hotton Jonatan</v>
      </c>
      <c r="E348" s="1" t="str">
        <f>'Olah Data'!I346</f>
        <v>hottonjs@gmail.com</v>
      </c>
      <c r="F348" s="1" t="str">
        <f>'Olah Data'!J346</f>
        <v>08561726205</v>
      </c>
      <c r="G348" s="23" t="str">
        <f>'Olah Data'!L346</f>
        <v>1854543765</v>
      </c>
      <c r="H348" s="1" t="str">
        <f>'Olah Data'!M346</f>
        <v>Hotton Jonatan</v>
      </c>
      <c r="I348" s="1" t="str">
        <f>'Olah Data'!N346</f>
        <v>BNI</v>
      </c>
      <c r="J348" s="1" t="str">
        <f>'Olah Data'!O346</f>
        <v>Jatinegara</v>
      </c>
      <c r="K348" s="1" t="str">
        <f>'Olah Data'!P346</f>
        <v>Villa Tomang Mas Baru No. 32 RT03/08, Duri Kepa, Kebon Jeruk</v>
      </c>
      <c r="L348" s="1" t="str">
        <f>'Olah Data'!Q346</f>
        <v>Jakarta Barat</v>
      </c>
      <c r="M348" s="1" t="str">
        <f>'Olah Data'!R346</f>
        <v>Villa Tomang Mas Baru No. 32 RT03/08, Duri Kepa, Kebon Jeruk</v>
      </c>
      <c r="N348" s="1" t="str">
        <f>'Olah Data'!S346</f>
        <v>3174 Kota Jakarta Barat Provinsi DKI Jakarta</v>
      </c>
      <c r="O348" s="1" t="str">
        <f>'Olah Data'!U346</f>
        <v>3174 Kota Jakarta Barat Provinsi DKI Jakarta</v>
      </c>
      <c r="P348" s="1" t="str">
        <f>'Olah Data'!V346</f>
        <v>3174 BPS Kota Jakarta Barat</v>
      </c>
      <c r="Q348" s="1" t="str">
        <f>'Olah Data'!W346</f>
        <v>3173 BPS Kota Jakarta Pusat</v>
      </c>
    </row>
    <row r="349" spans="1:17" ht="12.75">
      <c r="A349" s="3">
        <f>'Olah Data'!A347</f>
        <v>45449.289289768523</v>
      </c>
      <c r="B349" s="1" t="str">
        <f>'Olah Data'!B347</f>
        <v>3SI2</v>
      </c>
      <c r="C349" s="23" t="str">
        <f>'Olah Data'!D347</f>
        <v>222112154</v>
      </c>
      <c r="D349" s="1" t="str">
        <f>'Olah Data'!E347</f>
        <v>Lilis Dwiyanti</v>
      </c>
      <c r="E349" s="1" t="str">
        <f>'Olah Data'!I347</f>
        <v>lilisdwyy@gmail.com</v>
      </c>
      <c r="F349" s="1" t="str">
        <f>'Olah Data'!J347</f>
        <v>082137284408</v>
      </c>
      <c r="G349" s="23" t="str">
        <f>'Olah Data'!L347</f>
        <v>1185759322</v>
      </c>
      <c r="H349" s="1" t="str">
        <f>'Olah Data'!M347</f>
        <v>LILIS DWIYANTI</v>
      </c>
      <c r="I349" s="1" t="str">
        <f>'Olah Data'!N347</f>
        <v>BSI</v>
      </c>
      <c r="J349" s="1" t="str">
        <f>'Olah Data'!O347</f>
        <v>KCP Boyolali Pandanaran 2</v>
      </c>
      <c r="K349" s="1" t="str">
        <f>'Olah Data'!P347</f>
        <v>Jalan Sensus II No.16, RT 7/ RW 4, Kelurahan Bidaracina, Jatinegara</v>
      </c>
      <c r="L349" s="1" t="str">
        <f>'Olah Data'!Q347</f>
        <v>Jakarta Timur</v>
      </c>
      <c r="M349" s="1" t="str">
        <f>'Olah Data'!R347</f>
        <v>Randusari, RT 3/ RW 1, Keposong, Tamansari</v>
      </c>
      <c r="N349" s="1" t="str">
        <f>'Olah Data'!S347</f>
        <v>3309 Kabupaten Boyolali Provinsi Jawa Tengah</v>
      </c>
      <c r="O349" s="1" t="str">
        <f>'Olah Data'!U347</f>
        <v>3313 Kabupaten Karanganyar Provinsi Jawa Tengah</v>
      </c>
      <c r="P349" s="1" t="str">
        <f>'Olah Data'!V347</f>
        <v>3309 BPS Kabupaten Boyolali</v>
      </c>
      <c r="Q349" s="1" t="str">
        <f>'Olah Data'!W347</f>
        <v>3313 BPS Kabupaten Karanganyar</v>
      </c>
    </row>
    <row r="350" spans="1:17" ht="12.75">
      <c r="A350" s="3">
        <f>'Olah Data'!A348</f>
        <v>45449.429491076386</v>
      </c>
      <c r="B350" s="1" t="str">
        <f>'Olah Data'!B348</f>
        <v>3SD3</v>
      </c>
      <c r="C350" s="23" t="str">
        <f>'Olah Data'!D348</f>
        <v>222112434</v>
      </c>
      <c r="D350" s="1" t="str">
        <f>'Olah Data'!E348</f>
        <v>Zulfaa Dwi Oktavian</v>
      </c>
      <c r="E350" s="1" t="str">
        <f>'Olah Data'!I348</f>
        <v>z_oktavian@yahoo.com</v>
      </c>
      <c r="F350" s="1" t="str">
        <f>'Olah Data'!J348</f>
        <v>081564754025</v>
      </c>
      <c r="G350" s="23" t="str">
        <f>'Olah Data'!L348</f>
        <v>428201006111500</v>
      </c>
      <c r="H350" s="1" t="str">
        <f>'Olah Data'!M348</f>
        <v>ZULFAA DWI OKTAVIAN</v>
      </c>
      <c r="I350" s="1" t="str">
        <f>'Olah Data'!N348</f>
        <v>BRI</v>
      </c>
      <c r="J350" s="1" t="str">
        <f>'Olah Data'!O348</f>
        <v>Mandirancan</v>
      </c>
      <c r="K350" s="1" t="str">
        <f>'Olah Data'!P348</f>
        <v>RT 03/RW 04, No 5, Jl.Sensus III, Bidaracina, Jatinegara</v>
      </c>
      <c r="L350" s="1" t="str">
        <f>'Olah Data'!Q348</f>
        <v>Jakarta Timur</v>
      </c>
      <c r="M350" s="1" t="str">
        <f>'Olah Data'!R348</f>
        <v>Dusun Karang Kancana RT 03/ RW 02 Desa Cimara Kecamatan Pasawahan</v>
      </c>
      <c r="N350" s="1" t="str">
        <f>'Olah Data'!S348</f>
        <v>3208 Kabupaten Kuningan Provinsi Jawa Barat</v>
      </c>
      <c r="O350" s="1" t="str">
        <f>'Olah Data'!U348</f>
        <v>3209 Kabupaten Cirebon Provinsi Jawa Barat</v>
      </c>
      <c r="P350" s="1" t="str">
        <f>'Olah Data'!V348</f>
        <v>3274 BPS Kota Cirebon</v>
      </c>
      <c r="Q350" s="1" t="str">
        <f>'Olah Data'!W348</f>
        <v>3209 BPS Kabupaten Cirebon</v>
      </c>
    </row>
    <row r="351" spans="1:17" ht="12.75">
      <c r="A351" s="3">
        <f>'Olah Data'!A349</f>
        <v>45449.318097210649</v>
      </c>
      <c r="B351" s="1" t="str">
        <f>'Olah Data'!B349</f>
        <v>3SD2</v>
      </c>
      <c r="C351" s="23" t="str">
        <f>'Olah Data'!D349</f>
        <v>222112099</v>
      </c>
      <c r="D351" s="1" t="str">
        <f>'Olah Data'!E349</f>
        <v>I Kadek Purna Widyarta</v>
      </c>
      <c r="E351" s="1" t="str">
        <f>'Olah Data'!I349</f>
        <v>kadekpurna22@gmail.com</v>
      </c>
      <c r="F351" s="1" t="str">
        <f>'Olah Data'!J349</f>
        <v>085338373609</v>
      </c>
      <c r="G351" s="23" t="str">
        <f>'Olah Data'!L349</f>
        <v>024101030708503</v>
      </c>
      <c r="H351" s="1" t="str">
        <f>'Olah Data'!M349</f>
        <v>I Kadek Purna Widyarta</v>
      </c>
      <c r="I351" s="1" t="str">
        <f>'Olah Data'!N349</f>
        <v>BRI</v>
      </c>
      <c r="J351" s="1" t="str">
        <f>'Olah Data'!O349</f>
        <v>BRI Cabang Amlapura</v>
      </c>
      <c r="K351" s="1" t="str">
        <f>'Olah Data'!P349</f>
        <v>Jl. H. Yahya No.7, RT.9/RW.7, Cipinang Cempedak, Kecamatan Jatinegara, Kota Jakarta Timur, Daerah Khusus Ibukota Jakarta 13340</v>
      </c>
      <c r="L351" s="1" t="str">
        <f>'Olah Data'!Q349</f>
        <v>Jakarta Timur</v>
      </c>
      <c r="M351" s="1" t="str">
        <f>'Olah Data'!R349</f>
        <v>Br. Dinas Geriana Kangin, Desa Duda Utara, Kecamatan Selat, Kabupaten Karangasem, Bali</v>
      </c>
      <c r="N351" s="1" t="str">
        <f>'Olah Data'!S349</f>
        <v>5107 Kabupaten Karangasem Provinsi Bali</v>
      </c>
      <c r="O351" s="1" t="str">
        <f>'Olah Data'!U349</f>
        <v>5105 Kabupaten Klungkung Provinsi Bali</v>
      </c>
      <c r="P351" s="1" t="str">
        <f>'Olah Data'!V349</f>
        <v>5107 BPS Kabupaten Karangasem</v>
      </c>
      <c r="Q351" s="1" t="str">
        <f>'Olah Data'!W349</f>
        <v>5105 BPS Kabupaten Klungkung</v>
      </c>
    </row>
    <row r="352" spans="1:17" ht="12.75">
      <c r="A352" s="3">
        <f>'Olah Data'!A350</f>
        <v>45449.318238425927</v>
      </c>
      <c r="B352" s="1" t="str">
        <f>'Olah Data'!B350</f>
        <v>3SD2</v>
      </c>
      <c r="C352" s="23" t="str">
        <f>'Olah Data'!D350</f>
        <v>222112058</v>
      </c>
      <c r="D352" s="1" t="str">
        <f>'Olah Data'!E350</f>
        <v>Feza Raffa Arnanda</v>
      </c>
      <c r="E352" s="1" t="str">
        <f>'Olah Data'!I350</f>
        <v>fezaarnand@gmail.com</v>
      </c>
      <c r="F352" s="1" t="str">
        <f>'Olah Data'!J350</f>
        <v>081325462569</v>
      </c>
      <c r="G352" s="23" t="str">
        <f>'Olah Data'!L350</f>
        <v>471904731</v>
      </c>
      <c r="H352" s="1" t="str">
        <f>'Olah Data'!M350</f>
        <v>FEZA RAFFA ARNANDA</v>
      </c>
      <c r="I352" s="1" t="str">
        <f>'Olah Data'!N350</f>
        <v>BCA</v>
      </c>
      <c r="J352" s="1" t="str">
        <f>'Olah Data'!O350</f>
        <v>KOTA TEGAL</v>
      </c>
      <c r="K352" s="1" t="str">
        <f>'Olah Data'!P350</f>
        <v>Jl H Yahya No 45 RT 10 RW 14 Kelurahan Bidara Cina Kecamatan Jatinegara</v>
      </c>
      <c r="L352" s="1" t="str">
        <f>'Olah Data'!Q350</f>
        <v>Jakarta Timur</v>
      </c>
      <c r="M352" s="1" t="str">
        <f>'Olah Data'!R350</f>
        <v>Jalan Branjangan Gang Masjid No 12 RT 03 RW 06 Kelurahan Pekauman Kecamatan Tegal Barat</v>
      </c>
      <c r="N352" s="1" t="str">
        <f>'Olah Data'!S350</f>
        <v>3376 Kota Tegal Provinsi Jawa Tengah</v>
      </c>
      <c r="O352" s="1" t="str">
        <f>'Olah Data'!U350</f>
        <v>3328 Kabupaten Tegal Provinsi Jawa Tengah</v>
      </c>
      <c r="P352" s="1" t="str">
        <f>'Olah Data'!V350</f>
        <v>3328 BPS Kabupaten Tegal</v>
      </c>
      <c r="Q352" s="1" t="str">
        <f>'Olah Data'!W350</f>
        <v>3376 BPS Kota Tegal</v>
      </c>
    </row>
    <row r="353" spans="1:17" ht="12.75">
      <c r="A353" s="3">
        <f>'Olah Data'!A351</f>
        <v>45449.325606608792</v>
      </c>
      <c r="B353" s="1" t="str">
        <f>'Olah Data'!B351</f>
        <v>3SD2</v>
      </c>
      <c r="C353" s="23" t="str">
        <f>'Olah Data'!D351</f>
        <v>222112290</v>
      </c>
      <c r="D353" s="1" t="str">
        <f>'Olah Data'!E351</f>
        <v>Putri Aysyah</v>
      </c>
      <c r="E353" s="1" t="str">
        <f>'Olah Data'!I351</f>
        <v>Putriaysyah432@gmail.com</v>
      </c>
      <c r="F353" s="1" t="str">
        <f>'Olah Data'!J351</f>
        <v>08984618417</v>
      </c>
      <c r="G353" s="23" t="str">
        <f>'Olah Data'!L351</f>
        <v>034001117583501</v>
      </c>
      <c r="H353" s="1" t="str">
        <f>'Olah Data'!M351</f>
        <v>Putri Aysyah</v>
      </c>
      <c r="I353" s="1" t="str">
        <f>'Olah Data'!N351</f>
        <v>BRI</v>
      </c>
      <c r="J353" s="1" t="str">
        <f>'Olah Data'!O351</f>
        <v>BRI Otista</v>
      </c>
      <c r="K353" s="1" t="str">
        <f>'Olah Data'!P351</f>
        <v>Kosan Amanah, Jalan Ayub No. 24, RT.15/RW.8, Bidaracina, Jatinegara, KOTA JAKARTA TIMUR, JATINEGARA, DKI JAKARTA, ID, 13320</v>
      </c>
      <c r="L353" s="1" t="str">
        <f>'Olah Data'!Q351</f>
        <v>Jakarta Timur</v>
      </c>
      <c r="M353" s="1" t="str">
        <f>'Olah Data'!R351</f>
        <v>Jln bypass loweh kecamatan Mandiangin koto selayan 04/02, KOTA BUKITTINGGI, MANDIANGIN KOTO SELAYAN, SUMATERA BARAT</v>
      </c>
      <c r="N353" s="1" t="str">
        <f>'Olah Data'!S351</f>
        <v>1375 Kota Bukittinggi Provinsi Sumatera Barat</v>
      </c>
      <c r="O353" s="1" t="str">
        <f>'Olah Data'!U351</f>
        <v>1375 Kota Bukittinggi Provinsi Sumatera Barat</v>
      </c>
      <c r="P353" s="1" t="str">
        <f>'Olah Data'!V351</f>
        <v>1375 BPS Kota Bukittinggi</v>
      </c>
      <c r="Q353" s="1" t="str">
        <f>'Olah Data'!W351</f>
        <v>1376 BPS Kota Payakumbuh</v>
      </c>
    </row>
    <row r="354" spans="1:17" ht="12.75">
      <c r="A354" s="3">
        <f>'Olah Data'!A352</f>
        <v>45449.366708391201</v>
      </c>
      <c r="B354" s="1" t="str">
        <f>'Olah Data'!B352</f>
        <v>3SK1</v>
      </c>
      <c r="C354" s="23" t="str">
        <f>'Olah Data'!D352</f>
        <v>212111920</v>
      </c>
      <c r="D354" s="1" t="str">
        <f>'Olah Data'!E352</f>
        <v>Ariel Patar Jonathan Simanjuntak</v>
      </c>
      <c r="E354" s="1" t="str">
        <f>'Olah Data'!I352</f>
        <v xml:space="preserve">arielpatar789@gmail.com </v>
      </c>
      <c r="F354" s="1" t="str">
        <f>'Olah Data'!J352</f>
        <v>081388836983</v>
      </c>
      <c r="G354" s="23" t="str">
        <f>'Olah Data'!L352</f>
        <v>1660003375672</v>
      </c>
      <c r="H354" s="1" t="str">
        <f>'Olah Data'!M352</f>
        <v xml:space="preserve">ARIEL PATAR JONATHAN </v>
      </c>
      <c r="I354" s="1" t="str">
        <f>'Olah Data'!N352</f>
        <v>Bank Mandiri</v>
      </c>
      <c r="J354" s="1" t="str">
        <f>'Olah Data'!O352</f>
        <v>KCP Jakarta Pondok Bambu</v>
      </c>
      <c r="K354" s="1" t="str">
        <f>'Olah Data'!P352</f>
        <v>Jalan Pangkalan Jati 1 No.11 RT.05/ RW.13 Kecamatan Makasar Kelurahan Cipinang Melayu</v>
      </c>
      <c r="L354" s="1" t="str">
        <f>'Olah Data'!Q352</f>
        <v>Jakarta Timur</v>
      </c>
      <c r="M354" s="1" t="str">
        <f>'Olah Data'!R352</f>
        <v>Jalan Pangkalan Jati 1 No.11 RT.05/ RW.13 Kecamatan Makasar Kelurahan Cipinang Melayu</v>
      </c>
      <c r="N354" s="1" t="str">
        <f>'Olah Data'!S352</f>
        <v>3172 Kota Jakarta Timur Provinsi DKI Jakarta</v>
      </c>
      <c r="O354" s="1" t="str">
        <f>'Olah Data'!U352</f>
        <v>3173 Kota Jakarta Pusat Provinsi DKI Jakarta</v>
      </c>
      <c r="P354" s="1" t="str">
        <f>'Olah Data'!V352</f>
        <v>3100 BPS Provinsi DKI Jakarta</v>
      </c>
      <c r="Q354" s="1" t="str">
        <f>'Olah Data'!W352</f>
        <v>3173 BPS Kota Jakarta Pusat</v>
      </c>
    </row>
    <row r="355" spans="1:17" ht="12.75">
      <c r="A355" s="3">
        <f>'Olah Data'!A353</f>
        <v>45449.844065289348</v>
      </c>
      <c r="B355" s="1" t="str">
        <f>'Olah Data'!B353</f>
        <v>3SI1</v>
      </c>
      <c r="C355" s="23" t="str">
        <f>'Olah Data'!D353</f>
        <v>222112210</v>
      </c>
      <c r="D355" s="1" t="str">
        <f>'Olah Data'!E353</f>
        <v>Muhammad Diva Amrullah</v>
      </c>
      <c r="E355" s="1" t="str">
        <f>'Olah Data'!I353</f>
        <v>amrullah@riseup.net</v>
      </c>
      <c r="F355" s="1" t="str">
        <f>'Olah Data'!J353</f>
        <v>082324387402</v>
      </c>
      <c r="G355" s="23" t="str">
        <f>'Olah Data'!L353</f>
        <v>690401009452501</v>
      </c>
      <c r="H355" s="1" t="str">
        <f>'Olah Data'!M353</f>
        <v>Muhammad Diva Amrullah</v>
      </c>
      <c r="I355" s="1" t="str">
        <f>'Olah Data'!N353</f>
        <v>BRI</v>
      </c>
      <c r="J355" s="1" t="str">
        <f>'Olah Data'!O353</f>
        <v>6904 UNIT POLOKARTO SUKOHARJO</v>
      </c>
      <c r="K355" s="1" t="str">
        <f>'Olah Data'!P353</f>
        <v xml:space="preserve">
Jl. Kb. Nanas Utara II No. 21, RT 05/RW 07, Cipinang Cempedak, Jatinegara, Jakarta Timur, DKI Jakarta 13340</v>
      </c>
      <c r="L355" s="1" t="str">
        <f>'Olah Data'!Q353</f>
        <v>Jakarta Timur</v>
      </c>
      <c r="M355" s="1" t="str">
        <f>'Olah Data'!R353</f>
        <v>Jengglong RT 01/RW 05, Jatisobo, Polokarto, Sukoharjo, Jawa Tengah</v>
      </c>
      <c r="N355" s="1" t="str">
        <f>'Olah Data'!S353</f>
        <v>3311 Kabupaten Sukoharjo Provinsi Jawa Tengah</v>
      </c>
      <c r="O355" s="1" t="str">
        <f>'Olah Data'!U353</f>
        <v>3313 Kabupaten Karanganyar Provinsi Jawa Tengah</v>
      </c>
      <c r="P355" s="1" t="str">
        <f>'Olah Data'!V353</f>
        <v>3313 BPS Kabupaten Karanganyar</v>
      </c>
      <c r="Q355" s="1" t="str">
        <f>'Olah Data'!W353</f>
        <v>3311 BPS Kabupaten Sukoharjo</v>
      </c>
    </row>
    <row r="356" spans="1:17" ht="12.75">
      <c r="A356" s="3">
        <f>'Olah Data'!A354</f>
        <v>45449.424710046296</v>
      </c>
      <c r="B356" s="1" t="str">
        <f>'Olah Data'!B354</f>
        <v>3SD1</v>
      </c>
      <c r="C356" s="23" t="str">
        <f>'Olah Data'!D354</f>
        <v>222112171</v>
      </c>
      <c r="D356" s="1" t="str">
        <f>'Olah Data'!E354</f>
        <v>Marchadha Santi Wilda</v>
      </c>
      <c r="E356" s="1" t="str">
        <f>'Olah Data'!I354</f>
        <v>marchadhasantiwilda@gmail.com</v>
      </c>
      <c r="F356" s="1" t="str">
        <f>'Olah Data'!J354</f>
        <v>081330651078</v>
      </c>
      <c r="G356" s="23" t="str">
        <f>'Olah Data'!L354</f>
        <v>658101027448536</v>
      </c>
      <c r="H356" s="1" t="str">
        <f>'Olah Data'!M354</f>
        <v>MARCHADHA SANTI WILDA</v>
      </c>
      <c r="I356" s="1" t="str">
        <f>'Olah Data'!N354</f>
        <v>BRI</v>
      </c>
      <c r="J356" s="1" t="str">
        <f>'Olah Data'!O354</f>
        <v>Bank BRI KCP UNIT BOYOLANGU</v>
      </c>
      <c r="K356" s="1" t="str">
        <f>'Olah Data'!P354</f>
        <v>Jalan Kebon Sayur I RT/RW 02/15 No. 1A, Kelurahan Bidara Cina, Kecamatan Jatinegara, Jakarta Timur
Kode pos 13330</v>
      </c>
      <c r="L356" s="1" t="str">
        <f>'Olah Data'!Q354</f>
        <v>Jakarta Timur</v>
      </c>
      <c r="M356" s="1" t="str">
        <f>'Olah Data'!R354</f>
        <v>RT/RW 05/02 No. 2, Dusun Boyolangu, Desa Boyolangu, Kecamatan Boyolangu, Kabupaten Tulungagung, Jawa Timur</v>
      </c>
      <c r="N356" s="1" t="str">
        <f>'Olah Data'!S354</f>
        <v>3504 Kabupaten Tulungagung Provinsi Jawa Timur</v>
      </c>
      <c r="O356" s="1" t="str">
        <f>'Olah Data'!U354</f>
        <v>3571 Kota Kediri Provinsi Jawa Timur</v>
      </c>
      <c r="P356" s="1" t="str">
        <f>'Olah Data'!V354</f>
        <v>3504 BPS Kabupaten Tulungagung</v>
      </c>
      <c r="Q356" s="1" t="str">
        <f>'Olah Data'!W354</f>
        <v>3571 BPS Kota Kediri</v>
      </c>
    </row>
    <row r="357" spans="1:17" ht="12.75">
      <c r="A357" s="3">
        <f>'Olah Data'!A355</f>
        <v>45449.424885520828</v>
      </c>
      <c r="B357" s="1" t="str">
        <f>'Olah Data'!B355</f>
        <v>3SD1</v>
      </c>
      <c r="C357" s="23" t="str">
        <f>'Olah Data'!D355</f>
        <v>222112219</v>
      </c>
      <c r="D357" s="1" t="str">
        <f>'Olah Data'!E355</f>
        <v>Muhammad Rafi Tasrif</v>
      </c>
      <c r="E357" s="1" t="str">
        <f>'Olah Data'!I355</f>
        <v>rafi98622@gmail.com</v>
      </c>
      <c r="F357" s="1" t="str">
        <f>'Olah Data'!J355</f>
        <v>082288991332</v>
      </c>
      <c r="G357" s="23" t="str">
        <f>'Olah Data'!L355</f>
        <v>027101026297501</v>
      </c>
      <c r="H357" s="1" t="str">
        <f>'Olah Data'!M355</f>
        <v>Muhammad Rafi Tasrif</v>
      </c>
      <c r="I357" s="1" t="str">
        <f>'Olah Data'!N355</f>
        <v>BRI</v>
      </c>
      <c r="J357" s="1" t="str">
        <f>'Olah Data'!O355</f>
        <v>Sijunjung</v>
      </c>
      <c r="K357" s="1" t="str">
        <f>'Olah Data'!P355</f>
        <v>Gang Sholihun, No. 103, RT.13/RW.9, Bidaracina, Jatinegara</v>
      </c>
      <c r="L357" s="1" t="str">
        <f>'Olah Data'!Q355</f>
        <v>Jakarta Timur</v>
      </c>
      <c r="M357" s="1" t="str">
        <f>'Olah Data'!R355</f>
        <v>Perumnas salasa indah Blok T/1, jorong batang salosah, Nagari Muaro,  Kec. Sijunjung, Kab. Sijunjung, Prov. Sumatera Barat</v>
      </c>
      <c r="N357" s="1" t="str">
        <f>'Olah Data'!S355</f>
        <v>1304 Kabupaten Sijunjung Provinsi Sumatera Barat</v>
      </c>
      <c r="O357" s="1" t="str">
        <f>'Olah Data'!U355</f>
        <v>1373 Kota Sawah Lunto Provinsi Sumatera Barat</v>
      </c>
      <c r="P357" s="1" t="str">
        <f>'Olah Data'!V355</f>
        <v>1304 BPS Kabupaten Sijunjung</v>
      </c>
      <c r="Q357" s="1" t="str">
        <f>'Olah Data'!W355</f>
        <v>1373 BPS Kota Sawah Lunto</v>
      </c>
    </row>
    <row r="358" spans="1:17" ht="12.75">
      <c r="A358" s="3">
        <f>'Olah Data'!A356</f>
        <v>45449.429669131947</v>
      </c>
      <c r="B358" s="1" t="str">
        <f>'Olah Data'!B356</f>
        <v>2D32</v>
      </c>
      <c r="C358" s="23" t="str">
        <f>'Olah Data'!D356</f>
        <v>112212654</v>
      </c>
      <c r="D358" s="1" t="str">
        <f>'Olah Data'!E356</f>
        <v>I Wayan Rendi Pratama</v>
      </c>
      <c r="E358" s="1" t="str">
        <f>'Olah Data'!I356</f>
        <v>rendipratama1801@gmail.com</v>
      </c>
      <c r="F358" s="1" t="str">
        <f>'Olah Data'!J356</f>
        <v>087752982773</v>
      </c>
      <c r="G358" s="23" t="str">
        <f>'Olah Data'!L356</f>
        <v>4686 0101 4520 505</v>
      </c>
      <c r="H358" s="1" t="str">
        <f>'Olah Data'!M356</f>
        <v>I WAYAN RENDI PRATAMA</v>
      </c>
      <c r="I358" s="1" t="str">
        <f>'Olah Data'!N356</f>
        <v>BRI</v>
      </c>
      <c r="J358" s="1" t="str">
        <f>'Olah Data'!O356</f>
        <v>Kediri Mataram</v>
      </c>
      <c r="K358" s="1" t="str">
        <f>'Olah Data'!P356</f>
        <v>Jl. Kebon Nanas Selatan III  No 5, RT. 8/RW.5, Cipinang Cempedak</v>
      </c>
      <c r="L358" s="1" t="str">
        <f>'Olah Data'!Q356</f>
        <v>Jakarta Timur</v>
      </c>
      <c r="M358" s="1" t="str">
        <f>'Olah Data'!R356</f>
        <v>Rt002/Rw000, Jagaraga, Kuripan</v>
      </c>
      <c r="N358" s="1" t="str">
        <f>'Olah Data'!S356</f>
        <v>5201 Kabupaten Lombok Barat Provinsi Nusa Tenggara Barat</v>
      </c>
      <c r="O358" s="1" t="str">
        <f>'Olah Data'!U356</f>
        <v>5271 Kota Mataram Provinsi Nusa Tenggara Barat</v>
      </c>
      <c r="P358" s="1" t="str">
        <f>'Olah Data'!V356</f>
        <v>5200 BPS Provinsi Nusa Tenggara Barat</v>
      </c>
      <c r="Q358" s="1" t="str">
        <f>'Olah Data'!W356</f>
        <v>5271 BPS Kota Mataram</v>
      </c>
    </row>
    <row r="359" spans="1:17" ht="12.75">
      <c r="A359" s="3">
        <f>'Olah Data'!A357</f>
        <v>45449.430693587958</v>
      </c>
      <c r="B359" s="1" t="str">
        <f>'Olah Data'!B357</f>
        <v>3SD1</v>
      </c>
      <c r="C359" s="23" t="str">
        <f>'Olah Data'!D357</f>
        <v>222112310</v>
      </c>
      <c r="D359" s="1" t="str">
        <f>'Olah Data'!E357</f>
        <v>Rechtiana Putri Arini</v>
      </c>
      <c r="E359" s="1" t="str">
        <f>'Olah Data'!I357</f>
        <v>rparini17@gmail.com</v>
      </c>
      <c r="F359" s="1" t="str">
        <f>'Olah Data'!J357</f>
        <v>0895807861040</v>
      </c>
      <c r="G359" s="23" t="str">
        <f>'Olah Data'!L357</f>
        <v>387001002283509</v>
      </c>
      <c r="H359" s="1" t="str">
        <f>'Olah Data'!M357</f>
        <v>RECHTIANA PUTRI ARINI</v>
      </c>
      <c r="I359" s="1" t="str">
        <f>'Olah Data'!N357</f>
        <v>BRI</v>
      </c>
      <c r="J359" s="1" t="str">
        <f>'Olah Data'!O357</f>
        <v>BRI Unit Pacitan Kota</v>
      </c>
      <c r="K359" s="1" t="str">
        <f>'Olah Data'!P357</f>
        <v xml:space="preserve">RT 10/RW 02, No. 6, Jalan Saabun, Kelurahan Bidara Cina, Kecamatan Jatinegara </v>
      </c>
      <c r="L359" s="1" t="str">
        <f>'Olah Data'!Q357</f>
        <v>Jakarta Timur</v>
      </c>
      <c r="M359" s="1" t="str">
        <f>'Olah Data'!R357</f>
        <v>RT 003/RW 001, No. 15, Jalan Imam Bonjol GG. I, Kelurahan Pacitan, Kecamatan Pacitan</v>
      </c>
      <c r="N359" s="1" t="str">
        <f>'Olah Data'!S357</f>
        <v>3501 Kabupaten Pacitan Provinsi Jawa Timur</v>
      </c>
      <c r="O359" s="1" t="str">
        <f>'Olah Data'!U357</f>
        <v>3502 Kabupaten Ponorogo Provinsi Jawa Timur</v>
      </c>
      <c r="P359" s="1" t="str">
        <f>'Olah Data'!V357</f>
        <v>3501 BPS Kabupaten Pacitan</v>
      </c>
      <c r="Q359" s="1" t="str">
        <f>'Olah Data'!W357</f>
        <v>3502 BPS Kabupaten Ponorogo</v>
      </c>
    </row>
    <row r="360" spans="1:17" ht="12.75">
      <c r="A360" s="3">
        <f>'Olah Data'!A358</f>
        <v>45449.723091423613</v>
      </c>
      <c r="B360" s="1" t="str">
        <f>'Olah Data'!B358</f>
        <v>3SD2</v>
      </c>
      <c r="C360" s="23" t="str">
        <f>'Olah Data'!D358</f>
        <v>222112179</v>
      </c>
      <c r="D360" s="1" t="str">
        <f>'Olah Data'!E358</f>
        <v>Marshela Alya Kusuma Wardani</v>
      </c>
      <c r="E360" s="1" t="str">
        <f>'Olah Data'!I358</f>
        <v>marshelaa3@gmail.com</v>
      </c>
      <c r="F360" s="1" t="str">
        <f>'Olah Data'!J358</f>
        <v>087878656676</v>
      </c>
      <c r="G360" s="23" t="str">
        <f>'Olah Data'!L358</f>
        <v>1200013688606</v>
      </c>
      <c r="H360" s="1" t="str">
        <f>'Olah Data'!M358</f>
        <v>MARSHELA ALYA KUSUMA</v>
      </c>
      <c r="I360" s="1" t="str">
        <f>'Olah Data'!N358</f>
        <v>Mandiri</v>
      </c>
      <c r="J360" s="1" t="str">
        <f>'Olah Data'!O358</f>
        <v>Jakarta Utara</v>
      </c>
      <c r="K360" s="1" t="str">
        <f>'Olah Data'!P358</f>
        <v>Komp. Dewa Kembar Jl. Wijayandanu No.A28 RT 001/001 Kec. Cilincing, Kel. Semper Timur, Jakarta Utara 14130</v>
      </c>
      <c r="L360" s="1" t="str">
        <f>'Olah Data'!Q358</f>
        <v>Jakarta Utara</v>
      </c>
      <c r="M360" s="1" t="str">
        <f>'Olah Data'!R358</f>
        <v>Komp. Dewa Kembar Jl. Wijayandanu No.A28 RT 001/001 Kec. Cilincing, Kel. Semper Timur, Jakarta Utara 14130</v>
      </c>
      <c r="N360" s="1" t="str">
        <f>'Olah Data'!S358</f>
        <v>3175 Kota Jakarta Utara Provinsi DKI Jakarta</v>
      </c>
      <c r="O360" s="1" t="str">
        <f>'Olah Data'!U358</f>
        <v>3175 Kota Jakarta Utara Provinsi DKI Jakarta</v>
      </c>
      <c r="P360" s="1" t="str">
        <f>'Olah Data'!V358</f>
        <v>3173 BPS Kota Jakarta Pusat</v>
      </c>
      <c r="Q360" s="1" t="str">
        <f>'Olah Data'!W358</f>
        <v>3175 BPS Kota Jakarta Utara</v>
      </c>
    </row>
    <row r="361" spans="1:17" ht="12.75">
      <c r="A361" s="3">
        <f>'Olah Data'!A359</f>
        <v>45449.461737523146</v>
      </c>
      <c r="B361" s="1" t="str">
        <f>'Olah Data'!B359</f>
        <v>3SD1</v>
      </c>
      <c r="C361" s="23" t="str">
        <f>'Olah Data'!D359</f>
        <v>222112378</v>
      </c>
      <c r="D361" s="1" t="str">
        <f>'Olah Data'!E359</f>
        <v>SORAYA AFKARINA MUMTAZAH</v>
      </c>
      <c r="E361" s="1" t="str">
        <f>'Olah Data'!I359</f>
        <v>sorayaafkarina30@gmail.com</v>
      </c>
      <c r="F361" s="1" t="str">
        <f>'Olah Data'!J359</f>
        <v>082228126072</v>
      </c>
      <c r="G361" s="23" t="str">
        <f>'Olah Data'!L359</f>
        <v>1650767876</v>
      </c>
      <c r="H361" s="1" t="str">
        <f>'Olah Data'!M359</f>
        <v>SORAYA AFKARINA MUMTAZAH</v>
      </c>
      <c r="I361" s="1" t="str">
        <f>'Olah Data'!N359</f>
        <v>BCA</v>
      </c>
      <c r="J361" s="1" t="str">
        <f>'Olah Data'!O359</f>
        <v>KCP KRAMAT JATI</v>
      </c>
      <c r="K361" s="1" t="str">
        <f>'Olah Data'!P359</f>
        <v>Jl Baret Biru IV Blok I/5, RT/RW 003/007, Kel. Kalisari, Kec. Pasar Rebo</v>
      </c>
      <c r="L361" s="1" t="str">
        <f>'Olah Data'!Q359</f>
        <v>Jakarta Timur</v>
      </c>
      <c r="M361" s="1" t="str">
        <f>'Olah Data'!R359</f>
        <v>JL. GAJAH MADA XII/KAV.11 RT/RW 002/032 KEL. JEMBERKIDUL KEC. KALIWATES</v>
      </c>
      <c r="N361" s="1" t="str">
        <f>'Olah Data'!S359</f>
        <v>3509 Kabupaten Jember Provinsi Jawa Timur</v>
      </c>
      <c r="O361" s="1" t="str">
        <f>'Olah Data'!U359</f>
        <v>3172 Kota Jakarta Timur Provinsi DKI Jakarta</v>
      </c>
      <c r="P361" s="1" t="str">
        <f>'Olah Data'!V359</f>
        <v>3509 BPS Kabupaten Jember</v>
      </c>
      <c r="Q361" s="1" t="str">
        <f>'Olah Data'!W359</f>
        <v>3509 BPS Kabupaten Jember</v>
      </c>
    </row>
    <row r="362" spans="1:17" ht="12.75">
      <c r="A362" s="3">
        <f>'Olah Data'!A360</f>
        <v>45449.483532905091</v>
      </c>
      <c r="B362" s="1" t="str">
        <f>'Olah Data'!B360</f>
        <v>3SI3</v>
      </c>
      <c r="C362" s="23" t="str">
        <f>'Olah Data'!D360</f>
        <v>222111848</v>
      </c>
      <c r="D362" s="1" t="str">
        <f>'Olah Data'!E360</f>
        <v>Afdatul Chofidah</v>
      </c>
      <c r="E362" s="1" t="str">
        <f>'Olah Data'!I360</f>
        <v>achofidah@gmail.com</v>
      </c>
      <c r="F362" s="1" t="str">
        <f>'Olah Data'!J360</f>
        <v>081529906799</v>
      </c>
      <c r="G362" s="23" t="str">
        <f>'Olah Data'!L360</f>
        <v>1344935298</v>
      </c>
      <c r="H362" s="1" t="str">
        <f>'Olah Data'!M360</f>
        <v>AFDATUL CHOFIDAH</v>
      </c>
      <c r="I362" s="1" t="str">
        <f>'Olah Data'!N360</f>
        <v>BNI</v>
      </c>
      <c r="J362" s="1" t="str">
        <f>'Olah Data'!O360</f>
        <v>BNI HR MUHAMMAD, SURABAYA</v>
      </c>
      <c r="K362" s="1" t="str">
        <f>'Olah Data'!P360</f>
        <v>Jalan Mulia No 21, RT 009/RW 008, Kelurahan Bidara Cina, Kecamatan Jatinegara</v>
      </c>
      <c r="L362" s="1" t="str">
        <f>'Olah Data'!Q360</f>
        <v>Jakarta Timur</v>
      </c>
      <c r="M362" s="1" t="str">
        <f>'Olah Data'!R360</f>
        <v>Pradah Kalikendal Gg 12 No 117, RT 04 RW 1, Kelurahan Pradah Kalikendal, Kecamatan Dukuh Pakis</v>
      </c>
      <c r="N362" s="1" t="str">
        <f>'Olah Data'!S360</f>
        <v>3578 Kota Surabaya Provinsi Jawa Timur</v>
      </c>
      <c r="O362" s="1" t="str">
        <f>'Olah Data'!U360</f>
        <v>3515 Kabupaten Sidoarjo Provinsi Jawa Timur</v>
      </c>
      <c r="P362" s="1" t="str">
        <f>'Olah Data'!V360</f>
        <v>3500 BPS Provinsi Jawa Timur</v>
      </c>
      <c r="Q362" s="1" t="str">
        <f>'Olah Data'!W360</f>
        <v>3578 BPS Kota Surabaya</v>
      </c>
    </row>
    <row r="363" spans="1:17" ht="12.75">
      <c r="A363" s="3">
        <f>'Olah Data'!A361</f>
        <v>45449.490570497685</v>
      </c>
      <c r="B363" s="1" t="str">
        <f>'Olah Data'!B361</f>
        <v>3SK1</v>
      </c>
      <c r="C363" s="23" t="str">
        <f>'Olah Data'!D361</f>
        <v>212112424</v>
      </c>
      <c r="D363" s="1" t="str">
        <f>'Olah Data'!E361</f>
        <v>Yulia Arizka</v>
      </c>
      <c r="E363" s="1" t="str">
        <f>'Olah Data'!I361</f>
        <v>yuliaarizka@gmail.com</v>
      </c>
      <c r="F363" s="1" t="str">
        <f>'Olah Data'!J361</f>
        <v>082112538186</v>
      </c>
      <c r="G363" s="23" t="str">
        <f>'Olah Data'!L361</f>
        <v>742901011181539</v>
      </c>
      <c r="H363" s="1" t="str">
        <f>'Olah Data'!M361</f>
        <v>YULIA ARIZKA</v>
      </c>
      <c r="I363" s="1" t="str">
        <f>'Olah Data'!N361</f>
        <v>BRI</v>
      </c>
      <c r="J363" s="1" t="str">
        <f>'Olah Data'!O361</f>
        <v>7429 BRI UNIT PAUS</v>
      </c>
      <c r="K363" s="1" t="str">
        <f>'Olah Data'!P361</f>
        <v>Jalan Sensus IIB No.16 RT008/RW04 Kelurahan Bidara Cina</v>
      </c>
      <c r="L363" s="1" t="str">
        <f>'Olah Data'!Q361</f>
        <v>Jakarta Timur</v>
      </c>
      <c r="M363" s="1" t="str">
        <f>'Olah Data'!R361</f>
        <v>Jalan Ikan Mas, RT004/RW006, Kelurahan Tangkerang Barat, Kecamatan Marpoyan Damai, Pekanbaru, Riau</v>
      </c>
      <c r="N363" s="1" t="str">
        <f>'Olah Data'!S361</f>
        <v>1471 Kota Pekanbaru Provinsi Riau</v>
      </c>
      <c r="O363" s="1" t="str">
        <f>'Olah Data'!U361</f>
        <v>1471 Kota Pekanbaru Provinsi Riau</v>
      </c>
      <c r="P363" s="1" t="str">
        <f>'Olah Data'!V361</f>
        <v>1471 BPS Kota Pekanbaru</v>
      </c>
      <c r="Q363" s="1" t="str">
        <f>'Olah Data'!W361</f>
        <v>1400 BPS Provinsi Riau</v>
      </c>
    </row>
    <row r="364" spans="1:17" ht="12.75">
      <c r="A364" s="3">
        <f>'Olah Data'!A362</f>
        <v>45449.512374328704</v>
      </c>
      <c r="B364" s="1" t="str">
        <f>'Olah Data'!B362</f>
        <v>2D31</v>
      </c>
      <c r="C364" s="23" t="str">
        <f>'Olah Data'!D362</f>
        <v>112212443</v>
      </c>
      <c r="D364" s="1" t="str">
        <f>'Olah Data'!E362</f>
        <v>Adha Asy Syifa</v>
      </c>
      <c r="E364" s="1" t="str">
        <f>'Olah Data'!I362</f>
        <v>syifadha.0203@gmail.com</v>
      </c>
      <c r="F364" s="1" t="str">
        <f>'Olah Data'!J362</f>
        <v>089691111960</v>
      </c>
      <c r="G364" s="23" t="str">
        <f>'Olah Data'!L362</f>
        <v>034001121180507</v>
      </c>
      <c r="H364" s="1" t="str">
        <f>'Olah Data'!M362</f>
        <v>Adha Asy Syifa</v>
      </c>
      <c r="I364" s="1" t="str">
        <f>'Olah Data'!N362</f>
        <v>BRI</v>
      </c>
      <c r="J364" s="1" t="str">
        <f>'Olah Data'!O362</f>
        <v>Kantor Cabang Jakarta, Jl. Otista Raya Jl. Otto Iskandardinata No.72, Kp. Melayu, Kecamatan Jatinegara, Kota Jakarta Timur, Daerah Khusus Ibukota Jakarta 13330</v>
      </c>
      <c r="K364" s="1" t="str">
        <f>'Olah Data'!P362</f>
        <v>RT.2/RW.4, No. 9A,Jalan Sensus II, Bidaracina, Jatinegara</v>
      </c>
      <c r="L364" s="1" t="str">
        <f>'Olah Data'!Q362</f>
        <v>Jakarta Timur</v>
      </c>
      <c r="M364" s="1" t="str">
        <f>'Olah Data'!R362</f>
        <v>RT. 19/RW. 3, No. 19, Jalan Pemurus Luar, Komplek Amanah I, Kel. Kertak Hanyar I, Kec. Kertak Hanyar</v>
      </c>
      <c r="N364" s="1" t="str">
        <f>'Olah Data'!S362</f>
        <v>6303 Kabupaten Banjar Provinsi Kalimantan Selatan</v>
      </c>
      <c r="O364" s="1" t="str">
        <f>'Olah Data'!U362</f>
        <v>6371 Kota Banjarmasin Provinsi Kalimantan Selatan</v>
      </c>
      <c r="P364" s="1" t="str">
        <f>'Olah Data'!V362</f>
        <v>3100 BPS Provinsi DKI Jakarta</v>
      </c>
      <c r="Q364" s="1" t="str">
        <f>'Olah Data'!W362</f>
        <v>6371 BPS Kota Banjarmasin</v>
      </c>
    </row>
    <row r="365" spans="1:17" ht="12.75">
      <c r="A365" s="3">
        <f>'Olah Data'!A363</f>
        <v>45451.492302500003</v>
      </c>
      <c r="B365" s="1" t="str">
        <f>'Olah Data'!B363</f>
        <v>3SE3</v>
      </c>
      <c r="C365" s="23" t="str">
        <f>'Olah Data'!D363</f>
        <v>212111847</v>
      </c>
      <c r="D365" s="1" t="str">
        <f>'Olah Data'!E363</f>
        <v>Adrian Kesar Pratama Lubis</v>
      </c>
      <c r="E365" s="1" t="str">
        <f>'Olah Data'!I363</f>
        <v>lubisadrian06@gmail.com</v>
      </c>
      <c r="F365" s="1" t="str">
        <f>'Olah Data'!J363</f>
        <v>085763416405</v>
      </c>
      <c r="G365" s="23" t="str">
        <f>'Olah Data'!L363</f>
        <v>011301109754505</v>
      </c>
      <c r="H365" s="1" t="str">
        <f>'Olah Data'!M363</f>
        <v>ADRIAN KESAR PRATAMA</v>
      </c>
      <c r="I365" s="1" t="str">
        <f>'Olah Data'!N363</f>
        <v>BRI</v>
      </c>
      <c r="J365" s="1" t="str">
        <f>'Olah Data'!O363</f>
        <v>Bank BRI Unit Sidamanik</v>
      </c>
      <c r="K365" s="1" t="str">
        <f>'Olah Data'!P363</f>
        <v>Jalan Kebon Nanas Selatan I No.31, RT.8/RW.8, Kel. Cipinang Cempedak, Jatinegara</v>
      </c>
      <c r="L365" s="1" t="str">
        <f>'Olah Data'!Q363</f>
        <v>Jakarta Timur</v>
      </c>
      <c r="M365" s="1" t="str">
        <f>'Olah Data'!R363</f>
        <v>Jalan Kebon Nanas Selatan I No.31, RT.8/RW.8, Kel. Cipinang Cempedak, Jatinegara</v>
      </c>
      <c r="N365" s="1" t="str">
        <f>'Olah Data'!S363</f>
        <v>3172 Kota Jakarta Timur Provinsi DKI Jakarta</v>
      </c>
      <c r="O365" s="1" t="str">
        <f>'Olah Data'!U363</f>
        <v>3171 Kota Jakarta Selatan Provinsi DKI Jakarta</v>
      </c>
      <c r="P365" s="1" t="str">
        <f>'Olah Data'!V363</f>
        <v>3173 BPS Kota Jakarta Pusat</v>
      </c>
      <c r="Q365" s="1" t="str">
        <f>'Olah Data'!W363</f>
        <v>3100 BPS Provinsi DKI Jakarta</v>
      </c>
    </row>
    <row r="366" spans="1:17" ht="12.75">
      <c r="A366" s="3">
        <f>'Olah Data'!A364</f>
        <v>45449.567100532411</v>
      </c>
      <c r="B366" s="1" t="str">
        <f>'Olah Data'!B364</f>
        <v>3SK3</v>
      </c>
      <c r="C366" s="23" t="str">
        <f>'Olah Data'!D364</f>
        <v>212112211</v>
      </c>
      <c r="D366" s="1" t="str">
        <f>'Olah Data'!E364</f>
        <v>Muhammad Fajar Siddiq</v>
      </c>
      <c r="E366" s="1" t="str">
        <f>'Olah Data'!I364</f>
        <v>muhmmadfajarsiddiq@gmail.com</v>
      </c>
      <c r="F366" s="1" t="str">
        <f>'Olah Data'!J364</f>
        <v>082241366483</v>
      </c>
      <c r="G366" s="23" t="str">
        <f>'Olah Data'!L364</f>
        <v>565901033188534</v>
      </c>
      <c r="H366" s="1" t="str">
        <f>'Olah Data'!M364</f>
        <v>Muhammad Fajar Siddiq</v>
      </c>
      <c r="I366" s="1" t="str">
        <f>'Olah Data'!N364</f>
        <v>BRI</v>
      </c>
      <c r="J366" s="1" t="str">
        <f>'Olah Data'!O364</f>
        <v>5659 BRI UNIT KRUI</v>
      </c>
      <c r="K366" s="1" t="str">
        <f>'Olah Data'!P364</f>
        <v xml:space="preserve">Jl. Teratai Putih I, gang 5 No. 36 Block 19, RT 002 RW 004, Kel. Malaka Sari, Kec. Duren Sawit Prumnas Kelender, Jakarta Timur. </v>
      </c>
      <c r="L366" s="1" t="str">
        <f>'Olah Data'!Q364</f>
        <v>Jakarta Timur</v>
      </c>
      <c r="M366" s="1" t="str">
        <f>'Olah Data'!R364</f>
        <v xml:space="preserve">Jl. Teratai Putih I, gang 5 No. 36 Block 19, RT 002 RW 004, Kel. Malaka Sari, Kec. Duren Sawit Prumnas Kelender, Jakarta Timur. </v>
      </c>
      <c r="N366" s="1" t="str">
        <f>'Olah Data'!S364</f>
        <v>3172 Kota Jakarta Timur Provinsi DKI Jakarta</v>
      </c>
      <c r="O366" s="1" t="str">
        <f>'Olah Data'!U364</f>
        <v>3173 Kota Jakarta Pusat Provinsi DKI Jakarta</v>
      </c>
      <c r="P366" s="1" t="str">
        <f>'Olah Data'!V364</f>
        <v>3100 BPS Provinsi DKI Jakarta</v>
      </c>
      <c r="Q366" s="1" t="str">
        <f>'Olah Data'!W364</f>
        <v>3172 BPS Kota Jakarta Timur</v>
      </c>
    </row>
    <row r="367" spans="1:17" ht="12.75">
      <c r="A367" s="3">
        <f>'Olah Data'!A365</f>
        <v>45449.569709999996</v>
      </c>
      <c r="B367" s="1" t="str">
        <f>'Olah Data'!B365</f>
        <v>2D31</v>
      </c>
      <c r="C367" s="23" t="str">
        <f>'Olah Data'!D365</f>
        <v>112212858</v>
      </c>
      <c r="D367" s="1" t="str">
        <f>'Olah Data'!E365</f>
        <v>Rizky Ir.Sihombing</v>
      </c>
      <c r="E367" s="1" t="str">
        <f>'Olah Data'!I365</f>
        <v>rizkyirsihombing27@gmail.com</v>
      </c>
      <c r="F367" s="1" t="str">
        <f>'Olah Data'!J365</f>
        <v>081214287836</v>
      </c>
      <c r="G367" s="23" t="str">
        <f>'Olah Data'!L365</f>
        <v>034001120956507</v>
      </c>
      <c r="H367" s="1" t="str">
        <f>'Olah Data'!M365</f>
        <v>RIZKY IR SIHOMBING</v>
      </c>
      <c r="I367" s="1" t="str">
        <f>'Olah Data'!N365</f>
        <v>BRI</v>
      </c>
      <c r="J367" s="1" t="str">
        <f>'Olah Data'!O365</f>
        <v>0340 KC Jakarta Otista</v>
      </c>
      <c r="K367" s="1" t="str">
        <f>'Olah Data'!P365</f>
        <v>RT.10/RW.3, No.28, Jalan Kebon Sayur I , Bidara Cina, Jatinegara.</v>
      </c>
      <c r="L367" s="1" t="str">
        <f>'Olah Data'!Q365</f>
        <v>Jakarta Timur</v>
      </c>
      <c r="M367" s="1" t="str">
        <f>'Olah Data'!R365</f>
        <v>Jalan persada No.356, Desa Huta Rakyat, Sidikalang</v>
      </c>
      <c r="N367" s="1" t="str">
        <f>'Olah Data'!S365</f>
        <v>1210 Kabupaten Dairi Provinsi Sumatera Utara</v>
      </c>
      <c r="O367" s="1" t="str">
        <f>'Olah Data'!U365</f>
        <v>1275 Kota Medan Provinsi Sumatera Utara</v>
      </c>
      <c r="P367" s="1" t="str">
        <f>'Olah Data'!V365</f>
        <v>1210 BPS Kabupaten Dairi</v>
      </c>
      <c r="Q367" s="1" t="str">
        <f>'Olah Data'!W365</f>
        <v>1200 BPS Provinsi Sumatera Utara</v>
      </c>
    </row>
    <row r="368" spans="1:17" ht="12.75">
      <c r="A368" s="3">
        <f>'Olah Data'!A366</f>
        <v>45449.576026111114</v>
      </c>
      <c r="B368" s="1" t="str">
        <f>'Olah Data'!B366</f>
        <v>3SI1</v>
      </c>
      <c r="C368" s="23" t="str">
        <f>'Olah Data'!D366</f>
        <v>222112348</v>
      </c>
      <c r="D368" s="1" t="str">
        <f>'Olah Data'!E366</f>
        <v>Samuel Maruba Manik</v>
      </c>
      <c r="E368" s="1" t="str">
        <f>'Olah Data'!I366</f>
        <v>samuelmarubamanik@gmail.com</v>
      </c>
      <c r="F368" s="1" t="str">
        <f>'Olah Data'!J366</f>
        <v>089616419735</v>
      </c>
      <c r="G368" s="23" t="str">
        <f>'Olah Data'!L366</f>
        <v>761501002312506</v>
      </c>
      <c r="H368" s="1" t="str">
        <f>'Olah Data'!M366</f>
        <v>SAMUEL MARUBA MANIK</v>
      </c>
      <c r="I368" s="1" t="str">
        <f>'Olah Data'!N366</f>
        <v>BRI</v>
      </c>
      <c r="J368" s="1" t="str">
        <f>'Olah Data'!O366</f>
        <v>BRI pandugo, rungkut , surabaya</v>
      </c>
      <c r="K368" s="1" t="str">
        <f>'Olah Data'!P366</f>
        <v>Jl. Asem No.69, RT.3/RW.3, Bidara Cina, Kecamatan Jatinegara, Kota Jakarta Timur, Daerah Khusus Ibukota Jakarta 13330</v>
      </c>
      <c r="L368" s="1" t="str">
        <f>'Olah Data'!Q366</f>
        <v>Jakarta Timur</v>
      </c>
      <c r="M368" s="1" t="str">
        <f>'Olah Data'!R366</f>
        <v>Penjaringan Sari blok A no 104, Penjaringansari, Rungkut,Kota Surabaya, Provinsi Jawa Timur</v>
      </c>
      <c r="N368" s="1" t="str">
        <f>'Olah Data'!S366</f>
        <v>3578 Kota Surabaya Provinsi Jawa Timur</v>
      </c>
      <c r="O368" s="1" t="str">
        <f>'Olah Data'!U366</f>
        <v>3578 Kota Surabaya Provinsi Jawa Timur</v>
      </c>
      <c r="P368" s="1" t="str">
        <f>'Olah Data'!V366</f>
        <v>3500 BPS Provinsi Jawa Timur</v>
      </c>
      <c r="Q368" s="1" t="str">
        <f>'Olah Data'!W366</f>
        <v>3578 BPS Kota Surabaya</v>
      </c>
    </row>
    <row r="369" spans="1:17" ht="12.75">
      <c r="A369" s="3">
        <f>'Olah Data'!A367</f>
        <v>45451.395952592589</v>
      </c>
      <c r="B369" s="1" t="str">
        <f>'Olah Data'!B367</f>
        <v>3SE3</v>
      </c>
      <c r="C369" s="23" t="str">
        <f>'Olah Data'!D367</f>
        <v>212112333</v>
      </c>
      <c r="D369" s="1" t="str">
        <f>'Olah Data'!E367</f>
        <v>Rizquna Nazalal Rizal Priatna</v>
      </c>
      <c r="E369" s="1" t="str">
        <f>'Olah Data'!I367</f>
        <v>rizqunarizko88@gmail.com</v>
      </c>
      <c r="F369" s="1" t="str">
        <f>'Olah Data'!J367</f>
        <v>082132724497</v>
      </c>
      <c r="G369" s="23" t="str">
        <f>'Olah Data'!L367</f>
        <v>055101022605506</v>
      </c>
      <c r="H369" s="1" t="str">
        <f>'Olah Data'!M367</f>
        <v>Rizquna Nazalal Rizal Priatna</v>
      </c>
      <c r="I369" s="1" t="str">
        <f>'Olah Data'!N367</f>
        <v>BRI</v>
      </c>
      <c r="J369" s="1" t="str">
        <f>'Olah Data'!O367</f>
        <v>KCP Batu</v>
      </c>
      <c r="K369" s="1" t="str">
        <f>'Olah Data'!P367</f>
        <v>Jl. Kebon Nanas Selatan II No.12, RT.11/RW.8, Cipinang Cempedak, Kecamatan Jatinegara, Kota Jakarta Timur, Daerah Khusus Ibukota Jakarta 1334</v>
      </c>
      <c r="L369" s="1" t="str">
        <f>'Olah Data'!Q367</f>
        <v>Jakarta Timur</v>
      </c>
      <c r="M369" s="1" t="str">
        <f>'Olah Data'!R367</f>
        <v>Perum Batu Permata Land Kav. 82, RT. 08 RW. 05, Kel. Sisir, Kec. Batu, Kota Batu, Jawa Timur, 65314</v>
      </c>
      <c r="N369" s="1" t="str">
        <f>'Olah Data'!S367</f>
        <v>3579 Kota Batu Provinsi Jawa Timur</v>
      </c>
      <c r="O369" s="1" t="str">
        <f>'Olah Data'!U367</f>
        <v>3573 Kota Malang Provinsi Jawa Timur</v>
      </c>
      <c r="P369" s="1" t="str">
        <f>'Olah Data'!V367</f>
        <v>3579 BPS Kota Batu</v>
      </c>
      <c r="Q369" s="1" t="str">
        <f>'Olah Data'!W367</f>
        <v>3573 BPS Kota Malang</v>
      </c>
    </row>
    <row r="370" spans="1:17" ht="12.75">
      <c r="A370" s="3">
        <f>'Olah Data'!A368</f>
        <v>45449.682004050926</v>
      </c>
      <c r="B370" s="1" t="str">
        <f>'Olah Data'!B368</f>
        <v>2D33</v>
      </c>
      <c r="C370" s="23" t="str">
        <f>'Olah Data'!D368</f>
        <v>112212494</v>
      </c>
      <c r="D370" s="1" t="str">
        <f>'Olah Data'!E368</f>
        <v>Amrisany Sektora Daud</v>
      </c>
      <c r="E370" s="1" t="str">
        <f>'Olah Data'!I368</f>
        <v>@amrisany84@gmail.com</v>
      </c>
      <c r="F370" s="1" t="str">
        <f>'Olah Data'!J368</f>
        <v>085246819353</v>
      </c>
      <c r="G370" s="23" t="str">
        <f>'Olah Data'!L368</f>
        <v>064601050953504</v>
      </c>
      <c r="H370" s="1" t="str">
        <f>'Olah Data'!M368</f>
        <v>AMRISANY SEKTORA DAUD</v>
      </c>
      <c r="I370" s="1" t="str">
        <f>'Olah Data'!N368</f>
        <v>Bank BRI</v>
      </c>
      <c r="J370" s="1" t="str">
        <f>'Olah Data'!O368</f>
        <v>0646 KANCA KENDARI BY PASS (P0646)</v>
      </c>
      <c r="K370" s="1" t="str">
        <f>'Olah Data'!P368</f>
        <v>RT. 005/RW. 015, No. 10A, Jl. Kebun Sayur 1, Kel. Bidaracina, Kec. Jatinegara</v>
      </c>
      <c r="L370" s="1" t="str">
        <f>'Olah Data'!Q368</f>
        <v>Jakarta Timur</v>
      </c>
      <c r="M370" s="1" t="str">
        <f>'Olah Data'!R368</f>
        <v>RT. 007/RW. 003, Blok I No.5, BTN WAHANA PRIMA ASRI, Kel. Mokoau, Kec. Kambu</v>
      </c>
      <c r="N370" s="1" t="str">
        <f>'Olah Data'!S368</f>
        <v>7471 Kota Kendari Provinsi Sulawesi Tenggara</v>
      </c>
      <c r="O370" s="1" t="str">
        <f>'Olah Data'!U368</f>
        <v>7471 Kota Kendari Provinsi Sulawesi Tenggara</v>
      </c>
      <c r="P370" s="1" t="str">
        <f>'Olah Data'!V368</f>
        <v>7400 BPS Provinsi Sulawesi Tenggara</v>
      </c>
      <c r="Q370" s="1" t="str">
        <f>'Olah Data'!W368</f>
        <v>7471 BPS Kota Kendari</v>
      </c>
    </row>
    <row r="371" spans="1:17" ht="12.75">
      <c r="A371" s="3">
        <f>'Olah Data'!A369</f>
        <v>45449.692533472218</v>
      </c>
      <c r="B371" s="1" t="str">
        <f>'Olah Data'!B369</f>
        <v>2D31</v>
      </c>
      <c r="C371" s="23" t="str">
        <f>'Olah Data'!D369</f>
        <v>112212728</v>
      </c>
      <c r="D371" s="1" t="str">
        <f>'Olah Data'!E369</f>
        <v>Melina Zati Izzah</v>
      </c>
      <c r="E371" s="1" t="str">
        <f>'Olah Data'!I369</f>
        <v>melinaizzah@gmail.com</v>
      </c>
      <c r="F371" s="1" t="str">
        <f>'Olah Data'!J369</f>
        <v>085217712971</v>
      </c>
      <c r="G371" s="23" t="str">
        <f>'Olah Data'!L369</f>
        <v>651501026270537</v>
      </c>
      <c r="H371" s="1" t="str">
        <f>'Olah Data'!M369</f>
        <v>MELINA ZATI IZZAH</v>
      </c>
      <c r="I371" s="1" t="str">
        <f>'Olah Data'!N369</f>
        <v>BRI</v>
      </c>
      <c r="J371" s="1" t="str">
        <f>'Olah Data'!O369</f>
        <v>6515 BRI UNIT GOTONG ROYONG</v>
      </c>
      <c r="K371" s="1" t="str">
        <f>'Olah Data'!P369</f>
        <v>Gang Sensus IV No. 16 RT.1/RW.14, Kelurahan Bidara Cina, Kecamatan Jatinegara</v>
      </c>
      <c r="L371" s="1" t="str">
        <f>'Olah Data'!Q369</f>
        <v>Jakarta Timur</v>
      </c>
      <c r="M371" s="1" t="str">
        <f>'Olah Data'!R369</f>
        <v>Jalan M.T. Haryono Gang IV No. 20 RT.04/RW.05, Kelurahan Mangunharjo, Kecamatan Mayangan</v>
      </c>
      <c r="N371" s="1" t="str">
        <f>'Olah Data'!S369</f>
        <v>3574 Kota Probolinggo Provinsi Jawa Timur</v>
      </c>
      <c r="O371" s="1" t="str">
        <f>'Olah Data'!U369</f>
        <v>3513 Kabupaten Probolinggo Provinsi Jawa Timur</v>
      </c>
      <c r="P371" s="1" t="str">
        <f>'Olah Data'!V369</f>
        <v>3513 BPS Kabupaten Probolinggo</v>
      </c>
      <c r="Q371" s="1" t="str">
        <f>'Olah Data'!W369</f>
        <v>3574 BPS Kota Probolinggo</v>
      </c>
    </row>
    <row r="372" spans="1:17" ht="12.75">
      <c r="A372" s="3">
        <f>'Olah Data'!A370</f>
        <v>45451.470825289347</v>
      </c>
      <c r="B372" s="1" t="str">
        <f>'Olah Data'!B370</f>
        <v>3SI1</v>
      </c>
      <c r="C372" s="23" t="str">
        <f>'Olah Data'!D370</f>
        <v>222112299</v>
      </c>
      <c r="D372" s="1" t="str">
        <f>'Olah Data'!E370</f>
        <v>Rafi Rizha Syakhari</v>
      </c>
      <c r="E372" s="1" t="str">
        <f>'Olah Data'!I370</f>
        <v>rafivock@gmail.com</v>
      </c>
      <c r="F372" s="1" t="str">
        <f>'Olah Data'!J370</f>
        <v>089628690085</v>
      </c>
      <c r="G372" s="23" t="str">
        <f>'Olah Data'!L370</f>
        <v>7187295658</v>
      </c>
      <c r="H372" s="1" t="str">
        <f>'Olah Data'!M370</f>
        <v>RAFI RIZHA SYAKHARI</v>
      </c>
      <c r="I372" s="1" t="str">
        <f>'Olah Data'!N370</f>
        <v>BSI</v>
      </c>
      <c r="J372" s="1" t="str">
        <f>'Olah Data'!O370</f>
        <v>BSI KC Metro A Yani</v>
      </c>
      <c r="K372" s="1" t="str">
        <f>'Olah Data'!P370</f>
        <v>Jl. Kb. Nanas Utara I No.31 3, RT.3/RW.7, Cipinang Cempedak, Kecamatan Jatinegara, Kota Jakarta Timur, Daerah Khusus Ibukota Jakarta 13340</v>
      </c>
      <c r="L372" s="1" t="str">
        <f>'Olah Data'!Q370</f>
        <v>Jakarta Timur</v>
      </c>
      <c r="M372" s="1" t="str">
        <f>'Olah Data'!R370</f>
        <v>JL A YANI NO 32 RT/RW 002/001 KELURAHAN IRINGMULYO KECAMATAN METRO TIMUR KOTA METRO LAMPUNG</v>
      </c>
      <c r="N372" s="1" t="str">
        <f>'Olah Data'!S370</f>
        <v>1872 Kota Metro Provinsi Lampung</v>
      </c>
      <c r="O372" s="1" t="str">
        <f>'Olah Data'!U370</f>
        <v>1804 Kabupaten Lampung Timur Provinsi Lampung</v>
      </c>
      <c r="P372" s="1" t="str">
        <f>'Olah Data'!V370</f>
        <v>1872 BPS Kota Metro</v>
      </c>
      <c r="Q372" s="1" t="str">
        <f>'Olah Data'!W370</f>
        <v>1804 BPS Kabupaten Lampung Timur</v>
      </c>
    </row>
    <row r="373" spans="1:17" ht="12.75">
      <c r="A373" s="3">
        <f>'Olah Data'!A371</f>
        <v>45449.718713344904</v>
      </c>
      <c r="B373" s="1" t="str">
        <f>'Olah Data'!B371</f>
        <v>2D31</v>
      </c>
      <c r="C373" s="23" t="str">
        <f>'Olah Data'!D371</f>
        <v>112212643</v>
      </c>
      <c r="D373" s="1" t="str">
        <f>'Olah Data'!E371</f>
        <v>Hesekiel Kristiade Rajagukguk</v>
      </c>
      <c r="E373" s="1" t="str">
        <f>'Olah Data'!I371</f>
        <v>hesekielaritonang@gmail.com</v>
      </c>
      <c r="F373" s="1" t="str">
        <f>'Olah Data'!J371</f>
        <v>081275673701</v>
      </c>
      <c r="G373" s="23" t="str">
        <f>'Olah Data'!L371</f>
        <v>556801036667538</v>
      </c>
      <c r="H373" s="1" t="str">
        <f>'Olah Data'!M371</f>
        <v xml:space="preserve">HESEKIEL KRISTIADE RAJAGUKGUK </v>
      </c>
      <c r="I373" s="1" t="str">
        <f>'Olah Data'!N371</f>
        <v>BRI</v>
      </c>
      <c r="J373" s="1" t="str">
        <f>'Olah Data'!O371</f>
        <v>5568 BRI UNIT PINANG KENCANA</v>
      </c>
      <c r="K373" s="1" t="str">
        <f>'Olah Data'!P371</f>
        <v>Jl otista Gg saabun rt 12 rw 02 no 17 jkt 13330</v>
      </c>
      <c r="L373" s="1" t="str">
        <f>'Olah Data'!Q371</f>
        <v>Jakarta Timur</v>
      </c>
      <c r="M373" s="1" t="str">
        <f>'Olah Data'!R371</f>
        <v>RT 004/RW 001, Jln. Nusantara km 16 kijang no.23, Gunung lengkuas, Bintan Timur</v>
      </c>
      <c r="N373" s="1" t="str">
        <f>'Olah Data'!S371</f>
        <v>2102 Kabupaten Bintan Provinsi Kep. Riau</v>
      </c>
      <c r="O373" s="1" t="str">
        <f>'Olah Data'!U371</f>
        <v>2172 Kota Tanjung Pinang Provinsi Kep. Riau</v>
      </c>
      <c r="P373" s="1" t="str">
        <f>'Olah Data'!V371</f>
        <v>2172 BPS Kota Tanjung Pinang</v>
      </c>
      <c r="Q373" s="1" t="str">
        <f>'Olah Data'!W371</f>
        <v>2100 BPS Provinsi Kep. Riau</v>
      </c>
    </row>
    <row r="374" spans="1:17" ht="12.75">
      <c r="A374" s="3">
        <f>'Olah Data'!A372</f>
        <v>45449.783480868056</v>
      </c>
      <c r="B374" s="1" t="str">
        <f>'Olah Data'!B372</f>
        <v>3SE1</v>
      </c>
      <c r="C374" s="23" t="str">
        <f>'Olah Data'!D372</f>
        <v>212111963</v>
      </c>
      <c r="D374" s="1" t="str">
        <f>'Olah Data'!E372</f>
        <v>Calivi Kezia Laksmana Putri</v>
      </c>
      <c r="E374" s="1" t="str">
        <f>'Olah Data'!I372</f>
        <v>cacalivikezia@gmail.com</v>
      </c>
      <c r="F374" s="1">
        <f>'Olah Data'!J372</f>
        <v>6289525000372</v>
      </c>
      <c r="G374" s="23" t="str">
        <f>'Olah Data'!L372</f>
        <v>0474602904</v>
      </c>
      <c r="H374" s="1" t="str">
        <f>'Olah Data'!M372</f>
        <v xml:space="preserve">Calivi Kezia Laksmana Putri </v>
      </c>
      <c r="I374" s="1" t="str">
        <f>'Olah Data'!N372</f>
        <v>BNI</v>
      </c>
      <c r="J374" s="1" t="str">
        <f>'Olah Data'!O372</f>
        <v>Mojokerto</v>
      </c>
      <c r="K374" s="1" t="str">
        <f>'Olah Data'!P372</f>
        <v>Jl. Sensus I, 001/ 004, No. 13, Kel. Bidaracina, Kec. Jatinegara</v>
      </c>
      <c r="L374" s="1" t="str">
        <f>'Olah Data'!Q372</f>
        <v>Jakarta Timur</v>
      </c>
      <c r="M374" s="1" t="str">
        <f>'Olah Data'!R372</f>
        <v>Perumahan Wikarsa Blok F No. 38, RT/RW 006/012, Kenanten, Puri</v>
      </c>
      <c r="N374" s="1" t="str">
        <f>'Olah Data'!S372</f>
        <v>3516 Kabupaten Mojokerto Provinsi Jawa Timur</v>
      </c>
      <c r="O374" s="1" t="str">
        <f>'Olah Data'!U372</f>
        <v>3576 Kota Mojokerto Provinsi Jawa Timur</v>
      </c>
      <c r="P374" s="1" t="str">
        <f>'Olah Data'!V372</f>
        <v>3576 BPS Kota Mojokerto</v>
      </c>
      <c r="Q374" s="1" t="str">
        <f>'Olah Data'!W372</f>
        <v>3516 BPS Kabupaten Mojokerto</v>
      </c>
    </row>
    <row r="375" spans="1:17" ht="12.75">
      <c r="A375" s="3">
        <f>'Olah Data'!A373</f>
        <v>45449.867182708331</v>
      </c>
      <c r="B375" s="1" t="str">
        <f>'Olah Data'!B373</f>
        <v>3SD2</v>
      </c>
      <c r="C375" s="23" t="str">
        <f>'Olah Data'!D373</f>
        <v>222112030</v>
      </c>
      <c r="D375" s="1" t="str">
        <f>'Olah Data'!E373</f>
        <v>Fadiah Faradinah Nasir</v>
      </c>
      <c r="E375" s="1" t="str">
        <f>'Olah Data'!I373</f>
        <v>fadiahfaradinah@gmail.com</v>
      </c>
      <c r="F375" s="1" t="str">
        <f>'Olah Data'!J373</f>
        <v>081241607257</v>
      </c>
      <c r="G375" s="23" t="str">
        <f>'Olah Data'!L373</f>
        <v>305401030117532</v>
      </c>
      <c r="H375" s="1" t="str">
        <f>'Olah Data'!M373</f>
        <v>FADIAH FARADINAH NASIR</v>
      </c>
      <c r="I375" s="1" t="str">
        <f>'Olah Data'!N373</f>
        <v>BRI</v>
      </c>
      <c r="J375" s="1" t="str">
        <f>'Olah Data'!O373</f>
        <v>BRI UNIT UJUNG</v>
      </c>
      <c r="K375" s="1" t="str">
        <f>'Olah Data'!P373</f>
        <v>Jl. Sensus III No.23, RT.03/RW.04, Bidara Cina, Jatinegara</v>
      </c>
      <c r="L375" s="1" t="str">
        <f>'Olah Data'!Q373</f>
        <v>Jakarta Timur</v>
      </c>
      <c r="M375" s="1" t="str">
        <f>'Olah Data'!R373</f>
        <v>Jl. Chalik No.15, RT.03/RW.01, Sumpang Minangae, Bacukiki Barat</v>
      </c>
      <c r="N375" s="1" t="str">
        <f>'Olah Data'!S373</f>
        <v>7372 Kota Parepare Provinsi Sulawesi Selatan</v>
      </c>
      <c r="O375" s="1" t="str">
        <f>'Olah Data'!U373</f>
        <v>7314 Kabupaten Sidenreng Rappang Provinsi Sulawesi Selatan</v>
      </c>
      <c r="P375" s="1" t="str">
        <f>'Olah Data'!V373</f>
        <v>7372 BPS Kota Parepare</v>
      </c>
      <c r="Q375" s="1" t="str">
        <f>'Olah Data'!W373</f>
        <v>7314 BPS Kabupaten Sidenreng Rappang</v>
      </c>
    </row>
    <row r="376" spans="1:17" ht="12.75">
      <c r="A376" s="3">
        <f>'Olah Data'!A374</f>
        <v>45449.797017303237</v>
      </c>
      <c r="B376" s="1" t="str">
        <f>'Olah Data'!B374</f>
        <v>3SK3</v>
      </c>
      <c r="C376" s="23" t="str">
        <f>'Olah Data'!D374</f>
        <v>212112072</v>
      </c>
      <c r="D376" s="1" t="str">
        <f>'Olah Data'!E374</f>
        <v>GHASSANI FATHIN 'ADANI</v>
      </c>
      <c r="E376" s="1" t="str">
        <f>'Olah Data'!I374</f>
        <v>ghassanifathin19@gmail.com</v>
      </c>
      <c r="F376" s="1" t="str">
        <f>'Olah Data'!J374</f>
        <v>085212556277</v>
      </c>
      <c r="G376" s="23" t="str">
        <f>'Olah Data'!L374</f>
        <v>0967668912</v>
      </c>
      <c r="H376" s="1" t="str">
        <f>'Olah Data'!M374</f>
        <v>GHASSANI FATHIN ADANI</v>
      </c>
      <c r="I376" s="1" t="str">
        <f>'Olah Data'!N374</f>
        <v>BNI</v>
      </c>
      <c r="J376" s="1" t="str">
        <f>'Olah Data'!O374</f>
        <v>PATI</v>
      </c>
      <c r="K376" s="1" t="str">
        <f>'Olah Data'!P374</f>
        <v>Jl. Kebon Nanas Selatan I No.36, RT 06/RW 05, Cipinang Cempedak, Jatinegara, Jakarta Timur</v>
      </c>
      <c r="L376" s="1" t="str">
        <f>'Olah Data'!Q374</f>
        <v>Jakarta Timur</v>
      </c>
      <c r="M376" s="1" t="str">
        <f>'Olah Data'!R374</f>
        <v>Ds. Tlogorejo RT 07/RW 01, Kec. Tlogowungu, Kab. Pati, Jawa Tengah</v>
      </c>
      <c r="N376" s="1" t="str">
        <f>'Olah Data'!S374</f>
        <v>3318 Kabupaten Pati Provinsi Jawa Tengah</v>
      </c>
      <c r="O376" s="1" t="str">
        <f>'Olah Data'!U374</f>
        <v>3319 Kabupaten Kudus Provinsi Jawa Tengah</v>
      </c>
      <c r="P376" s="1" t="str">
        <f>'Olah Data'!V374</f>
        <v>3318 BPS Kabupaten Pati</v>
      </c>
      <c r="Q376" s="1" t="str">
        <f>'Olah Data'!W374</f>
        <v>3319 BPS Kabupaten Kudus</v>
      </c>
    </row>
    <row r="377" spans="1:17" ht="12.75">
      <c r="A377" s="3">
        <f>'Olah Data'!A375</f>
        <v>45449.796974525467</v>
      </c>
      <c r="B377" s="1" t="str">
        <f>'Olah Data'!B375</f>
        <v>3SI3</v>
      </c>
      <c r="C377" s="23" t="str">
        <f>'Olah Data'!D375</f>
        <v>222112045</v>
      </c>
      <c r="D377" s="1" t="str">
        <f>'Olah Data'!E375</f>
        <v>Faris Iqbal Maulana Susanto</v>
      </c>
      <c r="E377" s="1" t="str">
        <f>'Olah Data'!I375</f>
        <v>farisiqbalms15@gmail.com</v>
      </c>
      <c r="F377" s="1" t="str">
        <f>'Olah Data'!J375</f>
        <v>085325117510</v>
      </c>
      <c r="G377" s="23" t="str">
        <f>'Olah Data'!L375</f>
        <v>750101019493532</v>
      </c>
      <c r="H377" s="1" t="str">
        <f>'Olah Data'!M375</f>
        <v>FARIS IQBAL MAULANA SUSANTO</v>
      </c>
      <c r="I377" s="1" t="str">
        <f>'Olah Data'!N375</f>
        <v>BRI</v>
      </c>
      <c r="J377" s="1" t="str">
        <f>'Olah Data'!O375</f>
        <v>Karangsari, Pemalang</v>
      </c>
      <c r="K377" s="1" t="str">
        <f>'Olah Data'!P375</f>
        <v>-</v>
      </c>
      <c r="L377" s="1" t="str">
        <f>'Olah Data'!Q375</f>
        <v>Jakarta Timur</v>
      </c>
      <c r="M377" s="1" t="str">
        <f>'Olah Data'!R375</f>
        <v>Dk. Krajan, RT 004 / RW 005, Jalan Moga-Karangsari, Desa Sima, Kecamatan Moga</v>
      </c>
      <c r="N377" s="1" t="str">
        <f>'Olah Data'!S375</f>
        <v>3327 Kabupaten Pemalang Provinsi Jawa Tengah</v>
      </c>
      <c r="O377" s="1" t="str">
        <f>'Olah Data'!U375</f>
        <v>3328 Kabupaten Tegal Provinsi Jawa Tengah</v>
      </c>
      <c r="P377" s="1" t="str">
        <f>'Olah Data'!V375</f>
        <v>3327 BPS Kabupaten Pemalang</v>
      </c>
      <c r="Q377" s="1" t="str">
        <f>'Olah Data'!W375</f>
        <v>3303 BPS Kabupaten Purbalingga</v>
      </c>
    </row>
    <row r="378" spans="1:17" ht="12.75">
      <c r="A378" s="3">
        <f>'Olah Data'!A376</f>
        <v>45449.803020752312</v>
      </c>
      <c r="B378" s="1" t="str">
        <f>'Olah Data'!B376</f>
        <v>3SK1</v>
      </c>
      <c r="C378" s="23" t="str">
        <f>'Olah Data'!D376</f>
        <v>212111882</v>
      </c>
      <c r="D378" s="1" t="str">
        <f>'Olah Data'!E376</f>
        <v>Amelia Dyah Safitri</v>
      </c>
      <c r="E378" s="1" t="str">
        <f>'Olah Data'!I376</f>
        <v>amelia4843@gmail.com</v>
      </c>
      <c r="F378" s="1" t="str">
        <f>'Olah Data'!J376</f>
        <v>082313951923</v>
      </c>
      <c r="G378" s="23" t="str">
        <f>'Olah Data'!L376</f>
        <v>0158 0105 4989 508</v>
      </c>
      <c r="H378" s="1" t="str">
        <f>'Olah Data'!M376</f>
        <v>AMELIA DYAH SAFITRI</v>
      </c>
      <c r="I378" s="1" t="str">
        <f>'Olah Data'!N376</f>
        <v>BRI</v>
      </c>
      <c r="J378" s="1" t="str">
        <f>'Olah Data'!O376</f>
        <v>Kancab BRI Wonogiri</v>
      </c>
      <c r="K378" s="1" t="str">
        <f>'Olah Data'!P376</f>
        <v>Jl. Otista 3 No.17, RT 08/RW 09, Bidara Cina</v>
      </c>
      <c r="L378" s="1" t="str">
        <f>'Olah Data'!Q376</f>
        <v>Jakarta Timur</v>
      </c>
      <c r="M378" s="1" t="str">
        <f>'Olah Data'!R376</f>
        <v>Pule RT 02/RW 04, Selogiri, Wonogiri</v>
      </c>
      <c r="N378" s="1" t="str">
        <f>'Olah Data'!S376</f>
        <v>3312 Kabupaten Wonogiri Provinsi Jawa Tengah</v>
      </c>
      <c r="O378" s="1" t="str">
        <f>'Olah Data'!U376</f>
        <v>3311 Kabupaten Sukoharjo Provinsi Jawa Tengah</v>
      </c>
      <c r="P378" s="1" t="str">
        <f>'Olah Data'!V376</f>
        <v>3312 BPS Kabupaten Wonogiri</v>
      </c>
      <c r="Q378" s="1" t="str">
        <f>'Olah Data'!W376</f>
        <v>3311 BPS Kabupaten Sukoharjo</v>
      </c>
    </row>
    <row r="379" spans="1:17" ht="12.75">
      <c r="A379" s="3">
        <f>'Olah Data'!A377</f>
        <v>45449.80829961806</v>
      </c>
      <c r="B379" s="1" t="str">
        <f>'Olah Data'!B377</f>
        <v>2D31</v>
      </c>
      <c r="C379" s="23" t="str">
        <f>'Olah Data'!D377</f>
        <v>112212504</v>
      </c>
      <c r="D379" s="1" t="str">
        <f>'Olah Data'!E377</f>
        <v>ANI NGALEMISA SIMBOLON</v>
      </c>
      <c r="E379" s="1" t="str">
        <f>'Olah Data'!I377</f>
        <v>anisimbolonani@gmail.com</v>
      </c>
      <c r="F379" s="1" t="str">
        <f>'Olah Data'!J377</f>
        <v>089669280906</v>
      </c>
      <c r="G379" s="23" t="str">
        <f>'Olah Data'!L377</f>
        <v>065901047471500</v>
      </c>
      <c r="H379" s="1" t="str">
        <f>'Olah Data'!M377</f>
        <v xml:space="preserve">ANI NGALEMISA SIMBOLON </v>
      </c>
      <c r="I379" s="1" t="str">
        <f>'Olah Data'!N377</f>
        <v>BRI</v>
      </c>
      <c r="J379" s="1" t="str">
        <f>'Olah Data'!O377</f>
        <v>Bank BRI CRM - KC JKT OTISTA</v>
      </c>
      <c r="K379" s="1" t="str">
        <f>'Olah Data'!P377</f>
        <v>Kav. A 1, Jl. Otista 3, RT.1/RW.4, Cipinang Cempedak, Kecamatan Jatinegara, Kota Jakarta Timur, Daerah Khusus Ibukota Jakarta 13330</v>
      </c>
      <c r="L379" s="1" t="str">
        <f>'Olah Data'!Q377</f>
        <v>Jakarta Timur</v>
      </c>
      <c r="M379" s="1" t="str">
        <f>'Olah Data'!R377</f>
        <v xml:space="preserve">RISNAWATI SIPAYUNG </v>
      </c>
      <c r="N379" s="1" t="str">
        <f>'Olah Data'!S377</f>
        <v>2171 Kota B A T A M Provinsi Kep. Riau</v>
      </c>
      <c r="O379" s="1" t="str">
        <f>'Olah Data'!U377</f>
        <v>2171 Kota B A T A M Provinsi Kep. Riau</v>
      </c>
      <c r="P379" s="1" t="str">
        <f>'Olah Data'!V377</f>
        <v>3173 BPS Kota Jakarta Pusat</v>
      </c>
      <c r="Q379" s="1" t="str">
        <f>'Olah Data'!W377</f>
        <v>3175 BPS Kota Jakarta Utara</v>
      </c>
    </row>
    <row r="380" spans="1:17" ht="12.75">
      <c r="A380" s="3">
        <f>'Olah Data'!A378</f>
        <v>45449.82865865741</v>
      </c>
      <c r="B380" s="1" t="str">
        <f>'Olah Data'!B378</f>
        <v>3SK2</v>
      </c>
      <c r="C380" s="23" t="str">
        <f>'Olah Data'!D378</f>
        <v>212112239</v>
      </c>
      <c r="D380" s="1" t="str">
        <f>'Olah Data'!E378</f>
        <v>Naila Kamilia Hasna Safitri</v>
      </c>
      <c r="E380" s="1" t="str">
        <f>'Olah Data'!I378</f>
        <v>nailakamiliaa28@gmail.com</v>
      </c>
      <c r="F380" s="1" t="str">
        <f>'Olah Data'!J378</f>
        <v>081282208163</v>
      </c>
      <c r="G380" s="23" t="str">
        <f>'Olah Data'!L378</f>
        <v>093301006225500</v>
      </c>
      <c r="H380" s="1" t="str">
        <f>'Olah Data'!M378</f>
        <v>NAILA KAMILIA HASNA SAFITRI</v>
      </c>
      <c r="I380" s="1" t="str">
        <f>'Olah Data'!N378</f>
        <v>BRI</v>
      </c>
      <c r="J380" s="1" t="str">
        <f>'Olah Data'!O378</f>
        <v>0933 Unit Otista III Jakarta</v>
      </c>
      <c r="K380" s="1" t="str">
        <f>'Olah Data'!P378</f>
        <v>Jl. Depsos XI no. 47 RT 005/RW 002, Kelurahan Bintaro, Kecamatan Pesanggrahan</v>
      </c>
      <c r="L380" s="1" t="str">
        <f>'Olah Data'!Q378</f>
        <v>Jakarta Selatan</v>
      </c>
      <c r="M380" s="1" t="str">
        <f>'Olah Data'!R378</f>
        <v>Jl. Depsos XI no. 47 RT 005/RW 002, Kelurahan Bintaro, Kecamatan Pesanggrahan</v>
      </c>
      <c r="N380" s="1" t="str">
        <f>'Olah Data'!S378</f>
        <v>3171 Kota Jakarta Selatan Provinsi DKI Jakarta</v>
      </c>
      <c r="O380" s="1" t="str">
        <f>'Olah Data'!U378</f>
        <v>3174 Kota Jakarta Barat Provinsi DKI Jakarta</v>
      </c>
      <c r="P380" s="1" t="str">
        <f>'Olah Data'!V378</f>
        <v>3174 BPS Kota Jakarta Barat</v>
      </c>
      <c r="Q380" s="1" t="str">
        <f>'Olah Data'!W378</f>
        <v>3173 BPS Kota Jakarta Pusat</v>
      </c>
    </row>
    <row r="381" spans="1:17" ht="12.75">
      <c r="A381" s="3">
        <f>'Olah Data'!A379</f>
        <v>45449.846877881944</v>
      </c>
      <c r="B381" s="1" t="str">
        <f>'Olah Data'!B379</f>
        <v>3SI1</v>
      </c>
      <c r="C381" s="23" t="str">
        <f>'Olah Data'!D379</f>
        <v>222112266</v>
      </c>
      <c r="D381" s="1" t="str">
        <f>'Olah Data'!E379</f>
        <v>Nur Afifah</v>
      </c>
      <c r="E381" s="1" t="str">
        <f>'Olah Data'!I379</f>
        <v>nurafifahifa21@gmail.com</v>
      </c>
      <c r="F381" s="1" t="str">
        <f>'Olah Data'!J379</f>
        <v>082278418521</v>
      </c>
      <c r="G381" s="23" t="str">
        <f>'Olah Data'!L379</f>
        <v>1315982539</v>
      </c>
      <c r="H381" s="1" t="str">
        <f>'Olah Data'!M379</f>
        <v>NUR AFIFAH</v>
      </c>
      <c r="I381" s="1" t="str">
        <f>'Olah Data'!N379</f>
        <v>Bank Negara Indonesia (BNI)</v>
      </c>
      <c r="J381" s="1" t="str">
        <f>'Olah Data'!O379</f>
        <v>Pagar Alam</v>
      </c>
      <c r="K381" s="1" t="str">
        <f>'Olah Data'!P379</f>
        <v>Griya Kartika, Jl. Otista III Kebon Nanas Selatan II RT. 01/08 No. 50, Kelurahan Bidara Cina, Kecamatan Jatinegara, Daerah Khusus Ibukota Jakarta 13340</v>
      </c>
      <c r="L381" s="1" t="str">
        <f>'Olah Data'!Q379</f>
        <v>Jakarta Timur</v>
      </c>
      <c r="M381" s="1" t="str">
        <f>'Olah Data'!R379</f>
        <v>Griya Bangun Sejahtera, Jalan Mangga, RT 001/RW 005, Keluaharan Bangun Rejo, Kecamatan Pagar Alam Utara</v>
      </c>
      <c r="N381" s="1" t="str">
        <f>'Olah Data'!S379</f>
        <v>1673 Kota Pagar Alam Provinsi Sumatera Selatan</v>
      </c>
      <c r="O381" s="1" t="str">
        <f>'Olah Data'!U379</f>
        <v>1671 Kota Palembang Provinsi Sumatera Selatan</v>
      </c>
      <c r="P381" s="1" t="str">
        <f>'Olah Data'!V379</f>
        <v>1673 BPS Kota Pagar Alam</v>
      </c>
      <c r="Q381" s="1" t="str">
        <f>'Olah Data'!W379</f>
        <v>1600 BPS Provinsi Sumatera Selatan</v>
      </c>
    </row>
    <row r="382" spans="1:17" ht="12.75">
      <c r="A382" s="3">
        <f>'Olah Data'!A380</f>
        <v>45449.848182685186</v>
      </c>
      <c r="B382" s="1" t="str">
        <f>'Olah Data'!B380</f>
        <v>2D31</v>
      </c>
      <c r="C382" s="23" t="str">
        <f>'Olah Data'!D380</f>
        <v>112212699</v>
      </c>
      <c r="D382" s="1" t="str">
        <f>'Olah Data'!E380</f>
        <v>Lailatul Amri</v>
      </c>
      <c r="E382" s="1" t="str">
        <f>'Olah Data'!I380</f>
        <v>lailatul021002@gmail.com</v>
      </c>
      <c r="F382" s="1" t="str">
        <f>'Olah Data'!J380</f>
        <v>082285034322</v>
      </c>
      <c r="G382" s="23" t="str">
        <f>'Olah Data'!L380</f>
        <v>5534-01-024699-53-6</v>
      </c>
      <c r="H382" s="1" t="str">
        <f>'Olah Data'!M380</f>
        <v>LAILATUL AMRI</v>
      </c>
      <c r="I382" s="1" t="str">
        <f>'Olah Data'!N380</f>
        <v>BRI</v>
      </c>
      <c r="J382" s="1" t="str">
        <f>'Olah Data'!O380</f>
        <v>BRI UNIT SAWAH LUNTO</v>
      </c>
      <c r="K382" s="1" t="str">
        <f>'Olah Data'!P380</f>
        <v>Jalan Sensus 4F No 27 Rt.8 Rw.14, Kelurahan Bidara Cina, Jatinegara.</v>
      </c>
      <c r="L382" s="1" t="str">
        <f>'Olah Data'!Q380</f>
        <v>Jakarta Timur</v>
      </c>
      <c r="M382" s="1" t="str">
        <f>'Olah Data'!R380</f>
        <v>Air dingin,Dusun sawah tambang,Desa muaro kalaban,Kecamatan Silungkang,Kota Sawah lunto,Provinsi Sumatera barat</v>
      </c>
      <c r="N382" s="1" t="str">
        <f>'Olah Data'!S380</f>
        <v>1373 Kota Sawah Lunto Provinsi Sumatera Barat</v>
      </c>
      <c r="O382" s="1" t="str">
        <f>'Olah Data'!U380</f>
        <v>1372 Kota Solok Provinsi Sumatera Barat</v>
      </c>
      <c r="P382" s="1" t="str">
        <f>'Olah Data'!V380</f>
        <v>1373 BPS Kota Sawah Lunto</v>
      </c>
      <c r="Q382" s="1" t="str">
        <f>'Olah Data'!W380</f>
        <v>1372 BPS Kota Solok</v>
      </c>
    </row>
    <row r="383" spans="1:17" ht="12.75">
      <c r="A383" s="3">
        <f>'Olah Data'!A381</f>
        <v>45449.883380208332</v>
      </c>
      <c r="B383" s="1" t="str">
        <f>'Olah Data'!B381</f>
        <v>3SK2</v>
      </c>
      <c r="C383" s="23" t="str">
        <f>'Olah Data'!D381</f>
        <v>212112244</v>
      </c>
      <c r="D383" s="1" t="str">
        <f>'Olah Data'!E381</f>
        <v>Natasya Yunita Putri</v>
      </c>
      <c r="E383" s="1" t="str">
        <f>'Olah Data'!I381</f>
        <v>natasya.yp3@gmail.com</v>
      </c>
      <c r="F383" s="1" t="str">
        <f>'Olah Data'!J381</f>
        <v>089630595661</v>
      </c>
      <c r="G383" s="23" t="str">
        <f>'Olah Data'!L381</f>
        <v>060601035112503</v>
      </c>
      <c r="H383" s="1" t="str">
        <f>'Olah Data'!M381</f>
        <v>Natasya Yunita Putri</v>
      </c>
      <c r="I383" s="1" t="str">
        <f>'Olah Data'!N381</f>
        <v>BRI</v>
      </c>
      <c r="J383" s="1" t="str">
        <f>'Olah Data'!O381</f>
        <v>0606 KC ABUNJANI SIPIN (D0606)</v>
      </c>
      <c r="K383" s="1" t="str">
        <f>'Olah Data'!P381</f>
        <v>RT.11/RW.9, No. 23A, Jalan Masjid Otista Raya, Kel. Bidaracina, Kec. Jatinegara</v>
      </c>
      <c r="L383" s="1" t="str">
        <f>'Olah Data'!Q381</f>
        <v>Jakarta Timur</v>
      </c>
      <c r="M383" s="1" t="str">
        <f>'Olah Data'!R381</f>
        <v>RT 18/RW -, No. 121, Jalan Jalak Raya, Kelurahan Andil Jaya, Kecamatan Jelutung</v>
      </c>
      <c r="N383" s="1" t="str">
        <f>'Olah Data'!S381</f>
        <v>1571 Kota Jambi Provinsi Jambi</v>
      </c>
      <c r="O383" s="1" t="str">
        <f>'Olah Data'!U381</f>
        <v>1571 Kota Jambi Provinsi Jambi</v>
      </c>
      <c r="P383" s="1" t="str">
        <f>'Olah Data'!V381</f>
        <v>1500 BPS Provinsi Jambi</v>
      </c>
      <c r="Q383" s="1" t="str">
        <f>'Olah Data'!W381</f>
        <v>1571 BPS Kota Jambi</v>
      </c>
    </row>
    <row r="384" spans="1:17" ht="12.75">
      <c r="A384" s="3">
        <f>'Olah Data'!A382</f>
        <v>45449.892849791664</v>
      </c>
      <c r="B384" s="1" t="str">
        <f>'Olah Data'!B382</f>
        <v>3SD2</v>
      </c>
      <c r="C384" s="23" t="str">
        <f>'Olah Data'!D382</f>
        <v>222112167</v>
      </c>
      <c r="D384" s="1" t="str">
        <f>'Olah Data'!E382</f>
        <v>M. Yandre Febrian</v>
      </c>
      <c r="E384" s="1" t="str">
        <f>'Olah Data'!I382</f>
        <v>myandrefebrian@gmail.com</v>
      </c>
      <c r="F384" s="1" t="str">
        <f>'Olah Data'!J382</f>
        <v>089502526856</v>
      </c>
      <c r="G384" s="23" t="str">
        <f>'Olah Data'!L382</f>
        <v>1830003526125</v>
      </c>
      <c r="H384" s="1" t="str">
        <f>'Olah Data'!M382</f>
        <v>M YANDRE FEBRIAN</v>
      </c>
      <c r="I384" s="1" t="str">
        <f>'Olah Data'!N382</f>
        <v>Mandiri</v>
      </c>
      <c r="J384" s="1" t="str">
        <f>'Olah Data'!O382</f>
        <v>Kota Tanjungbalai</v>
      </c>
      <c r="K384" s="1" t="str">
        <f>'Olah Data'!P382</f>
        <v>Jl H Yahya No. 45,  RT 014 /RW 010, Bidara Cina, Jatinegara, Jakarta Timur 13330</v>
      </c>
      <c r="L384" s="1" t="str">
        <f>'Olah Data'!Q382</f>
        <v>Jakarta Timur</v>
      </c>
      <c r="M384" s="1" t="str">
        <f>'Olah Data'!R382</f>
        <v>JL. JUMPUL LK. VI Kelurahan Kapias Pulau Buaya, Kecamatan Teluk Nibung</v>
      </c>
      <c r="N384" s="1" t="str">
        <f>'Olah Data'!S382</f>
        <v>1272 Kota Tanjung Balai Provinsi Sumatera Utara</v>
      </c>
      <c r="O384" s="1" t="str">
        <f>'Olah Data'!U382</f>
        <v>1272 Kota Tanjung Balai Provinsi Sumatera Utara</v>
      </c>
      <c r="P384" s="1" t="str">
        <f>'Olah Data'!V382</f>
        <v>1272 BPS Kota Tanjung Balai</v>
      </c>
      <c r="Q384" s="1" t="str">
        <f>'Olah Data'!W382</f>
        <v>3100 BPS Provinsi DKI Jakarta</v>
      </c>
    </row>
    <row r="385" spans="1:18" ht="12.75">
      <c r="A385" s="3">
        <f>'Olah Data'!A383</f>
        <v>45449.906718726852</v>
      </c>
      <c r="B385" s="1" t="str">
        <f>'Olah Data'!B383</f>
        <v>3SE3</v>
      </c>
      <c r="C385" s="23" t="str">
        <f>'Olah Data'!D383</f>
        <v>212111944</v>
      </c>
      <c r="D385" s="1" t="str">
        <f>'Olah Data'!E383</f>
        <v>Bafinatul Umami</v>
      </c>
      <c r="E385" s="1" t="str">
        <f>'Olah Data'!I383</f>
        <v>fina.umami05@gmail.com</v>
      </c>
      <c r="F385" s="1" t="str">
        <f>'Olah Data'!J383</f>
        <v>081548236658</v>
      </c>
      <c r="G385" s="23" t="str">
        <f>'Olah Data'!L383</f>
        <v>658701059262536</v>
      </c>
      <c r="H385" s="1" t="str">
        <f>'Olah Data'!M383</f>
        <v>BAFINATUL UMAMI</v>
      </c>
      <c r="I385" s="1" t="str">
        <f>'Olah Data'!N383</f>
        <v>BRI</v>
      </c>
      <c r="J385" s="1" t="str">
        <f>'Olah Data'!O383</f>
        <v>6587 BRI Unit Bandung, Kabupaten Tulungagung</v>
      </c>
      <c r="K385" s="1" t="str">
        <f>'Olah Data'!P383</f>
        <v>Jl. Otista Raya Gg. H. Abd. Rahman No. 16 RT. 1/RW. 9 Kelurahan Bidara Cina, Kecamatan Jatinegara</v>
      </c>
      <c r="L385" s="1" t="str">
        <f>'Olah Data'!Q383</f>
        <v>Jakarta Timur</v>
      </c>
      <c r="M385" s="1" t="str">
        <f>'Olah Data'!R383</f>
        <v>Dusun Krajan RT. 01/RW. 02 Desa Talunkulon, Kecamatan Bandung</v>
      </c>
      <c r="N385" s="1" t="str">
        <f>'Olah Data'!S383</f>
        <v>3504 Kabupaten Tulungagung Provinsi Jawa Timur</v>
      </c>
      <c r="O385" s="1" t="str">
        <f>'Olah Data'!U383</f>
        <v>3503 Kabupaten Trenggalek Provinsi Jawa Timur</v>
      </c>
      <c r="P385" s="1" t="str">
        <f>'Olah Data'!V383</f>
        <v>3504 BPS Kabupaten Tulungagung</v>
      </c>
      <c r="Q385" s="1" t="str">
        <f>'Olah Data'!W383</f>
        <v>3503 BPS Kabupaten Trenggalek</v>
      </c>
    </row>
    <row r="386" spans="1:18" ht="12.75">
      <c r="A386" s="3">
        <f>'Olah Data'!A384</f>
        <v>45449.902082939814</v>
      </c>
      <c r="B386" s="1" t="str">
        <f>'Olah Data'!B384</f>
        <v>3SI1</v>
      </c>
      <c r="C386" s="23" t="str">
        <f>'Olah Data'!D384</f>
        <v>222111888</v>
      </c>
      <c r="D386" s="1" t="str">
        <f>'Olah Data'!E384</f>
        <v>Anastasya Kunsita Dewi</v>
      </c>
      <c r="E386" s="1" t="str">
        <f>'Olah Data'!I384</f>
        <v>anastasyakd6@gmail.com</v>
      </c>
      <c r="F386" s="1" t="str">
        <f>'Olah Data'!J384</f>
        <v>085755356457</v>
      </c>
      <c r="G386" s="23" t="str">
        <f>'Olah Data'!L384</f>
        <v>1780003167836</v>
      </c>
      <c r="H386" s="1" t="str">
        <f>'Olah Data'!M384</f>
        <v>ANAS TASYA KUNSITA DEWI</v>
      </c>
      <c r="I386" s="1" t="str">
        <f>'Olah Data'!N384</f>
        <v>Mandiri</v>
      </c>
      <c r="J386" s="1" t="str">
        <f>'Olah Data'!O384</f>
        <v>Bank Mandiri KCP Sumberrejo</v>
      </c>
      <c r="K386" s="1" t="str">
        <f>'Olah Data'!P384</f>
        <v>Graha Fialdis, Jl. Saabun No.6, RT.14/RW.2, Bidara Cina, Kecamatan Jatinegara, Kota Jakarta Timur, Daerah Khusus Ibukota Jakarta 13330</v>
      </c>
      <c r="L386" s="1" t="str">
        <f>'Olah Data'!Q384</f>
        <v>Jakarta Timur</v>
      </c>
      <c r="M386" s="1" t="str">
        <f>'Olah Data'!R384</f>
        <v xml:space="preserve">Rt 11/Rw 02 Dusun Botoputih, Desa Tlogohaji, Kec. Sumberejo, Kabupaten Bojonegoro, Jawa Timur 62191
</v>
      </c>
      <c r="N386" s="1" t="str">
        <f>'Olah Data'!S384</f>
        <v>3522 Kabupaten Bojonegoro Provinsi Jawa Timur</v>
      </c>
      <c r="O386" s="1" t="str">
        <f>'Olah Data'!U384</f>
        <v>3523 Kabupaten Tuban Provinsi Jawa Timur</v>
      </c>
      <c r="P386" s="1" t="str">
        <f>'Olah Data'!V384</f>
        <v>3522 BPS Kabupaten Bojonegoro</v>
      </c>
      <c r="Q386" s="1" t="str">
        <f>'Olah Data'!W384</f>
        <v>3523 BPS Kabupaten Tuban</v>
      </c>
    </row>
    <row r="387" spans="1:18" ht="12.75">
      <c r="A387" s="3">
        <f>'Olah Data'!A385</f>
        <v>45449.90565429398</v>
      </c>
      <c r="B387" s="1" t="str">
        <f>'Olah Data'!B385</f>
        <v>2D31</v>
      </c>
      <c r="C387" s="23" t="str">
        <f>'Olah Data'!D385</f>
        <v>112212835</v>
      </c>
      <c r="D387" s="1" t="str">
        <f>'Olah Data'!E385</f>
        <v>Rana Isranaeni Inhar</v>
      </c>
      <c r="E387" s="1" t="str">
        <f>'Olah Data'!I385</f>
        <v>ranaisranaenii@gmail.com</v>
      </c>
      <c r="F387" s="1" t="str">
        <f>'Olah Data'!J385</f>
        <v>08114504100</v>
      </c>
      <c r="G387" s="23" t="str">
        <f>'Olah Data'!L385</f>
        <v>7136486319</v>
      </c>
      <c r="H387" s="1" t="str">
        <f>'Olah Data'!M385</f>
        <v>RANA ISRANAENI INHAR</v>
      </c>
      <c r="I387" s="1" t="str">
        <f>'Olah Data'!N385</f>
        <v>Bank Syariah Indonesia</v>
      </c>
      <c r="J387" s="1" t="str">
        <f>'Olah Data'!O385</f>
        <v>KCP PARIGI MOUTONG</v>
      </c>
      <c r="K387" s="1" t="str">
        <f>'Olah Data'!P385</f>
        <v>Rt.1/Rw.3, No.15, Jalan Mangga, Kelurahan Bidara Cina, Kecamatan Kampung Melayu</v>
      </c>
      <c r="L387" s="1" t="str">
        <f>'Olah Data'!Q385</f>
        <v>Jakarta Timur</v>
      </c>
      <c r="M387" s="1" t="str">
        <f>'Olah Data'!R385</f>
        <v>Rt.29/Rw.6, No.23, BTN TINGGEDE PERMAI BLOK HH2, Kelurahan Tinggede, Kecamatan Marawola</v>
      </c>
      <c r="N387" s="1" t="str">
        <f>'Olah Data'!S385</f>
        <v>7210 Kabupaten Sigi Provinsi Sulawesi Tengah</v>
      </c>
      <c r="O387" s="1" t="str">
        <f>'Olah Data'!U385</f>
        <v>7271 Kota Palu Provinsi Sulawesi Tengah</v>
      </c>
      <c r="P387" s="1" t="str">
        <f>'Olah Data'!V385</f>
        <v>3171 BPS Kota Jakarta Selatan</v>
      </c>
      <c r="Q387" s="1" t="str">
        <f>'Olah Data'!W385</f>
        <v>3174 BPS Kota Jakarta Barat</v>
      </c>
    </row>
    <row r="388" spans="1:18" ht="12.75">
      <c r="A388" s="3">
        <f>'Olah Data'!A386</f>
        <v>45449.998643425926</v>
      </c>
      <c r="B388" s="1" t="str">
        <f>'Olah Data'!B386</f>
        <v>3SI2</v>
      </c>
      <c r="C388" s="23" t="str">
        <f>'Olah Data'!D386</f>
        <v>222112201</v>
      </c>
      <c r="D388" s="1" t="str">
        <f>'Olah Data'!E386</f>
        <v>Muhammad Afnan Alfian</v>
      </c>
      <c r="E388" s="1" t="str">
        <f>'Olah Data'!I386</f>
        <v>afnan.02alf@gmail.com</v>
      </c>
      <c r="F388" s="1" t="str">
        <f>'Olah Data'!J386</f>
        <v>082154734819</v>
      </c>
      <c r="G388" s="23" t="str">
        <f>'Olah Data'!L386</f>
        <v>022301059553505</v>
      </c>
      <c r="H388" s="1" t="str">
        <f>'Olah Data'!M386</f>
        <v>MUHAMMAD AFNAN ALFIAN</v>
      </c>
      <c r="I388" s="1" t="str">
        <f>'Olah Data'!N386</f>
        <v>BRI</v>
      </c>
      <c r="J388" s="1" t="str">
        <f>'Olah Data'!O386</f>
        <v>Kantor Cabang Pangkep</v>
      </c>
      <c r="K388" s="1" t="str">
        <f>'Olah Data'!P386</f>
        <v>Jalan gang H.Abdrahman RT 4/9, Kelurahan Bidara Cina, Kecamatan Jatinegara</v>
      </c>
      <c r="L388" s="1" t="str">
        <f>'Olah Data'!Q386</f>
        <v>Jakarta Timur</v>
      </c>
      <c r="M388" s="1" t="str">
        <f>'Olah Data'!R386</f>
        <v>Jalan keadilan, RT/RW 001/001 Mattoanging, Kelurahan Pabundukang, Kecamatan Pangkajene</v>
      </c>
      <c r="N388" s="1" t="str">
        <f>'Olah Data'!S386</f>
        <v>7309 Kabupaten Pangkajene Dan Kepulauan Provinsi Sulawesi Selatan</v>
      </c>
      <c r="O388" s="1" t="str">
        <f>'Olah Data'!U386</f>
        <v>7308 Kabupaten Maros Provinsi Sulawesi Selatan</v>
      </c>
      <c r="P388" s="1" t="str">
        <f>'Olah Data'!V386</f>
        <v>7309 BPS Kabupaten Pangkajene Dan Kepulauan</v>
      </c>
      <c r="Q388" s="1" t="str">
        <f>'Olah Data'!W386</f>
        <v>7308 BPS Kabupaten Maros</v>
      </c>
    </row>
    <row r="389" spans="1:18" ht="12.75">
      <c r="A389" s="3">
        <f>'Olah Data'!A387</f>
        <v>45450.214225046293</v>
      </c>
      <c r="B389" s="1" t="str">
        <f>'Olah Data'!B387</f>
        <v>3SD2</v>
      </c>
      <c r="C389" s="23" t="str">
        <f>'Olah Data'!D387</f>
        <v>222011335</v>
      </c>
      <c r="D389" s="1" t="str">
        <f>'Olah Data'!E387</f>
        <v>Gibson Daniel Andrianto Nainggolan</v>
      </c>
      <c r="E389" s="1" t="str">
        <f>'Olah Data'!I387</f>
        <v>gibsongolan@gmail.com</v>
      </c>
      <c r="F389" s="1" t="str">
        <f>'Olah Data'!J387</f>
        <v>085776346532</v>
      </c>
      <c r="G389" s="23" t="str">
        <f>'Olah Data'!L387</f>
        <v>17011161820</v>
      </c>
      <c r="H389" s="1" t="str">
        <f>'Olah Data'!M387</f>
        <v>Gibson Daniel Andrianto Nainggolan</v>
      </c>
      <c r="I389" s="1" t="str">
        <f>'Olah Data'!N387</f>
        <v>KEB Hana Bank</v>
      </c>
      <c r="J389" s="1" t="str">
        <f>'Olah Data'!O387</f>
        <v>KC Bandung Dago</v>
      </c>
      <c r="K389" s="1" t="str">
        <f>'Olah Data'!P387</f>
        <v>Gg. H. Abd Rahman No.33, RT.1/RW.9, Bidara Cina, Kecamatan Jatinegara, Kota Jakarta Timur, Daerah Khusus Ibukota Jakarta 13330</v>
      </c>
      <c r="L389" s="1" t="str">
        <f>'Olah Data'!Q387</f>
        <v>Jakarta Timur</v>
      </c>
      <c r="M389" s="1" t="str">
        <f>'Olah Data'!R387</f>
        <v>Jl. Raya Soreang - Banjaran No.163, Cangkuang, RT002/RW012, Desa Cangkuang , Kecamatan Cangkuang</v>
      </c>
      <c r="N389" s="1" t="str">
        <f>'Olah Data'!S387</f>
        <v>3204 Kabupaten Bandung Provinsi Jawa Barat</v>
      </c>
      <c r="O389" s="1" t="str">
        <f>'Olah Data'!U387</f>
        <v>3273 Kota Bandung Provinsi Jawa Barat</v>
      </c>
      <c r="P389" s="1" t="str">
        <f>'Olah Data'!V387</f>
        <v>3204 BPS Kabupaten Bandung</v>
      </c>
      <c r="Q389" s="1" t="str">
        <f>'Olah Data'!W387</f>
        <v>3200 BPS Provinsi Jawa Barat</v>
      </c>
    </row>
    <row r="390" spans="1:18" ht="12.75">
      <c r="A390" s="3">
        <f>'Olah Data'!A388</f>
        <v>45450.240751944446</v>
      </c>
      <c r="B390" s="1" t="str">
        <f>'Olah Data'!B388</f>
        <v>2D33</v>
      </c>
      <c r="C390" s="23" t="str">
        <f>'Olah Data'!D388</f>
        <v>112212933</v>
      </c>
      <c r="D390" s="1" t="str">
        <f>'Olah Data'!E388</f>
        <v>Zahwa Zalzabila Parhas</v>
      </c>
      <c r="E390" s="1" t="str">
        <f>'Olah Data'!I388</f>
        <v>zahwazalsabila1@gmail.com</v>
      </c>
      <c r="F390" s="1" t="str">
        <f>'Olah Data'!J388</f>
        <v>087727584969</v>
      </c>
      <c r="G390" s="23" t="str">
        <f>'Olah Data'!L388</f>
        <v>034001117498502</v>
      </c>
      <c r="H390" s="1" t="str">
        <f>'Olah Data'!M388</f>
        <v>Zahwa Zalzabila Parhas</v>
      </c>
      <c r="I390" s="1" t="str">
        <f>'Olah Data'!N388</f>
        <v>BRI</v>
      </c>
      <c r="J390" s="1" t="str">
        <f>'Olah Data'!O388</f>
        <v>Kantor Cabang Jakarta Otista</v>
      </c>
      <c r="K390" s="1" t="str">
        <f>'Olah Data'!P388</f>
        <v>12/9, 29, Jalan Masjid, Bidara Cina, Jatinegara</v>
      </c>
      <c r="L390" s="1" t="str">
        <f>'Olah Data'!Q388</f>
        <v>Jakarta Timur</v>
      </c>
      <c r="M390" s="1" t="str">
        <f>'Olah Data'!R388</f>
        <v>002/003, 25, Jalan Rehabilitasi Cacat, Sinrijala, Panakkukang</v>
      </c>
      <c r="N390" s="1" t="str">
        <f>'Olah Data'!S388</f>
        <v>7371 Kota Makassar Provinsi Sulawesi Selatan</v>
      </c>
      <c r="O390" s="1" t="str">
        <f>'Olah Data'!U388</f>
        <v>7306 Kabupaten Gowa Provinsi Sulawesi Selatan</v>
      </c>
      <c r="P390" s="1" t="str">
        <f>'Olah Data'!V388</f>
        <v>7371 BPS Kota Makassar</v>
      </c>
      <c r="Q390" s="1" t="str">
        <f>'Olah Data'!W388</f>
        <v>7300 BPS Provinsi Sulawesi Selatan</v>
      </c>
    </row>
    <row r="391" spans="1:18" ht="12.75">
      <c r="A391" s="3">
        <f>'Olah Data'!A389</f>
        <v>45450.24842668981</v>
      </c>
      <c r="B391" s="1" t="str">
        <f>'Olah Data'!B389</f>
        <v>3SD3</v>
      </c>
      <c r="C391" s="23" t="str">
        <f>'Olah Data'!D389</f>
        <v>222111890</v>
      </c>
      <c r="D391" s="1" t="str">
        <f>'Olah Data'!E389</f>
        <v>Andi Ardiansyah Nasir</v>
      </c>
      <c r="E391" s="1" t="str">
        <f>'Olah Data'!I389</f>
        <v>ardiansyahnasir56@gmail.com</v>
      </c>
      <c r="F391" s="1" t="str">
        <f>'Olah Data'!J389</f>
        <v>082343757829</v>
      </c>
      <c r="G391" s="23" t="str">
        <f>'Olah Data'!L389</f>
        <v>501301007278503</v>
      </c>
      <c r="H391" s="1" t="str">
        <f>'Olah Data'!M389</f>
        <v>ANDI ARDIANSYAH NASIR</v>
      </c>
      <c r="I391" s="1" t="str">
        <f>'Olah Data'!N389</f>
        <v>BRI</v>
      </c>
      <c r="J391" s="1" t="str">
        <f>'Olah Data'!O389</f>
        <v>BRI</v>
      </c>
      <c r="K391" s="1" t="str">
        <f>'Olah Data'!P389</f>
        <v>Jalan Kebun Sayur I No.5, RT.9/RW.15,Bidara Cina, Jatinegara, Kota Jakarta Timur, DKI Jakarta</v>
      </c>
      <c r="L391" s="1" t="str">
        <f>'Olah Data'!Q389</f>
        <v>Jakarta Timur</v>
      </c>
      <c r="M391" s="1" t="str">
        <f>'Olah Data'!R389</f>
        <v>Jalan Andi Caco Barat, Kecamatan Pangkajene dan Kepulauan, Provinsi Sulawesi Selatan</v>
      </c>
      <c r="N391" s="1" t="str">
        <f>'Olah Data'!S389</f>
        <v>7309 Kabupaten Pangkajene Dan Kepulauan Provinsi Sulawesi Selatan</v>
      </c>
      <c r="O391" s="1" t="str">
        <f>'Olah Data'!U389</f>
        <v>7308 Kabupaten Maros Provinsi Sulawesi Selatan</v>
      </c>
      <c r="P391" s="1" t="str">
        <f>'Olah Data'!V389</f>
        <v>7309 BPS Kabupaten Pangkajene Dan Kepulauan</v>
      </c>
      <c r="Q391" s="1" t="str">
        <f>'Olah Data'!W389</f>
        <v>7308 BPS Kabupaten Maros</v>
      </c>
    </row>
    <row r="392" spans="1:18" ht="12.75">
      <c r="A392" s="3">
        <f>'Olah Data'!A390</f>
        <v>45450.287738148152</v>
      </c>
      <c r="B392" s="1" t="str">
        <f>'Olah Data'!B390</f>
        <v>2D31</v>
      </c>
      <c r="C392" s="23" t="str">
        <f>'Olah Data'!D390</f>
        <v>112212906</v>
      </c>
      <c r="D392" s="1" t="str">
        <f>'Olah Data'!E390</f>
        <v>Vendredy P. Lucasio Siahaan</v>
      </c>
      <c r="E392" s="1" t="str">
        <f>'Olah Data'!I390</f>
        <v>vendroot@gmail.com</v>
      </c>
      <c r="F392" s="1" t="str">
        <f>'Olah Data'!J390</f>
        <v>082247594261</v>
      </c>
      <c r="G392" s="23" t="str">
        <f>'Olah Data'!L390</f>
        <v>0339090252</v>
      </c>
      <c r="H392" s="1" t="str">
        <f>'Olah Data'!M390</f>
        <v>Vendredy P. Lucasio Siahaan</v>
      </c>
      <c r="I392" s="1" t="str">
        <f>'Olah Data'!N390</f>
        <v>BNI</v>
      </c>
      <c r="J392" s="1" t="str">
        <f>'Olah Data'!O390</f>
        <v>BNI Cabang Kupang</v>
      </c>
      <c r="K392" s="1" t="str">
        <f>'Olah Data'!P390</f>
        <v>Jl. Otista, Gang Saabun, RT.12/RW.2, No.17, Jatinegara, Kota Jakarta Timur</v>
      </c>
      <c r="L392" s="1" t="str">
        <f>'Olah Data'!Q390</f>
        <v>Jakarta Timur</v>
      </c>
      <c r="M392" s="1" t="str">
        <f>'Olah Data'!R390</f>
        <v>Jl. El Tari, Km. 3 RT.48/ RW.5, Kelurahan Kefa Selatan, Kecamatan Kota Kefamenanu</v>
      </c>
      <c r="N392" s="1" t="str">
        <f>'Olah Data'!S390</f>
        <v>5305 Kabupaten Timor Tengah Utara Provinsi Nusa Tenggara Timur</v>
      </c>
      <c r="O392" s="1" t="str">
        <f>'Olah Data'!U390</f>
        <v>5306 Kabupaten Belu Provinsi Nusa Tenggara Timur</v>
      </c>
      <c r="P392" s="1" t="str">
        <f>'Olah Data'!V390</f>
        <v>5305 BPS Kabupaten Timor Tengah Utara</v>
      </c>
      <c r="Q392" s="1" t="str">
        <f>'Olah Data'!W390</f>
        <v>3100 BPS Provinsi DKI Jakarta</v>
      </c>
    </row>
    <row r="393" spans="1:18" ht="12.75">
      <c r="A393" s="3">
        <f>'Olah Data'!A391</f>
        <v>45450.29050938657</v>
      </c>
      <c r="B393" s="1" t="str">
        <f>'Olah Data'!B391</f>
        <v>2D33</v>
      </c>
      <c r="C393" s="23" t="str">
        <f>'Olah Data'!D391</f>
        <v>112212875</v>
      </c>
      <c r="D393" s="1" t="str">
        <f>'Olah Data'!E391</f>
        <v>Seli Delima Sari</v>
      </c>
      <c r="E393" s="1" t="str">
        <f>'Olah Data'!I391</f>
        <v>selidelimasari@gmail.com</v>
      </c>
      <c r="F393" s="1" t="str">
        <f>'Olah Data'!J391</f>
        <v>085267449565</v>
      </c>
      <c r="G393" s="23" t="str">
        <f>'Olah Data'!L391</f>
        <v>580201036106534</v>
      </c>
      <c r="H393" s="1" t="str">
        <f>'Olah Data'!M391</f>
        <v>SELI DELIMA SARI</v>
      </c>
      <c r="I393" s="1" t="str">
        <f>'Olah Data'!N391</f>
        <v>BRI</v>
      </c>
      <c r="J393" s="1" t="str">
        <f>'Olah Data'!O391</f>
        <v>5802 Unit Way Halim Tanjung Karang</v>
      </c>
      <c r="K393" s="1" t="str">
        <f>'Olah Data'!P391</f>
        <v>Jalan H Hasbi 2 No.9, RT.10/RW.9, Kelurahan Bidara Cina, Jatinegara, Jakarta Timur, DKI Jakarta, ID, 13310</v>
      </c>
      <c r="L393" s="1" t="str">
        <f>'Olah Data'!Q391</f>
        <v>Jakarta Timur</v>
      </c>
      <c r="M393" s="1" t="str">
        <f>'Olah Data'!R391</f>
        <v>Jalan Jendral Sudirman Km. 2 RT.002 /RW.009, Kelurahan Blambangan Umpu, Blambangan Umpu, Way Kanan, Lampung</v>
      </c>
      <c r="N393" s="1" t="str">
        <f>'Olah Data'!S391</f>
        <v>1807 Kabupaten Way Kanan Provinsi Lampung</v>
      </c>
      <c r="O393" s="1" t="str">
        <f>'Olah Data'!U391</f>
        <v>1812 Kabupaten Tulang Bawang Barat Provinsi Lampung</v>
      </c>
      <c r="P393" s="1" t="str">
        <f>'Olah Data'!V391</f>
        <v>1807 BPS Kabupaten Way Kanan</v>
      </c>
      <c r="Q393" s="1" t="str">
        <f>'Olah Data'!W391</f>
        <v>1812 BPS Kabupaten Tulang Bawang Barat</v>
      </c>
    </row>
    <row r="394" spans="1:18" ht="12.75">
      <c r="A394" s="3">
        <f>'Olah Data'!A392</f>
        <v>45450.317132395838</v>
      </c>
      <c r="B394" s="1" t="str">
        <f>'Olah Data'!B392</f>
        <v>3SI1</v>
      </c>
      <c r="C394" s="23" t="str">
        <f>'Olah Data'!D392</f>
        <v>222112355</v>
      </c>
      <c r="D394" s="1" t="str">
        <f>'Olah Data'!E392</f>
        <v>Seizra Aulia Salsabila</v>
      </c>
      <c r="E394" s="1" t="str">
        <f>'Olah Data'!I392</f>
        <v>seizraaulia@gmail.com</v>
      </c>
      <c r="F394" s="1" t="str">
        <f>'Olah Data'!J392</f>
        <v>085253607825</v>
      </c>
      <c r="G394" s="23" t="str">
        <f>'Olah Data'!L392</f>
        <v>349501042589537</v>
      </c>
      <c r="H394" s="1" t="str">
        <f>'Olah Data'!M392</f>
        <v>SEIZRA AULIA SALSABILA</v>
      </c>
      <c r="I394" s="1" t="str">
        <f>'Olah Data'!N392</f>
        <v>BRI</v>
      </c>
      <c r="J394" s="1" t="str">
        <f>'Olah Data'!O392</f>
        <v>3495 BRI Unit Airlangga Mataram</v>
      </c>
      <c r="K394" s="1" t="str">
        <f>'Olah Data'!P392</f>
        <v>Jl. Saleh Abud No.14b, RT.14/RW.8, Bidara Cina, Jatinegara</v>
      </c>
      <c r="L394" s="1" t="str">
        <f>'Olah Data'!Q392</f>
        <v>Jakarta Timur</v>
      </c>
      <c r="M394" s="1" t="str">
        <f>'Olah Data'!R392</f>
        <v>Jl. Sijuk Rt 26 RW 10 Paal satu, kecamatan Tanjung Pandan, Kabupaten Belitung</v>
      </c>
      <c r="N394" s="1" t="str">
        <f>'Olah Data'!S392</f>
        <v>1902 Kabupaten Belitung Provinsi Kep. Bangka Belitung</v>
      </c>
      <c r="O394" s="1" t="str">
        <f>'Olah Data'!U392</f>
        <v>1906 Kabupaten Belitung Timur Provinsi Kep. Bangka Belitung</v>
      </c>
      <c r="P394" s="1" t="str">
        <f>'Olah Data'!V392</f>
        <v>1902 BPS Kabupaten Belitung</v>
      </c>
      <c r="Q394" s="1" t="str">
        <f>'Olah Data'!W392</f>
        <v>3173 BPS Kota Jakarta Pusat</v>
      </c>
    </row>
    <row r="395" spans="1:18" ht="12.75">
      <c r="A395" s="3">
        <f>'Olah Data'!A393</f>
        <v>45450.318509409721</v>
      </c>
      <c r="B395" s="1" t="str">
        <f>'Olah Data'!B393</f>
        <v>2D31</v>
      </c>
      <c r="C395" s="23" t="str">
        <f>'Olah Data'!D393</f>
        <v>112212465</v>
      </c>
      <c r="D395" s="1" t="str">
        <f>'Olah Data'!E393</f>
        <v>Ahmad wahyu febrian</v>
      </c>
      <c r="E395" s="1" t="str">
        <f>'Olah Data'!I393</f>
        <v>Ahmadwahyu0436@gmail.com</v>
      </c>
      <c r="F395" s="1" t="str">
        <f>'Olah Data'!J393</f>
        <v>081775166266</v>
      </c>
      <c r="G395" s="23" t="str">
        <f>'Olah Data'!L393</f>
        <v>034001012876538</v>
      </c>
      <c r="H395" s="1" t="str">
        <f>'Olah Data'!M393</f>
        <v>Ahmad wahyu febrian</v>
      </c>
      <c r="I395" s="1" t="str">
        <f>'Olah Data'!N393</f>
        <v>BRI</v>
      </c>
      <c r="J395" s="1" t="str">
        <f>'Olah Data'!O393</f>
        <v>KC Jakarta otista</v>
      </c>
      <c r="K395" s="1" t="str">
        <f>'Olah Data'!P393</f>
        <v>Jl. H. Hasbi No.16, RT.10/RW.9, Bidara Cina, Kecamatan Jatinegara, Kota Jakarta Timur, Daerah Khusus Ibukota Jakarta 13330</v>
      </c>
      <c r="L395" s="1" t="str">
        <f>'Olah Data'!Q393</f>
        <v>Jakarta Timur</v>
      </c>
      <c r="M395" s="1" t="str">
        <f>'Olah Data'!R393</f>
        <v>Jl. Dakota, Rembiga, Kec. Selaparang, Kota Mataram, Nusa Tenggara Bar. 83124</v>
      </c>
      <c r="N395" s="1" t="str">
        <f>'Olah Data'!S393</f>
        <v>5271 Kota Mataram Provinsi Nusa Tenggara Barat</v>
      </c>
      <c r="O395" s="1" t="str">
        <f>'Olah Data'!U393</f>
        <v>5201 Kabupaten Lombok Barat Provinsi Nusa Tenggara Barat</v>
      </c>
      <c r="P395" s="1" t="str">
        <f>'Olah Data'!V393</f>
        <v>7407 BPS Kabupaten Wakatobi</v>
      </c>
      <c r="Q395" s="1" t="str">
        <f>'Olah Data'!W393</f>
        <v>7400 BPS Provinsi Sulawesi Tenggara</v>
      </c>
    </row>
    <row r="396" spans="1:18" ht="12.75">
      <c r="A396" s="3">
        <f>'Olah Data'!A394</f>
        <v>45450.360915092591</v>
      </c>
      <c r="B396" s="1" t="str">
        <f>'Olah Data'!B394</f>
        <v>2D33</v>
      </c>
      <c r="C396" s="23" t="str">
        <f>'Olah Data'!D394</f>
        <v>112212830</v>
      </c>
      <c r="D396" s="1" t="str">
        <f>'Olah Data'!E394</f>
        <v>Raihan Ainurrahim Falah</v>
      </c>
      <c r="E396" s="1" t="str">
        <f>'Olah Data'!I394</f>
        <v>ainurrahimraihan@gmail.com</v>
      </c>
      <c r="F396" s="1" t="str">
        <f>'Olah Data'!J394</f>
        <v>083138202104</v>
      </c>
      <c r="G396" s="23" t="str">
        <f>'Olah Data'!L394</f>
        <v>508301017284503</v>
      </c>
      <c r="H396" s="1" t="str">
        <f>'Olah Data'!M394</f>
        <v>RAIHAN AINURRAHIM FALAH</v>
      </c>
      <c r="I396" s="1" t="str">
        <f>'Olah Data'!N394</f>
        <v>BRI</v>
      </c>
      <c r="J396" s="1" t="str">
        <f>'Olah Data'!O394</f>
        <v>5083 UNIT KALEBAJENG SUNGGUMINASA</v>
      </c>
      <c r="K396" s="1" t="str">
        <f>'Olah Data'!P394</f>
        <v>RT.2/RW.3, No.24a,  Gg. Mangga, Kelurahan Bidara Cina, Kecamatan Jatinegara.</v>
      </c>
      <c r="L396" s="1" t="str">
        <f>'Olah Data'!Q394</f>
        <v>Jakarta Timur</v>
      </c>
      <c r="M396" s="1" t="str">
        <f>'Olah Data'!R394</f>
        <v>RT.01/RW.01, 01, Jalan Lapangan, Kelurahan Limbung, Kecamatan Bajeng</v>
      </c>
      <c r="N396" s="1" t="str">
        <f>'Olah Data'!S394</f>
        <v>7306 Kabupaten Gowa Provinsi Sulawesi Selatan</v>
      </c>
      <c r="O396" s="1" t="str">
        <f>'Olah Data'!U394</f>
        <v>7371 Kota Makassar Provinsi Sulawesi Selatan</v>
      </c>
      <c r="P396" s="1" t="str">
        <f>'Olah Data'!V394</f>
        <v>7371 BPS Kota Makassar</v>
      </c>
      <c r="Q396" s="1" t="str">
        <f>'Olah Data'!W394</f>
        <v>7306 BPS Kabupaten Gowa</v>
      </c>
    </row>
    <row r="397" spans="1:18" ht="12.75">
      <c r="A397" s="13">
        <f>'Olah Data'!A395</f>
        <v>45450.386761516202</v>
      </c>
      <c r="B397" s="14" t="str">
        <f>'Olah Data'!B395</f>
        <v>2D32</v>
      </c>
      <c r="C397" s="42" t="str">
        <f>'Olah Data'!D395</f>
        <v>112212819</v>
      </c>
      <c r="D397" s="14" t="str">
        <f>'Olah Data'!E395</f>
        <v>Putri Moelinda Fitriani</v>
      </c>
      <c r="E397" s="14" t="str">
        <f>'Olah Data'!I395</f>
        <v>112212819@stis.ac.id</v>
      </c>
      <c r="F397" s="14" t="str">
        <f>'Olah Data'!J395</f>
        <v>085812031614</v>
      </c>
      <c r="G397" s="42" t="str">
        <f>'Olah Data'!L395</f>
        <v>712401003654536</v>
      </c>
      <c r="H397" s="14" t="str">
        <f>'Olah Data'!M395</f>
        <v>Lailatul Kudriyah</v>
      </c>
      <c r="I397" s="14" t="str">
        <f>'Olah Data'!N395</f>
        <v>Bri</v>
      </c>
      <c r="J397" s="14" t="str">
        <f>'Olah Data'!O395</f>
        <v>7124 Unit Sekarmulya Sampang</v>
      </c>
      <c r="K397" s="14" t="str">
        <f>'Olah Data'!P395</f>
        <v>Jalan Kebon Nanas Selatan I No. 4, RT.6/RW.8, Cipinang Cempedak, Jatinegara</v>
      </c>
      <c r="L397" s="14" t="str">
        <f>'Olah Data'!Q395</f>
        <v>Jakarta Timur</v>
      </c>
      <c r="M397" s="14" t="str">
        <f>'Olah Data'!R395</f>
        <v>Jalan Rajawli II, Karang Dalem, Sampang</v>
      </c>
      <c r="N397" s="14" t="str">
        <f>'Olah Data'!S395</f>
        <v>3527 Kabupaten Sampang Provinsi Jawa Timur</v>
      </c>
      <c r="O397" s="14" t="str">
        <f>'Olah Data'!U395</f>
        <v>3578 Kota Surabaya Provinsi Jawa Timur</v>
      </c>
      <c r="P397" s="14" t="str">
        <f>'Olah Data'!V395</f>
        <v>3500 BPS Provinsi Jawa Timur</v>
      </c>
      <c r="Q397" s="14" t="str">
        <f>'Olah Data'!W395</f>
        <v>3578 BPS Kota Surabaya</v>
      </c>
      <c r="R397" s="14"/>
    </row>
    <row r="398" spans="1:18" ht="12.75">
      <c r="A398" s="13">
        <f>'Olah Data'!A396</f>
        <v>45450.415354328703</v>
      </c>
      <c r="B398" s="14" t="str">
        <f>'Olah Data'!B396</f>
        <v>2D33</v>
      </c>
      <c r="C398" s="42" t="str">
        <f>'Olah Data'!D396</f>
        <v>112212908</v>
      </c>
      <c r="D398" s="14" t="str">
        <f>'Olah Data'!E396</f>
        <v>Vhania Mutiara Indah Sinaga</v>
      </c>
      <c r="E398" s="14" t="str">
        <f>'Olah Data'!I396</f>
        <v>112212908@stis.ac.id</v>
      </c>
      <c r="F398" s="14" t="str">
        <f>'Olah Data'!J396</f>
        <v>081369720493</v>
      </c>
      <c r="G398" s="42" t="str">
        <f>'Olah Data'!L396</f>
        <v>529601028760535</v>
      </c>
      <c r="H398" s="14" t="str">
        <f>'Olah Data'!M396</f>
        <v>VHANIA MUTIARA INDAH SINAGA</v>
      </c>
      <c r="I398" s="14" t="str">
        <f>'Olah Data'!N396</f>
        <v>BRI</v>
      </c>
      <c r="J398" s="14" t="str">
        <f>'Olah Data'!O396</f>
        <v>BRI Kota Medan</v>
      </c>
      <c r="K398" s="14" t="str">
        <f>'Olah Data'!P396</f>
        <v>Jalan Sensus I, No.8a, RT.01/RW.04, Bidara Cina, Jatinegara</v>
      </c>
      <c r="L398" s="14" t="str">
        <f>'Olah Data'!Q396</f>
        <v>Jakarta Timur</v>
      </c>
      <c r="M398" s="14" t="str">
        <f>'Olah Data'!R396</f>
        <v>Jalan Jati III, Gg. Ampera II, No.8a, Kel.Teladan Timur, Kec. Medan Kota</v>
      </c>
      <c r="N398" s="14" t="str">
        <f>'Olah Data'!S396</f>
        <v>1275 Kota Medan Provinsi Sumatera Utara</v>
      </c>
      <c r="O398" s="14" t="str">
        <f>'Olah Data'!U396</f>
        <v>1212 Kabupaten Deli Serdang Provinsi Sumatera Utara</v>
      </c>
      <c r="P398" s="14" t="str">
        <f>'Olah Data'!V396</f>
        <v>1275 BPS Kota Medan</v>
      </c>
      <c r="Q398" s="14" t="str">
        <f>'Olah Data'!W396</f>
        <v>1212 BPS Kabupaten Deli Serdang</v>
      </c>
    </row>
    <row r="399" spans="1:18" ht="12.75">
      <c r="A399" s="13">
        <f>'Olah Data'!A397</f>
        <v>45450.41747537037</v>
      </c>
      <c r="B399" s="14" t="str">
        <f>'Olah Data'!B397</f>
        <v>3SD2</v>
      </c>
      <c r="C399" s="42" t="str">
        <f>'Olah Data'!D397</f>
        <v>222112303</v>
      </c>
      <c r="D399" s="14" t="str">
        <f>'Olah Data'!E397</f>
        <v>Raihan Rahmanda Junianto</v>
      </c>
      <c r="E399" s="14" t="str">
        <f>'Olah Data'!I397</f>
        <v>raihanrahmanda22@gmail.com</v>
      </c>
      <c r="F399" s="14" t="str">
        <f>'Olah Data'!J397</f>
        <v>085156570260</v>
      </c>
      <c r="G399" s="42" t="str">
        <f>'Olah Data'!L397</f>
        <v>1390021412881</v>
      </c>
      <c r="H399" s="14" t="str">
        <f>'Olah Data'!M397</f>
        <v>RAIHAN RAHMANDA JUNI</v>
      </c>
      <c r="I399" s="14" t="str">
        <f>'Olah Data'!N397</f>
        <v>Mandiri</v>
      </c>
      <c r="J399" s="14" t="str">
        <f>'Olah Data'!O397</f>
        <v>Kota Pekalongan</v>
      </c>
      <c r="K399" s="14" t="str">
        <f>'Olah Data'!P397</f>
        <v>Jl. Kebon Nanas Utara 2 RT.5 RW.7 No 21, Cipinang Cempedak, Jakarta Timur.</v>
      </c>
      <c r="L399" s="14" t="str">
        <f>'Olah Data'!Q397</f>
        <v>Jakarta Timur</v>
      </c>
      <c r="M399" s="14" t="str">
        <f>'Olah Data'!R397</f>
        <v xml:space="preserve">Jalan H. Sehab Bligo No. 27, Buaran, Pekalongan </v>
      </c>
      <c r="N399" s="14" t="str">
        <f>'Olah Data'!S397</f>
        <v>3326 Kabupaten Pekalongan Provinsi Jawa Tengah</v>
      </c>
      <c r="O399" s="14" t="str">
        <f>'Olah Data'!U397</f>
        <v>3375 Kota Pekalongan Provinsi Jawa Tengah</v>
      </c>
      <c r="P399" s="14" t="str">
        <f>'Olah Data'!V397</f>
        <v>3375 BPS Kota Pekalongan</v>
      </c>
      <c r="Q399" s="14" t="str">
        <f>'Olah Data'!W397</f>
        <v>3325 BPS Kabupaten Batang</v>
      </c>
    </row>
    <row r="400" spans="1:18" ht="12.75">
      <c r="A400" s="13">
        <f>'Olah Data'!A398</f>
        <v>45450.426140439813</v>
      </c>
      <c r="B400" s="14" t="str">
        <f>'Olah Data'!B398</f>
        <v>3SK3</v>
      </c>
      <c r="C400" s="42" t="str">
        <f>'Olah Data'!D398</f>
        <v>212112050</v>
      </c>
      <c r="D400" s="14" t="str">
        <f>'Olah Data'!E398</f>
        <v>Fatimah Azzahrah</v>
      </c>
      <c r="E400" s="14" t="str">
        <f>'Olah Data'!I398</f>
        <v>leehana.cha@gmail.com</v>
      </c>
      <c r="F400" s="14" t="str">
        <f>'Olah Data'!J398</f>
        <v>082288462044</v>
      </c>
      <c r="G400" s="42" t="str">
        <f>'Olah Data'!L398</f>
        <v>034001118614509</v>
      </c>
      <c r="H400" s="14" t="str">
        <f>'Olah Data'!M398</f>
        <v>FATIMAH AZZAHRAH</v>
      </c>
      <c r="I400" s="14" t="str">
        <f>'Olah Data'!N398</f>
        <v>BRI</v>
      </c>
      <c r="J400" s="14" t="str">
        <f>'Olah Data'!O398</f>
        <v>Kantor Cabang Otista</v>
      </c>
      <c r="K400" s="14" t="str">
        <f>'Olah Data'!P398</f>
        <v>Jalan Kebon Sayur 1 No.12A RT.3/RW.15, Kel. Bidara Cina, Kec. Jatinegara, Jakarta Timur, Jakarta 13330 (Laundry Balqis)</v>
      </c>
      <c r="L400" s="14" t="str">
        <f>'Olah Data'!Q398</f>
        <v>Jakarta Timur</v>
      </c>
      <c r="M400" s="14" t="str">
        <f>'Olah Data'!R398</f>
        <v>Jl. Sao-Sao Lr. Damai No.30A Kec. Kadia, Kel. Bende, Kota Kendari, Sulawesi Tenggara</v>
      </c>
      <c r="N400" s="14" t="str">
        <f>'Olah Data'!S398</f>
        <v>7471 Kota Kendari Provinsi Sulawesi Tenggara</v>
      </c>
      <c r="O400" s="14" t="str">
        <f>'Olah Data'!U398</f>
        <v>7471 Kota Kendari Provinsi Sulawesi Tenggara</v>
      </c>
      <c r="P400" s="14" t="str">
        <f>'Olah Data'!V398</f>
        <v>7400 BPS Provinsi Sulawesi Tenggara</v>
      </c>
      <c r="Q400" s="14" t="str">
        <f>'Olah Data'!W398</f>
        <v>7471 BPS Kota Kendari</v>
      </c>
    </row>
    <row r="401" spans="1:17" ht="12.75">
      <c r="A401" s="13">
        <f>'Olah Data'!A399</f>
        <v>45450.436637905092</v>
      </c>
      <c r="B401" s="14" t="str">
        <f>'Olah Data'!B399</f>
        <v>3SK3</v>
      </c>
      <c r="C401" s="42" t="str">
        <f>'Olah Data'!D399</f>
        <v>212112405</v>
      </c>
      <c r="D401" s="14" t="str">
        <f>'Olah Data'!E399</f>
        <v>Uswatun Alifah</v>
      </c>
      <c r="E401" s="14" t="str">
        <f>'Olah Data'!I399</f>
        <v>uusalifah2002@gmail.com</v>
      </c>
      <c r="F401" s="14" t="str">
        <f>'Olah Data'!J399</f>
        <v>085697747179</v>
      </c>
      <c r="G401" s="42" t="str">
        <f>'Olah Data'!L399</f>
        <v>602801054548535</v>
      </c>
      <c r="H401" s="14" t="str">
        <f>'Olah Data'!M399</f>
        <v>USWATUN ALIFAH</v>
      </c>
      <c r="I401" s="14" t="str">
        <f>'Olah Data'!N399</f>
        <v>BRI</v>
      </c>
      <c r="J401" s="14" t="str">
        <f>'Olah Data'!O399</f>
        <v>BRI UNIT PAMOTAN</v>
      </c>
      <c r="K401" s="14" t="str">
        <f>'Olah Data'!P399</f>
        <v>jl. Abdul Rahman no 34A, RT 002 RW 009, Bidara Cina, Jatinegara</v>
      </c>
      <c r="L401" s="14" t="str">
        <f>'Olah Data'!Q399</f>
        <v>Jakarta Timur</v>
      </c>
      <c r="M401" s="14" t="str">
        <f>'Olah Data'!R399</f>
        <v>RT 08/RW 03, Desa Kalitengah, Kecamatan Pancur, Kabupaten Rembang</v>
      </c>
      <c r="N401" s="14" t="str">
        <f>'Olah Data'!S399</f>
        <v>3317 Kabupaten Rembang Provinsi Jawa Tengah</v>
      </c>
      <c r="O401" s="14" t="str">
        <f>'Olah Data'!U399</f>
        <v>3316 Kabupaten Blora Provinsi Jawa Tengah</v>
      </c>
      <c r="P401" s="14" t="str">
        <f>'Olah Data'!V399</f>
        <v>3317 BPS Kabupaten Rembang</v>
      </c>
      <c r="Q401" s="14" t="str">
        <f>'Olah Data'!W399</f>
        <v>3316 BPS Kabupaten Blora</v>
      </c>
    </row>
    <row r="402" spans="1:17" ht="12.75">
      <c r="A402" s="13">
        <f>'Olah Data'!A400</f>
        <v>45450.445314375</v>
      </c>
      <c r="B402" s="14" t="str">
        <f>'Olah Data'!B400</f>
        <v>3SE3</v>
      </c>
      <c r="C402" s="42" t="str">
        <f>'Olah Data'!D400</f>
        <v>212111923</v>
      </c>
      <c r="D402" s="14" t="str">
        <f>'Olah Data'!E400</f>
        <v>Arlita Dwina Firlana Sari</v>
      </c>
      <c r="E402" s="14" t="str">
        <f>'Olah Data'!I400</f>
        <v>firlanasariarlita@gmail.com</v>
      </c>
      <c r="F402" s="14" t="str">
        <f>'Olah Data'!J400</f>
        <v>0895329204245</v>
      </c>
      <c r="G402" s="42" t="str">
        <f>'Olah Data'!L400</f>
        <v>7186092079</v>
      </c>
      <c r="H402" s="14" t="str">
        <f>'Olah Data'!M400</f>
        <v>Arlita Dwina Firlana Sari</v>
      </c>
      <c r="I402" s="14" t="str">
        <f>'Olah Data'!N400</f>
        <v>BSI</v>
      </c>
      <c r="J402" s="14" t="str">
        <f>'Olah Data'!O400</f>
        <v>Tuban</v>
      </c>
      <c r="K402" s="14" t="str">
        <f>'Olah Data'!P400</f>
        <v>Jalan Otista Raya Gg. Masjid No. 32 RT 14 RW 09, Kelurahan Bidara Cina, Kecamatan Jatinegara</v>
      </c>
      <c r="L402" s="14" t="str">
        <f>'Olah Data'!Q400</f>
        <v>Jakarta Timur</v>
      </c>
      <c r="M402" s="14" t="str">
        <f>'Olah Data'!R400</f>
        <v xml:space="preserve">Perum Bukit Karang Jl. Jamrud AH-3, RT 01 RW 06, Kelurahan Karang, Kecamatan Semanding </v>
      </c>
      <c r="N402" s="14" t="str">
        <f>'Olah Data'!S400</f>
        <v>3523 Kabupaten Tuban Provinsi Jawa Timur</v>
      </c>
      <c r="O402" s="14" t="str">
        <f>'Olah Data'!U400</f>
        <v>3522 Kabupaten Bojonegoro Provinsi Jawa Timur</v>
      </c>
      <c r="P402" s="14" t="str">
        <f>'Olah Data'!V400</f>
        <v>3523 BPS Kabupaten Tuban</v>
      </c>
      <c r="Q402" s="14" t="str">
        <f>'Olah Data'!W400</f>
        <v>3515 BPS Kabupaten Sidoarjo</v>
      </c>
    </row>
    <row r="403" spans="1:17" ht="12.75">
      <c r="A403" s="13">
        <f>'Olah Data'!A401</f>
        <v>45450.446525150459</v>
      </c>
      <c r="B403" s="14" t="str">
        <f>'Olah Data'!B401</f>
        <v>3SD3</v>
      </c>
      <c r="C403" s="42" t="str">
        <f>'Olah Data'!D401</f>
        <v>222112325</v>
      </c>
      <c r="D403" s="14" t="str">
        <f>'Olah Data'!E401</f>
        <v>Riska Fazilla</v>
      </c>
      <c r="E403" s="14" t="str">
        <f>'Olah Data'!I401</f>
        <v>riskafazilla7@gmail.com</v>
      </c>
      <c r="F403" s="14" t="str">
        <f>'Olah Data'!J401</f>
        <v>082217552217</v>
      </c>
      <c r="G403" s="42" t="str">
        <f>'Olah Data'!L401</f>
        <v>7191251967</v>
      </c>
      <c r="H403" s="14" t="str">
        <f>'Olah Data'!M401</f>
        <v>Riska Fazilla</v>
      </c>
      <c r="I403" s="14" t="str">
        <f>'Olah Data'!N401</f>
        <v>Bank Syariah Indonesia</v>
      </c>
      <c r="J403" s="14" t="str">
        <f>'Olah Data'!O401</f>
        <v>KC Sigli 2</v>
      </c>
      <c r="K403" s="14" t="str">
        <f>'Olah Data'!P401</f>
        <v>RT15/RW8, No.6B, Jalan Ayub, Bidara cina, Jatinegara, Jakarta Timur, 13330</v>
      </c>
      <c r="L403" s="14" t="str">
        <f>'Olah Data'!Q401</f>
        <v>Jakarta Timur</v>
      </c>
      <c r="M403" s="14" t="str">
        <f>'Olah Data'!R401</f>
        <v>RT00/RW00, Jalan KB, Baet, Kec.Baitussalam</v>
      </c>
      <c r="N403" s="14" t="str">
        <f>'Olah Data'!S401</f>
        <v>1171 Kota Banda Aceh Provinsi Aceh</v>
      </c>
      <c r="O403" s="14" t="str">
        <f>'Olah Data'!U401</f>
        <v>1109 Kabupaten Pidie Provinsi Aceh</v>
      </c>
      <c r="P403" s="14" t="str">
        <f>'Olah Data'!V401</f>
        <v>1100 BPS Provinsi Aceh</v>
      </c>
      <c r="Q403" s="14" t="str">
        <f>'Olah Data'!W401</f>
        <v>1171 BPS Kota Banda Aceh</v>
      </c>
    </row>
    <row r="404" spans="1:17" ht="12.75">
      <c r="A404" s="13">
        <f>'Olah Data'!A402</f>
        <v>45450.454791851851</v>
      </c>
      <c r="B404" s="14" t="str">
        <f>'Olah Data'!B402</f>
        <v>3SK1</v>
      </c>
      <c r="C404" s="42" t="str">
        <f>'Olah Data'!D402</f>
        <v>212112180</v>
      </c>
      <c r="D404" s="14" t="str">
        <f>'Olah Data'!E402</f>
        <v>Martha Mar'atu Mufida</v>
      </c>
      <c r="E404" s="14" t="str">
        <f>'Olah Data'!I402</f>
        <v>marthamufida20@gmail.com</v>
      </c>
      <c r="F404" s="14" t="str">
        <f>'Olah Data'!J402</f>
        <v>085784297763</v>
      </c>
      <c r="G404" s="42" t="str">
        <f>'Olah Data'!L402</f>
        <v>614901021013535</v>
      </c>
      <c r="H404" s="14" t="str">
        <f>'Olah Data'!M402</f>
        <v>MARTHA MAR'ATU MUFIDA</v>
      </c>
      <c r="I404" s="14" t="str">
        <f>'Olah Data'!N402</f>
        <v>BRI</v>
      </c>
      <c r="J404" s="14" t="str">
        <f>'Olah Data'!O402</f>
        <v>6149 UNIT CEMARA BLITAR</v>
      </c>
      <c r="K404" s="14" t="str">
        <f>'Olah Data'!P402</f>
        <v>Jalan Sensus II No.16, RT.7/RW.4, Kelurahan Bidaracina, Jatinegara
Jakarta Timur, kode pos 13330</v>
      </c>
      <c r="L404" s="14" t="str">
        <f>'Olah Data'!Q402</f>
        <v>Jakarta Timur</v>
      </c>
      <c r="M404" s="14" t="str">
        <f>'Olah Data'!R402</f>
        <v>RT 003/RW 003,NO 7, JL. KELENGKENG, KEL. KARANGSARI, KECAMATAN SUKOREJO, KOTA BLITAR</v>
      </c>
      <c r="N404" s="14" t="str">
        <f>'Olah Data'!S402</f>
        <v>3572 Kota Blitar Provinsi Jawa Timur</v>
      </c>
      <c r="O404" s="14" t="str">
        <f>'Olah Data'!U402</f>
        <v>3505 Kabupaten Blitar Provinsi Jawa Timur</v>
      </c>
      <c r="P404" s="14" t="str">
        <f>'Olah Data'!V402</f>
        <v>3572 BPS Kota Blitar</v>
      </c>
      <c r="Q404" s="14" t="str">
        <f>'Olah Data'!W402</f>
        <v>3505 BPS Kabupaten Blitar</v>
      </c>
    </row>
    <row r="405" spans="1:17" ht="12.75">
      <c r="A405" s="13">
        <f>'Olah Data'!A403</f>
        <v>45450.459293043983</v>
      </c>
      <c r="B405" s="14" t="str">
        <f>'Olah Data'!B403</f>
        <v>3SD2</v>
      </c>
      <c r="C405" s="42" t="str">
        <f>'Olah Data'!D403</f>
        <v>222112212</v>
      </c>
      <c r="D405" s="14" t="str">
        <f>'Olah Data'!E403</f>
        <v>Muhammad Fauzan Azima. A</v>
      </c>
      <c r="E405" s="14" t="str">
        <f>'Olah Data'!I403</f>
        <v>muhammadfauzanazima01@gmail.com</v>
      </c>
      <c r="F405" s="14" t="str">
        <f>'Olah Data'!J403</f>
        <v>082169972608</v>
      </c>
      <c r="G405" s="42" t="str">
        <f>'Olah Data'!L403</f>
        <v>7189151572</v>
      </c>
      <c r="H405" s="14" t="str">
        <f>'Olah Data'!M403</f>
        <v>MUHAMMAD FAUZAN AZIMA A</v>
      </c>
      <c r="I405" s="14" t="str">
        <f>'Olah Data'!N403</f>
        <v>BSI</v>
      </c>
      <c r="J405" s="14" t="str">
        <f>'Olah Data'!O403</f>
        <v>Bank Syariah Indonesia Kcp. Payakumbuh</v>
      </c>
      <c r="K405" s="14" t="str">
        <f>'Olah Data'!P403</f>
        <v>Jalan Kebon Nanas Utara 1 Otista 3 RT.002/RW 07, No.4, Kelurahan Cipinang Cempedak, Kecamatan Jatinegara, Kos Bu Ijah Sebelah Majelis Ta'lim Assalafy</v>
      </c>
      <c r="L405" s="14" t="str">
        <f>'Olah Data'!Q403</f>
        <v>Jakarta Timur</v>
      </c>
      <c r="M405" s="14" t="str">
        <f>'Olah Data'!R403</f>
        <v>Samping SD 01 Nagari Batuhampar, Kecamatan Akabiluru</v>
      </c>
      <c r="N405" s="14" t="str">
        <f>'Olah Data'!S403</f>
        <v>1308 Kabupaten Lima Puluh Kota Provinsi Sumatera Barat</v>
      </c>
      <c r="O405" s="14" t="str">
        <f>'Olah Data'!U403</f>
        <v>1376 Kota Payakumbuh Provinsi Sumatera Barat</v>
      </c>
      <c r="P405" s="14" t="str">
        <f>'Olah Data'!V403</f>
        <v>1376 BPS Kota Payakumbuh</v>
      </c>
      <c r="Q405" s="14" t="str">
        <f>'Olah Data'!W403</f>
        <v>1375 BPS Kota Bukittinggi</v>
      </c>
    </row>
    <row r="406" spans="1:17" ht="12.75">
      <c r="A406" s="13">
        <f>'Olah Data'!A404</f>
        <v>45451.063323831018</v>
      </c>
      <c r="B406" s="14" t="str">
        <f>'Olah Data'!B404</f>
        <v>3SD3</v>
      </c>
      <c r="C406" s="42" t="str">
        <f>'Olah Data'!D404</f>
        <v>222111938</v>
      </c>
      <c r="D406" s="14" t="str">
        <f>'Olah Data'!E404</f>
        <v>Azhari</v>
      </c>
      <c r="E406" s="14" t="str">
        <f>'Olah Data'!I404</f>
        <v>azhariacson2211@gmail.com</v>
      </c>
      <c r="F406" s="14" t="str">
        <f>'Olah Data'!J404</f>
        <v>088705712107</v>
      </c>
      <c r="G406" s="42" t="str">
        <f>'Olah Data'!L404</f>
        <v>485301030911535</v>
      </c>
      <c r="H406" s="14" t="str">
        <f>'Olah Data'!M404</f>
        <v>AZHARI</v>
      </c>
      <c r="I406" s="14" t="str">
        <f>'Olah Data'!N404</f>
        <v>BRI</v>
      </c>
      <c r="J406" s="14" t="str">
        <f>'Olah Data'!O404</f>
        <v>BRI Unit Selakau Kantor Cabang Kab. Sambas</v>
      </c>
      <c r="K406" s="14" t="str">
        <f>'Olah Data'!P404</f>
        <v>Jl. Ayub 6A RT15/RW8 Jatinegara, Jakarta Timur, DKI Jakarta, JATINEGARA, KOTA JAKARTA TIMUR, DKI JAKARTA</v>
      </c>
      <c r="L406" s="14" t="str">
        <f>'Olah Data'!Q404</f>
        <v>Jakarta Timur</v>
      </c>
      <c r="M406" s="14" t="str">
        <f>'Olah Data'!R404</f>
        <v>Dusun Polaria, Gang Manggis, RT.8/RW.4, Desa Sungai Rusa, Selakau (No. 65)
SELAKAU, KAB. SAMBAS, KALIMANTAN BARAT</v>
      </c>
      <c r="N406" s="14" t="str">
        <f>'Olah Data'!S404</f>
        <v>6101 Kabupaten Sambas Provinsi Kalimantan Barat</v>
      </c>
      <c r="O406" s="14" t="str">
        <f>'Olah Data'!U404</f>
        <v>6172 Kota Singkawang Provinsi Kalimantan Barat</v>
      </c>
      <c r="P406" s="14" t="str">
        <f>'Olah Data'!V404</f>
        <v>6172 BPS Kota Singkawang</v>
      </c>
      <c r="Q406" s="14" t="str">
        <f>'Olah Data'!W404</f>
        <v>6101 BPS Kabupaten Sambas</v>
      </c>
    </row>
    <row r="407" spans="1:17" ht="12.75">
      <c r="A407" s="13">
        <f>'Olah Data'!A405</f>
        <v>45450.567820694443</v>
      </c>
      <c r="B407" s="14" t="str">
        <f>'Olah Data'!B405</f>
        <v>2D31</v>
      </c>
      <c r="C407" s="42" t="str">
        <f>'Olah Data'!D405</f>
        <v>112212563</v>
      </c>
      <c r="D407" s="14" t="str">
        <f>'Olah Data'!E405</f>
        <v>Devina Salsabiila</v>
      </c>
      <c r="E407" s="14" t="str">
        <f>'Olah Data'!I405</f>
        <v>devinasalsabiila724@gmail.com</v>
      </c>
      <c r="F407" s="14" t="str">
        <f>'Olah Data'!J405</f>
        <v>085730002575</v>
      </c>
      <c r="G407" s="42" t="str">
        <f>'Olah Data'!L405</f>
        <v>615601029979532</v>
      </c>
      <c r="H407" s="14" t="str">
        <f>'Olah Data'!M405</f>
        <v>Devina Salsabiila</v>
      </c>
      <c r="I407" s="14" t="str">
        <f>'Olah Data'!N405</f>
        <v>BRI</v>
      </c>
      <c r="J407" s="14" t="str">
        <f>'Olah Data'!O405</f>
        <v>BRI Unit Kanigoro</v>
      </c>
      <c r="K407" s="14" t="str">
        <f>'Olah Data'!P405</f>
        <v>Jalan Otista 2 No. 4 RT 007/ RW 009, Kelurahan Bidaracina, Kecamatan Jatinegara, Jakarta Timur 13330</v>
      </c>
      <c r="L407" s="14" t="str">
        <f>'Olah Data'!Q405</f>
        <v>Jakarta Timur</v>
      </c>
      <c r="M407" s="14" t="str">
        <f>'Olah Data'!R405</f>
        <v>Dusun Pakel RT 01/ RW 05, Desa Banggle, Kecamatan Kanigoro, Kabupaten Blitar, Jawa Timur</v>
      </c>
      <c r="N407" s="14" t="str">
        <f>'Olah Data'!S405</f>
        <v>3505 Kabupaten Blitar Provinsi Jawa Timur</v>
      </c>
      <c r="O407" s="14" t="str">
        <f>'Olah Data'!U405</f>
        <v>3504 Kabupaten Tulungagung Provinsi Jawa Timur</v>
      </c>
      <c r="P407" s="14" t="str">
        <f>'Olah Data'!V405</f>
        <v>3572 BPS Kota Blitar</v>
      </c>
      <c r="Q407" s="14" t="str">
        <f>'Olah Data'!W405</f>
        <v>3505 BPS Kabupaten Blitar</v>
      </c>
    </row>
    <row r="408" spans="1:17" ht="12.75">
      <c r="A408" s="13">
        <f>'Olah Data'!A406</f>
        <v>45450.52415438657</v>
      </c>
      <c r="B408" s="14" t="str">
        <f>'Olah Data'!B406</f>
        <v>3SK1</v>
      </c>
      <c r="C408" s="42" t="str">
        <f>'Olah Data'!D406</f>
        <v>212112293</v>
      </c>
      <c r="D408" s="14" t="str">
        <f>'Olah Data'!E406</f>
        <v>Putri Safira Shalsabila</v>
      </c>
      <c r="E408" s="14" t="str">
        <f>'Olah Data'!I406</f>
        <v>ptrsafirashalsa02@gmail.com</v>
      </c>
      <c r="F408" s="14" t="str">
        <f>'Olah Data'!J406</f>
        <v>082139877805</v>
      </c>
      <c r="G408" s="42" t="str">
        <f>'Olah Data'!L406</f>
        <v>1710011558098</v>
      </c>
      <c r="H408" s="14" t="str">
        <f>'Olah Data'!M406</f>
        <v>PUTRI SAFIRA SHALSABILA</v>
      </c>
      <c r="I408" s="14" t="str">
        <f>'Olah Data'!N406</f>
        <v>Mandiri</v>
      </c>
      <c r="J408" s="14" t="str">
        <f>'Olah Data'!O406</f>
        <v>Tulungagung</v>
      </c>
      <c r="K408" s="14" t="str">
        <f>'Olah Data'!P406</f>
        <v>Jalan Kebon Sayur I No.12A, RT 3/RW 15, Kel. Bidara Cina, Kec. Jatinegara, Kota Jakarta Timur, DKI Jakarta, 13330</v>
      </c>
      <c r="L408" s="14" t="str">
        <f>'Olah Data'!Q406</f>
        <v>Jakarta Timur</v>
      </c>
      <c r="M408" s="14" t="str">
        <f>'Olah Data'!R406</f>
        <v>Desa Tawangsari RT 5/RW 1, Kec. Kedungwaru, Kab. Tulungagung, Jawa Timur, 66227</v>
      </c>
      <c r="N408" s="14" t="str">
        <f>'Olah Data'!S406</f>
        <v>3504 Kabupaten Tulungagung Provinsi Jawa Timur</v>
      </c>
      <c r="O408" s="14" t="str">
        <f>'Olah Data'!U406</f>
        <v>3571 Kota Kediri Provinsi Jawa Timur</v>
      </c>
      <c r="P408" s="14" t="str">
        <f>'Olah Data'!V406</f>
        <v>3504 BPS Kabupaten Tulungagung</v>
      </c>
      <c r="Q408" s="14" t="str">
        <f>'Olah Data'!W406</f>
        <v>3571 BPS Kota Kediri</v>
      </c>
    </row>
    <row r="409" spans="1:17" ht="12.75">
      <c r="A409" s="13">
        <f>'Olah Data'!A407</f>
        <v>45450.571332673615</v>
      </c>
      <c r="B409" s="14" t="str">
        <f>'Olah Data'!B407</f>
        <v>3SI1</v>
      </c>
      <c r="C409" s="42" t="str">
        <f>'Olah Data'!D407</f>
        <v>222112410</v>
      </c>
      <c r="D409" s="14" t="str">
        <f>'Olah Data'!E407</f>
        <v>Venny Septia Hartono</v>
      </c>
      <c r="E409" s="14" t="str">
        <f>'Olah Data'!I407</f>
        <v>venny.septia2809@gmail.com</v>
      </c>
      <c r="F409" s="14" t="str">
        <f>'Olah Data'!J407</f>
        <v>085334347296</v>
      </c>
      <c r="G409" s="42" t="str">
        <f>'Olah Data'!L407</f>
        <v>0901879027</v>
      </c>
      <c r="H409" s="14" t="str">
        <f>'Olah Data'!M407</f>
        <v>VENNY SEPTIA HARTONO</v>
      </c>
      <c r="I409" s="14" t="str">
        <f>'Olah Data'!N407</f>
        <v>BCA</v>
      </c>
      <c r="J409" s="14" t="str">
        <f>'Olah Data'!O407</f>
        <v>Blitar</v>
      </c>
      <c r="K409" s="14" t="str">
        <f>'Olah Data'!P407</f>
        <v>Kos Pak Husen, Jalan Sensus II No.16 RT.7/RW.4, Kelurahan Bidara</v>
      </c>
      <c r="L409" s="14" t="str">
        <f>'Olah Data'!Q407</f>
        <v>Jakarta Timur</v>
      </c>
      <c r="M409" s="14" t="str">
        <f>'Olah Data'!R407</f>
        <v>BTN Tlogo Blok H-2 Kec.Kanigoro Kab.Blitar</v>
      </c>
      <c r="N409" s="14" t="str">
        <f>'Olah Data'!S407</f>
        <v>3505 Kabupaten Blitar Provinsi Jawa Timur</v>
      </c>
      <c r="O409" s="14" t="str">
        <f>'Olah Data'!U407</f>
        <v>3572 Kota Blitar Provinsi Jawa Timur</v>
      </c>
      <c r="P409" s="14" t="str">
        <f>'Olah Data'!V407</f>
        <v>3572 BPS Kota Blitar</v>
      </c>
      <c r="Q409" s="14" t="str">
        <f>'Olah Data'!W407</f>
        <v>3505 BPS Kabupaten Blitar</v>
      </c>
    </row>
    <row r="410" spans="1:17" ht="12.75">
      <c r="A410" s="13">
        <f>'Olah Data'!A408</f>
        <v>45450.589036238423</v>
      </c>
      <c r="B410" s="14" t="str">
        <f>'Olah Data'!B408</f>
        <v>3SE3</v>
      </c>
      <c r="C410" s="42" t="str">
        <f>'Olah Data'!D408</f>
        <v>212112425</v>
      </c>
      <c r="D410" s="14" t="str">
        <f>'Olah Data'!E408</f>
        <v>Yulia Nawang Wulandari</v>
      </c>
      <c r="E410" s="14" t="str">
        <f>'Olah Data'!I408</f>
        <v>nawangyulia7@gmail.com</v>
      </c>
      <c r="F410" s="14" t="str">
        <f>'Olah Data'!J408</f>
        <v>0895702969523</v>
      </c>
      <c r="G410" s="42" t="str">
        <f>'Olah Data'!L408</f>
        <v>1140018591290</v>
      </c>
      <c r="H410" s="14" t="str">
        <f>'Olah Data'!M408</f>
        <v>Yulia Nawang Wulandari</v>
      </c>
      <c r="I410" s="14" t="str">
        <f>'Olah Data'!N408</f>
        <v>Mandiri</v>
      </c>
      <c r="J410" s="14" t="str">
        <f>'Olah Data'!O408</f>
        <v>Cut Meutia</v>
      </c>
      <c r="K410" s="14" t="str">
        <f>'Olah Data'!P408</f>
        <v>Jalan Kebon Nanas Utara I No 15B, Cipinang Cimpedak, Jatinegara</v>
      </c>
      <c r="L410" s="14" t="str">
        <f>'Olah Data'!Q408</f>
        <v>Jakarta Timur</v>
      </c>
      <c r="M410" s="14" t="str">
        <f>'Olah Data'!R408</f>
        <v>Jalan Basuki Rahmat No 91, Pengajaran, Teluk Betung Utara, Bandar Lampung, Lampung</v>
      </c>
      <c r="N410" s="14" t="str">
        <f>'Olah Data'!S408</f>
        <v>1871 Kota Bandar Lampung Provinsi Lampung</v>
      </c>
      <c r="O410" s="14" t="str">
        <f>'Olah Data'!U408</f>
        <v>1809 Kabupaten Pesawaran Provinsi Lampung</v>
      </c>
      <c r="P410" s="14" t="str">
        <f>'Olah Data'!V408</f>
        <v>1800 BPS Provinsi Lampung</v>
      </c>
      <c r="Q410" s="14" t="str">
        <f>'Olah Data'!W408</f>
        <v>1871 BPS Kota Bandar Lampung</v>
      </c>
    </row>
    <row r="411" spans="1:17" ht="12.75">
      <c r="A411" s="13">
        <f>'Olah Data'!A409</f>
        <v>45450.604879016202</v>
      </c>
      <c r="B411" s="14" t="str">
        <f>'Olah Data'!B409</f>
        <v>3SK3</v>
      </c>
      <c r="C411" s="42" t="str">
        <f>'Olah Data'!D409</f>
        <v>212112181</v>
      </c>
      <c r="D411" s="14" t="str">
        <f>'Olah Data'!E409</f>
        <v>Maulana Kusuma Ramadhan</v>
      </c>
      <c r="E411" s="14" t="str">
        <f>'Olah Data'!I409</f>
        <v>maulana.kusuma2014@gmail.com</v>
      </c>
      <c r="F411" s="14" t="str">
        <f>'Olah Data'!J409</f>
        <v>087828926742</v>
      </c>
      <c r="G411" s="42" t="str">
        <f>'Olah Data'!L409</f>
        <v>106401007990504</v>
      </c>
      <c r="H411" s="14" t="str">
        <f>'Olah Data'!M409</f>
        <v>MAULANA KUSUMA RAMADHAN</v>
      </c>
      <c r="I411" s="14" t="str">
        <f>'Olah Data'!N409</f>
        <v>BRI</v>
      </c>
      <c r="J411" s="14" t="str">
        <f>'Olah Data'!O409</f>
        <v>1064 KCP PASAR KLIWON</v>
      </c>
      <c r="K411" s="14" t="str">
        <f>'Olah Data'!P409</f>
        <v>Jl. Otista 2 no.67a RT 07/RW 09, Bidaracina, Jatinegara, Jakarta Timur 13330</v>
      </c>
      <c r="L411" s="14" t="str">
        <f>'Olah Data'!Q409</f>
        <v>Jakarta Timur</v>
      </c>
      <c r="M411" s="14" t="str">
        <f>'Olah Data'!R409</f>
        <v>Mijen RT 001/RW 008, Sudiroprajan, Jebres</v>
      </c>
      <c r="N411" s="14" t="str">
        <f>'Olah Data'!S409</f>
        <v>3372 Kota Surakarta Provinsi Jawa Tengah</v>
      </c>
      <c r="O411" s="14" t="str">
        <f>'Olah Data'!U409</f>
        <v>3311 Kabupaten Sukoharjo Provinsi Jawa Tengah</v>
      </c>
      <c r="P411" s="14" t="str">
        <f>'Olah Data'!V409</f>
        <v>3372 BPS Kota Surakarta</v>
      </c>
      <c r="Q411" s="14" t="str">
        <f>'Olah Data'!W409</f>
        <v>3311 BPS Kabupaten Sukoharjo</v>
      </c>
    </row>
    <row r="412" spans="1:17" ht="12.75">
      <c r="A412" s="13">
        <f>'Olah Data'!A410</f>
        <v>45450.615440590278</v>
      </c>
      <c r="B412" s="14" t="str">
        <f>'Olah Data'!B410</f>
        <v>2D31</v>
      </c>
      <c r="C412" s="42" t="str">
        <f>'Olah Data'!D410</f>
        <v>112212823</v>
      </c>
      <c r="D412" s="14" t="str">
        <f>'Olah Data'!E410</f>
        <v>Raddin Aqilah</v>
      </c>
      <c r="E412" s="14" t="str">
        <f>'Olah Data'!I410</f>
        <v>raddinaqilah@gmail.com</v>
      </c>
      <c r="F412" s="14" t="str">
        <f>'Olah Data'!J410</f>
        <v>085298519293</v>
      </c>
      <c r="G412" s="42" t="str">
        <f>'Olah Data'!L410</f>
        <v>034001117480509</v>
      </c>
      <c r="H412" s="14" t="str">
        <f>'Olah Data'!M410</f>
        <v>RADDIN AQILAH</v>
      </c>
      <c r="I412" s="14" t="str">
        <f>'Olah Data'!N410</f>
        <v>BRI</v>
      </c>
      <c r="J412" s="14" t="str">
        <f>'Olah Data'!O410</f>
        <v>Jakarta Otista</v>
      </c>
      <c r="K412" s="14" t="str">
        <f>'Olah Data'!P410</f>
        <v>Gang. Sholihun, Kelurahan Bidara Cina, RT 15, RW 08, No.11A, Jatinegara, Jakarta Timur</v>
      </c>
      <c r="L412" s="14" t="str">
        <f>'Olah Data'!Q410</f>
        <v>Jakarta Timur</v>
      </c>
      <c r="M412" s="14" t="str">
        <f>'Olah Data'!R410</f>
        <v>JL. IR. H. Juanda No.31 B, Kelurahan Mamunyu, Kecamatan Mamuju, Kabupaten Mamuju, Sulawesi Barat</v>
      </c>
      <c r="N412" s="14" t="str">
        <f>'Olah Data'!S410</f>
        <v>7604 Kabupaten Mamuju Provinsi Sulawesi Barat</v>
      </c>
      <c r="O412" s="14" t="str">
        <f>'Olah Data'!U410</f>
        <v>7606 Kabupaten Mamuju Tengah Provinsi Sulawesi Barat</v>
      </c>
      <c r="P412" s="14" t="str">
        <f>'Olah Data'!V410</f>
        <v>7604 BPS Kabupaten Mamuju</v>
      </c>
      <c r="Q412" s="14" t="str">
        <f>'Olah Data'!W410</f>
        <v>7600 BPS Provinsi Sulawesi Barat</v>
      </c>
    </row>
    <row r="413" spans="1:17" ht="12.75">
      <c r="A413" s="13">
        <f>'Olah Data'!A411</f>
        <v>45450.630779155093</v>
      </c>
      <c r="B413" s="14" t="str">
        <f>'Olah Data'!B411</f>
        <v>3SI2</v>
      </c>
      <c r="C413" s="42" t="str">
        <f>'Olah Data'!D411</f>
        <v>222112063</v>
      </c>
      <c r="D413" s="14" t="str">
        <f>'Olah Data'!E411</f>
        <v>Fitria Nur Rahmawati</v>
      </c>
      <c r="E413" s="14" t="str">
        <f>'Olah Data'!I411</f>
        <v>rahmawatinoer30@gmail.com</v>
      </c>
      <c r="F413" s="14" t="str">
        <f>'Olah Data'!J411</f>
        <v>082133605665</v>
      </c>
      <c r="G413" s="42" t="str">
        <f>'Olah Data'!L411</f>
        <v>675101020356531</v>
      </c>
      <c r="H413" s="14" t="str">
        <f>'Olah Data'!M411</f>
        <v>FITRIA NUR RAHMAWATI</v>
      </c>
      <c r="I413" s="14" t="str">
        <f>'Olah Data'!N411</f>
        <v>BRI</v>
      </c>
      <c r="J413" s="14" t="str">
        <f>'Olah Data'!O411</f>
        <v>KLATEN UTARA KLATEN</v>
      </c>
      <c r="K413" s="14" t="str">
        <f>'Olah Data'!P411</f>
        <v>Jalan Kebun Sayur 1 No.2, RT 006/RW 015, Bidara Cina, Jatinegara, Jakarta Timur</v>
      </c>
      <c r="L413" s="14" t="str">
        <f>'Olah Data'!Q411</f>
        <v>Jakarta Timur</v>
      </c>
      <c r="M413" s="14" t="str">
        <f>'Olah Data'!R411</f>
        <v>Gading Tulung, RT 002/RW 008, Belang Wetan, Klaten Utara, Klaten</v>
      </c>
      <c r="N413" s="14" t="str">
        <f>'Olah Data'!S411</f>
        <v>3310 Kabupaten Klaten Provinsi Jawa Tengah</v>
      </c>
      <c r="O413" s="14" t="str">
        <f>'Olah Data'!U411</f>
        <v>3372 Kota Surakarta Provinsi Jawa Tengah</v>
      </c>
      <c r="P413" s="14" t="str">
        <f>'Olah Data'!V411</f>
        <v>3310 BPS Kabupaten Klaten</v>
      </c>
      <c r="Q413" s="14" t="str">
        <f>'Olah Data'!W411</f>
        <v>3372 BPS Kota Surakarta</v>
      </c>
    </row>
    <row r="414" spans="1:17" ht="12.75">
      <c r="A414" s="13">
        <f>'Olah Data'!A412</f>
        <v>45450.652208888889</v>
      </c>
      <c r="B414" s="14" t="str">
        <f>'Olah Data'!B412</f>
        <v>3SD2</v>
      </c>
      <c r="C414" s="42" t="str">
        <f>'Olah Data'!D412</f>
        <v>222112169</v>
      </c>
      <c r="D414" s="14" t="str">
        <f>'Olah Data'!E412</f>
        <v>Mafitroh Pangastuti</v>
      </c>
      <c r="E414" s="14" t="str">
        <f>'Olah Data'!I412</f>
        <v>222112169@stis.ac.id</v>
      </c>
      <c r="F414" s="14">
        <f>'Olah Data'!J412</f>
        <v>6285879020848</v>
      </c>
      <c r="G414" s="42" t="str">
        <f>'Olah Data'!L412</f>
        <v>093301017350534</v>
      </c>
      <c r="H414" s="14" t="str">
        <f>'Olah Data'!M412</f>
        <v>Mafitroh Pangastuti</v>
      </c>
      <c r="I414" s="14" t="str">
        <f>'Olah Data'!N412</f>
        <v>BRI</v>
      </c>
      <c r="J414" s="14" t="str">
        <f>'Olah Data'!O412</f>
        <v>Unit Pandansari, Kec. Warungasem, Kab. Batang</v>
      </c>
      <c r="K414" s="14" t="str">
        <f>'Olah Data'!P412</f>
        <v>Jl. Hasbi no.7 RT 10 RW 9 Kelurahan Bidaracina, Kampung Melayu, Kec. Jatinegara, Kota Jakarta Timur, DKI Jakarta</v>
      </c>
      <c r="L414" s="14" t="str">
        <f>'Olah Data'!Q412</f>
        <v>Jakarta Timur</v>
      </c>
      <c r="M414" s="14" t="str">
        <f>'Olah Data'!R412</f>
        <v>Dukuh Jemawu Timur Desa Sidore Kecamatan Warungasem Kab. Batang Kec. Warungasem Kab. Batang, Provinsi Jawa Tengah</v>
      </c>
      <c r="N414" s="14" t="str">
        <f>'Olah Data'!S412</f>
        <v>3325 Kabupaten Batang Provinsi Jawa Tengah</v>
      </c>
      <c r="O414" s="14" t="str">
        <f>'Olah Data'!U412</f>
        <v>3375 Kota Pekalongan Provinsi Jawa Tengah</v>
      </c>
      <c r="P414" s="14" t="str">
        <f>'Olah Data'!V412</f>
        <v>3325 BPS Kabupaten Batang</v>
      </c>
      <c r="Q414" s="14" t="str">
        <f>'Olah Data'!W412</f>
        <v>3375 BPS Kota Pekalongan</v>
      </c>
    </row>
    <row r="415" spans="1:17" ht="12.75">
      <c r="A415" s="13">
        <f>'Olah Data'!A413</f>
        <v>45450.658464340275</v>
      </c>
      <c r="B415" s="14" t="str">
        <f>'Olah Data'!B413</f>
        <v>3SK3</v>
      </c>
      <c r="C415" s="42" t="str">
        <f>'Olah Data'!D413</f>
        <v>212112255</v>
      </c>
      <c r="D415" s="14" t="str">
        <f>'Olah Data'!E413</f>
        <v>Ni Putu Ayu Denisha Kartika Saraswati</v>
      </c>
      <c r="E415" s="14" t="str">
        <f>'Olah Data'!I413</f>
        <v>ayudenisha17@gmail.com</v>
      </c>
      <c r="F415" s="14" t="str">
        <f>'Olah Data'!J413</f>
        <v>085729064213</v>
      </c>
      <c r="G415" s="42" t="str">
        <f>'Olah Data'!L413</f>
        <v>0987459290</v>
      </c>
      <c r="H415" s="14" t="str">
        <f>'Olah Data'!M413</f>
        <v>NI PUTU AYU DENISHA KARTIKA S</v>
      </c>
      <c r="I415" s="14" t="str">
        <f>'Olah Data'!N413</f>
        <v>BNI</v>
      </c>
      <c r="J415" s="14" t="str">
        <f>'Olah Data'!O413</f>
        <v>Denpasar</v>
      </c>
      <c r="K415" s="14" t="str">
        <f>'Olah Data'!P413</f>
        <v>Gang Solihun, Jalan Otista Raya No.10, RT.13/RW.9, Kelurahan Bidara Cina, Jatinegara</v>
      </c>
      <c r="L415" s="14" t="str">
        <f>'Olah Data'!Q413</f>
        <v>Jakarta Timur</v>
      </c>
      <c r="M415" s="14" t="str">
        <f>'Olah Data'!R413</f>
        <v>Perumahan Dewi Sri Blok IV No. 4, Jalan Raya Abianbase, Abianbase, Mengwi</v>
      </c>
      <c r="N415" s="14" t="str">
        <f>'Olah Data'!S413</f>
        <v>5103 Kabupaten Badung Provinsi Bali</v>
      </c>
      <c r="O415" s="14" t="str">
        <f>'Olah Data'!U413</f>
        <v>5171 Kota Denpasar Provinsi Bali</v>
      </c>
      <c r="P415" s="14" t="str">
        <f>'Olah Data'!V413</f>
        <v>5103 BPS Kabupaten Badung</v>
      </c>
      <c r="Q415" s="14" t="str">
        <f>'Olah Data'!W413</f>
        <v>5100 BPS Provinsi Bali</v>
      </c>
    </row>
    <row r="416" spans="1:17" ht="12.75">
      <c r="A416" s="13">
        <f>'Olah Data'!A414</f>
        <v>45450.683321828707</v>
      </c>
      <c r="B416" s="14" t="str">
        <f>'Olah Data'!B414</f>
        <v>3SD1</v>
      </c>
      <c r="C416" s="42" t="str">
        <f>'Olah Data'!D414</f>
        <v>222111849</v>
      </c>
      <c r="D416" s="14" t="str">
        <f>'Olah Data'!E414</f>
        <v>Afi Dwi Aminurrahmah</v>
      </c>
      <c r="E416" s="14" t="str">
        <f>'Olah Data'!I414</f>
        <v>afidwiam@gmail.com</v>
      </c>
      <c r="F416" s="14" t="str">
        <f>'Olah Data'!J414</f>
        <v>082231599128</v>
      </c>
      <c r="G416" s="42" t="str">
        <f>'Olah Data'!L414</f>
        <v>635501025442535</v>
      </c>
      <c r="H416" s="14" t="str">
        <f>'Olah Data'!M414</f>
        <v>Afi Dwi Aminurrahmah</v>
      </c>
      <c r="I416" s="14" t="str">
        <f>'Olah Data'!N414</f>
        <v>BRI</v>
      </c>
      <c r="J416" s="14" t="str">
        <f>'Olah Data'!O414</f>
        <v>BRI</v>
      </c>
      <c r="K416" s="14" t="str">
        <f>'Olah Data'!P414</f>
        <v>Gang H Hasbi II No. 9, RT.10/RW.9, Kelurahan Bidaracina, Jatinegara</v>
      </c>
      <c r="L416" s="14" t="str">
        <f>'Olah Data'!Q414</f>
        <v>Jakarta Timur</v>
      </c>
      <c r="M416" s="14" t="str">
        <f>'Olah Data'!R414</f>
        <v>Jalan Pulo Sirih Utara Dalam 5 DD No 190, RT 05 RW 14 perumahan Galaxy, Pekayon jaya , Bekasi Selatan.</v>
      </c>
      <c r="N416" s="14" t="str">
        <f>'Olah Data'!S414</f>
        <v>3275 Kota Bekasi Provinsi Jawa Barat</v>
      </c>
      <c r="O416" s="14" t="str">
        <f>'Olah Data'!U414</f>
        <v>3201 Kabupaten Bogor Provinsi Jawa Barat</v>
      </c>
      <c r="P416" s="14" t="str">
        <f>'Olah Data'!V414</f>
        <v>3201 BPS Kabupaten Bogor</v>
      </c>
      <c r="Q416" s="14" t="str">
        <f>'Olah Data'!W414</f>
        <v>3276 BPS Kota Depok</v>
      </c>
    </row>
    <row r="417" spans="1:17" ht="12.75">
      <c r="A417" s="13">
        <f>'Olah Data'!A415</f>
        <v>45451.44739612269</v>
      </c>
      <c r="B417" s="14" t="str">
        <f>'Olah Data'!B415</f>
        <v>3SI1</v>
      </c>
      <c r="C417" s="42" t="str">
        <f>'Olah Data'!D415</f>
        <v>222112102</v>
      </c>
      <c r="D417" s="14" t="str">
        <f>'Olah Data'!E415</f>
        <v>I MADE YOGA ANDIKA PUTRA</v>
      </c>
      <c r="E417" s="14" t="str">
        <f>'Olah Data'!I415</f>
        <v>yogaandika2567@gmail.com</v>
      </c>
      <c r="F417" s="14" t="str">
        <f>'Olah Data'!J415</f>
        <v>08993959626</v>
      </c>
      <c r="G417" s="42" t="str">
        <f>'Olah Data'!L415</f>
        <v>7670668261</v>
      </c>
      <c r="H417" s="14" t="str">
        <f>'Olah Data'!M415</f>
        <v>I MADE YOGA ANDIKA PUTRA</v>
      </c>
      <c r="I417" s="14" t="str">
        <f>'Olah Data'!N415</f>
        <v>BCA</v>
      </c>
      <c r="J417" s="14" t="str">
        <f>'Olah Data'!O415</f>
        <v>KCP Sesetan</v>
      </c>
      <c r="K417" s="14" t="str">
        <f>'Olah Data'!P415</f>
        <v>Hj. SITI Rias Pengantin, Jalan Kebun Sayur I No. 6, RT 02 / RW 15, Kampung Melayu, Jatinegara, RT.2/RW.15, Bidara Cina, Kecamatan Jatinegara</v>
      </c>
      <c r="L417" s="14" t="str">
        <f>'Olah Data'!Q415</f>
        <v>Jakarta Timur</v>
      </c>
      <c r="M417" s="14" t="str">
        <f>'Olah Data'!R415</f>
        <v>Jalan Mekar 2 Blok B4 no 36,Pemogan, Denpasar Selatan, Denpasar, Bali</v>
      </c>
      <c r="N417" s="14" t="str">
        <f>'Olah Data'!S415</f>
        <v>5171 Kota Denpasar Provinsi Bali</v>
      </c>
      <c r="O417" s="14" t="str">
        <f>'Olah Data'!U415</f>
        <v>5103 Kabupaten Badung Provinsi Bali</v>
      </c>
      <c r="P417" s="14" t="str">
        <f>'Olah Data'!V415</f>
        <v>5100 BPS Provinsi Bali</v>
      </c>
      <c r="Q417" s="14" t="str">
        <f>'Olah Data'!W415</f>
        <v>5171 BPS Kota Denpasar</v>
      </c>
    </row>
    <row r="418" spans="1:17" ht="12.75">
      <c r="A418" s="13">
        <f>'Olah Data'!A416</f>
        <v>45450.694491076385</v>
      </c>
      <c r="B418" s="14" t="str">
        <f>'Olah Data'!B416</f>
        <v>3SK2</v>
      </c>
      <c r="C418" s="42" t="str">
        <f>'Olah Data'!D416</f>
        <v>212112215</v>
      </c>
      <c r="D418" s="14" t="str">
        <f>'Olah Data'!E416</f>
        <v>MUHAMMAD HANIF PERMANA</v>
      </c>
      <c r="E418" s="14" t="str">
        <f>'Olah Data'!I416</f>
        <v>hannif1213@gmail.com</v>
      </c>
      <c r="F418" s="14" t="str">
        <f>'Olah Data'!J416</f>
        <v>081227577682</v>
      </c>
      <c r="G418" s="42" t="str">
        <f>'Olah Data'!L416</f>
        <v>691401030422530</v>
      </c>
      <c r="H418" s="14" t="str">
        <f>'Olah Data'!M416</f>
        <v>MUHAMMAD HANIF PERMANA</v>
      </c>
      <c r="I418" s="14" t="str">
        <f>'Olah Data'!N416</f>
        <v>BRI</v>
      </c>
      <c r="J418" s="14" t="str">
        <f>'Olah Data'!O416</f>
        <v>BRI UNIT SUKOHARJO KOTA</v>
      </c>
      <c r="K418" s="14" t="str">
        <f>'Olah Data'!P416</f>
        <v xml:space="preserve">Jl. Otista II 67A Rt 07 RW 09 Bidaracina, Jatinegara, Jakarta Timur. </v>
      </c>
      <c r="L418" s="14" t="str">
        <f>'Olah Data'!Q416</f>
        <v>Jakarta Timur</v>
      </c>
      <c r="M418" s="14" t="str">
        <f>'Olah Data'!R416</f>
        <v>Bulusari RT4 RW6, Gayam, Sukoharjo</v>
      </c>
      <c r="N418" s="14" t="str">
        <f>'Olah Data'!S416</f>
        <v>3311 Kabupaten Sukoharjo Provinsi Jawa Tengah</v>
      </c>
      <c r="O418" s="14" t="str">
        <f>'Olah Data'!U416</f>
        <v>3372 Kota Surakarta Provinsi Jawa Tengah</v>
      </c>
      <c r="P418" s="14" t="str">
        <f>'Olah Data'!V416</f>
        <v>3311 BPS Kabupaten Sukoharjo</v>
      </c>
      <c r="Q418" s="14" t="str">
        <f>'Olah Data'!W416</f>
        <v>3372 BPS Kota Surakarta</v>
      </c>
    </row>
    <row r="419" spans="1:17" ht="12.75">
      <c r="A419" s="13">
        <f>'Olah Data'!A417</f>
        <v>45450.69515049769</v>
      </c>
      <c r="B419" s="14" t="str">
        <f>'Olah Data'!B417</f>
        <v>3SK2</v>
      </c>
      <c r="C419" s="42" t="str">
        <f>'Olah Data'!D417</f>
        <v>212112221</v>
      </c>
      <c r="D419" s="14" t="str">
        <f>'Olah Data'!E417</f>
        <v>Muhammad Raihan Abhirama</v>
      </c>
      <c r="E419" s="14" t="str">
        <f>'Olah Data'!I417</f>
        <v>raihanabhirama17@gmail.com</v>
      </c>
      <c r="F419" s="14" t="str">
        <f>'Olah Data'!J417</f>
        <v>081226493370</v>
      </c>
      <c r="G419" s="42" t="str">
        <f>'Olah Data'!L417</f>
        <v>7167413848</v>
      </c>
      <c r="H419" s="14" t="str">
        <f>'Olah Data'!M417</f>
        <v>Muhammad Raihan Abhirama</v>
      </c>
      <c r="I419" s="14" t="str">
        <f>'Olah Data'!N417</f>
        <v>Bank Syariah Indonesia</v>
      </c>
      <c r="J419" s="14" t="str">
        <f>'Olah Data'!O417</f>
        <v>Godean 1</v>
      </c>
      <c r="K419" s="14" t="str">
        <f>'Olah Data'!P417</f>
        <v>Jl Wedana No 35B, RT 08/RW 01 Balimester, Jatinegara, Jakarta Timur</v>
      </c>
      <c r="L419" s="14" t="str">
        <f>'Olah Data'!Q417</f>
        <v>Jakarta Timur</v>
      </c>
      <c r="M419" s="14" t="str">
        <f>'Olah Data'!R417</f>
        <v>kanoman 2, 0/04, Banjararum, Kalibawang, Kulon Progo</v>
      </c>
      <c r="N419" s="14" t="str">
        <f>'Olah Data'!S417</f>
        <v>3401 Kabupaten Kulon Progo Provinsi DI Yogyakarta</v>
      </c>
      <c r="O419" s="14" t="str">
        <f>'Olah Data'!U417</f>
        <v>3471 Kota Yogyakarta Provinsi DI Yogyakarta</v>
      </c>
      <c r="P419" s="14" t="str">
        <f>'Olah Data'!V417</f>
        <v>3401 BPS Kabupaten Kulon Progo</v>
      </c>
      <c r="Q419" s="14" t="str">
        <f>'Olah Data'!W417</f>
        <v>3400 BPS Provinsi DI Yogyakarta</v>
      </c>
    </row>
    <row r="420" spans="1:17" ht="12.75">
      <c r="A420" s="13">
        <f>'Olah Data'!A418</f>
        <v>45450.699626423608</v>
      </c>
      <c r="B420" s="14" t="str">
        <f>'Olah Data'!B418</f>
        <v>3SD3</v>
      </c>
      <c r="C420" s="42" t="str">
        <f>'Olah Data'!D418</f>
        <v>222112009</v>
      </c>
      <c r="D420" s="14" t="str">
        <f>'Olah Data'!E418</f>
        <v>Elfina Dea Rosalita</v>
      </c>
      <c r="E420" s="14" t="str">
        <f>'Olah Data'!I418</f>
        <v>elfinadear29@gmail.com</v>
      </c>
      <c r="F420" s="14" t="str">
        <f>'Olah Data'!J418</f>
        <v>085776346743</v>
      </c>
      <c r="G420" s="42" t="str">
        <f>'Olah Data'!L418</f>
        <v>754801004268502</v>
      </c>
      <c r="H420" s="14" t="str">
        <f>'Olah Data'!M418</f>
        <v>Elfina Dea Rosalita</v>
      </c>
      <c r="I420" s="14" t="str">
        <f>'Olah Data'!N418</f>
        <v>Bank Rakyat Indonesia</v>
      </c>
      <c r="J420" s="14" t="str">
        <f>'Olah Data'!O418</f>
        <v>Bumiaji</v>
      </c>
      <c r="K420" s="14" t="str">
        <f>'Olah Data'!P418</f>
        <v>RT.13/RW.2, Jl. Asem No.9, Bidara Cina, Jatinegara</v>
      </c>
      <c r="L420" s="14" t="str">
        <f>'Olah Data'!Q418</f>
        <v>Jakarta Timur</v>
      </c>
      <c r="M420" s="14" t="str">
        <f>'Olah Data'!R418</f>
        <v>RT 6/RW 8, Jl. Joyo Darmo 3, Gunungsari, Bumiaji</v>
      </c>
      <c r="N420" s="14" t="str">
        <f>'Olah Data'!S418</f>
        <v>3579 Kota Batu Provinsi Jawa Timur</v>
      </c>
      <c r="O420" s="14" t="str">
        <f>'Olah Data'!U418</f>
        <v>3573 Kota Malang Provinsi Jawa Timur</v>
      </c>
      <c r="P420" s="14" t="str">
        <f>'Olah Data'!V418</f>
        <v>3579 BPS Kota Batu</v>
      </c>
      <c r="Q420" s="14" t="str">
        <f>'Olah Data'!W418</f>
        <v>3573 BPS Kota Malang</v>
      </c>
    </row>
    <row r="421" spans="1:17" ht="12.75">
      <c r="A421" s="13">
        <f>'Olah Data'!A419</f>
        <v>45450.73165663195</v>
      </c>
      <c r="B421" s="14" t="str">
        <f>'Olah Data'!B419</f>
        <v>2D33</v>
      </c>
      <c r="C421" s="42" t="str">
        <f>'Olah Data'!D419</f>
        <v>112212843</v>
      </c>
      <c r="D421" s="14" t="str">
        <f>'Olah Data'!E419</f>
        <v>Revina Siregar</v>
      </c>
      <c r="E421" s="14" t="str">
        <f>'Olah Data'!I419</f>
        <v>revinasiregar215@gmail.com</v>
      </c>
      <c r="F421" s="14" t="str">
        <f>'Olah Data'!J419</f>
        <v>085270446536</v>
      </c>
      <c r="G421" s="42" t="str">
        <f>'Olah Data'!L419</f>
        <v>536701004220506</v>
      </c>
      <c r="H421" s="14" t="str">
        <f>'Olah Data'!M419</f>
        <v>Revina Siregar</v>
      </c>
      <c r="I421" s="14" t="str">
        <f>'Olah Data'!N419</f>
        <v>BRI</v>
      </c>
      <c r="J421" s="14" t="str">
        <f>'Olah Data'!O419</f>
        <v>KCP Silangkitang</v>
      </c>
      <c r="K421" s="14" t="str">
        <f>'Olah Data'!P419</f>
        <v>jln kebon nanas selatan 1, rt.6 rw.8 Cipidang cempedak</v>
      </c>
      <c r="L421" s="14" t="str">
        <f>'Olah Data'!Q419</f>
        <v>Jakarta Timur</v>
      </c>
      <c r="M421" s="14" t="str">
        <f>'Olah Data'!R419</f>
        <v>Desa Aek Goti, Kec.Silangkitang, Kab.Labuhanbatu Selatan</v>
      </c>
      <c r="N421" s="14" t="str">
        <f>'Olah Data'!S419</f>
        <v>1222 Kabupaten Labuhan Batu Selatan Provinsi Sumatera Utara</v>
      </c>
      <c r="O421" s="14" t="str">
        <f>'Olah Data'!U419</f>
        <v>1207 Kabupaten Labuhan Batu Provinsi Sumatera Utara</v>
      </c>
      <c r="P421" s="14" t="str">
        <f>'Olah Data'!V419</f>
        <v>1207 BPS Kabupaten Labuhan Batu</v>
      </c>
      <c r="Q421" s="14" t="str">
        <f>'Olah Data'!W419</f>
        <v>1222 BPS Kabupaten Labuhan Batu Selatan</v>
      </c>
    </row>
    <row r="422" spans="1:17" ht="12.75">
      <c r="A422" s="13">
        <f>'Olah Data'!A420</f>
        <v>45450.763164652773</v>
      </c>
      <c r="B422" s="14" t="str">
        <f>'Olah Data'!B420</f>
        <v>3SI3</v>
      </c>
      <c r="C422" s="42" t="str">
        <f>'Olah Data'!D420</f>
        <v>222112354</v>
      </c>
      <c r="D422" s="14" t="str">
        <f>'Olah Data'!E420</f>
        <v>Satrio Putyo Danendra</v>
      </c>
      <c r="E422" s="14" t="str">
        <f>'Olah Data'!I420</f>
        <v>danendra3671@gmail.com</v>
      </c>
      <c r="F422" s="14" t="str">
        <f>'Olah Data'!J420</f>
        <v>08977444754</v>
      </c>
      <c r="G422" s="42" t="str">
        <f>'Olah Data'!L420</f>
        <v>1850002951710</v>
      </c>
      <c r="H422" s="14" t="str">
        <f>'Olah Data'!M420</f>
        <v>Satrio Putyo Danendra</v>
      </c>
      <c r="I422" s="14" t="str">
        <f>'Olah Data'!N420</f>
        <v>Bank Mandiri</v>
      </c>
      <c r="J422" s="14" t="str">
        <f>'Olah Data'!O420</f>
        <v>KCP Magelang A. Yani</v>
      </c>
      <c r="K422" s="14" t="str">
        <f>'Olah Data'!P420</f>
        <v>Jl. H. Yahya 45, RT 014 / RW 010, Kelurahan Bidara Cina, Kecamatan Jatinegara</v>
      </c>
      <c r="L422" s="14" t="str">
        <f>'Olah Data'!Q420</f>
        <v>Jakarta Timur</v>
      </c>
      <c r="M422" s="14" t="str">
        <f>'Olah Data'!R420</f>
        <v>Jl. Mahakam III 874 RT 002 / RW 008 Kelurahan Kedungsari, Kecamatan Magelang Utara</v>
      </c>
      <c r="N422" s="14" t="str">
        <f>'Olah Data'!S420</f>
        <v>3371 Kota Magelang Provinsi Jawa Tengah</v>
      </c>
      <c r="O422" s="14" t="str">
        <f>'Olah Data'!U420</f>
        <v>3308 Kabupaten Magelang Provinsi Jawa Tengah</v>
      </c>
      <c r="P422" s="14" t="str">
        <f>'Olah Data'!V420</f>
        <v>3371 BPS Kota Magelang</v>
      </c>
      <c r="Q422" s="14" t="str">
        <f>'Olah Data'!W420</f>
        <v>3308 BPS Kabupaten Magelang</v>
      </c>
    </row>
    <row r="423" spans="1:17" ht="12.75">
      <c r="A423" s="13">
        <f>'Olah Data'!A421</f>
        <v>45450.768053101856</v>
      </c>
      <c r="B423" s="14" t="str">
        <f>'Olah Data'!B421</f>
        <v>3SK1</v>
      </c>
      <c r="C423" s="42" t="str">
        <f>'Olah Data'!D421</f>
        <v>212112046</v>
      </c>
      <c r="D423" s="14" t="str">
        <f>'Olah Data'!E421</f>
        <v>Fathania Rusma Hamidah</v>
      </c>
      <c r="E423" s="14" t="str">
        <f>'Olah Data'!I421</f>
        <v>fathaniarh001@gmail.com</v>
      </c>
      <c r="F423" s="14" t="str">
        <f>'Olah Data'!J421</f>
        <v>081381254951</v>
      </c>
      <c r="G423" s="42" t="str">
        <f>'Olah Data'!L421</f>
        <v>014901026510530</v>
      </c>
      <c r="H423" s="14" t="str">
        <f>'Olah Data'!M421</f>
        <v>FATHANIA RUSMA HAMIDAH</v>
      </c>
      <c r="I423" s="14" t="str">
        <f>'Olah Data'!N421</f>
        <v>BRI</v>
      </c>
      <c r="J423" s="14" t="str">
        <f>'Olah Data'!O421</f>
        <v>BRI KC Karanganyar</v>
      </c>
      <c r="K423" s="14" t="str">
        <f>'Olah Data'!P421</f>
        <v>Jalan Sensus I No. 15, Bidara Cina, Jatinegara</v>
      </c>
      <c r="L423" s="14" t="str">
        <f>'Olah Data'!Q421</f>
        <v>Jakarta Timur</v>
      </c>
      <c r="M423" s="14" t="str">
        <f>'Olah Data'!R421</f>
        <v>Pandes RT 07/RW 13, Papahan, Tasikmadu, Karanganyar</v>
      </c>
      <c r="N423" s="14" t="str">
        <f>'Olah Data'!S421</f>
        <v>3313 Kabupaten Karanganyar Provinsi Jawa Tengah</v>
      </c>
      <c r="O423" s="14" t="str">
        <f>'Olah Data'!U421</f>
        <v>3372 Kota Surakarta Provinsi Jawa Tengah</v>
      </c>
      <c r="P423" s="14" t="str">
        <f>'Olah Data'!V421</f>
        <v>3313 BPS Kabupaten Karanganyar</v>
      </c>
      <c r="Q423" s="14" t="str">
        <f>'Olah Data'!W421</f>
        <v>3372 BPS Kota Surakarta</v>
      </c>
    </row>
    <row r="424" spans="1:17" ht="12.75">
      <c r="A424" s="13">
        <f>'Olah Data'!A422</f>
        <v>45450.791735081017</v>
      </c>
      <c r="B424" s="14" t="str">
        <f>'Olah Data'!B422</f>
        <v>3SE3</v>
      </c>
      <c r="C424" s="42" t="str">
        <f>'Olah Data'!D422</f>
        <v>212112029</v>
      </c>
      <c r="D424" s="14" t="str">
        <f>'Olah Data'!E422</f>
        <v>Fachrol A. Mochti Tanjung</v>
      </c>
      <c r="E424" s="14" t="str">
        <f>'Olah Data'!I422</f>
        <v>fachrolmochti@gmail.com</v>
      </c>
      <c r="F424" s="14" t="str">
        <f>'Olah Data'!J422</f>
        <v>082268488779</v>
      </c>
      <c r="G424" s="42" t="str">
        <f>'Olah Data'!L422</f>
        <v>553201010366533</v>
      </c>
      <c r="H424" s="14" t="str">
        <f>'Olah Data'!M422</f>
        <v>FACHROL A. MOCHTI TANJUNG</v>
      </c>
      <c r="I424" s="14" t="str">
        <f>'Olah Data'!N422</f>
        <v>BRI</v>
      </c>
      <c r="J424" s="14" t="str">
        <f>'Olah Data'!O422</f>
        <v>Bank BRI Unit Muaro Bodi, KC BRI Sijunjung</v>
      </c>
      <c r="K424" s="14" t="str">
        <f>'Olah Data'!P422</f>
        <v>Gang Sholihun No 11B, RT.15/RW.8, Bidaracina, Jatinegara</v>
      </c>
      <c r="L424" s="14" t="str">
        <f>'Olah Data'!Q422</f>
        <v>Jakarta Timur</v>
      </c>
      <c r="M424" s="14" t="str">
        <f>'Olah Data'!R422</f>
        <v>Jorong Dusun Tuo, Nagari Muaro Bodi, Kecamatan IV Nagari</v>
      </c>
      <c r="N424" s="14" t="str">
        <f>'Olah Data'!S422</f>
        <v>1304 Kabupaten Sijunjung Provinsi Sumatera Barat</v>
      </c>
      <c r="O424" s="14" t="str">
        <f>'Olah Data'!U422</f>
        <v>1373 Kota Sawah Lunto Provinsi Sumatera Barat</v>
      </c>
      <c r="P424" s="14" t="str">
        <f>'Olah Data'!V422</f>
        <v>1304 BPS Kabupaten Sijunjung</v>
      </c>
      <c r="Q424" s="14" t="str">
        <f>'Olah Data'!W422</f>
        <v>1373 BPS Kota Sawah Lunto</v>
      </c>
    </row>
    <row r="425" spans="1:17" ht="12.75">
      <c r="A425" s="13">
        <f>'Olah Data'!A423</f>
        <v>45450.794649467593</v>
      </c>
      <c r="B425" s="14" t="str">
        <f>'Olah Data'!B423</f>
        <v>3SD2</v>
      </c>
      <c r="C425" s="42" t="str">
        <f>'Olah Data'!D423</f>
        <v>222112129</v>
      </c>
      <c r="D425" s="14" t="str">
        <f>'Olah Data'!E423</f>
        <v>Katrina Lavenia Elvaretta</v>
      </c>
      <c r="E425" s="14" t="str">
        <f>'Olah Data'!I423</f>
        <v>katrinalavenia.elvaretta@gmail.com</v>
      </c>
      <c r="F425" s="14" t="str">
        <f>'Olah Data'!J423</f>
        <v>082331341705</v>
      </c>
      <c r="G425" s="42" t="str">
        <f>'Olah Data'!L423</f>
        <v>004501089277509</v>
      </c>
      <c r="H425" s="14" t="str">
        <f>'Olah Data'!M423</f>
        <v>KATRINA LAVENIA ELVARETTA</v>
      </c>
      <c r="I425" s="14" t="str">
        <f>'Olah Data'!N423</f>
        <v>BRI</v>
      </c>
      <c r="J425" s="14" t="str">
        <f>'Olah Data'!O423</f>
        <v>Madiun</v>
      </c>
      <c r="K425" s="14" t="str">
        <f>'Olah Data'!P423</f>
        <v>RT 003 / RW 014, No 6, Jalan Sensus III,
Kelurahan Bidaracina, Kecamatan Jatinegara</v>
      </c>
      <c r="L425" s="14" t="str">
        <f>'Olah Data'!Q423</f>
        <v>Jakarta Timur</v>
      </c>
      <c r="M425" s="14" t="str">
        <f>'Olah Data'!R423</f>
        <v>RT 01 / RW 05, No 53, Jalan Rajekwesi Perumahan Rakyat (Perak), Kelurahan Ledok Kulon, Kecamatan Bojonegoro</v>
      </c>
      <c r="N425" s="14" t="str">
        <f>'Olah Data'!S423</f>
        <v>3522 Kabupaten Bojonegoro Provinsi Jawa Timur</v>
      </c>
      <c r="O425" s="14" t="str">
        <f>'Olah Data'!U423</f>
        <v>3523 Kabupaten Tuban Provinsi Jawa Timur</v>
      </c>
      <c r="P425" s="14" t="str">
        <f>'Olah Data'!V423</f>
        <v>3522 BPS Kabupaten Bojonegoro</v>
      </c>
      <c r="Q425" s="14" t="str">
        <f>'Olah Data'!W423</f>
        <v>3523 BPS Kabupaten Tuban</v>
      </c>
    </row>
    <row r="426" spans="1:17" ht="12.75">
      <c r="A426" s="13">
        <f>'Olah Data'!A424</f>
        <v>45450.798229664353</v>
      </c>
      <c r="B426" s="14" t="str">
        <f>'Olah Data'!B424</f>
        <v>3SK2</v>
      </c>
      <c r="C426" s="42" t="str">
        <f>'Olah Data'!D424</f>
        <v>212112160</v>
      </c>
      <c r="D426" s="14" t="str">
        <f>'Olah Data'!E424</f>
        <v>Lourna Mariska Mauboy</v>
      </c>
      <c r="E426" s="14" t="str">
        <f>'Olah Data'!I424</f>
        <v>lournamauboy14@gmail.com</v>
      </c>
      <c r="F426" s="14" t="str">
        <f>'Olah Data'!J424</f>
        <v>085333009580</v>
      </c>
      <c r="G426" s="42" t="str">
        <f>'Olah Data'!L424</f>
        <v>3141136303</v>
      </c>
      <c r="H426" s="14" t="str">
        <f>'Olah Data'!M424</f>
        <v xml:space="preserve">Lourna Mariska Mauboy </v>
      </c>
      <c r="I426" s="14" t="str">
        <f>'Olah Data'!N424</f>
        <v>BCA</v>
      </c>
      <c r="J426" s="14" t="str">
        <f>'Olah Data'!O424</f>
        <v xml:space="preserve">Kota Kupang </v>
      </c>
      <c r="K426" s="14" t="str">
        <f>'Olah Data'!P424</f>
        <v xml:space="preserve">Gg Sensus IVD RT 001 RW 014 No 20 Kelurahan Bidara Cina Kecamatan Jatinegara </v>
      </c>
      <c r="L426" s="14" t="str">
        <f>'Olah Data'!Q424</f>
        <v>Jakarta Timur</v>
      </c>
      <c r="M426" s="14" t="str">
        <f>'Olah Data'!R424</f>
        <v>Jl. Cak doko No 57 Kelurahan Oetete Kecamatan Oebobo</v>
      </c>
      <c r="N426" s="14" t="str">
        <f>'Olah Data'!S424</f>
        <v>5371 Kota Kupang Provinsi Nusa Tenggara Timur</v>
      </c>
      <c r="O426" s="14" t="str">
        <f>'Olah Data'!U424</f>
        <v>5303 Kabupaten Kupang Provinsi Nusa Tenggara Timur</v>
      </c>
      <c r="P426" s="14" t="str">
        <f>'Olah Data'!V424</f>
        <v>3100 BPS Provinsi DKI Jakarta</v>
      </c>
      <c r="Q426" s="14" t="str">
        <f>'Olah Data'!W424</f>
        <v>3173 BPS Kota Jakarta Pusat</v>
      </c>
    </row>
    <row r="427" spans="1:17" ht="12.75">
      <c r="A427" s="13">
        <f>'Olah Data'!A425</f>
        <v>45450.798797222218</v>
      </c>
      <c r="B427" s="14" t="str">
        <f>'Olah Data'!B425</f>
        <v>2D32</v>
      </c>
      <c r="C427" s="42" t="str">
        <f>'Olah Data'!D425</f>
        <v>112212454</v>
      </c>
      <c r="D427" s="14" t="str">
        <f>'Olah Data'!E425</f>
        <v>AFRI YADI</v>
      </c>
      <c r="E427" s="14" t="str">
        <f>'Olah Data'!I425</f>
        <v>yafri1304@gmail.com</v>
      </c>
      <c r="F427" s="14" t="str">
        <f>'Olah Data'!J425</f>
        <v>081261624618</v>
      </c>
      <c r="G427" s="42" t="str">
        <f>'Olah Data'!L425</f>
        <v>549201023969532</v>
      </c>
      <c r="H427" s="14" t="str">
        <f>'Olah Data'!M425</f>
        <v>AFRI YADI</v>
      </c>
      <c r="I427" s="14" t="str">
        <f>'Olah Data'!N425</f>
        <v>BRI</v>
      </c>
      <c r="J427" s="14" t="str">
        <f>'Olah Data'!O425</f>
        <v>5492 BRI UNIT NAN SABARIS</v>
      </c>
      <c r="K427" s="14" t="str">
        <f>'Olah Data'!P425</f>
        <v>Jalan Otista LXXVIII No.78 04, RT.3/RW.5, bidara cina, Jatinegara no rumah 25 
RT3/RW5, 25,Jalan otista LXXVIII, Bidaracina, Jatinegara</v>
      </c>
      <c r="L427" s="14" t="str">
        <f>'Olah Data'!Q425</f>
        <v>Jakarta Timur</v>
      </c>
      <c r="M427" s="14" t="str">
        <f>'Olah Data'!R425</f>
        <v>0/0/065/Jalan raya lubuk alung/Toboh sawah mandi/Toboh gadang timur/Sintuk Toboh Gadang</v>
      </c>
      <c r="N427" s="14" t="str">
        <f>'Olah Data'!S425</f>
        <v>1306 Kabupaten Padang Pariaman Provinsi Sumatera Barat</v>
      </c>
      <c r="O427" s="14" t="str">
        <f>'Olah Data'!U425</f>
        <v>3603 Kabupaten Tangerang Provinsi Banten</v>
      </c>
      <c r="P427" s="14" t="str">
        <f>'Olah Data'!V425</f>
        <v>1306 BPS Kabupaten Padang Pariaman</v>
      </c>
      <c r="Q427" s="14" t="str">
        <f>'Olah Data'!W425</f>
        <v>1377 BPS Kota Pariaman</v>
      </c>
    </row>
    <row r="428" spans="1:17" ht="12.75">
      <c r="A428" s="13">
        <f>'Olah Data'!A426</f>
        <v>45450.803379699079</v>
      </c>
      <c r="B428" s="14" t="str">
        <f>'Olah Data'!B426</f>
        <v>3SI1</v>
      </c>
      <c r="C428" s="42" t="str">
        <f>'Olah Data'!D426</f>
        <v>222112057</v>
      </c>
      <c r="D428" s="14" t="str">
        <f>'Olah Data'!E426</f>
        <v>FERLINDA NOVIA ARDHITASARI</v>
      </c>
      <c r="E428" s="14" t="str">
        <f>'Olah Data'!I426</f>
        <v>ferlindanoviaaa@gmail.com</v>
      </c>
      <c r="F428" s="14" t="str">
        <f>'Olah Data'!J426</f>
        <v>083133735144</v>
      </c>
      <c r="G428" s="42" t="str">
        <f>'Olah Data'!L426</f>
        <v>358501010476501</v>
      </c>
      <c r="H428" s="14" t="str">
        <f>'Olah Data'!M426</f>
        <v>FERLINDA NOVIA ARDHITASARI</v>
      </c>
      <c r="I428" s="14" t="str">
        <f>'Olah Data'!N426</f>
        <v>BRI</v>
      </c>
      <c r="J428" s="14" t="str">
        <f>'Olah Data'!O426</f>
        <v>BRI Unit Imogiri</v>
      </c>
      <c r="K428" s="14" t="str">
        <f>'Olah Data'!P426</f>
        <v>Jalan Masjid No.20, RT.14/RW.9, Keluran Bidara Cina, Jatinegara</v>
      </c>
      <c r="L428" s="14" t="str">
        <f>'Olah Data'!Q426</f>
        <v>Jakarta Timur</v>
      </c>
      <c r="M428" s="14" t="str">
        <f>'Olah Data'!R426</f>
        <v>BUTUH RT/RW 02/00, SRIHARJO, IMOGIRI, BANTUL, DAERAH ISTIMEWA Yogyakarta</v>
      </c>
      <c r="N428" s="14" t="str">
        <f>'Olah Data'!S426</f>
        <v>3402 Kabupaten Bantul Provinsi DI Yogyakarta</v>
      </c>
      <c r="O428" s="14" t="str">
        <f>'Olah Data'!U426</f>
        <v>3402 Kabupaten Bantul Provinsi DI Yogyakarta</v>
      </c>
      <c r="P428" s="14" t="str">
        <f>'Olah Data'!V426</f>
        <v>3402 BPS Kabupaten Bantul</v>
      </c>
      <c r="Q428" s="14" t="str">
        <f>'Olah Data'!W426</f>
        <v>3400 BPS Provinsi DI Yogyakarta</v>
      </c>
    </row>
    <row r="429" spans="1:17" ht="12.75">
      <c r="A429" s="13">
        <f>'Olah Data'!A427</f>
        <v>45450.803521828704</v>
      </c>
      <c r="B429" s="14" t="str">
        <f>'Olah Data'!B427</f>
        <v>3SD1</v>
      </c>
      <c r="C429" s="42" t="str">
        <f>'Olah Data'!D427</f>
        <v>222112083</v>
      </c>
      <c r="D429" s="14" t="str">
        <f>'Olah Data'!E427</f>
        <v>Hala Mutiara Putri</v>
      </c>
      <c r="E429" s="14" t="str">
        <f>'Olah Data'!I427</f>
        <v>hallamp37@gmail.com</v>
      </c>
      <c r="F429" s="14" t="str">
        <f>'Olah Data'!J427</f>
        <v>085700866755</v>
      </c>
      <c r="G429" s="42" t="str">
        <f>'Olah Data'!L427</f>
        <v>817601011773536</v>
      </c>
      <c r="H429" s="14" t="str">
        <f>'Olah Data'!M427</f>
        <v>Hala Mutiara Putri</v>
      </c>
      <c r="I429" s="14" t="str">
        <f>'Olah Data'!N427</f>
        <v>BRI</v>
      </c>
      <c r="J429" s="14" t="str">
        <f>'Olah Data'!O427</f>
        <v>Unit Pandansari</v>
      </c>
      <c r="K429" s="14" t="str">
        <f>'Olah Data'!P427</f>
        <v>Jalan H. Hasbi No.7, RT.10/RW.9, Kelurahan Bidaracina, Jatinegara</v>
      </c>
      <c r="L429" s="14" t="str">
        <f>'Olah Data'!Q427</f>
        <v>Jakarta Timur</v>
      </c>
      <c r="M429" s="14" t="str">
        <f>'Olah Data'!R427</f>
        <v>Kaliwareng RT 03 RW 02, Warungasem</v>
      </c>
      <c r="N429" s="14" t="str">
        <f>'Olah Data'!S427</f>
        <v>3325 Kabupaten Batang Provinsi Jawa Tengah</v>
      </c>
      <c r="O429" s="14" t="str">
        <f>'Olah Data'!U427</f>
        <v>3375 Kota Pekalongan Provinsi Jawa Tengah</v>
      </c>
      <c r="P429" s="14" t="str">
        <f>'Olah Data'!V427</f>
        <v>3325 BPS Kabupaten Batang</v>
      </c>
      <c r="Q429" s="14" t="str">
        <f>'Olah Data'!W427</f>
        <v>3375 BPS Kota Pekalongan</v>
      </c>
    </row>
    <row r="430" spans="1:17" ht="12.75">
      <c r="A430" s="13">
        <f>'Olah Data'!A428</f>
        <v>45450.810844016203</v>
      </c>
      <c r="B430" s="14" t="str">
        <f>'Olah Data'!B428</f>
        <v>3SD1</v>
      </c>
      <c r="C430" s="42" t="str">
        <f>'Olah Data'!D428</f>
        <v>222111878</v>
      </c>
      <c r="D430" s="14" t="str">
        <f>'Olah Data'!E428</f>
        <v>ALVANDI SYUKUR RAHMAT ZEGA</v>
      </c>
      <c r="E430" s="14" t="str">
        <f>'Olah Data'!I428</f>
        <v>alvandizega342002@gmail.com</v>
      </c>
      <c r="F430" s="14" t="str">
        <f>'Olah Data'!J428</f>
        <v>081263486245</v>
      </c>
      <c r="G430" s="42" t="str">
        <f>'Olah Data'!L428</f>
        <v>173801019976507</v>
      </c>
      <c r="H430" s="14" t="str">
        <f>'Olah Data'!M428</f>
        <v>ALVANDI SYUKUR RAHMAT ZEGA</v>
      </c>
      <c r="I430" s="14" t="str">
        <f>'Olah Data'!N428</f>
        <v>BRI</v>
      </c>
      <c r="J430" s="14" t="str">
        <f>'Olah Data'!O428</f>
        <v>BRI KK LOTU</v>
      </c>
      <c r="K430" s="14" t="str">
        <f>'Olah Data'!P428</f>
        <v>RT 10/RW 9, No. 16, Jl. H. Hasbi, Bidara Cina, Kecamatan Jatinegara</v>
      </c>
      <c r="L430" s="14" t="str">
        <f>'Olah Data'!Q428</f>
        <v>Jakarta Timur</v>
      </c>
      <c r="M430" s="14" t="str">
        <f>'Olah Data'!R428</f>
        <v>RT 2/RW 1, No. 47, Jl. Arah Tuhemberua KM 21, Desa Hilimbosi, Kecamatan Sitolu Ori</v>
      </c>
      <c r="N430" s="14" t="str">
        <f>'Olah Data'!S428</f>
        <v>1224 Kabupaten Nias Utara Provinsi Sumatera Utara</v>
      </c>
      <c r="O430" s="14" t="str">
        <f>'Olah Data'!U428</f>
        <v>1278 Kota Gunungsitoli Provinsi Sumatera Utara</v>
      </c>
      <c r="P430" s="14" t="str">
        <f>'Olah Data'!V428</f>
        <v>1224 BPS Kabupaten Nias Utara</v>
      </c>
      <c r="Q430" s="14" t="str">
        <f>'Olah Data'!W428</f>
        <v>1278 BPS Kota Gunungsitoli</v>
      </c>
    </row>
    <row r="431" spans="1:17" ht="12.75">
      <c r="A431" s="13">
        <f>'Olah Data'!A429</f>
        <v>45450.872794409719</v>
      </c>
      <c r="B431" s="14" t="str">
        <f>'Olah Data'!B429</f>
        <v>3SD3</v>
      </c>
      <c r="C431" s="42" t="str">
        <f>'Olah Data'!D429</f>
        <v>222112300</v>
      </c>
      <c r="D431" s="14" t="str">
        <f>'Olah Data'!E429</f>
        <v>Rahadian Eka Bagus Indra Rinangku</v>
      </c>
      <c r="E431" s="14" t="str">
        <f>'Olah Data'!I429</f>
        <v>rahadianrinangku0711@gmail.com</v>
      </c>
      <c r="F431" s="14" t="str">
        <f>'Olah Data'!J429</f>
        <v>085608389667</v>
      </c>
      <c r="G431" s="42" t="str">
        <f>'Olah Data'!L429</f>
        <v>1840862255</v>
      </c>
      <c r="H431" s="14" t="str">
        <f>'Olah Data'!M429</f>
        <v>Rahadian Eka</v>
      </c>
      <c r="I431" s="14" t="str">
        <f>'Olah Data'!N429</f>
        <v>BCA</v>
      </c>
      <c r="J431" s="14" t="str">
        <f>'Olah Data'!O429</f>
        <v>BCA KCP Krian</v>
      </c>
      <c r="K431" s="14" t="str">
        <f>'Olah Data'!P429</f>
        <v>RT15/RW8, No 6A, Jl Ayub, Bidara Cina, Jatinegara</v>
      </c>
      <c r="L431" s="14" t="str">
        <f>'Olah Data'!Q429</f>
        <v>Jakarta Timur</v>
      </c>
      <c r="M431" s="14" t="str">
        <f>'Olah Data'!R429</f>
        <v>RT12/RW04, Jalan Kyai Mojo, Desa Sedenganmijen, Kecamatan Krian</v>
      </c>
      <c r="N431" s="14" t="str">
        <f>'Olah Data'!S429</f>
        <v>3515 Kabupaten Sidoarjo Provinsi Jawa Timur</v>
      </c>
      <c r="O431" s="14" t="str">
        <f>'Olah Data'!U429</f>
        <v>3578 Kota Surabaya Provinsi Jawa Timur</v>
      </c>
      <c r="P431" s="14" t="str">
        <f>'Olah Data'!V429</f>
        <v>3515 BPS Kabupaten Sidoarjo</v>
      </c>
      <c r="Q431" s="14" t="str">
        <f>'Olah Data'!W429</f>
        <v>3516 BPS Kabupaten Mojokerto</v>
      </c>
    </row>
    <row r="432" spans="1:17" ht="12.75">
      <c r="A432" s="13">
        <f>'Olah Data'!A430</f>
        <v>45450.833835798607</v>
      </c>
      <c r="B432" s="14" t="str">
        <f>'Olah Data'!B430</f>
        <v>2D33</v>
      </c>
      <c r="C432" s="42" t="str">
        <f>'Olah Data'!D430</f>
        <v>112212867</v>
      </c>
      <c r="D432" s="14" t="str">
        <f>'Olah Data'!E430</f>
        <v>Salma Anida</v>
      </c>
      <c r="E432" s="14" t="str">
        <f>'Olah Data'!I430</f>
        <v>salma.anida23@gmail.com</v>
      </c>
      <c r="F432" s="14" t="str">
        <f>'Olah Data'!J430</f>
        <v>085389426274</v>
      </c>
      <c r="G432" s="42" t="str">
        <f>'Olah Data'!L430</f>
        <v>448901030243535</v>
      </c>
      <c r="H432" s="14" t="str">
        <f>'Olah Data'!M430</f>
        <v>Salma Anida</v>
      </c>
      <c r="I432" s="14" t="str">
        <f>'Olah Data'!N430</f>
        <v>BRI</v>
      </c>
      <c r="J432" s="14" t="str">
        <f>'Olah Data'!O430</f>
        <v>Bank BRI UNIT Pasar Lama Banjarmasin</v>
      </c>
      <c r="K432" s="14" t="str">
        <f>'Olah Data'!P430</f>
        <v xml:space="preserve">Jl. Sensus 3 No. 23 RT. 03 RW. 04 Kelurahan Bidara Cina Kecamatan </v>
      </c>
      <c r="L432" s="14" t="str">
        <f>'Olah Data'!Q430</f>
        <v>Jakarta Timur</v>
      </c>
      <c r="M432" s="14" t="str">
        <f>'Olah Data'!R430</f>
        <v>Jl. Sultan Adam Gg. Famili RT. 03 RW. 04 No. 29 Kelurahan Surgi Mufti Kecamatan Banjarmasin Utara</v>
      </c>
      <c r="N432" s="14" t="str">
        <f>'Olah Data'!S430</f>
        <v>6371 Kota Banjarmasin Provinsi Kalimantan Selatan</v>
      </c>
      <c r="O432" s="14" t="str">
        <f>'Olah Data'!U430</f>
        <v>6372 Kota Banjar Baru Provinsi Kalimantan Selatan</v>
      </c>
      <c r="P432" s="14" t="str">
        <f>'Olah Data'!V430</f>
        <v>6371 BPS Kota Banjarmasin</v>
      </c>
      <c r="Q432" s="14" t="str">
        <f>'Olah Data'!W430</f>
        <v>6300 BPS Provinsi Kalimantan Selatan</v>
      </c>
    </row>
    <row r="433" spans="1:17" ht="12.75">
      <c r="A433" s="13">
        <f>'Olah Data'!A431</f>
        <v>45450.839888171293</v>
      </c>
      <c r="B433" s="14" t="str">
        <f>'Olah Data'!B431</f>
        <v>3SI2</v>
      </c>
      <c r="C433" s="42" t="str">
        <f>'Olah Data'!D431</f>
        <v>222112184</v>
      </c>
      <c r="D433" s="14" t="str">
        <f>'Olah Data'!E431</f>
        <v>Meischa Zahra Nur Adhelia</v>
      </c>
      <c r="E433" s="14" t="str">
        <f>'Olah Data'!I431</f>
        <v>meischazahra@gmail.com</v>
      </c>
      <c r="F433" s="14" t="str">
        <f>'Olah Data'!J431</f>
        <v>085742737301</v>
      </c>
      <c r="G433" s="42" t="str">
        <f>'Olah Data'!L431</f>
        <v>670601030535536</v>
      </c>
      <c r="H433" s="14" t="str">
        <f>'Olah Data'!M431</f>
        <v>MEISCHA ZAHRA NUR ADHELIA</v>
      </c>
      <c r="I433" s="14" t="str">
        <f>'Olah Data'!N431</f>
        <v>BRI</v>
      </c>
      <c r="J433" s="14" t="str">
        <f>'Olah Data'!O431</f>
        <v>Bank BRI KCP UNIT MOJOGEDANG</v>
      </c>
      <c r="K433" s="14" t="str">
        <f>'Olah Data'!P431</f>
        <v>Jln. Sensus 2c nomer 6, rt 03/rw 04, Bidara Cina, Jatinegara, Jakarta Timur</v>
      </c>
      <c r="L433" s="14" t="str">
        <f>'Olah Data'!Q431</f>
        <v>Jakarta Timur</v>
      </c>
      <c r="M433" s="14" t="str">
        <f>'Olah Data'!R431</f>
        <v>Mojoroto rt 01/rw 01, Mojoroto, Mojogedang, Karanganyar</v>
      </c>
      <c r="N433" s="14" t="str">
        <f>'Olah Data'!S431</f>
        <v>3313 Kabupaten Karanganyar Provinsi Jawa Tengah</v>
      </c>
      <c r="O433" s="14" t="str">
        <f>'Olah Data'!U431</f>
        <v>3372 Kota Surakarta Provinsi Jawa Tengah</v>
      </c>
      <c r="P433" s="14" t="str">
        <f>'Olah Data'!V431</f>
        <v>3313 BPS Kabupaten Karanganyar</v>
      </c>
      <c r="Q433" s="14" t="str">
        <f>'Olah Data'!W431</f>
        <v>3372 BPS Kota Surakarta</v>
      </c>
    </row>
    <row r="434" spans="1:17" ht="12.75">
      <c r="A434" s="13">
        <f>'Olah Data'!A432</f>
        <v>45450.839908136579</v>
      </c>
      <c r="B434" s="14" t="str">
        <f>'Olah Data'!B432</f>
        <v>2D32</v>
      </c>
      <c r="C434" s="42" t="str">
        <f>'Olah Data'!D432</f>
        <v>112212846</v>
      </c>
      <c r="D434" s="14" t="str">
        <f>'Olah Data'!E432</f>
        <v>Rezky Maharani</v>
      </c>
      <c r="E434" s="14" t="str">
        <f>'Olah Data'!I432</f>
        <v>rezkymaharani34@gmail.com</v>
      </c>
      <c r="F434" s="14" t="str">
        <f>'Olah Data'!J432</f>
        <v>082293341074</v>
      </c>
      <c r="G434" s="42" t="str">
        <f>'Olah Data'!L432</f>
        <v>030701121227509</v>
      </c>
      <c r="H434" s="14" t="str">
        <f>'Olah Data'!M432</f>
        <v>REZKY MAHARANI</v>
      </c>
      <c r="I434" s="14" t="str">
        <f>'Olah Data'!N432</f>
        <v>BRI</v>
      </c>
      <c r="J434" s="14" t="str">
        <f>'Olah Data'!O432</f>
        <v>BRI Kantor Cabang Jayapura, Papua</v>
      </c>
      <c r="K434" s="14" t="str">
        <f>'Olah Data'!P432</f>
        <v>-</v>
      </c>
      <c r="L434" s="14" t="str">
        <f>'Olah Data'!Q432</f>
        <v>Jakarta Timur</v>
      </c>
      <c r="M434" s="14" t="str">
        <f>'Olah Data'!R432</f>
        <v>002/010, No.12, Jaya Asri Blok AH, Entrop, Jayapura Selatan</v>
      </c>
      <c r="N434" s="14" t="str">
        <f>'Olah Data'!S432</f>
        <v>9471 Kota Jayapura Provinsi Papua</v>
      </c>
      <c r="O434" s="14" t="str">
        <f>'Olah Data'!U432</f>
        <v>9471 Kota Jayapura Provinsi Papua</v>
      </c>
      <c r="P434" s="14" t="str">
        <f>'Olah Data'!V432</f>
        <v>9400 BPS Provinsi Papua</v>
      </c>
      <c r="Q434" s="14" t="str">
        <f>'Olah Data'!W432</f>
        <v>3577 BPS Kota Madiun</v>
      </c>
    </row>
    <row r="435" spans="1:17" ht="12.75">
      <c r="A435" s="13">
        <f>'Olah Data'!A433</f>
        <v>45450.849800856478</v>
      </c>
      <c r="B435" s="14" t="str">
        <f>'Olah Data'!B433</f>
        <v>2D32</v>
      </c>
      <c r="C435" s="42" t="str">
        <f>'Olah Data'!D433</f>
        <v>112212634</v>
      </c>
      <c r="D435" s="14" t="str">
        <f>'Olah Data'!E433</f>
        <v>Hamida</v>
      </c>
      <c r="E435" s="14" t="str">
        <f>'Olah Data'!I433</f>
        <v>hamidaami24@gmail.com</v>
      </c>
      <c r="F435" s="14" t="str">
        <f>'Olah Data'!J433</f>
        <v>083117212760</v>
      </c>
      <c r="G435" s="42" t="str">
        <f>'Olah Data'!L433</f>
        <v>14706000334</v>
      </c>
      <c r="H435" s="14" t="str">
        <f>'Olah Data'!M433</f>
        <v>HAMIDA</v>
      </c>
      <c r="I435" s="14" t="str">
        <f>'Olah Data'!N433</f>
        <v>BANK SUMSEL BABEL</v>
      </c>
      <c r="J435" s="14" t="str">
        <f>'Olah Data'!O433</f>
        <v>CABANG MUARA ENIM</v>
      </c>
      <c r="K435" s="14" t="str">
        <f>'Olah Data'!P433</f>
        <v>RT6/RW8, Jl Polonia Muka, Bidara Cina, Jatinegara</v>
      </c>
      <c r="L435" s="14" t="str">
        <f>'Olah Data'!Q433</f>
        <v>Jakarta Timur</v>
      </c>
      <c r="M435" s="14" t="str">
        <f>'Olah Data'!R433</f>
        <v>Dusun 3 Desa Ujanmas Baru Kecamatan Ujanmas</v>
      </c>
      <c r="N435" s="14" t="str">
        <f>'Olah Data'!S433</f>
        <v>1603 Kabupaten Muara Enim Provinsi Sumatera Selatan</v>
      </c>
      <c r="O435" s="14" t="str">
        <f>'Olah Data'!U433</f>
        <v>1601 Kabupaten Ogan Komering Ulu Provinsi Sumatera Selatan</v>
      </c>
      <c r="P435" s="14" t="str">
        <f>'Olah Data'!V433</f>
        <v>1603 BPS Kabupaten Muara Enim</v>
      </c>
      <c r="Q435" s="14" t="str">
        <f>'Olah Data'!W433</f>
        <v>1601 BPS Kabupaten Ogan Komering Ulu</v>
      </c>
    </row>
    <row r="436" spans="1:17" ht="12.75">
      <c r="A436" s="13">
        <f>'Olah Data'!A434</f>
        <v>45450.846834675925</v>
      </c>
      <c r="B436" s="14" t="str">
        <f>'Olah Data'!B434</f>
        <v>3SK3</v>
      </c>
      <c r="C436" s="42" t="str">
        <f>'Olah Data'!D434</f>
        <v>212112237</v>
      </c>
      <c r="D436" s="14" t="str">
        <f>'Olah Data'!E434</f>
        <v>Nadaa Zhafarina</v>
      </c>
      <c r="E436" s="14" t="str">
        <f>'Olah Data'!I434</f>
        <v>nadaazhafarina06@gmail.com</v>
      </c>
      <c r="F436" s="14" t="str">
        <f>'Olah Data'!J434</f>
        <v>08976618870</v>
      </c>
      <c r="G436" s="42" t="str">
        <f>'Olah Data'!L434</f>
        <v>699301038800538</v>
      </c>
      <c r="H436" s="14" t="str">
        <f>'Olah Data'!M434</f>
        <v>Nadaa Zhafarina</v>
      </c>
      <c r="I436" s="14" t="str">
        <f>'Olah Data'!N434</f>
        <v>BRI</v>
      </c>
      <c r="J436" s="14" t="str">
        <f>'Olah Data'!O434</f>
        <v>Wadaslintang</v>
      </c>
      <c r="K436" s="14" t="str">
        <f>'Olah Data'!P434</f>
        <v>Jalan Sensus 1 Nomor 26, RT 3 RW 15, Bidara Cina, Jatinegara, Jakarta Timur</v>
      </c>
      <c r="L436" s="14" t="str">
        <f>'Olah Data'!Q434</f>
        <v>Jakarta Timur</v>
      </c>
      <c r="M436" s="14" t="str">
        <f>'Olah Data'!R434</f>
        <v>RT 4 RW 5, Ngadisono, Kaliwiro, Wonosobo</v>
      </c>
      <c r="N436" s="14" t="str">
        <f>'Olah Data'!S434</f>
        <v>3307 Kabupaten Wonosobo Provinsi Jawa Tengah</v>
      </c>
      <c r="O436" s="14" t="str">
        <f>'Olah Data'!U434</f>
        <v>3307 Kabupaten Wonosobo Provinsi Jawa Tengah</v>
      </c>
      <c r="P436" s="14" t="str">
        <f>'Olah Data'!V434</f>
        <v>3307 BPS Kabupaten Wonosobo</v>
      </c>
      <c r="Q436" s="14" t="str">
        <f>'Olah Data'!W434</f>
        <v>3300 BPS Provinsi Jawa Tengah</v>
      </c>
    </row>
    <row r="437" spans="1:17" ht="12.75">
      <c r="A437" s="13">
        <f>'Olah Data'!A435</f>
        <v>45450.849087754628</v>
      </c>
      <c r="B437" s="14" t="str">
        <f>'Olah Data'!B435</f>
        <v>3SK3</v>
      </c>
      <c r="C437" s="42" t="str">
        <f>'Olah Data'!D435</f>
        <v>212112077</v>
      </c>
      <c r="D437" s="14" t="str">
        <f>'Olah Data'!E435</f>
        <v>Gina Amalia</v>
      </c>
      <c r="E437" s="14" t="str">
        <f>'Olah Data'!I435</f>
        <v>mygina19@outlook.com</v>
      </c>
      <c r="F437" s="14" t="str">
        <f>'Olah Data'!J435</f>
        <v>082241588721</v>
      </c>
      <c r="G437" s="42" t="str">
        <f>'Olah Data'!L435</f>
        <v>696801018608533</v>
      </c>
      <c r="H437" s="14" t="str">
        <f>'Olah Data'!M435</f>
        <v>GINA AMALIA</v>
      </c>
      <c r="I437" s="14" t="str">
        <f>'Olah Data'!N435</f>
        <v>BRI</v>
      </c>
      <c r="J437" s="14" t="str">
        <f>'Olah Data'!O435</f>
        <v>Nguntoronadi Wonogiri</v>
      </c>
      <c r="K437" s="14" t="str">
        <f>'Olah Data'!P435</f>
        <v>Jalan Sensus II No. 13, RT.7/RW.4, Kos MIFLUN, Bidaracina, Jatinegara, Kota Jakarta Timur, DKI Jakarta, 13330</v>
      </c>
      <c r="L437" s="14" t="str">
        <f>'Olah Data'!Q435</f>
        <v>Jakarta Timur</v>
      </c>
      <c r="M437" s="14" t="str">
        <f>'Olah Data'!R435</f>
        <v>Lingkungan Pandan, RT 02/RW 08, Beji, Nguntoronadi, 57671</v>
      </c>
      <c r="N437" s="14" t="str">
        <f>'Olah Data'!S435</f>
        <v>3312 Kabupaten Wonogiri Provinsi Jawa Tengah</v>
      </c>
      <c r="O437" s="14" t="str">
        <f>'Olah Data'!U435</f>
        <v>3311 Kabupaten Sukoharjo Provinsi Jawa Tengah</v>
      </c>
      <c r="P437" s="14" t="str">
        <f>'Olah Data'!V435</f>
        <v>3312 BPS Kabupaten Wonogiri</v>
      </c>
      <c r="Q437" s="14" t="str">
        <f>'Olah Data'!W435</f>
        <v>3311 BPS Kabupaten Sukoharjo</v>
      </c>
    </row>
    <row r="438" spans="1:17" ht="12.75">
      <c r="A438" s="13">
        <f>'Olah Data'!A436</f>
        <v>45450.854983101854</v>
      </c>
      <c r="B438" s="14" t="str">
        <f>'Olah Data'!B436</f>
        <v>3SD2</v>
      </c>
      <c r="C438" s="42" t="str">
        <f>'Olah Data'!D436</f>
        <v>222112229</v>
      </c>
      <c r="D438" s="14" t="str">
        <f>'Olah Data'!E436</f>
        <v>Mutiara Friska Amalia</v>
      </c>
      <c r="E438" s="14" t="str">
        <f>'Olah Data'!I436</f>
        <v>fmutiara.6@gmail.com</v>
      </c>
      <c r="F438" s="14" t="str">
        <f>'Olah Data'!J436</f>
        <v>089609920639</v>
      </c>
      <c r="G438" s="42" t="str">
        <f>'Olah Data'!L436</f>
        <v>051501021015508</v>
      </c>
      <c r="H438" s="14" t="str">
        <f>'Olah Data'!M436</f>
        <v>Mutiara Friska Amalia</v>
      </c>
      <c r="I438" s="14" t="str">
        <f>'Olah Data'!N436</f>
        <v>BRI</v>
      </c>
      <c r="J438" s="14" t="str">
        <f>'Olah Data'!O436</f>
        <v>Watugong</v>
      </c>
      <c r="K438" s="14" t="str">
        <f>'Olah Data'!P436</f>
        <v>Jalan Masjid No 32 Kel. Bidara Cina, Kec. Jatinegara, Jakarta Timur</v>
      </c>
      <c r="L438" s="14" t="str">
        <f>'Olah Data'!Q436</f>
        <v>Jakarta Timur</v>
      </c>
      <c r="M438" s="14" t="str">
        <f>'Olah Data'!R436</f>
        <v>Wiratama I K-38 No. 51 Kel. Pudakpayung, Kec. Banyumanik, Kota Semarang</v>
      </c>
      <c r="N438" s="14" t="str">
        <f>'Olah Data'!S436</f>
        <v>3374 Kota Semarang Provinsi Jawa Tengah</v>
      </c>
      <c r="O438" s="14" t="str">
        <f>'Olah Data'!U436</f>
        <v>3322 Kabupaten Semarang Provinsi Jawa Tengah</v>
      </c>
      <c r="P438" s="14" t="str">
        <f>'Olah Data'!V436</f>
        <v>3322 BPS Kabupaten Semarang</v>
      </c>
      <c r="Q438" s="14" t="str">
        <f>'Olah Data'!W436</f>
        <v>3300 BPS Provinsi Jawa Tengah</v>
      </c>
    </row>
    <row r="439" spans="1:17" ht="12.75">
      <c r="A439" s="13">
        <f>'Olah Data'!A437</f>
        <v>45450.856091701389</v>
      </c>
      <c r="B439" s="14" t="str">
        <f>'Olah Data'!B437</f>
        <v>3SI1</v>
      </c>
      <c r="C439" s="42" t="str">
        <f>'Olah Data'!D437</f>
        <v>222112419</v>
      </c>
      <c r="D439" s="14" t="str">
        <f>'Olah Data'!E437</f>
        <v>Yoga Pratama</v>
      </c>
      <c r="E439" s="14" t="str">
        <f>'Olah Data'!I437</f>
        <v>amatarpagoy@gmail.com</v>
      </c>
      <c r="F439" s="14" t="str">
        <f>'Olah Data'!J437</f>
        <v>085798188591</v>
      </c>
      <c r="G439" s="42" t="str">
        <f>'Olah Data'!L437</f>
        <v>7141660785</v>
      </c>
      <c r="H439" s="14" t="str">
        <f>'Olah Data'!M437</f>
        <v>Yoga Pratama</v>
      </c>
      <c r="I439" s="14" t="str">
        <f>'Olah Data'!N437</f>
        <v>BSI</v>
      </c>
      <c r="J439" s="14" t="str">
        <f>'Olah Data'!O437</f>
        <v>Cianjur</v>
      </c>
      <c r="K439" s="14" t="str">
        <f>'Olah Data'!P437</f>
        <v>Kost ibu latifah, Gang Mulya RT 11 RW 08 no 5 (belakang gor otista). Kelurahan Bidara Cina, Kecamatan Jatinegara</v>
      </c>
      <c r="L439" s="14" t="str">
        <f>'Olah Data'!Q437</f>
        <v>Jakarta Timur</v>
      </c>
      <c r="M439" s="14" t="str">
        <f>'Olah Data'!R437</f>
        <v>Kp. Lembur Kaler, RT 04 RW 05 Desa Kademangan Kec Mande Kab Cianjur</v>
      </c>
      <c r="N439" s="14" t="str">
        <f>'Olah Data'!S437</f>
        <v>3203 Kabupaten Cianjur Provinsi Jawa Barat</v>
      </c>
      <c r="O439" s="14" t="str">
        <f>'Olah Data'!U437</f>
        <v>3272 Kota Sukabumi Provinsi Jawa Barat</v>
      </c>
      <c r="P439" s="14" t="str">
        <f>'Olah Data'!V437</f>
        <v>3203 BPS Kabupaten Cianjur</v>
      </c>
      <c r="Q439" s="14" t="str">
        <f>'Olah Data'!W437</f>
        <v>3272 BPS Kota Sukabumi</v>
      </c>
    </row>
    <row r="440" spans="1:17" ht="12.75">
      <c r="A440" s="13">
        <f>'Olah Data'!A438</f>
        <v>45450.862286111107</v>
      </c>
      <c r="B440" s="14" t="str">
        <f>'Olah Data'!B438</f>
        <v>3SI1</v>
      </c>
      <c r="C440" s="42" t="str">
        <f>'Olah Data'!D438</f>
        <v>222111862</v>
      </c>
      <c r="D440" s="14" t="str">
        <f>'Olah Data'!E438</f>
        <v>Ahmad Zein Haddad</v>
      </c>
      <c r="E440" s="14" t="str">
        <f>'Olah Data'!I438</f>
        <v>zeinhaddad02@gmail.com</v>
      </c>
      <c r="F440" s="14" t="str">
        <f>'Olah Data'!J438</f>
        <v>089655122370</v>
      </c>
      <c r="G440" s="42" t="str">
        <f>'Olah Data'!L438</f>
        <v>1570010881465</v>
      </c>
      <c r="H440" s="14" t="str">
        <f>'Olah Data'!M438</f>
        <v>AHMAD ZEIN HADDAD</v>
      </c>
      <c r="I440" s="14" t="str">
        <f>'Olah Data'!N438</f>
        <v>Bank Mandiri</v>
      </c>
      <c r="J440" s="14" t="str">
        <f>'Olah Data'!O438</f>
        <v>KCP Depok Jatijajar</v>
      </c>
      <c r="K440" s="14" t="str">
        <f>'Olah Data'!P438</f>
        <v>-</v>
      </c>
      <c r="L440" s="14" t="str">
        <f>'Olah Data'!Q438</f>
        <v>Jakarta Timur</v>
      </c>
      <c r="M440" s="14" t="str">
        <f>'Olah Data'!R438</f>
        <v>Jl. Hj. Abdul Ghani 1 Rt. 4 Rw. 2 No. 162 Kel. Kalibaru Kec. Cilodong, Kota Depok 16473</v>
      </c>
      <c r="N440" s="14" t="str">
        <f>'Olah Data'!S438</f>
        <v>3276 Kota Depok Provinsi Jawa Barat</v>
      </c>
      <c r="O440" s="14" t="str">
        <f>'Olah Data'!U438</f>
        <v>3201 Kabupaten Bogor Provinsi Jawa Barat</v>
      </c>
      <c r="P440" s="14" t="str">
        <f>'Olah Data'!V438</f>
        <v>3276 BPS Kota Depok</v>
      </c>
      <c r="Q440" s="14" t="str">
        <f>'Olah Data'!W438</f>
        <v>3201 BPS Kabupaten Bogor</v>
      </c>
    </row>
    <row r="441" spans="1:17" ht="12.75">
      <c r="A441" s="13">
        <f>'Olah Data'!A439</f>
        <v>45450.880282349535</v>
      </c>
      <c r="B441" s="14" t="str">
        <f>'Olah Data'!B439</f>
        <v>3SD2</v>
      </c>
      <c r="C441" s="42" t="str">
        <f>'Olah Data'!D439</f>
        <v>222112305</v>
      </c>
      <c r="D441" s="14" t="str">
        <f>'Olah Data'!E439</f>
        <v>Rakaninda Indah Kuswardani</v>
      </c>
      <c r="E441" s="14" t="str">
        <f>'Olah Data'!I439</f>
        <v>indarakaninda@gmail.com</v>
      </c>
      <c r="F441" s="14">
        <f>'Olah Data'!J439</f>
        <v>628112684103</v>
      </c>
      <c r="G441" s="42" t="str">
        <f>'Olah Data'!L439</f>
        <v>000401072646509</v>
      </c>
      <c r="H441" s="14" t="str">
        <f>'Olah Data'!M439</f>
        <v>Rakaninda Indah Kuswardani</v>
      </c>
      <c r="I441" s="14" t="str">
        <f>'Olah Data'!N439</f>
        <v>BRI</v>
      </c>
      <c r="J441" s="14" t="str">
        <f>'Olah Data'!O439</f>
        <v>Banjarnegara</v>
      </c>
      <c r="K441" s="14" t="str">
        <f>'Olah Data'!P439</f>
        <v>Jalan Mulia No. 2, /RW.8, Bidara Cina, Jatinegara, Jakarta Timur</v>
      </c>
      <c r="L441" s="14" t="str">
        <f>'Olah Data'!Q439</f>
        <v>Jakarta Timur</v>
      </c>
      <c r="M441" s="14" t="str">
        <f>'Olah Data'!R439</f>
        <v>Jalan Gagak, RT 02/RW 09, Parakancanggah, Banjarnegara</v>
      </c>
      <c r="N441" s="14" t="str">
        <f>'Olah Data'!S439</f>
        <v>3304 Kabupaten Banjarnegara Provinsi Jawa Tengah</v>
      </c>
      <c r="O441" s="14" t="str">
        <f>'Olah Data'!U439</f>
        <v>3307 Kabupaten Wonosobo Provinsi Jawa Tengah</v>
      </c>
      <c r="P441" s="14" t="str">
        <f>'Olah Data'!V439</f>
        <v>3304 BPS Kabupaten Banjarnegara</v>
      </c>
      <c r="Q441" s="14" t="str">
        <f>'Olah Data'!W439</f>
        <v>3201 BPS Kabupaten Bogor</v>
      </c>
    </row>
    <row r="442" spans="1:17" ht="12.75">
      <c r="A442" s="13">
        <f>'Olah Data'!A440</f>
        <v>45451.414727199073</v>
      </c>
      <c r="B442" s="14" t="str">
        <f>'Olah Data'!B440</f>
        <v>3SI2</v>
      </c>
      <c r="C442" s="42" t="str">
        <f>'Olah Data'!D440</f>
        <v>222112433</v>
      </c>
      <c r="D442" s="14" t="str">
        <f>'Olah Data'!E440</f>
        <v>Zidan Al Azizi</v>
      </c>
      <c r="E442" s="14" t="str">
        <f>'Olah Data'!I440</f>
        <v>zidanalazizi27@gmail.com</v>
      </c>
      <c r="F442" s="14" t="str">
        <f>'Olah Data'!J440</f>
        <v>0895336928670</v>
      </c>
      <c r="G442" s="42" t="str">
        <f>'Olah Data'!L440</f>
        <v>008601155850508</v>
      </c>
      <c r="H442" s="14" t="str">
        <f>'Olah Data'!M440</f>
        <v>ZIDAN AL AZIZI</v>
      </c>
      <c r="I442" s="14" t="str">
        <f>'Olah Data'!N440</f>
        <v>BRI</v>
      </c>
      <c r="J442" s="14" t="str">
        <f>'Olah Data'!O440</f>
        <v>KC SIDOARJO</v>
      </c>
      <c r="K442" s="14" t="str">
        <f>'Olah Data'!P440</f>
        <v>Jl. Ayub 6A RT15/RW8, Bidaracina, Jatinegara</v>
      </c>
      <c r="L442" s="14" t="str">
        <f>'Olah Data'!Q440</f>
        <v>Jakarta Timur</v>
      </c>
      <c r="M442" s="14" t="str">
        <f>'Olah Data'!R440</f>
        <v>Istana Candi Mas Regency, Cluster Brawijaya, Blok B4 No 1, Desa Ngampelsari, Kecamatan Candi</v>
      </c>
      <c r="N442" s="14" t="str">
        <f>'Olah Data'!S440</f>
        <v>3515 Kabupaten Sidoarjo Provinsi Jawa Timur</v>
      </c>
      <c r="O442" s="14" t="str">
        <f>'Olah Data'!U440</f>
        <v>3578 Kota Surabaya Provinsi Jawa Timur</v>
      </c>
      <c r="P442" s="14" t="str">
        <f>'Olah Data'!V440</f>
        <v>3515 BPS Kabupaten Sidoarjo</v>
      </c>
      <c r="Q442" s="14" t="str">
        <f>'Olah Data'!W440</f>
        <v>3515 BPS Kabupaten Sidoarjo</v>
      </c>
    </row>
    <row r="443" spans="1:17" ht="12.75">
      <c r="A443" s="13">
        <f>'Olah Data'!A441</f>
        <v>45450.914380254631</v>
      </c>
      <c r="B443" s="14" t="str">
        <f>'Olah Data'!B441</f>
        <v>3SE2</v>
      </c>
      <c r="C443" s="42" t="str">
        <f>'Olah Data'!D441</f>
        <v>212112134</v>
      </c>
      <c r="D443" s="14" t="str">
        <f>'Olah Data'!E441</f>
        <v>Kevin Rizkika Setiawan</v>
      </c>
      <c r="E443" s="14" t="str">
        <f>'Olah Data'!I441</f>
        <v>kevinrizkikasetiawan21@gmail.com</v>
      </c>
      <c r="F443" s="14" t="str">
        <f>'Olah Data'!J441</f>
        <v>088260406498</v>
      </c>
      <c r="G443" s="42" t="str">
        <f>'Olah Data'!L441</f>
        <v>7211667782</v>
      </c>
      <c r="H443" s="14" t="str">
        <f>'Olah Data'!M441</f>
        <v>KEVIN RIZKIKA SETIAWAN</v>
      </c>
      <c r="I443" s="14" t="str">
        <f>'Olah Data'!N441</f>
        <v>BANK SYARIAH INDONESIA</v>
      </c>
      <c r="J443" s="14" t="str">
        <f>'Olah Data'!O441</f>
        <v>KCP OTISTA</v>
      </c>
      <c r="K443" s="14" t="str">
        <f>'Olah Data'!P441</f>
        <v>Jl. Setia No.36, RT.6/RW.2, Bidara Cina, Kecamatan Jatinegara, Kota Jakarta Timur, Daerah Khusus Ibukota Jakarta 13330</v>
      </c>
      <c r="L443" s="14" t="str">
        <f>'Olah Data'!Q441</f>
        <v>Jakarta Timur</v>
      </c>
      <c r="M443" s="14" t="str">
        <f>'Olah Data'!R441</f>
        <v>Jl. Gandhi No.187, Kelurahan Sei Rengas II, Kecamatan Medan Kota, Kota Medan, Sumatera Utara 20214</v>
      </c>
      <c r="N443" s="14" t="str">
        <f>'Olah Data'!S441</f>
        <v>1275 Kota Medan Provinsi Sumatera Utara</v>
      </c>
      <c r="O443" s="14" t="str">
        <f>'Olah Data'!U441</f>
        <v>3172 Kota Jakarta Timur Provinsi DKI Jakarta</v>
      </c>
      <c r="P443" s="14" t="str">
        <f>'Olah Data'!V441</f>
        <v>3173 BPS Kota Jakarta Pusat</v>
      </c>
      <c r="Q443" s="14" t="str">
        <f>'Olah Data'!W441</f>
        <v>1275 BPS Kota Medan</v>
      </c>
    </row>
    <row r="444" spans="1:17" ht="12.75">
      <c r="A444" s="13">
        <f>'Olah Data'!A442</f>
        <v>45451.474305231481</v>
      </c>
      <c r="B444" s="14" t="str">
        <f>'Olah Data'!B442</f>
        <v>3SI3</v>
      </c>
      <c r="C444" s="42" t="str">
        <f>'Olah Data'!D442</f>
        <v>222112177</v>
      </c>
      <c r="D444" s="14" t="str">
        <f>'Olah Data'!E442</f>
        <v>Marsay Febrianto</v>
      </c>
      <c r="E444" s="14" t="str">
        <f>'Olah Data'!I442</f>
        <v>marsayfe@gmail.com</v>
      </c>
      <c r="F444" s="14" t="str">
        <f>'Olah Data'!J442</f>
        <v>089602499078</v>
      </c>
      <c r="G444" s="42" t="str">
        <f>'Olah Data'!L442</f>
        <v>60012889253</v>
      </c>
      <c r="H444" s="14" t="str">
        <f>'Olah Data'!M442</f>
        <v>MARSAY FEBRIANTO</v>
      </c>
      <c r="I444" s="14" t="str">
        <f>'Olah Data'!N442</f>
        <v>Mandiri</v>
      </c>
      <c r="J444" s="14" t="str">
        <f>'Olah Data'!O442</f>
        <v>Bank Mandiri Jakarta Otto Iskandardinata</v>
      </c>
      <c r="K444" s="14" t="str">
        <f>'Olah Data'!P442</f>
        <v xml:space="preserve">Jalan Asem no.27 RT 002 RW 003, Kelurahan Bidaracina, Jatinegara </v>
      </c>
      <c r="L444" s="14" t="str">
        <f>'Olah Data'!Q442</f>
        <v>Jakarta Timur</v>
      </c>
      <c r="M444" s="14" t="str">
        <f>'Olah Data'!R442</f>
        <v xml:space="preserve">Perum Pakis Jalio blok B26, RT 02 RW 03, Kel. Sumberrejo, Kec. Banyuwangi </v>
      </c>
      <c r="N444" s="14" t="str">
        <f>'Olah Data'!S442</f>
        <v>3510 Kabupaten Banyuwangi Provinsi Jawa Timur</v>
      </c>
      <c r="O444" s="14" t="str">
        <f>'Olah Data'!U442</f>
        <v>3276 Kota Depok Provinsi Jawa Barat</v>
      </c>
      <c r="P444" s="14" t="str">
        <f>'Olah Data'!V442</f>
        <v>3276 BPS Kota Depok</v>
      </c>
      <c r="Q444" s="14" t="str">
        <f>'Olah Data'!W442</f>
        <v>3510 BPS Kabupaten Banyuwangi</v>
      </c>
    </row>
    <row r="445" spans="1:17" ht="12.75">
      <c r="A445" s="13">
        <f>'Olah Data'!A443</f>
        <v>45450.947093124996</v>
      </c>
      <c r="B445" s="14" t="str">
        <f>'Olah Data'!B443</f>
        <v>3SK3</v>
      </c>
      <c r="C445" s="42" t="str">
        <f>'Olah Data'!D443</f>
        <v>212112178</v>
      </c>
      <c r="D445" s="14" t="str">
        <f>'Olah Data'!E443</f>
        <v>Marsha Rifany</v>
      </c>
      <c r="E445" s="14" t="str">
        <f>'Olah Data'!I443</f>
        <v>marsharifany@gmail.com</v>
      </c>
      <c r="F445" s="14" t="str">
        <f>'Olah Data'!J443</f>
        <v>081239170252</v>
      </c>
      <c r="G445" s="42" t="str">
        <f>'Olah Data'!L443</f>
        <v>024101023786502</v>
      </c>
      <c r="H445" s="14" t="str">
        <f>'Olah Data'!M443</f>
        <v>Marsha Rifany</v>
      </c>
      <c r="I445" s="14" t="str">
        <f>'Olah Data'!N443</f>
        <v>BRI</v>
      </c>
      <c r="J445" s="14" t="str">
        <f>'Olah Data'!O443</f>
        <v>BRI (KC) Amlapura Gajah Mada</v>
      </c>
      <c r="K445" s="14" t="str">
        <f>'Olah Data'!P443</f>
        <v>Kos Bu Kiki lorong A5-8, Jalan Otista Raya No.17, RT.13/RW.9, Kelurahan Bidara Cina, Kecamatan Jatinegara</v>
      </c>
      <c r="L445" s="14" t="str">
        <f>'Olah Data'!Q443</f>
        <v>Jakarta Timur</v>
      </c>
      <c r="M445" s="14" t="str">
        <f>'Olah Data'!R443</f>
        <v>Jalan Nenas, No. 1027, Telagemas, Kelurahan Subagan, Kecamatan Karangasem</v>
      </c>
      <c r="N445" s="14" t="str">
        <f>'Olah Data'!S443</f>
        <v>5107 Kabupaten Karangasem Provinsi Bali</v>
      </c>
      <c r="O445" s="14" t="str">
        <f>'Olah Data'!U443</f>
        <v>5105 Kabupaten Klungkung Provinsi Bali</v>
      </c>
      <c r="P445" s="14" t="str">
        <f>'Olah Data'!V443</f>
        <v>5107 BPS Kabupaten Karangasem</v>
      </c>
      <c r="Q445" s="14" t="str">
        <f>'Olah Data'!W443</f>
        <v>5105 BPS Kabupaten Klungkung</v>
      </c>
    </row>
    <row r="446" spans="1:17" ht="12.75">
      <c r="A446" s="13">
        <f>'Olah Data'!A444</f>
        <v>45450.948097581015</v>
      </c>
      <c r="B446" s="14" t="str">
        <f>'Olah Data'!B444</f>
        <v>3SK3</v>
      </c>
      <c r="C446" s="42" t="str">
        <f>'Olah Data'!D444</f>
        <v>212111876</v>
      </c>
      <c r="D446" s="14" t="str">
        <f>'Olah Data'!E444</f>
        <v>Alifian Wahyu Prakhoso</v>
      </c>
      <c r="E446" s="14" t="str">
        <f>'Olah Data'!I444</f>
        <v>alifianwahyu2003@gmail.com</v>
      </c>
      <c r="F446" s="14" t="str">
        <f>'Olah Data'!J444</f>
        <v>088216676243</v>
      </c>
      <c r="G446" s="42" t="str">
        <f>'Olah Data'!L444</f>
        <v>671501031401535</v>
      </c>
      <c r="H446" s="14" t="str">
        <f>'Olah Data'!M444</f>
        <v>ALIFIAN WAHYU PRAKHOSO</v>
      </c>
      <c r="I446" s="14" t="str">
        <f>'Olah Data'!N444</f>
        <v>BRI</v>
      </c>
      <c r="J446" s="14" t="str">
        <f>'Olah Data'!O444</f>
        <v>Bank BRI Unit Karanganyar</v>
      </c>
      <c r="K446" s="14" t="str">
        <f>'Olah Data'!P444</f>
        <v>Kost Pak Mul, Jalan Sensus 4 A No. 10, RT.1/RW.14, Kel. Bidaracina, Jatinegara (Kos Bapak Mulyono), KOTA JAKARTA TIMUR, JATINEGARA, DKI JAKARTA, ID, 13330</v>
      </c>
      <c r="L446" s="14" t="str">
        <f>'Olah Data'!Q444</f>
        <v>Jakarta Timur</v>
      </c>
      <c r="M446" s="14" t="str">
        <f>'Olah Data'!R444</f>
        <v>Jalan Kanthil RT 12 RW 06, Desa Ngijo Kecamatan Tasikmadu, Kabupaten Karanganyar</v>
      </c>
      <c r="N446" s="14" t="str">
        <f>'Olah Data'!S444</f>
        <v>3313 Kabupaten Karanganyar Provinsi Jawa Tengah</v>
      </c>
      <c r="O446" s="14" t="str">
        <f>'Olah Data'!U444</f>
        <v>3313 Kabupaten Karanganyar Provinsi Jawa Tengah</v>
      </c>
      <c r="P446" s="14" t="str">
        <f>'Olah Data'!V444</f>
        <v>3313 BPS Kabupaten Karanganyar</v>
      </c>
      <c r="Q446" s="14" t="str">
        <f>'Olah Data'!W444</f>
        <v>3372 BPS Kota Surakarta</v>
      </c>
    </row>
    <row r="447" spans="1:17" ht="12.75">
      <c r="A447" s="13">
        <f>'Olah Data'!A445</f>
        <v>45450.952402465278</v>
      </c>
      <c r="B447" s="14" t="str">
        <f>'Olah Data'!B445</f>
        <v>3SK3</v>
      </c>
      <c r="C447" s="42" t="str">
        <f>'Olah Data'!D445</f>
        <v>212112252</v>
      </c>
      <c r="D447" s="14" t="str">
        <f>'Olah Data'!E445</f>
        <v>Ni Komang Ayu MIta</v>
      </c>
      <c r="E447" s="14" t="str">
        <f>'Olah Data'!I445</f>
        <v>ayumitaa12@gmail.com</v>
      </c>
      <c r="F447" s="14" t="str">
        <f>'Olah Data'!J445</f>
        <v>081917917420</v>
      </c>
      <c r="G447" s="42" t="str">
        <f>'Olah Data'!L445</f>
        <v>0233 0103 5760 505</v>
      </c>
      <c r="H447" s="14" t="str">
        <f>'Olah Data'!M445</f>
        <v>NI KOMANG AYU MITA</v>
      </c>
      <c r="I447" s="14" t="str">
        <f>'Olah Data'!N445</f>
        <v>BRI</v>
      </c>
      <c r="J447" s="14" t="str">
        <f>'Olah Data'!O445</f>
        <v>Komplek Terminal Loka Sarana, Jl. Lettu Anom No.3, Kawan, Bangli</v>
      </c>
      <c r="K447" s="14" t="str">
        <f>'Olah Data'!P445</f>
        <v>RT. 08/RW. 09, No. 23, Jl. Otista III, Bidara Cina, Jatinegara</v>
      </c>
      <c r="L447" s="14" t="str">
        <f>'Olah Data'!Q445</f>
        <v>Jakarta Timur</v>
      </c>
      <c r="M447" s="14" t="str">
        <f>'Olah Data'!R445</f>
        <v>00/00, Jl. Putra Yudha, Banjar Penatahan, Susut</v>
      </c>
      <c r="N447" s="14" t="str">
        <f>'Olah Data'!S445</f>
        <v>5106 Kabupaten Bangli Provinsi Bali</v>
      </c>
      <c r="O447" s="14" t="str">
        <f>'Olah Data'!U445</f>
        <v>5104 Kabupaten Gianyar Provinsi Bali</v>
      </c>
      <c r="P447" s="14" t="str">
        <f>'Olah Data'!V445</f>
        <v>5106 BPS Kabupaten Bangli</v>
      </c>
      <c r="Q447" s="14" t="str">
        <f>'Olah Data'!W445</f>
        <v>5104 BPS Kabupaten Gianyar</v>
      </c>
    </row>
    <row r="448" spans="1:17" ht="12.75">
      <c r="A448" s="13">
        <f>'Olah Data'!A446</f>
        <v>45450.967976956017</v>
      </c>
      <c r="B448" s="14" t="str">
        <f>'Olah Data'!B446</f>
        <v>3SK1</v>
      </c>
      <c r="C448" s="42" t="str">
        <f>'Olah Data'!D446</f>
        <v>212112187</v>
      </c>
      <c r="D448" s="14" t="str">
        <f>'Olah Data'!E446</f>
        <v>Mifrotun Aini</v>
      </c>
      <c r="E448" s="14" t="str">
        <f>'Olah Data'!I446</f>
        <v>mifrotun.17@gmail.com</v>
      </c>
      <c r="F448" s="14" t="str">
        <f>'Olah Data'!J446</f>
        <v>085731775790</v>
      </c>
      <c r="G448" s="42" t="str">
        <f>'Olah Data'!L446</f>
        <v>624901017759537</v>
      </c>
      <c r="H448" s="14" t="str">
        <f>'Olah Data'!M446</f>
        <v>MIFROTUN AINI</v>
      </c>
      <c r="I448" s="14" t="str">
        <f>'Olah Data'!N446</f>
        <v>BRI</v>
      </c>
      <c r="J448" s="14" t="str">
        <f>'Olah Data'!O446</f>
        <v>6249 BRI UNIT PLANDAAN</v>
      </c>
      <c r="K448" s="14" t="str">
        <f>'Olah Data'!P446</f>
        <v>RT.14 RW.10, No. 51H, Jl. Haji Yahya, Bidara Cina, Jatinegara</v>
      </c>
      <c r="L448" s="14" t="str">
        <f>'Olah Data'!Q446</f>
        <v>Jakarta Timur</v>
      </c>
      <c r="M448" s="14" t="str">
        <f>'Olah Data'!R446</f>
        <v>RT.02 RW.01, No. 28, Jalan Sumberan, Desa Plandaan, Kelurahan Plandaan, Kecamatan Plandaan</v>
      </c>
      <c r="N448" s="14" t="str">
        <f>'Olah Data'!S446</f>
        <v>3517 Kabupaten Jombang Provinsi Jawa Timur</v>
      </c>
      <c r="O448" s="14" t="str">
        <f>'Olah Data'!U446</f>
        <v>3518 Kabupaten Nganjuk Provinsi Jawa Timur</v>
      </c>
      <c r="P448" s="14" t="str">
        <f>'Olah Data'!V446</f>
        <v>3517 BPS Kabupaten Jombang</v>
      </c>
      <c r="Q448" s="14" t="str">
        <f>'Olah Data'!W446</f>
        <v>3518 BPS Kabupaten Nganjuk</v>
      </c>
    </row>
    <row r="449" spans="1:17" ht="12.75">
      <c r="A449" s="13">
        <f>'Olah Data'!A447</f>
        <v>45450.971310428242</v>
      </c>
      <c r="B449" s="14" t="str">
        <f>'Olah Data'!B447</f>
        <v>3SD2</v>
      </c>
      <c r="C449" s="42" t="str">
        <f>'Olah Data'!D447</f>
        <v>222112207</v>
      </c>
      <c r="D449" s="14" t="str">
        <f>'Olah Data'!E447</f>
        <v>Muhammad Asfar Aswin</v>
      </c>
      <c r="E449" s="14" t="str">
        <f>'Olah Data'!I447</f>
        <v>asfarwin3@gmail.com</v>
      </c>
      <c r="F449" s="14" t="str">
        <f>'Olah Data'!J447</f>
        <v>082259461981</v>
      </c>
      <c r="G449" s="42" t="str">
        <f>'Olah Data'!L447</f>
        <v>0722797436</v>
      </c>
      <c r="H449" s="14" t="str">
        <f>'Olah Data'!M447</f>
        <v>MUHAMMAD ASFAR ASWIN</v>
      </c>
      <c r="I449" s="14" t="str">
        <f>'Olah Data'!N447</f>
        <v>BNI</v>
      </c>
      <c r="J449" s="14" t="str">
        <f>'Olah Data'!O447</f>
        <v>BAU-BAU</v>
      </c>
      <c r="K449" s="14" t="str">
        <f>'Olah Data'!P447</f>
        <v>RT 002/RW 007, No. 4, Jalan Kebon Nanas Utara 1,  Kelurahan Cipinang Cempedak, Kecamatan Jatinegara</v>
      </c>
      <c r="L449" s="14" t="str">
        <f>'Olah Data'!Q447</f>
        <v>Jakarta Timur</v>
      </c>
      <c r="M449" s="14" t="str">
        <f>'Olah Data'!R447</f>
        <v>RT 002/RW 003, Jalan Kh. Syukur (Dekat Masjid Nur-Syarif), Kelurahan Tanganapada, Kecamatan Murhum</v>
      </c>
      <c r="N449" s="14" t="str">
        <f>'Olah Data'!S447</f>
        <v>7472 Kota Baubau Provinsi Sulawesi Tenggara</v>
      </c>
      <c r="O449" s="14" t="str">
        <f>'Olah Data'!U447</f>
        <v>7471 Kota Kendari Provinsi Sulawesi Tenggara</v>
      </c>
      <c r="P449" s="14" t="str">
        <f>'Olah Data'!V447</f>
        <v>7472 BPS Kota Baubau</v>
      </c>
      <c r="Q449" s="14" t="str">
        <f>'Olah Data'!W447</f>
        <v>3174 BPS Kota Jakarta Barat</v>
      </c>
    </row>
    <row r="450" spans="1:17" ht="12.75">
      <c r="A450" s="13">
        <f>'Olah Data'!A448</f>
        <v>45450.973821134263</v>
      </c>
      <c r="B450" s="14" t="str">
        <f>'Olah Data'!B448</f>
        <v>3SK3</v>
      </c>
      <c r="C450" s="42" t="str">
        <f>'Olah Data'!D448</f>
        <v>212112398</v>
      </c>
      <c r="D450" s="14" t="str">
        <f>'Olah Data'!E448</f>
        <v>Tiara Chairunnisa</v>
      </c>
      <c r="E450" s="14" t="str">
        <f>'Olah Data'!I448</f>
        <v>tiaranisa910@gmail.com</v>
      </c>
      <c r="F450" s="14" t="str">
        <f>'Olah Data'!J448</f>
        <v>085803787313</v>
      </c>
      <c r="G450" s="42" t="str">
        <f>'Olah Data'!L448</f>
        <v>663201005847507</v>
      </c>
      <c r="H450" s="14" t="str">
        <f>'Olah Data'!M448</f>
        <v>TIARA CHAIRUNNISA</v>
      </c>
      <c r="I450" s="14" t="str">
        <f>'Olah Data'!N448</f>
        <v>BRI</v>
      </c>
      <c r="J450" s="14" t="str">
        <f>'Olah Data'!O448</f>
        <v>BRI BATURETNO</v>
      </c>
      <c r="K450" s="14" t="str">
        <f>'Olah Data'!P448</f>
        <v xml:space="preserve">Jalan Otista Raya Gg. Sholihun No.17 RT 13/RW 9, Bidara Cina, Jatinegara, Jakarta Timur </v>
      </c>
      <c r="L450" s="14" t="str">
        <f>'Olah Data'!Q448</f>
        <v>Jakarta Timur</v>
      </c>
      <c r="M450" s="14" t="str">
        <f>'Olah Data'!R448</f>
        <v>Perum. Banguntapan Permai D.20 Baturetno, Banguntapan, Bantul</v>
      </c>
      <c r="N450" s="14" t="str">
        <f>'Olah Data'!S448</f>
        <v>3402 Kabupaten Bantul Provinsi DI Yogyakarta</v>
      </c>
      <c r="O450" s="14" t="str">
        <f>'Olah Data'!U448</f>
        <v>3471 Kota Yogyakarta Provinsi DI Yogyakarta</v>
      </c>
      <c r="P450" s="14" t="str">
        <f>'Olah Data'!V448</f>
        <v>3471 BPS Kota Yogyakarta</v>
      </c>
      <c r="Q450" s="14" t="str">
        <f>'Olah Data'!W448</f>
        <v>3400 BPS Provinsi DI Yogyakarta</v>
      </c>
    </row>
    <row r="451" spans="1:17" ht="12.75">
      <c r="A451" s="13">
        <f>'Olah Data'!A449</f>
        <v>45451.493456666663</v>
      </c>
      <c r="B451" s="14" t="str">
        <f>'Olah Data'!B449</f>
        <v>3SE3</v>
      </c>
      <c r="C451" s="42" t="str">
        <f>'Olah Data'!D449</f>
        <v>212112416</v>
      </c>
      <c r="D451" s="14" t="str">
        <f>'Olah Data'!E449</f>
        <v>Wimbi Uelsan Gurusinga</v>
      </c>
      <c r="E451" s="14" t="str">
        <f>'Olah Data'!I449</f>
        <v>gurusingauelsan@gmail.com</v>
      </c>
      <c r="F451" s="14" t="str">
        <f>'Olah Data'!J449</f>
        <v>081218659804</v>
      </c>
      <c r="G451" s="42" t="str">
        <f>'Olah Data'!L449</f>
        <v>033601118577504</v>
      </c>
      <c r="H451" s="14" t="str">
        <f>'Olah Data'!M449</f>
        <v>WIMBI UELSAN GURUSINGA</v>
      </c>
      <c r="I451" s="14" t="str">
        <f>'Olah Data'!N449</f>
        <v>BRI</v>
      </c>
      <c r="J451" s="14" t="str">
        <f>'Olah Data'!O449</f>
        <v>Iskandar Muda Medan</v>
      </c>
      <c r="K451" s="14" t="str">
        <f>'Olah Data'!P449</f>
        <v>Wisma Kost Saabun, Jalan Otista Raya No.5A, RT.10/RW.2, Kelurahan Bidara Cina, Kecamatan Jatinegara</v>
      </c>
      <c r="L451" s="14" t="str">
        <f>'Olah Data'!Q449</f>
        <v>Jakarta Timur</v>
      </c>
      <c r="M451" s="14" t="str">
        <f>'Olah Data'!R449</f>
        <v xml:space="preserve">Jl. Melati No. 79 RT.8/RW.7, Ragunan </v>
      </c>
      <c r="N451" s="14" t="str">
        <f>'Olah Data'!S449</f>
        <v>3171 Kota Jakarta Selatan Provinsi DKI Jakarta</v>
      </c>
      <c r="O451" s="14" t="str">
        <f>'Olah Data'!U449</f>
        <v>3173 Kota Jakarta Pusat Provinsi DKI Jakarta</v>
      </c>
      <c r="P451" s="14" t="str">
        <f>'Olah Data'!V449</f>
        <v>3173 BPS Kota Jakarta Pusat</v>
      </c>
      <c r="Q451" s="14" t="str">
        <f>'Olah Data'!W449</f>
        <v>3100 BPS Provinsi DKI Jakarta</v>
      </c>
    </row>
    <row r="452" spans="1:17" ht="12.75">
      <c r="A452" s="13">
        <f>'Olah Data'!A450</f>
        <v>45450.992872858798</v>
      </c>
      <c r="B452" s="14" t="str">
        <f>'Olah Data'!B450</f>
        <v>3SK2</v>
      </c>
      <c r="C452" s="42" t="str">
        <f>'Olah Data'!D450</f>
        <v>212112308</v>
      </c>
      <c r="D452" s="14" t="str">
        <f>'Olah Data'!E450</f>
        <v>RATIH RESTIANI</v>
      </c>
      <c r="E452" s="14" t="str">
        <f>'Olah Data'!I450</f>
        <v>ratihresti42@gmail.com</v>
      </c>
      <c r="F452" s="14">
        <f>'Olah Data'!J450</f>
        <v>628979582277</v>
      </c>
      <c r="G452" s="42" t="str">
        <f>'Olah Data'!L450</f>
        <v>1343190775</v>
      </c>
      <c r="H452" s="14" t="str">
        <f>'Olah Data'!M450</f>
        <v>RATIH RESTIANI</v>
      </c>
      <c r="I452" s="14" t="str">
        <f>'Olah Data'!N450</f>
        <v>BNI</v>
      </c>
      <c r="J452" s="14" t="str">
        <f>'Olah Data'!O450</f>
        <v>Bank BNI Kantor Cabang Pembantu PRINGSEWU</v>
      </c>
      <c r="K452" s="14" t="str">
        <f>'Olah Data'!P450</f>
        <v xml:space="preserve">Jalan Ayub, RT.15/RW.08 no 6B Kel. Bidara Cina, Kec. Jatinegara </v>
      </c>
      <c r="L452" s="14" t="str">
        <f>'Olah Data'!Q450</f>
        <v>Jakarta Timur</v>
      </c>
      <c r="M452" s="14" t="str">
        <f>'Olah Data'!R450</f>
        <v>Jalan Ki. Hajar. Dewantara No.25 RT.4/RW.4 Kel. Pringsewu Selatan, Kec.Pringsewu</v>
      </c>
      <c r="N452" s="14" t="str">
        <f>'Olah Data'!S450</f>
        <v>1810 Kabupaten Pringsewu Provinsi Lampung</v>
      </c>
      <c r="O452" s="14" t="str">
        <f>'Olah Data'!U450</f>
        <v>1871 Kota Bandar Lampung Provinsi Lampung</v>
      </c>
      <c r="P452" s="14" t="str">
        <f>'Olah Data'!V450</f>
        <v>1810 BPS Kabupaten Pringsewu</v>
      </c>
      <c r="Q452" s="14" t="str">
        <f>'Olah Data'!W450</f>
        <v>1800 BPS Provinsi Lampung</v>
      </c>
    </row>
    <row r="453" spans="1:17" ht="12.75">
      <c r="A453" s="13">
        <f>'Olah Data'!A451</f>
        <v>45450.992984189812</v>
      </c>
      <c r="B453" s="14" t="str">
        <f>'Olah Data'!B451</f>
        <v>3SI3</v>
      </c>
      <c r="C453" s="42" t="str">
        <f>'Olah Data'!D451</f>
        <v>222112038</v>
      </c>
      <c r="D453" s="14" t="str">
        <f>'Olah Data'!E451</f>
        <v>Falana Rofako Hakam</v>
      </c>
      <c r="E453" s="14" t="str">
        <f>'Olah Data'!I451</f>
        <v>falanarofako29@gmail.com</v>
      </c>
      <c r="F453" s="14" t="str">
        <f>'Olah Data'!J451</f>
        <v>085748103989</v>
      </c>
      <c r="G453" s="42" t="str">
        <f>'Olah Data'!L451</f>
        <v>7189224995</v>
      </c>
      <c r="H453" s="14" t="str">
        <f>'Olah Data'!M451</f>
        <v>FALANA ROFAKO HAKAM</v>
      </c>
      <c r="I453" s="14" t="str">
        <f>'Olah Data'!N451</f>
        <v>BANK SYARIAH INDONESIA (BSI)</v>
      </c>
      <c r="J453" s="14" t="str">
        <f>'Olah Data'!O451</f>
        <v>BANK SYARIAH INDONESIA KCP SIDOARJO GATEWAY</v>
      </c>
      <c r="K453" s="14" t="str">
        <f>'Olah Data'!P451</f>
        <v>Jalan Ayub No. 6a, RT.15/RW.8, Bidaracina, Jatinegara</v>
      </c>
      <c r="L453" s="14" t="str">
        <f>'Olah Data'!Q451</f>
        <v>Jakarta Timur</v>
      </c>
      <c r="M453" s="14" t="str">
        <f>'Olah Data'!R451</f>
        <v>Griya Permata Gedangan D4 no.23, Keboansikep, Gedangan</v>
      </c>
      <c r="N453" s="14" t="str">
        <f>'Olah Data'!S451</f>
        <v>3515 Kabupaten Sidoarjo Provinsi Jawa Timur</v>
      </c>
      <c r="O453" s="14" t="str">
        <f>'Olah Data'!U451</f>
        <v>3578 Kota Surabaya Provinsi Jawa Timur</v>
      </c>
      <c r="P453" s="14" t="str">
        <f>'Olah Data'!V451</f>
        <v>3515 BPS Kabupaten Sidoarjo</v>
      </c>
      <c r="Q453" s="14" t="str">
        <f>'Olah Data'!W451</f>
        <v>3500 BPS Provinsi Jawa Timur</v>
      </c>
    </row>
    <row r="454" spans="1:17" ht="12.75">
      <c r="A454" s="13">
        <f>'Olah Data'!A452</f>
        <v>45451.13038037037</v>
      </c>
      <c r="B454" s="14" t="str">
        <f>'Olah Data'!B452</f>
        <v>3SE1</v>
      </c>
      <c r="C454" s="42" t="str">
        <f>'Olah Data'!D452</f>
        <v>212111974</v>
      </c>
      <c r="D454" s="14" t="str">
        <f>'Olah Data'!E452</f>
        <v>Claudia Janefer Romora Sitanggang</v>
      </c>
      <c r="E454" s="14" t="str">
        <f>'Olah Data'!I452</f>
        <v>claudiaaastg@gmail.com</v>
      </c>
      <c r="F454" s="14" t="str">
        <f>'Olah Data'!J452</f>
        <v>081282369768</v>
      </c>
      <c r="G454" s="42" t="str">
        <f>'Olah Data'!L452</f>
        <v>479201014126534</v>
      </c>
      <c r="H454" s="14" t="str">
        <f>'Olah Data'!M452</f>
        <v>CLAUDIA JANEFER ROMORA SITANGGANG</v>
      </c>
      <c r="I454" s="14" t="str">
        <f>'Olah Data'!N452</f>
        <v>BRI</v>
      </c>
      <c r="J454" s="14" t="str">
        <f>'Olah Data'!O452</f>
        <v>BRI UNIT JATISAMPURNA</v>
      </c>
      <c r="K454" s="14" t="str">
        <f>'Olah Data'!P452</f>
        <v>Jalan Otista III No 23, RT 8/RW 9, Bidara Cina, Jatinegara</v>
      </c>
      <c r="L454" s="14" t="str">
        <f>'Olah Data'!Q452</f>
        <v>Jakarta Timur</v>
      </c>
      <c r="M454" s="14" t="str">
        <f>'Olah Data'!R452</f>
        <v>Jl. Kesatrian VC RT 21/RW 3 No.103, Kelurahan Kebon Manggis, Kecamatan Matraman</v>
      </c>
      <c r="N454" s="14" t="str">
        <f>'Olah Data'!S452</f>
        <v>3172 Kota Jakarta Timur Provinsi DKI Jakarta</v>
      </c>
      <c r="O454" s="14" t="str">
        <f>'Olah Data'!U452</f>
        <v>3173 Kota Jakarta Pusat Provinsi DKI Jakarta</v>
      </c>
      <c r="P454" s="14" t="str">
        <f>'Olah Data'!V452</f>
        <v>3100 BPS Provinsi DKI Jakarta</v>
      </c>
      <c r="Q454" s="14" t="str">
        <f>'Olah Data'!W452</f>
        <v>3172 BPS Kota Jakarta Timur</v>
      </c>
    </row>
    <row r="455" spans="1:17" ht="12.75">
      <c r="A455" s="13" t="e">
        <f t="shared" ref="A455:Q455" si="2">#REF!</f>
        <v>#REF!</v>
      </c>
      <c r="B455" s="14" t="e">
        <f t="shared" si="2"/>
        <v>#REF!</v>
      </c>
      <c r="C455" s="33" t="e">
        <f t="shared" si="2"/>
        <v>#REF!</v>
      </c>
      <c r="D455" s="14" t="e">
        <f t="shared" si="2"/>
        <v>#REF!</v>
      </c>
      <c r="E455" s="14" t="e">
        <f t="shared" si="2"/>
        <v>#REF!</v>
      </c>
      <c r="F455" s="14" t="e">
        <f t="shared" si="2"/>
        <v>#REF!</v>
      </c>
      <c r="G455" s="33" t="e">
        <f t="shared" si="2"/>
        <v>#REF!</v>
      </c>
      <c r="H455" s="14" t="e">
        <f t="shared" si="2"/>
        <v>#REF!</v>
      </c>
      <c r="I455" s="14" t="e">
        <f t="shared" si="2"/>
        <v>#REF!</v>
      </c>
      <c r="J455" s="14" t="e">
        <f t="shared" si="2"/>
        <v>#REF!</v>
      </c>
      <c r="K455" s="14" t="e">
        <f t="shared" si="2"/>
        <v>#REF!</v>
      </c>
      <c r="L455" s="14" t="e">
        <f t="shared" si="2"/>
        <v>#REF!</v>
      </c>
      <c r="M455" s="14" t="e">
        <f t="shared" si="2"/>
        <v>#REF!</v>
      </c>
      <c r="N455" s="14" t="e">
        <f t="shared" si="2"/>
        <v>#REF!</v>
      </c>
      <c r="O455" s="14" t="e">
        <f t="shared" si="2"/>
        <v>#REF!</v>
      </c>
      <c r="P455" s="14" t="e">
        <f t="shared" si="2"/>
        <v>#REF!</v>
      </c>
      <c r="Q455" s="14" t="e">
        <f t="shared" si="2"/>
        <v>#REF!</v>
      </c>
    </row>
    <row r="456" spans="1:17" ht="12.75">
      <c r="A456" s="13">
        <f>'Olah Data'!A453</f>
        <v>45451.017332835647</v>
      </c>
      <c r="B456" s="14" t="str">
        <f>'Olah Data'!B453</f>
        <v>3SK1</v>
      </c>
      <c r="C456" s="42" t="str">
        <f>'Olah Data'!D453</f>
        <v>212112152</v>
      </c>
      <c r="D456" s="14" t="str">
        <f>'Olah Data'!E453</f>
        <v>Langkah Priya Kaloka</v>
      </c>
      <c r="E456" s="14" t="str">
        <f>'Olah Data'!I453</f>
        <v>langkah9b@gmail.com</v>
      </c>
      <c r="F456" s="14" t="str">
        <f>'Olah Data'!J453</f>
        <v>089504990871</v>
      </c>
      <c r="G456" s="42" t="str">
        <f>'Olah Data'!L453</f>
        <v>388901037482533</v>
      </c>
      <c r="H456" s="14" t="str">
        <f>'Olah Data'!M453</f>
        <v>LANGKAH PRIYA KALOKA</v>
      </c>
      <c r="I456" s="14" t="str">
        <f>'Olah Data'!N453</f>
        <v>BRI</v>
      </c>
      <c r="J456" s="14" t="str">
        <f>'Olah Data'!O453</f>
        <v>3889 WUNGU</v>
      </c>
      <c r="K456" s="14" t="str">
        <f>'Olah Data'!P453</f>
        <v>Jalan Kebon Sayur 1 No. 17, Bidara Cina, Jakarta Timur</v>
      </c>
      <c r="L456" s="14" t="str">
        <f>'Olah Data'!Q453</f>
        <v>Jakarta Timur</v>
      </c>
      <c r="M456" s="14" t="str">
        <f>'Olah Data'!R453</f>
        <v>Jalan Ksatria Bakti No.8/III RT 28 RW 6, Kanigoro, Kartoharjo, Madiun</v>
      </c>
      <c r="N456" s="14" t="str">
        <f>'Olah Data'!S453</f>
        <v>3577 Kota Madiun Provinsi Jawa Timur</v>
      </c>
      <c r="O456" s="14" t="str">
        <f>'Olah Data'!U453</f>
        <v>3519 Kabupaten Madiun Provinsi Jawa Timur</v>
      </c>
      <c r="P456" s="14" t="str">
        <f>'Olah Data'!V453</f>
        <v>3577 BPS Kota Madiun</v>
      </c>
      <c r="Q456" s="14" t="str">
        <f>'Olah Data'!W453</f>
        <v>3519 BPS Kabupaten Madiun</v>
      </c>
    </row>
    <row r="457" spans="1:17" ht="12.75">
      <c r="A457" s="13">
        <f>'Olah Data'!A454</f>
        <v>45451.017826585652</v>
      </c>
      <c r="B457" s="14" t="str">
        <f>'Olah Data'!B454</f>
        <v>3SI3</v>
      </c>
      <c r="C457" s="42" t="str">
        <f>'Olah Data'!D454</f>
        <v>222111991</v>
      </c>
      <c r="D457" s="14" t="str">
        <f>'Olah Data'!E454</f>
        <v>Dilla Leonyka Putri Dewayani</v>
      </c>
      <c r="E457" s="14" t="str">
        <f>'Olah Data'!I454</f>
        <v>dleonyka13@gmail.com</v>
      </c>
      <c r="F457" s="14" t="str">
        <f>'Olah Data'!J454</f>
        <v>089682262658</v>
      </c>
      <c r="G457" s="42" t="str">
        <f>'Olah Data'!L454</f>
        <v>655401031134538</v>
      </c>
      <c r="H457" s="14" t="str">
        <f>'Olah Data'!M454</f>
        <v>DILLA LEONYKA PUTRI DEWAYANI</v>
      </c>
      <c r="I457" s="14" t="str">
        <f>'Olah Data'!N454</f>
        <v>BRI</v>
      </c>
      <c r="J457" s="14" t="str">
        <f>'Olah Data'!O454</f>
        <v>Trenggalek</v>
      </c>
      <c r="K457" s="14" t="str">
        <f>'Olah Data'!P454</f>
        <v>Jl. Kb. Nanas Utara II No.6 5, RT.5/RW.7, Cipinang Cempedak, Kecamatan Jatinegara, Kota Jakarta Timur, Daerah Khusus Ibukota Jakarta 13340</v>
      </c>
      <c r="L457" s="14" t="str">
        <f>'Olah Data'!Q454</f>
        <v>Jakarta Timur</v>
      </c>
      <c r="M457" s="14" t="str">
        <f>'Olah Data'!R454</f>
        <v>Jl. Prof. Dr. Hamka RT.18 RW.06, Gang Manikoro, Kauman, Kelurahan Ngantru, Kecamatan Trenggalek</v>
      </c>
      <c r="N457" s="14" t="str">
        <f>'Olah Data'!S454</f>
        <v>3503 Kabupaten Trenggalek Provinsi Jawa Timur</v>
      </c>
      <c r="O457" s="14" t="str">
        <f>'Olah Data'!U454</f>
        <v>3504 Kabupaten Tulungagung Provinsi Jawa Timur</v>
      </c>
      <c r="P457" s="14" t="str">
        <f>'Olah Data'!V454</f>
        <v>3503 BPS Kabupaten Trenggalek</v>
      </c>
      <c r="Q457" s="14" t="str">
        <f>'Olah Data'!W454</f>
        <v>3172 BPS Kota Jakarta Timur</v>
      </c>
    </row>
    <row r="458" spans="1:17" ht="12.75">
      <c r="A458" s="13">
        <f>'Olah Data'!A455</f>
        <v>45451.019110069443</v>
      </c>
      <c r="B458" s="14" t="str">
        <f>'Olah Data'!B455</f>
        <v>2D32</v>
      </c>
      <c r="C458" s="42" t="str">
        <f>'Olah Data'!D455</f>
        <v>112212639</v>
      </c>
      <c r="D458" s="14" t="str">
        <f>'Olah Data'!E455</f>
        <v>Hendrikus Moya</v>
      </c>
      <c r="E458" s="14" t="str">
        <f>'Olah Data'!I455</f>
        <v>gusthvi23@gmail.com</v>
      </c>
      <c r="F458" s="14" t="str">
        <f>'Olah Data'!J455</f>
        <v>082238129996</v>
      </c>
      <c r="G458" s="42" t="str">
        <f>'Olah Data'!L455</f>
        <v>164201007452500</v>
      </c>
      <c r="H458" s="14" t="str">
        <f>'Olah Data'!M455</f>
        <v>Hendrikus Moya</v>
      </c>
      <c r="I458" s="14" t="str">
        <f>'Olah Data'!N455</f>
        <v>BRI</v>
      </c>
      <c r="J458" s="14" t="str">
        <f>'Olah Data'!O455</f>
        <v>Merauke</v>
      </c>
      <c r="K458" s="14" t="str">
        <f>'Olah Data'!P455</f>
        <v>RT.7/RW.1, Bali Mester, Kecamatan Jatinegara, Kota Jakarta Timur, Daerah Khusus Ibukota Jakarta 13310</v>
      </c>
      <c r="L458" s="14" t="str">
        <f>'Olah Data'!Q455</f>
        <v>Jakarta Timur</v>
      </c>
      <c r="M458" s="14" t="str">
        <f>'Olah Data'!R455</f>
        <v>RT.010/RW.002, JL.Pertanian, Kelurahan Rimba Jaya, Kecamatan Merauke</v>
      </c>
      <c r="N458" s="14" t="str">
        <f>'Olah Data'!S455</f>
        <v>9401 Kabupaten Merauke Provinsi Papua</v>
      </c>
      <c r="O458" s="14" t="str">
        <f>'Olah Data'!U455</f>
        <v>9403 Kabupaten Jayapura Provinsi Papua</v>
      </c>
      <c r="P458" s="14" t="str">
        <f>'Olah Data'!V455</f>
        <v>9401 BPS Kabupaten Merauke</v>
      </c>
      <c r="Q458" s="14" t="str">
        <f>'Olah Data'!W455</f>
        <v>3100 BPS Provinsi DKI Jakarta</v>
      </c>
    </row>
    <row r="459" spans="1:17" ht="12.75">
      <c r="A459" s="13">
        <f>'Olah Data'!A456</f>
        <v>45451.019121111109</v>
      </c>
      <c r="B459" s="14" t="str">
        <f>'Olah Data'!B456</f>
        <v>2D33</v>
      </c>
      <c r="C459" s="42" t="str">
        <f>'Olah Data'!D456</f>
        <v>112212862</v>
      </c>
      <c r="D459" s="14" t="str">
        <f>'Olah Data'!E456</f>
        <v>Romario Desouza Daniel Mangiwa</v>
      </c>
      <c r="E459" s="14" t="str">
        <f>'Olah Data'!I456</f>
        <v>8mancs@gmail.com</v>
      </c>
      <c r="F459" s="14" t="str">
        <f>'Olah Data'!J456</f>
        <v>082238214331</v>
      </c>
      <c r="G459" s="42" t="str">
        <f>'Olah Data'!L456</f>
        <v>1442677142</v>
      </c>
      <c r="H459" s="14" t="str">
        <f>'Olah Data'!M456</f>
        <v>ROMARIO DESOUZA DANIEL MANGIWA</v>
      </c>
      <c r="I459" s="14" t="str">
        <f>'Olah Data'!N456</f>
        <v>BNI</v>
      </c>
      <c r="J459" s="14" t="str">
        <f>'Olah Data'!O456</f>
        <v>JAYAPURA</v>
      </c>
      <c r="K459" s="14" t="str">
        <f>'Olah Data'!P456</f>
        <v>kost(bonasut)</v>
      </c>
      <c r="L459" s="14" t="str">
        <f>'Olah Data'!Q456</f>
        <v>Jakarta Timur</v>
      </c>
      <c r="M459" s="14" t="str">
        <f>'Olah Data'!R456</f>
        <v>Taman Calvaria, Jalan S Condronegoro, Angkasapura, Jayapura Utara, Kota Jayapura, Papua.</v>
      </c>
      <c r="N459" s="14" t="str">
        <f>'Olah Data'!S456</f>
        <v>9471 Kota Jayapura Provinsi Papua</v>
      </c>
      <c r="O459" s="14" t="str">
        <f>'Olah Data'!U456</f>
        <v>9420 Kabupaten Keerom Provinsi Papua</v>
      </c>
      <c r="P459" s="14" t="str">
        <f>'Olah Data'!V456</f>
        <v>9400 BPS Provinsi Papua</v>
      </c>
      <c r="Q459" s="14" t="str">
        <f>'Olah Data'!W456</f>
        <v>9471 BPS Kota Jayapura</v>
      </c>
    </row>
    <row r="460" spans="1:17" ht="12.75">
      <c r="A460" s="13">
        <f>'Olah Data'!A457</f>
        <v>45451.022314780093</v>
      </c>
      <c r="B460" s="14" t="str">
        <f>'Olah Data'!B457</f>
        <v>3SD2</v>
      </c>
      <c r="C460" s="42" t="str">
        <f>'Olah Data'!D457</f>
        <v>222111955</v>
      </c>
      <c r="D460" s="14" t="str">
        <f>'Olah Data'!E457</f>
        <v>Bertolomeus Laksana Jayadri</v>
      </c>
      <c r="E460" s="14" t="str">
        <f>'Olah Data'!I457</f>
        <v>laksajayadri@gmail.com</v>
      </c>
      <c r="F460" s="14">
        <f>'Olah Data'!J457</f>
        <v>6281225069065</v>
      </c>
      <c r="G460" s="42" t="str">
        <f>'Olah Data'!L457</f>
        <v>694001002233504</v>
      </c>
      <c r="H460" s="14" t="str">
        <f>'Olah Data'!M457</f>
        <v>BERTOLOMEUS LAKSANA JAYADRI</v>
      </c>
      <c r="I460" s="14" t="str">
        <f>'Olah Data'!N457</f>
        <v>BRI</v>
      </c>
      <c r="J460" s="14" t="str">
        <f>'Olah Data'!O457</f>
        <v>BRI KC Wates</v>
      </c>
      <c r="K460" s="14" t="str">
        <f>'Olah Data'!P457</f>
        <v>Jl. Kebon Nanas Selatan II No.10, RT.5/RW.5, Cipinang Cempedak, Kecamatan Jatinegara, Kota Jakarta Timur, Daerah Khusus Ibukota Jakarta 13340</v>
      </c>
      <c r="L460" s="14" t="str">
        <f>'Olah Data'!Q457</f>
        <v>Jakarta Timur</v>
      </c>
      <c r="M460" s="14" t="str">
        <f>'Olah Data'!R457</f>
        <v>Kaliwinong Lor, RT 006 RW 003, Srikayangan, Sentolo, Kulon Progo, D I Yogyakarta 55664</v>
      </c>
      <c r="N460" s="14" t="str">
        <f>'Olah Data'!S457</f>
        <v>3401 Kabupaten Kulon Progo Provinsi DI Yogyakarta</v>
      </c>
      <c r="O460" s="14" t="str">
        <f>'Olah Data'!U457</f>
        <v>3402 Kabupaten Bantul Provinsi DI Yogyakarta</v>
      </c>
      <c r="P460" s="14" t="str">
        <f>'Olah Data'!V457</f>
        <v>3173 BPS Kota Jakarta Pusat</v>
      </c>
      <c r="Q460" s="14" t="str">
        <f>'Olah Data'!W457</f>
        <v>3401 BPS Kabupaten Kulon Progo</v>
      </c>
    </row>
    <row r="461" spans="1:17" ht="12.75">
      <c r="A461" s="13">
        <f>'Olah Data'!A458</f>
        <v>45451.029652592595</v>
      </c>
      <c r="B461" s="14" t="str">
        <f>'Olah Data'!B458</f>
        <v>3SK1</v>
      </c>
      <c r="C461" s="42" t="str">
        <f>'Olah Data'!D458</f>
        <v>212112394</v>
      </c>
      <c r="D461" s="14" t="str">
        <f>'Olah Data'!E458</f>
        <v>Syofmarlianisyah Putri</v>
      </c>
      <c r="E461" s="14" t="str">
        <f>'Olah Data'!I458</f>
        <v>sofmarlianisyahputri@gmail.com</v>
      </c>
      <c r="F461" s="14" t="str">
        <f>'Olah Data'!J458</f>
        <v>082145041142</v>
      </c>
      <c r="G461" s="42" t="str">
        <f>'Olah Data'!L458</f>
        <v>1060014127644</v>
      </c>
      <c r="H461" s="14" t="str">
        <f>'Olah Data'!M458</f>
        <v>SYOFMARLIANISYAH PUTRI</v>
      </c>
      <c r="I461" s="14" t="str">
        <f>'Olah Data'!N458</f>
        <v xml:space="preserve">Bank Mandiri </v>
      </c>
      <c r="J461" s="14" t="str">
        <f>'Olah Data'!O458</f>
        <v>KCP Medan Letda Sujono (10607)</v>
      </c>
      <c r="K461" s="14" t="str">
        <f>'Olah Data'!P458</f>
        <v>Jl. H. Hasbi no 7, Kelurahan Bidara Cina, Kecamatan Jatinegara.</v>
      </c>
      <c r="L461" s="14" t="str">
        <f>'Olah Data'!Q458</f>
        <v>Jakarta Timur</v>
      </c>
      <c r="M461" s="14" t="str">
        <f>'Olah Data'!R458</f>
        <v xml:space="preserve">Jl. Letda Sujono gg pinang no 20 Medan, Kelurahan Bandar Selamat, Kecamatan Medan Tembung </v>
      </c>
      <c r="N461" s="14" t="str">
        <f>'Olah Data'!S458</f>
        <v>1275 Kota Medan Provinsi Sumatera Utara</v>
      </c>
      <c r="O461" s="14" t="str">
        <f>'Olah Data'!U458</f>
        <v>1212 Kabupaten Deli Serdang Provinsi Sumatera Utara</v>
      </c>
      <c r="P461" s="14" t="str">
        <f>'Olah Data'!V458</f>
        <v>1200 BPS Provinsi Sumatera Utara</v>
      </c>
      <c r="Q461" s="14" t="str">
        <f>'Olah Data'!W458</f>
        <v>1275 BPS Kota Medan</v>
      </c>
    </row>
    <row r="462" spans="1:17" ht="12.75">
      <c r="A462" s="13">
        <f>'Olah Data'!A459</f>
        <v>45451.035763356485</v>
      </c>
      <c r="B462" s="14" t="str">
        <f>'Olah Data'!B459</f>
        <v>3SK1</v>
      </c>
      <c r="C462" s="42" t="str">
        <f>'Olah Data'!D459</f>
        <v>212111879</v>
      </c>
      <c r="D462" s="14" t="str">
        <f>'Olah Data'!E459</f>
        <v>Alwan Nabil Hanif</v>
      </c>
      <c r="E462" s="14" t="str">
        <f>'Olah Data'!I459</f>
        <v>alwannabil116@gmail.com</v>
      </c>
      <c r="F462" s="14" t="str">
        <f>'Olah Data'!J459</f>
        <v>085643242256</v>
      </c>
      <c r="G462" s="42" t="str">
        <f>'Olah Data'!L459</f>
        <v>306101048193531</v>
      </c>
      <c r="H462" s="14" t="str">
        <f>'Olah Data'!M459</f>
        <v>ALWAN NABIL HANIF</v>
      </c>
      <c r="I462" s="14" t="str">
        <f>'Olah Data'!N459</f>
        <v>BRI</v>
      </c>
      <c r="J462" s="14" t="str">
        <f>'Olah Data'!O459</f>
        <v>Bank BRI Unit Godean</v>
      </c>
      <c r="K462" s="14" t="str">
        <f>'Olah Data'!P459</f>
        <v>RT004/RW015, Gg Sensus 1, Bidara Cina, Jatinegara</v>
      </c>
      <c r="L462" s="14" t="str">
        <f>'Olah Data'!Q459</f>
        <v>Jakarta Timur</v>
      </c>
      <c r="M462" s="14" t="str">
        <f>'Olah Data'!R459</f>
        <v>RT04/RW15, Sanggrahan, Tirtoadi, Mlati</v>
      </c>
      <c r="N462" s="14" t="str">
        <f>'Olah Data'!S459</f>
        <v>3404 Kabupaten Sleman Provinsi DI Yogyakarta</v>
      </c>
      <c r="O462" s="14" t="str">
        <f>'Olah Data'!U459</f>
        <v>3404 Kabupaten Sleman Provinsi DI Yogyakarta</v>
      </c>
      <c r="P462" s="14" t="str">
        <f>'Olah Data'!V459</f>
        <v>3404 BPS Kabupaten Sleman</v>
      </c>
      <c r="Q462" s="14" t="str">
        <f>'Olah Data'!W459</f>
        <v>3401 BPS Kabupaten Kulon Progo</v>
      </c>
    </row>
    <row r="463" spans="1:17" ht="12.75">
      <c r="A463" s="13">
        <f>'Olah Data'!A460</f>
        <v>45451.062990879625</v>
      </c>
      <c r="B463" s="14" t="str">
        <f>'Olah Data'!B460</f>
        <v>3SK3</v>
      </c>
      <c r="C463" s="42" t="str">
        <f>'Olah Data'!D460</f>
        <v>212112327</v>
      </c>
      <c r="D463" s="14" t="str">
        <f>'Olah Data'!E460</f>
        <v>RISKI TOMMI MARDONI</v>
      </c>
      <c r="E463" s="14" t="str">
        <f>'Olah Data'!I460</f>
        <v>riskitommimardoni17@gmail.com</v>
      </c>
      <c r="F463" s="14" t="str">
        <f>'Olah Data'!J460</f>
        <v>082334757243</v>
      </c>
      <c r="G463" s="42" t="str">
        <f>'Olah Data'!L460</f>
        <v>642501016202531</v>
      </c>
      <c r="H463" s="14" t="str">
        <f>'Olah Data'!M460</f>
        <v>RISKI TOMMI MARDONI</v>
      </c>
      <c r="I463" s="14" t="str">
        <f>'Olah Data'!N460</f>
        <v>BRI</v>
      </c>
      <c r="J463" s="14" t="str">
        <f>'Olah Data'!O460</f>
        <v>6425 BRI UNIT SUKOMORO, NGANJUK</v>
      </c>
      <c r="K463" s="14" t="str">
        <f>'Olah Data'!P460</f>
        <v>RT 09 / RW 09, Nomor 5, Jalan Haji Hasbi 1, Kelurahan Bidara Cina, Kecamatan Jatinegara</v>
      </c>
      <c r="L463" s="14" t="str">
        <f>'Olah Data'!Q460</f>
        <v>Jakarta Timur</v>
      </c>
      <c r="M463" s="14" t="str">
        <f>'Olah Data'!R460</f>
        <v>RT 01 / RW 05, Kelurahan Kapas, Kecamatan Sukomoro, Kabupaten Nganjuk</v>
      </c>
      <c r="N463" s="14" t="str">
        <f>'Olah Data'!S460</f>
        <v>3518 Kabupaten Nganjuk Provinsi Jawa Timur</v>
      </c>
      <c r="O463" s="14" t="str">
        <f>'Olah Data'!U460</f>
        <v>3518 Kabupaten Nganjuk Provinsi Jawa Timur</v>
      </c>
      <c r="P463" s="14" t="str">
        <f>'Olah Data'!V460</f>
        <v>3518 BPS Kabupaten Nganjuk</v>
      </c>
      <c r="Q463" s="14" t="str">
        <f>'Olah Data'!W460</f>
        <v>3500 BPS Provinsi Jawa Timur</v>
      </c>
    </row>
    <row r="464" spans="1:17" ht="12.75">
      <c r="A464" s="13">
        <f>'Olah Data'!A461</f>
        <v>45451.112421759259</v>
      </c>
      <c r="B464" s="14" t="str">
        <f>'Olah Data'!B461</f>
        <v>3SI1</v>
      </c>
      <c r="C464" s="42" t="str">
        <f>'Olah Data'!D461</f>
        <v>222112070</v>
      </c>
      <c r="D464" s="14" t="str">
        <f>'Olah Data'!E461</f>
        <v>Gery Nastiar</v>
      </c>
      <c r="E464" s="14" t="str">
        <f>'Olah Data'!I461</f>
        <v>grynstr17@gmail.com</v>
      </c>
      <c r="F464" s="14" t="str">
        <f>'Olah Data'!J461</f>
        <v>082377590790</v>
      </c>
      <c r="G464" s="42" t="str">
        <f>'Olah Data'!L461</f>
        <v>1140024097159</v>
      </c>
      <c r="H464" s="14" t="str">
        <f>'Olah Data'!M461</f>
        <v>GERY NASTIAR</v>
      </c>
      <c r="I464" s="14" t="str">
        <f>'Olah Data'!N461</f>
        <v>Mandiri</v>
      </c>
      <c r="J464" s="14" t="str">
        <f>'Olah Data'!O461</f>
        <v>Kota Bumi</v>
      </c>
      <c r="K464" s="14" t="str">
        <f>'Olah Data'!P461</f>
        <v>RT.14/RW.10, No.45, Jalan Haji Yahya, Kelurahan Bidara cina, Kecamatan Jatinegara</v>
      </c>
      <c r="L464" s="14" t="str">
        <f>'Olah Data'!Q461</f>
        <v>Jakarta Timur</v>
      </c>
      <c r="M464" s="14" t="str">
        <f>'Olah Data'!R461</f>
        <v>005/005, No. 253, Jl. Kapten Mustofa GG Merak 8, Kelurahan Tanjung Harapan, Kecamatan Kotabumi Selatan, Kabupaten Lampung Utara</v>
      </c>
      <c r="N464" s="14" t="str">
        <f>'Olah Data'!S461</f>
        <v>1806 Kabupaten Lampung Utara Provinsi Lampung</v>
      </c>
      <c r="O464" s="14" t="str">
        <f>'Olah Data'!U461</f>
        <v>1871 Kota Bandar Lampung Provinsi Lampung</v>
      </c>
      <c r="P464" s="14" t="str">
        <f>'Olah Data'!V461</f>
        <v>1806 BPS Kabupaten Lampung Utara</v>
      </c>
      <c r="Q464" s="14" t="str">
        <f>'Olah Data'!W461</f>
        <v>1800 BPS Provinsi Lampung</v>
      </c>
    </row>
    <row r="465" spans="1:17" ht="12.75">
      <c r="A465" s="13">
        <f>'Olah Data'!A462</f>
        <v>45451.162087800927</v>
      </c>
      <c r="B465" s="14" t="str">
        <f>'Olah Data'!B462</f>
        <v>3SE3</v>
      </c>
      <c r="C465" s="42" t="str">
        <f>'Olah Data'!D462</f>
        <v>212112105</v>
      </c>
      <c r="D465" s="14" t="str">
        <f>'Olah Data'!E462</f>
        <v>IKHLASUL A'MAL</v>
      </c>
      <c r="E465" s="14" t="str">
        <f>'Olah Data'!I462</f>
        <v>ikhlasul0203@gmail.com</v>
      </c>
      <c r="F465" s="14" t="str">
        <f>'Olah Data'!J462</f>
        <v>081802257432</v>
      </c>
      <c r="G465" s="42" t="str">
        <f>'Olah Data'!L462</f>
        <v>662901038337534</v>
      </c>
      <c r="H465" s="14" t="str">
        <f>'Olah Data'!M462</f>
        <v>IKHLASUL A'MAL</v>
      </c>
      <c r="I465" s="14" t="str">
        <f>'Olah Data'!N462</f>
        <v>BRI</v>
      </c>
      <c r="J465" s="14" t="str">
        <f>'Olah Data'!O462</f>
        <v>Unit Wanadadi, Cabang Banjarnegara</v>
      </c>
      <c r="K465" s="14" t="str">
        <f>'Olah Data'!P462</f>
        <v>Jl. H Hasbi I No. 14, RT.10/RW.09, Kelurahan Bidaracina, Kec. Jatinegara</v>
      </c>
      <c r="L465" s="14" t="str">
        <f>'Olah Data'!Q462</f>
        <v>Jakarta Timur</v>
      </c>
      <c r="M465" s="14" t="str">
        <f>'Olah Data'!R462</f>
        <v>Dusun 3 RT. 004/RW. 001, Desa Gumingsir, Kec. Wanadadi</v>
      </c>
      <c r="N465" s="14" t="str">
        <f>'Olah Data'!S462</f>
        <v>3304 Kabupaten Banjarnegara Provinsi Jawa Tengah</v>
      </c>
      <c r="O465" s="14" t="str">
        <f>'Olah Data'!U462</f>
        <v>3303 Kabupaten Purbalingga Provinsi Jawa Tengah</v>
      </c>
      <c r="P465" s="14" t="str">
        <f>'Olah Data'!V462</f>
        <v>3304 BPS Kabupaten Banjarnegara</v>
      </c>
      <c r="Q465" s="14" t="str">
        <f>'Olah Data'!W462</f>
        <v>3303 BPS Kabupaten Purbalingga</v>
      </c>
    </row>
    <row r="466" spans="1:17" ht="12.75">
      <c r="A466" s="13">
        <f>'Olah Data'!A463</f>
        <v>45451.258492858797</v>
      </c>
      <c r="B466" s="14" t="str">
        <f>'Olah Data'!B463</f>
        <v>3SI3</v>
      </c>
      <c r="C466" s="42" t="str">
        <f>'Olah Data'!D463</f>
        <v>222111900</v>
      </c>
      <c r="D466" s="14" t="str">
        <f>'Olah Data'!E463</f>
        <v>Anggy Distria Manik</v>
      </c>
      <c r="E466" s="14" t="str">
        <f>'Olah Data'!I463</f>
        <v>anggyydm31@gmail.com</v>
      </c>
      <c r="F466" s="14" t="str">
        <f>'Olah Data'!J463</f>
        <v>081260945709</v>
      </c>
      <c r="G466" s="42" t="str">
        <f>'Olah Data'!L463</f>
        <v>019401060949500</v>
      </c>
      <c r="H466" s="14" t="str">
        <f>'Olah Data'!M463</f>
        <v>ANGGY DISTRIA MANIK</v>
      </c>
      <c r="I466" s="14" t="str">
        <f>'Olah Data'!N463</f>
        <v>BRI</v>
      </c>
      <c r="J466" s="14" t="str">
        <f>'Olah Data'!O463</f>
        <v>BRI SIDIKALANG</v>
      </c>
      <c r="K466" s="14" t="str">
        <f>'Olah Data'!P463</f>
        <v>Gang Mangga, RT 01/RW 03 No.54 B, Kelurahan Bidara Cina, Kecamatan Jatinegara, Jaktim.
Pos 13330</v>
      </c>
      <c r="L466" s="14" t="str">
        <f>'Olah Data'!Q463</f>
        <v>Jakarta Timur</v>
      </c>
      <c r="M466" s="14" t="str">
        <f>'Olah Data'!R463</f>
        <v>Gang Mangga, RT 01/RW 03 No.54 B, Kelurahan Bidara Cina, Kecamatan Jatinegara, Jaktim.
Pos 13330</v>
      </c>
      <c r="N466" s="14" t="str">
        <f>'Olah Data'!S463</f>
        <v>3172 Kota Jakarta Timur Provinsi DKI Jakarta</v>
      </c>
      <c r="O466" s="14" t="str">
        <f>'Olah Data'!U463</f>
        <v>3173 Kota Jakarta Pusat Provinsi DKI Jakarta</v>
      </c>
      <c r="P466" s="14" t="str">
        <f>'Olah Data'!V463</f>
        <v>3173 BPS Kota Jakarta Pusat</v>
      </c>
      <c r="Q466" s="14" t="str">
        <f>'Olah Data'!W463</f>
        <v>1210 BPS Kabupaten Dairi</v>
      </c>
    </row>
    <row r="467" spans="1:17" ht="12.75">
      <c r="A467" s="13">
        <f>'Olah Data'!A464</f>
        <v>45451.266138391205</v>
      </c>
      <c r="B467" s="14" t="str">
        <f>'Olah Data'!B464</f>
        <v>3SI2</v>
      </c>
      <c r="C467" s="42" t="str">
        <f>'Olah Data'!D464</f>
        <v>222112369</v>
      </c>
      <c r="D467" s="14" t="str">
        <f>'Olah Data'!E464</f>
        <v>Silvie Kristya Ardearista</v>
      </c>
      <c r="E467" s="14" t="str">
        <f>'Olah Data'!I464</f>
        <v>ardearistasilvie@gmail.com</v>
      </c>
      <c r="F467" s="14" t="str">
        <f>'Olah Data'!J464</f>
        <v>085812308580</v>
      </c>
      <c r="G467" s="42" t="str">
        <f>'Olah Data'!L464</f>
        <v>626601001883504</v>
      </c>
      <c r="H467" s="14" t="str">
        <f>'Olah Data'!M464</f>
        <v>SILVIE KRISTYA ARDEARISTA</v>
      </c>
      <c r="I467" s="14" t="str">
        <f>'Olah Data'!N464</f>
        <v>BRI</v>
      </c>
      <c r="J467" s="14" t="str">
        <f>'Olah Data'!O464</f>
        <v>Bank BRI KCP UNIT PESANTREN</v>
      </c>
      <c r="K467" s="14" t="str">
        <f>'Olah Data'!P464</f>
        <v>Jalan Ayub No. 6, RT15/RW08, Bidara Cina, Jakarta Timur, 13330</v>
      </c>
      <c r="L467" s="14" t="str">
        <f>'Olah Data'!Q464</f>
        <v>Jakarta Timur</v>
      </c>
      <c r="M467" s="14" t="str">
        <f>'Olah Data'!R464</f>
        <v>Ngletih RT02/RW01, Kec. Pesantren, Kota Kediri, Jawa Timur</v>
      </c>
      <c r="N467" s="14" t="str">
        <f>'Olah Data'!S464</f>
        <v>3571 Kota Kediri Provinsi Jawa Timur</v>
      </c>
      <c r="O467" s="14" t="str">
        <f>'Olah Data'!U464</f>
        <v>3506 Kabupaten Kediri Provinsi Jawa Timur</v>
      </c>
      <c r="P467" s="14" t="str">
        <f>'Olah Data'!V464</f>
        <v>3506 BPS Kabupaten Kediri</v>
      </c>
      <c r="Q467" s="14" t="str">
        <f>'Olah Data'!W464</f>
        <v>3571 BPS Kota Kediri</v>
      </c>
    </row>
    <row r="468" spans="1:17" ht="12.75">
      <c r="A468" s="13">
        <f>'Olah Data'!A465</f>
        <v>45451.442951539357</v>
      </c>
      <c r="B468" s="14" t="str">
        <f>'Olah Data'!B465</f>
        <v>3SD3</v>
      </c>
      <c r="C468" s="42" t="str">
        <f>'Olah Data'!D465</f>
        <v>222112043</v>
      </c>
      <c r="D468" s="14" t="str">
        <f>'Olah Data'!E465</f>
        <v>Farhan Maulana</v>
      </c>
      <c r="E468" s="14" t="str">
        <f>'Olah Data'!I465</f>
        <v>farhxymaulana8@gmail.com</v>
      </c>
      <c r="F468" s="14" t="str">
        <f>'Olah Data'!J465</f>
        <v>081365287031</v>
      </c>
      <c r="G468" s="42" t="str">
        <f>'Olah Data'!L465</f>
        <v>548301030034531</v>
      </c>
      <c r="H468" s="14" t="str">
        <f>'Olah Data'!M465</f>
        <v>FARHAN MAULANA</v>
      </c>
      <c r="I468" s="14" t="str">
        <f>'Olah Data'!N465</f>
        <v>BRI</v>
      </c>
      <c r="J468" s="14" t="str">
        <f>'Olah Data'!O465</f>
        <v>5483 BRI UNIT PAINAN KOTA</v>
      </c>
      <c r="K468" s="14" t="str">
        <f>'Olah Data'!P465</f>
        <v>Otista 78 RT.5/RW.5, Bidara Cina, Kecamatan Jatinegara, Kota Jakarta Timur, Daerah Khusus Ibukota Jakarta 13330, kos pak aan</v>
      </c>
      <c r="L468" s="14" t="str">
        <f>'Olah Data'!Q465</f>
        <v>Jakarta Timur</v>
      </c>
      <c r="M468" s="14" t="str">
        <f>'Olah Data'!R465</f>
        <v xml:space="preserve">Rawang, Painan, Kabupaten Pesisir Selatan, Sumatera Barat </v>
      </c>
      <c r="N468" s="14" t="str">
        <f>'Olah Data'!S465</f>
        <v>1302 Kabupaten Pesisir Selatan Provinsi Sumatera Barat</v>
      </c>
      <c r="O468" s="14" t="str">
        <f>'Olah Data'!U465</f>
        <v>1302 Kabupaten Pesisir Selatan Provinsi Sumatera Barat</v>
      </c>
      <c r="P468" s="14" t="str">
        <f>'Olah Data'!V465</f>
        <v>1302 BPS Kabupaten Pesisir Selatan</v>
      </c>
      <c r="Q468" s="14" t="str">
        <f>'Olah Data'!W465</f>
        <v>1300 BPS Provinsi Sumatera Barat</v>
      </c>
    </row>
    <row r="469" spans="1:17" ht="12.75">
      <c r="A469" s="13">
        <f>'Olah Data'!A466</f>
        <v>45451.291258969912</v>
      </c>
      <c r="B469" s="14" t="str">
        <f>'Olah Data'!B466</f>
        <v>3SK1</v>
      </c>
      <c r="C469" s="42" t="str">
        <f>'Olah Data'!D466</f>
        <v>212112318</v>
      </c>
      <c r="D469" s="14" t="str">
        <f>'Olah Data'!E466</f>
        <v>Ricky Ardiyansah Saputra</v>
      </c>
      <c r="E469" s="14" t="str">
        <f>'Olah Data'!I466</f>
        <v>rickyardiyansahs@gmail.com</v>
      </c>
      <c r="F469" s="14" t="str">
        <f>'Olah Data'!J466</f>
        <v>085747592785</v>
      </c>
      <c r="G469" s="42" t="str">
        <f>'Olah Data'!L466</f>
        <v>1363 0100 5935 508</v>
      </c>
      <c r="H469" s="14" t="str">
        <f>'Olah Data'!M466</f>
        <v>Ricky Ardiyansah Saputra</v>
      </c>
      <c r="I469" s="14" t="str">
        <f>'Olah Data'!N466</f>
        <v>BRI</v>
      </c>
      <c r="J469" s="14" t="str">
        <f>'Olah Data'!O466</f>
        <v>Pasar Raya Salatiga</v>
      </c>
      <c r="K469" s="14" t="str">
        <f>'Olah Data'!P466</f>
        <v>Jl. Kebon Nanas Selatan II No.12, RT.11/RW.8, Cipinang Cempedak, Kecamatan Jatinegara, Kota Jakarta Timur, Daerah Khusus Ibukota Jakarta 13340</v>
      </c>
      <c r="L469" s="14" t="str">
        <f>'Olah Data'!Q466</f>
        <v>Jakarta Timur</v>
      </c>
      <c r="M469" s="14" t="str">
        <f>'Olah Data'!R466</f>
        <v>Jalan Dewi Kunti I Grogol, RT 10 RW 04, Kelurahan Dukuh, Kecamatan Sidomukti, Kota Salatiga, Jawa Tengah</v>
      </c>
      <c r="N469" s="14" t="str">
        <f>'Olah Data'!S466</f>
        <v>3373 Kota Salatiga Provinsi Jawa Tengah</v>
      </c>
      <c r="O469" s="14" t="str">
        <f>'Olah Data'!U466</f>
        <v>3322 Kabupaten Semarang Provinsi Jawa Tengah</v>
      </c>
      <c r="P469" s="14" t="str">
        <f>'Olah Data'!V466</f>
        <v>3373 BPS Kota Salatiga</v>
      </c>
      <c r="Q469" s="14" t="str">
        <f>'Olah Data'!W466</f>
        <v>3322 BPS Kabupaten Semarang</v>
      </c>
    </row>
    <row r="470" spans="1:17" ht="12.75">
      <c r="A470" s="13">
        <f>'Olah Data'!A467</f>
        <v>45451.297151122686</v>
      </c>
      <c r="B470" s="14" t="str">
        <f>'Olah Data'!B467</f>
        <v>3SE3</v>
      </c>
      <c r="C470" s="42" t="str">
        <f>'Olah Data'!D467</f>
        <v>212112186</v>
      </c>
      <c r="D470" s="14" t="str">
        <f>'Olah Data'!E467</f>
        <v>Michael Angandowa Boeaya</v>
      </c>
      <c r="E470" s="14" t="str">
        <f>'Olah Data'!I467</f>
        <v>michaelboeaya2002@gmail.com</v>
      </c>
      <c r="F470" s="14" t="str">
        <f>'Olah Data'!J467</f>
        <v>085275448353</v>
      </c>
      <c r="G470" s="42" t="str">
        <f>'Olah Data'!L467</f>
        <v>0325 01 020925 53 7</v>
      </c>
      <c r="H470" s="14" t="str">
        <f>'Olah Data'!M467</f>
        <v>MICHAEL ANGANDOWA BOEAYA</v>
      </c>
      <c r="I470" s="14" t="str">
        <f>'Olah Data'!N467</f>
        <v>BRI</v>
      </c>
      <c r="J470" s="14" t="str">
        <f>'Olah Data'!O467</f>
        <v>BRI Unit Gido</v>
      </c>
      <c r="K470" s="14" t="str">
        <f>'Olah Data'!P467</f>
        <v>Jl. Haji Misnen RT 08 RW 09 Kelurahan Bidaracina Kecamatan Jatinegara</v>
      </c>
      <c r="L470" s="14" t="str">
        <f>'Olah Data'!Q467</f>
        <v>Jakarta Timur</v>
      </c>
      <c r="M470" s="14" t="str">
        <f>'Olah Data'!R467</f>
        <v>RT 01 RW 01 Desa Tulumbaho Kecamatan Sogaeadu</v>
      </c>
      <c r="N470" s="14" t="str">
        <f>'Olah Data'!S467</f>
        <v>1201 Kabupaten Nias Provinsi Sumatera Utara</v>
      </c>
      <c r="O470" s="14" t="str">
        <f>'Olah Data'!U467</f>
        <v>1278 Kota Gunungsitoli Provinsi Sumatera Utara</v>
      </c>
      <c r="P470" s="14" t="str">
        <f>'Olah Data'!V467</f>
        <v>1278 BPS Kota Gunungsitoli</v>
      </c>
      <c r="Q470" s="14" t="str">
        <f>'Olah Data'!W467</f>
        <v>1201 BPS Kabupaten Nias</v>
      </c>
    </row>
    <row r="471" spans="1:17" ht="12.75">
      <c r="A471" s="13">
        <f>'Olah Data'!A468</f>
        <v>45451.298297384259</v>
      </c>
      <c r="B471" s="14" t="str">
        <f>'Olah Data'!B468</f>
        <v>3SK2</v>
      </c>
      <c r="C471" s="42" t="str">
        <f>'Olah Data'!D468</f>
        <v>212112403</v>
      </c>
      <c r="D471" s="14" t="str">
        <f>'Olah Data'!E468</f>
        <v>Tyas Kurnia Wijayanti</v>
      </c>
      <c r="E471" s="14" t="str">
        <f>'Olah Data'!I468</f>
        <v>tyaskurniaw@gmail.com</v>
      </c>
      <c r="F471" s="14" t="str">
        <f>'Olah Data'!J468</f>
        <v>0895380276084</v>
      </c>
      <c r="G471" s="42" t="str">
        <f>'Olah Data'!L468</f>
        <v>006901062838504</v>
      </c>
      <c r="H471" s="14" t="str">
        <f>'Olah Data'!M468</f>
        <v>TYAS KURNIA WIJAYANTI</v>
      </c>
      <c r="I471" s="14" t="str">
        <f>'Olah Data'!N468</f>
        <v>BRI</v>
      </c>
      <c r="J471" s="14" t="str">
        <f>'Olah Data'!O468</f>
        <v>Pemalang</v>
      </c>
      <c r="K471" s="14" t="str">
        <f>'Olah Data'!P468</f>
        <v>Jl. H. Hasbi No.7, RT.10/RW.9, Bidara Cina, Kecamatan Jatinegara, Kota Jakarta Timur, Daerah Khusus Ibukota Jakarta</v>
      </c>
      <c r="L471" s="14" t="str">
        <f>'Olah Data'!Q468</f>
        <v>Jakarta Timur</v>
      </c>
      <c r="M471" s="14" t="str">
        <f>'Olah Data'!R468</f>
        <v>Perumahan Taman Mandiri Blok F.16 RT. 08/ RW.03, Kab. Pemalang, Taman, Jawa Tengah</v>
      </c>
      <c r="N471" s="14" t="str">
        <f>'Olah Data'!S468</f>
        <v>3327 Kabupaten Pemalang Provinsi Jawa Tengah</v>
      </c>
      <c r="O471" s="14" t="str">
        <f>'Olah Data'!U468</f>
        <v>3328 Kabupaten Tegal Provinsi Jawa Tengah</v>
      </c>
      <c r="P471" s="14" t="str">
        <f>'Olah Data'!V468</f>
        <v>3327 BPS Kabupaten Pemalang</v>
      </c>
      <c r="Q471" s="14" t="str">
        <f>'Olah Data'!W468</f>
        <v>3328 BPS Kabupaten Tegal</v>
      </c>
    </row>
    <row r="472" spans="1:17" ht="12.75">
      <c r="A472" s="13">
        <f>'Olah Data'!A469</f>
        <v>45451.316488206023</v>
      </c>
      <c r="B472" s="14" t="str">
        <f>'Olah Data'!B469</f>
        <v>3SI1</v>
      </c>
      <c r="C472" s="42" t="str">
        <f>'Olah Data'!D469</f>
        <v>222112205</v>
      </c>
      <c r="D472" s="14" t="str">
        <f>'Olah Data'!E469</f>
        <v>Muhammad Anja Taufani</v>
      </c>
      <c r="E472" s="14" t="str">
        <f>'Olah Data'!I469</f>
        <v>m.anjataufani3012@gmail.com</v>
      </c>
      <c r="F472" s="14" t="str">
        <f>'Olah Data'!J469</f>
        <v>0895329400208</v>
      </c>
      <c r="G472" s="42" t="str">
        <f>'Olah Data'!L469</f>
        <v>659201040649532</v>
      </c>
      <c r="H472" s="14" t="str">
        <f>'Olah Data'!M469</f>
        <v>Muhammad Anja Taufani</v>
      </c>
      <c r="I472" s="14" t="str">
        <f>'Olah Data'!N469</f>
        <v>Bank BRI</v>
      </c>
      <c r="J472" s="14" t="str">
        <f>'Olah Data'!O469</f>
        <v>Tulungagung</v>
      </c>
      <c r="K472" s="14" t="str">
        <f>'Olah Data'!P469</f>
        <v>Jl. Otista 2 Blok Haji Dowel No.19, RT.4/RW.9, Bidara Cina, Kecamatan Jatinegara</v>
      </c>
      <c r="L472" s="14" t="str">
        <f>'Olah Data'!Q469</f>
        <v>Jakarta Timur</v>
      </c>
      <c r="M472" s="14" t="str">
        <f>'Olah Data'!R469</f>
        <v>Jl. Bromo Gang Musholla Al Muslimun, RT.2/RW.2, Kauman, Kecamatan Kauman</v>
      </c>
      <c r="N472" s="14" t="str">
        <f>'Olah Data'!S469</f>
        <v>3504 Kabupaten Tulungagung Provinsi Jawa Timur</v>
      </c>
      <c r="O472" s="14" t="str">
        <f>'Olah Data'!U469</f>
        <v>3505 Kabupaten Blitar Provinsi Jawa Timur</v>
      </c>
      <c r="P472" s="14" t="str">
        <f>'Olah Data'!V469</f>
        <v>3504 BPS Kabupaten Tulungagung</v>
      </c>
      <c r="Q472" s="14" t="str">
        <f>'Olah Data'!W469</f>
        <v>3505 BPS Kabupaten Blitar</v>
      </c>
    </row>
    <row r="473" spans="1:17" ht="12.75">
      <c r="A473" s="13">
        <f>'Olah Data'!A470</f>
        <v>45451.318711874999</v>
      </c>
      <c r="B473" s="14" t="str">
        <f>'Olah Data'!B470</f>
        <v>3SI3</v>
      </c>
      <c r="C473" s="42" t="str">
        <f>'Olah Data'!D470</f>
        <v>222112426</v>
      </c>
      <c r="D473" s="14" t="str">
        <f>'Olah Data'!E470</f>
        <v>Yulinda Agrestina</v>
      </c>
      <c r="E473" s="14" t="str">
        <f>'Olah Data'!I470</f>
        <v>agrestina01@gmail.com</v>
      </c>
      <c r="F473" s="14" t="str">
        <f>'Olah Data'!J470</f>
        <v>082336537480</v>
      </c>
      <c r="G473" s="42" t="str">
        <f>'Olah Data'!L470</f>
        <v>329801036533536</v>
      </c>
      <c r="H473" s="14" t="str">
        <f>'Olah Data'!M470</f>
        <v>YULINDA AGRESTINA</v>
      </c>
      <c r="I473" s="14" t="str">
        <f>'Olah Data'!N470</f>
        <v>BRI</v>
      </c>
      <c r="J473" s="14" t="str">
        <f>'Olah Data'!O470</f>
        <v>3298 UNIT JAJAG</v>
      </c>
      <c r="K473" s="14" t="str">
        <f>'Olah Data'!P470</f>
        <v>RT12/RW10, No.39, Jalan Pedati 1, Bidara Cina, Jatinegara</v>
      </c>
      <c r="L473" s="14" t="str">
        <f>'Olah Data'!Q470</f>
        <v>Jakarta Timur</v>
      </c>
      <c r="M473" s="14" t="str">
        <f>'Olah Data'!R470</f>
        <v>RT03/RW01, dsn.Krajan, desa Purwodadi, kec.Gambiran</v>
      </c>
      <c r="N473" s="14" t="str">
        <f>'Olah Data'!S470</f>
        <v>3510 Kabupaten Banyuwangi Provinsi Jawa Timur</v>
      </c>
      <c r="O473" s="14" t="str">
        <f>'Olah Data'!U470</f>
        <v>3509 Kabupaten Jember Provinsi Jawa Timur</v>
      </c>
      <c r="P473" s="14" t="str">
        <f>'Olah Data'!V470</f>
        <v>3510 BPS Kabupaten Banyuwangi</v>
      </c>
      <c r="Q473" s="14" t="str">
        <f>'Olah Data'!W470</f>
        <v>3173 BPS Kota Jakarta Pusat</v>
      </c>
    </row>
    <row r="474" spans="1:17" ht="12.75">
      <c r="A474" s="13">
        <f>'Olah Data'!A471</f>
        <v>45451.405597013887</v>
      </c>
      <c r="B474" s="14" t="str">
        <f>'Olah Data'!B471</f>
        <v>3SK2</v>
      </c>
      <c r="C474" s="42" t="str">
        <f>'Olah Data'!D471</f>
        <v>212111942</v>
      </c>
      <c r="D474" s="14" t="str">
        <f>'Olah Data'!E471</f>
        <v>Azwar Muhtar</v>
      </c>
      <c r="E474" s="14" t="str">
        <f>'Olah Data'!I471</f>
        <v>muhtarazwar@gmail.com</v>
      </c>
      <c r="F474" s="14" t="str">
        <f>'Olah Data'!J471</f>
        <v>082194473333</v>
      </c>
      <c r="G474" s="42" t="str">
        <f>'Olah Data'!L471</f>
        <v>018701085262500</v>
      </c>
      <c r="H474" s="14" t="str">
        <f>'Olah Data'!M471</f>
        <v>Azwar Muhtar</v>
      </c>
      <c r="I474" s="14" t="str">
        <f>'Olah Data'!N471</f>
        <v>BRI</v>
      </c>
      <c r="J474" s="14" t="str">
        <f>'Olah Data'!O471</f>
        <v>Palopo</v>
      </c>
      <c r="K474" s="14" t="str">
        <f>'Olah Data'!P471</f>
        <v>Jalan asem no.14 RT14/RW2 kelurahan Bidara Cina Kecamatan Jatinegara</v>
      </c>
      <c r="L474" s="14" t="str">
        <f>'Olah Data'!Q471</f>
        <v>Jakarta Timur</v>
      </c>
      <c r="M474" s="14" t="str">
        <f>'Olah Data'!R471</f>
        <v>Jalan garuda no 67 kelurahan taroada kecamatan turikle</v>
      </c>
      <c r="N474" s="14" t="str">
        <f>'Olah Data'!S471</f>
        <v>7308 Kabupaten Maros Provinsi Sulawesi Selatan</v>
      </c>
      <c r="O474" s="14" t="str">
        <f>'Olah Data'!U471</f>
        <v>7373 Kota Palopo Provinsi Sulawesi Selatan</v>
      </c>
      <c r="P474" s="14" t="str">
        <f>'Olah Data'!V471</f>
        <v>7308 BPS Kabupaten Maros</v>
      </c>
      <c r="Q474" s="14" t="str">
        <f>'Olah Data'!W471</f>
        <v>7373 BPS Kota Palopo</v>
      </c>
    </row>
    <row r="475" spans="1:17" ht="12.75">
      <c r="A475" s="13">
        <f>'Olah Data'!A472</f>
        <v>45451.32901991898</v>
      </c>
      <c r="B475" s="14" t="str">
        <f>'Olah Data'!B472</f>
        <v>3SK2</v>
      </c>
      <c r="C475" s="42" t="str">
        <f>'Olah Data'!D472</f>
        <v>212112292</v>
      </c>
      <c r="D475" s="14" t="str">
        <f>'Olah Data'!E472</f>
        <v>Putri Febiyanti</v>
      </c>
      <c r="E475" s="14" t="str">
        <f>'Olah Data'!I472</f>
        <v>putrifebiyanti14@gmail.com</v>
      </c>
      <c r="F475" s="14" t="str">
        <f>'Olah Data'!J472</f>
        <v>0895379061783</v>
      </c>
      <c r="G475" s="42" t="str">
        <f>'Olah Data'!L472</f>
        <v>379301043136537</v>
      </c>
      <c r="H475" s="14" t="str">
        <f>'Olah Data'!M472</f>
        <v>PUTRI FEBIYANTI</v>
      </c>
      <c r="I475" s="14" t="str">
        <f>'Olah Data'!N472</f>
        <v>BRI</v>
      </c>
      <c r="J475" s="14" t="str">
        <f>'Olah Data'!O472</f>
        <v>Bank BRI KCP UNIT PETARUKAN</v>
      </c>
      <c r="K475" s="14" t="str">
        <f>'Olah Data'!P472</f>
        <v>Jalan H. Hasbi No.7, RT.10/RW.9, Kelurahan Bidaracina, Jatinegara, KOTA JAKARTA TIMUR, JATINEGARA, DKI JAKARTA, ID, 13330</v>
      </c>
      <c r="L475" s="14" t="str">
        <f>'Olah Data'!Q472</f>
        <v>Jakarta Timur</v>
      </c>
      <c r="M475" s="14" t="str">
        <f>'Olah Data'!R472</f>
        <v>Jalan Raya Petarukan, RT.003/RW.016, Dusun Kebonsari, Kec. Petarukan, Kab. Pemalang, Jawa Tengah 52363</v>
      </c>
      <c r="N475" s="14" t="str">
        <f>'Olah Data'!S472</f>
        <v>3327 Kabupaten Pemalang Provinsi Jawa Tengah</v>
      </c>
      <c r="O475" s="14" t="str">
        <f>'Olah Data'!U472</f>
        <v>3375 Kota Pekalongan Provinsi Jawa Tengah</v>
      </c>
      <c r="P475" s="14" t="str">
        <f>'Olah Data'!V472</f>
        <v>3327 BPS Kabupaten Pemalang</v>
      </c>
      <c r="Q475" s="14" t="str">
        <f>'Olah Data'!W472</f>
        <v>3375 BPS Kota Pekalongan</v>
      </c>
    </row>
    <row r="476" spans="1:17" ht="12.75">
      <c r="A476" s="13">
        <f>'Olah Data'!A473</f>
        <v>45451.331475763887</v>
      </c>
      <c r="B476" s="14" t="str">
        <f>'Olah Data'!B473</f>
        <v>3SK2</v>
      </c>
      <c r="C476" s="42" t="str">
        <f>'Olah Data'!D473</f>
        <v>212112343</v>
      </c>
      <c r="D476" s="14" t="str">
        <f>'Olah Data'!E473</f>
        <v>Ruth Maharani Aquilia Hutagaol</v>
      </c>
      <c r="E476" s="14" t="str">
        <f>'Olah Data'!I473</f>
        <v>ruthmaharanii@gmail.com</v>
      </c>
      <c r="F476" s="14" t="str">
        <f>'Olah Data'!J473</f>
        <v>082268447011</v>
      </c>
      <c r="G476" s="42" t="str">
        <f>'Olah Data'!L473</f>
        <v>161901006984503</v>
      </c>
      <c r="H476" s="14" t="str">
        <f>'Olah Data'!M473</f>
        <v>Ruth Maharani Aquilia Hutagaol</v>
      </c>
      <c r="I476" s="14" t="str">
        <f>'Olah Data'!N473</f>
        <v>BRI</v>
      </c>
      <c r="J476" s="14" t="str">
        <f>'Olah Data'!O473</f>
        <v>Bank BRI KK Chevron Rumbai</v>
      </c>
      <c r="K476" s="14" t="str">
        <f>'Olah Data'!P473</f>
        <v>Jalan Kebon Sayur 1, no 5, RT 005, RW 015, Bidara Cina, Jatinegara, Jakarta Timur</v>
      </c>
      <c r="L476" s="14" t="str">
        <f>'Olah Data'!Q473</f>
        <v>Jakarta Timur</v>
      </c>
      <c r="M476" s="14" t="str">
        <f>'Olah Data'!R473</f>
        <v>Jalan Villa Sari no.1, Umban Sari Atas, Rumbai, Pekanbaru</v>
      </c>
      <c r="N476" s="14" t="str">
        <f>'Olah Data'!S473</f>
        <v>1471 Kota Pekanbaru Provinsi Riau</v>
      </c>
      <c r="O476" s="14" t="str">
        <f>'Olah Data'!U473</f>
        <v>1406 Kabupaten Kampar Provinsi Riau</v>
      </c>
      <c r="P476" s="14" t="str">
        <f>'Olah Data'!V473</f>
        <v>1471 BPS Kota Pekanbaru</v>
      </c>
      <c r="Q476" s="14" t="str">
        <f>'Olah Data'!W473</f>
        <v>1400 BPS Provinsi Riau</v>
      </c>
    </row>
    <row r="477" spans="1:17" ht="12.75">
      <c r="A477" s="13">
        <f>'Olah Data'!A474</f>
        <v>45451.341475104171</v>
      </c>
      <c r="B477" s="14" t="str">
        <f>'Olah Data'!B474</f>
        <v>3SI1</v>
      </c>
      <c r="C477" s="42" t="str">
        <f>'Olah Data'!D474</f>
        <v>222112322</v>
      </c>
      <c r="D477" s="14" t="str">
        <f>'Olah Data'!E474</f>
        <v>Rifky Maulana Putra</v>
      </c>
      <c r="E477" s="14" t="str">
        <f>'Olah Data'!I474</f>
        <v>rifky.mputra8@gmail.com</v>
      </c>
      <c r="F477" s="14" t="str">
        <f>'Olah Data'!J474</f>
        <v>089669235202</v>
      </c>
      <c r="G477" s="42" t="str">
        <f>'Olah Data'!L474</f>
        <v>554701024196533</v>
      </c>
      <c r="H477" s="14" t="str">
        <f>'Olah Data'!M474</f>
        <v>RIFKY MAULANA PUTRA</v>
      </c>
      <c r="I477" s="14" t="str">
        <f>'Olah Data'!N474</f>
        <v>BRI</v>
      </c>
      <c r="J477" s="14" t="str">
        <f>'Olah Data'!O474</f>
        <v>BRI Cabang Solok</v>
      </c>
      <c r="K477" s="14" t="str">
        <f>'Olah Data'!P474</f>
        <v>Gang Solihun No. 11B, RT 15/RW 8, Kelurahan Bidara Cina, Kecamatan Jatinegara</v>
      </c>
      <c r="L477" s="14" t="str">
        <f>'Olah Data'!Q474</f>
        <v>Jakarta Timur</v>
      </c>
      <c r="M477" s="14" t="str">
        <f>'Olah Data'!R474</f>
        <v>Komplek Perumahan Lembah Nan Indah, No. 29, RT/RW 002/005 Gang Upin Ipin, Kelurahan Tanah Garam, Kecamatan Lubuk Sikarah</v>
      </c>
      <c r="N477" s="14" t="str">
        <f>'Olah Data'!S474</f>
        <v>1372 Kota Solok Provinsi Sumatera Barat</v>
      </c>
      <c r="O477" s="14" t="str">
        <f>'Olah Data'!U474</f>
        <v>1373 Kota Sawah Lunto Provinsi Sumatera Barat</v>
      </c>
      <c r="P477" s="14" t="str">
        <f>'Olah Data'!V474</f>
        <v>1372 BPS Kota Solok</v>
      </c>
      <c r="Q477" s="14" t="str">
        <f>'Olah Data'!W474</f>
        <v>1373 BPS Kota Sawah Lunto</v>
      </c>
    </row>
    <row r="478" spans="1:17" ht="12.75">
      <c r="A478" s="13">
        <f>'Olah Data'!A475</f>
        <v>45451.341867361116</v>
      </c>
      <c r="B478" s="14" t="str">
        <f>'Olah Data'!B475</f>
        <v>3SI1</v>
      </c>
      <c r="C478" s="42" t="str">
        <f>'Olah Data'!D475</f>
        <v>222112122</v>
      </c>
      <c r="D478" s="14" t="str">
        <f>'Olah Data'!E475</f>
        <v>Jihan Maisaroh</v>
      </c>
      <c r="E478" s="14" t="str">
        <f>'Olah Data'!I475</f>
        <v>222112122@stis.ac.id</v>
      </c>
      <c r="F478" s="14">
        <f>'Olah Data'!J475</f>
        <v>6289644327893</v>
      </c>
      <c r="G478" s="42" t="str">
        <f>'Olah Data'!L475</f>
        <v>3741170106</v>
      </c>
      <c r="H478" s="14" t="str">
        <f>'Olah Data'!M475</f>
        <v>Jihan Maisaroh</v>
      </c>
      <c r="I478" s="14" t="str">
        <f>'Olah Data'!N475</f>
        <v>BCA</v>
      </c>
      <c r="J478" s="14" t="str">
        <f>'Olah Data'!O475</f>
        <v>KCP Doktor Cipto Mangunkusomo</v>
      </c>
      <c r="K478" s="14" t="str">
        <f>'Olah Data'!P475</f>
        <v xml:space="preserve">Kost Fayra 2 Jalan Masjid No. 26, RT.14/RW.9, Bidara Cina, Jatinegara 1330 </v>
      </c>
      <c r="L478" s="14" t="str">
        <f>'Olah Data'!Q475</f>
        <v>Jakarta Timur</v>
      </c>
      <c r="M478" s="14" t="str">
        <f>'Olah Data'!R475</f>
        <v>Jalan Mahoni Tengah I Blok F.33 Griya Sunyaragi Permai RT 04 RW 12 Kelurahan Karyamulya Kecamatan Kesambi Kota Cirebon 45131</v>
      </c>
      <c r="N478" s="14" t="str">
        <f>'Olah Data'!S475</f>
        <v>3274 Kota Cirebon Provinsi Jawa Barat</v>
      </c>
      <c r="O478" s="14" t="str">
        <f>'Olah Data'!U475</f>
        <v>3274 Kota Cirebon Provinsi Jawa Barat</v>
      </c>
      <c r="P478" s="14" t="str">
        <f>'Olah Data'!V475</f>
        <v>3274 BPS Kota Cirebon</v>
      </c>
      <c r="Q478" s="14" t="str">
        <f>'Olah Data'!W475</f>
        <v>3209 BPS Kabupaten Cirebon</v>
      </c>
    </row>
    <row r="479" spans="1:17" ht="12.75">
      <c r="A479" s="13">
        <f>'Olah Data'!A476</f>
        <v>45451.352838634259</v>
      </c>
      <c r="B479" s="14" t="str">
        <f>'Olah Data'!B476</f>
        <v>2D31</v>
      </c>
      <c r="C479" s="42" t="str">
        <f>'Olah Data'!D476</f>
        <v>112212740</v>
      </c>
      <c r="D479" s="14" t="str">
        <f>'Olah Data'!E476</f>
        <v>Muhamad Izzat Muttaqin</v>
      </c>
      <c r="E479" s="14" t="str">
        <f>'Olah Data'!I476</f>
        <v>112212740@stis.ac.id</v>
      </c>
      <c r="F479" s="14" t="str">
        <f>'Olah Data'!J476</f>
        <v>085323374595</v>
      </c>
      <c r="G479" s="42" t="str">
        <f>'Olah Data'!L476</f>
        <v>0562 01 038389 50 1</v>
      </c>
      <c r="H479" s="14" t="str">
        <f>'Olah Data'!M476</f>
        <v>MUHAMAD IZZAT MUTTAQIN</v>
      </c>
      <c r="I479" s="14" t="str">
        <f>'Olah Data'!N476</f>
        <v>BRI</v>
      </c>
      <c r="J479" s="14" t="str">
        <f>'Olah Data'!O476</f>
        <v>0562 KCP WAIHAONG</v>
      </c>
      <c r="K479" s="14" t="str">
        <f>'Olah Data'!P476</f>
        <v>RT 12/ RW 02, No. 17, Gang Saabun, Kelurahan Bidara Cina, Kecamatan Jatinegara</v>
      </c>
      <c r="L479" s="14" t="str">
        <f>'Olah Data'!Q476</f>
        <v>Jakarta Timur</v>
      </c>
      <c r="M479" s="14" t="str">
        <f>'Olah Data'!R476</f>
        <v>RT 001/ RW 018, Jln. Air Kuning, Lorong Sumatera, Desa Batu Merah, Kecamatan Sirimau</v>
      </c>
      <c r="N479" s="14" t="str">
        <f>'Olah Data'!S476</f>
        <v>8171 Kota Ambon Provinsi Maluku</v>
      </c>
      <c r="O479" s="14" t="str">
        <f>'Olah Data'!U476</f>
        <v>8103 Kabupaten Maluku Tengah Provinsi Maluku</v>
      </c>
      <c r="P479" s="14" t="str">
        <f>'Olah Data'!V476</f>
        <v>3174 BPS Kota Jakarta Barat</v>
      </c>
      <c r="Q479" s="14" t="str">
        <f>'Olah Data'!W476</f>
        <v>8171 BPS Kota Ambon</v>
      </c>
    </row>
    <row r="480" spans="1:17" ht="12.75">
      <c r="A480" s="13">
        <f>'Olah Data'!A477</f>
        <v>45451.364983854168</v>
      </c>
      <c r="B480" s="14" t="str">
        <f>'Olah Data'!B477</f>
        <v>3SD3</v>
      </c>
      <c r="C480" s="42" t="str">
        <f>'Olah Data'!D477</f>
        <v>222111877</v>
      </c>
      <c r="D480" s="14" t="str">
        <f>'Olah Data'!E477</f>
        <v>Almira Utami</v>
      </c>
      <c r="E480" s="14" t="str">
        <f>'Olah Data'!I477</f>
        <v>almira.utami08@gmail.com</v>
      </c>
      <c r="F480" s="14" t="str">
        <f>'Olah Data'!J477</f>
        <v>085270197067</v>
      </c>
      <c r="G480" s="42" t="str">
        <f>'Olah Data'!L477</f>
        <v>034001118447504</v>
      </c>
      <c r="H480" s="14" t="str">
        <f>'Olah Data'!M477</f>
        <v>ALMIRA UTAMI</v>
      </c>
      <c r="I480" s="14" t="str">
        <f>'Olah Data'!N477</f>
        <v>BRI</v>
      </c>
      <c r="J480" s="14" t="str">
        <f>'Olah Data'!O477</f>
        <v>BRI Cabang Rantau Prapat</v>
      </c>
      <c r="K480" s="14" t="str">
        <f>'Olah Data'!P477</f>
        <v>RT.11/RW.8, No. 2, Jalan Mulia, Bidara Cina, Jatinegara</v>
      </c>
      <c r="L480" s="14" t="str">
        <f>'Olah Data'!Q477</f>
        <v>Jakarta Timur</v>
      </c>
      <c r="M480" s="14" t="str">
        <f>'Olah Data'!R477</f>
        <v>No. 6, Jalan Suka Tani, Bakaran Batu, Rantau Selatan</v>
      </c>
      <c r="N480" s="14" t="str">
        <f>'Olah Data'!S477</f>
        <v>1207 Kabupaten Labuhan Batu Provinsi Sumatera Utara</v>
      </c>
      <c r="O480" s="14" t="str">
        <f>'Olah Data'!U477</f>
        <v>1222 Kabupaten Labuhan Batu Selatan Provinsi Sumatera Utara</v>
      </c>
      <c r="P480" s="14" t="str">
        <f>'Olah Data'!V477</f>
        <v>1207 BPS Kabupaten Labuhan Batu</v>
      </c>
      <c r="Q480" s="14" t="str">
        <f>'Olah Data'!W477</f>
        <v>1222 BPS Kabupaten Labuhan Batu Selatan</v>
      </c>
    </row>
    <row r="481" spans="1:17" ht="12.75">
      <c r="A481" s="13">
        <f>'Olah Data'!A478</f>
        <v>45451.380705868054</v>
      </c>
      <c r="B481" s="14" t="str">
        <f>'Olah Data'!B478</f>
        <v>3SK3</v>
      </c>
      <c r="C481" s="42" t="str">
        <f>'Olah Data'!D478</f>
        <v>212111994</v>
      </c>
      <c r="D481" s="14" t="str">
        <f>'Olah Data'!E478</f>
        <v>Diva Maharani Basuki</v>
      </c>
      <c r="E481" s="14" t="str">
        <f>'Olah Data'!I478</f>
        <v>maharanidiva2002@gmail.com</v>
      </c>
      <c r="F481" s="14" t="str">
        <f>'Olah Data'!J478</f>
        <v>082244082992</v>
      </c>
      <c r="G481" s="42" t="str">
        <f>'Olah Data'!L478</f>
        <v>375601026454530</v>
      </c>
      <c r="H481" s="14" t="str">
        <f>'Olah Data'!M478</f>
        <v>Diva Maharani Basuki</v>
      </c>
      <c r="I481" s="14" t="str">
        <f>'Olah Data'!N478</f>
        <v>BRI</v>
      </c>
      <c r="J481" s="14" t="str">
        <f>'Olah Data'!O478</f>
        <v>BRI UNIT REJOSO UTARA (NGANJUK)</v>
      </c>
      <c r="K481" s="14" t="str">
        <f>'Olah Data'!P478</f>
        <v>Jalan Haji Yahya No. 271 RW 10, Bidaracina,  Jatinegara, Jakarta Timur</v>
      </c>
      <c r="L481" s="14" t="str">
        <f>'Olah Data'!Q478</f>
        <v>Jakarta Timur</v>
      </c>
      <c r="M481" s="14" t="str">
        <f>'Olah Data'!R478</f>
        <v>Desa Ngadiboyo RT 04 RW 03 Kec. Rejoso Kab. Nganjuk</v>
      </c>
      <c r="N481" s="14" t="str">
        <f>'Olah Data'!S478</f>
        <v>3518 Kabupaten Nganjuk Provinsi Jawa Timur</v>
      </c>
      <c r="O481" s="14" t="str">
        <f>'Olah Data'!U478</f>
        <v>3517 Kabupaten Jombang Provinsi Jawa Timur</v>
      </c>
      <c r="P481" s="14" t="str">
        <f>'Olah Data'!V478</f>
        <v>3518 BPS Kabupaten Nganjuk</v>
      </c>
      <c r="Q481" s="14" t="str">
        <f>'Olah Data'!W478</f>
        <v>3517 BPS Kabupaten Jombang</v>
      </c>
    </row>
    <row r="482" spans="1:17" ht="12.75">
      <c r="A482" s="13">
        <f>'Olah Data'!A479</f>
        <v>45451.381718136574</v>
      </c>
      <c r="B482" s="14" t="str">
        <f>'Olah Data'!B479</f>
        <v>3SI3</v>
      </c>
      <c r="C482" s="42" t="str">
        <f>'Olah Data'!D479</f>
        <v>222111948</v>
      </c>
      <c r="D482" s="14" t="str">
        <f>'Olah Data'!E479</f>
        <v>Baginda Sinaga</v>
      </c>
      <c r="E482" s="14" t="str">
        <f>'Olah Data'!I479</f>
        <v>bagindasng@gmail.com</v>
      </c>
      <c r="F482" s="14" t="str">
        <f>'Olah Data'!J479</f>
        <v>081272411939</v>
      </c>
      <c r="G482" s="42" t="str">
        <f>'Olah Data'!L479</f>
        <v>563101009811507</v>
      </c>
      <c r="H482" s="14" t="str">
        <f>'Olah Data'!M479</f>
        <v>BAGINDA SINAGA</v>
      </c>
      <c r="I482" s="14" t="str">
        <f>'Olah Data'!N479</f>
        <v>BANK BRI</v>
      </c>
      <c r="J482" s="14" t="str">
        <f>'Olah Data'!O479</f>
        <v>5631 UNIT SIMPANG RIMBO</v>
      </c>
      <c r="K482" s="14" t="str">
        <f>'Olah Data'!P479</f>
        <v>Jl. H. Hasbi I No.14, Rt. 010, Rw. 09</v>
      </c>
      <c r="L482" s="14" t="str">
        <f>'Olah Data'!Q479</f>
        <v>Jakarta Timur</v>
      </c>
      <c r="M482" s="14" t="str">
        <f>'Olah Data'!R479</f>
        <v>Jl. Lingkar Barat II Griya Idaman, Rt.008, Kelurahan Pinang Merah, Kecamatan Alam Barajo</v>
      </c>
      <c r="N482" s="14" t="str">
        <f>'Olah Data'!S479</f>
        <v>1571 Kota Jambi Provinsi Jambi</v>
      </c>
      <c r="O482" s="14" t="str">
        <f>'Olah Data'!U479</f>
        <v>1505 Kabupaten Muaro Jambi Provinsi Jambi</v>
      </c>
      <c r="P482" s="14" t="str">
        <f>'Olah Data'!V479</f>
        <v>1500 BPS Provinsi Jambi</v>
      </c>
      <c r="Q482" s="14" t="str">
        <f>'Olah Data'!W479</f>
        <v>1571 BPS Kota Jambi</v>
      </c>
    </row>
    <row r="483" spans="1:17" ht="12.75">
      <c r="A483" s="13">
        <f>'Olah Data'!A480</f>
        <v>45451.392200451388</v>
      </c>
      <c r="B483" s="14" t="str">
        <f>'Olah Data'!B480</f>
        <v>3SE2</v>
      </c>
      <c r="C483" s="42" t="str">
        <f>'Olah Data'!D480</f>
        <v>212112203</v>
      </c>
      <c r="D483" s="14" t="str">
        <f>'Olah Data'!E480</f>
        <v>Muhammad Alfa Risxi</v>
      </c>
      <c r="E483" s="14" t="str">
        <f>'Olah Data'!I480</f>
        <v>muhammadalfa0007@gmail.com</v>
      </c>
      <c r="F483" s="14" t="str">
        <f>'Olah Data'!J480</f>
        <v>081232892464</v>
      </c>
      <c r="G483" s="42" t="str">
        <f>'Olah Data'!L480</f>
        <v>688901020869533</v>
      </c>
      <c r="H483" s="14" t="str">
        <f>'Olah Data'!M480</f>
        <v>Muhammad Alfa Risxi</v>
      </c>
      <c r="I483" s="14" t="str">
        <f>'Olah Data'!N480</f>
        <v>BRI</v>
      </c>
      <c r="J483" s="14" t="str">
        <f>'Olah Data'!O480</f>
        <v>Wonokerso, Kedawung, Sragen</v>
      </c>
      <c r="K483" s="14" t="str">
        <f>'Olah Data'!P480</f>
        <v>Jl. Kebon Nanas Selatan II No.12, RT.11/RW.8, Cipinang Cempedak, Kecamatan Jatinegara, Kota Jakarta Timur, Daerah Khusus Ibukota Jakarta 13340</v>
      </c>
      <c r="L483" s="14" t="str">
        <f>'Olah Data'!Q480</f>
        <v>Jakarta Timur</v>
      </c>
      <c r="M483" s="14" t="str">
        <f>'Olah Data'!R480</f>
        <v>Nglaban RT 6, Mojokerto, Kedawung, Sragen</v>
      </c>
      <c r="N483" s="14" t="str">
        <f>'Olah Data'!S480</f>
        <v>3314 Kabupaten Sragen Provinsi Jawa Tengah</v>
      </c>
      <c r="O483" s="14" t="str">
        <f>'Olah Data'!U480</f>
        <v>3372 Kota Surakarta Provinsi Jawa Tengah</v>
      </c>
      <c r="P483" s="14" t="str">
        <f>'Olah Data'!V480</f>
        <v>3372 BPS Kota Surakarta</v>
      </c>
      <c r="Q483" s="14" t="str">
        <f>'Olah Data'!W480</f>
        <v>3372 BPS Kota Surakarta</v>
      </c>
    </row>
    <row r="484" spans="1:17" ht="12.75">
      <c r="A484" s="13">
        <f>'Olah Data'!A481</f>
        <v>45451.38691306713</v>
      </c>
      <c r="B484" s="14" t="str">
        <f>'Olah Data'!B481</f>
        <v>3SI3</v>
      </c>
      <c r="C484" s="42" t="str">
        <f>'Olah Data'!D481</f>
        <v>222111930</v>
      </c>
      <c r="D484" s="14" t="str">
        <f>'Olah Data'!E481</f>
        <v>Atha Juli Riekawaty</v>
      </c>
      <c r="E484" s="14" t="str">
        <f>'Olah Data'!I481</f>
        <v>athajuli@gmail.com</v>
      </c>
      <c r="F484" s="14" t="str">
        <f>'Olah Data'!J481</f>
        <v>081225245651</v>
      </c>
      <c r="G484" s="42" t="str">
        <f>'Olah Data'!L481</f>
        <v>0741829387</v>
      </c>
      <c r="H484" s="14" t="str">
        <f>'Olah Data'!M481</f>
        <v>Atha Juli Riekawaty</v>
      </c>
      <c r="I484" s="14" t="str">
        <f>'Olah Data'!N481</f>
        <v>BNI</v>
      </c>
      <c r="J484" s="14" t="str">
        <f>'Olah Data'!O481</f>
        <v>Rawamangun</v>
      </c>
      <c r="K484" s="14" t="str">
        <f>'Olah Data'!P481</f>
        <v>Kav DPRD DKI blok A-2 RT. 06 RW. 05 Pulojahe Kel. Jatinegara, Cakung Jakarta Timur Kode Pos. 13930</v>
      </c>
      <c r="L484" s="14" t="str">
        <f>'Olah Data'!Q481</f>
        <v>Jakarta Timur</v>
      </c>
      <c r="M484" s="14" t="str">
        <f>'Olah Data'!R481</f>
        <v>Kav DPRD DKI blok A-2 RT. 06 RW. 05 Pulojahe Kel. Jatinegara, Cakung Jakarta Timur Kode Pos. 13930</v>
      </c>
      <c r="N484" s="14" t="str">
        <f>'Olah Data'!S481</f>
        <v>3172 Kota Jakarta Timur Provinsi DKI Jakarta</v>
      </c>
      <c r="O484" s="14" t="str">
        <f>'Olah Data'!U481</f>
        <v>3172 Kota Jakarta Timur Provinsi DKI Jakarta</v>
      </c>
      <c r="P484" s="14" t="str">
        <f>'Olah Data'!V481</f>
        <v>3172 BPS Kota Jakarta Timur</v>
      </c>
      <c r="Q484" s="14" t="str">
        <f>'Olah Data'!W481</f>
        <v>3100 BPS Provinsi DKI Jakarta</v>
      </c>
    </row>
    <row r="485" spans="1:17" ht="12.75">
      <c r="A485" s="13">
        <f>'Olah Data'!A482</f>
        <v>45451.38972929398</v>
      </c>
      <c r="B485" s="14" t="str">
        <f>'Olah Data'!B482</f>
        <v>3SI1</v>
      </c>
      <c r="C485" s="42" t="str">
        <f>'Olah Data'!D482</f>
        <v>222112110</v>
      </c>
      <c r="D485" s="14" t="str">
        <f>'Olah Data'!E482</f>
        <v>INAFIANTI KLARISTANIA RILANO</v>
      </c>
      <c r="E485" s="14" t="str">
        <f>'Olah Data'!I482</f>
        <v>rista565@gmail.com</v>
      </c>
      <c r="F485" s="14" t="str">
        <f>'Olah Data'!J482</f>
        <v>081259860450</v>
      </c>
      <c r="G485" s="42" t="str">
        <f>'Olah Data'!L482</f>
        <v>320901032858533</v>
      </c>
      <c r="H485" s="14" t="str">
        <f>'Olah Data'!M482</f>
        <v>INAFIANTI KLARISTANIA RILANO</v>
      </c>
      <c r="I485" s="14" t="str">
        <f>'Olah Data'!N482</f>
        <v>BRI</v>
      </c>
      <c r="J485" s="14" t="str">
        <f>'Olah Data'!O482</f>
        <v xml:space="preserve">Tulungagung </v>
      </c>
      <c r="K485" s="14" t="str">
        <f>'Olah Data'!P482</f>
        <v>Jl. Saabun No.6, RT 14 RW 02, Kelurahan Bidara Cina, Kecamatan Jatinegara</v>
      </c>
      <c r="L485" s="14" t="str">
        <f>'Olah Data'!Q482</f>
        <v>Jakarta Timur</v>
      </c>
      <c r="M485" s="14" t="str">
        <f>'Olah Data'!R482</f>
        <v>Dusun Dadapan RT 005 RW 002, Desa Boyolangu, Kecamatan Boyolangu</v>
      </c>
      <c r="N485" s="14" t="str">
        <f>'Olah Data'!S482</f>
        <v>3504 Kabupaten Tulungagung Provinsi Jawa Timur</v>
      </c>
      <c r="O485" s="14" t="str">
        <f>'Olah Data'!U482</f>
        <v>3572 Kota Blitar Provinsi Jawa Timur</v>
      </c>
      <c r="P485" s="14" t="str">
        <f>'Olah Data'!V482</f>
        <v>3504 BPS Kabupaten Tulungagung</v>
      </c>
      <c r="Q485" s="14" t="str">
        <f>'Olah Data'!W482</f>
        <v>3572 BPS Kota Blitar</v>
      </c>
    </row>
    <row r="486" spans="1:17" ht="12.75">
      <c r="A486" s="13">
        <f>'Olah Data'!A483</f>
        <v>45451.400753009264</v>
      </c>
      <c r="B486" s="14" t="str">
        <f>'Olah Data'!B483</f>
        <v>3SK2</v>
      </c>
      <c r="C486" s="42" t="str">
        <f>'Olah Data'!D483</f>
        <v>212112017</v>
      </c>
      <c r="D486" s="14" t="str">
        <f>'Olah Data'!E483</f>
        <v>Elysia Putri Linda Triana</v>
      </c>
      <c r="E486" s="14" t="str">
        <f>'Olah Data'!I483</f>
        <v>212112017@stis.ac.id</v>
      </c>
      <c r="F486" s="14" t="str">
        <f>'Olah Data'!J483</f>
        <v>081393114981</v>
      </c>
      <c r="G486" s="42" t="str">
        <f>'Olah Data'!L483</f>
        <v>9176280040</v>
      </c>
      <c r="H486" s="14" t="str">
        <f>'Olah Data'!M483</f>
        <v>Elysia Putri Linda Triana</v>
      </c>
      <c r="I486" s="14" t="str">
        <f>'Olah Data'!N483</f>
        <v>BSI</v>
      </c>
      <c r="J486" s="14" t="str">
        <f>'Olah Data'!O483</f>
        <v>Jepara</v>
      </c>
      <c r="K486" s="14" t="str">
        <f>'Olah Data'!P483</f>
        <v>Gang H. Abdurrahman, No 34A, Bidara Cina, Jatinegara</v>
      </c>
      <c r="L486" s="14" t="str">
        <f>'Olah Data'!Q483</f>
        <v>Jakarta Timur</v>
      </c>
      <c r="M486" s="14" t="str">
        <f>'Olah Data'!R483</f>
        <v>Jl. Karonsih Timur Raya 2 Rt 2 Rw 5 Kelurahan Ngaliyan Kecamatan Ngaliyan Kota Semarang</v>
      </c>
      <c r="N486" s="14" t="str">
        <f>'Olah Data'!S483</f>
        <v>3374 Kota Semarang Provinsi Jawa Tengah</v>
      </c>
      <c r="O486" s="14" t="str">
        <f>'Olah Data'!U483</f>
        <v>3318 Kabupaten Pati Provinsi Jawa Tengah</v>
      </c>
      <c r="P486" s="14" t="str">
        <f>'Olah Data'!V483</f>
        <v>3374 BPS Kota Semarang</v>
      </c>
      <c r="Q486" s="14" t="str">
        <f>'Olah Data'!W483</f>
        <v>3318 BPS Kabupaten Pati</v>
      </c>
    </row>
    <row r="487" spans="1:17" ht="12.75">
      <c r="A487" s="13">
        <f>'Olah Data'!A484</f>
        <v>45451.433405416668</v>
      </c>
      <c r="B487" s="14" t="str">
        <f>'Olah Data'!B484</f>
        <v>3SD1</v>
      </c>
      <c r="C487" s="42" t="str">
        <f>'Olah Data'!D484</f>
        <v>222112091</v>
      </c>
      <c r="D487" s="14" t="str">
        <f>'Olah Data'!E484</f>
        <v>Hasan Bahtiar Habibi</v>
      </c>
      <c r="E487" s="14" t="str">
        <f>'Olah Data'!I484</f>
        <v>hasanbahhab@gmail.com</v>
      </c>
      <c r="F487" s="14" t="str">
        <f>'Olah Data'!J484</f>
        <v>085831119419</v>
      </c>
      <c r="G487" s="42" t="str">
        <f>'Olah Data'!L484</f>
        <v>1046107273</v>
      </c>
      <c r="H487" s="14" t="str">
        <f>'Olah Data'!M484</f>
        <v>HASAN BAHTIAR HABIBI</v>
      </c>
      <c r="I487" s="14" t="str">
        <f>'Olah Data'!N484</f>
        <v>BNI</v>
      </c>
      <c r="J487" s="14" t="str">
        <f>'Olah Data'!O484</f>
        <v>KARANGAYU</v>
      </c>
      <c r="K487" s="14" t="str">
        <f>'Olah Data'!P484</f>
        <v>Jl. Asem No. 69 RT 3/RW 3, Bidaracina, Kec. Jatinegara, Kota Jakarta Timur</v>
      </c>
      <c r="L487" s="14" t="str">
        <f>'Olah Data'!Q484</f>
        <v>Jakarta Timur</v>
      </c>
      <c r="M487" s="14" t="str">
        <f>'Olah Data'!R484</f>
        <v>Jl. Bukit Leyangan Indah II No. 404, RT 03/RW 09, Perumnas Leyangan Damai, Kecamatan Ungaran Timur, Kabupaten Semarang</v>
      </c>
      <c r="N487" s="14" t="str">
        <f>'Olah Data'!S484</f>
        <v>3322 Kabupaten Semarang Provinsi Jawa Tengah</v>
      </c>
      <c r="O487" s="14" t="str">
        <f>'Olah Data'!U484</f>
        <v>3374 Kota Semarang Provinsi Jawa Tengah</v>
      </c>
      <c r="P487" s="14" t="str">
        <f>'Olah Data'!V484</f>
        <v>3322 BPS Kabupaten Semarang</v>
      </c>
      <c r="Q487" s="14" t="str">
        <f>'Olah Data'!W484</f>
        <v>3373 BPS Kota Salatiga</v>
      </c>
    </row>
    <row r="488" spans="1:17" ht="12.75">
      <c r="A488" s="13">
        <f>'Olah Data'!A485</f>
        <v>45451.397494895835</v>
      </c>
      <c r="B488" s="14" t="str">
        <f>'Olah Data'!B485</f>
        <v>3SE1</v>
      </c>
      <c r="C488" s="42" t="str">
        <f>'Olah Data'!D485</f>
        <v>212111915</v>
      </c>
      <c r="D488" s="14" t="str">
        <f>'Olah Data'!E485</f>
        <v>Ardian Putra Wardana</v>
      </c>
      <c r="E488" s="14" t="str">
        <f>'Olah Data'!I485</f>
        <v>ardianpw00@gmail.com</v>
      </c>
      <c r="F488" s="14" t="str">
        <f>'Olah Data'!J485</f>
        <v>088802698618</v>
      </c>
      <c r="G488" s="42" t="str">
        <f>'Olah Data'!L485</f>
        <v>8020587556</v>
      </c>
      <c r="H488" s="14" t="str">
        <f>'Olah Data'!M485</f>
        <v>ARDIAN PUTRA WARDANA</v>
      </c>
      <c r="I488" s="14" t="str">
        <f>'Olah Data'!N485</f>
        <v>BCA</v>
      </c>
      <c r="J488" s="14" t="str">
        <f>'Olah Data'!O485</f>
        <v>BCA KCP JL. GODEAN</v>
      </c>
      <c r="K488" s="14" t="str">
        <f>'Olah Data'!P485</f>
        <v>-</v>
      </c>
      <c r="L488" s="14" t="str">
        <f>'Olah Data'!Q485</f>
        <v>Jakarta Timur</v>
      </c>
      <c r="M488" s="14" t="str">
        <f>'Olah Data'!R485</f>
        <v>Jalan Godean km 6,5 Rt 05 Rw 11, Sidoarum, Godean, Sleman</v>
      </c>
      <c r="N488" s="14" t="str">
        <f>'Olah Data'!S485</f>
        <v>3404 Kabupaten Sleman Provinsi DI Yogyakarta</v>
      </c>
      <c r="O488" s="14" t="str">
        <f>'Olah Data'!U485</f>
        <v>3471 Kota Yogyakarta Provinsi DI Yogyakarta</v>
      </c>
      <c r="P488" s="14" t="str">
        <f>'Olah Data'!V485</f>
        <v>3404 BPS Kabupaten Sleman</v>
      </c>
      <c r="Q488" s="14" t="str">
        <f>'Olah Data'!W485</f>
        <v>3471 BPS Kota Yogyakarta</v>
      </c>
    </row>
    <row r="489" spans="1:17" ht="12.75">
      <c r="A489" s="13">
        <f>'Olah Data'!A486</f>
        <v>45451.397892499997</v>
      </c>
      <c r="B489" s="14" t="str">
        <f>'Olah Data'!B486</f>
        <v>3SE2</v>
      </c>
      <c r="C489" s="42" t="str">
        <f>'Olah Data'!D486</f>
        <v>212112033</v>
      </c>
      <c r="D489" s="14" t="str">
        <f>'Olah Data'!E486</f>
        <v>Fahri Azis Sibagariang</v>
      </c>
      <c r="E489" s="14" t="str">
        <f>'Olah Data'!I486</f>
        <v>fahrisibagariang09@gmail.com</v>
      </c>
      <c r="F489" s="14" t="str">
        <f>'Olah Data'!J486</f>
        <v>082165583400</v>
      </c>
      <c r="G489" s="42" t="str">
        <f>'Olah Data'!L486</f>
        <v>1070012565794</v>
      </c>
      <c r="H489" s="14" t="str">
        <f>'Olah Data'!M486</f>
        <v>Fahri Azis Sibagariang</v>
      </c>
      <c r="I489" s="14" t="str">
        <f>'Olah Data'!N486</f>
        <v>Bank Mandiri</v>
      </c>
      <c r="J489" s="14" t="str">
        <f>'Olah Data'!O486</f>
        <v>Sibolga</v>
      </c>
      <c r="K489" s="14" t="str">
        <f>'Olah Data'!P486</f>
        <v>Jalan Kebon Nanas Selatan, No. 2, RT.6/RW.8, Kel. Cipinang Cempedak, Kec. Jatinegara</v>
      </c>
      <c r="L489" s="14" t="str">
        <f>'Olah Data'!Q486</f>
        <v>Jakarta Timur</v>
      </c>
      <c r="M489" s="14" t="str">
        <f>'Olah Data'!R486</f>
        <v>Jl. Sibolga-Barus KM. 5, Desa Tapian Nauli I, Kec. Tapian Nauli</v>
      </c>
      <c r="N489" s="14" t="str">
        <f>'Olah Data'!S486</f>
        <v>1271 Kota Sibolga Provinsi Sumatera Utara</v>
      </c>
      <c r="O489" s="14" t="str">
        <f>'Olah Data'!U486</f>
        <v>3172 Kota Jakarta Timur Provinsi DKI Jakarta</v>
      </c>
      <c r="P489" s="14" t="str">
        <f>'Olah Data'!V486</f>
        <v>1271 BPS Kota Sibolga</v>
      </c>
      <c r="Q489" s="14" t="str">
        <f>'Olah Data'!W486</f>
        <v>3100 BPS Provinsi DKI Jakarta</v>
      </c>
    </row>
    <row r="490" spans="1:17" ht="12.75">
      <c r="A490" s="13">
        <f>'Olah Data'!A487</f>
        <v>45451.398164791666</v>
      </c>
      <c r="B490" s="14" t="str">
        <f>'Olah Data'!B487</f>
        <v>3SE1</v>
      </c>
      <c r="C490" s="42" t="str">
        <f>'Olah Data'!D487</f>
        <v>212112295</v>
      </c>
      <c r="D490" s="14" t="str">
        <f>'Olah Data'!E487</f>
        <v>R. Rr Apriani Sofiana</v>
      </c>
      <c r="E490" s="14" t="str">
        <f>'Olah Data'!I487</f>
        <v>sofianarara1@gmail.com</v>
      </c>
      <c r="F490" s="14" t="str">
        <f>'Olah Data'!J487</f>
        <v>+6285643062265</v>
      </c>
      <c r="G490" s="42" t="str">
        <f>'Olah Data'!L487</f>
        <v>6751 0102 0115 537</v>
      </c>
      <c r="H490" s="14" t="str">
        <f>'Olah Data'!M487</f>
        <v>APRIANI SOFIANA</v>
      </c>
      <c r="I490" s="14" t="str">
        <f>'Olah Data'!N487</f>
        <v>BRI</v>
      </c>
      <c r="J490" s="14" t="str">
        <f>'Olah Data'!O487</f>
        <v>6751 UNIT KLATEN UTARA</v>
      </c>
      <c r="K490" s="14" t="str">
        <f>'Olah Data'!P487</f>
        <v>Jl. Otista 3 No.23, RT.8/RW.9, Bidara Cina, Kecamatan Jatinegara, Kota Jakarta Timur, Daerah Khusus Ibukota Jakarta 13330</v>
      </c>
      <c r="L490" s="14" t="str">
        <f>'Olah Data'!Q487</f>
        <v>Jakarta Timur</v>
      </c>
      <c r="M490" s="14" t="str">
        <f>'Olah Data'!R487</f>
        <v>Jl. Pajajaran Utara III No.24, Sumber, Kec. Banjarsari, Kota Surakarta, Jawa Tengah 57138</v>
      </c>
      <c r="N490" s="14" t="str">
        <f>'Olah Data'!S487</f>
        <v>3372 Kota Surakarta Provinsi Jawa Tengah</v>
      </c>
      <c r="O490" s="14" t="str">
        <f>'Olah Data'!U487</f>
        <v>3310 Kabupaten Klaten Provinsi Jawa Tengah</v>
      </c>
      <c r="P490" s="14" t="str">
        <f>'Olah Data'!V487</f>
        <v>3372 BPS Kota Surakarta</v>
      </c>
      <c r="Q490" s="14" t="str">
        <f>'Olah Data'!W487</f>
        <v>3311 BPS Kabupaten Sukoharjo</v>
      </c>
    </row>
    <row r="491" spans="1:17" ht="12.75">
      <c r="A491" s="13">
        <f>'Olah Data'!A488</f>
        <v>45451.400619270833</v>
      </c>
      <c r="B491" s="14" t="str">
        <f>'Olah Data'!B488</f>
        <v>3SK2</v>
      </c>
      <c r="C491" s="42" t="str">
        <f>'Olah Data'!D488</f>
        <v>212112166</v>
      </c>
      <c r="D491" s="14" t="str">
        <f>'Olah Data'!E488</f>
        <v>M. Toriq Al Hijrah</v>
      </c>
      <c r="E491" s="14" t="str">
        <f>'Olah Data'!I488</f>
        <v>toriqal03@gmail.com</v>
      </c>
      <c r="F491" s="14" t="str">
        <f>'Olah Data'!J488</f>
        <v>081217167904</v>
      </c>
      <c r="G491" s="42" t="str">
        <f>'Olah Data'!L488</f>
        <v>662701025806538</v>
      </c>
      <c r="H491" s="14" t="str">
        <f>'Olah Data'!M488</f>
        <v xml:space="preserve">M. Toriq Al Hijrah </v>
      </c>
      <c r="I491" s="14" t="str">
        <f>'Olah Data'!N488</f>
        <v>BRI</v>
      </c>
      <c r="J491" s="14" t="str">
        <f>'Olah Data'!O488</f>
        <v>BRI Unit Singamerta</v>
      </c>
      <c r="K491" s="14" t="str">
        <f>'Olah Data'!P488</f>
        <v>Jl. Kebon Nanas Selatan II No.12, RT.11/RW.8, Cipinang Cempedak, Kecamatan Jatinegara, Kota Jakarta Timur, Daerah Khusus Ibukota Jakarta 13340</v>
      </c>
      <c r="L491" s="14" t="str">
        <f>'Olah Data'!Q488</f>
        <v>Jakarta Timur</v>
      </c>
      <c r="M491" s="14" t="str">
        <f>'Olah Data'!R488</f>
        <v xml:space="preserve">Jl. Desa Sawal, RT 04/01, Sawal, Sigaluh, Banjarnegara </v>
      </c>
      <c r="N491" s="14" t="str">
        <f>'Olah Data'!S488</f>
        <v>3304 Kabupaten Banjarnegara Provinsi Jawa Tengah</v>
      </c>
      <c r="O491" s="14" t="str">
        <f>'Olah Data'!U488</f>
        <v>3307 Kabupaten Wonosobo Provinsi Jawa Tengah</v>
      </c>
      <c r="P491" s="14" t="str">
        <f>'Olah Data'!V488</f>
        <v>3304 BPS Kabupaten Banjarnegara</v>
      </c>
      <c r="Q491" s="14" t="str">
        <f>'Olah Data'!W488</f>
        <v>3172 BPS Kota Jakarta Timur</v>
      </c>
    </row>
    <row r="492" spans="1:17" ht="12.75">
      <c r="A492" s="13">
        <f>'Olah Data'!A489</f>
        <v>45451.402019687499</v>
      </c>
      <c r="B492" s="14" t="str">
        <f>'Olah Data'!B489</f>
        <v>3SD2</v>
      </c>
      <c r="C492" s="42" t="str">
        <f>'Olah Data'!D489</f>
        <v>222111961</v>
      </c>
      <c r="D492" s="14" t="str">
        <f>'Olah Data'!E489</f>
        <v>Brigitta Aurelia Putri Suhendi</v>
      </c>
      <c r="E492" s="14" t="str">
        <f>'Olah Data'!I489</f>
        <v>putriaurelia228@gmail.com</v>
      </c>
      <c r="F492" s="14" t="str">
        <f>'Olah Data'!J489</f>
        <v>089513747024</v>
      </c>
      <c r="G492" s="42" t="str">
        <f>'Olah Data'!L489</f>
        <v>0500878053</v>
      </c>
      <c r="H492" s="14" t="str">
        <f>'Olah Data'!M489</f>
        <v>BRIGITTA AURELIA PUTRI SUHENDI</v>
      </c>
      <c r="I492" s="14" t="str">
        <f>'Olah Data'!N489</f>
        <v>BCA</v>
      </c>
      <c r="J492" s="14" t="str">
        <f>'Olah Data'!O489</f>
        <v>Mojokerto</v>
      </c>
      <c r="K492" s="14" t="str">
        <f>'Olah Data'!P489</f>
        <v>Gang Padesin no.180B RT.16 RW.10, Kelurahan Bidara Cina, Kecamatan Jatinegara</v>
      </c>
      <c r="L492" s="14" t="str">
        <f>'Olah Data'!Q489</f>
        <v>Jakarta Timur</v>
      </c>
      <c r="M492" s="14" t="str">
        <f>'Olah Data'!R489</f>
        <v>Desa Sumbergirang Dusun Kebogerang RT 03 RW 02 Kecamatan Puri Kabupaten Mojokerto</v>
      </c>
      <c r="N492" s="14" t="str">
        <f>'Olah Data'!S489</f>
        <v>3516 Kabupaten Mojokerto Provinsi Jawa Timur</v>
      </c>
      <c r="O492" s="14" t="str">
        <f>'Olah Data'!U489</f>
        <v>3576 Kota Mojokerto Provinsi Jawa Timur</v>
      </c>
      <c r="P492" s="14" t="str">
        <f>'Olah Data'!V489</f>
        <v>3576 BPS Kota Mojokerto</v>
      </c>
      <c r="Q492" s="14" t="str">
        <f>'Olah Data'!W489</f>
        <v>3516 BPS Kabupaten Mojokerto</v>
      </c>
    </row>
    <row r="493" spans="1:17" ht="12.75">
      <c r="A493" s="13">
        <f>'Olah Data'!A490</f>
        <v>45451.40355797454</v>
      </c>
      <c r="B493" s="14" t="str">
        <f>'Olah Data'!B490</f>
        <v>3SD2</v>
      </c>
      <c r="C493" s="42" t="str">
        <f>'Olah Data'!D490</f>
        <v>222112418</v>
      </c>
      <c r="D493" s="14" t="str">
        <f>'Olah Data'!E490</f>
        <v>Yanuar Nurul Hilal</v>
      </c>
      <c r="E493" s="14" t="str">
        <f>'Olah Data'!I490</f>
        <v>yanuarnhilal@gmail.com</v>
      </c>
      <c r="F493" s="14" t="str">
        <f>'Olah Data'!J490</f>
        <v>085325014275</v>
      </c>
      <c r="G493" s="42" t="str">
        <f>'Olah Data'!L490</f>
        <v>1112295252</v>
      </c>
      <c r="H493" s="14" t="str">
        <f>'Olah Data'!M490</f>
        <v xml:space="preserve">Yanuar Nurul Hilal </v>
      </c>
      <c r="I493" s="14" t="str">
        <f>'Olah Data'!N490</f>
        <v>Bank BNI</v>
      </c>
      <c r="J493" s="14" t="str">
        <f>'Olah Data'!O490</f>
        <v>Kabupaten Batang</v>
      </c>
      <c r="K493" s="14" t="str">
        <f>'Olah Data'!P490</f>
        <v>Jalan Otista II No. 20A, RT.4/RW.9, Kelurahan Bidaracina, Kecamatan Jatinegara, Kota Administrasi Jakarta Timur, DKI Jakarta, Kode Pos: 13330</v>
      </c>
      <c r="L493" s="14" t="str">
        <f>'Olah Data'!Q490</f>
        <v>Jakarta Timur</v>
      </c>
      <c r="M493" s="14" t="str">
        <f>'Olah Data'!R490</f>
        <v>Jalan RE Martadinata No. 61, RT 05, RW 03, Kelurahan Proyonanggan Utara, Kecamatan Batang, Kabupaten Batang</v>
      </c>
      <c r="N493" s="14" t="str">
        <f>'Olah Data'!S490</f>
        <v>3325 Kabupaten Batang Provinsi Jawa Tengah</v>
      </c>
      <c r="O493" s="14" t="str">
        <f>'Olah Data'!U490</f>
        <v>3375 Kota Pekalongan Provinsi Jawa Tengah</v>
      </c>
      <c r="P493" s="14" t="str">
        <f>'Olah Data'!V490</f>
        <v>3325 BPS Kabupaten Batang</v>
      </c>
      <c r="Q493" s="14" t="str">
        <f>'Olah Data'!W490</f>
        <v>3173 BPS Kota Jakarta Pusat</v>
      </c>
    </row>
    <row r="494" spans="1:17" ht="12.75">
      <c r="A494" s="13">
        <f>'Olah Data'!A491</f>
        <v>45451.403749224541</v>
      </c>
      <c r="B494" s="14" t="str">
        <f>'Olah Data'!B491</f>
        <v>3SE2</v>
      </c>
      <c r="C494" s="42" t="str">
        <f>'Olah Data'!D491</f>
        <v>212112161</v>
      </c>
      <c r="D494" s="14" t="str">
        <f>'Olah Data'!E491</f>
        <v>Luqman Abdul Wahid Muhammad</v>
      </c>
      <c r="E494" s="14" t="str">
        <f>'Olah Data'!I491</f>
        <v>luqmanawm@gmail.com</v>
      </c>
      <c r="F494" s="14" t="str">
        <f>'Olah Data'!J491</f>
        <v>082296442129</v>
      </c>
      <c r="G494" s="42" t="str">
        <f>'Olah Data'!L491</f>
        <v>7205369494</v>
      </c>
      <c r="H494" s="14" t="str">
        <f>'Olah Data'!M491</f>
        <v xml:space="preserve">LUQMAN ABDUL WAHID MUHAMMAD </v>
      </c>
      <c r="I494" s="14" t="str">
        <f>'Olah Data'!N491</f>
        <v>Bank Syariah Indonesia</v>
      </c>
      <c r="J494" s="14" t="str">
        <f>'Olah Data'!O491</f>
        <v>Parepare</v>
      </c>
      <c r="K494" s="14" t="str">
        <f>'Olah Data'!P491</f>
        <v>Jalan Kebun Sayur 1 RT 001/ RW 015 No. 17, Bidara Cina, Jatinegara</v>
      </c>
      <c r="L494" s="14" t="str">
        <f>'Olah Data'!Q491</f>
        <v>Jakarta Timur</v>
      </c>
      <c r="M494" s="14" t="str">
        <f>'Olah Data'!R491</f>
        <v xml:space="preserve">RT 002/RW 005, nomor 96, Jalan Andi Sinta, Lakessi, Soreang, Parepare, Sulawesi Selatan </v>
      </c>
      <c r="N494" s="14" t="str">
        <f>'Olah Data'!S491</f>
        <v>7372 Kota Parepare Provinsi Sulawesi Selatan</v>
      </c>
      <c r="O494" s="14" t="str">
        <f>'Olah Data'!U491</f>
        <v>7371 Kota Makassar Provinsi Sulawesi Selatan</v>
      </c>
      <c r="P494" s="14" t="str">
        <f>'Olah Data'!V491</f>
        <v>7372 BPS Kota Parepare</v>
      </c>
      <c r="Q494" s="14" t="str">
        <f>'Olah Data'!W491</f>
        <v>7371 BPS Kota Makassar</v>
      </c>
    </row>
    <row r="495" spans="1:17" ht="12.75">
      <c r="A495" s="13">
        <f>'Olah Data'!A492</f>
        <v>45451.404893530096</v>
      </c>
      <c r="B495" s="14" t="str">
        <f>'Olah Data'!B492</f>
        <v>3SK1</v>
      </c>
      <c r="C495" s="42" t="str">
        <f>'Olah Data'!D492</f>
        <v>212112100</v>
      </c>
      <c r="D495" s="14" t="str">
        <f>'Olah Data'!E492</f>
        <v>I Ketut Adi Chandra Wiguna</v>
      </c>
      <c r="E495" s="14" t="str">
        <f>'Olah Data'!I492</f>
        <v>adicwgn@gmail.com</v>
      </c>
      <c r="F495" s="14" t="str">
        <f>'Olah Data'!J492</f>
        <v>081237399762</v>
      </c>
      <c r="G495" s="42" t="str">
        <f>'Olah Data'!L492</f>
        <v>1438461399</v>
      </c>
      <c r="H495" s="14" t="str">
        <f>'Olah Data'!M492</f>
        <v>I Ketut Adi Chandra Wiguna</v>
      </c>
      <c r="I495" s="14" t="str">
        <f>'Olah Data'!N492</f>
        <v>BNI</v>
      </c>
      <c r="J495" s="14" t="str">
        <f>'Olah Data'!O492</f>
        <v>BNI RENON</v>
      </c>
      <c r="K495" s="14" t="str">
        <f>'Olah Data'!P492</f>
        <v>Jalan H. Yahya no 7</v>
      </c>
      <c r="L495" s="14" t="str">
        <f>'Olah Data'!Q492</f>
        <v>Jakarta Timur</v>
      </c>
      <c r="M495" s="14" t="str">
        <f>'Olah Data'!R492</f>
        <v>Br. Dinas Belong, Desa Ulakan, Kec. Manggis, Kab. Karangasem, Prov. Bali</v>
      </c>
      <c r="N495" s="14" t="str">
        <f>'Olah Data'!S492</f>
        <v>5107 Kabupaten Karangasem Provinsi Bali</v>
      </c>
      <c r="O495" s="14" t="str">
        <f>'Olah Data'!U492</f>
        <v>5171 Kota Denpasar Provinsi Bali</v>
      </c>
      <c r="P495" s="14" t="str">
        <f>'Olah Data'!V492</f>
        <v>5107 BPS Kabupaten Karangasem</v>
      </c>
      <c r="Q495" s="14" t="str">
        <f>'Olah Data'!W492</f>
        <v>5105 BPS Kabupaten Klungkung</v>
      </c>
    </row>
    <row r="496" spans="1:17" ht="12.75">
      <c r="A496" s="13">
        <f>'Olah Data'!A493</f>
        <v>45451.405050254631</v>
      </c>
      <c r="B496" s="14" t="str">
        <f>'Olah Data'!B493</f>
        <v>3SD1</v>
      </c>
      <c r="C496" s="42" t="str">
        <f>'Olah Data'!D493</f>
        <v>222112351</v>
      </c>
      <c r="D496" s="14" t="str">
        <f>'Olah Data'!E493</f>
        <v>Saniyyah Sri Nurhayati</v>
      </c>
      <c r="E496" s="14" t="str">
        <f>'Olah Data'!I493</f>
        <v>saniyyah1103@gmail.com</v>
      </c>
      <c r="F496" s="14" t="str">
        <f>'Olah Data'!J493</f>
        <v>085323303770</v>
      </c>
      <c r="G496" s="42" t="str">
        <f>'Olah Data'!L493</f>
        <v>1770007044867</v>
      </c>
      <c r="H496" s="14" t="str">
        <f>'Olah Data'!M493</f>
        <v>SANIYYAH SRI NURHAYATI</v>
      </c>
      <c r="I496" s="14" t="str">
        <f>'Olah Data'!N493</f>
        <v>MANDIRI</v>
      </c>
      <c r="J496" s="14" t="str">
        <f>'Olah Data'!O493</f>
        <v>KCP Tasikmalaya Sutista</v>
      </c>
      <c r="K496" s="14" t="str">
        <f>'Olah Data'!P493</f>
        <v>RT08/RW08, Jalan Mulia No.20, Kelurahan Bidara Cina, Kecamatan Jatinegara</v>
      </c>
      <c r="L496" s="14" t="str">
        <f>'Olah Data'!Q493</f>
        <v>Jakarta Timur</v>
      </c>
      <c r="M496" s="14" t="str">
        <f>'Olah Data'!R493</f>
        <v>RT03/RW14, Cihandiwung, Kelurahan Sukamaju Kaler, Kecamatan Indihiang, Kota Tasikmalaya</v>
      </c>
      <c r="N496" s="14" t="str">
        <f>'Olah Data'!S493</f>
        <v>3278 Kota Tasikmalaya Provinsi Jawa Barat</v>
      </c>
      <c r="O496" s="14" t="str">
        <f>'Olah Data'!U493</f>
        <v>3206 Kabupaten Tasikmalaya Provinsi Jawa Barat</v>
      </c>
      <c r="P496" s="14" t="str">
        <f>'Olah Data'!V493</f>
        <v>3278 BPS Kota Tasikmalaya</v>
      </c>
      <c r="Q496" s="14" t="str">
        <f>'Olah Data'!W493</f>
        <v>3206 BPS Kabupaten Tasikmalaya</v>
      </c>
    </row>
    <row r="497" spans="1:17" ht="12.75">
      <c r="A497" s="13">
        <f>'Olah Data'!A494</f>
        <v>45451.405282870372</v>
      </c>
      <c r="B497" s="14" t="str">
        <f>'Olah Data'!B494</f>
        <v>3SK3</v>
      </c>
      <c r="C497" s="42" t="str">
        <f>'Olah Data'!D494</f>
        <v>212112200</v>
      </c>
      <c r="D497" s="14" t="str">
        <f>'Olah Data'!E494</f>
        <v>Muhammad</v>
      </c>
      <c r="E497" s="14" t="str">
        <f>'Olah Data'!I494</f>
        <v>accmuhammad21@gmail.com</v>
      </c>
      <c r="F497" s="14" t="str">
        <f>'Olah Data'!J494</f>
        <v>081383372758</v>
      </c>
      <c r="G497" s="42" t="str">
        <f>'Olah Data'!L494</f>
        <v>695501017205531</v>
      </c>
      <c r="H497" s="14" t="str">
        <f>'Olah Data'!M494</f>
        <v>MUHAMMAD</v>
      </c>
      <c r="I497" s="14" t="str">
        <f>'Olah Data'!N494</f>
        <v>BRI</v>
      </c>
      <c r="J497" s="14" t="str">
        <f>'Olah Data'!O494</f>
        <v>6955 BRI UNIT SINGODUTAN WONOGIRI</v>
      </c>
      <c r="K497" s="14" t="str">
        <f>'Olah Data'!P494</f>
        <v>Kos Kartini 3b, Otista 64a, Gg. Sensus 1 No.3 RT004/RW015, Kelurahan Bidara Cina, Kecamatan Jatinegara, Jakarta Timur 13330 (sebelah Bolonk Oblonk)</v>
      </c>
      <c r="L497" s="14" t="str">
        <f>'Olah Data'!Q494</f>
        <v>Jakarta Timur</v>
      </c>
      <c r="M497" s="14" t="str">
        <f>'Olah Data'!R494</f>
        <v>Perumahan Pemurus Permai, Jalan Bima 4 Nomor 9, Kelurahan Pemurus Dalam, Kecamatan Banjarmasin Selatan, Kota Banjarmasin</v>
      </c>
      <c r="N497" s="14" t="str">
        <f>'Olah Data'!S494</f>
        <v>6371 Kota Banjarmasin Provinsi Kalimantan Selatan</v>
      </c>
      <c r="O497" s="14" t="str">
        <f>'Olah Data'!U494</f>
        <v>6371 Kota Banjarmasin Provinsi Kalimantan Selatan</v>
      </c>
      <c r="P497" s="14" t="str">
        <f>'Olah Data'!V494</f>
        <v>3100 BPS Provinsi DKI Jakarta</v>
      </c>
      <c r="Q497" s="14" t="str">
        <f>'Olah Data'!W494</f>
        <v>3172 BPS Kota Jakarta Timur</v>
      </c>
    </row>
    <row r="498" spans="1:17" ht="12.75">
      <c r="A498" s="13">
        <f>'Olah Data'!A495</f>
        <v>45451.496546724535</v>
      </c>
      <c r="B498" s="14" t="str">
        <f>'Olah Data'!B495</f>
        <v>3SK2</v>
      </c>
      <c r="C498" s="42" t="str">
        <f>'Olah Data'!D495</f>
        <v>212112132</v>
      </c>
      <c r="D498" s="14" t="str">
        <f>'Olah Data'!E495</f>
        <v>Kenny Marsell Venezia Raiqhan</v>
      </c>
      <c r="E498" s="14" t="str">
        <f>'Olah Data'!I495</f>
        <v>kennymarsell1503@gmail.com</v>
      </c>
      <c r="F498" s="14" t="str">
        <f>'Olah Data'!J495</f>
        <v>0895323011310</v>
      </c>
      <c r="G498" s="42" t="str">
        <f>'Olah Data'!L495</f>
        <v>145101003255501</v>
      </c>
      <c r="H498" s="14" t="str">
        <f>'Olah Data'!M495</f>
        <v>KENNY MARSELL VENEZIA RAIQHAN</v>
      </c>
      <c r="I498" s="14" t="str">
        <f>'Olah Data'!N495</f>
        <v>BRI</v>
      </c>
      <c r="J498" s="14" t="str">
        <f>'Olah Data'!O495</f>
        <v>Bank BRI Wolter Monginsidi</v>
      </c>
      <c r="K498" s="14" t="str">
        <f>'Olah Data'!P495</f>
        <v>Jl. Asem No.9A, RT.13/RW.2, Bidara Cina, Kecamatan Jatinegara, Kota Jakarta Timur, Daerah Khusus Ibukota Jakarta 13330</v>
      </c>
      <c r="L498" s="14" t="str">
        <f>'Olah Data'!Q495</f>
        <v>Jakarta Timur</v>
      </c>
      <c r="M498" s="14" t="str">
        <f>'Olah Data'!R495</f>
        <v>Jalan Graha Mukti Utama No.128 Rt4/Rw7, Kel. Tlogomulyo, Kec. Pedurungan, 50195</v>
      </c>
      <c r="N498" s="14" t="str">
        <f>'Olah Data'!S495</f>
        <v>3374 Kota Semarang Provinsi Jawa Tengah</v>
      </c>
      <c r="O498" s="14" t="str">
        <f>'Olah Data'!U495</f>
        <v>3319 Kabupaten Kudus Provinsi Jawa Tengah</v>
      </c>
      <c r="P498" s="14" t="str">
        <f>'Olah Data'!V495</f>
        <v>3100 BPS Provinsi DKI Jakarta</v>
      </c>
      <c r="Q498" s="14" t="str">
        <f>'Olah Data'!W495</f>
        <v>3173 BPS Kota Jakarta Pusat</v>
      </c>
    </row>
    <row r="499" spans="1:17" ht="12.75">
      <c r="A499" s="13">
        <f>'Olah Data'!A496</f>
        <v>45451.408279745374</v>
      </c>
      <c r="B499" s="14" t="str">
        <f>'Olah Data'!B496</f>
        <v>3SI2</v>
      </c>
      <c r="C499" s="42" t="str">
        <f>'Olah Data'!D496</f>
        <v>222112011</v>
      </c>
      <c r="D499" s="14" t="str">
        <f>'Olah Data'!E496</f>
        <v>Eliana Mardiyaningtyas</v>
      </c>
      <c r="E499" s="14" t="str">
        <f>'Olah Data'!I496</f>
        <v>elianamardiyaningtyas@gmail.com</v>
      </c>
      <c r="F499" s="14" t="str">
        <f>'Olah Data'!J496</f>
        <v>085786607237</v>
      </c>
      <c r="G499" s="42" t="str">
        <f>'Olah Data'!L496</f>
        <v>608601021378539</v>
      </c>
      <c r="H499" s="14" t="str">
        <f>'Olah Data'!M496</f>
        <v>Eliana Mardiyaningtyas</v>
      </c>
      <c r="I499" s="14" t="str">
        <f>'Olah Data'!N496</f>
        <v>BRI</v>
      </c>
      <c r="J499" s="14" t="str">
        <f>'Olah Data'!O496</f>
        <v>Bank BRI UNIT Ambarawa I</v>
      </c>
      <c r="K499" s="14" t="str">
        <f>'Olah Data'!P496</f>
        <v>Jalan Penghulu No.16, RT.11/RW.10, Kel.Bidaracina, Jatinegara,
KOTA JAKARTA TIMUR, JATINEGARA, DKI JAKARTA, ID, 13330</v>
      </c>
      <c r="L499" s="14" t="str">
        <f>'Olah Data'!Q496</f>
        <v>Jakarta Timur</v>
      </c>
      <c r="M499" s="14" t="str">
        <f>'Olah Data'!R496</f>
        <v>Jalan Flamboyan, Kupang Pete RT 06 / RW 02, Kelurahan Kupang, Kecamatan Ambarawa</v>
      </c>
      <c r="N499" s="14" t="str">
        <f>'Olah Data'!S496</f>
        <v>3373 Kota Salatiga Provinsi Jawa Tengah</v>
      </c>
      <c r="O499" s="14" t="str">
        <f>'Olah Data'!U496</f>
        <v>3322 Kabupaten Semarang Provinsi Jawa Tengah</v>
      </c>
      <c r="P499" s="14" t="str">
        <f>'Olah Data'!V496</f>
        <v>3373 BPS Kota Salatiga</v>
      </c>
      <c r="Q499" s="14" t="str">
        <f>'Olah Data'!W496</f>
        <v>3300 BPS Provinsi Jawa Tengah</v>
      </c>
    </row>
    <row r="500" spans="1:17" ht="12.75">
      <c r="A500" s="13">
        <f>'Olah Data'!A497</f>
        <v>45451.410550659726</v>
      </c>
      <c r="B500" s="14" t="str">
        <f>'Olah Data'!B497</f>
        <v>3SI3</v>
      </c>
      <c r="C500" s="42" t="str">
        <f>'Olah Data'!D497</f>
        <v>222111914</v>
      </c>
      <c r="D500" s="14" t="str">
        <f>'Olah Data'!E497</f>
        <v>Archangela Renata Patricia</v>
      </c>
      <c r="E500" s="14" t="str">
        <f>'Olah Data'!I497</f>
        <v>renatapatricia656@gmail.com</v>
      </c>
      <c r="F500" s="14" t="str">
        <f>'Olah Data'!J497</f>
        <v>081328008403</v>
      </c>
      <c r="G500" s="42" t="str">
        <f>'Olah Data'!L497</f>
        <v>7835218414</v>
      </c>
      <c r="H500" s="14" t="str">
        <f>'Olah Data'!M497</f>
        <v>Archangela Renata Patricia</v>
      </c>
      <c r="I500" s="14" t="str">
        <f>'Olah Data'!N497</f>
        <v>BCA</v>
      </c>
      <c r="J500" s="14" t="str">
        <f>'Olah Data'!O497</f>
        <v>BCA KCP Rembang</v>
      </c>
      <c r="K500" s="14" t="str">
        <f>'Olah Data'!P497</f>
        <v>Jl. Panti Asuhan No.33b, Cipinang Cempedak, Kecamatan Jatinegara, Kota Jakarta Timur, Daerah Khusus Ibukota Jakarta 13340</v>
      </c>
      <c r="L500" s="14" t="str">
        <f>'Olah Data'!Q497</f>
        <v>Jakarta Timur</v>
      </c>
      <c r="M500" s="14" t="str">
        <f>'Olah Data'!R497</f>
        <v>Jalan Kawis V Nomor 143, RT 5 RW 4, Perumahan Permata Hijau, Desa Ngotet, Kecamatan Rembang</v>
      </c>
      <c r="N500" s="14" t="str">
        <f>'Olah Data'!S497</f>
        <v>3317 Kabupaten Rembang Provinsi Jawa Tengah</v>
      </c>
      <c r="O500" s="14" t="str">
        <f>'Olah Data'!U497</f>
        <v>3318 Kabupaten Pati Provinsi Jawa Tengah</v>
      </c>
      <c r="P500" s="14" t="str">
        <f>'Olah Data'!V497</f>
        <v>3317 BPS Kabupaten Rembang</v>
      </c>
      <c r="Q500" s="14" t="str">
        <f>'Olah Data'!W497</f>
        <v>3471 BPS Kota Yogyakarta</v>
      </c>
    </row>
    <row r="501" spans="1:17" ht="12.75">
      <c r="A501" s="13">
        <f>'Olah Data'!A498</f>
        <v>45451.410995717597</v>
      </c>
      <c r="B501" s="14" t="str">
        <f>'Olah Data'!B498</f>
        <v>3SI3</v>
      </c>
      <c r="C501" s="42" t="str">
        <f>'Olah Data'!D498</f>
        <v>222112353</v>
      </c>
      <c r="D501" s="14" t="str">
        <f>'Olah Data'!E498</f>
        <v>Sariyyanti Hikmah Paulus</v>
      </c>
      <c r="E501" s="14" t="str">
        <f>'Olah Data'!I498</f>
        <v>sariyyantip@gmail.com</v>
      </c>
      <c r="F501" s="14">
        <f>'Olah Data'!J498</f>
        <v>6282289553268</v>
      </c>
      <c r="G501" s="42" t="str">
        <f>'Olah Data'!L498</f>
        <v>0350307590</v>
      </c>
      <c r="H501" s="14" t="str">
        <f>'Olah Data'!M498</f>
        <v>Sariyyanti Hikmah Paulus</v>
      </c>
      <c r="I501" s="14" t="str">
        <f>'Olah Data'!N498</f>
        <v>BNI</v>
      </c>
      <c r="J501" s="14" t="str">
        <f>'Olah Data'!O498</f>
        <v>Kayuagung</v>
      </c>
      <c r="K501" s="14" t="str">
        <f>'Olah Data'!P498</f>
        <v>Jalan Masjid No.23B, RT.11/RW.9, Bidaracina</v>
      </c>
      <c r="L501" s="14" t="str">
        <f>'Olah Data'!Q498</f>
        <v>Jakarta Timur</v>
      </c>
      <c r="M501" s="14" t="str">
        <f>'Olah Data'!R498</f>
        <v>Jl Asrama Polisi No 45 RT 15 RW 04 Gunung Gajah</v>
      </c>
      <c r="N501" s="14" t="str">
        <f>'Olah Data'!S498</f>
        <v>1604 Kabupaten Lahat Provinsi Sumatera Selatan</v>
      </c>
      <c r="O501" s="14" t="str">
        <f>'Olah Data'!U498</f>
        <v>1602 Kabupaten Ogan Komering Ilir Provinsi Sumatera Selatan</v>
      </c>
      <c r="P501" s="14" t="str">
        <f>'Olah Data'!V498</f>
        <v>1604 BPS Kabupaten Lahat</v>
      </c>
      <c r="Q501" s="14" t="str">
        <f>'Olah Data'!W498</f>
        <v>1602 BPS Kabupaten Ogan Komering Ilir</v>
      </c>
    </row>
    <row r="502" spans="1:17" ht="12.75">
      <c r="A502" s="13">
        <f>'Olah Data'!A499</f>
        <v>45451.414693888888</v>
      </c>
      <c r="B502" s="14" t="str">
        <f>'Olah Data'!B499</f>
        <v>3SK2</v>
      </c>
      <c r="C502" s="42" t="str">
        <f>'Olah Data'!D499</f>
        <v>212111867</v>
      </c>
      <c r="D502" s="14" t="str">
        <f>'Olah Data'!E499</f>
        <v>Aisha Maharani</v>
      </c>
      <c r="E502" s="14" t="str">
        <f>'Olah Data'!I499</f>
        <v>aishaaranii167@gmail.com</v>
      </c>
      <c r="F502" s="14" t="str">
        <f>'Olah Data'!J499</f>
        <v>082137865418</v>
      </c>
      <c r="G502" s="42" t="str">
        <f>'Olah Data'!L499</f>
        <v>0552094069</v>
      </c>
      <c r="H502" s="14" t="str">
        <f>'Olah Data'!M499</f>
        <v>Aisha Maharani</v>
      </c>
      <c r="I502" s="14" t="str">
        <f>'Olah Data'!N499</f>
        <v>BNI</v>
      </c>
      <c r="J502" s="14" t="str">
        <f>'Olah Data'!O499</f>
        <v>Rejowinangun</v>
      </c>
      <c r="K502" s="14" t="str">
        <f>'Olah Data'!P499</f>
        <v>Jl. Otista Raya, Gang Masjid, No 32, Bidara Cina, RT 14/RW09, Jatinegara, Jakarta Timur</v>
      </c>
      <c r="L502" s="14" t="str">
        <f>'Olah Data'!Q499</f>
        <v>Jakarta Timur</v>
      </c>
      <c r="M502" s="14" t="str">
        <f>'Olah Data'!R499</f>
        <v>Bodongan, No 12, RT 3, RW 4, Jalan Nanas, Kel. Kramat Selatan, Kec. Magelang Utara, Kota Magelang, Jawa Tengah, 56115</v>
      </c>
      <c r="N502" s="14" t="str">
        <f>'Olah Data'!S499</f>
        <v>3371 Kota Magelang Provinsi Jawa Tengah</v>
      </c>
      <c r="O502" s="14" t="str">
        <f>'Olah Data'!U499</f>
        <v>3371 Kota Magelang Provinsi Jawa Tengah</v>
      </c>
      <c r="P502" s="14" t="str">
        <f>'Olah Data'!V499</f>
        <v>3371 BPS Kota Magelang</v>
      </c>
      <c r="Q502" s="14" t="str">
        <f>'Olah Data'!W499</f>
        <v>3308 BPS Kabupaten Magelang</v>
      </c>
    </row>
    <row r="503" spans="1:17" ht="12.75">
      <c r="A503" s="13">
        <f>'Olah Data'!A500</f>
        <v>45451.416759629632</v>
      </c>
      <c r="B503" s="14" t="str">
        <f>'Olah Data'!B500</f>
        <v>3SE3</v>
      </c>
      <c r="C503" s="42" t="str">
        <f>'Olah Data'!D500</f>
        <v>212112101</v>
      </c>
      <c r="D503" s="14" t="str">
        <f>'Olah Data'!E500</f>
        <v>I MADE JOEL JAYA DILAGA</v>
      </c>
      <c r="E503" s="14" t="str">
        <f>'Olah Data'!I500</f>
        <v>joelleo.pollock11@gmail.com</v>
      </c>
      <c r="F503" s="14" t="str">
        <f>'Olah Data'!J500</f>
        <v>0895630314988</v>
      </c>
      <c r="G503" s="42" t="str">
        <f>'Olah Data'!L500</f>
        <v>0620817358</v>
      </c>
      <c r="H503" s="14" t="str">
        <f>'Olah Data'!M500</f>
        <v>I MADE JOEL JAYA DILAGA</v>
      </c>
      <c r="I503" s="14" t="str">
        <f>'Olah Data'!N500</f>
        <v>BNI</v>
      </c>
      <c r="J503" s="14" t="str">
        <f>'Olah Data'!O500</f>
        <v>BNI CANGGU</v>
      </c>
      <c r="K503" s="14" t="str">
        <f>'Olah Data'!P500</f>
        <v>Jalan H. Yahya No.7, RT.9/RW.7, Cipinang Cempedak, Jatinegara (Al Zein Katering), KOTA JAKARTA TIMUR, JATINEGARA, DKI JAKARTA, ID, 13330</v>
      </c>
      <c r="L503" s="14" t="str">
        <f>'Olah Data'!Q500</f>
        <v>Jakarta Timur</v>
      </c>
      <c r="M503" s="14" t="str">
        <f>'Olah Data'!R500</f>
        <v>Jl. Bambu Kuning I No.9, Canggu, Kec. Kuta Utara, Kabupaten Badung, Bali 80351</v>
      </c>
      <c r="N503" s="14" t="str">
        <f>'Olah Data'!S500</f>
        <v>5103 Kabupaten Badung Provinsi Bali</v>
      </c>
      <c r="O503" s="14" t="str">
        <f>'Olah Data'!U500</f>
        <v>5104 Kabupaten Gianyar Provinsi Bali</v>
      </c>
      <c r="P503" s="14" t="str">
        <f>'Olah Data'!V500</f>
        <v>5103 BPS Kabupaten Badung</v>
      </c>
      <c r="Q503" s="14" t="str">
        <f>'Olah Data'!W500</f>
        <v>5104 BPS Kabupaten Gianyar</v>
      </c>
    </row>
    <row r="504" spans="1:17" ht="12.75">
      <c r="A504" s="13">
        <f>'Olah Data'!A501</f>
        <v>45451.418370162035</v>
      </c>
      <c r="B504" s="14" t="str">
        <f>'Olah Data'!B501</f>
        <v>3SE2</v>
      </c>
      <c r="C504" s="42" t="str">
        <f>'Olah Data'!D501</f>
        <v>212111996</v>
      </c>
      <c r="D504" s="14" t="str">
        <f>'Olah Data'!E501</f>
        <v>Dolly Fernando</v>
      </c>
      <c r="E504" s="14" t="str">
        <f>'Olah Data'!I501</f>
        <v>dollyfortunessianturi91@gmail.com</v>
      </c>
      <c r="F504" s="14" t="str">
        <f>'Olah Data'!J501</f>
        <v>081354945302</v>
      </c>
      <c r="G504" s="42" t="str">
        <f>'Olah Data'!L501</f>
        <v>034001120091501</v>
      </c>
      <c r="H504" s="14" t="str">
        <f>'Olah Data'!M501</f>
        <v>DOLLY FERNANDO</v>
      </c>
      <c r="I504" s="14" t="str">
        <f>'Olah Data'!N501</f>
        <v>BRI</v>
      </c>
      <c r="J504" s="14" t="str">
        <f>'Olah Data'!O501</f>
        <v>BRI Kantor Cabang Otista</v>
      </c>
      <c r="K504" s="14" t="str">
        <f>'Olah Data'!P501</f>
        <v>Jalan Samudera Oxfor II No. 54 RT/RW 004/006 Kelurahan Rawa Badak Selatan Kecamatan Koja Jakarta Utara 14230</v>
      </c>
      <c r="L504" s="14" t="str">
        <f>'Olah Data'!Q501</f>
        <v>Jakarta Utara</v>
      </c>
      <c r="M504" s="14" t="str">
        <f>'Olah Data'!R501</f>
        <v>Jalan Samudera Oxfor II No. 54 RT/RW 004/006 Kelurahan Rawa Badak Selatan Kecamatan Koja Jakarta Utara 14230</v>
      </c>
      <c r="N504" s="14" t="str">
        <f>'Olah Data'!S501</f>
        <v>3175 Kota Jakarta Utara Provinsi DKI Jakarta</v>
      </c>
      <c r="O504" s="14" t="str">
        <f>'Olah Data'!U501</f>
        <v>3175 Kota Jakarta Utara Provinsi DKI Jakarta</v>
      </c>
      <c r="P504" s="14" t="str">
        <f>'Olah Data'!V501</f>
        <v>3175 BPS Kota Jakarta Utara</v>
      </c>
      <c r="Q504" s="14" t="str">
        <f>'Olah Data'!W501</f>
        <v>3173 BPS Kota Jakarta Pusat</v>
      </c>
    </row>
    <row r="505" spans="1:17" ht="12.75">
      <c r="A505" s="13">
        <f>'Olah Data'!A502</f>
        <v>45451.423601342598</v>
      </c>
      <c r="B505" s="14" t="str">
        <f>'Olah Data'!B502</f>
        <v>3SD2</v>
      </c>
      <c r="C505" s="42" t="str">
        <f>'Olah Data'!D502</f>
        <v>222112195</v>
      </c>
      <c r="D505" s="14" t="str">
        <f>'Olah Data'!E502</f>
        <v>Muhammad Farhan</v>
      </c>
      <c r="E505" s="14" t="str">
        <f>'Olah Data'!I502</f>
        <v>farhan082002@gmail.com</v>
      </c>
      <c r="F505" s="14">
        <f>'Olah Data'!J502</f>
        <v>6285242194565</v>
      </c>
      <c r="G505" s="42" t="str">
        <f>'Olah Data'!L502</f>
        <v>496401033929532</v>
      </c>
      <c r="H505" s="14" t="str">
        <f>'Olah Data'!M502</f>
        <v>MUH FARHAN</v>
      </c>
      <c r="I505" s="14" t="str">
        <f>'Olah Data'!N502</f>
        <v>BRI</v>
      </c>
      <c r="J505" s="14" t="str">
        <f>'Olah Data'!O502</f>
        <v>4964 UNIT BANTIMURUNG MAROS</v>
      </c>
      <c r="K505" s="14" t="str">
        <f>'Olah Data'!P502</f>
        <v>RT.10/RW.10, No.13, Jalan Penghulu, Kelurahan Bidara Cina, Kecamatan Jatinegara</v>
      </c>
      <c r="L505" s="14" t="str">
        <f>'Olah Data'!Q502</f>
        <v>Jakarta Timur</v>
      </c>
      <c r="M505" s="14" t="str">
        <f>'Olah Data'!R502</f>
        <v xml:space="preserve">RT.002/RW.001, Jalan Teuku Umar, Kelurahan Matali, Kecamatan Kotamobagu Timur </v>
      </c>
      <c r="N505" s="14" t="str">
        <f>'Olah Data'!S502</f>
        <v>7174 Kota Kotamobagu Provinsi Sulawesi Utara</v>
      </c>
      <c r="O505" s="14" t="str">
        <f>'Olah Data'!U502</f>
        <v>7110 Kabupaten Bolaang Mongondow Selatan Provinsi Sulawesi Utara</v>
      </c>
      <c r="P505" s="14" t="str">
        <f>'Olah Data'!V502</f>
        <v>3100 BPS Provinsi DKI Jakarta</v>
      </c>
      <c r="Q505" s="14" t="str">
        <f>'Olah Data'!W502</f>
        <v>3172 BPS Kota Jakarta Timur</v>
      </c>
    </row>
    <row r="506" spans="1:17" ht="12.75">
      <c r="A506" s="13">
        <f>'Olah Data'!A503</f>
        <v>45451.423781527774</v>
      </c>
      <c r="B506" s="14" t="str">
        <f>'Olah Data'!B503</f>
        <v>3SI2</v>
      </c>
      <c r="C506" s="42" t="str">
        <f>'Olah Data'!D503</f>
        <v>222112218</v>
      </c>
      <c r="D506" s="14" t="str">
        <f>'Olah Data'!E503</f>
        <v>Muhammad Nur Alfian Syarif</v>
      </c>
      <c r="E506" s="14" t="str">
        <f>'Olah Data'!I503</f>
        <v>alfianfurqon27@gmail.com</v>
      </c>
      <c r="F506" s="14" t="str">
        <f>'Olah Data'!J503</f>
        <v>088803246293</v>
      </c>
      <c r="G506" s="42" t="str">
        <f>'Olah Data'!L503</f>
        <v>010901072242507</v>
      </c>
      <c r="H506" s="14" t="str">
        <f>'Olah Data'!M503</f>
        <v>MUHAMMAD NUR ALFIAN SYARIF</v>
      </c>
      <c r="I506" s="14" t="str">
        <f>'Olah Data'!N503</f>
        <v>BRI</v>
      </c>
      <c r="J506" s="14" t="str">
        <f>'Olah Data'!O503</f>
        <v>Tuban</v>
      </c>
      <c r="K506" s="14" t="str">
        <f>'Olah Data'!P503</f>
        <v xml:space="preserve">Jalan Kb Nanas Utara II No.21, RT.5/RW.7, Cipinang Cempedak, Jatinegara, Jakarta Timur. </v>
      </c>
      <c r="L506" s="14" t="str">
        <f>'Olah Data'!Q503</f>
        <v>Jakarta Timur</v>
      </c>
      <c r="M506" s="14" t="str">
        <f>'Olah Data'!R503</f>
        <v>Jalan K.H. Agus Salim No. 145, RT.03 RW.02, Kelurahan Kingking, Kecamatan Tuban, Kabupaten Tuban.</v>
      </c>
      <c r="N506" s="14" t="str">
        <f>'Olah Data'!S503</f>
        <v>3523 Kabupaten Tuban Provinsi Jawa Timur</v>
      </c>
      <c r="O506" s="14" t="str">
        <f>'Olah Data'!U503</f>
        <v>3522 Kabupaten Bojonegoro Provinsi Jawa Timur</v>
      </c>
      <c r="P506" s="14" t="str">
        <f>'Olah Data'!V503</f>
        <v>3523 BPS Kabupaten Tuban</v>
      </c>
      <c r="Q506" s="14" t="str">
        <f>'Olah Data'!W503</f>
        <v>3522 BPS Kabupaten Bojonegoro</v>
      </c>
    </row>
    <row r="507" spans="1:17" ht="12.75">
      <c r="A507" s="13">
        <f>'Olah Data'!A504</f>
        <v>45451.424711192129</v>
      </c>
      <c r="B507" s="14" t="str">
        <f>'Olah Data'!B504</f>
        <v>3SI3</v>
      </c>
      <c r="C507" s="42" t="str">
        <f>'Olah Data'!D504</f>
        <v>222112393</v>
      </c>
      <c r="D507" s="14" t="str">
        <f>'Olah Data'!E504</f>
        <v>Syifa Novdhy Salsabila</v>
      </c>
      <c r="E507" s="14" t="str">
        <f>'Olah Data'!I504</f>
        <v>syifasalsabila911@gmail.com</v>
      </c>
      <c r="F507" s="14">
        <f>'Olah Data'!J504</f>
        <v>89501329775</v>
      </c>
      <c r="G507" s="42" t="str">
        <f>'Olah Data'!L504</f>
        <v>6955 0102 0362 534</v>
      </c>
      <c r="H507" s="14" t="str">
        <f>'Olah Data'!M504</f>
        <v xml:space="preserve">Syifa Novdhy Salsabila </v>
      </c>
      <c r="I507" s="14" t="str">
        <f>'Olah Data'!N504</f>
        <v>BRI</v>
      </c>
      <c r="J507" s="14" t="str">
        <f>'Olah Data'!O504</f>
        <v>BRI Unit Singodutan Selogiri</v>
      </c>
      <c r="K507" s="14" t="str">
        <f>'Olah Data'!P504</f>
        <v>Jalan Kayu Manis 8, Gang Salam 5, Rt 05/08, No 43, Matraman</v>
      </c>
      <c r="L507" s="14" t="str">
        <f>'Olah Data'!Q504</f>
        <v>Jakarta Timur</v>
      </c>
      <c r="M507" s="14" t="str">
        <f>'Olah Data'!R504</f>
        <v>Nangger, Rt 05, Rw 05, Nambangan, Selogiri, Wonogiri</v>
      </c>
      <c r="N507" s="14" t="str">
        <f>'Olah Data'!S504</f>
        <v>3312 Kabupaten Wonogiri Provinsi Jawa Tengah</v>
      </c>
      <c r="O507" s="14" t="str">
        <f>'Olah Data'!U504</f>
        <v>3311 Kabupaten Sukoharjo Provinsi Jawa Tengah</v>
      </c>
      <c r="P507" s="14" t="str">
        <f>'Olah Data'!V504</f>
        <v>3312 BPS Kabupaten Wonogiri</v>
      </c>
      <c r="Q507" s="14" t="str">
        <f>'Olah Data'!W504</f>
        <v>3311 BPS Kabupaten Sukoharjo</v>
      </c>
    </row>
    <row r="508" spans="1:17" ht="12.75">
      <c r="A508" s="13">
        <f>'Olah Data'!A505</f>
        <v>45451.431306724538</v>
      </c>
      <c r="B508" s="14" t="str">
        <f>'Olah Data'!B505</f>
        <v>3SE2</v>
      </c>
      <c r="C508" s="42" t="str">
        <f>'Olah Data'!D505</f>
        <v>212112191</v>
      </c>
      <c r="D508" s="14" t="str">
        <f>'Olah Data'!E505</f>
        <v>Mohammad Annam</v>
      </c>
      <c r="E508" s="14" t="str">
        <f>'Olah Data'!I505</f>
        <v>Anamwidhi@gmail.com</v>
      </c>
      <c r="F508" s="14" t="str">
        <f>'Olah Data'!J505</f>
        <v>08988766635</v>
      </c>
      <c r="G508" s="42" t="str">
        <f>'Olah Data'!L505</f>
        <v>594401018975533</v>
      </c>
      <c r="H508" s="14" t="str">
        <f>'Olah Data'!M505</f>
        <v>Mohammad Annam</v>
      </c>
      <c r="I508" s="14" t="str">
        <f>'Olah Data'!N505</f>
        <v>BRI</v>
      </c>
      <c r="J508" s="14" t="str">
        <f>'Olah Data'!O505</f>
        <v>Pati</v>
      </c>
      <c r="K508" s="14" t="str">
        <f>'Olah Data'!P505</f>
        <v>Jl. Kb. Nanas Utara I No.31, RT.3/RW.7, Cipinang Cempedak, Kecamatan Jatinegara, Kota Jakarta Timur, Daerah Khusus Ibukota Jakarta</v>
      </c>
      <c r="L508" s="14" t="str">
        <f>'Olah Data'!Q505</f>
        <v>Jakarta Timur</v>
      </c>
      <c r="M508" s="14" t="str">
        <f>'Olah Data'!R505</f>
        <v>Desa Sidokerto RT5/RW1, Kec Pati, Kab Pati, Jawa Tengah</v>
      </c>
      <c r="N508" s="14" t="str">
        <f>'Olah Data'!S505</f>
        <v>3318 Kabupaten Pati Provinsi Jawa Tengah</v>
      </c>
      <c r="O508" s="14" t="str">
        <f>'Olah Data'!U505</f>
        <v>3319 Kabupaten Kudus Provinsi Jawa Tengah</v>
      </c>
      <c r="P508" s="14" t="str">
        <f>'Olah Data'!V505</f>
        <v>3173 BPS Kota Jakarta Pusat</v>
      </c>
      <c r="Q508" s="14" t="str">
        <f>'Olah Data'!W505</f>
        <v>3318 BPS Kabupaten Pati</v>
      </c>
    </row>
    <row r="509" spans="1:17" ht="12.75">
      <c r="A509" s="13">
        <f>'Olah Data'!A506</f>
        <v>45451.432460787037</v>
      </c>
      <c r="B509" s="14" t="str">
        <f>'Olah Data'!B506</f>
        <v>3SD3</v>
      </c>
      <c r="C509" s="42" t="str">
        <f>'Olah Data'!D506</f>
        <v>222111894</v>
      </c>
      <c r="D509" s="14" t="str">
        <f>'Olah Data'!E506</f>
        <v>Andrew Maruli Tua Tampubolon</v>
      </c>
      <c r="E509" s="14" t="str">
        <f>'Olah Data'!I506</f>
        <v>andrewmarulitua2704@gmail.com</v>
      </c>
      <c r="F509" s="14" t="str">
        <f>'Olah Data'!J506</f>
        <v>082235189330</v>
      </c>
      <c r="G509" s="42" t="str">
        <f>'Olah Data'!L506</f>
        <v>334701039326539</v>
      </c>
      <c r="H509" s="14" t="str">
        <f>'Olah Data'!M506</f>
        <v>Andrew Maruli Tua Tampubolon</v>
      </c>
      <c r="I509" s="14" t="str">
        <f>'Olah Data'!N506</f>
        <v>BRI</v>
      </c>
      <c r="J509" s="14" t="str">
        <f>'Olah Data'!O506</f>
        <v>BRI Unit Diponegoro</v>
      </c>
      <c r="K509" s="14" t="str">
        <f>'Olah Data'!P506</f>
        <v>Kost Wisma Saabun, Jalan Saabun No. 5A, RT.10/RW.2, Kelurahan Bidara Cina, Kecamatan Jatinegara</v>
      </c>
      <c r="L509" s="14" t="str">
        <f>'Olah Data'!Q506</f>
        <v>Jakarta Timur</v>
      </c>
      <c r="M509" s="14" t="str">
        <f>'Olah Data'!R506</f>
        <v>Perumnas Urung Kompas No. 189, Kelurahan Urung Kompas, Kecamatan Rantau Selatan</v>
      </c>
      <c r="N509" s="14" t="str">
        <f>'Olah Data'!S506</f>
        <v>1207 Kabupaten Labuhan Batu Provinsi Sumatera Utara</v>
      </c>
      <c r="O509" s="14" t="str">
        <f>'Olah Data'!U506</f>
        <v>1222 Kabupaten Labuhan Batu Selatan Provinsi Sumatera Utara</v>
      </c>
      <c r="P509" s="14" t="str">
        <f>'Olah Data'!V506</f>
        <v>1207 BPS Kabupaten Labuhan Batu</v>
      </c>
      <c r="Q509" s="14" t="str">
        <f>'Olah Data'!W506</f>
        <v>1222 BPS Kabupaten Labuhan Batu Selatan</v>
      </c>
    </row>
    <row r="510" spans="1:17" ht="12.75">
      <c r="A510" s="13">
        <f>'Olah Data'!A507</f>
        <v>45451.432925520829</v>
      </c>
      <c r="B510" s="14" t="str">
        <f>'Olah Data'!B507</f>
        <v>3SE1</v>
      </c>
      <c r="C510" s="42" t="str">
        <f>'Olah Data'!D507</f>
        <v>212112414</v>
      </c>
      <c r="D510" s="14" t="str">
        <f>'Olah Data'!E507</f>
        <v>Wahyu Widuri Andoko Saputri</v>
      </c>
      <c r="E510" s="14" t="str">
        <f>'Olah Data'!I507</f>
        <v>wahyuwiduri2015@gmail.com</v>
      </c>
      <c r="F510" s="14" t="str">
        <f>'Olah Data'!J507</f>
        <v>089674013303</v>
      </c>
      <c r="G510" s="42" t="str">
        <f>'Olah Data'!L507</f>
        <v>0967932274</v>
      </c>
      <c r="H510" s="14" t="str">
        <f>'Olah Data'!M507</f>
        <v>Wahyu Widuri Andoko Saputri</v>
      </c>
      <c r="I510" s="14" t="str">
        <f>'Olah Data'!N507</f>
        <v>BNI</v>
      </c>
      <c r="J510" s="14" t="str">
        <f>'Olah Data'!O507</f>
        <v>BNI KK Veteran</v>
      </c>
      <c r="K510" s="14" t="str">
        <f>'Olah Data'!P507</f>
        <v>Jalan Sensus 3/3 RT 006 RW 04 Bidaracina, Jatinegara</v>
      </c>
      <c r="L510" s="14" t="str">
        <f>'Olah Data'!Q507</f>
        <v>Jakarta Timur</v>
      </c>
      <c r="M510" s="14" t="str">
        <f>'Olah Data'!R507</f>
        <v>Jalan Srinarendra 3 RT 02 RW 14 Tipes, Serengan, Surakarta, Jawa Tengah</v>
      </c>
      <c r="N510" s="14" t="str">
        <f>'Olah Data'!S507</f>
        <v>3372 Kota Surakarta Provinsi Jawa Tengah</v>
      </c>
      <c r="O510" s="14" t="str">
        <f>'Olah Data'!U507</f>
        <v>3313 Kabupaten Karanganyar Provinsi Jawa Tengah</v>
      </c>
      <c r="P510" s="14" t="str">
        <f>'Olah Data'!V507</f>
        <v>3372 BPS Kota Surakarta</v>
      </c>
      <c r="Q510" s="14" t="str">
        <f>'Olah Data'!W507</f>
        <v>3313 BPS Kabupaten Karanganyar</v>
      </c>
    </row>
    <row r="511" spans="1:17" ht="12.75">
      <c r="A511" s="13">
        <f>'Olah Data'!A508</f>
        <v>45451.438561365736</v>
      </c>
      <c r="B511" s="14" t="str">
        <f>'Olah Data'!B508</f>
        <v>3SE1</v>
      </c>
      <c r="C511" s="42" t="str">
        <f>'Olah Data'!D508</f>
        <v>212111897</v>
      </c>
      <c r="D511" s="14" t="str">
        <f>'Olah Data'!E508</f>
        <v>Angga Prayoga</v>
      </c>
      <c r="E511" s="14" t="str">
        <f>'Olah Data'!I508</f>
        <v>anggaprayoga1019@gmail.com</v>
      </c>
      <c r="F511" s="14" t="str">
        <f>'Olah Data'!J508</f>
        <v>082249183260</v>
      </c>
      <c r="G511" s="42" t="str">
        <f>'Olah Data'!L508</f>
        <v>339301041662530</v>
      </c>
      <c r="H511" s="14" t="str">
        <f>'Olah Data'!M508</f>
        <v>ANGGA PRAYOGA</v>
      </c>
      <c r="I511" s="14" t="str">
        <f>'Olah Data'!N508</f>
        <v>BRI</v>
      </c>
      <c r="J511" s="14" t="str">
        <f>'Olah Data'!O508</f>
        <v>3393 BRI UNIT PASAR LAMA</v>
      </c>
      <c r="K511" s="14" t="str">
        <f>'Olah Data'!P508</f>
        <v>Gang Mangga No. 3 RT 7/RW 3, Bidara Cina, Jatinegara</v>
      </c>
      <c r="L511" s="14" t="str">
        <f>'Olah Data'!Q508</f>
        <v>Jakarta Timur</v>
      </c>
      <c r="M511" s="14" t="str">
        <f>'Olah Data'!R508</f>
        <v>Jalan Aswari RT 007/RW 003, Kota Negara, Kecamatan Lahat</v>
      </c>
      <c r="N511" s="14" t="str">
        <f>'Olah Data'!S508</f>
        <v>1604 Kabupaten Lahat Provinsi Sumatera Selatan</v>
      </c>
      <c r="O511" s="14" t="str">
        <f>'Olah Data'!U508</f>
        <v>1673 Kota Pagar Alam Provinsi Sumatera Selatan</v>
      </c>
      <c r="P511" s="14" t="str">
        <f>'Olah Data'!V508</f>
        <v>1604 BPS Kabupaten Lahat</v>
      </c>
      <c r="Q511" s="14" t="str">
        <f>'Olah Data'!W508</f>
        <v>3172 BPS Kota Jakarta Timur</v>
      </c>
    </row>
    <row r="512" spans="1:17" ht="12.75">
      <c r="A512" s="13">
        <f>'Olah Data'!A509</f>
        <v>45451.444263819445</v>
      </c>
      <c r="B512" s="14" t="str">
        <f>'Olah Data'!B509</f>
        <v>3SE2</v>
      </c>
      <c r="C512" s="42" t="str">
        <f>'Olah Data'!D509</f>
        <v>212111968</v>
      </c>
      <c r="D512" s="14" t="str">
        <f>'Olah Data'!E509</f>
        <v>CHARISA DYAH AYU KUSWARA</v>
      </c>
      <c r="E512" s="14" t="str">
        <f>'Olah Data'!I509</f>
        <v>charisadyah0244@gmail.com</v>
      </c>
      <c r="F512" s="14" t="str">
        <f>'Olah Data'!J509</f>
        <v>085329622928</v>
      </c>
      <c r="G512" s="42" t="str">
        <f>'Olah Data'!L509</f>
        <v>2040420047</v>
      </c>
      <c r="H512" s="14" t="str">
        <f>'Olah Data'!M509</f>
        <v>CHARISA DYAH AYU KUSWARA</v>
      </c>
      <c r="I512" s="14" t="str">
        <f>'Olah Data'!N509</f>
        <v>BNI</v>
      </c>
      <c r="J512" s="14" t="str">
        <f>'Olah Data'!O509</f>
        <v>LIMPUNG</v>
      </c>
      <c r="K512" s="14" t="str">
        <f>'Olah Data'!P509</f>
        <v>Jl. Masjid No. 26, RT.14/RW.9, Bidara Cina, Jatinegara, Jakarta Timur</v>
      </c>
      <c r="L512" s="14" t="str">
        <f>'Olah Data'!Q509</f>
        <v>Jakarta Timur</v>
      </c>
      <c r="M512" s="14" t="str">
        <f>'Olah Data'!R509</f>
        <v>Jl. Setia Budi 201 B, Srondol Kulon, Kec.Banyumanik, Kota Semarang, Jawa Tengah 50263</v>
      </c>
      <c r="N512" s="14" t="str">
        <f>'Olah Data'!S509</f>
        <v>3374 Kota Semarang Provinsi Jawa Tengah</v>
      </c>
      <c r="O512" s="14" t="str">
        <f>'Olah Data'!U509</f>
        <v>3325 Kabupaten Batang Provinsi Jawa Tengah</v>
      </c>
      <c r="P512" s="14" t="str">
        <f>'Olah Data'!V509</f>
        <v>3300 BPS Provinsi Jawa Tengah</v>
      </c>
      <c r="Q512" s="14" t="str">
        <f>'Olah Data'!W509</f>
        <v>3325 BPS Kabupaten Batang</v>
      </c>
    </row>
    <row r="513" spans="1:17" ht="12.75">
      <c r="A513" s="13">
        <f>'Olah Data'!A510</f>
        <v>45451.443516689818</v>
      </c>
      <c r="B513" s="14" t="str">
        <f>'Olah Data'!B510</f>
        <v>3SK3</v>
      </c>
      <c r="C513" s="42" t="str">
        <f>'Olah Data'!D510</f>
        <v>212111922</v>
      </c>
      <c r="D513" s="14" t="str">
        <f>'Olah Data'!E510</f>
        <v>Arizqa Shafa Salsabila</v>
      </c>
      <c r="E513" s="14" t="str">
        <f>'Olah Data'!I510</f>
        <v>arizqashafas@gmail.com</v>
      </c>
      <c r="F513" s="14" t="str">
        <f>'Olah Data'!J510</f>
        <v>082223545878</v>
      </c>
      <c r="G513" s="42" t="str">
        <f>'Olah Data'!L510</f>
        <v>6455 0101 8840 538</v>
      </c>
      <c r="H513" s="14" t="str">
        <f>'Olah Data'!M510</f>
        <v>ARIZQA SHAFA SALSABILA</v>
      </c>
      <c r="I513" s="14" t="str">
        <f>'Olah Data'!N510</f>
        <v>BRI</v>
      </c>
      <c r="J513" s="14" t="str">
        <f>'Olah Data'!O510</f>
        <v xml:space="preserve">Bank BRI Kantor Cabang Pacitan </v>
      </c>
      <c r="K513" s="14" t="str">
        <f>'Olah Data'!P510</f>
        <v>Jalan H. Hasbi No.7, RT.10/RW.9, Kelurahan Bidaracina, Jatinegara, KOTA JAKARTA TIMUR, JATINEGARA, DKI JAKARTA, ID, 13330</v>
      </c>
      <c r="L513" s="14" t="str">
        <f>'Olah Data'!Q510</f>
        <v>Jakarta Timur</v>
      </c>
      <c r="M513" s="14" t="str">
        <f>'Olah Data'!R510</f>
        <v>Dusun Pandan RT/RW 03/02, Desa Sukodono, Kecamatan Donorojo, Kabupaten Pacitan, Jawa Timur</v>
      </c>
      <c r="N513" s="14" t="str">
        <f>'Olah Data'!S510</f>
        <v>3501 Kabupaten Pacitan Provinsi Jawa Timur</v>
      </c>
      <c r="O513" s="14" t="str">
        <f>'Olah Data'!U510</f>
        <v>3312 Kabupaten Wonogiri Provinsi Jawa Tengah</v>
      </c>
      <c r="P513" s="14" t="str">
        <f>'Olah Data'!V510</f>
        <v>3501 BPS Kabupaten Pacitan</v>
      </c>
      <c r="Q513" s="14" t="str">
        <f>'Olah Data'!W510</f>
        <v>3312 BPS Kabupaten Wonogiri</v>
      </c>
    </row>
    <row r="514" spans="1:17" ht="12.75">
      <c r="A514" s="13">
        <f>'Olah Data'!A511</f>
        <v>45451.447231481478</v>
      </c>
      <c r="B514" s="14" t="str">
        <f>'Olah Data'!B511</f>
        <v>3SK3</v>
      </c>
      <c r="C514" s="42" t="str">
        <f>'Olah Data'!D511</f>
        <v>212112313</v>
      </c>
      <c r="D514" s="14" t="str">
        <f>'Olah Data'!E511</f>
        <v>Reni Pratamawati</v>
      </c>
      <c r="E514" s="14" t="str">
        <f>'Olah Data'!I511</f>
        <v>212112313@stis.ac.id</v>
      </c>
      <c r="F514" s="14" t="str">
        <f>'Olah Data'!J511</f>
        <v>085235136177</v>
      </c>
      <c r="G514" s="42" t="str">
        <f>'Olah Data'!L511</f>
        <v>7205675412</v>
      </c>
      <c r="H514" s="14" t="str">
        <f>'Olah Data'!M511</f>
        <v>Reni Pratamawati</v>
      </c>
      <c r="I514" s="14" t="str">
        <f>'Olah Data'!N511</f>
        <v>BSI</v>
      </c>
      <c r="J514" s="14" t="str">
        <f>'Olah Data'!O511</f>
        <v>BSI</v>
      </c>
      <c r="K514" s="14" t="str">
        <f>'Olah Data'!P511</f>
        <v>RT 10/RW 09, No. 23, Jalan Masjid, Bidara Cina, Jatinegara</v>
      </c>
      <c r="L514" s="14" t="str">
        <f>'Olah Data'!Q511</f>
        <v>Jakarta Timur</v>
      </c>
      <c r="M514" s="14" t="str">
        <f>'Olah Data'!R511</f>
        <v>RT 02/RW 11, Dusun Sumber, Desa Ngadirejan, Kecamatan Pringkuku</v>
      </c>
      <c r="N514" s="14" t="str">
        <f>'Olah Data'!S511</f>
        <v>3501 Kabupaten Pacitan Provinsi Jawa Timur</v>
      </c>
      <c r="O514" s="14" t="str">
        <f>'Olah Data'!U511</f>
        <v>3508 Kabupaten Lumajang Provinsi Jawa Timur</v>
      </c>
      <c r="P514" s="14" t="str">
        <f>'Olah Data'!V511</f>
        <v>3501 BPS Kabupaten Pacitan</v>
      </c>
      <c r="Q514" s="14" t="str">
        <f>'Olah Data'!W511</f>
        <v>3508 BPS Kabupaten Lumajang</v>
      </c>
    </row>
    <row r="515" spans="1:17" ht="12.75">
      <c r="A515" s="13">
        <f>'Olah Data'!A512</f>
        <v>45451.448748101851</v>
      </c>
      <c r="B515" s="14" t="str">
        <f>'Olah Data'!B512</f>
        <v>3SK1</v>
      </c>
      <c r="C515" s="42" t="str">
        <f>'Olah Data'!D512</f>
        <v>212111958</v>
      </c>
      <c r="D515" s="14" t="str">
        <f>'Olah Data'!E512</f>
        <v>Bintang Aflah Adhika Ramadhan</v>
      </c>
      <c r="E515" s="14" t="str">
        <f>'Olah Data'!I512</f>
        <v>bintang.aflah51@gmail.com</v>
      </c>
      <c r="F515" s="14" t="str">
        <f>'Olah Data'!J512</f>
        <v>08121371020</v>
      </c>
      <c r="G515" s="42" t="str">
        <f>'Olah Data'!L512</f>
        <v>015801060863504</v>
      </c>
      <c r="H515" s="14" t="str">
        <f>'Olah Data'!M512</f>
        <v>BINTANG AFLAH ADHIKA</v>
      </c>
      <c r="I515" s="14" t="str">
        <f>'Olah Data'!N512</f>
        <v>BRI</v>
      </c>
      <c r="J515" s="14" t="str">
        <f>'Olah Data'!O512</f>
        <v>Wonogiri</v>
      </c>
      <c r="K515" s="14" t="str">
        <f>'Olah Data'!P512</f>
        <v>Jalan Kebon Sayur I No. 23, RT 1/RW 15, Bidaracina, Jatinegara</v>
      </c>
      <c r="L515" s="14" t="str">
        <f>'Olah Data'!Q512</f>
        <v>Jakarta Timur</v>
      </c>
      <c r="M515" s="14" t="str">
        <f>'Olah Data'!R512</f>
        <v>Perum Emerald Regency 3 Blok B1, RT 3/RW 1, Purworejo, Wonogiri</v>
      </c>
      <c r="N515" s="14" t="str">
        <f>'Olah Data'!S512</f>
        <v>3312 Kabupaten Wonogiri Provinsi Jawa Tengah</v>
      </c>
      <c r="O515" s="14" t="str">
        <f>'Olah Data'!U512</f>
        <v>3311 Kabupaten Sukoharjo Provinsi Jawa Tengah</v>
      </c>
      <c r="P515" s="14" t="str">
        <f>'Olah Data'!V512</f>
        <v>3312 BPS Kabupaten Wonogiri</v>
      </c>
      <c r="Q515" s="14" t="str">
        <f>'Olah Data'!W512</f>
        <v>3311 BPS Kabupaten Sukoharjo</v>
      </c>
    </row>
    <row r="516" spans="1:17" ht="12.75">
      <c r="A516" s="13">
        <f>'Olah Data'!A513</f>
        <v>45451.453094398152</v>
      </c>
      <c r="B516" s="14" t="str">
        <f>'Olah Data'!B513</f>
        <v>2D32</v>
      </c>
      <c r="C516" s="42" t="str">
        <f>'Olah Data'!D513</f>
        <v>112212929</v>
      </c>
      <c r="D516" s="14" t="str">
        <f>'Olah Data'!E513</f>
        <v>Yusita Octina Budiyanti</v>
      </c>
      <c r="E516" s="14" t="str">
        <f>'Olah Data'!I513</f>
        <v>yusitaoctinabudiyanti17@gmail.com</v>
      </c>
      <c r="F516" s="14" t="str">
        <f>'Olah Data'!J513</f>
        <v>082348855863</v>
      </c>
      <c r="G516" s="42" t="str">
        <f>'Olah Data'!L513</f>
        <v>034001117486505</v>
      </c>
      <c r="H516" s="14" t="str">
        <f>'Olah Data'!M513</f>
        <v>YUSITA OCTINA BUDIYANTI</v>
      </c>
      <c r="I516" s="14" t="str">
        <f>'Olah Data'!N513</f>
        <v>BRI</v>
      </c>
      <c r="J516" s="14" t="str">
        <f>'Olah Data'!O513</f>
        <v>0340 KC Jakarta Otista</v>
      </c>
      <c r="K516" s="14" t="str">
        <f>'Olah Data'!P513</f>
        <v>Jalan Sensus IVD no 16 RT 01 RW 14 Kelurahan Bidaracina Kecamatan Jatinegara, Jakarta Timur, Kode Pos 13330</v>
      </c>
      <c r="L516" s="14" t="str">
        <f>'Olah Data'!Q513</f>
        <v>Jakarta Timur</v>
      </c>
      <c r="M516" s="14" t="str">
        <f>'Olah Data'!R513</f>
        <v>Jalan Letnan Sucipto RT 37 RW 06 Desa Banjarsari Kecamatan Trucuk Kabupaten Bojonegoro, Jawa Timur</v>
      </c>
      <c r="N516" s="14" t="str">
        <f>'Olah Data'!S513</f>
        <v>3522 Kabupaten Bojonegoro Provinsi Jawa Timur</v>
      </c>
      <c r="O516" s="14" t="str">
        <f>'Olah Data'!U513</f>
        <v>3523 Kabupaten Tuban Provinsi Jawa Timur</v>
      </c>
      <c r="P516" s="14" t="str">
        <f>'Olah Data'!V513</f>
        <v>3522 BPS Kabupaten Bojonegoro</v>
      </c>
      <c r="Q516" s="14" t="str">
        <f>'Olah Data'!W513</f>
        <v>3523 BPS Kabupaten Tuban</v>
      </c>
    </row>
    <row r="517" spans="1:17" ht="12.75">
      <c r="A517" s="13">
        <f>'Olah Data'!A514</f>
        <v>45451.462534282407</v>
      </c>
      <c r="B517" s="14" t="str">
        <f>'Olah Data'!B514</f>
        <v>2D32</v>
      </c>
      <c r="C517" s="42" t="str">
        <f>'Olah Data'!D514</f>
        <v>112212705</v>
      </c>
      <c r="D517" s="14" t="str">
        <f>'Olah Data'!E514</f>
        <v>Linda Rahmawati</v>
      </c>
      <c r="E517" s="14" t="str">
        <f>'Olah Data'!I514</f>
        <v>lindarahma217@gmail.com</v>
      </c>
      <c r="F517" s="14" t="str">
        <f>'Olah Data'!J514</f>
        <v>082228980710</v>
      </c>
      <c r="G517" s="42" t="str">
        <f>'Olah Data'!L514</f>
        <v>004901072608503</v>
      </c>
      <c r="H517" s="14" t="str">
        <f>'Olah Data'!M514</f>
        <v>LINDA RAHMAWATI</v>
      </c>
      <c r="I517" s="14" t="str">
        <f>'Olah Data'!N514</f>
        <v>BRI</v>
      </c>
      <c r="J517" s="14" t="str">
        <f>'Olah Data'!O514</f>
        <v>MAGETAN</v>
      </c>
      <c r="K517" s="14" t="str">
        <f>'Olah Data'!P514</f>
        <v>Jalan Kebon Nanas Selatan II Nomor 4a Kelurahan Cipinang Cempedak Kecamatan Jatinegara, Jakarta Timur</v>
      </c>
      <c r="L517" s="14" t="str">
        <f>'Olah Data'!Q514</f>
        <v>Jakarta Timur</v>
      </c>
      <c r="M517" s="14" t="str">
        <f>'Olah Data'!R514</f>
        <v>Desa Kranggan RT 03 RW 01 Kecamatan Geger Kabupaten Madiun</v>
      </c>
      <c r="N517" s="14" t="str">
        <f>'Olah Data'!S514</f>
        <v>3577 Kota Madiun Provinsi Jawa Timur</v>
      </c>
      <c r="O517" s="14" t="str">
        <f>'Olah Data'!U514</f>
        <v>3519 Kabupaten Madiun Provinsi Jawa Timur</v>
      </c>
      <c r="P517" s="14" t="str">
        <f>'Olah Data'!V514</f>
        <v>3577 BPS Kota Madiun</v>
      </c>
      <c r="Q517" s="14" t="str">
        <f>'Olah Data'!W514</f>
        <v>3519 BPS Kabupaten Madiun</v>
      </c>
    </row>
    <row r="518" spans="1:17" ht="12.75">
      <c r="A518" s="13">
        <f>'Olah Data'!A515</f>
        <v>45451.456880740741</v>
      </c>
      <c r="B518" s="14" t="str">
        <f>'Olah Data'!B515</f>
        <v>3SK2</v>
      </c>
      <c r="C518" s="42" t="str">
        <f>'Olah Data'!D515</f>
        <v>212112274</v>
      </c>
      <c r="D518" s="14" t="str">
        <f>'Olah Data'!E515</f>
        <v>Nurin Salsabila Ishak</v>
      </c>
      <c r="E518" s="14" t="str">
        <f>'Olah Data'!I515</f>
        <v>salsabilanurin13@gmail.com</v>
      </c>
      <c r="F518" s="14" t="str">
        <f>'Olah Data'!J515</f>
        <v>081241588427</v>
      </c>
      <c r="G518" s="42" t="str">
        <f>'Olah Data'!L515</f>
        <v>021801020344538</v>
      </c>
      <c r="H518" s="14" t="str">
        <f>'Olah Data'!M515</f>
        <v>NURIN SALSABILA ISHAK</v>
      </c>
      <c r="I518" s="14" t="str">
        <f>'Olah Data'!N515</f>
        <v>BRI</v>
      </c>
      <c r="J518" s="14" t="str">
        <f>'Olah Data'!O515</f>
        <v>KC Mamuju</v>
      </c>
      <c r="K518" s="14" t="str">
        <f>'Olah Data'!P515</f>
        <v>Jalan Sensus I No. 26, RT.3/RW.15, Kelurahan Bidara Cina, Jatinegara.</v>
      </c>
      <c r="L518" s="14" t="str">
        <f>'Olah Data'!Q515</f>
        <v>Jakarta Timur</v>
      </c>
      <c r="M518" s="14" t="str">
        <f>'Olah Data'!R515</f>
        <v>Jl. Teuku Cik Ditiro No.77, Kelurahan Rimuku, Kecamatan Mamuju</v>
      </c>
      <c r="N518" s="14" t="str">
        <f>'Olah Data'!S515</f>
        <v>7604 Kabupaten Mamuju Provinsi Sulawesi Barat</v>
      </c>
      <c r="O518" s="14" t="str">
        <f>'Olah Data'!U515</f>
        <v>7601 Kabupaten Majene Provinsi Sulawesi Barat</v>
      </c>
      <c r="P518" s="14" t="str">
        <f>'Olah Data'!V515</f>
        <v>7600 BPS Provinsi Sulawesi Barat</v>
      </c>
      <c r="Q518" s="14" t="str">
        <f>'Olah Data'!W515</f>
        <v>7604 BPS Kabupaten Mamuju</v>
      </c>
    </row>
    <row r="519" spans="1:17" ht="12.75">
      <c r="A519" s="13">
        <f>'Olah Data'!A516</f>
        <v>45451.459043287032</v>
      </c>
      <c r="B519" s="14" t="str">
        <f>'Olah Data'!B516</f>
        <v>3SD3</v>
      </c>
      <c r="C519" s="42" t="str">
        <f>'Olah Data'!D516</f>
        <v>222112222</v>
      </c>
      <c r="D519" s="14" t="str">
        <f>'Olah Data'!E516</f>
        <v>Muhammad Restu Ilahi</v>
      </c>
      <c r="E519" s="14" t="str">
        <f>'Olah Data'!I516</f>
        <v>irestu549@gmail.com</v>
      </c>
      <c r="F519" s="14" t="str">
        <f>'Olah Data'!J516</f>
        <v>081275160650</v>
      </c>
      <c r="G519" s="42" t="str">
        <f>'Olah Data'!L516</f>
        <v>066701023304506</v>
      </c>
      <c r="H519" s="14" t="str">
        <f>'Olah Data'!M516</f>
        <v>Muhammad Restu Ilahi</v>
      </c>
      <c r="I519" s="14" t="str">
        <f>'Olah Data'!N516</f>
        <v>BRI</v>
      </c>
      <c r="J519" s="14" t="str">
        <f>'Olah Data'!O516</f>
        <v>KCP Lubuk Basung</v>
      </c>
      <c r="K519" s="14" t="str">
        <f>'Olah Data'!P516</f>
        <v>Gang Solihun no. 11B, RT.15/ RW.09, Bidaracina, Jatinegara</v>
      </c>
      <c r="L519" s="14" t="str">
        <f>'Olah Data'!Q516</f>
        <v>Jakarta Timur</v>
      </c>
      <c r="M519" s="14" t="str">
        <f>'Olah Data'!R516</f>
        <v>Jalan Siti Manggopoh No.21, Jorong Balai Satu, Nagari Manggopoh, Kecamatan Lubuk Basung</v>
      </c>
      <c r="N519" s="14" t="str">
        <f>'Olah Data'!S516</f>
        <v>1307 Kabupaten Agam Provinsi Sumatera Barat</v>
      </c>
      <c r="O519" s="14" t="str">
        <f>'Olah Data'!U516</f>
        <v>1371 Kota Padang Provinsi Sumatera Barat</v>
      </c>
      <c r="P519" s="14" t="str">
        <f>'Olah Data'!V516</f>
        <v>1300 BPS Provinsi Sumatera Barat</v>
      </c>
      <c r="Q519" s="14" t="str">
        <f>'Olah Data'!W516</f>
        <v>1371 BPS Kota Padang</v>
      </c>
    </row>
    <row r="520" spans="1:17" ht="12.75">
      <c r="A520" s="13">
        <f>'Olah Data'!A517</f>
        <v>45451.471387349535</v>
      </c>
      <c r="B520" s="14" t="str">
        <f>'Olah Data'!B517</f>
        <v>3SD3</v>
      </c>
      <c r="C520" s="42" t="str">
        <f>'Olah Data'!D517</f>
        <v>222111883</v>
      </c>
      <c r="D520" s="14" t="str">
        <f>'Olah Data'!E517</f>
        <v>Amelia Rahayu</v>
      </c>
      <c r="E520" s="14" t="str">
        <f>'Olah Data'!I517</f>
        <v>222111883@stis.ac.id</v>
      </c>
      <c r="F520" s="14" t="str">
        <f>'Olah Data'!J517</f>
        <v>085776121482</v>
      </c>
      <c r="G520" s="42" t="str">
        <f>'Olah Data'!L517</f>
        <v>484801033454539</v>
      </c>
      <c r="H520" s="14" t="str">
        <f>'Olah Data'!M517</f>
        <v>Amelia Rahayu</v>
      </c>
      <c r="I520" s="14" t="str">
        <f>'Olah Data'!N517</f>
        <v>BRI</v>
      </c>
      <c r="J520" s="14" t="str">
        <f>'Olah Data'!O517</f>
        <v>Kramatwatu, Kabupaten Serang</v>
      </c>
      <c r="K520" s="14" t="str">
        <f>'Olah Data'!P517</f>
        <v>Kos Pondok Sunda Bu Cicah, Jl. Mulia No.20 RT.08 RW.08, Bidara Cina, Jatinegara, Jakarta Timur, DKI Jakarta, 13330, Indonesia</v>
      </c>
      <c r="L520" s="14" t="str">
        <f>'Olah Data'!Q517</f>
        <v>Jakarta Timur</v>
      </c>
      <c r="M520" s="14" t="str">
        <f>'Olah Data'!R517</f>
        <v>Bukit Pelamunan Permai Blok B6 No.04, RT.09 RW.03, Pelamunan, Kramatwatu, Serang, Banten</v>
      </c>
      <c r="N520" s="14" t="str">
        <f>'Olah Data'!S517</f>
        <v>3604 Kabupaten Serang Provinsi Banten</v>
      </c>
      <c r="O520" s="14" t="str">
        <f>'Olah Data'!U517</f>
        <v>3672 Kota Cilegon Provinsi Banten</v>
      </c>
      <c r="P520" s="14" t="str">
        <f>'Olah Data'!V517</f>
        <v>3672 BPS Kota Cilegon</v>
      </c>
      <c r="Q520" s="14" t="str">
        <f>'Olah Data'!W517</f>
        <v>3673 BPS Kota Serang</v>
      </c>
    </row>
    <row r="521" spans="1:17" ht="12.75">
      <c r="A521" s="13">
        <f>'Olah Data'!A518</f>
        <v>45451.519584201393</v>
      </c>
      <c r="B521" s="14" t="str">
        <f>'Olah Data'!B518</f>
        <v>3SE2</v>
      </c>
      <c r="C521" s="42" t="str">
        <f>'Olah Data'!D518</f>
        <v>212111868</v>
      </c>
      <c r="D521" s="14" t="str">
        <f>'Olah Data'!E518</f>
        <v>Aisyah Anjani Putri Siregar</v>
      </c>
      <c r="E521" s="14" t="str">
        <f>'Olah Data'!I518</f>
        <v>aisyahanjani2017@gmail.com</v>
      </c>
      <c r="F521" s="14" t="str">
        <f>'Olah Data'!J518</f>
        <v>0895322801856</v>
      </c>
      <c r="G521" s="42" t="str">
        <f>'Olah Data'!L518</f>
        <v>0600111517</v>
      </c>
      <c r="H521" s="14" t="str">
        <f>'Olah Data'!M518</f>
        <v>Aisyah Anjani Siregar</v>
      </c>
      <c r="I521" s="14" t="str">
        <f>'Olah Data'!N518</f>
        <v>BNI</v>
      </c>
      <c r="J521" s="14" t="str">
        <f>'Olah Data'!O518</f>
        <v>Sibolga</v>
      </c>
      <c r="K521" s="14" t="str">
        <f>'Olah Data'!P518</f>
        <v>Jl. Kebon Sayur I No. 12A, RT 003/RW 015</v>
      </c>
      <c r="L521" s="14" t="str">
        <f>'Olah Data'!Q518</f>
        <v>Jakarta Timur</v>
      </c>
      <c r="M521" s="14" t="str">
        <f>'Olah Data'!R518</f>
        <v>Jl. Baja, Kel. Tebing Tinggi, Kec. Padang Hilir Kota Tebing Tinggi</v>
      </c>
      <c r="N521" s="14" t="str">
        <f>'Olah Data'!S518</f>
        <v>1274 Kota Tebing Tinggi Provinsi Sumatera Utara</v>
      </c>
      <c r="O521" s="14" t="str">
        <f>'Olah Data'!U518</f>
        <v>1275 Kota Medan Provinsi Sumatera Utara</v>
      </c>
      <c r="P521" s="14" t="str">
        <f>'Olah Data'!V518</f>
        <v>1275 BPS Kota Medan</v>
      </c>
      <c r="Q521" s="14" t="str">
        <f>'Olah Data'!W518</f>
        <v>1212 BPS Kabupaten Deli Serdang</v>
      </c>
    </row>
    <row r="522" spans="1:17" ht="12.75">
      <c r="A522" s="13">
        <f>'Olah Data'!A519</f>
        <v>45451.463687511576</v>
      </c>
      <c r="B522" s="14" t="str">
        <f>'Olah Data'!B519</f>
        <v>3SD2</v>
      </c>
      <c r="C522" s="42" t="str">
        <f>'Olah Data'!D519</f>
        <v>222112359</v>
      </c>
      <c r="D522" s="14" t="str">
        <f>'Olah Data'!E519</f>
        <v>Shabrina Alfira Nisa</v>
      </c>
      <c r="E522" s="14" t="str">
        <f>'Olah Data'!I519</f>
        <v>shabrina.alfiranisa@gmail.com</v>
      </c>
      <c r="F522" s="14" t="str">
        <f>'Olah Data'!J519</f>
        <v>082125579191</v>
      </c>
      <c r="G522" s="42" t="str">
        <f>'Olah Data'!L519</f>
        <v>1340022209208</v>
      </c>
      <c r="H522" s="14" t="str">
        <f>'Olah Data'!M519</f>
        <v>SHABRINA ALFIRA NISA</v>
      </c>
      <c r="I522" s="14" t="str">
        <f>'Olah Data'!N519</f>
        <v>Bank Mandiri</v>
      </c>
      <c r="J522" s="14" t="str">
        <f>'Olah Data'!O519</f>
        <v>Bank Mandiri KCP Cirebon Perumnas</v>
      </c>
      <c r="K522" s="14" t="str">
        <f>'Olah Data'!P519</f>
        <v>Jalan H. Taiman Rt.004 Rw.02 No.09, Kelurahan Gedong, Kecamatan Pasar Rebo, Kota Administrasi Jakarta Timur, Provinsi DKI Jakarta 13760</v>
      </c>
      <c r="L522" s="14" t="str">
        <f>'Olah Data'!Q519</f>
        <v>Jakarta Timur</v>
      </c>
      <c r="M522" s="14" t="str">
        <f>'Olah Data'!R519</f>
        <v>Jalan H. Taiman Rt.004 Rw.02 No.09, Kelurahan Gedong, Kecamatan Pasar Rebo, Kota Administrasi Jakarta Timur, Provinsi DKI Jakarta 13760</v>
      </c>
      <c r="N522" s="14" t="str">
        <f>'Olah Data'!S519</f>
        <v>3172 Kota Jakarta Timur Provinsi DKI Jakarta</v>
      </c>
      <c r="O522" s="14" t="str">
        <f>'Olah Data'!U519</f>
        <v>3171 Kota Jakarta Selatan Provinsi DKI Jakarta</v>
      </c>
      <c r="P522" s="14" t="str">
        <f>'Olah Data'!V519</f>
        <v>3171 BPS Kota Jakarta Selatan</v>
      </c>
      <c r="Q522" s="14" t="str">
        <f>'Olah Data'!W519</f>
        <v>3274 BPS Kota Cirebon</v>
      </c>
    </row>
    <row r="523" spans="1:17" ht="12.75">
      <c r="A523" s="13">
        <f>'Olah Data'!A520</f>
        <v>45451.466604016205</v>
      </c>
      <c r="B523" s="14" t="str">
        <f>'Olah Data'!B520</f>
        <v>3SE2</v>
      </c>
      <c r="C523" s="42" t="str">
        <f>'Olah Data'!D520</f>
        <v>212112109</v>
      </c>
      <c r="D523" s="14" t="str">
        <f>'Olah Data'!E520</f>
        <v>Immanuel Nicholas Fransepta Samosir</v>
      </c>
      <c r="E523" s="14" t="str">
        <f>'Olah Data'!I520</f>
        <v>immanuelsamosir9@gmail.com</v>
      </c>
      <c r="F523" s="14" t="str">
        <f>'Olah Data'!J520</f>
        <v>087769618550</v>
      </c>
      <c r="G523" s="42" t="str">
        <f>'Olah Data'!L520</f>
        <v>011301088769504</v>
      </c>
      <c r="H523" s="14" t="str">
        <f>'Olah Data'!M520</f>
        <v>IMMANUEL NICHOLAS FRANSEPTA SAMOSIR</v>
      </c>
      <c r="I523" s="14" t="str">
        <f>'Olah Data'!N520</f>
        <v>BRI</v>
      </c>
      <c r="J523" s="14" t="str">
        <f>'Olah Data'!O520</f>
        <v>BRI</v>
      </c>
      <c r="K523" s="14" t="str">
        <f>'Olah Data'!P520</f>
        <v xml:space="preserve">Sirup Sarangsari, Jl. Penghulu, RT.9, RW.10, Bidara cina, Jatinegara, Jakarta Timur, DKI Jakarta. </v>
      </c>
      <c r="L523" s="14" t="str">
        <f>'Olah Data'!Q520</f>
        <v>Jakarta Timur</v>
      </c>
      <c r="M523" s="14" t="str">
        <f>'Olah Data'!R520</f>
        <v>Jl. Medan km 4,5 perumahan anugerah No.12, Siantar Martoba, Kota pematangsiantar, Sumatera Utara</v>
      </c>
      <c r="N523" s="14" t="str">
        <f>'Olah Data'!S520</f>
        <v>1209 Kabupaten Simalungun Provinsi Sumatera Utara</v>
      </c>
      <c r="O523" s="14" t="str">
        <f>'Olah Data'!U520</f>
        <v>3173 Kota Jakarta Pusat Provinsi DKI Jakarta</v>
      </c>
      <c r="P523" s="14" t="str">
        <f>'Olah Data'!V520</f>
        <v>3173 BPS Kota Jakarta Pusat</v>
      </c>
      <c r="Q523" s="14" t="str">
        <f>'Olah Data'!W520</f>
        <v>3100 BPS Provinsi DKI Jakarta</v>
      </c>
    </row>
    <row r="524" spans="1:17" ht="12.75">
      <c r="A524" s="13">
        <f>'Olah Data'!A521</f>
        <v>45451.478257719908</v>
      </c>
      <c r="B524" s="14" t="str">
        <f>'Olah Data'!B521</f>
        <v>3SE1</v>
      </c>
      <c r="C524" s="42" t="str">
        <f>'Olah Data'!D521</f>
        <v>212112124</v>
      </c>
      <c r="D524" s="14" t="str">
        <f>'Olah Data'!E521</f>
        <v>Kadek Agus Dwi Candra</v>
      </c>
      <c r="E524" s="14" t="str">
        <f>'Olah Data'!I521</f>
        <v>dwicandra0808@gmail.com</v>
      </c>
      <c r="F524" s="14" t="str">
        <f>'Olah Data'!J521</f>
        <v>081529927588</v>
      </c>
      <c r="G524" s="42" t="str">
        <f>'Olah Data'!L521</f>
        <v>7720991751</v>
      </c>
      <c r="H524" s="14" t="str">
        <f>'Olah Data'!M521</f>
        <v>Kadek Agus Dwi Candra</v>
      </c>
      <c r="I524" s="14" t="str">
        <f>'Olah Data'!N521</f>
        <v>BCA</v>
      </c>
      <c r="J524" s="14" t="str">
        <f>'Olah Data'!O521</f>
        <v>BCA KCP By Pass Mumbul</v>
      </c>
      <c r="K524" s="14" t="str">
        <f>'Olah Data'!P521</f>
        <v>Jl. H. Yahya No.7, RT.9/RW.7, Cipinang Cempedak, Kecamatan Jatinegara, Kota Jakarta Timur, Daerah Khusus Ibukota Jakarta 13340</v>
      </c>
      <c r="L524" s="14" t="str">
        <f>'Olah Data'!Q521</f>
        <v>Jakarta Timur</v>
      </c>
      <c r="M524" s="14" t="str">
        <f>'Olah Data'!R521</f>
        <v>jalan taman giri, perum griya nugraha blok c10 no 234, Kuta Selatan, Badung , Bali</v>
      </c>
      <c r="N524" s="14" t="str">
        <f>'Olah Data'!S521</f>
        <v>5103 Kabupaten Badung Provinsi Bali</v>
      </c>
      <c r="O524" s="14" t="str">
        <f>'Olah Data'!U521</f>
        <v>5103 Kabupaten Badung Provinsi Bali</v>
      </c>
      <c r="P524" s="14" t="str">
        <f>'Olah Data'!V521</f>
        <v>5171 BPS Kota Denpasar</v>
      </c>
      <c r="Q524" s="14" t="str">
        <f>'Olah Data'!W521</f>
        <v>5103 BPS Kabupaten Badung</v>
      </c>
    </row>
    <row r="525" spans="1:17" ht="12.75">
      <c r="A525" s="13">
        <f>'Olah Data'!A522</f>
        <v>45451.478553171299</v>
      </c>
      <c r="B525" s="14" t="str">
        <f>'Olah Data'!B522</f>
        <v>3SK2</v>
      </c>
      <c r="C525" s="42" t="str">
        <f>'Olah Data'!D522</f>
        <v>212112231</v>
      </c>
      <c r="D525" s="14" t="str">
        <f>'Olah Data'!E522</f>
        <v>Mutiara Nur Tsani Helfiana</v>
      </c>
      <c r="E525" s="14" t="str">
        <f>'Olah Data'!I522</f>
        <v>mutiara9a18.sooko1@gmail.com</v>
      </c>
      <c r="F525" s="14" t="str">
        <f>'Olah Data'!J522</f>
        <v>085851072539</v>
      </c>
      <c r="G525" s="42" t="str">
        <f>'Olah Data'!L522</f>
        <v>371501030232534</v>
      </c>
      <c r="H525" s="14" t="str">
        <f>'Olah Data'!M522</f>
        <v xml:space="preserve">Mutiara Nur Tsani Helfiana </v>
      </c>
      <c r="I525" s="14" t="str">
        <f>'Olah Data'!N522</f>
        <v>BRI</v>
      </c>
      <c r="J525" s="14" t="str">
        <f>'Olah Data'!O522</f>
        <v>Mojokerto</v>
      </c>
      <c r="K525" s="14" t="str">
        <f>'Olah Data'!P522</f>
        <v>Jl. Kelapa Mas No.1A RT.06/RW012 Utan Kayu Selatan, Matraman, Jakarta Timur 13120</v>
      </c>
      <c r="L525" s="14" t="str">
        <f>'Olah Data'!Q522</f>
        <v>Jakarta Timur</v>
      </c>
      <c r="M525" s="14" t="str">
        <f>'Olah Data'!R522</f>
        <v>Desa Brangkal Gang 5 RT 02 RW 01, Kec. Sooko, Kab. Mojokerto</v>
      </c>
      <c r="N525" s="14" t="str">
        <f>'Olah Data'!S522</f>
        <v>3516 Kabupaten Mojokerto Provinsi Jawa Timur</v>
      </c>
      <c r="O525" s="14" t="str">
        <f>'Olah Data'!U522</f>
        <v>3576 Kota Mojokerto Provinsi Jawa Timur</v>
      </c>
      <c r="P525" s="14" t="str">
        <f>'Olah Data'!V522</f>
        <v>3576 BPS Kota Mojokerto</v>
      </c>
      <c r="Q525" s="14" t="str">
        <f>'Olah Data'!W522</f>
        <v>3516 BPS Kabupaten Mojokerto</v>
      </c>
    </row>
    <row r="526" spans="1:17" ht="12.75">
      <c r="A526" s="13">
        <f>'Olah Data'!A523</f>
        <v>45451.491458182871</v>
      </c>
      <c r="B526" s="14" t="str">
        <f>'Olah Data'!B523</f>
        <v>3SE2</v>
      </c>
      <c r="C526" s="42" t="str">
        <f>'Olah Data'!D523</f>
        <v>212112267</v>
      </c>
      <c r="D526" s="14" t="str">
        <f>'Olah Data'!E523</f>
        <v>Nur Aisya Aurellia</v>
      </c>
      <c r="E526" s="14" t="str">
        <f>'Olah Data'!I523</f>
        <v>aisya.aurellia@gmail.com</v>
      </c>
      <c r="F526" s="14" t="str">
        <f>'Olah Data'!J523</f>
        <v>085652242992</v>
      </c>
      <c r="G526" s="42" t="str">
        <f>'Olah Data'!L523</f>
        <v>454601023684532</v>
      </c>
      <c r="H526" s="14" t="str">
        <f>'Olah Data'!M523</f>
        <v>NUR AISYA AURELLIA</v>
      </c>
      <c r="I526" s="14" t="str">
        <f>'Olah Data'!N523</f>
        <v>BRI</v>
      </c>
      <c r="J526" s="14" t="str">
        <f>'Olah Data'!O523</f>
        <v>4546 UNIT BUNDARAN PANCASILA PANGKALAN BUN</v>
      </c>
      <c r="K526" s="14" t="str">
        <f>'Olah Data'!P523</f>
        <v>Jl. Saleh Abud No.14b, RW. 8, Bidara Cina, Kecamatan Jatinegara, Kota Jakarta Timur, DKI Jakarta</v>
      </c>
      <c r="L526" s="14" t="str">
        <f>'Olah Data'!Q523</f>
        <v>Jakarta Timur</v>
      </c>
      <c r="M526" s="14" t="str">
        <f>'Olah Data'!R523</f>
        <v>Jl. HM. Rafi'i, Perum. Beringin Rindang, Gg. Rindang IV, No. 70, RT. 006, Desa Pasir Panjang, Kecamatan Arut Selatan, Kabupaten Kotawaringin Barat, Kalimantan Tengah</v>
      </c>
      <c r="N526" s="14" t="str">
        <f>'Olah Data'!S523</f>
        <v>6201 Kabupaten Kotawaringin Barat Provinsi Kalimantan Tengah</v>
      </c>
      <c r="O526" s="14" t="str">
        <f>'Olah Data'!U523</f>
        <v>6202 Kabupaten Kotawaringin Timur Provinsi Kalimantan Tengah</v>
      </c>
      <c r="P526" s="14" t="str">
        <f>'Olah Data'!V523</f>
        <v>6201 BPS Kabupaten Kotawaringin Barat</v>
      </c>
      <c r="Q526" s="14" t="str">
        <f>'Olah Data'!W523</f>
        <v>3100 BPS Provinsi DKI Jakarta</v>
      </c>
    </row>
    <row r="527" spans="1:17" ht="12.75">
      <c r="A527" s="13">
        <f>'Olah Data'!A524</f>
        <v>45451.49463523148</v>
      </c>
      <c r="B527" s="14" t="str">
        <f>'Olah Data'!B524</f>
        <v>3SE2</v>
      </c>
      <c r="C527" s="42" t="str">
        <f>'Olah Data'!D524</f>
        <v>212111903</v>
      </c>
      <c r="D527" s="14" t="str">
        <f>'Olah Data'!E524</f>
        <v>Anita</v>
      </c>
      <c r="E527" s="14" t="str">
        <f>'Olah Data'!I524</f>
        <v>anitatoktil@gmail.com</v>
      </c>
      <c r="F527" s="14" t="str">
        <f>'Olah Data'!J524</f>
        <v>082228055506</v>
      </c>
      <c r="G527" s="42" t="str">
        <f>'Olah Data'!L524</f>
        <v>593101044584533</v>
      </c>
      <c r="H527" s="14" t="str">
        <f>'Olah Data'!M524</f>
        <v>Anita</v>
      </c>
      <c r="I527" s="14" t="str">
        <f>'Olah Data'!N524</f>
        <v>BRI</v>
      </c>
      <c r="J527" s="14" t="str">
        <f>'Olah Data'!O524</f>
        <v>Kudus</v>
      </c>
      <c r="K527" s="14" t="str">
        <f>'Olah Data'!P524</f>
        <v xml:space="preserve"> RT 3/RW 7, No.15B, Jalan Kebon Nanas Utara I, Cipinang Cempedak, Jatinegara</v>
      </c>
      <c r="L527" s="14" t="str">
        <f>'Olah Data'!Q524</f>
        <v>Jakarta Timur</v>
      </c>
      <c r="M527" s="14" t="str">
        <f>'Olah Data'!R524</f>
        <v>RT 3/ RW 2, Jalan BulungKulon, Desa BulungKulon, Kecamatan Jekulo</v>
      </c>
      <c r="N527" s="14" t="str">
        <f>'Olah Data'!S524</f>
        <v>3319 Kabupaten Kudus Provinsi Jawa Tengah</v>
      </c>
      <c r="O527" s="14" t="str">
        <f>'Olah Data'!U524</f>
        <v>3318 Kabupaten Pati Provinsi Jawa Tengah</v>
      </c>
      <c r="P527" s="14" t="str">
        <f>'Olah Data'!V524</f>
        <v>3318 BPS Kabupaten Pati</v>
      </c>
      <c r="Q527" s="14" t="str">
        <f>'Olah Data'!W524</f>
        <v>3175 BPS Kota Jakarta Utara</v>
      </c>
    </row>
    <row r="528" spans="1:17" ht="12.75">
      <c r="A528" s="13">
        <f>'Olah Data'!A525</f>
        <v>45451.497645405092</v>
      </c>
      <c r="B528" s="14" t="str">
        <f>'Olah Data'!B525</f>
        <v>3SI1</v>
      </c>
      <c r="C528" s="42" t="str">
        <f>'Olah Data'!D525</f>
        <v>222111869</v>
      </c>
      <c r="D528" s="14" t="str">
        <f>'Olah Data'!E525</f>
        <v>Aisyah Devyta Maharani</v>
      </c>
      <c r="E528" s="14" t="str">
        <f>'Olah Data'!I525</f>
        <v>aisyahdevytam@gmail.com</v>
      </c>
      <c r="F528" s="14" t="str">
        <f>'Olah Data'!J525</f>
        <v>089666117279</v>
      </c>
      <c r="G528" s="42" t="str">
        <f>'Olah Data'!L525</f>
        <v>1400020181898</v>
      </c>
      <c r="H528" s="14" t="str">
        <f>'Olah Data'!M525</f>
        <v>AISYAH DEVYTA MAHARANI</v>
      </c>
      <c r="I528" s="14" t="str">
        <f>'Olah Data'!N525</f>
        <v>MANDIRI</v>
      </c>
      <c r="J528" s="14" t="str">
        <f>'Olah Data'!O525</f>
        <v>KCP SURABAYA PASAR ATOM 14038</v>
      </c>
      <c r="K528" s="14" t="str">
        <f>'Olah Data'!P525</f>
        <v>RT.5/RW.2, Nomor 24, Jalan Saabun, Bidara Cina, Kecamatan Jatinegara, Kota Jakarta Timur, Daerah Khusus Ibukota Jakarta 13330</v>
      </c>
      <c r="L528" s="14" t="str">
        <f>'Olah Data'!Q525</f>
        <v>Jakarta Timur</v>
      </c>
      <c r="M528" s="14" t="str">
        <f>'Olah Data'!R525</f>
        <v>RT.8/RW.5, No.24, Jalan Bogangin Baru Blok F, Kedurus, Kecamatan Karangpilang, Surabaya, Jawa Timur 60222</v>
      </c>
      <c r="N528" s="14" t="str">
        <f>'Olah Data'!S525</f>
        <v>3578 Kota Surabaya Provinsi Jawa Timur</v>
      </c>
      <c r="O528" s="14" t="str">
        <f>'Olah Data'!U525</f>
        <v>3578 Kota Surabaya Provinsi Jawa Timur</v>
      </c>
      <c r="P528" s="14" t="str">
        <f>'Olah Data'!V525</f>
        <v>3500 BPS Provinsi Jawa Timur</v>
      </c>
      <c r="Q528" s="14" t="str">
        <f>'Olah Data'!W525</f>
        <v>3578 BPS Kota Surabaya</v>
      </c>
    </row>
    <row r="529" spans="1:17" ht="12.75">
      <c r="A529" s="13">
        <f>'Olah Data'!A526</f>
        <v>45451.498388020831</v>
      </c>
      <c r="B529" s="14" t="str">
        <f>'Olah Data'!B526</f>
        <v>3SI3</v>
      </c>
      <c r="C529" s="42" t="str">
        <f>'Olah Data'!D526</f>
        <v>222112044</v>
      </c>
      <c r="D529" s="14" t="str">
        <f>'Olah Data'!E526</f>
        <v>Farid Akbar Arifandi</v>
      </c>
      <c r="E529" s="14" t="str">
        <f>'Olah Data'!I526</f>
        <v>faridakbararifandi@gmail.com</v>
      </c>
      <c r="F529" s="14" t="str">
        <f>'Olah Data'!J526</f>
        <v>085156910167</v>
      </c>
      <c r="G529" s="42" t="str">
        <f>'Olah Data'!L526</f>
        <v>026201037141508</v>
      </c>
      <c r="H529" s="14" t="str">
        <f>'Olah Data'!M526</f>
        <v>FARID AKBAR ARIFANDI</v>
      </c>
      <c r="I529" s="14" t="str">
        <f>'Olah Data'!N526</f>
        <v>BRI</v>
      </c>
      <c r="J529" s="14" t="str">
        <f>'Olah Data'!O526</f>
        <v>BANK BRI KC PARAKAN</v>
      </c>
      <c r="K529" s="14" t="str">
        <f>'Olah Data'!P526</f>
        <v>Jl. H. Hasbi No. 21, RT.11/RW.09, Bidaracina, Jatinegara, Jakarta Timur, DKI Jakarta</v>
      </c>
      <c r="L529" s="14" t="str">
        <f>'Olah Data'!Q526</f>
        <v>Jakarta Timur</v>
      </c>
      <c r="M529" s="14" t="str">
        <f>'Olah Data'!R526</f>
        <v>RT 002/RW 007 Sanggrahan, Mojotengah, Kedu, Temanggung, Jawa Tengah</v>
      </c>
      <c r="N529" s="14" t="str">
        <f>'Olah Data'!S526</f>
        <v>3323 Kabupaten Temanggung Provinsi Jawa Tengah</v>
      </c>
      <c r="O529" s="14" t="str">
        <f>'Olah Data'!U526</f>
        <v>3371 Kota Magelang Provinsi Jawa Tengah</v>
      </c>
      <c r="P529" s="14" t="str">
        <f>'Olah Data'!V526</f>
        <v>3323 BPS Kabupaten Temanggung</v>
      </c>
      <c r="Q529" s="14" t="str">
        <f>'Olah Data'!W526</f>
        <v>3371 BPS Kota Magelang</v>
      </c>
    </row>
    <row r="530" spans="1:17" ht="12.75">
      <c r="A530" s="13">
        <f>'Olah Data'!A527</f>
        <v>45451.53867613426</v>
      </c>
      <c r="B530" s="14" t="str">
        <f>'Olah Data'!B527</f>
        <v>3SK2</v>
      </c>
      <c r="C530" s="42" t="str">
        <f>'Olah Data'!D527</f>
        <v>212112431</v>
      </c>
      <c r="D530" s="14" t="str">
        <f>'Olah Data'!E527</f>
        <v>Zena Azzahra Dzunnurain</v>
      </c>
      <c r="E530" s="14" t="str">
        <f>'Olah Data'!I527</f>
        <v>zena.adz1234@gmail.com</v>
      </c>
      <c r="F530" s="14" t="str">
        <f>'Olah Data'!J527</f>
        <v>087886977536</v>
      </c>
      <c r="G530" s="42" t="str">
        <f>'Olah Data'!L527</f>
        <v>602701032211530</v>
      </c>
      <c r="H530" s="14" t="str">
        <f>'Olah Data'!M527</f>
        <v>ZENA AZZAHRA DZUNNURAIN</v>
      </c>
      <c r="I530" s="14" t="str">
        <f>'Olah Data'!N527</f>
        <v>BRI</v>
      </c>
      <c r="J530" s="14" t="str">
        <f>'Olah Data'!O527</f>
        <v>BANK BRI UNIT LASEM</v>
      </c>
      <c r="K530" s="14" t="str">
        <f>'Olah Data'!P527</f>
        <v>Jalan D I Panjaitan Gg Remaja II No.29, RT.1/RW.6, Cipinang Besar Utara, Jatinegara</v>
      </c>
      <c r="L530" s="14" t="str">
        <f>'Olah Data'!Q527</f>
        <v>Jakarta Timur</v>
      </c>
      <c r="M530" s="14" t="str">
        <f>'Olah Data'!R527</f>
        <v xml:space="preserve">Desa Soditan RT 02 RW 01 Kecamatan Lasem Kabupaten Rembang Provinsi Jawa Tengah </v>
      </c>
      <c r="N530" s="14" t="str">
        <f>'Olah Data'!S527</f>
        <v>3317 Kabupaten Rembang Provinsi Jawa Tengah</v>
      </c>
      <c r="O530" s="14" t="str">
        <f>'Olah Data'!U527</f>
        <v>3316 Kabupaten Blora Provinsi Jawa Tengah</v>
      </c>
      <c r="P530" s="14" t="str">
        <f>'Olah Data'!V527</f>
        <v>3317 BPS Kabupaten Rembang</v>
      </c>
      <c r="Q530" s="14" t="str">
        <f>'Olah Data'!W527</f>
        <v>3316 BPS Kabupaten Blora</v>
      </c>
    </row>
    <row r="531" spans="1:17" ht="12.75">
      <c r="A531" s="13">
        <f>'Olah Data'!A528</f>
        <v>45451.54346001157</v>
      </c>
      <c r="B531" s="14" t="str">
        <f>'Olah Data'!B528</f>
        <v>3SK2</v>
      </c>
      <c r="C531" s="42" t="str">
        <f>'Olah Data'!D528</f>
        <v>212112192</v>
      </c>
      <c r="D531" s="14" t="str">
        <f>'Olah Data'!E528</f>
        <v>Mohammad Ilham Mahfud</v>
      </c>
      <c r="E531" s="14" t="str">
        <f>'Olah Data'!I528</f>
        <v>mohammadilham685@gmail.com</v>
      </c>
      <c r="F531" s="14" t="str">
        <f>'Olah Data'!J528</f>
        <v>087750033458</v>
      </c>
      <c r="G531" s="42" t="str">
        <f>'Olah Data'!L528</f>
        <v>388601035308537</v>
      </c>
      <c r="H531" s="14" t="str">
        <f>'Olah Data'!M528</f>
        <v>MOHAMMAD ILHAM MAHFUD</v>
      </c>
      <c r="I531" s="14" t="str">
        <f>'Olah Data'!N528</f>
        <v>BRI</v>
      </c>
      <c r="J531" s="14" t="str">
        <f>'Olah Data'!O528</f>
        <v>Bank BRI</v>
      </c>
      <c r="K531" s="14" t="str">
        <f>'Olah Data'!P528</f>
        <v>Kost Perjuangan, Jalan Kebon Nanas Utara I No.31, RT.3, RW.7, Cipinang Cempedak, Bidara Cina</v>
      </c>
      <c r="L531" s="14" t="str">
        <f>'Olah Data'!Q528</f>
        <v>Jakarta Timur</v>
      </c>
      <c r="M531" s="14" t="str">
        <f>'Olah Data'!R528</f>
        <v>Jl. Raya Medokan Sawah No.109, Medokan Ayu, Kec. Rungkut, Surabaya, Jawa Timur 60295</v>
      </c>
      <c r="N531" s="14" t="str">
        <f>'Olah Data'!S528</f>
        <v>3578 Kota Surabaya Provinsi Jawa Timur</v>
      </c>
      <c r="O531" s="14" t="str">
        <f>'Olah Data'!U528</f>
        <v>3519 Kabupaten Madiun Provinsi Jawa Timur</v>
      </c>
      <c r="P531" s="14" t="str">
        <f>'Olah Data'!V528</f>
        <v>3172 BPS Kota Jakarta Timur</v>
      </c>
      <c r="Q531" s="14" t="str">
        <f>'Olah Data'!W528</f>
        <v>3500 BPS Provinsi Jawa Timur</v>
      </c>
    </row>
    <row r="532" spans="1:17" ht="12.75">
      <c r="A532" s="13">
        <f>'Olah Data'!A529</f>
        <v>45451.601760937498</v>
      </c>
      <c r="B532" s="14" t="str">
        <f>'Olah Data'!B529</f>
        <v>3SI2</v>
      </c>
      <c r="C532" s="42" t="str">
        <f>'Olah Data'!D529</f>
        <v>222112281</v>
      </c>
      <c r="D532" s="14" t="str">
        <f>'Olah Data'!E529</f>
        <v>Pandu Wahyu Aji</v>
      </c>
      <c r="E532" s="14" t="str">
        <f>'Olah Data'!I529</f>
        <v>panduwahyu013@gmail.com</v>
      </c>
      <c r="F532" s="14" t="str">
        <f>'Olah Data'!J529</f>
        <v>089648760750</v>
      </c>
      <c r="G532" s="42" t="str">
        <f>'Olah Data'!L529</f>
        <v>1850001363172</v>
      </c>
      <c r="H532" s="14" t="str">
        <f>'Olah Data'!M529</f>
        <v>PANDU WAHYU AJI</v>
      </c>
      <c r="I532" s="14" t="str">
        <f>'Olah Data'!N529</f>
        <v>Mandiri</v>
      </c>
      <c r="J532" s="14" t="str">
        <f>'Olah Data'!O529</f>
        <v>Kutoarjo</v>
      </c>
      <c r="K532" s="14" t="str">
        <f>'Olah Data'!P529</f>
        <v>Jl. Kebon Nanas Selatan 1 RT 01 / RW 08 No. 30B, Kelurahan Cipinang Cempedak, Kecamatan Jatinegara , Jakarta Timur 13340</v>
      </c>
      <c r="L532" s="14" t="str">
        <f>'Olah Data'!Q529</f>
        <v>Jakarta Timur</v>
      </c>
      <c r="M532" s="14" t="str">
        <f>'Olah Data'!R529</f>
        <v>Dusun Sentaan I RT 01/RW 04, Desa Sumbersari, Kecamatan Banyu Urip, Kabupaten Purworejo, Provinsi Jawa Tengah</v>
      </c>
      <c r="N532" s="14" t="str">
        <f>'Olah Data'!S529</f>
        <v>3306 Kabupaten Purworejo Provinsi Jawa Tengah</v>
      </c>
      <c r="O532" s="14" t="str">
        <f>'Olah Data'!U529</f>
        <v>3401 Kabupaten Kulon Progo Provinsi DI Yogyakarta</v>
      </c>
      <c r="P532" s="14" t="str">
        <f>'Olah Data'!V529</f>
        <v>3306 BPS Kabupaten Purworejo</v>
      </c>
      <c r="Q532" s="14" t="str">
        <f>'Olah Data'!W529</f>
        <v>3401 BPS Kabupaten Kulon Progo</v>
      </c>
    </row>
    <row r="533" spans="1:17" ht="12.75">
      <c r="A533" s="13">
        <f>'Olah Data'!A530</f>
        <v>45451.963595219902</v>
      </c>
      <c r="B533" s="14" t="str">
        <f>'Olah Data'!B530</f>
        <v>3SI3</v>
      </c>
      <c r="C533" s="42" t="str">
        <f>'Olah Data'!D530</f>
        <v>222111971</v>
      </c>
      <c r="D533" s="14" t="str">
        <f>'Olah Data'!E530</f>
        <v>Cindy Septia Trionita</v>
      </c>
      <c r="E533" s="14" t="str">
        <f>'Olah Data'!I530</f>
        <v>cindy.septia0919@gmail.com</v>
      </c>
      <c r="F533" s="14" t="str">
        <f>'Olah Data'!J530</f>
        <v>087793458573</v>
      </c>
      <c r="G533" s="33" t="str">
        <f>'Olah Data'!L530</f>
        <v>3713-01-001936-50-3</v>
      </c>
      <c r="H533" s="14" t="str">
        <f>'Olah Data'!M530</f>
        <v>CINDY SEPTIA TRIONITA</v>
      </c>
      <c r="I533" s="14" t="str">
        <f>'Olah Data'!N530</f>
        <v>BRI</v>
      </c>
      <c r="J533" s="14" t="str">
        <f>'Olah Data'!O530</f>
        <v>3713 BRI UNIT PRAJURIT KULON</v>
      </c>
      <c r="K533" s="14" t="str">
        <f>'Olah Data'!P530</f>
        <v xml:space="preserve"> RT.9/RW.8,  No.21, Jalan Mulia, Bidara Cina, Jatinegara</v>
      </c>
      <c r="L533" s="14" t="str">
        <f>'Olah Data'!Q530</f>
        <v>Jakarta Timur</v>
      </c>
      <c r="M533" s="14" t="str">
        <f>'Olah Data'!R530</f>
        <v xml:space="preserve">02/01, 32, Sinoman/8,MIJI, KRANGGAN </v>
      </c>
      <c r="N533" s="14" t="str">
        <f>'Olah Data'!S530</f>
        <v>3576 Kota Mojokerto Provinsi Jawa Timur</v>
      </c>
      <c r="O533" s="14" t="str">
        <f>'Olah Data'!U530</f>
        <v>3516 Kabupaten Mojokerto Provinsi Jawa Timur</v>
      </c>
      <c r="P533" s="14" t="str">
        <f>'Olah Data'!V530</f>
        <v>3576 BPS Kota Mojokerto</v>
      </c>
      <c r="Q533" s="14" t="str">
        <f>'Olah Data'!W530</f>
        <v>3516 BPS Kabupaten Mojokerto</v>
      </c>
    </row>
    <row r="534" spans="1:17" ht="12.75">
      <c r="A534" s="13">
        <f>'Olah Data'!A531</f>
        <v>45452.045379236108</v>
      </c>
      <c r="B534" s="14" t="str">
        <f>'Olah Data'!B531</f>
        <v>3SK1</v>
      </c>
      <c r="C534" s="42" t="str">
        <f>'Olah Data'!D531</f>
        <v>212112040</v>
      </c>
      <c r="D534" s="14" t="str">
        <f>'Olah Data'!E531</f>
        <v>Faradilla Chairin Ninda</v>
      </c>
      <c r="E534" s="14" t="str">
        <f>'Olah Data'!I531</f>
        <v>faradillachairinn@gmail.com</v>
      </c>
      <c r="F534" s="14" t="str">
        <f>'Olah Data'!J531</f>
        <v>082228024789</v>
      </c>
      <c r="G534" s="33">
        <f>'Olah Data'!L531</f>
        <v>7199935539</v>
      </c>
      <c r="H534" s="14" t="str">
        <f>'Olah Data'!M531</f>
        <v xml:space="preserve">FARADILLA CHAIRIN NINDA </v>
      </c>
      <c r="I534" s="14" t="str">
        <f>'Olah Data'!N531</f>
        <v>BSI</v>
      </c>
      <c r="J534" s="14" t="str">
        <f>'Olah Data'!O531</f>
        <v>Ponorogo</v>
      </c>
      <c r="K534" s="14" t="str">
        <f>'Olah Data'!P531</f>
        <v>Jalan Sensus 1 No 26, Bidara Cina, Jatinegara</v>
      </c>
      <c r="L534" s="14" t="str">
        <f>'Olah Data'!Q531</f>
        <v>Jakarta Timur</v>
      </c>
      <c r="M534" s="14" t="str">
        <f>'Olah Data'!R531</f>
        <v xml:space="preserve">Jalan Ternate No 65F Mangkujayan, Ponorogo </v>
      </c>
      <c r="N534" s="14" t="str">
        <f>'Olah Data'!S531</f>
        <v>3502 Kabupaten Ponorogo Provinsi Jawa Timur</v>
      </c>
      <c r="O534" s="14" t="str">
        <f>'Olah Data'!U531</f>
        <v>3577 Kota Madiun Provinsi Jawa Timur</v>
      </c>
      <c r="P534" s="14" t="str">
        <f>'Olah Data'!V531</f>
        <v>3502 BPS Kabupaten Ponorogo</v>
      </c>
      <c r="Q534" s="14" t="str">
        <f>'Olah Data'!W531</f>
        <v>3577 BPS Kota Madiun</v>
      </c>
    </row>
    <row r="535" spans="1:17" ht="12.75">
      <c r="A535" s="13">
        <f>'Olah Data'!A532</f>
        <v>45452.361307465282</v>
      </c>
      <c r="B535" s="14" t="str">
        <f>'Olah Data'!B532</f>
        <v>4SK4</v>
      </c>
      <c r="C535" s="42" t="str">
        <f>'Olah Data'!D532</f>
        <v>212011264</v>
      </c>
      <c r="D535" s="14" t="str">
        <f>'Olah Data'!E532</f>
        <v>Muhammad Yusuf</v>
      </c>
      <c r="E535" s="14" t="str">
        <f>'Olah Data'!I532</f>
        <v>muhammadyusuf1709200105@gmail.com</v>
      </c>
      <c r="F535" s="14" t="str">
        <f>'Olah Data'!J532</f>
        <v>085261667890</v>
      </c>
      <c r="G535" s="33">
        <f>'Olah Data'!L532</f>
        <v>7169034545</v>
      </c>
      <c r="H535" s="14" t="str">
        <f>'Olah Data'!M532</f>
        <v>Muhammad Yusuf</v>
      </c>
      <c r="I535" s="14" t="str">
        <f>'Olah Data'!N532</f>
        <v>Bank Syariah Indonesia</v>
      </c>
      <c r="J535" s="14" t="str">
        <f>'Olah Data'!O532</f>
        <v xml:space="preserve">Kutacane </v>
      </c>
      <c r="K535" s="14" t="str">
        <f>'Olah Data'!P532</f>
        <v>RT 4/RW 1, no 85, jalan A Duri Tol Raya Gang Kecapi, Duri Kepa, Kebon Jeruk</v>
      </c>
      <c r="L535" s="14" t="str">
        <f>'Olah Data'!Q532</f>
        <v>Jakarta Barat</v>
      </c>
      <c r="M535" s="14" t="str">
        <f>'Olah Data'!R532</f>
        <v>RT 0/RW 0, No 47, Jalan Iskandar Muda, Gang Indah, Desa Kutacane Lama, Kecamatan Babussalam</v>
      </c>
      <c r="N535" s="14" t="str">
        <f>'Olah Data'!S532</f>
        <v>1104 Kabupaten Aceh Tenggara Provinsi Aceh</v>
      </c>
      <c r="O535" s="14" t="str">
        <f>'Olah Data'!U532</f>
        <v>1113 Kabupaten Gayo Lues Provinsi Aceh</v>
      </c>
      <c r="P535" s="14" t="str">
        <f>'Olah Data'!V532</f>
        <v>3174 BPS Kota Jakarta Barat</v>
      </c>
      <c r="Q535" s="14" t="str">
        <f>'Olah Data'!W532</f>
        <v>3173 BPS Kota Jakarta Pusat</v>
      </c>
    </row>
    <row r="536" spans="1:17" ht="12.75">
      <c r="A536" s="13">
        <f>'Olah Data'!A533</f>
        <v>45452.371656215277</v>
      </c>
      <c r="B536" s="14" t="str">
        <f>'Olah Data'!B533</f>
        <v>3SK2</v>
      </c>
      <c r="C536" s="42" t="str">
        <f>'Olah Data'!D533</f>
        <v>212112412</v>
      </c>
      <c r="D536" s="14" t="str">
        <f>'Olah Data'!E533</f>
        <v>Vilanata Tesalonika Lana</v>
      </c>
      <c r="E536" s="14" t="str">
        <f>'Olah Data'!I533</f>
        <v>vilanata231@gmail.com</v>
      </c>
      <c r="F536" s="14" t="str">
        <f>'Olah Data'!J533</f>
        <v>083120374723</v>
      </c>
      <c r="G536" s="33">
        <f>'Olah Data'!L533</f>
        <v>1590003013470</v>
      </c>
      <c r="H536" s="14" t="str">
        <f>'Olah Data'!M533</f>
        <v>Vilanata Tesalonika</v>
      </c>
      <c r="I536" s="14" t="str">
        <f>'Olah Data'!N533</f>
        <v>Mandiri</v>
      </c>
      <c r="J536" s="14" t="str">
        <f>'Olah Data'!O533</f>
        <v>Kantor Mandiri Tamiang Layang</v>
      </c>
      <c r="K536" s="14" t="str">
        <f>'Olah Data'!P533</f>
        <v>Kost Pasaribu, Jalan Kebon Nanas Selatan I No.18A, RT.6, Cipinang Cempedak, Jatinegara, Kota Jakarta Timur, DKI Jakarta, 13420</v>
      </c>
      <c r="L536" s="14" t="str">
        <f>'Olah Data'!Q533</f>
        <v>Jakarta Timur</v>
      </c>
      <c r="M536" s="14" t="str">
        <f>'Olah Data'!R533</f>
        <v>Jalan A Yani No 202, RT.3/RW.2, Taniran, Benua Lima, Kabupaten Barito Timur, Provinsi Kalimantan Tengah</v>
      </c>
      <c r="N536" s="14" t="str">
        <f>'Olah Data'!S533</f>
        <v>6212 Kabupaten Barito Timur Provinsi Kalimantan Tengah</v>
      </c>
      <c r="O536" s="14" t="str">
        <f>'Olah Data'!U533</f>
        <v>6372 Kota Banjar Baru Provinsi Kalimantan Selatan</v>
      </c>
      <c r="P536" s="14" t="str">
        <f>'Olah Data'!V533</f>
        <v>3100 BPS Provinsi DKI Jakarta</v>
      </c>
      <c r="Q536" s="14" t="str">
        <f>'Olah Data'!W533</f>
        <v>3173 BPS Kota Jakarta Pusat</v>
      </c>
    </row>
    <row r="537" spans="1:17" ht="12.75">
      <c r="A537" s="13">
        <f>'Olah Data'!A534</f>
        <v>45452.501969259261</v>
      </c>
      <c r="B537" s="14" t="str">
        <f>'Olah Data'!B534</f>
        <v>2D32</v>
      </c>
      <c r="C537" s="42" t="str">
        <f>'Olah Data'!D534</f>
        <v>112212660</v>
      </c>
      <c r="D537" s="14" t="str">
        <f>'Olah Data'!E534</f>
        <v>Ilham Dwi Kuncoro</v>
      </c>
      <c r="E537" s="14" t="str">
        <f>'Olah Data'!I534</f>
        <v>ilhamdwik23@gmail.com</v>
      </c>
      <c r="F537" s="14" t="str">
        <f>'Olah Data'!J534</f>
        <v>082210297515</v>
      </c>
      <c r="G537" s="33" t="str">
        <f>'Olah Data'!L534</f>
        <v>000516114608</v>
      </c>
      <c r="H537" s="14" t="str">
        <f>'Olah Data'!M534</f>
        <v>Ilham Dwi Kuncoro</v>
      </c>
      <c r="I537" s="14" t="str">
        <f>'Olah Data'!N534</f>
        <v>BCA Digital</v>
      </c>
      <c r="J537" s="14" t="str">
        <f>'Olah Data'!O534</f>
        <v>Indonesia (Online)</v>
      </c>
      <c r="K537" s="14" t="str">
        <f>'Olah Data'!P534</f>
        <v>Jalan Otista 2, RT 3 RW 9 kamar No 31 Kos Biru Haji Anang, kelurahan Bidara Cina, kecamatan Jatinegara</v>
      </c>
      <c r="L537" s="14" t="str">
        <f>'Olah Data'!Q534</f>
        <v>Jakarta Timur</v>
      </c>
      <c r="M537" s="14" t="str">
        <f>'Olah Data'!R534</f>
        <v>Jalan Wonorejo 3, RT 51 No 134 Blok C, kelurahan Gunung Samarinda, kecamatan Balikpapan Utara, Balikpapan</v>
      </c>
      <c r="N537" s="14" t="str">
        <f>'Olah Data'!S534</f>
        <v>6471 Kota Balikpapan Provinsi Kalimantan Timur</v>
      </c>
      <c r="O537" s="14" t="str">
        <f>'Olah Data'!U534</f>
        <v>6472 Kota Samarinda Provinsi Kalimantan Timur</v>
      </c>
      <c r="P537" s="14" t="str">
        <f>'Olah Data'!V534</f>
        <v>6471 BPS Kota Balikpapan</v>
      </c>
      <c r="Q537" s="14" t="str">
        <f>'Olah Data'!W534</f>
        <v>6471 BPS Kota Balikpapan</v>
      </c>
    </row>
    <row r="538" spans="1:17" ht="12.75">
      <c r="A538" s="13">
        <f>'Olah Data'!A535</f>
        <v>45463.367965648147</v>
      </c>
      <c r="B538" s="14" t="str">
        <f>'Olah Data'!B535</f>
        <v>3SI3</v>
      </c>
      <c r="C538" s="42" t="str">
        <f>'Olah Data'!D535</f>
        <v>222011407</v>
      </c>
      <c r="D538" s="14" t="str">
        <f>'Olah Data'!E535</f>
        <v>Rafel Ilham Febrian</v>
      </c>
      <c r="E538" s="14" t="str">
        <f>'Olah Data'!M535</f>
        <v>RAFEL ILHAM FEBRIAN</v>
      </c>
      <c r="F538" s="14" t="str">
        <f>'Olah Data'!N535</f>
        <v>BRI</v>
      </c>
      <c r="G538" s="33" t="str">
        <f>'Olah Data'!P535</f>
        <v xml:space="preserve">Gang Mangga, RT.7/RW.3, Bidara Cina, Kecamatan Jatinegara
</v>
      </c>
      <c r="H538" s="14" t="str">
        <f>'Olah Data'!Q535</f>
        <v>Jakarta Timur</v>
      </c>
      <c r="I538" s="14" t="str">
        <f>'Olah Data'!R535</f>
        <v>RT3/RW6, Dusun Susukan, Desa Pare, Kecamatan Selogiri</v>
      </c>
      <c r="J538" s="14" t="str">
        <f>'Olah Data'!S535</f>
        <v>3312 Kabupaten Wonogiri Provinsi Jawa Tengah</v>
      </c>
      <c r="K538" s="14" t="str">
        <f>'Olah Data'!U535</f>
        <v>3374 Kota Semarang Provinsi Jawa Tengah</v>
      </c>
      <c r="L538" s="14" t="str">
        <f>'Olah Data'!V535</f>
        <v>3172 BPS Kota Jakarta Timur</v>
      </c>
      <c r="M538" s="14" t="str">
        <f>'Olah Data'!W535</f>
        <v>3101 BPS Kabupaten Kepulauan Seribu</v>
      </c>
      <c r="N538" s="14" t="str">
        <f>'Olah Data'!X535</f>
        <v>3101 BPS Kabupaten Kepulauan Seribu</v>
      </c>
      <c r="O538" s="14" t="str">
        <f>'Olah Data'!Z535</f>
        <v>DKI Jakarta</v>
      </c>
      <c r="P538" s="14" t="e">
        <f t="shared" ref="P538:P540" si="3">#REF!</f>
        <v>#REF!</v>
      </c>
      <c r="Q538" s="14" t="str">
        <f>'Olah Data'!AA535</f>
        <v>3101</v>
      </c>
    </row>
    <row r="539" spans="1:17" ht="12.75">
      <c r="A539" s="13">
        <f>'Olah Data'!A536</f>
        <v>45464.666222824075</v>
      </c>
      <c r="B539" s="14" t="str">
        <f>'Olah Data'!B536</f>
        <v>4SD1</v>
      </c>
      <c r="C539" s="42" t="str">
        <f>'Olah Data'!D536</f>
        <v>222011732</v>
      </c>
      <c r="D539" s="14" t="str">
        <f>'Olah Data'!E536</f>
        <v>Hanny Nur Rahma</v>
      </c>
      <c r="E539" s="14" t="str">
        <f>'Olah Data'!M536</f>
        <v>HANNY NUR RAHMA</v>
      </c>
      <c r="F539" s="14" t="str">
        <f>'Olah Data'!N536</f>
        <v>Mandiri</v>
      </c>
      <c r="G539" s="33" t="str">
        <f>'Olah Data'!P536</f>
        <v>Gang Beringin 2 No. 242 Rt.03/10 Kel. Malaka Jaya Kec. Duren Sawit</v>
      </c>
      <c r="H539" s="14" t="str">
        <f>'Olah Data'!Q536</f>
        <v>Jakarta Timur</v>
      </c>
      <c r="I539" s="14" t="str">
        <f>'Olah Data'!R536</f>
        <v>Gang Beringin 2 No. 242 Rt.03/10 Kel. Malaka Jaya Kec. Duren Sawit</v>
      </c>
      <c r="J539" s="14" t="str">
        <f>'Olah Data'!S536</f>
        <v>3172 Kota Jakarta Timur Provinsi DKI Jakarta</v>
      </c>
      <c r="K539" s="14" t="str">
        <f>'Olah Data'!U536</f>
        <v>3172 Kota Jakarta Timur Provinsi DKI Jakarta</v>
      </c>
      <c r="L539" s="14" t="str">
        <f>'Olah Data'!V536</f>
        <v>3100 BPS Provinsi DKI Jakarta</v>
      </c>
      <c r="M539" s="14" t="str">
        <f>'Olah Data'!W536</f>
        <v>3173 BPS Kota Jakarta Pusat</v>
      </c>
      <c r="N539" s="14" t="str">
        <f>'Olah Data'!X536</f>
        <v>3173 BPS Kota Jakarta Pusat</v>
      </c>
      <c r="O539" s="14" t="str">
        <f>'Olah Data'!Z536</f>
        <v>DKI Jakarta</v>
      </c>
      <c r="P539" s="14" t="e">
        <f t="shared" si="3"/>
        <v>#REF!</v>
      </c>
      <c r="Q539" s="14" t="str">
        <f>'Olah Data'!AA536</f>
        <v>3173</v>
      </c>
    </row>
    <row r="540" spans="1:17" ht="12.75">
      <c r="A540" s="13">
        <f>'Olah Data'!A537</f>
        <v>45465.94278435185</v>
      </c>
      <c r="B540" s="14" t="str">
        <f>'Olah Data'!B537</f>
        <v>4SI2</v>
      </c>
      <c r="C540" s="42" t="str">
        <f>'Olah Data'!D537</f>
        <v>222011294</v>
      </c>
      <c r="D540" s="14" t="str">
        <f>'Olah Data'!E537</f>
        <v>Ihsan Surahman</v>
      </c>
      <c r="E540" s="14" t="str">
        <f>'Olah Data'!M537</f>
        <v>Ihsan Surahman</v>
      </c>
      <c r="F540" s="14" t="str">
        <f>'Olah Data'!N537</f>
        <v>Bri</v>
      </c>
      <c r="G540" s="33" t="str">
        <f>'Olah Data'!P537</f>
        <v>-</v>
      </c>
      <c r="H540" s="14" t="str">
        <f>'Olah Data'!Q537</f>
        <v>Jakarta Timur</v>
      </c>
      <c r="I540" s="14" t="str">
        <f>'Olah Data'!R537</f>
        <v>Jalan gajah 1 no 6  kelurahan air tawar barat, kecamatan Padang utara</v>
      </c>
      <c r="J540" s="14" t="str">
        <f>'Olah Data'!S537</f>
        <v>1371 Kota Padang Provinsi Sumatera Barat</v>
      </c>
      <c r="K540" s="14" t="str">
        <f>'Olah Data'!U537</f>
        <v>1371 Kota Padang Provinsi Sumatera Barat</v>
      </c>
      <c r="L540" s="14" t="str">
        <f>'Olah Data'!V537</f>
        <v>1300 BPS Provinsi Sumatera Barat</v>
      </c>
      <c r="M540" s="14" t="str">
        <f>'Olah Data'!W537</f>
        <v>1300 BPS Provinsi Sumatera Barat</v>
      </c>
      <c r="N540" s="14" t="str">
        <f>'Olah Data'!X537</f>
        <v>1300 BPS Provinsi Sumatera Barat</v>
      </c>
      <c r="O540" s="14" t="str">
        <f>'Olah Data'!Z537</f>
        <v>Sumatera Barat</v>
      </c>
      <c r="P540" s="14" t="e">
        <f t="shared" si="3"/>
        <v>#REF!</v>
      </c>
      <c r="Q540" s="14" t="str">
        <f>'Olah Data'!AA537</f>
        <v>1300</v>
      </c>
    </row>
    <row r="541" spans="1:17" ht="12.75">
      <c r="A541" s="13">
        <f>'Olah Data'!A538</f>
        <v>45264.638129270832</v>
      </c>
      <c r="B541" s="14" t="str">
        <f>'Olah Data'!B538</f>
        <v>3D31</v>
      </c>
      <c r="C541" s="33" t="str">
        <f>'Olah Data'!E538</f>
        <v>Muhamad Taufik Ardiansyah</v>
      </c>
      <c r="D541" s="14" t="str">
        <f>'Olah Data'!I538</f>
        <v>ardi86487@gmail.com</v>
      </c>
      <c r="E541" s="14" t="str">
        <f>'Olah Data'!N538</f>
        <v>BRI</v>
      </c>
      <c r="F541" s="14" t="str">
        <f>'Olah Data'!O538</f>
        <v>0243 KC Palangka Raya</v>
      </c>
      <c r="G541" s="33" t="str">
        <f>'Olah Data'!Q538</f>
        <v>Jakarta Timur</v>
      </c>
      <c r="H541" s="14" t="str">
        <f>'Olah Data'!R538</f>
        <v xml:space="preserve">Jalan Manunggal, No.3 RT.2/RW2, Kalampangan, Sabangau </v>
      </c>
      <c r="I541" s="14" t="str">
        <f>'Olah Data'!S538</f>
        <v>6271 Kota Palangka Raya Provinsi Kalimantan Tengah</v>
      </c>
      <c r="J541" s="14" t="str">
        <f>'Olah Data'!T538</f>
        <v xml:space="preserve">Jalan Manunggal, No.3 Rt.2/Rw2, Kalampangan, Sabangau </v>
      </c>
      <c r="K541" s="14">
        <f>'Olah Data'!U538</f>
        <v>0</v>
      </c>
      <c r="L541" s="14">
        <f>'Olah Data'!V538</f>
        <v>0</v>
      </c>
      <c r="M541" s="14">
        <f>'Olah Data'!W538</f>
        <v>0</v>
      </c>
      <c r="N541" s="14" t="str">
        <f>'Olah Data'!X538</f>
        <v>6271 BPS Kota Palangka Raya</v>
      </c>
      <c r="O541" s="14" t="str">
        <f>'Olah Data'!Z538</f>
        <v>Kalimantan Tengah</v>
      </c>
      <c r="P541" s="14" t="str">
        <f>'Olah Data'!AA538</f>
        <v>6271</v>
      </c>
      <c r="Q541" s="14" t="str">
        <f>'Olah Data'!AB538</f>
        <v>BPS Kota Palangka Raya</v>
      </c>
    </row>
    <row r="542" spans="1:17" ht="12.75">
      <c r="A542" s="13" t="str">
        <f>'Olah Data'!D539</f>
        <v>222011255</v>
      </c>
      <c r="B542" s="14" t="str">
        <f>'Olah Data'!E539</f>
        <v>Adrian Muhammad Rafi</v>
      </c>
      <c r="C542" s="33" t="e">
        <f t="shared" ref="C542:D542" si="4">#REF!</f>
        <v>#REF!</v>
      </c>
      <c r="D542" s="14" t="e">
        <f t="shared" si="4"/>
        <v>#REF!</v>
      </c>
      <c r="E542" s="14">
        <f>'Olah Data'!I539</f>
        <v>0</v>
      </c>
      <c r="F542" s="14">
        <f>'Olah Data'!J539</f>
        <v>0</v>
      </c>
      <c r="G542" s="33">
        <f>'Olah Data'!L539</f>
        <v>0</v>
      </c>
      <c r="H542" s="14">
        <f>'Olah Data'!M539</f>
        <v>0</v>
      </c>
      <c r="I542" s="14">
        <f>'Olah Data'!N539</f>
        <v>0</v>
      </c>
      <c r="J542" s="14">
        <f>'Olah Data'!O539</f>
        <v>0</v>
      </c>
      <c r="K542" s="14">
        <f>'Olah Data'!P539</f>
        <v>0</v>
      </c>
      <c r="L542" s="14">
        <f>'Olah Data'!Q539</f>
        <v>0</v>
      </c>
      <c r="M542" s="14">
        <f>'Olah Data'!R539</f>
        <v>0</v>
      </c>
      <c r="N542" s="14">
        <f>'Olah Data'!S539</f>
        <v>0</v>
      </c>
      <c r="O542" s="14">
        <f>'Olah Data'!U539</f>
        <v>0</v>
      </c>
      <c r="P542" s="14">
        <f>'Olah Data'!V539</f>
        <v>0</v>
      </c>
      <c r="Q542" s="14">
        <f>'Olah Data'!W539</f>
        <v>0</v>
      </c>
    </row>
    <row r="543" spans="1:17" ht="12.75">
      <c r="A543" s="13">
        <f>'Olah Data'!A540</f>
        <v>0</v>
      </c>
      <c r="B543" s="14">
        <f>'Olah Data'!B540</f>
        <v>0</v>
      </c>
      <c r="C543" s="33">
        <f>'Olah Data'!D540</f>
        <v>0</v>
      </c>
      <c r="D543" s="14">
        <f>'Olah Data'!E540</f>
        <v>0</v>
      </c>
      <c r="E543" s="14">
        <f>'Olah Data'!I540</f>
        <v>0</v>
      </c>
      <c r="F543" s="14">
        <f>'Olah Data'!J540</f>
        <v>0</v>
      </c>
      <c r="G543" s="33">
        <f>'Olah Data'!L540</f>
        <v>0</v>
      </c>
      <c r="H543" s="14">
        <f>'Olah Data'!M540</f>
        <v>0</v>
      </c>
      <c r="I543" s="14">
        <f>'Olah Data'!N540</f>
        <v>0</v>
      </c>
      <c r="J543" s="14">
        <f>'Olah Data'!O540</f>
        <v>0</v>
      </c>
      <c r="K543" s="14">
        <f>'Olah Data'!P540</f>
        <v>0</v>
      </c>
      <c r="L543" s="14">
        <f>'Olah Data'!Q540</f>
        <v>0</v>
      </c>
      <c r="M543" s="14">
        <f>'Olah Data'!R540</f>
        <v>0</v>
      </c>
      <c r="N543" s="14">
        <f>'Olah Data'!S540</f>
        <v>0</v>
      </c>
      <c r="O543" s="14">
        <f>'Olah Data'!U540</f>
        <v>0</v>
      </c>
      <c r="P543" s="14">
        <f>'Olah Data'!V540</f>
        <v>0</v>
      </c>
      <c r="Q543" s="14">
        <f>'Olah Data'!W540</f>
        <v>0</v>
      </c>
    </row>
    <row r="544" spans="1:17" ht="12.75">
      <c r="A544" s="13">
        <f>'Olah Data'!A541</f>
        <v>0</v>
      </c>
      <c r="B544" s="14">
        <f>'Olah Data'!B541</f>
        <v>0</v>
      </c>
      <c r="C544" s="33">
        <f>'Olah Data'!D541</f>
        <v>0</v>
      </c>
      <c r="D544" s="14">
        <f>'Olah Data'!E541</f>
        <v>0</v>
      </c>
      <c r="E544" s="14">
        <f>'Olah Data'!I541</f>
        <v>0</v>
      </c>
      <c r="F544" s="14">
        <f>'Olah Data'!J541</f>
        <v>0</v>
      </c>
      <c r="G544" s="33">
        <f>'Olah Data'!L541</f>
        <v>0</v>
      </c>
      <c r="H544" s="14">
        <f>'Olah Data'!M541</f>
        <v>0</v>
      </c>
      <c r="I544" s="14">
        <f>'Olah Data'!N541</f>
        <v>0</v>
      </c>
      <c r="J544" s="14">
        <f>'Olah Data'!O541</f>
        <v>0</v>
      </c>
      <c r="K544" s="14">
        <f>'Olah Data'!P541</f>
        <v>0</v>
      </c>
      <c r="L544" s="14">
        <f>'Olah Data'!Q541</f>
        <v>0</v>
      </c>
      <c r="M544" s="14">
        <f>'Olah Data'!R541</f>
        <v>0</v>
      </c>
      <c r="N544" s="14">
        <f>'Olah Data'!S541</f>
        <v>0</v>
      </c>
      <c r="O544" s="14">
        <f>'Olah Data'!U541</f>
        <v>0</v>
      </c>
      <c r="P544" s="14">
        <f>'Olah Data'!V541</f>
        <v>0</v>
      </c>
      <c r="Q544" s="14">
        <f>'Olah Data'!W541</f>
        <v>0</v>
      </c>
    </row>
    <row r="545" spans="1:17" ht="12.75">
      <c r="A545" s="13">
        <f>'Olah Data'!A542</f>
        <v>0</v>
      </c>
      <c r="B545" s="14">
        <f>'Olah Data'!B542</f>
        <v>0</v>
      </c>
      <c r="C545" s="33">
        <f>'Olah Data'!D542</f>
        <v>0</v>
      </c>
      <c r="D545" s="14">
        <f>'Olah Data'!E542</f>
        <v>0</v>
      </c>
      <c r="E545" s="14">
        <f>'Olah Data'!I542</f>
        <v>0</v>
      </c>
      <c r="F545" s="14">
        <f>'Olah Data'!J542</f>
        <v>0</v>
      </c>
      <c r="G545" s="33">
        <f>'Olah Data'!L542</f>
        <v>0</v>
      </c>
      <c r="H545" s="14">
        <f>'Olah Data'!M542</f>
        <v>0</v>
      </c>
      <c r="I545" s="14">
        <f>'Olah Data'!N542</f>
        <v>0</v>
      </c>
      <c r="J545" s="14">
        <f>'Olah Data'!O542</f>
        <v>0</v>
      </c>
      <c r="K545" s="14">
        <f>'Olah Data'!P542</f>
        <v>0</v>
      </c>
      <c r="L545" s="14">
        <f>'Olah Data'!Q542</f>
        <v>0</v>
      </c>
      <c r="M545" s="14">
        <f>'Olah Data'!R542</f>
        <v>0</v>
      </c>
      <c r="N545" s="14">
        <f>'Olah Data'!S542</f>
        <v>0</v>
      </c>
      <c r="O545" s="14">
        <f>'Olah Data'!U542</f>
        <v>0</v>
      </c>
      <c r="P545" s="14">
        <f>'Olah Data'!V542</f>
        <v>0</v>
      </c>
      <c r="Q545" s="14">
        <f>'Olah Data'!W542</f>
        <v>0</v>
      </c>
    </row>
    <row r="546" spans="1:17" ht="12.75">
      <c r="A546" s="13">
        <f>'Olah Data'!A543</f>
        <v>0</v>
      </c>
      <c r="B546" s="14">
        <f>'Olah Data'!B543</f>
        <v>0</v>
      </c>
      <c r="C546" s="33">
        <f>'Olah Data'!D543</f>
        <v>0</v>
      </c>
      <c r="D546" s="14">
        <f>'Olah Data'!E543</f>
        <v>0</v>
      </c>
      <c r="E546" s="14">
        <f>'Olah Data'!I543</f>
        <v>0</v>
      </c>
      <c r="F546" s="14">
        <f>'Olah Data'!J543</f>
        <v>0</v>
      </c>
      <c r="G546" s="33">
        <f>'Olah Data'!L543</f>
        <v>0</v>
      </c>
      <c r="H546" s="14">
        <f>'Olah Data'!M543</f>
        <v>0</v>
      </c>
      <c r="I546" s="14">
        <f>'Olah Data'!N543</f>
        <v>0</v>
      </c>
      <c r="J546" s="14">
        <f>'Olah Data'!O543</f>
        <v>0</v>
      </c>
      <c r="K546" s="14">
        <f>'Olah Data'!P543</f>
        <v>0</v>
      </c>
      <c r="L546" s="14">
        <f>'Olah Data'!Q543</f>
        <v>0</v>
      </c>
      <c r="M546" s="14">
        <f>'Olah Data'!R543</f>
        <v>0</v>
      </c>
      <c r="N546" s="14">
        <f>'Olah Data'!S543</f>
        <v>0</v>
      </c>
      <c r="O546" s="14">
        <f>'Olah Data'!U543</f>
        <v>0</v>
      </c>
      <c r="P546" s="14">
        <f>'Olah Data'!V543</f>
        <v>0</v>
      </c>
      <c r="Q546" s="14">
        <f>'Olah Data'!W543</f>
        <v>0</v>
      </c>
    </row>
    <row r="547" spans="1:17" ht="12.75">
      <c r="A547" s="13">
        <f>'Olah Data'!A544</f>
        <v>0</v>
      </c>
      <c r="B547" s="14">
        <f>'Olah Data'!B544</f>
        <v>0</v>
      </c>
      <c r="C547" s="33">
        <f>'Olah Data'!D544</f>
        <v>0</v>
      </c>
      <c r="D547" s="14">
        <f>'Olah Data'!E544</f>
        <v>0</v>
      </c>
      <c r="E547" s="14">
        <f>'Olah Data'!I544</f>
        <v>0</v>
      </c>
      <c r="F547" s="14">
        <f>'Olah Data'!J544</f>
        <v>0</v>
      </c>
      <c r="G547" s="33">
        <f>'Olah Data'!L544</f>
        <v>0</v>
      </c>
      <c r="H547" s="14">
        <f>'Olah Data'!M544</f>
        <v>0</v>
      </c>
      <c r="I547" s="14">
        <f>'Olah Data'!N544</f>
        <v>0</v>
      </c>
      <c r="J547" s="14">
        <f>'Olah Data'!O544</f>
        <v>0</v>
      </c>
      <c r="K547" s="14">
        <f>'Olah Data'!P544</f>
        <v>0</v>
      </c>
      <c r="L547" s="14">
        <f>'Olah Data'!Q544</f>
        <v>0</v>
      </c>
      <c r="M547" s="14">
        <f>'Olah Data'!R544</f>
        <v>0</v>
      </c>
      <c r="N547" s="14">
        <f>'Olah Data'!S544</f>
        <v>0</v>
      </c>
      <c r="O547" s="14">
        <f>'Olah Data'!U544</f>
        <v>0</v>
      </c>
      <c r="P547" s="14">
        <f>'Olah Data'!V544</f>
        <v>0</v>
      </c>
      <c r="Q547" s="14">
        <f>'Olah Data'!W544</f>
        <v>0</v>
      </c>
    </row>
    <row r="548" spans="1:17" ht="12.75">
      <c r="A548" s="13">
        <f>'Olah Data'!A545</f>
        <v>0</v>
      </c>
      <c r="B548" s="14">
        <f>'Olah Data'!B545</f>
        <v>0</v>
      </c>
      <c r="C548" s="33">
        <f>'Olah Data'!D545</f>
        <v>0</v>
      </c>
      <c r="D548" s="14">
        <f>'Olah Data'!E545</f>
        <v>0</v>
      </c>
      <c r="E548" s="14">
        <f>'Olah Data'!I545</f>
        <v>0</v>
      </c>
      <c r="F548" s="14">
        <f>'Olah Data'!J545</f>
        <v>0</v>
      </c>
      <c r="G548" s="33">
        <f>'Olah Data'!L545</f>
        <v>0</v>
      </c>
      <c r="H548" s="14">
        <f>'Olah Data'!M545</f>
        <v>0</v>
      </c>
      <c r="I548" s="14">
        <f>'Olah Data'!N545</f>
        <v>0</v>
      </c>
      <c r="J548" s="14">
        <f>'Olah Data'!O545</f>
        <v>0</v>
      </c>
      <c r="K548" s="14">
        <f>'Olah Data'!P545</f>
        <v>0</v>
      </c>
      <c r="L548" s="14">
        <f>'Olah Data'!Q545</f>
        <v>0</v>
      </c>
      <c r="M548" s="14">
        <f>'Olah Data'!R545</f>
        <v>0</v>
      </c>
      <c r="N548" s="14">
        <f>'Olah Data'!S545</f>
        <v>0</v>
      </c>
      <c r="O548" s="14">
        <f>'Olah Data'!U545</f>
        <v>0</v>
      </c>
      <c r="P548" s="14">
        <f>'Olah Data'!V545</f>
        <v>0</v>
      </c>
      <c r="Q548" s="14">
        <f>'Olah Data'!W545</f>
        <v>0</v>
      </c>
    </row>
    <row r="549" spans="1:17" ht="12.75">
      <c r="A549" s="13">
        <f>'Olah Data'!A546</f>
        <v>0</v>
      </c>
      <c r="B549" s="14">
        <f>'Olah Data'!B546</f>
        <v>0</v>
      </c>
      <c r="C549" s="33">
        <f>'Olah Data'!D546</f>
        <v>0</v>
      </c>
      <c r="D549" s="14">
        <f>'Olah Data'!E546</f>
        <v>0</v>
      </c>
      <c r="E549" s="14">
        <f>'Olah Data'!I546</f>
        <v>0</v>
      </c>
      <c r="F549" s="14">
        <f>'Olah Data'!J546</f>
        <v>0</v>
      </c>
      <c r="G549" s="33">
        <f>'Olah Data'!L546</f>
        <v>0</v>
      </c>
      <c r="H549" s="14">
        <f>'Olah Data'!M546</f>
        <v>0</v>
      </c>
      <c r="I549" s="14">
        <f>'Olah Data'!N546</f>
        <v>0</v>
      </c>
      <c r="J549" s="14">
        <f>'Olah Data'!O546</f>
        <v>0</v>
      </c>
      <c r="K549" s="14">
        <f>'Olah Data'!P546</f>
        <v>0</v>
      </c>
      <c r="L549" s="14">
        <f>'Olah Data'!Q546</f>
        <v>0</v>
      </c>
      <c r="M549" s="14">
        <f>'Olah Data'!R546</f>
        <v>0</v>
      </c>
      <c r="N549" s="14">
        <f>'Olah Data'!S546</f>
        <v>0</v>
      </c>
      <c r="O549" s="14">
        <f>'Olah Data'!U546</f>
        <v>0</v>
      </c>
      <c r="P549" s="14">
        <f>'Olah Data'!V546</f>
        <v>0</v>
      </c>
      <c r="Q549" s="14">
        <f>'Olah Data'!W546</f>
        <v>0</v>
      </c>
    </row>
    <row r="550" spans="1:17" ht="12.75">
      <c r="A550" s="13">
        <f>'Olah Data'!A547</f>
        <v>0</v>
      </c>
      <c r="B550" s="14">
        <f>'Olah Data'!B547</f>
        <v>0</v>
      </c>
      <c r="C550" s="33">
        <f>'Olah Data'!D547</f>
        <v>0</v>
      </c>
      <c r="D550" s="14">
        <f>'Olah Data'!E547</f>
        <v>0</v>
      </c>
      <c r="E550" s="14">
        <f>'Olah Data'!I547</f>
        <v>0</v>
      </c>
      <c r="F550" s="14">
        <f>'Olah Data'!J547</f>
        <v>0</v>
      </c>
      <c r="G550" s="33">
        <f>'Olah Data'!L547</f>
        <v>0</v>
      </c>
      <c r="H550" s="14">
        <f>'Olah Data'!M547</f>
        <v>0</v>
      </c>
      <c r="I550" s="14">
        <f>'Olah Data'!N547</f>
        <v>0</v>
      </c>
      <c r="J550" s="14">
        <f>'Olah Data'!O547</f>
        <v>0</v>
      </c>
      <c r="K550" s="14">
        <f>'Olah Data'!P547</f>
        <v>0</v>
      </c>
      <c r="L550" s="14">
        <f>'Olah Data'!Q547</f>
        <v>0</v>
      </c>
      <c r="M550" s="14">
        <f>'Olah Data'!R547</f>
        <v>0</v>
      </c>
      <c r="N550" s="14">
        <f>'Olah Data'!S547</f>
        <v>0</v>
      </c>
      <c r="O550" s="14">
        <f>'Olah Data'!U547</f>
        <v>0</v>
      </c>
      <c r="P550" s="14">
        <f>'Olah Data'!V547</f>
        <v>0</v>
      </c>
      <c r="Q550" s="14">
        <f>'Olah Data'!W547</f>
        <v>0</v>
      </c>
    </row>
    <row r="551" spans="1:17" ht="12.75">
      <c r="A551" s="13">
        <f>'Olah Data'!A548</f>
        <v>0</v>
      </c>
      <c r="B551" s="14">
        <f>'Olah Data'!B548</f>
        <v>0</v>
      </c>
      <c r="C551" s="33">
        <f>'Olah Data'!D548</f>
        <v>0</v>
      </c>
      <c r="D551" s="14">
        <f>'Olah Data'!E548</f>
        <v>0</v>
      </c>
      <c r="E551" s="14">
        <f>'Olah Data'!I548</f>
        <v>0</v>
      </c>
      <c r="F551" s="14">
        <f>'Olah Data'!J548</f>
        <v>0</v>
      </c>
      <c r="G551" s="33">
        <f>'Olah Data'!L548</f>
        <v>0</v>
      </c>
      <c r="H551" s="14">
        <f>'Olah Data'!M548</f>
        <v>0</v>
      </c>
      <c r="I551" s="14">
        <f>'Olah Data'!N548</f>
        <v>0</v>
      </c>
      <c r="J551" s="14">
        <f>'Olah Data'!O548</f>
        <v>0</v>
      </c>
      <c r="K551" s="14">
        <f>'Olah Data'!P548</f>
        <v>0</v>
      </c>
      <c r="L551" s="14">
        <f>'Olah Data'!Q548</f>
        <v>0</v>
      </c>
      <c r="M551" s="14">
        <f>'Olah Data'!R548</f>
        <v>0</v>
      </c>
      <c r="N551" s="14">
        <f>'Olah Data'!S548</f>
        <v>0</v>
      </c>
      <c r="O551" s="14">
        <f>'Olah Data'!U548</f>
        <v>0</v>
      </c>
      <c r="P551" s="14">
        <f>'Olah Data'!V548</f>
        <v>0</v>
      </c>
      <c r="Q551" s="14">
        <f>'Olah Data'!W548</f>
        <v>0</v>
      </c>
    </row>
    <row r="552" spans="1:17" ht="12.75">
      <c r="A552" s="13">
        <f>'Olah Data'!A549</f>
        <v>0</v>
      </c>
      <c r="B552" s="14">
        <f>'Olah Data'!B549</f>
        <v>0</v>
      </c>
      <c r="C552" s="33">
        <f>'Olah Data'!D549</f>
        <v>0</v>
      </c>
      <c r="D552" s="14">
        <f>'Olah Data'!E549</f>
        <v>0</v>
      </c>
      <c r="E552" s="14">
        <f>'Olah Data'!I549</f>
        <v>0</v>
      </c>
      <c r="F552" s="14">
        <f>'Olah Data'!J549</f>
        <v>0</v>
      </c>
      <c r="G552" s="33">
        <f>'Olah Data'!L549</f>
        <v>0</v>
      </c>
      <c r="H552" s="14">
        <f>'Olah Data'!M549</f>
        <v>0</v>
      </c>
      <c r="I552" s="14">
        <f>'Olah Data'!N549</f>
        <v>0</v>
      </c>
      <c r="J552" s="14">
        <f>'Olah Data'!O549</f>
        <v>0</v>
      </c>
      <c r="K552" s="14">
        <f>'Olah Data'!P549</f>
        <v>0</v>
      </c>
      <c r="L552" s="14">
        <f>'Olah Data'!Q549</f>
        <v>0</v>
      </c>
      <c r="M552" s="14">
        <f>'Olah Data'!R549</f>
        <v>0</v>
      </c>
      <c r="N552" s="14">
        <f>'Olah Data'!S549</f>
        <v>0</v>
      </c>
      <c r="O552" s="14">
        <f>'Olah Data'!U549</f>
        <v>0</v>
      </c>
      <c r="P552" s="14">
        <f>'Olah Data'!V549</f>
        <v>0</v>
      </c>
      <c r="Q552" s="14">
        <f>'Olah Data'!W549</f>
        <v>0</v>
      </c>
    </row>
    <row r="553" spans="1:17" ht="12.75">
      <c r="A553" s="13">
        <f>'Olah Data'!A550</f>
        <v>0</v>
      </c>
      <c r="B553" s="14">
        <f>'Olah Data'!B550</f>
        <v>0</v>
      </c>
      <c r="C553" s="33">
        <f>'Olah Data'!D550</f>
        <v>0</v>
      </c>
      <c r="D553" s="14">
        <f>'Olah Data'!E550</f>
        <v>0</v>
      </c>
      <c r="E553" s="14">
        <f>'Olah Data'!I550</f>
        <v>0</v>
      </c>
      <c r="F553" s="14">
        <f>'Olah Data'!J550</f>
        <v>0</v>
      </c>
      <c r="G553" s="33">
        <f>'Olah Data'!L550</f>
        <v>0</v>
      </c>
      <c r="H553" s="14">
        <f>'Olah Data'!M550</f>
        <v>0</v>
      </c>
      <c r="I553" s="14">
        <f>'Olah Data'!N550</f>
        <v>0</v>
      </c>
      <c r="J553" s="14">
        <f>'Olah Data'!O550</f>
        <v>0</v>
      </c>
      <c r="K553" s="14">
        <f>'Olah Data'!P550</f>
        <v>0</v>
      </c>
      <c r="L553" s="14">
        <f>'Olah Data'!Q550</f>
        <v>0</v>
      </c>
      <c r="M553" s="14">
        <f>'Olah Data'!R550</f>
        <v>0</v>
      </c>
      <c r="N553" s="14">
        <f>'Olah Data'!S550</f>
        <v>0</v>
      </c>
      <c r="O553" s="14">
        <f>'Olah Data'!U550</f>
        <v>0</v>
      </c>
      <c r="P553" s="14">
        <f>'Olah Data'!V550</f>
        <v>0</v>
      </c>
      <c r="Q553" s="14">
        <f>'Olah Data'!W550</f>
        <v>0</v>
      </c>
    </row>
    <row r="554" spans="1:17" ht="12.75">
      <c r="A554" s="13">
        <f>'Olah Data'!A551</f>
        <v>0</v>
      </c>
      <c r="B554" s="14">
        <f>'Olah Data'!B551</f>
        <v>0</v>
      </c>
      <c r="C554" s="33">
        <f>'Olah Data'!D551</f>
        <v>0</v>
      </c>
      <c r="D554" s="14">
        <f>'Olah Data'!E551</f>
        <v>0</v>
      </c>
      <c r="E554" s="14">
        <f>'Olah Data'!I551</f>
        <v>0</v>
      </c>
      <c r="F554" s="14">
        <f>'Olah Data'!J551</f>
        <v>0</v>
      </c>
      <c r="G554" s="33">
        <f>'Olah Data'!L551</f>
        <v>0</v>
      </c>
      <c r="H554" s="14">
        <f>'Olah Data'!M551</f>
        <v>0</v>
      </c>
      <c r="I554" s="14">
        <f>'Olah Data'!N551</f>
        <v>0</v>
      </c>
      <c r="J554" s="14">
        <f>'Olah Data'!O551</f>
        <v>0</v>
      </c>
      <c r="K554" s="14">
        <f>'Olah Data'!P551</f>
        <v>0</v>
      </c>
      <c r="L554" s="14">
        <f>'Olah Data'!Q551</f>
        <v>0</v>
      </c>
      <c r="M554" s="14">
        <f>'Olah Data'!R551</f>
        <v>0</v>
      </c>
      <c r="N554" s="14">
        <f>'Olah Data'!S551</f>
        <v>0</v>
      </c>
      <c r="O554" s="14">
        <f>'Olah Data'!U551</f>
        <v>0</v>
      </c>
      <c r="P554" s="14">
        <f>'Olah Data'!V551</f>
        <v>0</v>
      </c>
      <c r="Q554" s="14">
        <f>'Olah Data'!W551</f>
        <v>0</v>
      </c>
    </row>
    <row r="555" spans="1:17" ht="12.75">
      <c r="A555" s="13">
        <f>'Olah Data'!A552</f>
        <v>0</v>
      </c>
      <c r="B555" s="14">
        <f>'Olah Data'!B552</f>
        <v>0</v>
      </c>
      <c r="C555" s="33">
        <f>'Olah Data'!D552</f>
        <v>0</v>
      </c>
      <c r="D555" s="14">
        <f>'Olah Data'!E552</f>
        <v>0</v>
      </c>
      <c r="E555" s="14">
        <f>'Olah Data'!I552</f>
        <v>0</v>
      </c>
      <c r="F555" s="14">
        <f>'Olah Data'!J552</f>
        <v>0</v>
      </c>
      <c r="G555" s="33">
        <f>'Olah Data'!L552</f>
        <v>0</v>
      </c>
      <c r="H555" s="14">
        <f>'Olah Data'!M552</f>
        <v>0</v>
      </c>
      <c r="I555" s="14">
        <f>'Olah Data'!N552</f>
        <v>0</v>
      </c>
      <c r="J555" s="14">
        <f>'Olah Data'!O552</f>
        <v>0</v>
      </c>
      <c r="K555" s="14">
        <f>'Olah Data'!P552</f>
        <v>0</v>
      </c>
      <c r="L555" s="14">
        <f>'Olah Data'!Q552</f>
        <v>0</v>
      </c>
      <c r="M555" s="14">
        <f>'Olah Data'!R552</f>
        <v>0</v>
      </c>
      <c r="N555" s="14">
        <f>'Olah Data'!S552</f>
        <v>0</v>
      </c>
      <c r="O555" s="14">
        <f>'Olah Data'!U552</f>
        <v>0</v>
      </c>
      <c r="P555" s="14">
        <f>'Olah Data'!V552</f>
        <v>0</v>
      </c>
      <c r="Q555" s="14">
        <f>'Olah Data'!W552</f>
        <v>0</v>
      </c>
    </row>
    <row r="556" spans="1:17" ht="12.75">
      <c r="A556" s="13">
        <f>'Olah Data'!A553</f>
        <v>0</v>
      </c>
      <c r="B556" s="14">
        <f>'Olah Data'!B553</f>
        <v>0</v>
      </c>
      <c r="C556" s="33">
        <f>'Olah Data'!D553</f>
        <v>0</v>
      </c>
      <c r="D556" s="14">
        <f>'Olah Data'!E553</f>
        <v>0</v>
      </c>
      <c r="E556" s="14">
        <f>'Olah Data'!I553</f>
        <v>0</v>
      </c>
      <c r="F556" s="14">
        <f>'Olah Data'!J553</f>
        <v>0</v>
      </c>
      <c r="G556" s="33">
        <f>'Olah Data'!L553</f>
        <v>0</v>
      </c>
      <c r="H556" s="14">
        <f>'Olah Data'!M553</f>
        <v>0</v>
      </c>
      <c r="I556" s="14">
        <f>'Olah Data'!N553</f>
        <v>0</v>
      </c>
      <c r="J556" s="14">
        <f>'Olah Data'!O553</f>
        <v>0</v>
      </c>
      <c r="K556" s="14">
        <f>'Olah Data'!P553</f>
        <v>0</v>
      </c>
      <c r="L556" s="14">
        <f>'Olah Data'!Q553</f>
        <v>0</v>
      </c>
      <c r="M556" s="14">
        <f>'Olah Data'!R553</f>
        <v>0</v>
      </c>
      <c r="N556" s="14">
        <f>'Olah Data'!S553</f>
        <v>0</v>
      </c>
      <c r="O556" s="14">
        <f>'Olah Data'!U553</f>
        <v>0</v>
      </c>
      <c r="P556" s="14">
        <f>'Olah Data'!V553</f>
        <v>0</v>
      </c>
      <c r="Q556" s="14">
        <f>'Olah Data'!W553</f>
        <v>0</v>
      </c>
    </row>
    <row r="557" spans="1:17" ht="12.75">
      <c r="A557" s="13">
        <f>'Olah Data'!A554</f>
        <v>0</v>
      </c>
      <c r="B557" s="14">
        <f>'Olah Data'!B554</f>
        <v>0</v>
      </c>
      <c r="C557" s="33">
        <f>'Olah Data'!D554</f>
        <v>0</v>
      </c>
      <c r="D557" s="14">
        <f>'Olah Data'!E554</f>
        <v>0</v>
      </c>
      <c r="E557" s="14">
        <f>'Olah Data'!I554</f>
        <v>0</v>
      </c>
      <c r="F557" s="14">
        <f>'Olah Data'!J554</f>
        <v>0</v>
      </c>
      <c r="G557" s="33">
        <f>'Olah Data'!L554</f>
        <v>0</v>
      </c>
      <c r="H557" s="14">
        <f>'Olah Data'!M554</f>
        <v>0</v>
      </c>
      <c r="I557" s="14">
        <f>'Olah Data'!N554</f>
        <v>0</v>
      </c>
      <c r="J557" s="14">
        <f>'Olah Data'!O554</f>
        <v>0</v>
      </c>
      <c r="K557" s="14">
        <f>'Olah Data'!P554</f>
        <v>0</v>
      </c>
      <c r="L557" s="14">
        <f>'Olah Data'!Q554</f>
        <v>0</v>
      </c>
      <c r="M557" s="14">
        <f>'Olah Data'!R554</f>
        <v>0</v>
      </c>
      <c r="N557" s="14">
        <f>'Olah Data'!S554</f>
        <v>0</v>
      </c>
      <c r="O557" s="14">
        <f>'Olah Data'!U554</f>
        <v>0</v>
      </c>
      <c r="P557" s="14">
        <f>'Olah Data'!V554</f>
        <v>0</v>
      </c>
      <c r="Q557" s="14">
        <f>'Olah Data'!W554</f>
        <v>0</v>
      </c>
    </row>
    <row r="558" spans="1:17" ht="12.75">
      <c r="A558" s="13">
        <f>'Olah Data'!A555</f>
        <v>0</v>
      </c>
      <c r="B558" s="14">
        <f>'Olah Data'!B555</f>
        <v>0</v>
      </c>
      <c r="C558" s="33">
        <f>'Olah Data'!D555</f>
        <v>0</v>
      </c>
      <c r="D558" s="14">
        <f>'Olah Data'!E555</f>
        <v>0</v>
      </c>
      <c r="E558" s="14">
        <f>'Olah Data'!I555</f>
        <v>0</v>
      </c>
      <c r="F558" s="14">
        <f>'Olah Data'!J555</f>
        <v>0</v>
      </c>
      <c r="G558" s="33">
        <f>'Olah Data'!L555</f>
        <v>0</v>
      </c>
      <c r="H558" s="14">
        <f>'Olah Data'!M555</f>
        <v>0</v>
      </c>
      <c r="I558" s="14">
        <f>'Olah Data'!N555</f>
        <v>0</v>
      </c>
      <c r="J558" s="14">
        <f>'Olah Data'!O555</f>
        <v>0</v>
      </c>
      <c r="K558" s="14">
        <f>'Olah Data'!P555</f>
        <v>0</v>
      </c>
      <c r="L558" s="14">
        <f>'Olah Data'!Q555</f>
        <v>0</v>
      </c>
      <c r="M558" s="14">
        <f>'Olah Data'!R555</f>
        <v>0</v>
      </c>
      <c r="N558" s="14">
        <f>'Olah Data'!S555</f>
        <v>0</v>
      </c>
      <c r="O558" s="14">
        <f>'Olah Data'!U555</f>
        <v>0</v>
      </c>
      <c r="P558" s="14">
        <f>'Olah Data'!V555</f>
        <v>0</v>
      </c>
      <c r="Q558" s="14">
        <f>'Olah Data'!W555</f>
        <v>0</v>
      </c>
    </row>
    <row r="559" spans="1:17" ht="12.75">
      <c r="A559" s="13">
        <f>'Olah Data'!A556</f>
        <v>0</v>
      </c>
      <c r="B559" s="14">
        <f>'Olah Data'!B556</f>
        <v>0</v>
      </c>
      <c r="C559" s="33">
        <f>'Olah Data'!D556</f>
        <v>0</v>
      </c>
      <c r="D559" s="14">
        <f>'Olah Data'!E556</f>
        <v>0</v>
      </c>
      <c r="E559" s="14">
        <f>'Olah Data'!I556</f>
        <v>0</v>
      </c>
      <c r="F559" s="14">
        <f>'Olah Data'!J556</f>
        <v>0</v>
      </c>
      <c r="G559" s="33">
        <f>'Olah Data'!L556</f>
        <v>0</v>
      </c>
      <c r="H559" s="14">
        <f>'Olah Data'!M556</f>
        <v>0</v>
      </c>
      <c r="I559" s="14">
        <f>'Olah Data'!N556</f>
        <v>0</v>
      </c>
      <c r="J559" s="14">
        <f>'Olah Data'!O556</f>
        <v>0</v>
      </c>
      <c r="K559" s="14">
        <f>'Olah Data'!P556</f>
        <v>0</v>
      </c>
      <c r="L559" s="14">
        <f>'Olah Data'!Q556</f>
        <v>0</v>
      </c>
      <c r="M559" s="14">
        <f>'Olah Data'!R556</f>
        <v>0</v>
      </c>
      <c r="N559" s="14">
        <f>'Olah Data'!S556</f>
        <v>0</v>
      </c>
      <c r="O559" s="14">
        <f>'Olah Data'!U556</f>
        <v>0</v>
      </c>
      <c r="P559" s="14">
        <f>'Olah Data'!V556</f>
        <v>0</v>
      </c>
      <c r="Q559" s="14">
        <f>'Olah Data'!W556</f>
        <v>0</v>
      </c>
    </row>
    <row r="560" spans="1:17" ht="12.75">
      <c r="A560" s="13">
        <f>'Olah Data'!A557</f>
        <v>0</v>
      </c>
      <c r="B560" s="14">
        <f>'Olah Data'!B557</f>
        <v>0</v>
      </c>
      <c r="C560" s="33">
        <f>'Olah Data'!D557</f>
        <v>0</v>
      </c>
      <c r="D560" s="14">
        <f>'Olah Data'!E557</f>
        <v>0</v>
      </c>
      <c r="E560" s="14">
        <f>'Olah Data'!I557</f>
        <v>0</v>
      </c>
      <c r="F560" s="14">
        <f>'Olah Data'!J557</f>
        <v>0</v>
      </c>
      <c r="G560" s="33">
        <f>'Olah Data'!L557</f>
        <v>0</v>
      </c>
      <c r="H560" s="14">
        <f>'Olah Data'!M557</f>
        <v>0</v>
      </c>
      <c r="I560" s="14">
        <f>'Olah Data'!N557</f>
        <v>0</v>
      </c>
      <c r="J560" s="14">
        <f>'Olah Data'!O557</f>
        <v>0</v>
      </c>
      <c r="K560" s="14">
        <f>'Olah Data'!P557</f>
        <v>0</v>
      </c>
      <c r="L560" s="14">
        <f>'Olah Data'!Q557</f>
        <v>0</v>
      </c>
      <c r="M560" s="14">
        <f>'Olah Data'!R557</f>
        <v>0</v>
      </c>
      <c r="N560" s="14">
        <f>'Olah Data'!S557</f>
        <v>0</v>
      </c>
      <c r="O560" s="14">
        <f>'Olah Data'!U557</f>
        <v>0</v>
      </c>
      <c r="P560" s="14">
        <f>'Olah Data'!V557</f>
        <v>0</v>
      </c>
      <c r="Q560" s="14">
        <f>'Olah Data'!W557</f>
        <v>0</v>
      </c>
    </row>
    <row r="561" spans="1:17" ht="12.75">
      <c r="A561" s="13">
        <f>'Olah Data'!A558</f>
        <v>0</v>
      </c>
      <c r="B561" s="14">
        <f>'Olah Data'!B558</f>
        <v>0</v>
      </c>
      <c r="C561" s="33">
        <f>'Olah Data'!D558</f>
        <v>0</v>
      </c>
      <c r="D561" s="14">
        <f>'Olah Data'!E558</f>
        <v>0</v>
      </c>
      <c r="E561" s="14">
        <f>'Olah Data'!I558</f>
        <v>0</v>
      </c>
      <c r="F561" s="14">
        <f>'Olah Data'!J558</f>
        <v>0</v>
      </c>
      <c r="G561" s="33">
        <f>'Olah Data'!L558</f>
        <v>0</v>
      </c>
      <c r="H561" s="14">
        <f>'Olah Data'!M558</f>
        <v>0</v>
      </c>
      <c r="I561" s="14">
        <f>'Olah Data'!N558</f>
        <v>0</v>
      </c>
      <c r="J561" s="14">
        <f>'Olah Data'!O558</f>
        <v>0</v>
      </c>
      <c r="K561" s="14">
        <f>'Olah Data'!P558</f>
        <v>0</v>
      </c>
      <c r="L561" s="14">
        <f>'Olah Data'!Q558</f>
        <v>0</v>
      </c>
      <c r="M561" s="14">
        <f>'Olah Data'!R558</f>
        <v>0</v>
      </c>
      <c r="N561" s="14">
        <f>'Olah Data'!S558</f>
        <v>0</v>
      </c>
      <c r="O561" s="14">
        <f>'Olah Data'!U558</f>
        <v>0</v>
      </c>
      <c r="P561" s="14">
        <f>'Olah Data'!V558</f>
        <v>0</v>
      </c>
      <c r="Q561" s="14">
        <f>'Olah Data'!W558</f>
        <v>0</v>
      </c>
    </row>
    <row r="562" spans="1:17" ht="12.75">
      <c r="A562" s="13">
        <f>'Olah Data'!A559</f>
        <v>0</v>
      </c>
      <c r="B562" s="14">
        <f>'Olah Data'!B559</f>
        <v>0</v>
      </c>
      <c r="C562" s="33">
        <f>'Olah Data'!D559</f>
        <v>0</v>
      </c>
      <c r="D562" s="14">
        <f>'Olah Data'!E559</f>
        <v>0</v>
      </c>
      <c r="E562" s="14">
        <f>'Olah Data'!I559</f>
        <v>0</v>
      </c>
      <c r="F562" s="14">
        <f>'Olah Data'!J559</f>
        <v>0</v>
      </c>
      <c r="G562" s="33">
        <f>'Olah Data'!L559</f>
        <v>0</v>
      </c>
      <c r="H562" s="14">
        <f>'Olah Data'!M559</f>
        <v>0</v>
      </c>
      <c r="I562" s="14">
        <f>'Olah Data'!N559</f>
        <v>0</v>
      </c>
      <c r="J562" s="14">
        <f>'Olah Data'!O559</f>
        <v>0</v>
      </c>
      <c r="K562" s="14">
        <f>'Olah Data'!P559</f>
        <v>0</v>
      </c>
      <c r="L562" s="14">
        <f>'Olah Data'!Q559</f>
        <v>0</v>
      </c>
      <c r="M562" s="14">
        <f>'Olah Data'!R559</f>
        <v>0</v>
      </c>
      <c r="N562" s="14">
        <f>'Olah Data'!S559</f>
        <v>0</v>
      </c>
      <c r="O562" s="14">
        <f>'Olah Data'!U559</f>
        <v>0</v>
      </c>
      <c r="P562" s="14">
        <f>'Olah Data'!V559</f>
        <v>0</v>
      </c>
      <c r="Q562" s="14">
        <f>'Olah Data'!W559</f>
        <v>0</v>
      </c>
    </row>
    <row r="563" spans="1:17" ht="12.75">
      <c r="A563" s="13">
        <f>'Olah Data'!A560</f>
        <v>0</v>
      </c>
      <c r="B563" s="14">
        <f>'Olah Data'!B560</f>
        <v>0</v>
      </c>
      <c r="C563" s="33">
        <f>'Olah Data'!D560</f>
        <v>0</v>
      </c>
      <c r="D563" s="14">
        <f>'Olah Data'!E560</f>
        <v>0</v>
      </c>
      <c r="E563" s="14">
        <f>'Olah Data'!I560</f>
        <v>0</v>
      </c>
      <c r="F563" s="14">
        <f>'Olah Data'!J560</f>
        <v>0</v>
      </c>
      <c r="G563" s="33">
        <f>'Olah Data'!L560</f>
        <v>0</v>
      </c>
      <c r="H563" s="14">
        <f>'Olah Data'!M560</f>
        <v>0</v>
      </c>
      <c r="I563" s="14">
        <f>'Olah Data'!N560</f>
        <v>0</v>
      </c>
      <c r="J563" s="14">
        <f>'Olah Data'!O560</f>
        <v>0</v>
      </c>
      <c r="K563" s="14">
        <f>'Olah Data'!P560</f>
        <v>0</v>
      </c>
      <c r="L563" s="14">
        <f>'Olah Data'!Q560</f>
        <v>0</v>
      </c>
      <c r="M563" s="14">
        <f>'Olah Data'!R560</f>
        <v>0</v>
      </c>
      <c r="N563" s="14">
        <f>'Olah Data'!S560</f>
        <v>0</v>
      </c>
      <c r="O563" s="14">
        <f>'Olah Data'!U560</f>
        <v>0</v>
      </c>
      <c r="P563" s="14">
        <f>'Olah Data'!V560</f>
        <v>0</v>
      </c>
      <c r="Q563" s="14">
        <f>'Olah Data'!W560</f>
        <v>0</v>
      </c>
    </row>
    <row r="564" spans="1:17" ht="12.75">
      <c r="A564" s="13">
        <f>'Olah Data'!A561</f>
        <v>0</v>
      </c>
      <c r="B564" s="14">
        <f>'Olah Data'!B561</f>
        <v>0</v>
      </c>
      <c r="C564" s="33">
        <f>'Olah Data'!D561</f>
        <v>0</v>
      </c>
      <c r="D564" s="14">
        <f>'Olah Data'!E561</f>
        <v>0</v>
      </c>
      <c r="E564" s="14">
        <f>'Olah Data'!I561</f>
        <v>0</v>
      </c>
      <c r="F564" s="14">
        <f>'Olah Data'!J561</f>
        <v>0</v>
      </c>
      <c r="G564" s="33">
        <f>'Olah Data'!L561</f>
        <v>0</v>
      </c>
      <c r="H564" s="14">
        <f>'Olah Data'!M561</f>
        <v>0</v>
      </c>
      <c r="I564" s="14">
        <f>'Olah Data'!N561</f>
        <v>0</v>
      </c>
      <c r="J564" s="14">
        <f>'Olah Data'!O561</f>
        <v>0</v>
      </c>
      <c r="K564" s="14">
        <f>'Olah Data'!P561</f>
        <v>0</v>
      </c>
      <c r="L564" s="14">
        <f>'Olah Data'!Q561</f>
        <v>0</v>
      </c>
      <c r="M564" s="14">
        <f>'Olah Data'!R561</f>
        <v>0</v>
      </c>
      <c r="N564" s="14">
        <f>'Olah Data'!S561</f>
        <v>0</v>
      </c>
      <c r="O564" s="14">
        <f>'Olah Data'!U561</f>
        <v>0</v>
      </c>
      <c r="P564" s="14">
        <f>'Olah Data'!V561</f>
        <v>0</v>
      </c>
      <c r="Q564" s="14">
        <f>'Olah Data'!W561</f>
        <v>0</v>
      </c>
    </row>
    <row r="565" spans="1:17" ht="12.75">
      <c r="A565" s="13">
        <f>'Olah Data'!A562</f>
        <v>0</v>
      </c>
      <c r="B565" s="14">
        <f>'Olah Data'!B562</f>
        <v>0</v>
      </c>
      <c r="C565" s="33">
        <f>'Olah Data'!D562</f>
        <v>0</v>
      </c>
      <c r="D565" s="14">
        <f>'Olah Data'!E562</f>
        <v>0</v>
      </c>
      <c r="E565" s="14">
        <f>'Olah Data'!I562</f>
        <v>0</v>
      </c>
      <c r="F565" s="14">
        <f>'Olah Data'!J562</f>
        <v>0</v>
      </c>
      <c r="G565" s="33">
        <f>'Olah Data'!L562</f>
        <v>0</v>
      </c>
      <c r="H565" s="14">
        <f>'Olah Data'!M562</f>
        <v>0</v>
      </c>
      <c r="I565" s="14">
        <f>'Olah Data'!N562</f>
        <v>0</v>
      </c>
      <c r="J565" s="14">
        <f>'Olah Data'!O562</f>
        <v>0</v>
      </c>
      <c r="K565" s="14">
        <f>'Olah Data'!P562</f>
        <v>0</v>
      </c>
      <c r="L565" s="14">
        <f>'Olah Data'!Q562</f>
        <v>0</v>
      </c>
      <c r="M565" s="14">
        <f>'Olah Data'!R562</f>
        <v>0</v>
      </c>
      <c r="N565" s="14">
        <f>'Olah Data'!S562</f>
        <v>0</v>
      </c>
      <c r="O565" s="14">
        <f>'Olah Data'!U562</f>
        <v>0</v>
      </c>
      <c r="P565" s="14">
        <f>'Olah Data'!V562</f>
        <v>0</v>
      </c>
      <c r="Q565" s="14">
        <f>'Olah Data'!W562</f>
        <v>0</v>
      </c>
    </row>
    <row r="566" spans="1:17" ht="12.75">
      <c r="A566" s="13">
        <f>'Olah Data'!A563</f>
        <v>0</v>
      </c>
      <c r="B566" s="14">
        <f>'Olah Data'!B563</f>
        <v>0</v>
      </c>
      <c r="C566" s="33">
        <f>'Olah Data'!D563</f>
        <v>0</v>
      </c>
      <c r="D566" s="14">
        <f>'Olah Data'!E563</f>
        <v>0</v>
      </c>
      <c r="E566" s="14">
        <f>'Olah Data'!I563</f>
        <v>0</v>
      </c>
      <c r="F566" s="14">
        <f>'Olah Data'!J563</f>
        <v>0</v>
      </c>
      <c r="G566" s="33">
        <f>'Olah Data'!L563</f>
        <v>0</v>
      </c>
      <c r="H566" s="14">
        <f>'Olah Data'!M563</f>
        <v>0</v>
      </c>
      <c r="I566" s="14">
        <f>'Olah Data'!N563</f>
        <v>0</v>
      </c>
      <c r="J566" s="14">
        <f>'Olah Data'!O563</f>
        <v>0</v>
      </c>
      <c r="K566" s="14">
        <f>'Olah Data'!P563</f>
        <v>0</v>
      </c>
      <c r="L566" s="14">
        <f>'Olah Data'!Q563</f>
        <v>0</v>
      </c>
      <c r="M566" s="14">
        <f>'Olah Data'!R563</f>
        <v>0</v>
      </c>
      <c r="N566" s="14">
        <f>'Olah Data'!S563</f>
        <v>0</v>
      </c>
      <c r="O566" s="14">
        <f>'Olah Data'!U563</f>
        <v>0</v>
      </c>
      <c r="P566" s="14">
        <f>'Olah Data'!V563</f>
        <v>0</v>
      </c>
      <c r="Q566" s="14">
        <f>'Olah Data'!W563</f>
        <v>0</v>
      </c>
    </row>
    <row r="567" spans="1:17" ht="12.75">
      <c r="A567" s="13">
        <f>'Olah Data'!A564</f>
        <v>0</v>
      </c>
      <c r="B567" s="14">
        <f>'Olah Data'!B564</f>
        <v>0</v>
      </c>
      <c r="C567" s="33">
        <f>'Olah Data'!D564</f>
        <v>0</v>
      </c>
      <c r="D567" s="14">
        <f>'Olah Data'!E564</f>
        <v>0</v>
      </c>
      <c r="E567" s="14">
        <f>'Olah Data'!I564</f>
        <v>0</v>
      </c>
      <c r="F567" s="14">
        <f>'Olah Data'!J564</f>
        <v>0</v>
      </c>
      <c r="G567" s="33">
        <f>'Olah Data'!L564</f>
        <v>0</v>
      </c>
      <c r="H567" s="14">
        <f>'Olah Data'!M564</f>
        <v>0</v>
      </c>
      <c r="I567" s="14">
        <f>'Olah Data'!N564</f>
        <v>0</v>
      </c>
      <c r="J567" s="14">
        <f>'Olah Data'!O564</f>
        <v>0</v>
      </c>
      <c r="K567" s="14">
        <f>'Olah Data'!P564</f>
        <v>0</v>
      </c>
      <c r="L567" s="14">
        <f>'Olah Data'!Q564</f>
        <v>0</v>
      </c>
      <c r="M567" s="14">
        <f>'Olah Data'!R564</f>
        <v>0</v>
      </c>
      <c r="N567" s="14">
        <f>'Olah Data'!S564</f>
        <v>0</v>
      </c>
      <c r="O567" s="14">
        <f>'Olah Data'!U564</f>
        <v>0</v>
      </c>
      <c r="P567" s="14">
        <f>'Olah Data'!V564</f>
        <v>0</v>
      </c>
      <c r="Q567" s="14">
        <f>'Olah Data'!W564</f>
        <v>0</v>
      </c>
    </row>
    <row r="568" spans="1:17" ht="12.75">
      <c r="A568" s="13">
        <f>'Olah Data'!A565</f>
        <v>0</v>
      </c>
      <c r="B568" s="14">
        <f>'Olah Data'!B565</f>
        <v>0</v>
      </c>
      <c r="C568" s="33">
        <f>'Olah Data'!D565</f>
        <v>0</v>
      </c>
      <c r="D568" s="14">
        <f>'Olah Data'!E565</f>
        <v>0</v>
      </c>
      <c r="E568" s="14">
        <f>'Olah Data'!I565</f>
        <v>0</v>
      </c>
      <c r="F568" s="14">
        <f>'Olah Data'!J565</f>
        <v>0</v>
      </c>
      <c r="G568" s="33">
        <f>'Olah Data'!L565</f>
        <v>0</v>
      </c>
      <c r="H568" s="14">
        <f>'Olah Data'!M565</f>
        <v>0</v>
      </c>
      <c r="I568" s="14">
        <f>'Olah Data'!N565</f>
        <v>0</v>
      </c>
      <c r="J568" s="14">
        <f>'Olah Data'!O565</f>
        <v>0</v>
      </c>
      <c r="K568" s="14">
        <f>'Olah Data'!P565</f>
        <v>0</v>
      </c>
      <c r="L568" s="14">
        <f>'Olah Data'!Q565</f>
        <v>0</v>
      </c>
      <c r="M568" s="14">
        <f>'Olah Data'!R565</f>
        <v>0</v>
      </c>
      <c r="N568" s="14">
        <f>'Olah Data'!S565</f>
        <v>0</v>
      </c>
      <c r="O568" s="14">
        <f>'Olah Data'!U565</f>
        <v>0</v>
      </c>
      <c r="P568" s="14">
        <f>'Olah Data'!V565</f>
        <v>0</v>
      </c>
      <c r="Q568" s="14">
        <f>'Olah Data'!W565</f>
        <v>0</v>
      </c>
    </row>
    <row r="569" spans="1:17" ht="12.75">
      <c r="A569" s="13">
        <f>'Olah Data'!A566</f>
        <v>0</v>
      </c>
      <c r="B569" s="14">
        <f>'Olah Data'!B566</f>
        <v>0</v>
      </c>
      <c r="C569" s="33">
        <f>'Olah Data'!D566</f>
        <v>0</v>
      </c>
      <c r="D569" s="14">
        <f>'Olah Data'!E566</f>
        <v>0</v>
      </c>
      <c r="E569" s="14">
        <f>'Olah Data'!I566</f>
        <v>0</v>
      </c>
      <c r="F569" s="14">
        <f>'Olah Data'!J566</f>
        <v>0</v>
      </c>
      <c r="G569" s="33">
        <f>'Olah Data'!L566</f>
        <v>0</v>
      </c>
      <c r="H569" s="14">
        <f>'Olah Data'!M566</f>
        <v>0</v>
      </c>
      <c r="I569" s="14">
        <f>'Olah Data'!N566</f>
        <v>0</v>
      </c>
      <c r="J569" s="14">
        <f>'Olah Data'!O566</f>
        <v>0</v>
      </c>
      <c r="K569" s="14">
        <f>'Olah Data'!P566</f>
        <v>0</v>
      </c>
      <c r="L569" s="14">
        <f>'Olah Data'!Q566</f>
        <v>0</v>
      </c>
      <c r="M569" s="14">
        <f>'Olah Data'!R566</f>
        <v>0</v>
      </c>
      <c r="N569" s="14">
        <f>'Olah Data'!S566</f>
        <v>0</v>
      </c>
      <c r="O569" s="14">
        <f>'Olah Data'!U566</f>
        <v>0</v>
      </c>
      <c r="P569" s="14">
        <f>'Olah Data'!V566</f>
        <v>0</v>
      </c>
      <c r="Q569" s="14">
        <f>'Olah Data'!W566</f>
        <v>0</v>
      </c>
    </row>
    <row r="570" spans="1:17" ht="12.75">
      <c r="A570" s="13">
        <f>'Olah Data'!A567</f>
        <v>0</v>
      </c>
      <c r="B570" s="14">
        <f>'Olah Data'!B567</f>
        <v>0</v>
      </c>
      <c r="C570" s="33">
        <f>'Olah Data'!D567</f>
        <v>0</v>
      </c>
      <c r="D570" s="14">
        <f>'Olah Data'!E567</f>
        <v>0</v>
      </c>
      <c r="E570" s="14">
        <f>'Olah Data'!I567</f>
        <v>0</v>
      </c>
      <c r="F570" s="14">
        <f>'Olah Data'!J567</f>
        <v>0</v>
      </c>
      <c r="G570" s="33">
        <f>'Olah Data'!L567</f>
        <v>0</v>
      </c>
      <c r="H570" s="14">
        <f>'Olah Data'!M567</f>
        <v>0</v>
      </c>
      <c r="I570" s="14">
        <f>'Olah Data'!N567</f>
        <v>0</v>
      </c>
      <c r="J570" s="14">
        <f>'Olah Data'!O567</f>
        <v>0</v>
      </c>
      <c r="K570" s="14">
        <f>'Olah Data'!P567</f>
        <v>0</v>
      </c>
      <c r="L570" s="14">
        <f>'Olah Data'!Q567</f>
        <v>0</v>
      </c>
      <c r="M570" s="14">
        <f>'Olah Data'!R567</f>
        <v>0</v>
      </c>
      <c r="N570" s="14">
        <f>'Olah Data'!S567</f>
        <v>0</v>
      </c>
      <c r="O570" s="14">
        <f>'Olah Data'!U567</f>
        <v>0</v>
      </c>
      <c r="P570" s="14">
        <f>'Olah Data'!V567</f>
        <v>0</v>
      </c>
      <c r="Q570" s="14">
        <f>'Olah Data'!W567</f>
        <v>0</v>
      </c>
    </row>
    <row r="571" spans="1:17" ht="12.75">
      <c r="A571" s="13">
        <f>'Olah Data'!A568</f>
        <v>0</v>
      </c>
      <c r="B571" s="14">
        <f>'Olah Data'!B568</f>
        <v>0</v>
      </c>
      <c r="C571" s="33">
        <f>'Olah Data'!D568</f>
        <v>0</v>
      </c>
      <c r="D571" s="14">
        <f>'Olah Data'!E568</f>
        <v>0</v>
      </c>
      <c r="E571" s="14">
        <f>'Olah Data'!I568</f>
        <v>0</v>
      </c>
      <c r="F571" s="14">
        <f>'Olah Data'!J568</f>
        <v>0</v>
      </c>
      <c r="G571" s="33">
        <f>'Olah Data'!L568</f>
        <v>0</v>
      </c>
      <c r="H571" s="14">
        <f>'Olah Data'!M568</f>
        <v>0</v>
      </c>
      <c r="I571" s="14">
        <f>'Olah Data'!N568</f>
        <v>0</v>
      </c>
      <c r="J571" s="14">
        <f>'Olah Data'!O568</f>
        <v>0</v>
      </c>
      <c r="K571" s="14">
        <f>'Olah Data'!P568</f>
        <v>0</v>
      </c>
      <c r="L571" s="14">
        <f>'Olah Data'!Q568</f>
        <v>0</v>
      </c>
      <c r="M571" s="14">
        <f>'Olah Data'!R568</f>
        <v>0</v>
      </c>
      <c r="N571" s="14">
        <f>'Olah Data'!S568</f>
        <v>0</v>
      </c>
      <c r="O571" s="14">
        <f>'Olah Data'!U568</f>
        <v>0</v>
      </c>
      <c r="P571" s="14">
        <f>'Olah Data'!V568</f>
        <v>0</v>
      </c>
      <c r="Q571" s="14">
        <f>'Olah Data'!W568</f>
        <v>0</v>
      </c>
    </row>
    <row r="572" spans="1:17" ht="12.75">
      <c r="A572" s="13">
        <f>'Olah Data'!A569</f>
        <v>0</v>
      </c>
      <c r="B572" s="14">
        <f>'Olah Data'!B569</f>
        <v>0</v>
      </c>
      <c r="C572" s="33">
        <f>'Olah Data'!D569</f>
        <v>0</v>
      </c>
      <c r="D572" s="14">
        <f>'Olah Data'!E569</f>
        <v>0</v>
      </c>
      <c r="E572" s="14">
        <f>'Olah Data'!I569</f>
        <v>0</v>
      </c>
      <c r="F572" s="14">
        <f>'Olah Data'!J569</f>
        <v>0</v>
      </c>
      <c r="G572" s="33">
        <f>'Olah Data'!L569</f>
        <v>0</v>
      </c>
      <c r="H572" s="14">
        <f>'Olah Data'!M569</f>
        <v>0</v>
      </c>
      <c r="I572" s="14">
        <f>'Olah Data'!N569</f>
        <v>0</v>
      </c>
      <c r="J572" s="14">
        <f>'Olah Data'!O569</f>
        <v>0</v>
      </c>
      <c r="K572" s="14">
        <f>'Olah Data'!P569</f>
        <v>0</v>
      </c>
      <c r="L572" s="14">
        <f>'Olah Data'!Q569</f>
        <v>0</v>
      </c>
      <c r="M572" s="14">
        <f>'Olah Data'!R569</f>
        <v>0</v>
      </c>
      <c r="N572" s="14">
        <f>'Olah Data'!S569</f>
        <v>0</v>
      </c>
      <c r="O572" s="14">
        <f>'Olah Data'!U569</f>
        <v>0</v>
      </c>
      <c r="P572" s="14">
        <f>'Olah Data'!V569</f>
        <v>0</v>
      </c>
      <c r="Q572" s="14">
        <f>'Olah Data'!W569</f>
        <v>0</v>
      </c>
    </row>
    <row r="573" spans="1:17" ht="12.75">
      <c r="A573" s="13">
        <f>'Olah Data'!A570</f>
        <v>0</v>
      </c>
      <c r="B573" s="14">
        <f>'Olah Data'!B570</f>
        <v>0</v>
      </c>
      <c r="C573" s="33">
        <f>'Olah Data'!D570</f>
        <v>0</v>
      </c>
      <c r="D573" s="14">
        <f>'Olah Data'!E570</f>
        <v>0</v>
      </c>
      <c r="E573" s="14">
        <f>'Olah Data'!I570</f>
        <v>0</v>
      </c>
      <c r="F573" s="14">
        <f>'Olah Data'!J570</f>
        <v>0</v>
      </c>
      <c r="G573" s="33">
        <f>'Olah Data'!L570</f>
        <v>0</v>
      </c>
      <c r="H573" s="14">
        <f>'Olah Data'!M570</f>
        <v>0</v>
      </c>
      <c r="I573" s="14">
        <f>'Olah Data'!N570</f>
        <v>0</v>
      </c>
      <c r="J573" s="14">
        <f>'Olah Data'!O570</f>
        <v>0</v>
      </c>
      <c r="K573" s="14">
        <f>'Olah Data'!P570</f>
        <v>0</v>
      </c>
      <c r="L573" s="14">
        <f>'Olah Data'!Q570</f>
        <v>0</v>
      </c>
      <c r="M573" s="14">
        <f>'Olah Data'!R570</f>
        <v>0</v>
      </c>
      <c r="N573" s="14">
        <f>'Olah Data'!S570</f>
        <v>0</v>
      </c>
      <c r="O573" s="14">
        <f>'Olah Data'!U570</f>
        <v>0</v>
      </c>
      <c r="P573" s="14">
        <f>'Olah Data'!V570</f>
        <v>0</v>
      </c>
      <c r="Q573" s="14">
        <f>'Olah Data'!W570</f>
        <v>0</v>
      </c>
    </row>
    <row r="574" spans="1:17" ht="12.75">
      <c r="A574" s="1">
        <f>'Olah Data'!A707</f>
        <v>0</v>
      </c>
      <c r="B574" s="1">
        <f>'Olah Data'!B707</f>
        <v>0</v>
      </c>
      <c r="C574" s="1">
        <f>'Olah Data'!D707</f>
        <v>0</v>
      </c>
      <c r="D574" s="1">
        <f>'Olah Data'!E707</f>
        <v>0</v>
      </c>
      <c r="E574" s="1">
        <f>'Olah Data'!I707</f>
        <v>0</v>
      </c>
      <c r="F574" s="1">
        <f>'Olah Data'!J707</f>
        <v>0</v>
      </c>
      <c r="G574" s="1">
        <f>'Olah Data'!L707</f>
        <v>0</v>
      </c>
      <c r="H574" s="1">
        <f>'Olah Data'!M707</f>
        <v>0</v>
      </c>
      <c r="I574" s="1">
        <f>'Olah Data'!N707</f>
        <v>0</v>
      </c>
      <c r="J574" s="1">
        <f>'Olah Data'!O707</f>
        <v>0</v>
      </c>
      <c r="K574" s="1">
        <f>'Olah Data'!P707</f>
        <v>0</v>
      </c>
      <c r="L574" s="1">
        <f>'Olah Data'!Q707</f>
        <v>0</v>
      </c>
      <c r="M574" s="1">
        <f>'Olah Data'!R707</f>
        <v>0</v>
      </c>
      <c r="N574" s="1">
        <f>'Olah Data'!S707</f>
        <v>0</v>
      </c>
      <c r="O574" s="1">
        <f>'Olah Data'!U707</f>
        <v>0</v>
      </c>
      <c r="P574" s="1">
        <f>'Olah Data'!V707</f>
        <v>0</v>
      </c>
      <c r="Q574" s="1">
        <f>'Olah Data'!W707</f>
        <v>0</v>
      </c>
    </row>
    <row r="575" spans="1:17" ht="12.75">
      <c r="A575" s="1">
        <f>'Olah Data'!A708</f>
        <v>0</v>
      </c>
      <c r="B575" s="1">
        <f>'Olah Data'!B708</f>
        <v>0</v>
      </c>
      <c r="C575" s="1">
        <f>'Olah Data'!D708</f>
        <v>0</v>
      </c>
      <c r="D575" s="1">
        <f>'Olah Data'!E708</f>
        <v>0</v>
      </c>
      <c r="E575" s="1">
        <f>'Olah Data'!I708</f>
        <v>0</v>
      </c>
      <c r="F575" s="1">
        <f>'Olah Data'!J708</f>
        <v>0</v>
      </c>
      <c r="G575" s="1">
        <f>'Olah Data'!L708</f>
        <v>0</v>
      </c>
      <c r="H575" s="1">
        <f>'Olah Data'!M708</f>
        <v>0</v>
      </c>
      <c r="I575" s="1">
        <f>'Olah Data'!N708</f>
        <v>0</v>
      </c>
      <c r="J575" s="1">
        <f>'Olah Data'!O708</f>
        <v>0</v>
      </c>
      <c r="K575" s="1">
        <f>'Olah Data'!P708</f>
        <v>0</v>
      </c>
      <c r="L575" s="1">
        <f>'Olah Data'!Q708</f>
        <v>0</v>
      </c>
      <c r="M575" s="1">
        <f>'Olah Data'!R708</f>
        <v>0</v>
      </c>
      <c r="N575" s="1">
        <f>'Olah Data'!S708</f>
        <v>0</v>
      </c>
      <c r="O575" s="1">
        <f>'Olah Data'!U708</f>
        <v>0</v>
      </c>
      <c r="P575" s="1">
        <f>'Olah Data'!V708</f>
        <v>0</v>
      </c>
      <c r="Q575" s="1">
        <f>'Olah Data'!W708</f>
        <v>0</v>
      </c>
    </row>
    <row r="576" spans="1:17" ht="12.75">
      <c r="A576" s="1">
        <f>'Olah Data'!A709</f>
        <v>0</v>
      </c>
      <c r="B576" s="1">
        <f>'Olah Data'!B709</f>
        <v>0</v>
      </c>
      <c r="C576" s="1">
        <f>'Olah Data'!D709</f>
        <v>0</v>
      </c>
      <c r="D576" s="1">
        <f>'Olah Data'!E709</f>
        <v>0</v>
      </c>
      <c r="E576" s="1">
        <f>'Olah Data'!I709</f>
        <v>0</v>
      </c>
      <c r="F576" s="1">
        <f>'Olah Data'!J709</f>
        <v>0</v>
      </c>
      <c r="G576" s="1">
        <f>'Olah Data'!L709</f>
        <v>0</v>
      </c>
      <c r="H576" s="1">
        <f>'Olah Data'!M709</f>
        <v>0</v>
      </c>
      <c r="I576" s="1">
        <f>'Olah Data'!N709</f>
        <v>0</v>
      </c>
      <c r="J576" s="1">
        <f>'Olah Data'!O709</f>
        <v>0</v>
      </c>
      <c r="K576" s="1">
        <f>'Olah Data'!P709</f>
        <v>0</v>
      </c>
      <c r="L576" s="1">
        <f>'Olah Data'!Q709</f>
        <v>0</v>
      </c>
      <c r="M576" s="1">
        <f>'Olah Data'!R709</f>
        <v>0</v>
      </c>
      <c r="N576" s="1">
        <f>'Olah Data'!S709</f>
        <v>0</v>
      </c>
      <c r="O576" s="1">
        <f>'Olah Data'!U709</f>
        <v>0</v>
      </c>
      <c r="P576" s="1">
        <f>'Olah Data'!V709</f>
        <v>0</v>
      </c>
      <c r="Q576" s="1">
        <f>'Olah Data'!W709</f>
        <v>0</v>
      </c>
    </row>
    <row r="577" spans="1:17" ht="12.75">
      <c r="A577" s="1">
        <f>'Olah Data'!A710</f>
        <v>0</v>
      </c>
      <c r="B577" s="1">
        <f>'Olah Data'!B710</f>
        <v>0</v>
      </c>
      <c r="C577" s="1">
        <f>'Olah Data'!D710</f>
        <v>0</v>
      </c>
      <c r="D577" s="1">
        <f>'Olah Data'!E710</f>
        <v>0</v>
      </c>
      <c r="E577" s="1">
        <f>'Olah Data'!I710</f>
        <v>0</v>
      </c>
      <c r="F577" s="1">
        <f>'Olah Data'!J710</f>
        <v>0</v>
      </c>
      <c r="G577" s="1">
        <f>'Olah Data'!L710</f>
        <v>0</v>
      </c>
      <c r="H577" s="1">
        <f>'Olah Data'!M710</f>
        <v>0</v>
      </c>
      <c r="I577" s="1">
        <f>'Olah Data'!N710</f>
        <v>0</v>
      </c>
      <c r="J577" s="1">
        <f>'Olah Data'!O710</f>
        <v>0</v>
      </c>
      <c r="K577" s="1">
        <f>'Olah Data'!P710</f>
        <v>0</v>
      </c>
      <c r="L577" s="1">
        <f>'Olah Data'!Q710</f>
        <v>0</v>
      </c>
      <c r="M577" s="1">
        <f>'Olah Data'!R710</f>
        <v>0</v>
      </c>
      <c r="N577" s="1">
        <f>'Olah Data'!S710</f>
        <v>0</v>
      </c>
      <c r="O577" s="1">
        <f>'Olah Data'!U710</f>
        <v>0</v>
      </c>
      <c r="P577" s="1">
        <f>'Olah Data'!V710</f>
        <v>0</v>
      </c>
      <c r="Q577" s="1">
        <f>'Olah Data'!W710</f>
        <v>0</v>
      </c>
    </row>
    <row r="578" spans="1:17" ht="12.75">
      <c r="A578" s="1">
        <f>'Olah Data'!A711</f>
        <v>0</v>
      </c>
      <c r="B578" s="1">
        <f>'Olah Data'!B711</f>
        <v>0</v>
      </c>
      <c r="C578" s="1">
        <f>'Olah Data'!D711</f>
        <v>0</v>
      </c>
      <c r="D578" s="1">
        <f>'Olah Data'!E711</f>
        <v>0</v>
      </c>
      <c r="E578" s="1">
        <f>'Olah Data'!I711</f>
        <v>0</v>
      </c>
      <c r="F578" s="1">
        <f>'Olah Data'!J711</f>
        <v>0</v>
      </c>
      <c r="G578" s="1">
        <f>'Olah Data'!L711</f>
        <v>0</v>
      </c>
      <c r="H578" s="1">
        <f>'Olah Data'!M711</f>
        <v>0</v>
      </c>
      <c r="I578" s="1">
        <f>'Olah Data'!N711</f>
        <v>0</v>
      </c>
      <c r="J578" s="1">
        <f>'Olah Data'!O711</f>
        <v>0</v>
      </c>
      <c r="K578" s="1">
        <f>'Olah Data'!P711</f>
        <v>0</v>
      </c>
      <c r="L578" s="1">
        <f>'Olah Data'!Q711</f>
        <v>0</v>
      </c>
      <c r="M578" s="1">
        <f>'Olah Data'!R711</f>
        <v>0</v>
      </c>
      <c r="N578" s="1">
        <f>'Olah Data'!S711</f>
        <v>0</v>
      </c>
      <c r="O578" s="1">
        <f>'Olah Data'!U711</f>
        <v>0</v>
      </c>
      <c r="P578" s="1">
        <f>'Olah Data'!V711</f>
        <v>0</v>
      </c>
      <c r="Q578" s="1">
        <f>'Olah Data'!W711</f>
        <v>0</v>
      </c>
    </row>
    <row r="579" spans="1:17" ht="12.75">
      <c r="A579" s="1">
        <f>'Olah Data'!A712</f>
        <v>0</v>
      </c>
      <c r="B579" s="1">
        <f>'Olah Data'!B712</f>
        <v>0</v>
      </c>
      <c r="C579" s="1">
        <f>'Olah Data'!D712</f>
        <v>0</v>
      </c>
      <c r="D579" s="1">
        <f>'Olah Data'!E712</f>
        <v>0</v>
      </c>
      <c r="E579" s="1">
        <f>'Olah Data'!I712</f>
        <v>0</v>
      </c>
      <c r="F579" s="1">
        <f>'Olah Data'!J712</f>
        <v>0</v>
      </c>
      <c r="G579" s="1">
        <f>'Olah Data'!L712</f>
        <v>0</v>
      </c>
      <c r="H579" s="1">
        <f>'Olah Data'!M712</f>
        <v>0</v>
      </c>
      <c r="I579" s="1">
        <f>'Olah Data'!N712</f>
        <v>0</v>
      </c>
      <c r="J579" s="1">
        <f>'Olah Data'!O712</f>
        <v>0</v>
      </c>
      <c r="K579" s="1">
        <f>'Olah Data'!P712</f>
        <v>0</v>
      </c>
      <c r="L579" s="1">
        <f>'Olah Data'!Q712</f>
        <v>0</v>
      </c>
      <c r="M579" s="1">
        <f>'Olah Data'!R712</f>
        <v>0</v>
      </c>
      <c r="N579" s="1">
        <f>'Olah Data'!S712</f>
        <v>0</v>
      </c>
      <c r="O579" s="1">
        <f>'Olah Data'!U712</f>
        <v>0</v>
      </c>
      <c r="P579" s="1">
        <f>'Olah Data'!V712</f>
        <v>0</v>
      </c>
      <c r="Q579" s="1">
        <f>'Olah Data'!W712</f>
        <v>0</v>
      </c>
    </row>
    <row r="580" spans="1:17" ht="12.75">
      <c r="A580" s="1">
        <f>'Olah Data'!A713</f>
        <v>0</v>
      </c>
      <c r="B580" s="1">
        <f>'Olah Data'!B713</f>
        <v>0</v>
      </c>
      <c r="C580" s="1">
        <f>'Olah Data'!D713</f>
        <v>0</v>
      </c>
      <c r="D580" s="1">
        <f>'Olah Data'!E713</f>
        <v>0</v>
      </c>
      <c r="E580" s="1">
        <f>'Olah Data'!I713</f>
        <v>0</v>
      </c>
      <c r="F580" s="1">
        <f>'Olah Data'!J713</f>
        <v>0</v>
      </c>
      <c r="G580" s="1">
        <f>'Olah Data'!L713</f>
        <v>0</v>
      </c>
      <c r="H580" s="1">
        <f>'Olah Data'!M713</f>
        <v>0</v>
      </c>
      <c r="I580" s="1">
        <f>'Olah Data'!N713</f>
        <v>0</v>
      </c>
      <c r="J580" s="1">
        <f>'Olah Data'!O713</f>
        <v>0</v>
      </c>
      <c r="K580" s="1">
        <f>'Olah Data'!P713</f>
        <v>0</v>
      </c>
      <c r="L580" s="1">
        <f>'Olah Data'!Q713</f>
        <v>0</v>
      </c>
      <c r="M580" s="1">
        <f>'Olah Data'!R713</f>
        <v>0</v>
      </c>
      <c r="N580" s="1">
        <f>'Olah Data'!S713</f>
        <v>0</v>
      </c>
      <c r="O580" s="1">
        <f>'Olah Data'!U713</f>
        <v>0</v>
      </c>
      <c r="P580" s="1">
        <f>'Olah Data'!V713</f>
        <v>0</v>
      </c>
      <c r="Q580" s="1">
        <f>'Olah Data'!W713</f>
        <v>0</v>
      </c>
    </row>
    <row r="581" spans="1:17" ht="12.75">
      <c r="A581" s="1">
        <f>'Olah Data'!A714</f>
        <v>0</v>
      </c>
      <c r="B581" s="1">
        <f>'Olah Data'!B714</f>
        <v>0</v>
      </c>
      <c r="C581" s="1">
        <f>'Olah Data'!D714</f>
        <v>0</v>
      </c>
      <c r="D581" s="1">
        <f>'Olah Data'!E714</f>
        <v>0</v>
      </c>
      <c r="E581" s="1">
        <f>'Olah Data'!I714</f>
        <v>0</v>
      </c>
      <c r="F581" s="1">
        <f>'Olah Data'!J714</f>
        <v>0</v>
      </c>
      <c r="G581" s="1">
        <f>'Olah Data'!L714</f>
        <v>0</v>
      </c>
      <c r="H581" s="1">
        <f>'Olah Data'!M714</f>
        <v>0</v>
      </c>
      <c r="I581" s="1">
        <f>'Olah Data'!N714</f>
        <v>0</v>
      </c>
      <c r="J581" s="1">
        <f>'Olah Data'!O714</f>
        <v>0</v>
      </c>
      <c r="K581" s="1">
        <f>'Olah Data'!P714</f>
        <v>0</v>
      </c>
      <c r="L581" s="1">
        <f>'Olah Data'!Q714</f>
        <v>0</v>
      </c>
      <c r="M581" s="1">
        <f>'Olah Data'!R714</f>
        <v>0</v>
      </c>
      <c r="N581" s="1">
        <f>'Olah Data'!S714</f>
        <v>0</v>
      </c>
      <c r="O581" s="1">
        <f>'Olah Data'!U714</f>
        <v>0</v>
      </c>
      <c r="P581" s="1">
        <f>'Olah Data'!V714</f>
        <v>0</v>
      </c>
      <c r="Q581" s="1">
        <f>'Olah Data'!W714</f>
        <v>0</v>
      </c>
    </row>
    <row r="582" spans="1:17" ht="12.75">
      <c r="A582" s="1">
        <f>'Olah Data'!A715</f>
        <v>0</v>
      </c>
      <c r="B582" s="1">
        <f>'Olah Data'!B715</f>
        <v>0</v>
      </c>
      <c r="C582" s="1">
        <f>'Olah Data'!D715</f>
        <v>0</v>
      </c>
      <c r="D582" s="1">
        <f>'Olah Data'!E715</f>
        <v>0</v>
      </c>
      <c r="E582" s="1">
        <f>'Olah Data'!I715</f>
        <v>0</v>
      </c>
      <c r="F582" s="1">
        <f>'Olah Data'!J715</f>
        <v>0</v>
      </c>
      <c r="G582" s="1">
        <f>'Olah Data'!L715</f>
        <v>0</v>
      </c>
      <c r="H582" s="1">
        <f>'Olah Data'!M715</f>
        <v>0</v>
      </c>
      <c r="I582" s="1">
        <f>'Olah Data'!N715</f>
        <v>0</v>
      </c>
      <c r="J582" s="1">
        <f>'Olah Data'!O715</f>
        <v>0</v>
      </c>
      <c r="K582" s="1">
        <f>'Olah Data'!P715</f>
        <v>0</v>
      </c>
      <c r="L582" s="1">
        <f>'Olah Data'!Q715</f>
        <v>0</v>
      </c>
      <c r="M582" s="1">
        <f>'Olah Data'!R715</f>
        <v>0</v>
      </c>
      <c r="N582" s="1">
        <f>'Olah Data'!S715</f>
        <v>0</v>
      </c>
      <c r="O582" s="1">
        <f>'Olah Data'!U715</f>
        <v>0</v>
      </c>
      <c r="P582" s="1">
        <f>'Olah Data'!V715</f>
        <v>0</v>
      </c>
      <c r="Q582" s="1">
        <f>'Olah Data'!W715</f>
        <v>0</v>
      </c>
    </row>
    <row r="583" spans="1:17" ht="12.75">
      <c r="A583" s="1">
        <f>'Olah Data'!A716</f>
        <v>0</v>
      </c>
      <c r="B583" s="1">
        <f>'Olah Data'!B716</f>
        <v>0</v>
      </c>
      <c r="C583" s="1">
        <f>'Olah Data'!D716</f>
        <v>0</v>
      </c>
      <c r="D583" s="1">
        <f>'Olah Data'!E716</f>
        <v>0</v>
      </c>
      <c r="E583" s="1">
        <f>'Olah Data'!I716</f>
        <v>0</v>
      </c>
      <c r="F583" s="1">
        <f>'Olah Data'!J716</f>
        <v>0</v>
      </c>
      <c r="G583" s="1">
        <f>'Olah Data'!L716</f>
        <v>0</v>
      </c>
      <c r="H583" s="1">
        <f>'Olah Data'!M716</f>
        <v>0</v>
      </c>
      <c r="I583" s="1">
        <f>'Olah Data'!N716</f>
        <v>0</v>
      </c>
      <c r="J583" s="1">
        <f>'Olah Data'!O716</f>
        <v>0</v>
      </c>
      <c r="K583" s="1">
        <f>'Olah Data'!P716</f>
        <v>0</v>
      </c>
      <c r="L583" s="1">
        <f>'Olah Data'!Q716</f>
        <v>0</v>
      </c>
      <c r="M583" s="1">
        <f>'Olah Data'!R716</f>
        <v>0</v>
      </c>
      <c r="N583" s="1">
        <f>'Olah Data'!S716</f>
        <v>0</v>
      </c>
      <c r="O583" s="1">
        <f>'Olah Data'!U716</f>
        <v>0</v>
      </c>
      <c r="P583" s="1">
        <f>'Olah Data'!V716</f>
        <v>0</v>
      </c>
      <c r="Q583" s="1">
        <f>'Olah Data'!W716</f>
        <v>0</v>
      </c>
    </row>
    <row r="584" spans="1:17" ht="12.75">
      <c r="A584" s="1">
        <f>'Olah Data'!A717</f>
        <v>0</v>
      </c>
      <c r="B584" s="1">
        <f>'Olah Data'!B717</f>
        <v>0</v>
      </c>
      <c r="C584" s="1">
        <f>'Olah Data'!D717</f>
        <v>0</v>
      </c>
      <c r="D584" s="1">
        <f>'Olah Data'!E717</f>
        <v>0</v>
      </c>
      <c r="E584" s="1">
        <f>'Olah Data'!I717</f>
        <v>0</v>
      </c>
      <c r="F584" s="1">
        <f>'Olah Data'!J717</f>
        <v>0</v>
      </c>
      <c r="G584" s="1">
        <f>'Olah Data'!L717</f>
        <v>0</v>
      </c>
      <c r="H584" s="1">
        <f>'Olah Data'!M717</f>
        <v>0</v>
      </c>
      <c r="I584" s="1">
        <f>'Olah Data'!N717</f>
        <v>0</v>
      </c>
      <c r="J584" s="1">
        <f>'Olah Data'!O717</f>
        <v>0</v>
      </c>
      <c r="K584" s="1">
        <f>'Olah Data'!P717</f>
        <v>0</v>
      </c>
      <c r="L584" s="1">
        <f>'Olah Data'!Q717</f>
        <v>0</v>
      </c>
      <c r="M584" s="1">
        <f>'Olah Data'!R717</f>
        <v>0</v>
      </c>
      <c r="N584" s="1">
        <f>'Olah Data'!S717</f>
        <v>0</v>
      </c>
      <c r="O584" s="1">
        <f>'Olah Data'!U717</f>
        <v>0</v>
      </c>
      <c r="P584" s="1">
        <f>'Olah Data'!V717</f>
        <v>0</v>
      </c>
      <c r="Q584" s="1">
        <f>'Olah Data'!W717</f>
        <v>0</v>
      </c>
    </row>
    <row r="585" spans="1:17" ht="12.75">
      <c r="A585" s="1">
        <f>'Olah Data'!A718</f>
        <v>0</v>
      </c>
      <c r="B585" s="1">
        <f>'Olah Data'!B718</f>
        <v>0</v>
      </c>
      <c r="C585" s="1">
        <f>'Olah Data'!D718</f>
        <v>0</v>
      </c>
      <c r="D585" s="1">
        <f>'Olah Data'!E718</f>
        <v>0</v>
      </c>
      <c r="E585" s="1">
        <f>'Olah Data'!I718</f>
        <v>0</v>
      </c>
      <c r="F585" s="1">
        <f>'Olah Data'!J718</f>
        <v>0</v>
      </c>
      <c r="G585" s="1">
        <f>'Olah Data'!L718</f>
        <v>0</v>
      </c>
      <c r="H585" s="1">
        <f>'Olah Data'!M718</f>
        <v>0</v>
      </c>
      <c r="I585" s="1">
        <f>'Olah Data'!N718</f>
        <v>0</v>
      </c>
      <c r="J585" s="1">
        <f>'Olah Data'!O718</f>
        <v>0</v>
      </c>
      <c r="K585" s="1">
        <f>'Olah Data'!P718</f>
        <v>0</v>
      </c>
      <c r="L585" s="1">
        <f>'Olah Data'!Q718</f>
        <v>0</v>
      </c>
      <c r="M585" s="1">
        <f>'Olah Data'!R718</f>
        <v>0</v>
      </c>
      <c r="N585" s="1">
        <f>'Olah Data'!S718</f>
        <v>0</v>
      </c>
      <c r="O585" s="1">
        <f>'Olah Data'!U718</f>
        <v>0</v>
      </c>
      <c r="P585" s="1">
        <f>'Olah Data'!V718</f>
        <v>0</v>
      </c>
      <c r="Q585" s="1">
        <f>'Olah Data'!W718</f>
        <v>0</v>
      </c>
    </row>
    <row r="586" spans="1:17" ht="12.75">
      <c r="A586" s="1">
        <f>'Olah Data'!A719</f>
        <v>0</v>
      </c>
      <c r="B586" s="1">
        <f>'Olah Data'!B719</f>
        <v>0</v>
      </c>
      <c r="C586" s="1">
        <f>'Olah Data'!D719</f>
        <v>0</v>
      </c>
      <c r="D586" s="1">
        <f>'Olah Data'!E719</f>
        <v>0</v>
      </c>
      <c r="E586" s="1">
        <f>'Olah Data'!I719</f>
        <v>0</v>
      </c>
      <c r="F586" s="1">
        <f>'Olah Data'!J719</f>
        <v>0</v>
      </c>
      <c r="G586" s="1">
        <f>'Olah Data'!L719</f>
        <v>0</v>
      </c>
      <c r="H586" s="1">
        <f>'Olah Data'!M719</f>
        <v>0</v>
      </c>
      <c r="I586" s="1">
        <f>'Olah Data'!N719</f>
        <v>0</v>
      </c>
      <c r="J586" s="1">
        <f>'Olah Data'!O719</f>
        <v>0</v>
      </c>
      <c r="K586" s="1">
        <f>'Olah Data'!P719</f>
        <v>0</v>
      </c>
      <c r="L586" s="1">
        <f>'Olah Data'!Q719</f>
        <v>0</v>
      </c>
      <c r="M586" s="1">
        <f>'Olah Data'!R719</f>
        <v>0</v>
      </c>
      <c r="N586" s="1">
        <f>'Olah Data'!S719</f>
        <v>0</v>
      </c>
      <c r="O586" s="1">
        <f>'Olah Data'!U719</f>
        <v>0</v>
      </c>
      <c r="P586" s="1">
        <f>'Olah Data'!V719</f>
        <v>0</v>
      </c>
      <c r="Q586" s="1">
        <f>'Olah Data'!W719</f>
        <v>0</v>
      </c>
    </row>
    <row r="587" spans="1:17" ht="12.75">
      <c r="A587" s="1">
        <f>'Olah Data'!A720</f>
        <v>0</v>
      </c>
      <c r="B587" s="1">
        <f>'Olah Data'!B720</f>
        <v>0</v>
      </c>
      <c r="C587" s="1">
        <f>'Olah Data'!D720</f>
        <v>0</v>
      </c>
      <c r="D587" s="1">
        <f>'Olah Data'!E720</f>
        <v>0</v>
      </c>
      <c r="E587" s="1">
        <f>'Olah Data'!I720</f>
        <v>0</v>
      </c>
      <c r="F587" s="1">
        <f>'Olah Data'!J720</f>
        <v>0</v>
      </c>
      <c r="G587" s="1">
        <f>'Olah Data'!L720</f>
        <v>0</v>
      </c>
      <c r="H587" s="1">
        <f>'Olah Data'!M720</f>
        <v>0</v>
      </c>
      <c r="I587" s="1">
        <f>'Olah Data'!N720</f>
        <v>0</v>
      </c>
      <c r="J587" s="1">
        <f>'Olah Data'!O720</f>
        <v>0</v>
      </c>
      <c r="K587" s="1">
        <f>'Olah Data'!P720</f>
        <v>0</v>
      </c>
      <c r="L587" s="1">
        <f>'Olah Data'!Q720</f>
        <v>0</v>
      </c>
      <c r="M587" s="1">
        <f>'Olah Data'!R720</f>
        <v>0</v>
      </c>
      <c r="N587" s="1">
        <f>'Olah Data'!S720</f>
        <v>0</v>
      </c>
      <c r="O587" s="1">
        <f>'Olah Data'!U720</f>
        <v>0</v>
      </c>
      <c r="P587" s="1">
        <f>'Olah Data'!V720</f>
        <v>0</v>
      </c>
      <c r="Q587" s="1">
        <f>'Olah Data'!W720</f>
        <v>0</v>
      </c>
    </row>
    <row r="588" spans="1:17" ht="12.75">
      <c r="A588" s="1">
        <f>'Olah Data'!A721</f>
        <v>0</v>
      </c>
      <c r="B588" s="1">
        <f>'Olah Data'!B721</f>
        <v>0</v>
      </c>
      <c r="C588" s="1">
        <f>'Olah Data'!D721</f>
        <v>0</v>
      </c>
      <c r="D588" s="1">
        <f>'Olah Data'!E721</f>
        <v>0</v>
      </c>
      <c r="E588" s="1">
        <f>'Olah Data'!I721</f>
        <v>0</v>
      </c>
      <c r="F588" s="1">
        <f>'Olah Data'!J721</f>
        <v>0</v>
      </c>
      <c r="G588" s="1">
        <f>'Olah Data'!L721</f>
        <v>0</v>
      </c>
      <c r="H588" s="1">
        <f>'Olah Data'!M721</f>
        <v>0</v>
      </c>
      <c r="I588" s="1">
        <f>'Olah Data'!N721</f>
        <v>0</v>
      </c>
      <c r="J588" s="1">
        <f>'Olah Data'!O721</f>
        <v>0</v>
      </c>
      <c r="K588" s="1">
        <f>'Olah Data'!P721</f>
        <v>0</v>
      </c>
      <c r="L588" s="1">
        <f>'Olah Data'!Q721</f>
        <v>0</v>
      </c>
      <c r="M588" s="1">
        <f>'Olah Data'!R721</f>
        <v>0</v>
      </c>
      <c r="N588" s="1">
        <f>'Olah Data'!S721</f>
        <v>0</v>
      </c>
      <c r="O588" s="1">
        <f>'Olah Data'!U721</f>
        <v>0</v>
      </c>
      <c r="P588" s="1">
        <f>'Olah Data'!V721</f>
        <v>0</v>
      </c>
      <c r="Q588" s="1">
        <f>'Olah Data'!W721</f>
        <v>0</v>
      </c>
    </row>
    <row r="589" spans="1:17" ht="12.75">
      <c r="A589" s="1">
        <f>'Olah Data'!A722</f>
        <v>0</v>
      </c>
      <c r="B589" s="1">
        <f>'Olah Data'!B722</f>
        <v>0</v>
      </c>
      <c r="C589" s="1">
        <f>'Olah Data'!D722</f>
        <v>0</v>
      </c>
      <c r="D589" s="1">
        <f>'Olah Data'!E722</f>
        <v>0</v>
      </c>
      <c r="E589" s="1">
        <f>'Olah Data'!I722</f>
        <v>0</v>
      </c>
      <c r="F589" s="1">
        <f>'Olah Data'!J722</f>
        <v>0</v>
      </c>
      <c r="G589" s="1">
        <f>'Olah Data'!L722</f>
        <v>0</v>
      </c>
      <c r="H589" s="1">
        <f>'Olah Data'!M722</f>
        <v>0</v>
      </c>
      <c r="I589" s="1">
        <f>'Olah Data'!N722</f>
        <v>0</v>
      </c>
      <c r="J589" s="1">
        <f>'Olah Data'!O722</f>
        <v>0</v>
      </c>
      <c r="K589" s="1">
        <f>'Olah Data'!P722</f>
        <v>0</v>
      </c>
      <c r="L589" s="1">
        <f>'Olah Data'!Q722</f>
        <v>0</v>
      </c>
      <c r="M589" s="1">
        <f>'Olah Data'!R722</f>
        <v>0</v>
      </c>
      <c r="N589" s="1">
        <f>'Olah Data'!S722</f>
        <v>0</v>
      </c>
      <c r="O589" s="1">
        <f>'Olah Data'!U722</f>
        <v>0</v>
      </c>
      <c r="P589" s="1">
        <f>'Olah Data'!V722</f>
        <v>0</v>
      </c>
      <c r="Q589" s="1">
        <f>'Olah Data'!W722</f>
        <v>0</v>
      </c>
    </row>
    <row r="590" spans="1:17" ht="12.75">
      <c r="A590" s="1">
        <f>'Olah Data'!A723</f>
        <v>0</v>
      </c>
      <c r="B590" s="1">
        <f>'Olah Data'!B723</f>
        <v>0</v>
      </c>
      <c r="C590" s="1">
        <f>'Olah Data'!D723</f>
        <v>0</v>
      </c>
      <c r="D590" s="1">
        <f>'Olah Data'!E723</f>
        <v>0</v>
      </c>
      <c r="E590" s="1">
        <f>'Olah Data'!I723</f>
        <v>0</v>
      </c>
      <c r="F590" s="1">
        <f>'Olah Data'!J723</f>
        <v>0</v>
      </c>
      <c r="G590" s="1">
        <f>'Olah Data'!L723</f>
        <v>0</v>
      </c>
      <c r="H590" s="1">
        <f>'Olah Data'!M723</f>
        <v>0</v>
      </c>
      <c r="I590" s="1">
        <f>'Olah Data'!N723</f>
        <v>0</v>
      </c>
      <c r="J590" s="1">
        <f>'Olah Data'!O723</f>
        <v>0</v>
      </c>
      <c r="K590" s="1">
        <f>'Olah Data'!P723</f>
        <v>0</v>
      </c>
      <c r="L590" s="1">
        <f>'Olah Data'!Q723</f>
        <v>0</v>
      </c>
      <c r="M590" s="1">
        <f>'Olah Data'!R723</f>
        <v>0</v>
      </c>
      <c r="N590" s="1">
        <f>'Olah Data'!S723</f>
        <v>0</v>
      </c>
      <c r="O590" s="1">
        <f>'Olah Data'!U723</f>
        <v>0</v>
      </c>
      <c r="P590" s="1">
        <f>'Olah Data'!V723</f>
        <v>0</v>
      </c>
      <c r="Q590" s="1">
        <f>'Olah Data'!W723</f>
        <v>0</v>
      </c>
    </row>
    <row r="591" spans="1:17" ht="12.75">
      <c r="A591" s="1">
        <f>'Olah Data'!A724</f>
        <v>0</v>
      </c>
      <c r="B591" s="1">
        <f>'Olah Data'!B724</f>
        <v>0</v>
      </c>
      <c r="C591" s="1">
        <f>'Olah Data'!D724</f>
        <v>0</v>
      </c>
      <c r="D591" s="1">
        <f>'Olah Data'!E724</f>
        <v>0</v>
      </c>
      <c r="E591" s="1">
        <f>'Olah Data'!I724</f>
        <v>0</v>
      </c>
      <c r="F591" s="1">
        <f>'Olah Data'!J724</f>
        <v>0</v>
      </c>
      <c r="G591" s="1">
        <f>'Olah Data'!L724</f>
        <v>0</v>
      </c>
      <c r="H591" s="1">
        <f>'Olah Data'!M724</f>
        <v>0</v>
      </c>
      <c r="I591" s="1">
        <f>'Olah Data'!N724</f>
        <v>0</v>
      </c>
      <c r="J591" s="1">
        <f>'Olah Data'!O724</f>
        <v>0</v>
      </c>
      <c r="K591" s="1">
        <f>'Olah Data'!P724</f>
        <v>0</v>
      </c>
      <c r="L591" s="1">
        <f>'Olah Data'!Q724</f>
        <v>0</v>
      </c>
      <c r="M591" s="1">
        <f>'Olah Data'!R724</f>
        <v>0</v>
      </c>
      <c r="N591" s="1">
        <f>'Olah Data'!S724</f>
        <v>0</v>
      </c>
      <c r="O591" s="1">
        <f>'Olah Data'!U724</f>
        <v>0</v>
      </c>
      <c r="P591" s="1">
        <f>'Olah Data'!V724</f>
        <v>0</v>
      </c>
      <c r="Q591" s="1">
        <f>'Olah Data'!W724</f>
        <v>0</v>
      </c>
    </row>
    <row r="592" spans="1:17" ht="12.75">
      <c r="A592" s="1">
        <f>'Olah Data'!A725</f>
        <v>0</v>
      </c>
      <c r="B592" s="1">
        <f>'Olah Data'!B725</f>
        <v>0</v>
      </c>
      <c r="C592" s="1">
        <f>'Olah Data'!D725</f>
        <v>0</v>
      </c>
      <c r="D592" s="1">
        <f>'Olah Data'!E725</f>
        <v>0</v>
      </c>
      <c r="E592" s="1">
        <f>'Olah Data'!I725</f>
        <v>0</v>
      </c>
      <c r="F592" s="1">
        <f>'Olah Data'!J725</f>
        <v>0</v>
      </c>
      <c r="G592" s="1">
        <f>'Olah Data'!L725</f>
        <v>0</v>
      </c>
      <c r="H592" s="1">
        <f>'Olah Data'!M725</f>
        <v>0</v>
      </c>
      <c r="I592" s="1">
        <f>'Olah Data'!N725</f>
        <v>0</v>
      </c>
      <c r="J592" s="1">
        <f>'Olah Data'!O725</f>
        <v>0</v>
      </c>
      <c r="K592" s="1">
        <f>'Olah Data'!P725</f>
        <v>0</v>
      </c>
      <c r="L592" s="1">
        <f>'Olah Data'!Q725</f>
        <v>0</v>
      </c>
      <c r="M592" s="1">
        <f>'Olah Data'!R725</f>
        <v>0</v>
      </c>
      <c r="N592" s="1">
        <f>'Olah Data'!S725</f>
        <v>0</v>
      </c>
      <c r="O592" s="1">
        <f>'Olah Data'!U725</f>
        <v>0</v>
      </c>
      <c r="P592" s="1">
        <f>'Olah Data'!V725</f>
        <v>0</v>
      </c>
      <c r="Q592" s="1">
        <f>'Olah Data'!W725</f>
        <v>0</v>
      </c>
    </row>
    <row r="593" spans="1:17" ht="12.75">
      <c r="A593" s="1">
        <f>'Olah Data'!A726</f>
        <v>0</v>
      </c>
      <c r="B593" s="1">
        <f>'Olah Data'!B726</f>
        <v>0</v>
      </c>
      <c r="C593" s="1">
        <f>'Olah Data'!D726</f>
        <v>0</v>
      </c>
      <c r="D593" s="1">
        <f>'Olah Data'!E726</f>
        <v>0</v>
      </c>
      <c r="E593" s="1">
        <f>'Olah Data'!I726</f>
        <v>0</v>
      </c>
      <c r="F593" s="1">
        <f>'Olah Data'!J726</f>
        <v>0</v>
      </c>
      <c r="G593" s="1">
        <f>'Olah Data'!L726</f>
        <v>0</v>
      </c>
      <c r="H593" s="1">
        <f>'Olah Data'!M726</f>
        <v>0</v>
      </c>
      <c r="I593" s="1">
        <f>'Olah Data'!N726</f>
        <v>0</v>
      </c>
      <c r="J593" s="1">
        <f>'Olah Data'!O726</f>
        <v>0</v>
      </c>
      <c r="K593" s="1">
        <f>'Olah Data'!P726</f>
        <v>0</v>
      </c>
      <c r="L593" s="1">
        <f>'Olah Data'!Q726</f>
        <v>0</v>
      </c>
      <c r="M593" s="1">
        <f>'Olah Data'!R726</f>
        <v>0</v>
      </c>
      <c r="N593" s="1">
        <f>'Olah Data'!S726</f>
        <v>0</v>
      </c>
      <c r="O593" s="1">
        <f>'Olah Data'!U726</f>
        <v>0</v>
      </c>
      <c r="P593" s="1">
        <f>'Olah Data'!V726</f>
        <v>0</v>
      </c>
      <c r="Q593" s="1">
        <f>'Olah Data'!W726</f>
        <v>0</v>
      </c>
    </row>
    <row r="594" spans="1:17" ht="12.75">
      <c r="A594" s="1">
        <f>'Olah Data'!A727</f>
        <v>0</v>
      </c>
      <c r="B594" s="1">
        <f>'Olah Data'!B727</f>
        <v>0</v>
      </c>
      <c r="C594" s="1">
        <f>'Olah Data'!D727</f>
        <v>0</v>
      </c>
      <c r="D594" s="1">
        <f>'Olah Data'!E727</f>
        <v>0</v>
      </c>
      <c r="E594" s="1">
        <f>'Olah Data'!I727</f>
        <v>0</v>
      </c>
      <c r="F594" s="1">
        <f>'Olah Data'!J727</f>
        <v>0</v>
      </c>
      <c r="G594" s="1">
        <f>'Olah Data'!L727</f>
        <v>0</v>
      </c>
      <c r="H594" s="1">
        <f>'Olah Data'!M727</f>
        <v>0</v>
      </c>
      <c r="I594" s="1">
        <f>'Olah Data'!N727</f>
        <v>0</v>
      </c>
      <c r="J594" s="1">
        <f>'Olah Data'!O727</f>
        <v>0</v>
      </c>
      <c r="K594" s="1">
        <f>'Olah Data'!P727</f>
        <v>0</v>
      </c>
      <c r="L594" s="1">
        <f>'Olah Data'!Q727</f>
        <v>0</v>
      </c>
      <c r="M594" s="1">
        <f>'Olah Data'!R727</f>
        <v>0</v>
      </c>
      <c r="N594" s="1">
        <f>'Olah Data'!S727</f>
        <v>0</v>
      </c>
      <c r="O594" s="1">
        <f>'Olah Data'!U727</f>
        <v>0</v>
      </c>
      <c r="P594" s="1">
        <f>'Olah Data'!V727</f>
        <v>0</v>
      </c>
      <c r="Q594" s="1">
        <f>'Olah Data'!W727</f>
        <v>0</v>
      </c>
    </row>
    <row r="595" spans="1:17" ht="12.75">
      <c r="A595" s="1">
        <f>'Olah Data'!A728</f>
        <v>0</v>
      </c>
      <c r="B595" s="1">
        <f>'Olah Data'!B728</f>
        <v>0</v>
      </c>
      <c r="C595" s="1">
        <f>'Olah Data'!D728</f>
        <v>0</v>
      </c>
      <c r="D595" s="1">
        <f>'Olah Data'!E728</f>
        <v>0</v>
      </c>
      <c r="E595" s="1">
        <f>'Olah Data'!I728</f>
        <v>0</v>
      </c>
      <c r="F595" s="1">
        <f>'Olah Data'!J728</f>
        <v>0</v>
      </c>
      <c r="G595" s="1">
        <f>'Olah Data'!L728</f>
        <v>0</v>
      </c>
      <c r="H595" s="1">
        <f>'Olah Data'!M728</f>
        <v>0</v>
      </c>
      <c r="I595" s="1">
        <f>'Olah Data'!N728</f>
        <v>0</v>
      </c>
      <c r="J595" s="1">
        <f>'Olah Data'!O728</f>
        <v>0</v>
      </c>
      <c r="K595" s="1">
        <f>'Olah Data'!P728</f>
        <v>0</v>
      </c>
      <c r="L595" s="1">
        <f>'Olah Data'!Q728</f>
        <v>0</v>
      </c>
      <c r="M595" s="1">
        <f>'Olah Data'!R728</f>
        <v>0</v>
      </c>
      <c r="N595" s="1">
        <f>'Olah Data'!S728</f>
        <v>0</v>
      </c>
      <c r="O595" s="1">
        <f>'Olah Data'!U728</f>
        <v>0</v>
      </c>
      <c r="P595" s="1">
        <f>'Olah Data'!V728</f>
        <v>0</v>
      </c>
      <c r="Q595" s="1">
        <f>'Olah Data'!W728</f>
        <v>0</v>
      </c>
    </row>
    <row r="596" spans="1:17" ht="12.75">
      <c r="A596" s="1">
        <f>'Olah Data'!A729</f>
        <v>0</v>
      </c>
      <c r="B596" s="1">
        <f>'Olah Data'!B729</f>
        <v>0</v>
      </c>
      <c r="C596" s="1">
        <f>'Olah Data'!D729</f>
        <v>0</v>
      </c>
      <c r="D596" s="1">
        <f>'Olah Data'!E729</f>
        <v>0</v>
      </c>
      <c r="E596" s="1">
        <f>'Olah Data'!I729</f>
        <v>0</v>
      </c>
      <c r="F596" s="1">
        <f>'Olah Data'!J729</f>
        <v>0</v>
      </c>
      <c r="G596" s="1">
        <f>'Olah Data'!L729</f>
        <v>0</v>
      </c>
      <c r="H596" s="1">
        <f>'Olah Data'!M729</f>
        <v>0</v>
      </c>
      <c r="I596" s="1">
        <f>'Olah Data'!N729</f>
        <v>0</v>
      </c>
      <c r="J596" s="1">
        <f>'Olah Data'!O729</f>
        <v>0</v>
      </c>
      <c r="K596" s="1">
        <f>'Olah Data'!P729</f>
        <v>0</v>
      </c>
      <c r="L596" s="1">
        <f>'Olah Data'!Q729</f>
        <v>0</v>
      </c>
      <c r="M596" s="1">
        <f>'Olah Data'!R729</f>
        <v>0</v>
      </c>
      <c r="N596" s="1">
        <f>'Olah Data'!S729</f>
        <v>0</v>
      </c>
      <c r="O596" s="1">
        <f>'Olah Data'!U729</f>
        <v>0</v>
      </c>
      <c r="P596" s="1">
        <f>'Olah Data'!V729</f>
        <v>0</v>
      </c>
      <c r="Q596" s="1">
        <f>'Olah Data'!W729</f>
        <v>0</v>
      </c>
    </row>
    <row r="597" spans="1:17" ht="12.75">
      <c r="A597" s="1">
        <f>'Olah Data'!A730</f>
        <v>0</v>
      </c>
      <c r="B597" s="1">
        <f>'Olah Data'!B730</f>
        <v>0</v>
      </c>
      <c r="C597" s="1">
        <f>'Olah Data'!D730</f>
        <v>0</v>
      </c>
      <c r="D597" s="1">
        <f>'Olah Data'!E730</f>
        <v>0</v>
      </c>
      <c r="E597" s="1">
        <f>'Olah Data'!I730</f>
        <v>0</v>
      </c>
      <c r="F597" s="1">
        <f>'Olah Data'!J730</f>
        <v>0</v>
      </c>
      <c r="G597" s="1">
        <f>'Olah Data'!L730</f>
        <v>0</v>
      </c>
      <c r="H597" s="1">
        <f>'Olah Data'!M730</f>
        <v>0</v>
      </c>
      <c r="I597" s="1">
        <f>'Olah Data'!N730</f>
        <v>0</v>
      </c>
      <c r="J597" s="1">
        <f>'Olah Data'!O730</f>
        <v>0</v>
      </c>
      <c r="K597" s="1">
        <f>'Olah Data'!P730</f>
        <v>0</v>
      </c>
      <c r="L597" s="1">
        <f>'Olah Data'!Q730</f>
        <v>0</v>
      </c>
      <c r="M597" s="1">
        <f>'Olah Data'!R730</f>
        <v>0</v>
      </c>
      <c r="N597" s="1">
        <f>'Olah Data'!S730</f>
        <v>0</v>
      </c>
      <c r="O597" s="1">
        <f>'Olah Data'!U730</f>
        <v>0</v>
      </c>
      <c r="P597" s="1">
        <f>'Olah Data'!V730</f>
        <v>0</v>
      </c>
      <c r="Q597" s="1">
        <f>'Olah Data'!W730</f>
        <v>0</v>
      </c>
    </row>
    <row r="598" spans="1:17" ht="12.75">
      <c r="A598" s="1">
        <f>'Olah Data'!A731</f>
        <v>0</v>
      </c>
      <c r="B598" s="1">
        <f>'Olah Data'!B731</f>
        <v>0</v>
      </c>
      <c r="C598" s="1">
        <f>'Olah Data'!D731</f>
        <v>0</v>
      </c>
      <c r="D598" s="1">
        <f>'Olah Data'!E731</f>
        <v>0</v>
      </c>
      <c r="E598" s="1">
        <f>'Olah Data'!I731</f>
        <v>0</v>
      </c>
      <c r="F598" s="1">
        <f>'Olah Data'!J731</f>
        <v>0</v>
      </c>
      <c r="G598" s="1">
        <f>'Olah Data'!L731</f>
        <v>0</v>
      </c>
      <c r="H598" s="1">
        <f>'Olah Data'!M731</f>
        <v>0</v>
      </c>
      <c r="I598" s="1">
        <f>'Olah Data'!N731</f>
        <v>0</v>
      </c>
      <c r="J598" s="1">
        <f>'Olah Data'!O731</f>
        <v>0</v>
      </c>
      <c r="K598" s="1">
        <f>'Olah Data'!P731</f>
        <v>0</v>
      </c>
      <c r="L598" s="1">
        <f>'Olah Data'!Q731</f>
        <v>0</v>
      </c>
      <c r="M598" s="1">
        <f>'Olah Data'!R731</f>
        <v>0</v>
      </c>
      <c r="N598" s="1">
        <f>'Olah Data'!S731</f>
        <v>0</v>
      </c>
      <c r="O598" s="1">
        <f>'Olah Data'!U731</f>
        <v>0</v>
      </c>
      <c r="P598" s="1">
        <f>'Olah Data'!V731</f>
        <v>0</v>
      </c>
      <c r="Q598" s="1">
        <f>'Olah Data'!W731</f>
        <v>0</v>
      </c>
    </row>
    <row r="599" spans="1:17" ht="12.75">
      <c r="A599" s="1">
        <f>'Olah Data'!A732</f>
        <v>0</v>
      </c>
      <c r="B599" s="1">
        <f>'Olah Data'!B732</f>
        <v>0</v>
      </c>
      <c r="C599" s="1">
        <f>'Olah Data'!D732</f>
        <v>0</v>
      </c>
      <c r="D599" s="1">
        <f>'Olah Data'!E732</f>
        <v>0</v>
      </c>
      <c r="E599" s="1">
        <f>'Olah Data'!I732</f>
        <v>0</v>
      </c>
      <c r="F599" s="1">
        <f>'Olah Data'!J732</f>
        <v>0</v>
      </c>
      <c r="G599" s="1">
        <f>'Olah Data'!L732</f>
        <v>0</v>
      </c>
      <c r="H599" s="1">
        <f>'Olah Data'!M732</f>
        <v>0</v>
      </c>
      <c r="I599" s="1">
        <f>'Olah Data'!N732</f>
        <v>0</v>
      </c>
      <c r="J599" s="1">
        <f>'Olah Data'!O732</f>
        <v>0</v>
      </c>
      <c r="K599" s="1">
        <f>'Olah Data'!P732</f>
        <v>0</v>
      </c>
      <c r="L599" s="1">
        <f>'Olah Data'!Q732</f>
        <v>0</v>
      </c>
      <c r="M599" s="1">
        <f>'Olah Data'!R732</f>
        <v>0</v>
      </c>
      <c r="N599" s="1">
        <f>'Olah Data'!S732</f>
        <v>0</v>
      </c>
      <c r="O599" s="1">
        <f>'Olah Data'!U732</f>
        <v>0</v>
      </c>
      <c r="P599" s="1">
        <f>'Olah Data'!V732</f>
        <v>0</v>
      </c>
      <c r="Q599" s="1">
        <f>'Olah Data'!W732</f>
        <v>0</v>
      </c>
    </row>
    <row r="600" spans="1:17" ht="12.75">
      <c r="A600" s="1">
        <f>'Olah Data'!A733</f>
        <v>0</v>
      </c>
      <c r="B600" s="1">
        <f>'Olah Data'!B733</f>
        <v>0</v>
      </c>
      <c r="C600" s="1">
        <f>'Olah Data'!D733</f>
        <v>0</v>
      </c>
      <c r="D600" s="1">
        <f>'Olah Data'!E733</f>
        <v>0</v>
      </c>
      <c r="E600" s="1">
        <f>'Olah Data'!I733</f>
        <v>0</v>
      </c>
      <c r="F600" s="1">
        <f>'Olah Data'!J733</f>
        <v>0</v>
      </c>
      <c r="G600" s="1">
        <f>'Olah Data'!L733</f>
        <v>0</v>
      </c>
      <c r="H600" s="1">
        <f>'Olah Data'!M733</f>
        <v>0</v>
      </c>
      <c r="I600" s="1">
        <f>'Olah Data'!N733</f>
        <v>0</v>
      </c>
      <c r="J600" s="1">
        <f>'Olah Data'!O733</f>
        <v>0</v>
      </c>
      <c r="K600" s="1">
        <f>'Olah Data'!P733</f>
        <v>0</v>
      </c>
      <c r="L600" s="1">
        <f>'Olah Data'!Q733</f>
        <v>0</v>
      </c>
      <c r="M600" s="1">
        <f>'Olah Data'!R733</f>
        <v>0</v>
      </c>
      <c r="N600" s="1">
        <f>'Olah Data'!S733</f>
        <v>0</v>
      </c>
      <c r="O600" s="1">
        <f>'Olah Data'!U733</f>
        <v>0</v>
      </c>
      <c r="P600" s="1">
        <f>'Olah Data'!V733</f>
        <v>0</v>
      </c>
      <c r="Q600" s="1">
        <f>'Olah Data'!W733</f>
        <v>0</v>
      </c>
    </row>
    <row r="601" spans="1:17" ht="12.75">
      <c r="A601" s="1">
        <f>'Olah Data'!A734</f>
        <v>0</v>
      </c>
      <c r="B601" s="1">
        <f>'Olah Data'!B734</f>
        <v>0</v>
      </c>
      <c r="C601" s="1">
        <f>'Olah Data'!D734</f>
        <v>0</v>
      </c>
      <c r="D601" s="1">
        <f>'Olah Data'!E734</f>
        <v>0</v>
      </c>
      <c r="E601" s="1">
        <f>'Olah Data'!I734</f>
        <v>0</v>
      </c>
      <c r="F601" s="1">
        <f>'Olah Data'!J734</f>
        <v>0</v>
      </c>
      <c r="G601" s="1">
        <f>'Olah Data'!L734</f>
        <v>0</v>
      </c>
      <c r="H601" s="1">
        <f>'Olah Data'!M734</f>
        <v>0</v>
      </c>
      <c r="I601" s="1">
        <f>'Olah Data'!N734</f>
        <v>0</v>
      </c>
      <c r="J601" s="1">
        <f>'Olah Data'!O734</f>
        <v>0</v>
      </c>
      <c r="K601" s="1">
        <f>'Olah Data'!P734</f>
        <v>0</v>
      </c>
      <c r="L601" s="1">
        <f>'Olah Data'!Q734</f>
        <v>0</v>
      </c>
      <c r="M601" s="1">
        <f>'Olah Data'!R734</f>
        <v>0</v>
      </c>
      <c r="N601" s="1">
        <f>'Olah Data'!S734</f>
        <v>0</v>
      </c>
      <c r="O601" s="1">
        <f>'Olah Data'!U734</f>
        <v>0</v>
      </c>
      <c r="P601" s="1">
        <f>'Olah Data'!V734</f>
        <v>0</v>
      </c>
      <c r="Q601" s="1">
        <f>'Olah Data'!W734</f>
        <v>0</v>
      </c>
    </row>
    <row r="602" spans="1:17" ht="12.75">
      <c r="A602" s="1">
        <f>'Olah Data'!A735</f>
        <v>0</v>
      </c>
      <c r="B602" s="1">
        <f>'Olah Data'!B735</f>
        <v>0</v>
      </c>
      <c r="C602" s="1">
        <f>'Olah Data'!D735</f>
        <v>0</v>
      </c>
      <c r="D602" s="1">
        <f>'Olah Data'!E735</f>
        <v>0</v>
      </c>
      <c r="E602" s="1">
        <f>'Olah Data'!I735</f>
        <v>0</v>
      </c>
      <c r="F602" s="1">
        <f>'Olah Data'!J735</f>
        <v>0</v>
      </c>
      <c r="G602" s="1">
        <f>'Olah Data'!L735</f>
        <v>0</v>
      </c>
      <c r="H602" s="1">
        <f>'Olah Data'!M735</f>
        <v>0</v>
      </c>
      <c r="I602" s="1">
        <f>'Olah Data'!N735</f>
        <v>0</v>
      </c>
      <c r="J602" s="1">
        <f>'Olah Data'!O735</f>
        <v>0</v>
      </c>
      <c r="K602" s="1">
        <f>'Olah Data'!P735</f>
        <v>0</v>
      </c>
      <c r="L602" s="1">
        <f>'Olah Data'!Q735</f>
        <v>0</v>
      </c>
      <c r="M602" s="1">
        <f>'Olah Data'!R735</f>
        <v>0</v>
      </c>
      <c r="N602" s="1">
        <f>'Olah Data'!S735</f>
        <v>0</v>
      </c>
      <c r="O602" s="1">
        <f>'Olah Data'!U735</f>
        <v>0</v>
      </c>
      <c r="P602" s="1">
        <f>'Olah Data'!V735</f>
        <v>0</v>
      </c>
      <c r="Q602" s="1">
        <f>'Olah Data'!W735</f>
        <v>0</v>
      </c>
    </row>
    <row r="603" spans="1:17" ht="12.75">
      <c r="A603" s="1">
        <f>'Olah Data'!A736</f>
        <v>0</v>
      </c>
      <c r="B603" s="1">
        <f>'Olah Data'!B736</f>
        <v>0</v>
      </c>
      <c r="C603" s="1">
        <f>'Olah Data'!D736</f>
        <v>0</v>
      </c>
      <c r="D603" s="1">
        <f>'Olah Data'!E736</f>
        <v>0</v>
      </c>
      <c r="E603" s="1">
        <f>'Olah Data'!I736</f>
        <v>0</v>
      </c>
      <c r="F603" s="1">
        <f>'Olah Data'!J736</f>
        <v>0</v>
      </c>
      <c r="G603" s="1">
        <f>'Olah Data'!L736</f>
        <v>0</v>
      </c>
      <c r="H603" s="1">
        <f>'Olah Data'!M736</f>
        <v>0</v>
      </c>
      <c r="I603" s="1">
        <f>'Olah Data'!N736</f>
        <v>0</v>
      </c>
      <c r="J603" s="1">
        <f>'Olah Data'!O736</f>
        <v>0</v>
      </c>
      <c r="K603" s="1">
        <f>'Olah Data'!P736</f>
        <v>0</v>
      </c>
      <c r="L603" s="1">
        <f>'Olah Data'!Q736</f>
        <v>0</v>
      </c>
      <c r="M603" s="1">
        <f>'Olah Data'!R736</f>
        <v>0</v>
      </c>
      <c r="N603" s="1">
        <f>'Olah Data'!S736</f>
        <v>0</v>
      </c>
      <c r="O603" s="1">
        <f>'Olah Data'!U736</f>
        <v>0</v>
      </c>
      <c r="P603" s="1">
        <f>'Olah Data'!V736</f>
        <v>0</v>
      </c>
      <c r="Q603" s="1">
        <f>'Olah Data'!W736</f>
        <v>0</v>
      </c>
    </row>
    <row r="604" spans="1:17" ht="12.75">
      <c r="A604" s="1">
        <f>'Olah Data'!A737</f>
        <v>0</v>
      </c>
      <c r="B604" s="1">
        <f>'Olah Data'!B737</f>
        <v>0</v>
      </c>
      <c r="C604" s="1">
        <f>'Olah Data'!D737</f>
        <v>0</v>
      </c>
      <c r="D604" s="1">
        <f>'Olah Data'!E737</f>
        <v>0</v>
      </c>
      <c r="E604" s="1">
        <f>'Olah Data'!I737</f>
        <v>0</v>
      </c>
      <c r="F604" s="1">
        <f>'Olah Data'!J737</f>
        <v>0</v>
      </c>
      <c r="G604" s="1">
        <f>'Olah Data'!L737</f>
        <v>0</v>
      </c>
      <c r="H604" s="1">
        <f>'Olah Data'!M737</f>
        <v>0</v>
      </c>
      <c r="I604" s="1">
        <f>'Olah Data'!N737</f>
        <v>0</v>
      </c>
      <c r="J604" s="1">
        <f>'Olah Data'!O737</f>
        <v>0</v>
      </c>
      <c r="K604" s="1">
        <f>'Olah Data'!P737</f>
        <v>0</v>
      </c>
      <c r="L604" s="1">
        <f>'Olah Data'!Q737</f>
        <v>0</v>
      </c>
      <c r="M604" s="1">
        <f>'Olah Data'!R737</f>
        <v>0</v>
      </c>
      <c r="N604" s="1">
        <f>'Olah Data'!S737</f>
        <v>0</v>
      </c>
      <c r="O604" s="1">
        <f>'Olah Data'!U737</f>
        <v>0</v>
      </c>
      <c r="P604" s="1">
        <f>'Olah Data'!V737</f>
        <v>0</v>
      </c>
      <c r="Q604" s="1">
        <f>'Olah Data'!W737</f>
        <v>0</v>
      </c>
    </row>
    <row r="605" spans="1:17" ht="12.75">
      <c r="A605" s="1">
        <f>'Olah Data'!A738</f>
        <v>0</v>
      </c>
      <c r="B605" s="1">
        <f>'Olah Data'!B738</f>
        <v>0</v>
      </c>
      <c r="C605" s="1">
        <f>'Olah Data'!D738</f>
        <v>0</v>
      </c>
      <c r="D605" s="1">
        <f>'Olah Data'!E738</f>
        <v>0</v>
      </c>
      <c r="E605" s="1">
        <f>'Olah Data'!I738</f>
        <v>0</v>
      </c>
      <c r="F605" s="1">
        <f>'Olah Data'!J738</f>
        <v>0</v>
      </c>
      <c r="G605" s="1">
        <f>'Olah Data'!L738</f>
        <v>0</v>
      </c>
      <c r="H605" s="1">
        <f>'Olah Data'!M738</f>
        <v>0</v>
      </c>
      <c r="I605" s="1">
        <f>'Olah Data'!N738</f>
        <v>0</v>
      </c>
      <c r="J605" s="1">
        <f>'Olah Data'!O738</f>
        <v>0</v>
      </c>
      <c r="K605" s="1">
        <f>'Olah Data'!P738</f>
        <v>0</v>
      </c>
      <c r="L605" s="1">
        <f>'Olah Data'!Q738</f>
        <v>0</v>
      </c>
      <c r="M605" s="1">
        <f>'Olah Data'!R738</f>
        <v>0</v>
      </c>
      <c r="N605" s="1">
        <f>'Olah Data'!S738</f>
        <v>0</v>
      </c>
      <c r="O605" s="1">
        <f>'Olah Data'!U738</f>
        <v>0</v>
      </c>
      <c r="P605" s="1">
        <f>'Olah Data'!V738</f>
        <v>0</v>
      </c>
      <c r="Q605" s="1">
        <f>'Olah Data'!W738</f>
        <v>0</v>
      </c>
    </row>
    <row r="606" spans="1:17" ht="12.75">
      <c r="A606" s="1">
        <f>'Olah Data'!A739</f>
        <v>0</v>
      </c>
      <c r="B606" s="1">
        <f>'Olah Data'!B739</f>
        <v>0</v>
      </c>
      <c r="C606" s="1">
        <f>'Olah Data'!D739</f>
        <v>0</v>
      </c>
      <c r="D606" s="1">
        <f>'Olah Data'!E739</f>
        <v>0</v>
      </c>
      <c r="E606" s="1">
        <f>'Olah Data'!I739</f>
        <v>0</v>
      </c>
      <c r="F606" s="1">
        <f>'Olah Data'!J739</f>
        <v>0</v>
      </c>
      <c r="G606" s="1">
        <f>'Olah Data'!L739</f>
        <v>0</v>
      </c>
      <c r="H606" s="1">
        <f>'Olah Data'!M739</f>
        <v>0</v>
      </c>
      <c r="I606" s="1">
        <f>'Olah Data'!N739</f>
        <v>0</v>
      </c>
      <c r="J606" s="1">
        <f>'Olah Data'!O739</f>
        <v>0</v>
      </c>
      <c r="K606" s="1">
        <f>'Olah Data'!P739</f>
        <v>0</v>
      </c>
      <c r="L606" s="1">
        <f>'Olah Data'!Q739</f>
        <v>0</v>
      </c>
      <c r="M606" s="1">
        <f>'Olah Data'!R739</f>
        <v>0</v>
      </c>
      <c r="N606" s="1">
        <f>'Olah Data'!S739</f>
        <v>0</v>
      </c>
      <c r="O606" s="1">
        <f>'Olah Data'!U739</f>
        <v>0</v>
      </c>
      <c r="P606" s="1">
        <f>'Olah Data'!V739</f>
        <v>0</v>
      </c>
      <c r="Q606" s="1">
        <f>'Olah Data'!W739</f>
        <v>0</v>
      </c>
    </row>
    <row r="607" spans="1:17" ht="12.75">
      <c r="A607" s="1">
        <f>'Olah Data'!A740</f>
        <v>0</v>
      </c>
      <c r="B607" s="1">
        <f>'Olah Data'!B740</f>
        <v>0</v>
      </c>
      <c r="C607" s="1">
        <f>'Olah Data'!D740</f>
        <v>0</v>
      </c>
      <c r="D607" s="1">
        <f>'Olah Data'!E740</f>
        <v>0</v>
      </c>
      <c r="E607" s="1">
        <f>'Olah Data'!I740</f>
        <v>0</v>
      </c>
      <c r="F607" s="1">
        <f>'Olah Data'!J740</f>
        <v>0</v>
      </c>
      <c r="G607" s="1">
        <f>'Olah Data'!L740</f>
        <v>0</v>
      </c>
      <c r="H607" s="1">
        <f>'Olah Data'!M740</f>
        <v>0</v>
      </c>
      <c r="I607" s="1">
        <f>'Olah Data'!N740</f>
        <v>0</v>
      </c>
      <c r="J607" s="1">
        <f>'Olah Data'!O740</f>
        <v>0</v>
      </c>
      <c r="K607" s="1">
        <f>'Olah Data'!P740</f>
        <v>0</v>
      </c>
      <c r="L607" s="1">
        <f>'Olah Data'!Q740</f>
        <v>0</v>
      </c>
      <c r="M607" s="1">
        <f>'Olah Data'!R740</f>
        <v>0</v>
      </c>
      <c r="N607" s="1">
        <f>'Olah Data'!S740</f>
        <v>0</v>
      </c>
      <c r="O607" s="1">
        <f>'Olah Data'!U740</f>
        <v>0</v>
      </c>
      <c r="P607" s="1">
        <f>'Olah Data'!V740</f>
        <v>0</v>
      </c>
      <c r="Q607" s="1">
        <f>'Olah Data'!W740</f>
        <v>0</v>
      </c>
    </row>
    <row r="608" spans="1:17" ht="12.75">
      <c r="A608" s="1">
        <f>'Olah Data'!A741</f>
        <v>0</v>
      </c>
      <c r="B608" s="1">
        <f>'Olah Data'!B741</f>
        <v>0</v>
      </c>
      <c r="C608" s="1">
        <f>'Olah Data'!D741</f>
        <v>0</v>
      </c>
      <c r="D608" s="1">
        <f>'Olah Data'!E741</f>
        <v>0</v>
      </c>
      <c r="E608" s="1">
        <f>'Olah Data'!I741</f>
        <v>0</v>
      </c>
      <c r="F608" s="1">
        <f>'Olah Data'!J741</f>
        <v>0</v>
      </c>
      <c r="G608" s="1">
        <f>'Olah Data'!L741</f>
        <v>0</v>
      </c>
      <c r="H608" s="1">
        <f>'Olah Data'!M741</f>
        <v>0</v>
      </c>
      <c r="I608" s="1">
        <f>'Olah Data'!N741</f>
        <v>0</v>
      </c>
      <c r="J608" s="1">
        <f>'Olah Data'!O741</f>
        <v>0</v>
      </c>
      <c r="K608" s="1">
        <f>'Olah Data'!P741</f>
        <v>0</v>
      </c>
      <c r="L608" s="1">
        <f>'Olah Data'!Q741</f>
        <v>0</v>
      </c>
      <c r="M608" s="1">
        <f>'Olah Data'!R741</f>
        <v>0</v>
      </c>
      <c r="N608" s="1">
        <f>'Olah Data'!S741</f>
        <v>0</v>
      </c>
      <c r="O608" s="1">
        <f>'Olah Data'!U741</f>
        <v>0</v>
      </c>
      <c r="P608" s="1">
        <f>'Olah Data'!V741</f>
        <v>0</v>
      </c>
      <c r="Q608" s="1">
        <f>'Olah Data'!W741</f>
        <v>0</v>
      </c>
    </row>
    <row r="609" spans="1:17" ht="12.75">
      <c r="A609" s="1">
        <f>'Olah Data'!A742</f>
        <v>0</v>
      </c>
      <c r="B609" s="1">
        <f>'Olah Data'!B742</f>
        <v>0</v>
      </c>
      <c r="C609" s="1">
        <f>'Olah Data'!D742</f>
        <v>0</v>
      </c>
      <c r="D609" s="1">
        <f>'Olah Data'!E742</f>
        <v>0</v>
      </c>
      <c r="E609" s="1">
        <f>'Olah Data'!I742</f>
        <v>0</v>
      </c>
      <c r="F609" s="1">
        <f>'Olah Data'!J742</f>
        <v>0</v>
      </c>
      <c r="G609" s="1">
        <f>'Olah Data'!L742</f>
        <v>0</v>
      </c>
      <c r="H609" s="1">
        <f>'Olah Data'!M742</f>
        <v>0</v>
      </c>
      <c r="I609" s="1">
        <f>'Olah Data'!N742</f>
        <v>0</v>
      </c>
      <c r="J609" s="1">
        <f>'Olah Data'!O742</f>
        <v>0</v>
      </c>
      <c r="K609" s="1">
        <f>'Olah Data'!P742</f>
        <v>0</v>
      </c>
      <c r="L609" s="1">
        <f>'Olah Data'!Q742</f>
        <v>0</v>
      </c>
      <c r="M609" s="1">
        <f>'Olah Data'!R742</f>
        <v>0</v>
      </c>
      <c r="N609" s="1">
        <f>'Olah Data'!S742</f>
        <v>0</v>
      </c>
      <c r="O609" s="1">
        <f>'Olah Data'!U742</f>
        <v>0</v>
      </c>
      <c r="P609" s="1">
        <f>'Olah Data'!V742</f>
        <v>0</v>
      </c>
      <c r="Q609" s="1">
        <f>'Olah Data'!W742</f>
        <v>0</v>
      </c>
    </row>
    <row r="610" spans="1:17" ht="12.75">
      <c r="A610" s="1">
        <f>'Olah Data'!A743</f>
        <v>0</v>
      </c>
      <c r="B610" s="1">
        <f>'Olah Data'!B743</f>
        <v>0</v>
      </c>
      <c r="C610" s="1">
        <f>'Olah Data'!D743</f>
        <v>0</v>
      </c>
      <c r="D610" s="1">
        <f>'Olah Data'!E743</f>
        <v>0</v>
      </c>
      <c r="E610" s="1">
        <f>'Olah Data'!I743</f>
        <v>0</v>
      </c>
      <c r="F610" s="1">
        <f>'Olah Data'!J743</f>
        <v>0</v>
      </c>
      <c r="G610" s="1">
        <f>'Olah Data'!L743</f>
        <v>0</v>
      </c>
      <c r="H610" s="1">
        <f>'Olah Data'!M743</f>
        <v>0</v>
      </c>
      <c r="I610" s="1">
        <f>'Olah Data'!N743</f>
        <v>0</v>
      </c>
      <c r="J610" s="1">
        <f>'Olah Data'!O743</f>
        <v>0</v>
      </c>
      <c r="K610" s="1">
        <f>'Olah Data'!P743</f>
        <v>0</v>
      </c>
      <c r="L610" s="1">
        <f>'Olah Data'!Q743</f>
        <v>0</v>
      </c>
      <c r="M610" s="1">
        <f>'Olah Data'!R743</f>
        <v>0</v>
      </c>
      <c r="N610" s="1">
        <f>'Olah Data'!S743</f>
        <v>0</v>
      </c>
      <c r="O610" s="1">
        <f>'Olah Data'!U743</f>
        <v>0</v>
      </c>
      <c r="P610" s="1">
        <f>'Olah Data'!V743</f>
        <v>0</v>
      </c>
      <c r="Q610" s="1">
        <f>'Olah Data'!W743</f>
        <v>0</v>
      </c>
    </row>
    <row r="611" spans="1:17" ht="12.75">
      <c r="A611" s="1">
        <f>'Olah Data'!A744</f>
        <v>0</v>
      </c>
      <c r="B611" s="1">
        <f>'Olah Data'!B744</f>
        <v>0</v>
      </c>
      <c r="C611" s="1">
        <f>'Olah Data'!D744</f>
        <v>0</v>
      </c>
      <c r="D611" s="1">
        <f>'Olah Data'!E744</f>
        <v>0</v>
      </c>
      <c r="E611" s="1">
        <f>'Olah Data'!I744</f>
        <v>0</v>
      </c>
      <c r="F611" s="1">
        <f>'Olah Data'!J744</f>
        <v>0</v>
      </c>
      <c r="G611" s="1">
        <f>'Olah Data'!L744</f>
        <v>0</v>
      </c>
      <c r="H611" s="1">
        <f>'Olah Data'!M744</f>
        <v>0</v>
      </c>
      <c r="I611" s="1">
        <f>'Olah Data'!N744</f>
        <v>0</v>
      </c>
      <c r="J611" s="1">
        <f>'Olah Data'!O744</f>
        <v>0</v>
      </c>
      <c r="K611" s="1">
        <f>'Olah Data'!P744</f>
        <v>0</v>
      </c>
      <c r="L611" s="1">
        <f>'Olah Data'!Q744</f>
        <v>0</v>
      </c>
      <c r="M611" s="1">
        <f>'Olah Data'!R744</f>
        <v>0</v>
      </c>
      <c r="N611" s="1">
        <f>'Olah Data'!S744</f>
        <v>0</v>
      </c>
      <c r="O611" s="1">
        <f>'Olah Data'!U744</f>
        <v>0</v>
      </c>
      <c r="P611" s="1">
        <f>'Olah Data'!V744</f>
        <v>0</v>
      </c>
      <c r="Q611" s="1">
        <f>'Olah Data'!W744</f>
        <v>0</v>
      </c>
    </row>
    <row r="612" spans="1:17" ht="12.75">
      <c r="A612" s="1">
        <f>'Olah Data'!A745</f>
        <v>0</v>
      </c>
      <c r="B612" s="1">
        <f>'Olah Data'!B745</f>
        <v>0</v>
      </c>
      <c r="C612" s="1">
        <f>'Olah Data'!D745</f>
        <v>0</v>
      </c>
      <c r="D612" s="1">
        <f>'Olah Data'!E745</f>
        <v>0</v>
      </c>
      <c r="E612" s="1">
        <f>'Olah Data'!I745</f>
        <v>0</v>
      </c>
      <c r="F612" s="1">
        <f>'Olah Data'!J745</f>
        <v>0</v>
      </c>
      <c r="G612" s="1">
        <f>'Olah Data'!L745</f>
        <v>0</v>
      </c>
      <c r="H612" s="1">
        <f>'Olah Data'!M745</f>
        <v>0</v>
      </c>
      <c r="I612" s="1">
        <f>'Olah Data'!N745</f>
        <v>0</v>
      </c>
      <c r="J612" s="1">
        <f>'Olah Data'!O745</f>
        <v>0</v>
      </c>
      <c r="K612" s="1">
        <f>'Olah Data'!P745</f>
        <v>0</v>
      </c>
      <c r="L612" s="1">
        <f>'Olah Data'!Q745</f>
        <v>0</v>
      </c>
      <c r="M612" s="1">
        <f>'Olah Data'!R745</f>
        <v>0</v>
      </c>
      <c r="N612" s="1">
        <f>'Olah Data'!S745</f>
        <v>0</v>
      </c>
      <c r="O612" s="1">
        <f>'Olah Data'!U745</f>
        <v>0</v>
      </c>
      <c r="P612" s="1">
        <f>'Olah Data'!V745</f>
        <v>0</v>
      </c>
      <c r="Q612" s="1">
        <f>'Olah Data'!W745</f>
        <v>0</v>
      </c>
    </row>
    <row r="613" spans="1:17" ht="12.75">
      <c r="A613" s="1">
        <f>'Olah Data'!A746</f>
        <v>0</v>
      </c>
      <c r="B613" s="1">
        <f>'Olah Data'!B746</f>
        <v>0</v>
      </c>
      <c r="C613" s="1">
        <f>'Olah Data'!D746</f>
        <v>0</v>
      </c>
      <c r="D613" s="1">
        <f>'Olah Data'!E746</f>
        <v>0</v>
      </c>
      <c r="E613" s="1">
        <f>'Olah Data'!I746</f>
        <v>0</v>
      </c>
      <c r="F613" s="1">
        <f>'Olah Data'!J746</f>
        <v>0</v>
      </c>
      <c r="G613" s="1">
        <f>'Olah Data'!L746</f>
        <v>0</v>
      </c>
      <c r="H613" s="1">
        <f>'Olah Data'!M746</f>
        <v>0</v>
      </c>
      <c r="I613" s="1">
        <f>'Olah Data'!N746</f>
        <v>0</v>
      </c>
      <c r="J613" s="1">
        <f>'Olah Data'!O746</f>
        <v>0</v>
      </c>
      <c r="K613" s="1">
        <f>'Olah Data'!P746</f>
        <v>0</v>
      </c>
      <c r="L613" s="1">
        <f>'Olah Data'!Q746</f>
        <v>0</v>
      </c>
      <c r="M613" s="1">
        <f>'Olah Data'!R746</f>
        <v>0</v>
      </c>
      <c r="N613" s="1">
        <f>'Olah Data'!S746</f>
        <v>0</v>
      </c>
      <c r="O613" s="1">
        <f>'Olah Data'!U746</f>
        <v>0</v>
      </c>
      <c r="P613" s="1">
        <f>'Olah Data'!V746</f>
        <v>0</v>
      </c>
      <c r="Q613" s="1">
        <f>'Olah Data'!W746</f>
        <v>0</v>
      </c>
    </row>
    <row r="614" spans="1:17" ht="12.75">
      <c r="A614" s="1">
        <f>'Olah Data'!A747</f>
        <v>0</v>
      </c>
      <c r="B614" s="1">
        <f>'Olah Data'!B747</f>
        <v>0</v>
      </c>
      <c r="C614" s="1">
        <f>'Olah Data'!D747</f>
        <v>0</v>
      </c>
      <c r="D614" s="1">
        <f>'Olah Data'!E747</f>
        <v>0</v>
      </c>
      <c r="E614" s="1">
        <f>'Olah Data'!I747</f>
        <v>0</v>
      </c>
      <c r="F614" s="1">
        <f>'Olah Data'!J747</f>
        <v>0</v>
      </c>
      <c r="G614" s="1">
        <f>'Olah Data'!L747</f>
        <v>0</v>
      </c>
      <c r="H614" s="1">
        <f>'Olah Data'!M747</f>
        <v>0</v>
      </c>
      <c r="I614" s="1">
        <f>'Olah Data'!N747</f>
        <v>0</v>
      </c>
      <c r="J614" s="1">
        <f>'Olah Data'!O747</f>
        <v>0</v>
      </c>
      <c r="K614" s="1">
        <f>'Olah Data'!P747</f>
        <v>0</v>
      </c>
      <c r="L614" s="1">
        <f>'Olah Data'!Q747</f>
        <v>0</v>
      </c>
      <c r="M614" s="1">
        <f>'Olah Data'!R747</f>
        <v>0</v>
      </c>
      <c r="N614" s="1">
        <f>'Olah Data'!S747</f>
        <v>0</v>
      </c>
      <c r="O614" s="1">
        <f>'Olah Data'!U747</f>
        <v>0</v>
      </c>
      <c r="P614" s="1">
        <f>'Olah Data'!V747</f>
        <v>0</v>
      </c>
      <c r="Q614" s="1">
        <f>'Olah Data'!W747</f>
        <v>0</v>
      </c>
    </row>
    <row r="615" spans="1:17" ht="12.75">
      <c r="A615" s="1">
        <f>'Olah Data'!A748</f>
        <v>0</v>
      </c>
      <c r="B615" s="1">
        <f>'Olah Data'!B748</f>
        <v>0</v>
      </c>
      <c r="C615" s="1">
        <f>'Olah Data'!D748</f>
        <v>0</v>
      </c>
      <c r="D615" s="1">
        <f>'Olah Data'!E748</f>
        <v>0</v>
      </c>
      <c r="E615" s="1">
        <f>'Olah Data'!I748</f>
        <v>0</v>
      </c>
      <c r="F615" s="1">
        <f>'Olah Data'!J748</f>
        <v>0</v>
      </c>
      <c r="G615" s="1">
        <f>'Olah Data'!L748</f>
        <v>0</v>
      </c>
      <c r="H615" s="1">
        <f>'Olah Data'!M748</f>
        <v>0</v>
      </c>
      <c r="I615" s="1">
        <f>'Olah Data'!N748</f>
        <v>0</v>
      </c>
      <c r="J615" s="1">
        <f>'Olah Data'!O748</f>
        <v>0</v>
      </c>
      <c r="K615" s="1">
        <f>'Olah Data'!P748</f>
        <v>0</v>
      </c>
      <c r="L615" s="1">
        <f>'Olah Data'!Q748</f>
        <v>0</v>
      </c>
      <c r="M615" s="1">
        <f>'Olah Data'!R748</f>
        <v>0</v>
      </c>
      <c r="N615" s="1">
        <f>'Olah Data'!S748</f>
        <v>0</v>
      </c>
      <c r="O615" s="1">
        <f>'Olah Data'!U748</f>
        <v>0</v>
      </c>
      <c r="P615" s="1">
        <f>'Olah Data'!V748</f>
        <v>0</v>
      </c>
      <c r="Q615" s="1">
        <f>'Olah Data'!W748</f>
        <v>0</v>
      </c>
    </row>
    <row r="616" spans="1:17" ht="12.75">
      <c r="A616" s="1">
        <f>'Olah Data'!A749</f>
        <v>0</v>
      </c>
      <c r="B616" s="1">
        <f>'Olah Data'!B749</f>
        <v>0</v>
      </c>
      <c r="C616" s="1">
        <f>'Olah Data'!D749</f>
        <v>0</v>
      </c>
      <c r="D616" s="1">
        <f>'Olah Data'!E749</f>
        <v>0</v>
      </c>
      <c r="E616" s="1">
        <f>'Olah Data'!I749</f>
        <v>0</v>
      </c>
      <c r="F616" s="1">
        <f>'Olah Data'!J749</f>
        <v>0</v>
      </c>
      <c r="G616" s="1">
        <f>'Olah Data'!L749</f>
        <v>0</v>
      </c>
      <c r="H616" s="1">
        <f>'Olah Data'!M749</f>
        <v>0</v>
      </c>
      <c r="I616" s="1">
        <f>'Olah Data'!N749</f>
        <v>0</v>
      </c>
      <c r="J616" s="1">
        <f>'Olah Data'!O749</f>
        <v>0</v>
      </c>
      <c r="K616" s="1">
        <f>'Olah Data'!P749</f>
        <v>0</v>
      </c>
      <c r="L616" s="1">
        <f>'Olah Data'!Q749</f>
        <v>0</v>
      </c>
      <c r="M616" s="1">
        <f>'Olah Data'!R749</f>
        <v>0</v>
      </c>
      <c r="N616" s="1">
        <f>'Olah Data'!S749</f>
        <v>0</v>
      </c>
      <c r="O616" s="1">
        <f>'Olah Data'!U749</f>
        <v>0</v>
      </c>
      <c r="P616" s="1">
        <f>'Olah Data'!V749</f>
        <v>0</v>
      </c>
      <c r="Q616" s="1">
        <f>'Olah Data'!W749</f>
        <v>0</v>
      </c>
    </row>
    <row r="617" spans="1:17" ht="12.75">
      <c r="A617" s="1">
        <f>'Olah Data'!A750</f>
        <v>0</v>
      </c>
      <c r="B617" s="1">
        <f>'Olah Data'!B750</f>
        <v>0</v>
      </c>
      <c r="C617" s="1">
        <f>'Olah Data'!D750</f>
        <v>0</v>
      </c>
      <c r="D617" s="1">
        <f>'Olah Data'!E750</f>
        <v>0</v>
      </c>
      <c r="E617" s="1">
        <f>'Olah Data'!I750</f>
        <v>0</v>
      </c>
      <c r="F617" s="1">
        <f>'Olah Data'!J750</f>
        <v>0</v>
      </c>
      <c r="G617" s="1">
        <f>'Olah Data'!L750</f>
        <v>0</v>
      </c>
      <c r="H617" s="1">
        <f>'Olah Data'!M750</f>
        <v>0</v>
      </c>
      <c r="I617" s="1">
        <f>'Olah Data'!N750</f>
        <v>0</v>
      </c>
      <c r="J617" s="1">
        <f>'Olah Data'!O750</f>
        <v>0</v>
      </c>
      <c r="K617" s="1">
        <f>'Olah Data'!P750</f>
        <v>0</v>
      </c>
      <c r="L617" s="1">
        <f>'Olah Data'!Q750</f>
        <v>0</v>
      </c>
      <c r="M617" s="1">
        <f>'Olah Data'!R750</f>
        <v>0</v>
      </c>
      <c r="N617" s="1">
        <f>'Olah Data'!S750</f>
        <v>0</v>
      </c>
      <c r="O617" s="1">
        <f>'Olah Data'!U750</f>
        <v>0</v>
      </c>
      <c r="P617" s="1">
        <f>'Olah Data'!V750</f>
        <v>0</v>
      </c>
      <c r="Q617" s="1">
        <f>'Olah Data'!W750</f>
        <v>0</v>
      </c>
    </row>
    <row r="618" spans="1:17" ht="12.75">
      <c r="A618" s="1">
        <f>'Olah Data'!A751</f>
        <v>0</v>
      </c>
      <c r="B618" s="1">
        <f>'Olah Data'!B751</f>
        <v>0</v>
      </c>
      <c r="C618" s="1">
        <f>'Olah Data'!D751</f>
        <v>0</v>
      </c>
      <c r="D618" s="1">
        <f>'Olah Data'!E751</f>
        <v>0</v>
      </c>
      <c r="E618" s="1">
        <f>'Olah Data'!I751</f>
        <v>0</v>
      </c>
      <c r="F618" s="1">
        <f>'Olah Data'!J751</f>
        <v>0</v>
      </c>
      <c r="G618" s="1">
        <f>'Olah Data'!L751</f>
        <v>0</v>
      </c>
      <c r="H618" s="1">
        <f>'Olah Data'!M751</f>
        <v>0</v>
      </c>
      <c r="I618" s="1">
        <f>'Olah Data'!N751</f>
        <v>0</v>
      </c>
      <c r="J618" s="1">
        <f>'Olah Data'!O751</f>
        <v>0</v>
      </c>
      <c r="K618" s="1">
        <f>'Olah Data'!P751</f>
        <v>0</v>
      </c>
      <c r="L618" s="1">
        <f>'Olah Data'!Q751</f>
        <v>0</v>
      </c>
      <c r="M618" s="1">
        <f>'Olah Data'!R751</f>
        <v>0</v>
      </c>
      <c r="N618" s="1">
        <f>'Olah Data'!S751</f>
        <v>0</v>
      </c>
      <c r="O618" s="1">
        <f>'Olah Data'!U751</f>
        <v>0</v>
      </c>
      <c r="P618" s="1">
        <f>'Olah Data'!V751</f>
        <v>0</v>
      </c>
      <c r="Q618" s="1">
        <f>'Olah Data'!W751</f>
        <v>0</v>
      </c>
    </row>
    <row r="619" spans="1:17" ht="12.75">
      <c r="A619" s="1">
        <f>'Olah Data'!A752</f>
        <v>0</v>
      </c>
      <c r="B619" s="1">
        <f>'Olah Data'!B752</f>
        <v>0</v>
      </c>
      <c r="C619" s="1">
        <f>'Olah Data'!D752</f>
        <v>0</v>
      </c>
      <c r="D619" s="1">
        <f>'Olah Data'!E752</f>
        <v>0</v>
      </c>
      <c r="E619" s="1">
        <f>'Olah Data'!I752</f>
        <v>0</v>
      </c>
      <c r="F619" s="1">
        <f>'Olah Data'!J752</f>
        <v>0</v>
      </c>
      <c r="G619" s="1">
        <f>'Olah Data'!L752</f>
        <v>0</v>
      </c>
      <c r="H619" s="1">
        <f>'Olah Data'!M752</f>
        <v>0</v>
      </c>
      <c r="I619" s="1">
        <f>'Olah Data'!N752</f>
        <v>0</v>
      </c>
      <c r="J619" s="1">
        <f>'Olah Data'!O752</f>
        <v>0</v>
      </c>
      <c r="K619" s="1">
        <f>'Olah Data'!P752</f>
        <v>0</v>
      </c>
      <c r="L619" s="1">
        <f>'Olah Data'!Q752</f>
        <v>0</v>
      </c>
      <c r="M619" s="1">
        <f>'Olah Data'!R752</f>
        <v>0</v>
      </c>
      <c r="N619" s="1">
        <f>'Olah Data'!S752</f>
        <v>0</v>
      </c>
      <c r="O619" s="1">
        <f>'Olah Data'!U752</f>
        <v>0</v>
      </c>
      <c r="P619" s="1">
        <f>'Olah Data'!V752</f>
        <v>0</v>
      </c>
      <c r="Q619" s="1">
        <f>'Olah Data'!W752</f>
        <v>0</v>
      </c>
    </row>
    <row r="620" spans="1:17" ht="12.75">
      <c r="A620" s="1">
        <f>'Olah Data'!A753</f>
        <v>0</v>
      </c>
      <c r="B620" s="1">
        <f>'Olah Data'!B753</f>
        <v>0</v>
      </c>
      <c r="C620" s="1">
        <f>'Olah Data'!D753</f>
        <v>0</v>
      </c>
      <c r="D620" s="1">
        <f>'Olah Data'!E753</f>
        <v>0</v>
      </c>
      <c r="E620" s="1">
        <f>'Olah Data'!I753</f>
        <v>0</v>
      </c>
      <c r="F620" s="1">
        <f>'Olah Data'!J753</f>
        <v>0</v>
      </c>
      <c r="G620" s="1">
        <f>'Olah Data'!L753</f>
        <v>0</v>
      </c>
      <c r="H620" s="1">
        <f>'Olah Data'!M753</f>
        <v>0</v>
      </c>
      <c r="I620" s="1">
        <f>'Olah Data'!N753</f>
        <v>0</v>
      </c>
      <c r="J620" s="1">
        <f>'Olah Data'!O753</f>
        <v>0</v>
      </c>
      <c r="K620" s="1">
        <f>'Olah Data'!P753</f>
        <v>0</v>
      </c>
      <c r="L620" s="1">
        <f>'Olah Data'!Q753</f>
        <v>0</v>
      </c>
      <c r="M620" s="1">
        <f>'Olah Data'!R753</f>
        <v>0</v>
      </c>
      <c r="N620" s="1">
        <f>'Olah Data'!S753</f>
        <v>0</v>
      </c>
      <c r="O620" s="1">
        <f>'Olah Data'!U753</f>
        <v>0</v>
      </c>
      <c r="P620" s="1">
        <f>'Olah Data'!V753</f>
        <v>0</v>
      </c>
      <c r="Q620" s="1">
        <f>'Olah Data'!W753</f>
        <v>0</v>
      </c>
    </row>
    <row r="621" spans="1:17" ht="12.75">
      <c r="A621" s="1">
        <f>'Olah Data'!A777</f>
        <v>0</v>
      </c>
      <c r="B621" s="1">
        <f>'Olah Data'!B777</f>
        <v>0</v>
      </c>
      <c r="C621" s="1">
        <f>'Olah Data'!D777</f>
        <v>0</v>
      </c>
      <c r="D621" s="1">
        <f>'Olah Data'!E777</f>
        <v>0</v>
      </c>
      <c r="E621" s="1">
        <f>'Olah Data'!I777</f>
        <v>0</v>
      </c>
      <c r="F621" s="1">
        <f>'Olah Data'!J777</f>
        <v>0</v>
      </c>
      <c r="G621" s="1">
        <f>'Olah Data'!L777</f>
        <v>0</v>
      </c>
      <c r="H621" s="1">
        <f>'Olah Data'!M777</f>
        <v>0</v>
      </c>
      <c r="I621" s="1">
        <f>'Olah Data'!N777</f>
        <v>0</v>
      </c>
      <c r="J621" s="1">
        <f>'Olah Data'!O777</f>
        <v>0</v>
      </c>
      <c r="K621" s="1">
        <f>'Olah Data'!P777</f>
        <v>0</v>
      </c>
      <c r="L621" s="1">
        <f>'Olah Data'!Q777</f>
        <v>0</v>
      </c>
      <c r="M621" s="1">
        <f>'Olah Data'!R777</f>
        <v>0</v>
      </c>
      <c r="N621" s="1">
        <f>'Olah Data'!S777</f>
        <v>0</v>
      </c>
      <c r="O621" s="1">
        <f>'Olah Data'!U777</f>
        <v>0</v>
      </c>
      <c r="P621" s="1">
        <f>'Olah Data'!V777</f>
        <v>0</v>
      </c>
      <c r="Q621" s="1">
        <f>'Olah Data'!W777</f>
        <v>0</v>
      </c>
    </row>
    <row r="622" spans="1:17" ht="12.75">
      <c r="A622" s="1">
        <f>'Olah Data'!A778</f>
        <v>0</v>
      </c>
      <c r="B622" s="1">
        <f>'Olah Data'!B778</f>
        <v>0</v>
      </c>
      <c r="C622" s="1">
        <f>'Olah Data'!D778</f>
        <v>0</v>
      </c>
      <c r="D622" s="1">
        <f>'Olah Data'!E778</f>
        <v>0</v>
      </c>
      <c r="E622" s="1">
        <f>'Olah Data'!I778</f>
        <v>0</v>
      </c>
      <c r="F622" s="1">
        <f>'Olah Data'!J778</f>
        <v>0</v>
      </c>
      <c r="G622" s="1">
        <f>'Olah Data'!L778</f>
        <v>0</v>
      </c>
      <c r="H622" s="1">
        <f>'Olah Data'!M778</f>
        <v>0</v>
      </c>
      <c r="I622" s="1">
        <f>'Olah Data'!N778</f>
        <v>0</v>
      </c>
      <c r="J622" s="1">
        <f>'Olah Data'!O778</f>
        <v>0</v>
      </c>
      <c r="K622" s="1">
        <f>'Olah Data'!P778</f>
        <v>0</v>
      </c>
      <c r="L622" s="1">
        <f>'Olah Data'!Q778</f>
        <v>0</v>
      </c>
      <c r="M622" s="1">
        <f>'Olah Data'!R778</f>
        <v>0</v>
      </c>
      <c r="N622" s="1">
        <f>'Olah Data'!S778</f>
        <v>0</v>
      </c>
      <c r="O622" s="1">
        <f>'Olah Data'!U778</f>
        <v>0</v>
      </c>
      <c r="P622" s="1">
        <f>'Olah Data'!V778</f>
        <v>0</v>
      </c>
      <c r="Q622" s="1">
        <f>'Olah Data'!W778</f>
        <v>0</v>
      </c>
    </row>
    <row r="623" spans="1:17" ht="12.75">
      <c r="A623" s="1">
        <f>'Olah Data'!A779</f>
        <v>0</v>
      </c>
      <c r="B623" s="1">
        <f>'Olah Data'!B779</f>
        <v>0</v>
      </c>
      <c r="C623" s="1">
        <f>'Olah Data'!D779</f>
        <v>0</v>
      </c>
      <c r="D623" s="1">
        <f>'Olah Data'!E779</f>
        <v>0</v>
      </c>
      <c r="E623" s="1">
        <f>'Olah Data'!I779</f>
        <v>0</v>
      </c>
      <c r="F623" s="1">
        <f>'Olah Data'!J779</f>
        <v>0</v>
      </c>
      <c r="G623" s="1">
        <f>'Olah Data'!L779</f>
        <v>0</v>
      </c>
      <c r="H623" s="1">
        <f>'Olah Data'!M779</f>
        <v>0</v>
      </c>
      <c r="I623" s="1">
        <f>'Olah Data'!N779</f>
        <v>0</v>
      </c>
      <c r="J623" s="1">
        <f>'Olah Data'!O779</f>
        <v>0</v>
      </c>
      <c r="K623" s="1">
        <f>'Olah Data'!P779</f>
        <v>0</v>
      </c>
      <c r="L623" s="1">
        <f>'Olah Data'!Q779</f>
        <v>0</v>
      </c>
      <c r="M623" s="1">
        <f>'Olah Data'!R779</f>
        <v>0</v>
      </c>
      <c r="N623" s="1">
        <f>'Olah Data'!S779</f>
        <v>0</v>
      </c>
      <c r="O623" s="1">
        <f>'Olah Data'!U779</f>
        <v>0</v>
      </c>
      <c r="P623" s="1">
        <f>'Olah Data'!V779</f>
        <v>0</v>
      </c>
      <c r="Q623" s="1">
        <f>'Olah Data'!W779</f>
        <v>0</v>
      </c>
    </row>
    <row r="624" spans="1:17" ht="12.75">
      <c r="A624" s="1">
        <f>'Olah Data'!A780</f>
        <v>0</v>
      </c>
      <c r="B624" s="1">
        <f>'Olah Data'!B780</f>
        <v>0</v>
      </c>
      <c r="C624" s="1">
        <f>'Olah Data'!D780</f>
        <v>0</v>
      </c>
      <c r="D624" s="1">
        <f>'Olah Data'!E780</f>
        <v>0</v>
      </c>
      <c r="E624" s="1">
        <f>'Olah Data'!I780</f>
        <v>0</v>
      </c>
      <c r="F624" s="1">
        <f>'Olah Data'!J780</f>
        <v>0</v>
      </c>
      <c r="G624" s="1">
        <f>'Olah Data'!L780</f>
        <v>0</v>
      </c>
      <c r="H624" s="1">
        <f>'Olah Data'!M780</f>
        <v>0</v>
      </c>
      <c r="I624" s="1">
        <f>'Olah Data'!N780</f>
        <v>0</v>
      </c>
      <c r="J624" s="1">
        <f>'Olah Data'!O780</f>
        <v>0</v>
      </c>
      <c r="K624" s="1">
        <f>'Olah Data'!P780</f>
        <v>0</v>
      </c>
      <c r="L624" s="1">
        <f>'Olah Data'!Q780</f>
        <v>0</v>
      </c>
      <c r="M624" s="1">
        <f>'Olah Data'!R780</f>
        <v>0</v>
      </c>
      <c r="N624" s="1">
        <f>'Olah Data'!S780</f>
        <v>0</v>
      </c>
      <c r="O624" s="1">
        <f>'Olah Data'!U780</f>
        <v>0</v>
      </c>
      <c r="P624" s="1">
        <f>'Olah Data'!V780</f>
        <v>0</v>
      </c>
      <c r="Q624" s="1">
        <f>'Olah Data'!W780</f>
        <v>0</v>
      </c>
    </row>
    <row r="625" spans="1:17" ht="12.75">
      <c r="A625" s="1">
        <f>'Olah Data'!A781</f>
        <v>0</v>
      </c>
      <c r="B625" s="1">
        <f>'Olah Data'!B781</f>
        <v>0</v>
      </c>
      <c r="C625" s="1">
        <f>'Olah Data'!D781</f>
        <v>0</v>
      </c>
      <c r="D625" s="1">
        <f>'Olah Data'!E781</f>
        <v>0</v>
      </c>
      <c r="E625" s="1">
        <f>'Olah Data'!I781</f>
        <v>0</v>
      </c>
      <c r="F625" s="1">
        <f>'Olah Data'!J781</f>
        <v>0</v>
      </c>
      <c r="G625" s="1">
        <f>'Olah Data'!L781</f>
        <v>0</v>
      </c>
      <c r="H625" s="1">
        <f>'Olah Data'!M781</f>
        <v>0</v>
      </c>
      <c r="I625" s="1">
        <f>'Olah Data'!N781</f>
        <v>0</v>
      </c>
      <c r="J625" s="1">
        <f>'Olah Data'!O781</f>
        <v>0</v>
      </c>
      <c r="K625" s="1">
        <f>'Olah Data'!P781</f>
        <v>0</v>
      </c>
      <c r="L625" s="1">
        <f>'Olah Data'!Q781</f>
        <v>0</v>
      </c>
      <c r="M625" s="1">
        <f>'Olah Data'!R781</f>
        <v>0</v>
      </c>
      <c r="N625" s="1">
        <f>'Olah Data'!S781</f>
        <v>0</v>
      </c>
      <c r="O625" s="1">
        <f>'Olah Data'!U781</f>
        <v>0</v>
      </c>
      <c r="P625" s="1">
        <f>'Olah Data'!V781</f>
        <v>0</v>
      </c>
      <c r="Q625" s="1">
        <f>'Olah Data'!W781</f>
        <v>0</v>
      </c>
    </row>
    <row r="626" spans="1:17" ht="12.75">
      <c r="A626" s="1">
        <f>'Olah Data'!A782</f>
        <v>0</v>
      </c>
      <c r="B626" s="1">
        <f>'Olah Data'!B782</f>
        <v>0</v>
      </c>
      <c r="C626" s="1">
        <f>'Olah Data'!D782</f>
        <v>0</v>
      </c>
      <c r="D626" s="1">
        <f>'Olah Data'!E782</f>
        <v>0</v>
      </c>
      <c r="E626" s="1">
        <f>'Olah Data'!I782</f>
        <v>0</v>
      </c>
      <c r="F626" s="1">
        <f>'Olah Data'!J782</f>
        <v>0</v>
      </c>
      <c r="G626" s="1">
        <f>'Olah Data'!L782</f>
        <v>0</v>
      </c>
      <c r="H626" s="1">
        <f>'Olah Data'!M782</f>
        <v>0</v>
      </c>
      <c r="I626" s="1">
        <f>'Olah Data'!N782</f>
        <v>0</v>
      </c>
      <c r="J626" s="1">
        <f>'Olah Data'!O782</f>
        <v>0</v>
      </c>
      <c r="K626" s="1">
        <f>'Olah Data'!P782</f>
        <v>0</v>
      </c>
      <c r="L626" s="1">
        <f>'Olah Data'!Q782</f>
        <v>0</v>
      </c>
      <c r="M626" s="1">
        <f>'Olah Data'!R782</f>
        <v>0</v>
      </c>
      <c r="N626" s="1">
        <f>'Olah Data'!S782</f>
        <v>0</v>
      </c>
      <c r="O626" s="1">
        <f>'Olah Data'!U782</f>
        <v>0</v>
      </c>
      <c r="P626" s="1">
        <f>'Olah Data'!V782</f>
        <v>0</v>
      </c>
      <c r="Q626" s="1">
        <f>'Olah Data'!W782</f>
        <v>0</v>
      </c>
    </row>
    <row r="627" spans="1:17" ht="12.75">
      <c r="A627" s="1">
        <f>'Olah Data'!A783</f>
        <v>0</v>
      </c>
      <c r="B627" s="1">
        <f>'Olah Data'!B783</f>
        <v>0</v>
      </c>
      <c r="C627" s="1">
        <f>'Olah Data'!D783</f>
        <v>0</v>
      </c>
      <c r="D627" s="1">
        <f>'Olah Data'!E783</f>
        <v>0</v>
      </c>
      <c r="E627" s="1">
        <f>'Olah Data'!I783</f>
        <v>0</v>
      </c>
      <c r="F627" s="1">
        <f>'Olah Data'!J783</f>
        <v>0</v>
      </c>
      <c r="G627" s="1">
        <f>'Olah Data'!L783</f>
        <v>0</v>
      </c>
      <c r="H627" s="1">
        <f>'Olah Data'!M783</f>
        <v>0</v>
      </c>
      <c r="I627" s="1">
        <f>'Olah Data'!N783</f>
        <v>0</v>
      </c>
      <c r="J627" s="1">
        <f>'Olah Data'!O783</f>
        <v>0</v>
      </c>
      <c r="K627" s="1">
        <f>'Olah Data'!P783</f>
        <v>0</v>
      </c>
      <c r="L627" s="1">
        <f>'Olah Data'!Q783</f>
        <v>0</v>
      </c>
      <c r="M627" s="1">
        <f>'Olah Data'!R783</f>
        <v>0</v>
      </c>
      <c r="N627" s="1">
        <f>'Olah Data'!S783</f>
        <v>0</v>
      </c>
      <c r="O627" s="1">
        <f>'Olah Data'!U783</f>
        <v>0</v>
      </c>
      <c r="P627" s="1">
        <f>'Olah Data'!V783</f>
        <v>0</v>
      </c>
      <c r="Q627" s="1">
        <f>'Olah Data'!W783</f>
        <v>0</v>
      </c>
    </row>
    <row r="628" spans="1:17" ht="12.75">
      <c r="A628" s="1">
        <f>'Olah Data'!A784</f>
        <v>0</v>
      </c>
      <c r="B628" s="1">
        <f>'Olah Data'!B784</f>
        <v>0</v>
      </c>
      <c r="C628" s="1">
        <f>'Olah Data'!D784</f>
        <v>0</v>
      </c>
      <c r="D628" s="1">
        <f>'Olah Data'!E784</f>
        <v>0</v>
      </c>
      <c r="E628" s="1">
        <f>'Olah Data'!I784</f>
        <v>0</v>
      </c>
      <c r="F628" s="1">
        <f>'Olah Data'!J784</f>
        <v>0</v>
      </c>
      <c r="G628" s="1">
        <f>'Olah Data'!L784</f>
        <v>0</v>
      </c>
      <c r="H628" s="1">
        <f>'Olah Data'!M784</f>
        <v>0</v>
      </c>
      <c r="I628" s="1">
        <f>'Olah Data'!N784</f>
        <v>0</v>
      </c>
      <c r="J628" s="1">
        <f>'Olah Data'!O784</f>
        <v>0</v>
      </c>
      <c r="K628" s="1">
        <f>'Olah Data'!P784</f>
        <v>0</v>
      </c>
      <c r="L628" s="1">
        <f>'Olah Data'!Q784</f>
        <v>0</v>
      </c>
      <c r="M628" s="1">
        <f>'Olah Data'!R784</f>
        <v>0</v>
      </c>
      <c r="N628" s="1">
        <f>'Olah Data'!S784</f>
        <v>0</v>
      </c>
      <c r="O628" s="1">
        <f>'Olah Data'!U784</f>
        <v>0</v>
      </c>
      <c r="P628" s="1">
        <f>'Olah Data'!V784</f>
        <v>0</v>
      </c>
      <c r="Q628" s="1">
        <f>'Olah Data'!W784</f>
        <v>0</v>
      </c>
    </row>
    <row r="629" spans="1:17" ht="12.75">
      <c r="A629" s="1">
        <f>'Olah Data'!A785</f>
        <v>0</v>
      </c>
      <c r="B629" s="1">
        <f>'Olah Data'!B785</f>
        <v>0</v>
      </c>
      <c r="C629" s="1">
        <f>'Olah Data'!D785</f>
        <v>0</v>
      </c>
      <c r="D629" s="1">
        <f>'Olah Data'!E785</f>
        <v>0</v>
      </c>
      <c r="E629" s="1">
        <f>'Olah Data'!I785</f>
        <v>0</v>
      </c>
      <c r="F629" s="1">
        <f>'Olah Data'!J785</f>
        <v>0</v>
      </c>
      <c r="G629" s="1">
        <f>'Olah Data'!L785</f>
        <v>0</v>
      </c>
      <c r="H629" s="1">
        <f>'Olah Data'!M785</f>
        <v>0</v>
      </c>
      <c r="I629" s="1">
        <f>'Olah Data'!N785</f>
        <v>0</v>
      </c>
      <c r="J629" s="1">
        <f>'Olah Data'!O785</f>
        <v>0</v>
      </c>
      <c r="K629" s="1">
        <f>'Olah Data'!P785</f>
        <v>0</v>
      </c>
      <c r="L629" s="1">
        <f>'Olah Data'!Q785</f>
        <v>0</v>
      </c>
      <c r="M629" s="1">
        <f>'Olah Data'!R785</f>
        <v>0</v>
      </c>
      <c r="N629" s="1">
        <f>'Olah Data'!S785</f>
        <v>0</v>
      </c>
      <c r="O629" s="1">
        <f>'Olah Data'!U785</f>
        <v>0</v>
      </c>
      <c r="P629" s="1">
        <f>'Olah Data'!V785</f>
        <v>0</v>
      </c>
      <c r="Q629" s="1">
        <f>'Olah Data'!W785</f>
        <v>0</v>
      </c>
    </row>
    <row r="630" spans="1:17" ht="12.75">
      <c r="A630" s="1">
        <f>'Olah Data'!A786</f>
        <v>0</v>
      </c>
      <c r="B630" s="1">
        <f>'Olah Data'!B786</f>
        <v>0</v>
      </c>
      <c r="C630" s="1">
        <f>'Olah Data'!D786</f>
        <v>0</v>
      </c>
      <c r="D630" s="1">
        <f>'Olah Data'!E786</f>
        <v>0</v>
      </c>
      <c r="E630" s="1">
        <f>'Olah Data'!I786</f>
        <v>0</v>
      </c>
      <c r="F630" s="1">
        <f>'Olah Data'!J786</f>
        <v>0</v>
      </c>
      <c r="G630" s="1">
        <f>'Olah Data'!L786</f>
        <v>0</v>
      </c>
      <c r="H630" s="1">
        <f>'Olah Data'!M786</f>
        <v>0</v>
      </c>
      <c r="I630" s="1">
        <f>'Olah Data'!N786</f>
        <v>0</v>
      </c>
      <c r="J630" s="1">
        <f>'Olah Data'!O786</f>
        <v>0</v>
      </c>
      <c r="K630" s="1">
        <f>'Olah Data'!P786</f>
        <v>0</v>
      </c>
      <c r="L630" s="1">
        <f>'Olah Data'!Q786</f>
        <v>0</v>
      </c>
      <c r="M630" s="1">
        <f>'Olah Data'!R786</f>
        <v>0</v>
      </c>
      <c r="N630" s="1">
        <f>'Olah Data'!S786</f>
        <v>0</v>
      </c>
      <c r="O630" s="1">
        <f>'Olah Data'!U786</f>
        <v>0</v>
      </c>
      <c r="P630" s="1">
        <f>'Olah Data'!V786</f>
        <v>0</v>
      </c>
      <c r="Q630" s="1">
        <f>'Olah Data'!W786</f>
        <v>0</v>
      </c>
    </row>
    <row r="631" spans="1:17" ht="12.75">
      <c r="A631" s="1">
        <f>'Olah Data'!A857</f>
        <v>0</v>
      </c>
      <c r="B631" s="1">
        <f>'Olah Data'!B857</f>
        <v>0</v>
      </c>
      <c r="C631" s="1">
        <f>'Olah Data'!D857</f>
        <v>0</v>
      </c>
      <c r="D631" s="1">
        <f>'Olah Data'!E857</f>
        <v>0</v>
      </c>
      <c r="E631" s="1">
        <f>'Olah Data'!I857</f>
        <v>0</v>
      </c>
      <c r="F631" s="1">
        <f>'Olah Data'!J857</f>
        <v>0</v>
      </c>
      <c r="G631" s="1">
        <f>'Olah Data'!L857</f>
        <v>0</v>
      </c>
      <c r="H631" s="1">
        <f>'Olah Data'!M857</f>
        <v>0</v>
      </c>
      <c r="I631" s="1">
        <f>'Olah Data'!N857</f>
        <v>0</v>
      </c>
      <c r="J631" s="1">
        <f>'Olah Data'!O857</f>
        <v>0</v>
      </c>
      <c r="K631" s="1">
        <f>'Olah Data'!P857</f>
        <v>0</v>
      </c>
      <c r="L631" s="1">
        <f>'Olah Data'!Q857</f>
        <v>0</v>
      </c>
      <c r="M631" s="1">
        <f>'Olah Data'!R857</f>
        <v>0</v>
      </c>
      <c r="N631" s="1">
        <f>'Olah Data'!S857</f>
        <v>0</v>
      </c>
      <c r="O631" s="1">
        <f>'Olah Data'!U857</f>
        <v>0</v>
      </c>
      <c r="P631" s="1">
        <f>'Olah Data'!V857</f>
        <v>0</v>
      </c>
      <c r="Q631" s="1">
        <f>'Olah Data'!W857</f>
        <v>0</v>
      </c>
    </row>
    <row r="632" spans="1:17" ht="12.75">
      <c r="A632" s="1">
        <f>'Olah Data'!A858</f>
        <v>0</v>
      </c>
      <c r="B632" s="1">
        <f>'Olah Data'!B858</f>
        <v>0</v>
      </c>
      <c r="C632" s="1">
        <f>'Olah Data'!D858</f>
        <v>0</v>
      </c>
      <c r="D632" s="1">
        <f>'Olah Data'!E858</f>
        <v>0</v>
      </c>
      <c r="E632" s="1">
        <f>'Olah Data'!I858</f>
        <v>0</v>
      </c>
      <c r="F632" s="1">
        <f>'Olah Data'!J858</f>
        <v>0</v>
      </c>
      <c r="G632" s="1">
        <f>'Olah Data'!L858</f>
        <v>0</v>
      </c>
      <c r="H632" s="1">
        <f>'Olah Data'!M858</f>
        <v>0</v>
      </c>
      <c r="I632" s="1">
        <f>'Olah Data'!N858</f>
        <v>0</v>
      </c>
      <c r="J632" s="1">
        <f>'Olah Data'!O858</f>
        <v>0</v>
      </c>
      <c r="K632" s="1">
        <f>'Olah Data'!P858</f>
        <v>0</v>
      </c>
      <c r="L632" s="1">
        <f>'Olah Data'!Q858</f>
        <v>0</v>
      </c>
      <c r="M632" s="1">
        <f>'Olah Data'!R858</f>
        <v>0</v>
      </c>
      <c r="N632" s="1">
        <f>'Olah Data'!S858</f>
        <v>0</v>
      </c>
      <c r="O632" s="1">
        <f>'Olah Data'!U858</f>
        <v>0</v>
      </c>
      <c r="P632" s="1">
        <f>'Olah Data'!V858</f>
        <v>0</v>
      </c>
      <c r="Q632" s="1">
        <f>'Olah Data'!W858</f>
        <v>0</v>
      </c>
    </row>
    <row r="633" spans="1:17" ht="12.75">
      <c r="A633" s="1">
        <f>'Olah Data'!A859</f>
        <v>0</v>
      </c>
      <c r="B633" s="1">
        <f>'Olah Data'!B859</f>
        <v>0</v>
      </c>
      <c r="C633" s="1">
        <f>'Olah Data'!D859</f>
        <v>0</v>
      </c>
      <c r="D633" s="1">
        <f>'Olah Data'!E859</f>
        <v>0</v>
      </c>
      <c r="E633" s="1">
        <f>'Olah Data'!I859</f>
        <v>0</v>
      </c>
      <c r="F633" s="1">
        <f>'Olah Data'!J859</f>
        <v>0</v>
      </c>
      <c r="G633" s="1">
        <f>'Olah Data'!L859</f>
        <v>0</v>
      </c>
      <c r="H633" s="1">
        <f>'Olah Data'!M859</f>
        <v>0</v>
      </c>
      <c r="I633" s="1">
        <f>'Olah Data'!N859</f>
        <v>0</v>
      </c>
      <c r="J633" s="1">
        <f>'Olah Data'!O859</f>
        <v>0</v>
      </c>
      <c r="K633" s="1">
        <f>'Olah Data'!P859</f>
        <v>0</v>
      </c>
      <c r="L633" s="1">
        <f>'Olah Data'!Q859</f>
        <v>0</v>
      </c>
      <c r="M633" s="1">
        <f>'Olah Data'!R859</f>
        <v>0</v>
      </c>
      <c r="N633" s="1">
        <f>'Olah Data'!S859</f>
        <v>0</v>
      </c>
      <c r="O633" s="1">
        <f>'Olah Data'!U859</f>
        <v>0</v>
      </c>
      <c r="P633" s="1">
        <f>'Olah Data'!V859</f>
        <v>0</v>
      </c>
      <c r="Q633" s="1">
        <f>'Olah Data'!W859</f>
        <v>0</v>
      </c>
    </row>
    <row r="634" spans="1:17" ht="12.75">
      <c r="A634" s="1">
        <f>'Olah Data'!A860</f>
        <v>0</v>
      </c>
      <c r="B634" s="1">
        <f>'Olah Data'!B860</f>
        <v>0</v>
      </c>
      <c r="C634" s="1">
        <f>'Olah Data'!D860</f>
        <v>0</v>
      </c>
      <c r="D634" s="1">
        <f>'Olah Data'!E860</f>
        <v>0</v>
      </c>
      <c r="E634" s="1">
        <f>'Olah Data'!I860</f>
        <v>0</v>
      </c>
      <c r="F634" s="1">
        <f>'Olah Data'!J860</f>
        <v>0</v>
      </c>
      <c r="G634" s="1">
        <f>'Olah Data'!L860</f>
        <v>0</v>
      </c>
      <c r="H634" s="1">
        <f>'Olah Data'!M860</f>
        <v>0</v>
      </c>
      <c r="I634" s="1">
        <f>'Olah Data'!N860</f>
        <v>0</v>
      </c>
      <c r="J634" s="1">
        <f>'Olah Data'!O860</f>
        <v>0</v>
      </c>
      <c r="K634" s="1">
        <f>'Olah Data'!P860</f>
        <v>0</v>
      </c>
      <c r="L634" s="1">
        <f>'Olah Data'!Q860</f>
        <v>0</v>
      </c>
      <c r="M634" s="1">
        <f>'Olah Data'!R860</f>
        <v>0</v>
      </c>
      <c r="N634" s="1">
        <f>'Olah Data'!S860</f>
        <v>0</v>
      </c>
      <c r="O634" s="1">
        <f>'Olah Data'!U860</f>
        <v>0</v>
      </c>
      <c r="P634" s="1">
        <f>'Olah Data'!V860</f>
        <v>0</v>
      </c>
      <c r="Q634" s="1">
        <f>'Olah Data'!W860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F1:O170"/>
  <sheetViews>
    <sheetView workbookViewId="0"/>
  </sheetViews>
  <sheetFormatPr defaultRowHeight="15"/>
  <sheetData>
    <row r="1" spans="6:15" ht="12.75">
      <c r="H1" s="1" t="s">
        <v>5</v>
      </c>
      <c r="I1" s="1" t="s">
        <v>7</v>
      </c>
      <c r="J1" s="1" t="s">
        <v>1108</v>
      </c>
      <c r="K1" s="1" t="s">
        <v>8</v>
      </c>
      <c r="N1" s="1" t="s">
        <v>1109</v>
      </c>
    </row>
    <row r="2" spans="6:15" ht="12.75">
      <c r="F2" s="1">
        <v>1</v>
      </c>
      <c r="H2" s="1" t="s">
        <v>14</v>
      </c>
      <c r="I2" s="23" t="s">
        <v>16</v>
      </c>
      <c r="J2" s="1" t="s">
        <v>15</v>
      </c>
      <c r="K2" s="1" t="s">
        <v>17</v>
      </c>
      <c r="M2" s="1">
        <v>1</v>
      </c>
      <c r="N2" s="23">
        <f t="shared" ref="N2:N170" si="0">I2-I3</f>
        <v>-100</v>
      </c>
      <c r="O2" s="1" t="str">
        <f t="shared" ref="O2:O170" si="1">RIGHT(I2,2)</f>
        <v>00</v>
      </c>
    </row>
    <row r="3" spans="6:15" ht="12.75">
      <c r="F3" s="1">
        <v>2</v>
      </c>
      <c r="H3" s="1" t="s">
        <v>26</v>
      </c>
      <c r="I3" s="23" t="s">
        <v>28</v>
      </c>
      <c r="J3" s="1" t="s">
        <v>27</v>
      </c>
      <c r="K3" s="1" t="s">
        <v>29</v>
      </c>
      <c r="M3" s="1">
        <v>2</v>
      </c>
      <c r="N3" s="23">
        <f t="shared" si="0"/>
        <v>-5</v>
      </c>
      <c r="O3" s="1" t="str">
        <f t="shared" si="1"/>
        <v>00</v>
      </c>
    </row>
    <row r="4" spans="6:15" ht="12.75">
      <c r="F4" s="1">
        <f t="shared" ref="F4:F170" si="2">F3+1</f>
        <v>3</v>
      </c>
      <c r="H4" s="1" t="s">
        <v>26</v>
      </c>
      <c r="I4" s="23" t="s">
        <v>45</v>
      </c>
      <c r="J4" s="1" t="s">
        <v>27</v>
      </c>
      <c r="K4" s="1" t="s">
        <v>46</v>
      </c>
      <c r="M4" s="1">
        <v>3</v>
      </c>
      <c r="N4" s="23">
        <f t="shared" si="0"/>
        <v>-2</v>
      </c>
      <c r="O4" s="1" t="str">
        <f t="shared" si="1"/>
        <v>05</v>
      </c>
    </row>
    <row r="5" spans="6:15" ht="12.75">
      <c r="F5" s="1">
        <f t="shared" si="2"/>
        <v>4</v>
      </c>
      <c r="H5" s="1" t="s">
        <v>26</v>
      </c>
      <c r="I5" s="23" t="s">
        <v>49</v>
      </c>
      <c r="J5" s="1" t="s">
        <v>27</v>
      </c>
      <c r="K5" s="1" t="s">
        <v>50</v>
      </c>
      <c r="M5" s="1">
        <v>4</v>
      </c>
      <c r="N5" s="23">
        <f t="shared" si="0"/>
        <v>-3</v>
      </c>
      <c r="O5" s="1" t="str">
        <f t="shared" si="1"/>
        <v>07</v>
      </c>
    </row>
    <row r="6" spans="6:15" ht="12.75">
      <c r="F6" s="1">
        <f t="shared" si="2"/>
        <v>5</v>
      </c>
      <c r="H6" s="1" t="s">
        <v>26</v>
      </c>
      <c r="I6" s="23" t="s">
        <v>54</v>
      </c>
      <c r="J6" s="1" t="s">
        <v>27</v>
      </c>
      <c r="K6" s="1" t="s">
        <v>55</v>
      </c>
      <c r="M6" s="1">
        <v>5</v>
      </c>
      <c r="N6" s="23">
        <f t="shared" si="0"/>
        <v>-2</v>
      </c>
      <c r="O6" s="1" t="str">
        <f t="shared" si="1"/>
        <v>10</v>
      </c>
    </row>
    <row r="7" spans="6:15" ht="12.75">
      <c r="F7" s="1">
        <f t="shared" si="2"/>
        <v>6</v>
      </c>
      <c r="H7" s="1" t="s">
        <v>26</v>
      </c>
      <c r="I7" s="23" t="s">
        <v>59</v>
      </c>
      <c r="J7" s="1" t="s">
        <v>27</v>
      </c>
      <c r="K7" s="1" t="s">
        <v>60</v>
      </c>
      <c r="M7" s="1">
        <v>6</v>
      </c>
      <c r="N7" s="23">
        <f t="shared" si="0"/>
        <v>-3</v>
      </c>
      <c r="O7" s="1" t="str">
        <f t="shared" si="1"/>
        <v>12</v>
      </c>
    </row>
    <row r="8" spans="6:15" ht="12.75">
      <c r="F8" s="1">
        <f t="shared" si="2"/>
        <v>7</v>
      </c>
      <c r="H8" s="1" t="s">
        <v>26</v>
      </c>
      <c r="I8" s="23" t="s">
        <v>67</v>
      </c>
      <c r="J8" s="1" t="s">
        <v>27</v>
      </c>
      <c r="K8" s="1" t="s">
        <v>68</v>
      </c>
      <c r="M8" s="1">
        <v>7</v>
      </c>
      <c r="N8" s="23">
        <f t="shared" si="0"/>
        <v>-9</v>
      </c>
      <c r="O8" s="1" t="str">
        <f t="shared" si="1"/>
        <v>15</v>
      </c>
    </row>
    <row r="9" spans="6:15" ht="12.75">
      <c r="F9" s="1">
        <f t="shared" si="2"/>
        <v>8</v>
      </c>
      <c r="H9" s="1" t="s">
        <v>26</v>
      </c>
      <c r="I9" s="23" t="s">
        <v>70</v>
      </c>
      <c r="J9" s="1" t="s">
        <v>27</v>
      </c>
      <c r="K9" s="1" t="s">
        <v>71</v>
      </c>
      <c r="M9" s="1">
        <v>8</v>
      </c>
      <c r="N9" s="23">
        <f t="shared" si="0"/>
        <v>-47</v>
      </c>
      <c r="O9" s="1" t="str">
        <f t="shared" si="1"/>
        <v>24</v>
      </c>
    </row>
    <row r="10" spans="6:15" ht="12.75">
      <c r="F10" s="1">
        <f t="shared" si="2"/>
        <v>9</v>
      </c>
      <c r="H10" s="1" t="s">
        <v>26</v>
      </c>
      <c r="I10" s="23" t="s">
        <v>73</v>
      </c>
      <c r="J10" s="1" t="s">
        <v>27</v>
      </c>
      <c r="K10" s="1" t="s">
        <v>74</v>
      </c>
      <c r="M10" s="1">
        <v>9</v>
      </c>
      <c r="N10" s="23">
        <f t="shared" si="0"/>
        <v>-1</v>
      </c>
      <c r="O10" s="1" t="str">
        <f t="shared" si="1"/>
        <v>71</v>
      </c>
    </row>
    <row r="11" spans="6:15" ht="12.75">
      <c r="F11" s="1">
        <f t="shared" si="2"/>
        <v>10</v>
      </c>
      <c r="H11" s="1" t="s">
        <v>26</v>
      </c>
      <c r="I11" s="23" t="s">
        <v>77</v>
      </c>
      <c r="J11" s="1" t="s">
        <v>27</v>
      </c>
      <c r="K11" s="1" t="s">
        <v>78</v>
      </c>
      <c r="M11" s="1">
        <v>10</v>
      </c>
      <c r="N11" s="23">
        <f t="shared" si="0"/>
        <v>-3</v>
      </c>
      <c r="O11" s="1" t="str">
        <f t="shared" si="1"/>
        <v>72</v>
      </c>
    </row>
    <row r="12" spans="6:15" ht="12.75">
      <c r="F12" s="1">
        <f t="shared" si="2"/>
        <v>11</v>
      </c>
      <c r="H12" s="1" t="s">
        <v>26</v>
      </c>
      <c r="I12" s="23" t="s">
        <v>81</v>
      </c>
      <c r="J12" s="1" t="s">
        <v>27</v>
      </c>
      <c r="K12" s="1" t="s">
        <v>82</v>
      </c>
      <c r="M12" s="1">
        <v>11</v>
      </c>
      <c r="N12" s="23">
        <f t="shared" si="0"/>
        <v>-3</v>
      </c>
      <c r="O12" s="1" t="str">
        <f t="shared" si="1"/>
        <v>75</v>
      </c>
    </row>
    <row r="13" spans="6:15" ht="12.75">
      <c r="F13" s="1">
        <f t="shared" si="2"/>
        <v>12</v>
      </c>
      <c r="H13" s="1" t="s">
        <v>26</v>
      </c>
      <c r="I13" s="23" t="s">
        <v>89</v>
      </c>
      <c r="J13" s="1" t="s">
        <v>27</v>
      </c>
      <c r="K13" s="1" t="s">
        <v>90</v>
      </c>
      <c r="M13" s="1">
        <v>12</v>
      </c>
      <c r="N13" s="23">
        <f t="shared" si="0"/>
        <v>-29</v>
      </c>
      <c r="O13" s="1" t="str">
        <f t="shared" si="1"/>
        <v>78</v>
      </c>
    </row>
    <row r="14" spans="6:15" ht="12.75">
      <c r="F14" s="1">
        <f t="shared" si="2"/>
        <v>13</v>
      </c>
      <c r="H14" s="1" t="s">
        <v>92</v>
      </c>
      <c r="I14" s="23">
        <v>1307</v>
      </c>
      <c r="J14" s="1" t="s">
        <v>93</v>
      </c>
      <c r="K14" s="1" t="s">
        <v>94</v>
      </c>
      <c r="M14" s="1">
        <v>13</v>
      </c>
      <c r="N14" s="23">
        <f t="shared" si="0"/>
        <v>-67</v>
      </c>
      <c r="O14" s="1" t="str">
        <f t="shared" si="1"/>
        <v>07</v>
      </c>
    </row>
    <row r="15" spans="6:15" ht="12.75">
      <c r="F15" s="1">
        <f t="shared" si="2"/>
        <v>14</v>
      </c>
      <c r="H15" s="1" t="s">
        <v>92</v>
      </c>
      <c r="I15" s="23">
        <v>1374</v>
      </c>
      <c r="J15" s="1" t="s">
        <v>93</v>
      </c>
      <c r="K15" s="1" t="s">
        <v>97</v>
      </c>
      <c r="M15" s="1">
        <v>14</v>
      </c>
      <c r="N15" s="23">
        <f t="shared" si="0"/>
        <v>74</v>
      </c>
      <c r="O15" s="1" t="str">
        <f t="shared" si="1"/>
        <v>74</v>
      </c>
    </row>
    <row r="16" spans="6:15" ht="12.75">
      <c r="F16" s="1">
        <f t="shared" si="2"/>
        <v>15</v>
      </c>
      <c r="H16" s="1" t="s">
        <v>92</v>
      </c>
      <c r="I16" s="23" t="s">
        <v>101</v>
      </c>
      <c r="J16" s="1" t="s">
        <v>93</v>
      </c>
      <c r="K16" s="1" t="s">
        <v>102</v>
      </c>
      <c r="M16" s="1">
        <v>15</v>
      </c>
      <c r="N16" s="23">
        <f t="shared" si="0"/>
        <v>-2</v>
      </c>
      <c r="O16" s="1" t="str">
        <f t="shared" si="1"/>
        <v>00</v>
      </c>
    </row>
    <row r="17" spans="6:15" ht="12.75">
      <c r="F17" s="1">
        <f t="shared" si="2"/>
        <v>16</v>
      </c>
      <c r="H17" s="1" t="s">
        <v>92</v>
      </c>
      <c r="I17" s="23" t="s">
        <v>106</v>
      </c>
      <c r="J17" s="1" t="s">
        <v>93</v>
      </c>
      <c r="K17" s="1" t="s">
        <v>107</v>
      </c>
      <c r="M17" s="1">
        <v>16</v>
      </c>
      <c r="N17" s="23">
        <f t="shared" si="0"/>
        <v>-2</v>
      </c>
      <c r="O17" s="1" t="str">
        <f t="shared" si="1"/>
        <v>02</v>
      </c>
    </row>
    <row r="18" spans="6:15" ht="12.75">
      <c r="F18" s="1">
        <f t="shared" si="2"/>
        <v>17</v>
      </c>
      <c r="H18" s="1" t="s">
        <v>92</v>
      </c>
      <c r="I18" s="23" t="s">
        <v>109</v>
      </c>
      <c r="J18" s="1" t="s">
        <v>93</v>
      </c>
      <c r="K18" s="1" t="s">
        <v>110</v>
      </c>
      <c r="M18" s="1">
        <v>17</v>
      </c>
      <c r="N18" s="23">
        <f t="shared" si="0"/>
        <v>-2</v>
      </c>
      <c r="O18" s="1" t="str">
        <f t="shared" si="1"/>
        <v>04</v>
      </c>
    </row>
    <row r="19" spans="6:15" ht="12.75">
      <c r="F19" s="1">
        <f t="shared" si="2"/>
        <v>18</v>
      </c>
      <c r="H19" s="1" t="s">
        <v>92</v>
      </c>
      <c r="I19" s="23" t="s">
        <v>114</v>
      </c>
      <c r="J19" s="1" t="s">
        <v>93</v>
      </c>
      <c r="K19" s="1" t="s">
        <v>115</v>
      </c>
      <c r="M19" s="1">
        <v>18</v>
      </c>
      <c r="N19" s="23">
        <f t="shared" si="0"/>
        <v>-6</v>
      </c>
      <c r="O19" s="1" t="str">
        <f t="shared" si="1"/>
        <v>06</v>
      </c>
    </row>
    <row r="20" spans="6:15" ht="12.75">
      <c r="F20" s="1">
        <f t="shared" si="2"/>
        <v>19</v>
      </c>
      <c r="H20" s="1" t="s">
        <v>92</v>
      </c>
      <c r="I20" s="23" t="s">
        <v>119</v>
      </c>
      <c r="J20" s="1" t="s">
        <v>93</v>
      </c>
      <c r="K20" s="1" t="s">
        <v>120</v>
      </c>
      <c r="M20" s="1">
        <v>19</v>
      </c>
      <c r="N20" s="23">
        <f t="shared" si="0"/>
        <v>-60</v>
      </c>
      <c r="O20" s="1" t="str">
        <f t="shared" si="1"/>
        <v>12</v>
      </c>
    </row>
    <row r="21" spans="6:15" ht="12.75">
      <c r="F21" s="1">
        <f t="shared" si="2"/>
        <v>20</v>
      </c>
      <c r="H21" s="1" t="s">
        <v>92</v>
      </c>
      <c r="I21" s="23" t="s">
        <v>122</v>
      </c>
      <c r="J21" s="1" t="s">
        <v>93</v>
      </c>
      <c r="K21" s="1" t="s">
        <v>123</v>
      </c>
      <c r="M21" s="1">
        <v>20</v>
      </c>
      <c r="N21" s="23">
        <f t="shared" si="0"/>
        <v>-1</v>
      </c>
      <c r="O21" s="1" t="str">
        <f t="shared" si="1"/>
        <v>72</v>
      </c>
    </row>
    <row r="22" spans="6:15" ht="12.75">
      <c r="F22" s="1">
        <f t="shared" si="2"/>
        <v>21</v>
      </c>
      <c r="H22" s="1" t="s">
        <v>92</v>
      </c>
      <c r="I22" s="23" t="s">
        <v>125</v>
      </c>
      <c r="J22" s="1" t="s">
        <v>93</v>
      </c>
      <c r="K22" s="1" t="s">
        <v>126</v>
      </c>
      <c r="M22" s="1">
        <v>21</v>
      </c>
      <c r="N22" s="23">
        <f t="shared" si="0"/>
        <v>-2</v>
      </c>
      <c r="O22" s="1" t="str">
        <f t="shared" si="1"/>
        <v>73</v>
      </c>
    </row>
    <row r="23" spans="6:15" ht="12.75">
      <c r="F23" s="1">
        <f t="shared" si="2"/>
        <v>22</v>
      </c>
      <c r="H23" s="1" t="s">
        <v>92</v>
      </c>
      <c r="I23" s="23" t="s">
        <v>128</v>
      </c>
      <c r="J23" s="1" t="s">
        <v>93</v>
      </c>
      <c r="K23" s="1" t="s">
        <v>129</v>
      </c>
      <c r="M23" s="1">
        <v>22</v>
      </c>
      <c r="N23" s="23">
        <f t="shared" si="0"/>
        <v>-1</v>
      </c>
      <c r="O23" s="1" t="str">
        <f t="shared" si="1"/>
        <v>75</v>
      </c>
    </row>
    <row r="24" spans="6:15" ht="12.75">
      <c r="F24" s="1">
        <f t="shared" si="2"/>
        <v>23</v>
      </c>
      <c r="H24" s="1" t="s">
        <v>92</v>
      </c>
      <c r="I24" s="23" t="s">
        <v>133</v>
      </c>
      <c r="J24" s="1" t="s">
        <v>93</v>
      </c>
      <c r="K24" s="1" t="s">
        <v>134</v>
      </c>
      <c r="M24" s="1">
        <v>23</v>
      </c>
      <c r="N24" s="23">
        <f t="shared" si="0"/>
        <v>-24</v>
      </c>
      <c r="O24" s="1" t="str">
        <f t="shared" si="1"/>
        <v>76</v>
      </c>
    </row>
    <row r="25" spans="6:15" ht="12.75">
      <c r="F25" s="1">
        <f t="shared" si="2"/>
        <v>24</v>
      </c>
      <c r="H25" s="1" t="s">
        <v>136</v>
      </c>
      <c r="I25" s="23">
        <v>1400</v>
      </c>
      <c r="J25" s="1" t="s">
        <v>137</v>
      </c>
      <c r="K25" s="1" t="s">
        <v>138</v>
      </c>
      <c r="M25" s="1">
        <v>24</v>
      </c>
      <c r="N25" s="23">
        <f t="shared" si="0"/>
        <v>-4</v>
      </c>
      <c r="O25" s="1" t="str">
        <f t="shared" si="1"/>
        <v>00</v>
      </c>
    </row>
    <row r="26" spans="6:15" ht="12.75">
      <c r="F26" s="1">
        <f t="shared" si="2"/>
        <v>25</v>
      </c>
      <c r="H26" s="1" t="s">
        <v>136</v>
      </c>
      <c r="I26" s="23" t="s">
        <v>144</v>
      </c>
      <c r="J26" s="1" t="s">
        <v>137</v>
      </c>
      <c r="K26" s="1" t="s">
        <v>145</v>
      </c>
      <c r="M26" s="1">
        <v>25</v>
      </c>
      <c r="N26" s="23">
        <f t="shared" si="0"/>
        <v>-67</v>
      </c>
      <c r="O26" s="1" t="str">
        <f t="shared" si="1"/>
        <v>04</v>
      </c>
    </row>
    <row r="27" spans="6:15" ht="12.75">
      <c r="F27" s="1">
        <f t="shared" si="2"/>
        <v>26</v>
      </c>
      <c r="H27" s="1" t="s">
        <v>136</v>
      </c>
      <c r="I27" s="23" t="s">
        <v>147</v>
      </c>
      <c r="J27" s="1" t="s">
        <v>137</v>
      </c>
      <c r="K27" s="1" t="s">
        <v>148</v>
      </c>
      <c r="M27" s="1">
        <v>26</v>
      </c>
      <c r="N27" s="23">
        <f t="shared" si="0"/>
        <v>-29</v>
      </c>
      <c r="O27" s="1" t="str">
        <f t="shared" si="1"/>
        <v>71</v>
      </c>
    </row>
    <row r="28" spans="6:15" ht="12.75">
      <c r="F28" s="1">
        <f t="shared" si="2"/>
        <v>27</v>
      </c>
      <c r="H28" s="1" t="s">
        <v>150</v>
      </c>
      <c r="I28" s="23" t="s">
        <v>152</v>
      </c>
      <c r="J28" s="1" t="s">
        <v>151</v>
      </c>
      <c r="K28" s="1" t="s">
        <v>153</v>
      </c>
      <c r="M28" s="1">
        <v>27</v>
      </c>
      <c r="N28" s="23">
        <f t="shared" si="0"/>
        <v>-71</v>
      </c>
      <c r="O28" s="1" t="str">
        <f t="shared" si="1"/>
        <v>00</v>
      </c>
    </row>
    <row r="29" spans="6:15" ht="12.75">
      <c r="F29" s="1">
        <f t="shared" si="2"/>
        <v>28</v>
      </c>
      <c r="H29" s="1" t="s">
        <v>150</v>
      </c>
      <c r="I29" s="23" t="s">
        <v>158</v>
      </c>
      <c r="J29" s="1" t="s">
        <v>151</v>
      </c>
      <c r="K29" s="1" t="s">
        <v>159</v>
      </c>
      <c r="M29" s="1">
        <v>28</v>
      </c>
      <c r="N29" s="23">
        <f t="shared" si="0"/>
        <v>-29</v>
      </c>
      <c r="O29" s="1" t="str">
        <f t="shared" si="1"/>
        <v>71</v>
      </c>
    </row>
    <row r="30" spans="6:15" ht="12.75">
      <c r="F30" s="1">
        <f t="shared" si="2"/>
        <v>29</v>
      </c>
      <c r="H30" s="1" t="s">
        <v>161</v>
      </c>
      <c r="I30" s="23" t="s">
        <v>163</v>
      </c>
      <c r="J30" s="1" t="s">
        <v>162</v>
      </c>
      <c r="K30" s="1" t="s">
        <v>164</v>
      </c>
      <c r="M30" s="1">
        <v>29</v>
      </c>
      <c r="N30" s="23">
        <f t="shared" si="0"/>
        <v>-3</v>
      </c>
      <c r="O30" s="1" t="str">
        <f t="shared" si="1"/>
        <v>00</v>
      </c>
    </row>
    <row r="31" spans="6:15" ht="12.75">
      <c r="F31" s="1">
        <f t="shared" si="2"/>
        <v>30</v>
      </c>
      <c r="H31" s="1" t="s">
        <v>161</v>
      </c>
      <c r="I31" s="23" t="s">
        <v>169</v>
      </c>
      <c r="J31" s="1" t="s">
        <v>162</v>
      </c>
      <c r="K31" s="1" t="s">
        <v>170</v>
      </c>
      <c r="M31" s="1">
        <v>30</v>
      </c>
      <c r="N31" s="23">
        <f t="shared" si="0"/>
        <v>-1</v>
      </c>
      <c r="O31" s="1" t="str">
        <f t="shared" si="1"/>
        <v>03</v>
      </c>
    </row>
    <row r="32" spans="6:15" ht="12.75">
      <c r="F32" s="1">
        <f t="shared" si="2"/>
        <v>31</v>
      </c>
      <c r="H32" s="1" t="s">
        <v>161</v>
      </c>
      <c r="I32" s="23" t="s">
        <v>172</v>
      </c>
      <c r="J32" s="1" t="s">
        <v>162</v>
      </c>
      <c r="K32" s="1" t="s">
        <v>173</v>
      </c>
      <c r="M32" s="1">
        <v>31</v>
      </c>
      <c r="N32" s="23">
        <f t="shared" si="0"/>
        <v>-69</v>
      </c>
      <c r="O32" s="1" t="str">
        <f t="shared" si="1"/>
        <v>04</v>
      </c>
    </row>
    <row r="33" spans="6:15" ht="12.75">
      <c r="F33" s="1">
        <f t="shared" si="2"/>
        <v>32</v>
      </c>
      <c r="H33" s="1" t="s">
        <v>161</v>
      </c>
      <c r="I33" s="23" t="s">
        <v>177</v>
      </c>
      <c r="J33" s="1" t="s">
        <v>162</v>
      </c>
      <c r="K33" s="1" t="s">
        <v>178</v>
      </c>
      <c r="M33" s="1">
        <v>32</v>
      </c>
      <c r="N33" s="23">
        <f t="shared" si="0"/>
        <v>-27</v>
      </c>
      <c r="O33" s="1" t="str">
        <f t="shared" si="1"/>
        <v>73</v>
      </c>
    </row>
    <row r="34" spans="6:15" ht="12.75">
      <c r="F34" s="1">
        <f t="shared" si="2"/>
        <v>33</v>
      </c>
      <c r="H34" s="1" t="s">
        <v>180</v>
      </c>
      <c r="I34" s="23">
        <v>1700</v>
      </c>
      <c r="J34" s="1" t="s">
        <v>181</v>
      </c>
      <c r="K34" s="1" t="s">
        <v>182</v>
      </c>
      <c r="M34" s="1">
        <v>33</v>
      </c>
      <c r="N34" s="23">
        <f t="shared" si="0"/>
        <v>-71</v>
      </c>
      <c r="O34" s="1" t="str">
        <f t="shared" si="1"/>
        <v>00</v>
      </c>
    </row>
    <row r="35" spans="6:15" ht="12.75">
      <c r="F35" s="1">
        <f t="shared" si="2"/>
        <v>34</v>
      </c>
      <c r="H35" s="1" t="s">
        <v>180</v>
      </c>
      <c r="I35" s="23" t="s">
        <v>184</v>
      </c>
      <c r="J35" s="1" t="s">
        <v>181</v>
      </c>
      <c r="K35" s="1" t="s">
        <v>185</v>
      </c>
      <c r="M35" s="1">
        <v>34</v>
      </c>
      <c r="N35" s="23">
        <f t="shared" si="0"/>
        <v>-29</v>
      </c>
      <c r="O35" s="1" t="str">
        <f t="shared" si="1"/>
        <v>71</v>
      </c>
    </row>
    <row r="36" spans="6:15" ht="12.75">
      <c r="F36" s="1">
        <f t="shared" si="2"/>
        <v>35</v>
      </c>
      <c r="H36" s="1" t="s">
        <v>187</v>
      </c>
      <c r="I36" s="23" t="s">
        <v>189</v>
      </c>
      <c r="J36" s="1" t="s">
        <v>188</v>
      </c>
      <c r="K36" s="1" t="s">
        <v>190</v>
      </c>
      <c r="M36" s="1">
        <v>35</v>
      </c>
      <c r="N36" s="23">
        <f t="shared" si="0"/>
        <v>-6</v>
      </c>
      <c r="O36" s="1" t="str">
        <f t="shared" si="1"/>
        <v>00</v>
      </c>
    </row>
    <row r="37" spans="6:15" ht="12.75">
      <c r="F37" s="1">
        <f t="shared" si="2"/>
        <v>36</v>
      </c>
      <c r="H37" s="1" t="s">
        <v>187</v>
      </c>
      <c r="I37" s="23" t="s">
        <v>196</v>
      </c>
      <c r="J37" s="1" t="s">
        <v>188</v>
      </c>
      <c r="K37" s="1" t="s">
        <v>197</v>
      </c>
      <c r="M37" s="1">
        <v>36</v>
      </c>
      <c r="N37" s="23">
        <f t="shared" si="0"/>
        <v>-1</v>
      </c>
      <c r="O37" s="1" t="str">
        <f t="shared" si="1"/>
        <v>06</v>
      </c>
    </row>
    <row r="38" spans="6:15" ht="12.75">
      <c r="F38" s="1">
        <f t="shared" si="2"/>
        <v>37</v>
      </c>
      <c r="H38" s="1" t="s">
        <v>187</v>
      </c>
      <c r="I38" s="23" t="s">
        <v>199</v>
      </c>
      <c r="J38" s="1" t="s">
        <v>188</v>
      </c>
      <c r="K38" s="1" t="s">
        <v>200</v>
      </c>
      <c r="M38" s="1">
        <v>37</v>
      </c>
      <c r="N38" s="23">
        <f t="shared" si="0"/>
        <v>-3</v>
      </c>
      <c r="O38" s="1" t="str">
        <f t="shared" si="1"/>
        <v>07</v>
      </c>
    </row>
    <row r="39" spans="6:15" ht="12.75">
      <c r="F39" s="1">
        <f t="shared" si="2"/>
        <v>38</v>
      </c>
      <c r="H39" s="1" t="s">
        <v>187</v>
      </c>
      <c r="I39" s="23" t="s">
        <v>202</v>
      </c>
      <c r="J39" s="1" t="s">
        <v>188</v>
      </c>
      <c r="K39" s="1" t="s">
        <v>203</v>
      </c>
      <c r="M39" s="1">
        <v>38</v>
      </c>
      <c r="N39" s="23">
        <f t="shared" si="0"/>
        <v>-61</v>
      </c>
      <c r="O39" s="1" t="str">
        <f t="shared" si="1"/>
        <v>10</v>
      </c>
    </row>
    <row r="40" spans="6:15" ht="12.75">
      <c r="F40" s="1">
        <f t="shared" si="2"/>
        <v>39</v>
      </c>
      <c r="H40" s="1" t="s">
        <v>187</v>
      </c>
      <c r="I40" s="23" t="s">
        <v>205</v>
      </c>
      <c r="J40" s="1" t="s">
        <v>188</v>
      </c>
      <c r="K40" s="1" t="s">
        <v>206</v>
      </c>
      <c r="M40" s="1">
        <v>39</v>
      </c>
      <c r="N40" s="23">
        <f t="shared" si="0"/>
        <v>-1</v>
      </c>
      <c r="O40" s="1" t="str">
        <f t="shared" si="1"/>
        <v>71</v>
      </c>
    </row>
    <row r="41" spans="6:15" ht="12.75">
      <c r="F41" s="1">
        <f t="shared" si="2"/>
        <v>40</v>
      </c>
      <c r="H41" s="1" t="s">
        <v>187</v>
      </c>
      <c r="I41" s="23" t="s">
        <v>210</v>
      </c>
      <c r="J41" s="1" t="s">
        <v>188</v>
      </c>
      <c r="K41" s="1" t="s">
        <v>211</v>
      </c>
      <c r="M41" s="1">
        <v>40</v>
      </c>
      <c r="N41" s="23">
        <f t="shared" si="0"/>
        <v>-30</v>
      </c>
      <c r="O41" s="1" t="str">
        <f t="shared" si="1"/>
        <v>72</v>
      </c>
    </row>
    <row r="42" spans="6:15" ht="12.75">
      <c r="F42" s="1">
        <f t="shared" si="2"/>
        <v>41</v>
      </c>
      <c r="H42" s="1" t="s">
        <v>213</v>
      </c>
      <c r="I42" s="23" t="s">
        <v>215</v>
      </c>
      <c r="J42" s="1" t="s">
        <v>214</v>
      </c>
      <c r="K42" s="1" t="s">
        <v>216</v>
      </c>
      <c r="M42" s="1">
        <v>41</v>
      </c>
      <c r="N42" s="23">
        <f t="shared" si="0"/>
        <v>-270</v>
      </c>
      <c r="O42" s="1" t="str">
        <f t="shared" si="1"/>
        <v>02</v>
      </c>
    </row>
    <row r="43" spans="6:15" ht="12.75">
      <c r="F43" s="1">
        <f t="shared" si="2"/>
        <v>42</v>
      </c>
      <c r="H43" s="1" t="s">
        <v>218</v>
      </c>
      <c r="I43" s="23" t="s">
        <v>220</v>
      </c>
      <c r="J43" s="1" t="s">
        <v>219</v>
      </c>
      <c r="K43" s="1" t="s">
        <v>221</v>
      </c>
      <c r="M43" s="1">
        <v>42</v>
      </c>
      <c r="N43" s="23">
        <f t="shared" si="0"/>
        <v>-928</v>
      </c>
      <c r="O43" s="1" t="str">
        <f t="shared" si="1"/>
        <v>72</v>
      </c>
    </row>
    <row r="44" spans="6:15" ht="12.75">
      <c r="F44" s="1">
        <f t="shared" si="2"/>
        <v>43</v>
      </c>
      <c r="H44" s="1" t="s">
        <v>223</v>
      </c>
      <c r="I44" s="23" t="s">
        <v>225</v>
      </c>
      <c r="J44" s="1" t="s">
        <v>224</v>
      </c>
      <c r="K44" s="1" t="s">
        <v>226</v>
      </c>
      <c r="M44" s="1">
        <v>43</v>
      </c>
      <c r="N44" s="23">
        <f t="shared" si="0"/>
        <v>-1</v>
      </c>
      <c r="O44" s="1" t="str">
        <f t="shared" si="1"/>
        <v>00</v>
      </c>
    </row>
    <row r="45" spans="6:15" ht="12.75">
      <c r="F45" s="1">
        <f t="shared" si="2"/>
        <v>44</v>
      </c>
      <c r="H45" s="1" t="s">
        <v>223</v>
      </c>
      <c r="I45" s="23" t="s">
        <v>258</v>
      </c>
      <c r="J45" s="1" t="s">
        <v>224</v>
      </c>
      <c r="K45" s="1" t="s">
        <v>259</v>
      </c>
      <c r="M45" s="1">
        <v>44</v>
      </c>
      <c r="N45" s="23">
        <f t="shared" si="0"/>
        <v>-70</v>
      </c>
      <c r="O45" s="1" t="str">
        <f t="shared" si="1"/>
        <v>01</v>
      </c>
    </row>
    <row r="46" spans="6:15" ht="12.75">
      <c r="F46" s="1">
        <f t="shared" si="2"/>
        <v>45</v>
      </c>
      <c r="H46" s="1" t="s">
        <v>223</v>
      </c>
      <c r="I46" s="23" t="s">
        <v>266</v>
      </c>
      <c r="J46" s="1" t="s">
        <v>224</v>
      </c>
      <c r="K46" s="1" t="s">
        <v>267</v>
      </c>
      <c r="M46" s="1">
        <v>45</v>
      </c>
      <c r="N46" s="23">
        <f t="shared" si="0"/>
        <v>-1</v>
      </c>
      <c r="O46" s="1" t="str">
        <f t="shared" si="1"/>
        <v>71</v>
      </c>
    </row>
    <row r="47" spans="6:15" ht="12.75">
      <c r="F47" s="1">
        <f t="shared" si="2"/>
        <v>46</v>
      </c>
      <c r="H47" s="1" t="s">
        <v>223</v>
      </c>
      <c r="I47" s="23" t="s">
        <v>276</v>
      </c>
      <c r="J47" s="1" t="s">
        <v>224</v>
      </c>
      <c r="K47" s="1" t="s">
        <v>277</v>
      </c>
      <c r="M47" s="1">
        <v>46</v>
      </c>
      <c r="N47" s="23">
        <f t="shared" si="0"/>
        <v>-1</v>
      </c>
      <c r="O47" s="1" t="str">
        <f t="shared" si="1"/>
        <v>72</v>
      </c>
    </row>
    <row r="48" spans="6:15" ht="12.75">
      <c r="F48" s="1">
        <f t="shared" si="2"/>
        <v>47</v>
      </c>
      <c r="H48" s="1" t="s">
        <v>223</v>
      </c>
      <c r="I48" s="23" t="s">
        <v>285</v>
      </c>
      <c r="J48" s="1" t="s">
        <v>224</v>
      </c>
      <c r="K48" s="1" t="s">
        <v>286</v>
      </c>
      <c r="M48" s="1">
        <v>47</v>
      </c>
      <c r="N48" s="23">
        <f t="shared" si="0"/>
        <v>-1</v>
      </c>
      <c r="O48" s="1" t="str">
        <f t="shared" si="1"/>
        <v>73</v>
      </c>
    </row>
    <row r="49" spans="6:15" ht="12.75">
      <c r="F49" s="1">
        <f t="shared" si="2"/>
        <v>48</v>
      </c>
      <c r="H49" s="1" t="s">
        <v>223</v>
      </c>
      <c r="I49" s="23" t="s">
        <v>297</v>
      </c>
      <c r="J49" s="1" t="s">
        <v>224</v>
      </c>
      <c r="K49" s="1" t="s">
        <v>298</v>
      </c>
      <c r="M49" s="1">
        <v>48</v>
      </c>
      <c r="N49" s="23">
        <f t="shared" si="0"/>
        <v>-1</v>
      </c>
      <c r="O49" s="1" t="str">
        <f t="shared" si="1"/>
        <v>74</v>
      </c>
    </row>
    <row r="50" spans="6:15" ht="12.75">
      <c r="F50" s="1">
        <f t="shared" si="2"/>
        <v>49</v>
      </c>
      <c r="H50" s="1" t="s">
        <v>223</v>
      </c>
      <c r="I50" s="23" t="s">
        <v>309</v>
      </c>
      <c r="J50" s="1" t="s">
        <v>224</v>
      </c>
      <c r="K50" s="1" t="s">
        <v>310</v>
      </c>
      <c r="M50" s="1">
        <v>49</v>
      </c>
      <c r="N50" s="23">
        <f t="shared" si="0"/>
        <v>-25</v>
      </c>
      <c r="O50" s="1" t="str">
        <f t="shared" si="1"/>
        <v>75</v>
      </c>
    </row>
    <row r="51" spans="6:15" ht="12.75">
      <c r="F51" s="1">
        <f t="shared" si="2"/>
        <v>50</v>
      </c>
      <c r="H51" s="1" t="s">
        <v>319</v>
      </c>
      <c r="I51" s="23" t="s">
        <v>321</v>
      </c>
      <c r="J51" s="1" t="s">
        <v>320</v>
      </c>
      <c r="K51" s="1" t="s">
        <v>322</v>
      </c>
      <c r="M51" s="1">
        <v>50</v>
      </c>
      <c r="N51" s="23">
        <f t="shared" si="0"/>
        <v>-1</v>
      </c>
      <c r="O51" s="1" t="str">
        <f t="shared" si="1"/>
        <v>00</v>
      </c>
    </row>
    <row r="52" spans="6:15" ht="12.75">
      <c r="F52" s="1">
        <f t="shared" si="2"/>
        <v>51</v>
      </c>
      <c r="H52" s="1" t="s">
        <v>319</v>
      </c>
      <c r="I52" s="23" t="s">
        <v>327</v>
      </c>
      <c r="J52" s="1" t="s">
        <v>320</v>
      </c>
      <c r="K52" s="1" t="s">
        <v>328</v>
      </c>
      <c r="M52" s="1">
        <v>51</v>
      </c>
      <c r="N52" s="23">
        <f t="shared" si="0"/>
        <v>-2</v>
      </c>
      <c r="O52" s="1" t="str">
        <f t="shared" si="1"/>
        <v>01</v>
      </c>
    </row>
    <row r="53" spans="6:15" ht="12.75">
      <c r="F53" s="1">
        <f t="shared" si="2"/>
        <v>52</v>
      </c>
      <c r="H53" s="1" t="s">
        <v>319</v>
      </c>
      <c r="I53" s="23" t="s">
        <v>334</v>
      </c>
      <c r="J53" s="1" t="s">
        <v>320</v>
      </c>
      <c r="K53" s="1" t="s">
        <v>335</v>
      </c>
      <c r="M53" s="1">
        <v>52</v>
      </c>
      <c r="N53" s="23">
        <f t="shared" si="0"/>
        <v>-1</v>
      </c>
      <c r="O53" s="1" t="str">
        <f t="shared" si="1"/>
        <v>03</v>
      </c>
    </row>
    <row r="54" spans="6:15" ht="12.75">
      <c r="F54" s="1">
        <f t="shared" si="2"/>
        <v>53</v>
      </c>
      <c r="H54" s="1" t="s">
        <v>319</v>
      </c>
      <c r="I54" s="23" t="s">
        <v>337</v>
      </c>
      <c r="J54" s="1" t="s">
        <v>320</v>
      </c>
      <c r="K54" s="1" t="s">
        <v>338</v>
      </c>
      <c r="M54" s="1">
        <v>53</v>
      </c>
      <c r="N54" s="23">
        <f t="shared" si="0"/>
        <v>-11</v>
      </c>
      <c r="O54" s="1" t="str">
        <f t="shared" si="1"/>
        <v>04</v>
      </c>
    </row>
    <row r="55" spans="6:15" ht="12.75">
      <c r="F55" s="1">
        <f t="shared" si="2"/>
        <v>54</v>
      </c>
      <c r="H55" s="1" t="s">
        <v>319</v>
      </c>
      <c r="I55" s="23" t="s">
        <v>340</v>
      </c>
      <c r="J55" s="1" t="s">
        <v>320</v>
      </c>
      <c r="K55" s="1" t="s">
        <v>341</v>
      </c>
      <c r="M55" s="1">
        <v>54</v>
      </c>
      <c r="N55" s="23">
        <f t="shared" si="0"/>
        <v>-59</v>
      </c>
      <c r="O55" s="1" t="str">
        <f t="shared" si="1"/>
        <v>15</v>
      </c>
    </row>
    <row r="56" spans="6:15" ht="12.75">
      <c r="F56" s="1">
        <f t="shared" si="2"/>
        <v>55</v>
      </c>
      <c r="H56" s="1" t="s">
        <v>319</v>
      </c>
      <c r="I56" s="23" t="s">
        <v>343</v>
      </c>
      <c r="J56" s="1" t="s">
        <v>320</v>
      </c>
      <c r="K56" s="1" t="s">
        <v>344</v>
      </c>
      <c r="M56" s="1">
        <v>55</v>
      </c>
      <c r="N56" s="23">
        <f t="shared" si="0"/>
        <v>-1</v>
      </c>
      <c r="O56" s="1" t="str">
        <f t="shared" si="1"/>
        <v>74</v>
      </c>
    </row>
    <row r="57" spans="6:15" ht="12.75">
      <c r="F57" s="1">
        <f t="shared" si="2"/>
        <v>56</v>
      </c>
      <c r="H57" s="1" t="s">
        <v>319</v>
      </c>
      <c r="I57" s="23" t="s">
        <v>348</v>
      </c>
      <c r="J57" s="1" t="s">
        <v>320</v>
      </c>
      <c r="K57" s="1" t="s">
        <v>349</v>
      </c>
      <c r="M57" s="1">
        <v>56</v>
      </c>
      <c r="N57" s="23">
        <f t="shared" si="0"/>
        <v>-1</v>
      </c>
      <c r="O57" s="1" t="str">
        <f t="shared" si="1"/>
        <v>75</v>
      </c>
    </row>
    <row r="58" spans="6:15" ht="12.75">
      <c r="F58" s="1">
        <f t="shared" si="2"/>
        <v>57</v>
      </c>
      <c r="H58" s="1" t="s">
        <v>319</v>
      </c>
      <c r="I58" s="23" t="s">
        <v>358</v>
      </c>
      <c r="J58" s="1" t="s">
        <v>320</v>
      </c>
      <c r="K58" s="1" t="s">
        <v>359</v>
      </c>
      <c r="M58" s="1">
        <v>57</v>
      </c>
      <c r="N58" s="23">
        <f t="shared" si="0"/>
        <v>-2</v>
      </c>
      <c r="O58" s="1" t="str">
        <f t="shared" si="1"/>
        <v>76</v>
      </c>
    </row>
    <row r="59" spans="6:15" ht="12.75">
      <c r="F59" s="1">
        <f t="shared" si="2"/>
        <v>58</v>
      </c>
      <c r="H59" s="1" t="s">
        <v>319</v>
      </c>
      <c r="I59" s="23" t="s">
        <v>363</v>
      </c>
      <c r="J59" s="1" t="s">
        <v>320</v>
      </c>
      <c r="K59" s="1" t="s">
        <v>364</v>
      </c>
      <c r="M59" s="1">
        <v>58</v>
      </c>
      <c r="N59" s="23">
        <f t="shared" si="0"/>
        <v>-22</v>
      </c>
      <c r="O59" s="1" t="str">
        <f t="shared" si="1"/>
        <v>78</v>
      </c>
    </row>
    <row r="60" spans="6:15" ht="12.75">
      <c r="F60" s="1">
        <f t="shared" si="2"/>
        <v>59</v>
      </c>
      <c r="H60" s="1" t="s">
        <v>368</v>
      </c>
      <c r="I60" s="23">
        <v>3300</v>
      </c>
      <c r="J60" s="1" t="s">
        <v>369</v>
      </c>
      <c r="K60" s="1" t="s">
        <v>370</v>
      </c>
      <c r="M60" s="1">
        <v>59</v>
      </c>
      <c r="N60" s="23">
        <f t="shared" si="0"/>
        <v>-2</v>
      </c>
      <c r="O60" s="1" t="str">
        <f t="shared" si="1"/>
        <v>00</v>
      </c>
    </row>
    <row r="61" spans="6:15" ht="12.75">
      <c r="F61" s="1">
        <f t="shared" si="2"/>
        <v>60</v>
      </c>
      <c r="H61" s="1" t="s">
        <v>368</v>
      </c>
      <c r="I61" s="23">
        <v>3302</v>
      </c>
      <c r="J61" s="1" t="s">
        <v>369</v>
      </c>
      <c r="K61" s="1" t="s">
        <v>373</v>
      </c>
      <c r="M61" s="1">
        <v>60</v>
      </c>
      <c r="N61" s="23">
        <f t="shared" si="0"/>
        <v>-7</v>
      </c>
      <c r="O61" s="1" t="str">
        <f t="shared" si="1"/>
        <v>02</v>
      </c>
    </row>
    <row r="62" spans="6:15" ht="12.75">
      <c r="F62" s="1">
        <f t="shared" si="2"/>
        <v>61</v>
      </c>
      <c r="H62" s="1" t="s">
        <v>368</v>
      </c>
      <c r="I62" s="23">
        <v>3309</v>
      </c>
      <c r="J62" s="1" t="s">
        <v>369</v>
      </c>
      <c r="K62" s="1" t="s">
        <v>376</v>
      </c>
      <c r="M62" s="1">
        <v>61</v>
      </c>
      <c r="N62" s="23">
        <f t="shared" si="0"/>
        <v>-6</v>
      </c>
      <c r="O62" s="1" t="str">
        <f t="shared" si="1"/>
        <v>09</v>
      </c>
    </row>
    <row r="63" spans="6:15" ht="12.75">
      <c r="F63" s="1">
        <f t="shared" si="2"/>
        <v>62</v>
      </c>
      <c r="H63" s="1" t="s">
        <v>368</v>
      </c>
      <c r="I63" s="23">
        <v>3315</v>
      </c>
      <c r="J63" s="1" t="s">
        <v>369</v>
      </c>
      <c r="K63" s="1" t="s">
        <v>380</v>
      </c>
      <c r="M63" s="1">
        <v>62</v>
      </c>
      <c r="N63" s="23">
        <f t="shared" si="0"/>
        <v>-3</v>
      </c>
      <c r="O63" s="1" t="str">
        <f t="shared" si="1"/>
        <v>15</v>
      </c>
    </row>
    <row r="64" spans="6:15" ht="12.75">
      <c r="F64" s="1">
        <f t="shared" si="2"/>
        <v>63</v>
      </c>
      <c r="H64" s="1" t="s">
        <v>368</v>
      </c>
      <c r="I64" s="23">
        <v>3318</v>
      </c>
      <c r="J64" s="1" t="s">
        <v>369</v>
      </c>
      <c r="K64" s="1" t="s">
        <v>382</v>
      </c>
      <c r="M64" s="1">
        <v>63</v>
      </c>
      <c r="N64" s="23">
        <f t="shared" si="0"/>
        <v>-1</v>
      </c>
      <c r="O64" s="1" t="str">
        <f t="shared" si="1"/>
        <v>18</v>
      </c>
    </row>
    <row r="65" spans="6:15" ht="12.75">
      <c r="F65" s="1">
        <f t="shared" si="2"/>
        <v>64</v>
      </c>
      <c r="H65" s="1" t="s">
        <v>368</v>
      </c>
      <c r="I65" s="23">
        <v>3319</v>
      </c>
      <c r="J65" s="1" t="s">
        <v>369</v>
      </c>
      <c r="K65" s="1" t="s">
        <v>385</v>
      </c>
      <c r="M65" s="1">
        <v>64</v>
      </c>
      <c r="N65" s="23">
        <f t="shared" si="0"/>
        <v>-2</v>
      </c>
      <c r="O65" s="1" t="str">
        <f t="shared" si="1"/>
        <v>19</v>
      </c>
    </row>
    <row r="66" spans="6:15" ht="12.75">
      <c r="F66" s="1">
        <f t="shared" si="2"/>
        <v>65</v>
      </c>
      <c r="H66" s="1" t="s">
        <v>368</v>
      </c>
      <c r="I66" s="23">
        <v>3321</v>
      </c>
      <c r="J66" s="1" t="s">
        <v>369</v>
      </c>
      <c r="K66" s="1" t="s">
        <v>387</v>
      </c>
      <c r="M66" s="1">
        <v>65</v>
      </c>
      <c r="N66" s="23">
        <f t="shared" si="0"/>
        <v>-1</v>
      </c>
      <c r="O66" s="1" t="str">
        <f t="shared" si="1"/>
        <v>21</v>
      </c>
    </row>
    <row r="67" spans="6:15" ht="12.75">
      <c r="F67" s="1">
        <f t="shared" si="2"/>
        <v>66</v>
      </c>
      <c r="H67" s="1" t="s">
        <v>368</v>
      </c>
      <c r="I67" s="23">
        <v>3322</v>
      </c>
      <c r="J67" s="1" t="s">
        <v>369</v>
      </c>
      <c r="K67" s="1" t="s">
        <v>389</v>
      </c>
      <c r="M67" s="1">
        <v>66</v>
      </c>
      <c r="N67" s="23">
        <f t="shared" si="0"/>
        <v>-1</v>
      </c>
      <c r="O67" s="1" t="str">
        <f t="shared" si="1"/>
        <v>22</v>
      </c>
    </row>
    <row r="68" spans="6:15" ht="12.75">
      <c r="F68" s="1">
        <f t="shared" si="2"/>
        <v>67</v>
      </c>
      <c r="H68" s="1" t="s">
        <v>368</v>
      </c>
      <c r="I68" s="23">
        <v>3323</v>
      </c>
      <c r="J68" s="1" t="s">
        <v>369</v>
      </c>
      <c r="K68" s="1" t="s">
        <v>391</v>
      </c>
      <c r="M68" s="1">
        <v>67</v>
      </c>
      <c r="N68" s="23">
        <f t="shared" si="0"/>
        <v>-1</v>
      </c>
      <c r="O68" s="1" t="str">
        <f t="shared" si="1"/>
        <v>23</v>
      </c>
    </row>
    <row r="69" spans="6:15" ht="12.75">
      <c r="F69" s="1">
        <f t="shared" si="2"/>
        <v>68</v>
      </c>
      <c r="H69" s="1" t="s">
        <v>368</v>
      </c>
      <c r="I69" s="23">
        <v>3324</v>
      </c>
      <c r="J69" s="1" t="s">
        <v>369</v>
      </c>
      <c r="K69" s="1" t="s">
        <v>394</v>
      </c>
      <c r="M69" s="1">
        <v>68</v>
      </c>
      <c r="N69" s="23">
        <f t="shared" si="0"/>
        <v>-50</v>
      </c>
      <c r="O69" s="1" t="str">
        <f t="shared" si="1"/>
        <v>24</v>
      </c>
    </row>
    <row r="70" spans="6:15" ht="12.75">
      <c r="F70" s="1">
        <f t="shared" si="2"/>
        <v>69</v>
      </c>
      <c r="H70" s="1" t="s">
        <v>368</v>
      </c>
      <c r="I70" s="23">
        <v>3374</v>
      </c>
      <c r="J70" s="1" t="s">
        <v>369</v>
      </c>
      <c r="K70" s="1" t="s">
        <v>397</v>
      </c>
      <c r="M70" s="1">
        <v>69</v>
      </c>
      <c r="N70" s="23">
        <f t="shared" si="0"/>
        <v>74</v>
      </c>
      <c r="O70" s="1" t="str">
        <f t="shared" si="1"/>
        <v>74</v>
      </c>
    </row>
    <row r="71" spans="6:15" ht="12.75">
      <c r="F71" s="1">
        <f t="shared" si="2"/>
        <v>70</v>
      </c>
      <c r="H71" s="1" t="s">
        <v>368</v>
      </c>
      <c r="I71" s="23" t="s">
        <v>399</v>
      </c>
      <c r="J71" s="1" t="s">
        <v>369</v>
      </c>
      <c r="K71" s="1" t="s">
        <v>370</v>
      </c>
      <c r="M71" s="1">
        <v>70</v>
      </c>
      <c r="N71" s="23">
        <f t="shared" si="0"/>
        <v>-1</v>
      </c>
      <c r="O71" s="1" t="str">
        <f t="shared" si="1"/>
        <v>00</v>
      </c>
    </row>
    <row r="72" spans="6:15" ht="12.75">
      <c r="F72" s="1">
        <f t="shared" si="2"/>
        <v>71</v>
      </c>
      <c r="H72" s="1" t="s">
        <v>368</v>
      </c>
      <c r="I72" s="23" t="s">
        <v>405</v>
      </c>
      <c r="J72" s="1" t="s">
        <v>369</v>
      </c>
      <c r="K72" s="1" t="s">
        <v>406</v>
      </c>
      <c r="M72" s="1">
        <v>71</v>
      </c>
      <c r="N72" s="23">
        <f t="shared" si="0"/>
        <v>-1</v>
      </c>
      <c r="O72" s="1" t="str">
        <f t="shared" si="1"/>
        <v>01</v>
      </c>
    </row>
    <row r="73" spans="6:15" ht="12.75">
      <c r="F73" s="1">
        <f t="shared" si="2"/>
        <v>72</v>
      </c>
      <c r="H73" s="1" t="s">
        <v>368</v>
      </c>
      <c r="I73" s="23" t="s">
        <v>411</v>
      </c>
      <c r="J73" s="1" t="s">
        <v>369</v>
      </c>
      <c r="K73" s="1" t="s">
        <v>373</v>
      </c>
      <c r="M73" s="1">
        <v>72</v>
      </c>
      <c r="N73" s="23">
        <f t="shared" si="0"/>
        <v>-1</v>
      </c>
      <c r="O73" s="1" t="str">
        <f t="shared" si="1"/>
        <v>02</v>
      </c>
    </row>
    <row r="74" spans="6:15" ht="12.75">
      <c r="F74" s="1">
        <f t="shared" si="2"/>
        <v>73</v>
      </c>
      <c r="H74" s="1" t="s">
        <v>368</v>
      </c>
      <c r="I74" s="23" t="s">
        <v>418</v>
      </c>
      <c r="J74" s="1" t="s">
        <v>369</v>
      </c>
      <c r="K74" s="1" t="s">
        <v>419</v>
      </c>
      <c r="M74" s="1">
        <v>73</v>
      </c>
      <c r="N74" s="23">
        <f t="shared" si="0"/>
        <v>-1</v>
      </c>
      <c r="O74" s="1" t="str">
        <f t="shared" si="1"/>
        <v>03</v>
      </c>
    </row>
    <row r="75" spans="6:15" ht="12.75">
      <c r="F75" s="1">
        <f t="shared" si="2"/>
        <v>74</v>
      </c>
      <c r="H75" s="1" t="s">
        <v>368</v>
      </c>
      <c r="I75" s="23" t="s">
        <v>423</v>
      </c>
      <c r="J75" s="1" t="s">
        <v>369</v>
      </c>
      <c r="K75" s="1" t="s">
        <v>424</v>
      </c>
      <c r="M75" s="1">
        <v>74</v>
      </c>
      <c r="N75" s="23">
        <f t="shared" si="0"/>
        <v>-1</v>
      </c>
      <c r="O75" s="1" t="str">
        <f t="shared" si="1"/>
        <v>04</v>
      </c>
    </row>
    <row r="76" spans="6:15" ht="12.75">
      <c r="F76" s="1">
        <f t="shared" si="2"/>
        <v>75</v>
      </c>
      <c r="H76" s="1" t="s">
        <v>368</v>
      </c>
      <c r="I76" s="23" t="s">
        <v>428</v>
      </c>
      <c r="J76" s="1" t="s">
        <v>369</v>
      </c>
      <c r="K76" s="1" t="s">
        <v>429</v>
      </c>
      <c r="M76" s="1">
        <v>75</v>
      </c>
      <c r="N76" s="23">
        <f t="shared" si="0"/>
        <v>-1</v>
      </c>
      <c r="O76" s="1" t="str">
        <f t="shared" si="1"/>
        <v>05</v>
      </c>
    </row>
    <row r="77" spans="6:15" ht="12.75">
      <c r="F77" s="1">
        <f t="shared" si="2"/>
        <v>76</v>
      </c>
      <c r="H77" s="1" t="s">
        <v>368</v>
      </c>
      <c r="I77" s="23" t="s">
        <v>437</v>
      </c>
      <c r="J77" s="1" t="s">
        <v>369</v>
      </c>
      <c r="K77" s="1" t="s">
        <v>438</v>
      </c>
      <c r="M77" s="1">
        <v>76</v>
      </c>
      <c r="N77" s="23">
        <f t="shared" si="0"/>
        <v>-1</v>
      </c>
      <c r="O77" s="1" t="str">
        <f t="shared" si="1"/>
        <v>06</v>
      </c>
    </row>
    <row r="78" spans="6:15" ht="12.75">
      <c r="F78" s="1">
        <f t="shared" si="2"/>
        <v>77</v>
      </c>
      <c r="H78" s="1" t="s">
        <v>368</v>
      </c>
      <c r="I78" s="23" t="s">
        <v>445</v>
      </c>
      <c r="J78" s="1" t="s">
        <v>369</v>
      </c>
      <c r="K78" s="1" t="s">
        <v>446</v>
      </c>
      <c r="M78" s="1">
        <v>77</v>
      </c>
      <c r="N78" s="23">
        <f t="shared" si="0"/>
        <v>-1</v>
      </c>
      <c r="O78" s="1" t="str">
        <f t="shared" si="1"/>
        <v>07</v>
      </c>
    </row>
    <row r="79" spans="6:15" ht="12.75">
      <c r="F79" s="1">
        <f t="shared" si="2"/>
        <v>78</v>
      </c>
      <c r="H79" s="1" t="s">
        <v>368</v>
      </c>
      <c r="I79" s="23" t="s">
        <v>449</v>
      </c>
      <c r="J79" s="1" t="s">
        <v>369</v>
      </c>
      <c r="K79" s="1" t="s">
        <v>450</v>
      </c>
      <c r="M79" s="1">
        <v>78</v>
      </c>
      <c r="N79" s="23">
        <f t="shared" si="0"/>
        <v>-1</v>
      </c>
      <c r="O79" s="1" t="str">
        <f t="shared" si="1"/>
        <v>08</v>
      </c>
    </row>
    <row r="80" spans="6:15" ht="12.75">
      <c r="F80" s="1">
        <f t="shared" si="2"/>
        <v>79</v>
      </c>
      <c r="H80" s="1" t="s">
        <v>368</v>
      </c>
      <c r="I80" s="23" t="s">
        <v>455</v>
      </c>
      <c r="J80" s="1" t="s">
        <v>369</v>
      </c>
      <c r="K80" s="1" t="s">
        <v>376</v>
      </c>
      <c r="M80" s="1">
        <v>79</v>
      </c>
      <c r="N80" s="23">
        <f t="shared" si="0"/>
        <v>-1</v>
      </c>
      <c r="O80" s="1" t="str">
        <f t="shared" si="1"/>
        <v>09</v>
      </c>
    </row>
    <row r="81" spans="6:15" ht="12.75">
      <c r="F81" s="1">
        <f t="shared" si="2"/>
        <v>80</v>
      </c>
      <c r="H81" s="1" t="s">
        <v>368</v>
      </c>
      <c r="I81" s="23" t="s">
        <v>462</v>
      </c>
      <c r="J81" s="1" t="s">
        <v>369</v>
      </c>
      <c r="K81" s="1" t="s">
        <v>463</v>
      </c>
      <c r="M81" s="1">
        <v>80</v>
      </c>
      <c r="N81" s="23">
        <f t="shared" si="0"/>
        <v>-1</v>
      </c>
      <c r="O81" s="1" t="str">
        <f t="shared" si="1"/>
        <v>10</v>
      </c>
    </row>
    <row r="82" spans="6:15" ht="12.75">
      <c r="F82" s="1">
        <f t="shared" si="2"/>
        <v>81</v>
      </c>
      <c r="H82" s="1" t="s">
        <v>368</v>
      </c>
      <c r="I82" s="23" t="s">
        <v>471</v>
      </c>
      <c r="J82" s="1" t="s">
        <v>369</v>
      </c>
      <c r="K82" s="1" t="s">
        <v>472</v>
      </c>
      <c r="M82" s="1">
        <v>81</v>
      </c>
      <c r="N82" s="23">
        <f t="shared" si="0"/>
        <v>-1</v>
      </c>
      <c r="O82" s="1" t="str">
        <f t="shared" si="1"/>
        <v>11</v>
      </c>
    </row>
    <row r="83" spans="6:15" ht="12.75">
      <c r="F83" s="1">
        <f t="shared" si="2"/>
        <v>82</v>
      </c>
      <c r="H83" s="1" t="s">
        <v>368</v>
      </c>
      <c r="I83" s="23" t="s">
        <v>480</v>
      </c>
      <c r="J83" s="1" t="s">
        <v>369</v>
      </c>
      <c r="K83" s="1" t="s">
        <v>481</v>
      </c>
      <c r="M83" s="1">
        <v>82</v>
      </c>
      <c r="N83" s="23">
        <f t="shared" si="0"/>
        <v>-1</v>
      </c>
      <c r="O83" s="1" t="str">
        <f t="shared" si="1"/>
        <v>12</v>
      </c>
    </row>
    <row r="84" spans="6:15" ht="12.75">
      <c r="F84" s="1">
        <f t="shared" si="2"/>
        <v>83</v>
      </c>
      <c r="H84" s="1" t="s">
        <v>368</v>
      </c>
      <c r="I84" s="23" t="s">
        <v>487</v>
      </c>
      <c r="J84" s="1" t="s">
        <v>369</v>
      </c>
      <c r="K84" s="1" t="s">
        <v>488</v>
      </c>
      <c r="M84" s="1">
        <v>83</v>
      </c>
      <c r="N84" s="23">
        <f t="shared" si="0"/>
        <v>-1</v>
      </c>
      <c r="O84" s="1" t="str">
        <f t="shared" si="1"/>
        <v>13</v>
      </c>
    </row>
    <row r="85" spans="6:15" ht="12.75">
      <c r="F85" s="1">
        <f t="shared" si="2"/>
        <v>84</v>
      </c>
      <c r="H85" s="1" t="s">
        <v>368</v>
      </c>
      <c r="I85" s="23" t="s">
        <v>497</v>
      </c>
      <c r="J85" s="1" t="s">
        <v>369</v>
      </c>
      <c r="K85" s="1" t="s">
        <v>498</v>
      </c>
      <c r="M85" s="1">
        <v>84</v>
      </c>
      <c r="N85" s="23">
        <f t="shared" si="0"/>
        <v>-2</v>
      </c>
      <c r="O85" s="1" t="str">
        <f t="shared" si="1"/>
        <v>14</v>
      </c>
    </row>
    <row r="86" spans="6:15" ht="12.75">
      <c r="F86" s="1">
        <f t="shared" si="2"/>
        <v>85</v>
      </c>
      <c r="H86" s="1" t="s">
        <v>368</v>
      </c>
      <c r="I86" s="23" t="s">
        <v>505</v>
      </c>
      <c r="J86" s="1" t="s">
        <v>369</v>
      </c>
      <c r="K86" s="1" t="s">
        <v>506</v>
      </c>
      <c r="M86" s="1">
        <v>85</v>
      </c>
      <c r="N86" s="23">
        <f t="shared" si="0"/>
        <v>-1</v>
      </c>
      <c r="O86" s="1" t="str">
        <f t="shared" si="1"/>
        <v>16</v>
      </c>
    </row>
    <row r="87" spans="6:15" ht="12.75">
      <c r="F87" s="1">
        <f t="shared" si="2"/>
        <v>86</v>
      </c>
      <c r="H87" s="1" t="s">
        <v>368</v>
      </c>
      <c r="I87" s="23" t="s">
        <v>508</v>
      </c>
      <c r="J87" s="1" t="s">
        <v>369</v>
      </c>
      <c r="K87" s="1" t="s">
        <v>509</v>
      </c>
      <c r="M87" s="1">
        <v>86</v>
      </c>
      <c r="N87" s="23">
        <f t="shared" si="0"/>
        <v>-1</v>
      </c>
      <c r="O87" s="1" t="str">
        <f t="shared" si="1"/>
        <v>17</v>
      </c>
    </row>
    <row r="88" spans="6:15" ht="12.75">
      <c r="F88" s="1">
        <f t="shared" si="2"/>
        <v>87</v>
      </c>
      <c r="H88" s="1" t="s">
        <v>368</v>
      </c>
      <c r="I88" s="23" t="s">
        <v>513</v>
      </c>
      <c r="J88" s="1" t="s">
        <v>369</v>
      </c>
      <c r="K88" s="1" t="s">
        <v>382</v>
      </c>
      <c r="M88" s="1">
        <v>87</v>
      </c>
      <c r="N88" s="23">
        <f t="shared" si="0"/>
        <v>-1</v>
      </c>
      <c r="O88" s="1" t="str">
        <f t="shared" si="1"/>
        <v>18</v>
      </c>
    </row>
    <row r="89" spans="6:15" ht="12.75">
      <c r="F89" s="1">
        <f t="shared" si="2"/>
        <v>88</v>
      </c>
      <c r="H89" s="1" t="s">
        <v>368</v>
      </c>
      <c r="I89" s="23" t="s">
        <v>519</v>
      </c>
      <c r="J89" s="1" t="s">
        <v>369</v>
      </c>
      <c r="K89" s="1" t="s">
        <v>385</v>
      </c>
      <c r="M89" s="1">
        <v>88</v>
      </c>
      <c r="N89" s="23">
        <f t="shared" si="0"/>
        <v>-1</v>
      </c>
      <c r="O89" s="1" t="str">
        <f t="shared" si="1"/>
        <v>19</v>
      </c>
    </row>
    <row r="90" spans="6:15" ht="12.75">
      <c r="F90" s="1">
        <f t="shared" si="2"/>
        <v>89</v>
      </c>
      <c r="H90" s="1" t="s">
        <v>368</v>
      </c>
      <c r="I90" s="23" t="s">
        <v>520</v>
      </c>
      <c r="J90" s="1" t="s">
        <v>369</v>
      </c>
      <c r="K90" s="1" t="s">
        <v>521</v>
      </c>
      <c r="M90" s="1">
        <v>89</v>
      </c>
      <c r="N90" s="23">
        <f t="shared" si="0"/>
        <v>-2</v>
      </c>
      <c r="O90" s="1" t="str">
        <f t="shared" si="1"/>
        <v>20</v>
      </c>
    </row>
    <row r="91" spans="6:15" ht="12.75">
      <c r="F91" s="1">
        <f t="shared" si="2"/>
        <v>90</v>
      </c>
      <c r="H91" s="1" t="s">
        <v>368</v>
      </c>
      <c r="I91" s="23" t="s">
        <v>523</v>
      </c>
      <c r="J91" s="1" t="s">
        <v>369</v>
      </c>
      <c r="K91" s="1" t="s">
        <v>389</v>
      </c>
      <c r="M91" s="1">
        <v>90</v>
      </c>
      <c r="N91" s="23">
        <f t="shared" si="0"/>
        <v>-1</v>
      </c>
      <c r="O91" s="1" t="str">
        <f t="shared" si="1"/>
        <v>22</v>
      </c>
    </row>
    <row r="92" spans="6:15" ht="12.75">
      <c r="F92" s="1">
        <f t="shared" si="2"/>
        <v>91</v>
      </c>
      <c r="H92" s="1" t="s">
        <v>368</v>
      </c>
      <c r="I92" s="23" t="s">
        <v>528</v>
      </c>
      <c r="J92" s="1" t="s">
        <v>369</v>
      </c>
      <c r="K92" s="1" t="s">
        <v>391</v>
      </c>
      <c r="M92" s="1">
        <v>91</v>
      </c>
      <c r="N92" s="23">
        <f t="shared" si="0"/>
        <v>-2</v>
      </c>
      <c r="O92" s="1" t="str">
        <f t="shared" si="1"/>
        <v>23</v>
      </c>
    </row>
    <row r="93" spans="6:15" ht="12.75">
      <c r="F93" s="1">
        <f t="shared" si="2"/>
        <v>92</v>
      </c>
      <c r="H93" s="1" t="s">
        <v>368</v>
      </c>
      <c r="I93" s="23" t="s">
        <v>531</v>
      </c>
      <c r="J93" s="1" t="s">
        <v>369</v>
      </c>
      <c r="K93" s="1" t="s">
        <v>532</v>
      </c>
      <c r="M93" s="1">
        <v>92</v>
      </c>
      <c r="N93" s="23">
        <f t="shared" si="0"/>
        <v>-2</v>
      </c>
      <c r="O93" s="1" t="str">
        <f t="shared" si="1"/>
        <v>25</v>
      </c>
    </row>
    <row r="94" spans="6:15" ht="12.75">
      <c r="F94" s="1">
        <f t="shared" si="2"/>
        <v>93</v>
      </c>
      <c r="H94" s="1" t="s">
        <v>368</v>
      </c>
      <c r="I94" s="23" t="s">
        <v>537</v>
      </c>
      <c r="J94" s="1" t="s">
        <v>369</v>
      </c>
      <c r="K94" s="1" t="s">
        <v>538</v>
      </c>
      <c r="M94" s="1">
        <v>93</v>
      </c>
      <c r="N94" s="23">
        <f t="shared" si="0"/>
        <v>-1</v>
      </c>
      <c r="O94" s="1" t="str">
        <f t="shared" si="1"/>
        <v>27</v>
      </c>
    </row>
    <row r="95" spans="6:15" ht="12.75">
      <c r="F95" s="1">
        <f t="shared" si="2"/>
        <v>94</v>
      </c>
      <c r="H95" s="1" t="s">
        <v>368</v>
      </c>
      <c r="I95" s="23" t="s">
        <v>543</v>
      </c>
      <c r="J95" s="1" t="s">
        <v>369</v>
      </c>
      <c r="K95" s="1" t="s">
        <v>544</v>
      </c>
      <c r="M95" s="1">
        <v>94</v>
      </c>
      <c r="N95" s="23">
        <f t="shared" si="0"/>
        <v>-43</v>
      </c>
      <c r="O95" s="1" t="str">
        <f t="shared" si="1"/>
        <v>28</v>
      </c>
    </row>
    <row r="96" spans="6:15" ht="12.75">
      <c r="F96" s="1">
        <f t="shared" si="2"/>
        <v>95</v>
      </c>
      <c r="H96" s="1" t="s">
        <v>368</v>
      </c>
      <c r="I96" s="23" t="s">
        <v>549</v>
      </c>
      <c r="J96" s="1" t="s">
        <v>369</v>
      </c>
      <c r="K96" s="1" t="s">
        <v>550</v>
      </c>
      <c r="M96" s="1">
        <v>95</v>
      </c>
      <c r="N96" s="23">
        <f t="shared" si="0"/>
        <v>-1</v>
      </c>
      <c r="O96" s="1" t="str">
        <f t="shared" si="1"/>
        <v>71</v>
      </c>
    </row>
    <row r="97" spans="6:15" ht="12.75">
      <c r="F97" s="1">
        <f t="shared" si="2"/>
        <v>96</v>
      </c>
      <c r="H97" s="1" t="s">
        <v>368</v>
      </c>
      <c r="I97" s="23" t="s">
        <v>556</v>
      </c>
      <c r="J97" s="1" t="s">
        <v>369</v>
      </c>
      <c r="K97" s="1" t="s">
        <v>557</v>
      </c>
      <c r="M97" s="1">
        <v>96</v>
      </c>
      <c r="N97" s="23">
        <f t="shared" si="0"/>
        <v>-1</v>
      </c>
      <c r="O97" s="1" t="str">
        <f t="shared" si="1"/>
        <v>72</v>
      </c>
    </row>
    <row r="98" spans="6:15" ht="12.75">
      <c r="F98" s="1">
        <f t="shared" si="2"/>
        <v>97</v>
      </c>
      <c r="H98" s="1" t="s">
        <v>368</v>
      </c>
      <c r="I98" s="23" t="s">
        <v>563</v>
      </c>
      <c r="J98" s="1" t="s">
        <v>369</v>
      </c>
      <c r="K98" s="1" t="s">
        <v>564</v>
      </c>
      <c r="M98" s="1">
        <v>97</v>
      </c>
      <c r="N98" s="23">
        <f t="shared" si="0"/>
        <v>-1</v>
      </c>
      <c r="O98" s="1" t="str">
        <f t="shared" si="1"/>
        <v>73</v>
      </c>
    </row>
    <row r="99" spans="6:15" ht="12.75">
      <c r="F99" s="1">
        <f t="shared" si="2"/>
        <v>98</v>
      </c>
      <c r="H99" s="1" t="s">
        <v>368</v>
      </c>
      <c r="I99" s="23" t="s">
        <v>568</v>
      </c>
      <c r="J99" s="1" t="s">
        <v>369</v>
      </c>
      <c r="K99" s="1" t="s">
        <v>397</v>
      </c>
      <c r="M99" s="1">
        <v>98</v>
      </c>
      <c r="N99" s="23">
        <f t="shared" si="0"/>
        <v>-1</v>
      </c>
      <c r="O99" s="1" t="str">
        <f t="shared" si="1"/>
        <v>74</v>
      </c>
    </row>
    <row r="100" spans="6:15" ht="12.75">
      <c r="F100" s="1">
        <f t="shared" si="2"/>
        <v>99</v>
      </c>
      <c r="H100" s="1" t="s">
        <v>368</v>
      </c>
      <c r="I100" s="23" t="s">
        <v>572</v>
      </c>
      <c r="J100" s="1" t="s">
        <v>369</v>
      </c>
      <c r="K100" s="1" t="s">
        <v>573</v>
      </c>
      <c r="M100" s="1">
        <v>99</v>
      </c>
      <c r="N100" s="23">
        <f t="shared" si="0"/>
        <v>-25</v>
      </c>
      <c r="O100" s="1" t="str">
        <f t="shared" si="1"/>
        <v>75</v>
      </c>
    </row>
    <row r="101" spans="6:15" ht="12.75">
      <c r="F101" s="1">
        <f t="shared" si="2"/>
        <v>100</v>
      </c>
      <c r="H101" s="1" t="s">
        <v>577</v>
      </c>
      <c r="I101" s="23" t="s">
        <v>579</v>
      </c>
      <c r="J101" s="1" t="s">
        <v>578</v>
      </c>
      <c r="K101" s="1" t="s">
        <v>580</v>
      </c>
      <c r="M101" s="1">
        <v>100</v>
      </c>
      <c r="N101" s="23">
        <f t="shared" si="0"/>
        <v>-1</v>
      </c>
      <c r="O101" s="1" t="str">
        <f t="shared" si="1"/>
        <v>00</v>
      </c>
    </row>
    <row r="102" spans="6:15" ht="12.75">
      <c r="F102" s="1">
        <f t="shared" si="2"/>
        <v>101</v>
      </c>
      <c r="H102" s="1" t="s">
        <v>577</v>
      </c>
      <c r="I102" s="23" t="s">
        <v>587</v>
      </c>
      <c r="J102" s="1" t="s">
        <v>578</v>
      </c>
      <c r="K102" s="1" t="s">
        <v>588</v>
      </c>
      <c r="M102" s="1">
        <v>101</v>
      </c>
      <c r="N102" s="23">
        <f t="shared" si="0"/>
        <v>-1</v>
      </c>
      <c r="O102" s="1" t="str">
        <f t="shared" si="1"/>
        <v>01</v>
      </c>
    </row>
    <row r="103" spans="6:15" ht="12.75">
      <c r="F103" s="1">
        <f t="shared" si="2"/>
        <v>102</v>
      </c>
      <c r="H103" s="1" t="s">
        <v>577</v>
      </c>
      <c r="I103" s="23" t="s">
        <v>592</v>
      </c>
      <c r="J103" s="1" t="s">
        <v>578</v>
      </c>
      <c r="K103" s="1" t="s">
        <v>593</v>
      </c>
      <c r="M103" s="1">
        <v>102</v>
      </c>
      <c r="N103" s="23">
        <f t="shared" si="0"/>
        <v>-1</v>
      </c>
      <c r="O103" s="1" t="str">
        <f t="shared" si="1"/>
        <v>02</v>
      </c>
    </row>
    <row r="104" spans="6:15" ht="12.75">
      <c r="F104" s="1">
        <f t="shared" si="2"/>
        <v>103</v>
      </c>
      <c r="H104" s="1" t="s">
        <v>577</v>
      </c>
      <c r="I104" s="23" t="s">
        <v>602</v>
      </c>
      <c r="J104" s="1" t="s">
        <v>578</v>
      </c>
      <c r="K104" s="1" t="s">
        <v>603</v>
      </c>
      <c r="M104" s="1">
        <v>103</v>
      </c>
      <c r="N104" s="23">
        <f t="shared" si="0"/>
        <v>-1</v>
      </c>
      <c r="O104" s="1" t="str">
        <f t="shared" si="1"/>
        <v>03</v>
      </c>
    </row>
    <row r="105" spans="6:15" ht="12.75">
      <c r="F105" s="1">
        <f t="shared" si="2"/>
        <v>104</v>
      </c>
      <c r="H105" s="1" t="s">
        <v>577</v>
      </c>
      <c r="I105" s="23" t="s">
        <v>607</v>
      </c>
      <c r="J105" s="1" t="s">
        <v>578</v>
      </c>
      <c r="K105" s="1" t="s">
        <v>608</v>
      </c>
      <c r="M105" s="1">
        <v>104</v>
      </c>
      <c r="N105" s="23">
        <f t="shared" si="0"/>
        <v>-67</v>
      </c>
      <c r="O105" s="1" t="str">
        <f t="shared" si="1"/>
        <v>04</v>
      </c>
    </row>
    <row r="106" spans="6:15" ht="12.75">
      <c r="F106" s="1">
        <f t="shared" si="2"/>
        <v>105</v>
      </c>
      <c r="H106" s="1" t="s">
        <v>577</v>
      </c>
      <c r="I106" s="23" t="s">
        <v>617</v>
      </c>
      <c r="J106" s="1" t="s">
        <v>578</v>
      </c>
      <c r="K106" s="1" t="s">
        <v>618</v>
      </c>
      <c r="M106" s="1">
        <v>105</v>
      </c>
      <c r="N106" s="23">
        <f t="shared" si="0"/>
        <v>-34</v>
      </c>
      <c r="O106" s="1" t="str">
        <f t="shared" si="1"/>
        <v>71</v>
      </c>
    </row>
    <row r="107" spans="6:15" ht="12.75">
      <c r="F107" s="1">
        <f t="shared" si="2"/>
        <v>106</v>
      </c>
      <c r="H107" s="1" t="s">
        <v>627</v>
      </c>
      <c r="I107" s="23">
        <v>3505</v>
      </c>
      <c r="J107" s="1" t="s">
        <v>628</v>
      </c>
      <c r="K107" s="1" t="s">
        <v>629</v>
      </c>
      <c r="M107" s="1">
        <v>106</v>
      </c>
      <c r="N107" s="23">
        <f t="shared" si="0"/>
        <v>-14</v>
      </c>
      <c r="O107" s="1" t="str">
        <f t="shared" si="1"/>
        <v>05</v>
      </c>
    </row>
    <row r="108" spans="6:15" ht="12.75">
      <c r="F108" s="1">
        <f t="shared" si="2"/>
        <v>107</v>
      </c>
      <c r="H108" s="1" t="s">
        <v>627</v>
      </c>
      <c r="I108" s="23">
        <v>3519</v>
      </c>
      <c r="J108" s="1" t="s">
        <v>628</v>
      </c>
      <c r="K108" s="1" t="s">
        <v>632</v>
      </c>
      <c r="M108" s="1">
        <v>107</v>
      </c>
      <c r="N108" s="23">
        <f t="shared" si="0"/>
        <v>-8</v>
      </c>
      <c r="O108" s="1" t="str">
        <f t="shared" si="1"/>
        <v>19</v>
      </c>
    </row>
    <row r="109" spans="6:15" ht="12.75">
      <c r="F109" s="1">
        <f t="shared" si="2"/>
        <v>108</v>
      </c>
      <c r="H109" s="1" t="s">
        <v>627</v>
      </c>
      <c r="I109" s="23">
        <v>3527</v>
      </c>
      <c r="J109" s="1" t="s">
        <v>628</v>
      </c>
      <c r="K109" s="1" t="s">
        <v>635</v>
      </c>
      <c r="M109" s="1">
        <v>108</v>
      </c>
      <c r="N109" s="23">
        <f t="shared" si="0"/>
        <v>-47</v>
      </c>
      <c r="O109" s="1" t="str">
        <f t="shared" si="1"/>
        <v>27</v>
      </c>
    </row>
    <row r="110" spans="6:15" ht="12.75">
      <c r="F110" s="1">
        <f t="shared" si="2"/>
        <v>109</v>
      </c>
      <c r="H110" s="1" t="s">
        <v>627</v>
      </c>
      <c r="I110" s="23">
        <v>3574</v>
      </c>
      <c r="J110" s="1" t="s">
        <v>628</v>
      </c>
      <c r="K110" s="1" t="s">
        <v>638</v>
      </c>
      <c r="M110" s="1">
        <v>109</v>
      </c>
      <c r="N110" s="23">
        <f t="shared" si="0"/>
        <v>74</v>
      </c>
      <c r="O110" s="1" t="str">
        <f t="shared" si="1"/>
        <v>74</v>
      </c>
    </row>
    <row r="111" spans="6:15" ht="12.75">
      <c r="F111" s="1">
        <f t="shared" si="2"/>
        <v>110</v>
      </c>
      <c r="H111" s="1" t="s">
        <v>627</v>
      </c>
      <c r="I111" s="23" t="s">
        <v>640</v>
      </c>
      <c r="J111" s="1" t="s">
        <v>628</v>
      </c>
      <c r="K111" s="1" t="s">
        <v>641</v>
      </c>
      <c r="M111" s="1">
        <v>110</v>
      </c>
      <c r="N111" s="23">
        <f t="shared" si="0"/>
        <v>-1</v>
      </c>
      <c r="O111" s="1" t="str">
        <f t="shared" si="1"/>
        <v>00</v>
      </c>
    </row>
    <row r="112" spans="6:15" ht="12.75">
      <c r="F112" s="1">
        <f t="shared" si="2"/>
        <v>111</v>
      </c>
      <c r="H112" s="1" t="s">
        <v>627</v>
      </c>
      <c r="I112" s="23" t="s">
        <v>647</v>
      </c>
      <c r="J112" s="1" t="s">
        <v>628</v>
      </c>
      <c r="K112" s="1" t="s">
        <v>648</v>
      </c>
      <c r="M112" s="1">
        <v>111</v>
      </c>
      <c r="N112" s="23">
        <f t="shared" si="0"/>
        <v>-1</v>
      </c>
      <c r="O112" s="1" t="str">
        <f t="shared" si="1"/>
        <v>01</v>
      </c>
    </row>
    <row r="113" spans="6:15" ht="12.75">
      <c r="F113" s="1">
        <f t="shared" si="2"/>
        <v>112</v>
      </c>
      <c r="H113" s="1" t="s">
        <v>627</v>
      </c>
      <c r="I113" s="23" t="s">
        <v>653</v>
      </c>
      <c r="J113" s="1" t="s">
        <v>628</v>
      </c>
      <c r="K113" s="1" t="s">
        <v>654</v>
      </c>
      <c r="M113" s="1">
        <v>112</v>
      </c>
      <c r="N113" s="23">
        <f t="shared" si="0"/>
        <v>-1</v>
      </c>
      <c r="O113" s="1" t="str">
        <f t="shared" si="1"/>
        <v>02</v>
      </c>
    </row>
    <row r="114" spans="6:15" ht="12.75">
      <c r="F114" s="1">
        <f t="shared" si="2"/>
        <v>113</v>
      </c>
      <c r="H114" s="1" t="s">
        <v>627</v>
      </c>
      <c r="I114" s="23" t="s">
        <v>660</v>
      </c>
      <c r="J114" s="1" t="s">
        <v>628</v>
      </c>
      <c r="K114" s="1" t="s">
        <v>661</v>
      </c>
      <c r="M114" s="1">
        <v>113</v>
      </c>
      <c r="N114" s="23">
        <f t="shared" si="0"/>
        <v>-1</v>
      </c>
      <c r="O114" s="1" t="str">
        <f t="shared" si="1"/>
        <v>03</v>
      </c>
    </row>
    <row r="115" spans="6:15" ht="12.75">
      <c r="F115" s="1">
        <f t="shared" si="2"/>
        <v>114</v>
      </c>
      <c r="H115" s="1" t="s">
        <v>627</v>
      </c>
      <c r="I115" s="23" t="s">
        <v>668</v>
      </c>
      <c r="J115" s="1" t="s">
        <v>628</v>
      </c>
      <c r="K115" s="1" t="s">
        <v>669</v>
      </c>
      <c r="M115" s="1">
        <v>114</v>
      </c>
      <c r="N115" s="23">
        <f t="shared" si="0"/>
        <v>-2</v>
      </c>
      <c r="O115" s="1" t="str">
        <f t="shared" si="1"/>
        <v>04</v>
      </c>
    </row>
    <row r="116" spans="6:15" ht="12.75">
      <c r="F116" s="1">
        <f t="shared" si="2"/>
        <v>115</v>
      </c>
      <c r="H116" s="1" t="s">
        <v>627</v>
      </c>
      <c r="I116" s="23" t="s">
        <v>675</v>
      </c>
      <c r="J116" s="1" t="s">
        <v>628</v>
      </c>
      <c r="K116" s="1" t="s">
        <v>676</v>
      </c>
      <c r="M116" s="1">
        <v>115</v>
      </c>
      <c r="N116" s="23">
        <f t="shared" si="0"/>
        <v>-2</v>
      </c>
      <c r="O116" s="1" t="str">
        <f t="shared" si="1"/>
        <v>06</v>
      </c>
    </row>
    <row r="117" spans="6:15" ht="12.75">
      <c r="F117" s="1">
        <f t="shared" si="2"/>
        <v>116</v>
      </c>
      <c r="H117" s="1" t="s">
        <v>627</v>
      </c>
      <c r="I117" s="23" t="s">
        <v>684</v>
      </c>
      <c r="J117" s="1" t="s">
        <v>628</v>
      </c>
      <c r="K117" s="1" t="s">
        <v>685</v>
      </c>
      <c r="M117" s="1">
        <v>116</v>
      </c>
      <c r="N117" s="23">
        <f t="shared" si="0"/>
        <v>-1</v>
      </c>
      <c r="O117" s="1" t="str">
        <f t="shared" si="1"/>
        <v>08</v>
      </c>
    </row>
    <row r="118" spans="6:15" ht="12.75">
      <c r="F118" s="1">
        <f t="shared" si="2"/>
        <v>117</v>
      </c>
      <c r="H118" s="1" t="s">
        <v>627</v>
      </c>
      <c r="I118" s="23" t="s">
        <v>688</v>
      </c>
      <c r="J118" s="1" t="s">
        <v>628</v>
      </c>
      <c r="K118" s="1" t="s">
        <v>689</v>
      </c>
      <c r="M118" s="1">
        <v>117</v>
      </c>
      <c r="N118" s="23">
        <f t="shared" si="0"/>
        <v>-1</v>
      </c>
      <c r="O118" s="1" t="str">
        <f t="shared" si="1"/>
        <v>09</v>
      </c>
    </row>
    <row r="119" spans="6:15" ht="12.75">
      <c r="F119" s="1">
        <f t="shared" si="2"/>
        <v>118</v>
      </c>
      <c r="H119" s="1" t="s">
        <v>627</v>
      </c>
      <c r="I119" s="23" t="s">
        <v>692</v>
      </c>
      <c r="J119" s="1" t="s">
        <v>628</v>
      </c>
      <c r="K119" s="1" t="s">
        <v>693</v>
      </c>
      <c r="M119" s="1">
        <v>118</v>
      </c>
      <c r="N119" s="23">
        <f t="shared" si="0"/>
        <v>-3</v>
      </c>
      <c r="O119" s="1" t="str">
        <f t="shared" si="1"/>
        <v>10</v>
      </c>
    </row>
    <row r="120" spans="6:15" ht="12.75">
      <c r="F120" s="1">
        <f t="shared" si="2"/>
        <v>119</v>
      </c>
      <c r="H120" s="1" t="s">
        <v>627</v>
      </c>
      <c r="I120" s="23" t="s">
        <v>695</v>
      </c>
      <c r="J120" s="1" t="s">
        <v>628</v>
      </c>
      <c r="K120" s="1" t="s">
        <v>696</v>
      </c>
      <c r="M120" s="1">
        <v>119</v>
      </c>
      <c r="N120" s="23">
        <f t="shared" si="0"/>
        <v>-2</v>
      </c>
      <c r="O120" s="1" t="str">
        <f t="shared" si="1"/>
        <v>13</v>
      </c>
    </row>
    <row r="121" spans="6:15" ht="12.75">
      <c r="F121" s="1">
        <f t="shared" si="2"/>
        <v>120</v>
      </c>
      <c r="H121" s="1" t="s">
        <v>627</v>
      </c>
      <c r="I121" s="23" t="s">
        <v>698</v>
      </c>
      <c r="J121" s="1" t="s">
        <v>628</v>
      </c>
      <c r="K121" s="1" t="s">
        <v>699</v>
      </c>
      <c r="M121" s="1">
        <v>120</v>
      </c>
      <c r="N121" s="23">
        <f t="shared" si="0"/>
        <v>-1</v>
      </c>
      <c r="O121" s="1" t="str">
        <f t="shared" si="1"/>
        <v>15</v>
      </c>
    </row>
    <row r="122" spans="6:15" ht="12.75">
      <c r="F122" s="1">
        <f t="shared" si="2"/>
        <v>121</v>
      </c>
      <c r="H122" s="1" t="s">
        <v>627</v>
      </c>
      <c r="I122" s="23" t="s">
        <v>707</v>
      </c>
      <c r="J122" s="1" t="s">
        <v>628</v>
      </c>
      <c r="K122" s="1" t="s">
        <v>708</v>
      </c>
      <c r="M122" s="1">
        <v>121</v>
      </c>
      <c r="N122" s="23">
        <f t="shared" si="0"/>
        <v>-1</v>
      </c>
      <c r="O122" s="1" t="str">
        <f t="shared" si="1"/>
        <v>16</v>
      </c>
    </row>
    <row r="123" spans="6:15" ht="12.75">
      <c r="F123" s="1">
        <f t="shared" si="2"/>
        <v>122</v>
      </c>
      <c r="H123" s="1" t="s">
        <v>627</v>
      </c>
      <c r="I123" s="23" t="s">
        <v>713</v>
      </c>
      <c r="J123" s="1" t="s">
        <v>628</v>
      </c>
      <c r="K123" s="1" t="s">
        <v>714</v>
      </c>
      <c r="M123" s="1">
        <v>122</v>
      </c>
      <c r="N123" s="23">
        <f t="shared" si="0"/>
        <v>-1</v>
      </c>
      <c r="O123" s="1" t="str">
        <f t="shared" si="1"/>
        <v>17</v>
      </c>
    </row>
    <row r="124" spans="6:15" ht="12.75">
      <c r="F124" s="1">
        <f t="shared" si="2"/>
        <v>123</v>
      </c>
      <c r="H124" s="1" t="s">
        <v>627</v>
      </c>
      <c r="I124" s="23" t="s">
        <v>716</v>
      </c>
      <c r="J124" s="1" t="s">
        <v>628</v>
      </c>
      <c r="K124" s="1" t="s">
        <v>717</v>
      </c>
      <c r="M124" s="1">
        <v>123</v>
      </c>
      <c r="N124" s="23">
        <f t="shared" si="0"/>
        <v>-3</v>
      </c>
      <c r="O124" s="1" t="str">
        <f t="shared" si="1"/>
        <v>18</v>
      </c>
    </row>
    <row r="125" spans="6:15" ht="12.75">
      <c r="F125" s="1">
        <f t="shared" si="2"/>
        <v>124</v>
      </c>
      <c r="H125" s="1" t="s">
        <v>627</v>
      </c>
      <c r="I125" s="23" t="s">
        <v>723</v>
      </c>
      <c r="J125" s="1" t="s">
        <v>628</v>
      </c>
      <c r="K125" s="1" t="s">
        <v>724</v>
      </c>
      <c r="M125" s="1">
        <v>124</v>
      </c>
      <c r="N125" s="23">
        <f t="shared" si="0"/>
        <v>-1</v>
      </c>
      <c r="O125" s="1" t="str">
        <f t="shared" si="1"/>
        <v>21</v>
      </c>
    </row>
    <row r="126" spans="6:15" ht="12.75">
      <c r="F126" s="1">
        <f t="shared" si="2"/>
        <v>125</v>
      </c>
      <c r="H126" s="1" t="s">
        <v>627</v>
      </c>
      <c r="I126" s="23" t="s">
        <v>727</v>
      </c>
      <c r="J126" s="1" t="s">
        <v>628</v>
      </c>
      <c r="K126" s="1" t="s">
        <v>728</v>
      </c>
      <c r="M126" s="1">
        <v>125</v>
      </c>
      <c r="N126" s="23">
        <f t="shared" si="0"/>
        <v>-1</v>
      </c>
      <c r="O126" s="1" t="str">
        <f t="shared" si="1"/>
        <v>22</v>
      </c>
    </row>
    <row r="127" spans="6:15" ht="12.75">
      <c r="F127" s="1">
        <f t="shared" si="2"/>
        <v>126</v>
      </c>
      <c r="H127" s="1" t="s">
        <v>627</v>
      </c>
      <c r="I127" s="23" t="s">
        <v>733</v>
      </c>
      <c r="J127" s="1" t="s">
        <v>628</v>
      </c>
      <c r="K127" s="1" t="s">
        <v>734</v>
      </c>
      <c r="M127" s="1">
        <v>126</v>
      </c>
      <c r="N127" s="23">
        <f t="shared" si="0"/>
        <v>-48</v>
      </c>
      <c r="O127" s="1" t="str">
        <f t="shared" si="1"/>
        <v>23</v>
      </c>
    </row>
    <row r="128" spans="6:15" ht="12.75">
      <c r="F128" s="1">
        <f t="shared" si="2"/>
        <v>127</v>
      </c>
      <c r="H128" s="1" t="s">
        <v>627</v>
      </c>
      <c r="I128" s="23" t="s">
        <v>739</v>
      </c>
      <c r="J128" s="1" t="s">
        <v>628</v>
      </c>
      <c r="K128" s="1" t="s">
        <v>740</v>
      </c>
      <c r="M128" s="1">
        <v>127</v>
      </c>
      <c r="N128" s="23">
        <f t="shared" si="0"/>
        <v>-1</v>
      </c>
      <c r="O128" s="1" t="str">
        <f t="shared" si="1"/>
        <v>71</v>
      </c>
    </row>
    <row r="129" spans="6:15" ht="12.75">
      <c r="F129" s="1">
        <f t="shared" si="2"/>
        <v>128</v>
      </c>
      <c r="H129" s="1" t="s">
        <v>627</v>
      </c>
      <c r="I129" s="23" t="s">
        <v>743</v>
      </c>
      <c r="J129" s="1" t="s">
        <v>628</v>
      </c>
      <c r="K129" s="1" t="s">
        <v>744</v>
      </c>
      <c r="M129" s="1">
        <v>128</v>
      </c>
      <c r="N129" s="23">
        <f t="shared" si="0"/>
        <v>-1</v>
      </c>
      <c r="O129" s="1" t="str">
        <f t="shared" si="1"/>
        <v>72</v>
      </c>
    </row>
    <row r="130" spans="6:15" ht="12.75">
      <c r="F130" s="1">
        <f t="shared" si="2"/>
        <v>129</v>
      </c>
      <c r="H130" s="1" t="s">
        <v>627</v>
      </c>
      <c r="I130" s="23" t="s">
        <v>746</v>
      </c>
      <c r="J130" s="1" t="s">
        <v>628</v>
      </c>
      <c r="K130" s="1" t="s">
        <v>747</v>
      </c>
      <c r="M130" s="1">
        <v>129</v>
      </c>
      <c r="N130" s="23">
        <f t="shared" si="0"/>
        <v>-3</v>
      </c>
      <c r="O130" s="1" t="str">
        <f t="shared" si="1"/>
        <v>73</v>
      </c>
    </row>
    <row r="131" spans="6:15" ht="12.75">
      <c r="F131" s="1">
        <f t="shared" si="2"/>
        <v>130</v>
      </c>
      <c r="H131" s="1" t="s">
        <v>627</v>
      </c>
      <c r="I131" s="23" t="s">
        <v>754</v>
      </c>
      <c r="J131" s="1" t="s">
        <v>628</v>
      </c>
      <c r="K131" s="1" t="s">
        <v>755</v>
      </c>
      <c r="M131" s="1">
        <v>130</v>
      </c>
      <c r="N131" s="23">
        <f t="shared" si="0"/>
        <v>-1</v>
      </c>
      <c r="O131" s="1" t="str">
        <f t="shared" si="1"/>
        <v>76</v>
      </c>
    </row>
    <row r="132" spans="6:15" ht="12.75">
      <c r="F132" s="1">
        <f t="shared" si="2"/>
        <v>131</v>
      </c>
      <c r="H132" s="1" t="s">
        <v>627</v>
      </c>
      <c r="I132" s="23" t="s">
        <v>760</v>
      </c>
      <c r="J132" s="1" t="s">
        <v>628</v>
      </c>
      <c r="K132" s="1" t="s">
        <v>761</v>
      </c>
      <c r="M132" s="1">
        <v>131</v>
      </c>
      <c r="N132" s="23">
        <f t="shared" si="0"/>
        <v>-1</v>
      </c>
      <c r="O132" s="1" t="str">
        <f t="shared" si="1"/>
        <v>77</v>
      </c>
    </row>
    <row r="133" spans="6:15" ht="12.75">
      <c r="F133" s="1">
        <f t="shared" si="2"/>
        <v>132</v>
      </c>
      <c r="H133" s="1" t="s">
        <v>627</v>
      </c>
      <c r="I133" s="23" t="s">
        <v>766</v>
      </c>
      <c r="J133" s="1" t="s">
        <v>628</v>
      </c>
      <c r="K133" s="1" t="s">
        <v>767</v>
      </c>
      <c r="M133" s="1">
        <v>132</v>
      </c>
      <c r="N133" s="23">
        <f t="shared" si="0"/>
        <v>-1</v>
      </c>
      <c r="O133" s="1" t="str">
        <f t="shared" si="1"/>
        <v>78</v>
      </c>
    </row>
    <row r="134" spans="6:15" ht="12.75">
      <c r="F134" s="1">
        <f t="shared" si="2"/>
        <v>133</v>
      </c>
      <c r="H134" s="1" t="s">
        <v>627</v>
      </c>
      <c r="I134" s="23" t="s">
        <v>769</v>
      </c>
      <c r="J134" s="1" t="s">
        <v>628</v>
      </c>
      <c r="K134" s="1" t="s">
        <v>770</v>
      </c>
      <c r="M134" s="1">
        <v>133</v>
      </c>
      <c r="N134" s="23">
        <f t="shared" si="0"/>
        <v>-93</v>
      </c>
      <c r="O134" s="1" t="str">
        <f t="shared" si="1"/>
        <v>79</v>
      </c>
    </row>
    <row r="135" spans="6:15" ht="12.75">
      <c r="F135" s="1">
        <f t="shared" si="2"/>
        <v>134</v>
      </c>
      <c r="H135" s="1" t="s">
        <v>774</v>
      </c>
      <c r="I135" s="23" t="s">
        <v>776</v>
      </c>
      <c r="J135" s="1" t="s">
        <v>775</v>
      </c>
      <c r="K135" s="1" t="s">
        <v>777</v>
      </c>
      <c r="M135" s="1">
        <v>134</v>
      </c>
      <c r="N135" s="23">
        <f t="shared" si="0"/>
        <v>-2</v>
      </c>
      <c r="O135" s="1" t="str">
        <f t="shared" si="1"/>
        <v>72</v>
      </c>
    </row>
    <row r="136" spans="6:15" ht="12.75">
      <c r="F136" s="1">
        <f t="shared" si="2"/>
        <v>135</v>
      </c>
      <c r="H136" s="1" t="s">
        <v>774</v>
      </c>
      <c r="I136" s="23" t="s">
        <v>779</v>
      </c>
      <c r="J136" s="1" t="s">
        <v>775</v>
      </c>
      <c r="K136" s="1" t="s">
        <v>780</v>
      </c>
      <c r="M136" s="1">
        <v>135</v>
      </c>
      <c r="N136" s="23">
        <f t="shared" si="0"/>
        <v>-1426</v>
      </c>
      <c r="O136" s="1" t="str">
        <f t="shared" si="1"/>
        <v>74</v>
      </c>
    </row>
    <row r="137" spans="6:15" ht="12.75">
      <c r="F137" s="1">
        <f t="shared" si="2"/>
        <v>136</v>
      </c>
      <c r="H137" s="1" t="s">
        <v>782</v>
      </c>
      <c r="I137" s="23" t="s">
        <v>784</v>
      </c>
      <c r="J137" s="1" t="s">
        <v>783</v>
      </c>
      <c r="K137" s="1" t="s">
        <v>785</v>
      </c>
      <c r="M137" s="1">
        <v>136</v>
      </c>
      <c r="N137" s="23">
        <f t="shared" si="0"/>
        <v>-3</v>
      </c>
      <c r="O137" s="1" t="str">
        <f t="shared" si="1"/>
        <v>00</v>
      </c>
    </row>
    <row r="138" spans="6:15" ht="12.75">
      <c r="F138" s="1">
        <f t="shared" si="2"/>
        <v>137</v>
      </c>
      <c r="H138" s="1" t="s">
        <v>782</v>
      </c>
      <c r="I138" s="23" t="s">
        <v>788</v>
      </c>
      <c r="J138" s="1" t="s">
        <v>783</v>
      </c>
      <c r="K138" s="1" t="s">
        <v>789</v>
      </c>
      <c r="M138" s="1">
        <v>137</v>
      </c>
      <c r="N138" s="23">
        <f t="shared" si="0"/>
        <v>-3</v>
      </c>
      <c r="O138" s="1" t="str">
        <f t="shared" si="1"/>
        <v>03</v>
      </c>
    </row>
    <row r="139" spans="6:15" ht="12.75">
      <c r="F139" s="1">
        <f t="shared" si="2"/>
        <v>138</v>
      </c>
      <c r="H139" s="1" t="s">
        <v>782</v>
      </c>
      <c r="I139" s="23" t="s">
        <v>792</v>
      </c>
      <c r="J139" s="1" t="s">
        <v>783</v>
      </c>
      <c r="K139" s="1" t="s">
        <v>793</v>
      </c>
      <c r="M139" s="1">
        <v>138</v>
      </c>
      <c r="N139" s="23">
        <f t="shared" si="0"/>
        <v>-1</v>
      </c>
      <c r="O139" s="1" t="str">
        <f t="shared" si="1"/>
        <v>06</v>
      </c>
    </row>
    <row r="140" spans="6:15" ht="12.75">
      <c r="F140" s="1">
        <f t="shared" si="2"/>
        <v>139</v>
      </c>
      <c r="H140" s="1" t="s">
        <v>782</v>
      </c>
      <c r="I140" s="23" t="s">
        <v>795</v>
      </c>
      <c r="J140" s="1" t="s">
        <v>783</v>
      </c>
      <c r="K140" s="1" t="s">
        <v>796</v>
      </c>
      <c r="M140" s="1">
        <v>139</v>
      </c>
      <c r="N140" s="23">
        <f t="shared" si="0"/>
        <v>-64</v>
      </c>
      <c r="O140" s="1" t="str">
        <f t="shared" si="1"/>
        <v>07</v>
      </c>
    </row>
    <row r="141" spans="6:15" ht="12.75">
      <c r="F141" s="1">
        <f t="shared" si="2"/>
        <v>140</v>
      </c>
      <c r="H141" s="1" t="s">
        <v>782</v>
      </c>
      <c r="I141" s="23" t="s">
        <v>801</v>
      </c>
      <c r="J141" s="1" t="s">
        <v>783</v>
      </c>
      <c r="K141" s="1" t="s">
        <v>802</v>
      </c>
      <c r="M141" s="1">
        <v>140</v>
      </c>
      <c r="N141" s="23">
        <f t="shared" si="0"/>
        <v>-29</v>
      </c>
      <c r="O141" s="1" t="str">
        <f t="shared" si="1"/>
        <v>71</v>
      </c>
    </row>
    <row r="142" spans="6:15" ht="12.75">
      <c r="F142" s="1">
        <f t="shared" si="2"/>
        <v>141</v>
      </c>
      <c r="H142" s="1" t="s">
        <v>805</v>
      </c>
      <c r="I142" s="23" t="s">
        <v>807</v>
      </c>
      <c r="J142" s="1" t="s">
        <v>806</v>
      </c>
      <c r="K142" s="1" t="s">
        <v>808</v>
      </c>
      <c r="M142" s="1">
        <v>141</v>
      </c>
      <c r="N142" s="23">
        <f t="shared" si="0"/>
        <v>-4</v>
      </c>
      <c r="O142" s="1" t="str">
        <f t="shared" si="1"/>
        <v>00</v>
      </c>
    </row>
    <row r="143" spans="6:15" ht="12.75">
      <c r="F143" s="1">
        <f t="shared" si="2"/>
        <v>142</v>
      </c>
      <c r="H143" s="1" t="s">
        <v>805</v>
      </c>
      <c r="I143" s="23" t="s">
        <v>816</v>
      </c>
      <c r="J143" s="1" t="s">
        <v>806</v>
      </c>
      <c r="K143" s="1" t="s">
        <v>817</v>
      </c>
      <c r="M143" s="1">
        <v>142</v>
      </c>
      <c r="N143" s="23">
        <f t="shared" si="0"/>
        <v>-96</v>
      </c>
      <c r="O143" s="1" t="str">
        <f t="shared" si="1"/>
        <v>04</v>
      </c>
    </row>
    <row r="144" spans="6:15" ht="12.75">
      <c r="F144" s="1">
        <f t="shared" si="2"/>
        <v>143</v>
      </c>
      <c r="H144" s="1" t="s">
        <v>820</v>
      </c>
      <c r="I144" s="23" t="s">
        <v>822</v>
      </c>
      <c r="J144" s="1" t="s">
        <v>821</v>
      </c>
      <c r="K144" s="1" t="s">
        <v>823</v>
      </c>
      <c r="M144" s="1">
        <v>143</v>
      </c>
      <c r="N144" s="23">
        <f t="shared" si="0"/>
        <v>-5</v>
      </c>
      <c r="O144" s="1" t="str">
        <f t="shared" si="1"/>
        <v>00</v>
      </c>
    </row>
    <row r="145" spans="6:15" ht="12.75">
      <c r="F145" s="1">
        <f t="shared" si="2"/>
        <v>144</v>
      </c>
      <c r="H145" s="1" t="s">
        <v>820</v>
      </c>
      <c r="I145" s="23" t="s">
        <v>826</v>
      </c>
      <c r="J145" s="1" t="s">
        <v>821</v>
      </c>
      <c r="K145" s="1" t="s">
        <v>827</v>
      </c>
      <c r="M145" s="1">
        <v>144</v>
      </c>
      <c r="N145" s="23">
        <f t="shared" si="0"/>
        <v>-795</v>
      </c>
      <c r="O145" s="1" t="str">
        <f t="shared" si="1"/>
        <v>05</v>
      </c>
    </row>
    <row r="146" spans="6:15" ht="12.75">
      <c r="F146" s="1">
        <f t="shared" si="2"/>
        <v>145</v>
      </c>
      <c r="H146" s="1" t="s">
        <v>829</v>
      </c>
      <c r="I146" s="23">
        <v>6100</v>
      </c>
      <c r="J146" s="1" t="s">
        <v>830</v>
      </c>
      <c r="K146" s="1" t="s">
        <v>831</v>
      </c>
      <c r="M146" s="1">
        <v>145</v>
      </c>
      <c r="N146" s="23">
        <f t="shared" si="0"/>
        <v>-6</v>
      </c>
      <c r="O146" s="1" t="str">
        <f t="shared" si="1"/>
        <v>00</v>
      </c>
    </row>
    <row r="147" spans="6:15" ht="12.75">
      <c r="F147" s="1">
        <f t="shared" si="2"/>
        <v>146</v>
      </c>
      <c r="H147" s="1" t="s">
        <v>829</v>
      </c>
      <c r="I147" s="23" t="s">
        <v>834</v>
      </c>
      <c r="J147" s="1" t="s">
        <v>830</v>
      </c>
      <c r="K147" s="1" t="s">
        <v>835</v>
      </c>
      <c r="M147" s="1">
        <v>146</v>
      </c>
      <c r="N147" s="23">
        <f t="shared" si="0"/>
        <v>-65</v>
      </c>
      <c r="O147" s="1" t="str">
        <f t="shared" si="1"/>
        <v>06</v>
      </c>
    </row>
    <row r="148" spans="6:15" ht="12.75">
      <c r="F148" s="1">
        <f t="shared" si="2"/>
        <v>147</v>
      </c>
      <c r="H148" s="1" t="s">
        <v>829</v>
      </c>
      <c r="I148" s="23" t="s">
        <v>837</v>
      </c>
      <c r="J148" s="1" t="s">
        <v>830</v>
      </c>
      <c r="K148" s="1" t="s">
        <v>838</v>
      </c>
      <c r="M148" s="1">
        <v>147</v>
      </c>
      <c r="N148" s="23">
        <f t="shared" si="0"/>
        <v>-1</v>
      </c>
      <c r="O148" s="1" t="str">
        <f t="shared" si="1"/>
        <v>71</v>
      </c>
    </row>
    <row r="149" spans="6:15" ht="12.75">
      <c r="F149" s="1">
        <f t="shared" si="2"/>
        <v>148</v>
      </c>
      <c r="H149" s="1" t="s">
        <v>829</v>
      </c>
      <c r="I149" s="23" t="s">
        <v>841</v>
      </c>
      <c r="J149" s="1" t="s">
        <v>830</v>
      </c>
      <c r="K149" s="1" t="s">
        <v>842</v>
      </c>
      <c r="M149" s="1">
        <v>148</v>
      </c>
      <c r="N149" s="23">
        <f t="shared" si="0"/>
        <v>-29</v>
      </c>
      <c r="O149" s="1" t="str">
        <f t="shared" si="1"/>
        <v>72</v>
      </c>
    </row>
    <row r="150" spans="6:15" ht="12.75">
      <c r="F150" s="1">
        <f t="shared" si="2"/>
        <v>149</v>
      </c>
      <c r="H150" s="1" t="s">
        <v>845</v>
      </c>
      <c r="I150" s="23" t="s">
        <v>847</v>
      </c>
      <c r="J150" s="1" t="s">
        <v>846</v>
      </c>
      <c r="K150" s="1" t="s">
        <v>848</v>
      </c>
      <c r="M150" s="1">
        <v>149</v>
      </c>
      <c r="N150" s="23">
        <f t="shared" si="0"/>
        <v>-1</v>
      </c>
      <c r="O150" s="1" t="str">
        <f t="shared" si="1"/>
        <v>01</v>
      </c>
    </row>
    <row r="151" spans="6:15" ht="12.75">
      <c r="F151" s="1">
        <f t="shared" si="2"/>
        <v>150</v>
      </c>
      <c r="H151" s="1" t="s">
        <v>845</v>
      </c>
      <c r="I151" s="23" t="s">
        <v>850</v>
      </c>
      <c r="J151" s="1" t="s">
        <v>846</v>
      </c>
      <c r="K151" s="1" t="s">
        <v>851</v>
      </c>
      <c r="M151" s="1">
        <v>150</v>
      </c>
      <c r="N151" s="23">
        <f t="shared" si="0"/>
        <v>-69</v>
      </c>
      <c r="O151" s="1" t="str">
        <f t="shared" si="1"/>
        <v>02</v>
      </c>
    </row>
    <row r="152" spans="6:15" ht="12.75">
      <c r="F152" s="1">
        <f t="shared" si="2"/>
        <v>151</v>
      </c>
      <c r="H152" s="1" t="s">
        <v>845</v>
      </c>
      <c r="I152" s="23" t="s">
        <v>853</v>
      </c>
      <c r="J152" s="1" t="s">
        <v>846</v>
      </c>
      <c r="K152" s="1" t="s">
        <v>854</v>
      </c>
      <c r="M152" s="1">
        <v>151</v>
      </c>
      <c r="N152" s="23">
        <f t="shared" si="0"/>
        <v>-101</v>
      </c>
      <c r="O152" s="1" t="str">
        <f t="shared" si="1"/>
        <v>71</v>
      </c>
    </row>
    <row r="153" spans="6:15" ht="12.75">
      <c r="F153" s="1">
        <f t="shared" si="2"/>
        <v>152</v>
      </c>
      <c r="H153" s="1" t="s">
        <v>857</v>
      </c>
      <c r="I153" s="23">
        <v>6372</v>
      </c>
      <c r="J153" s="1" t="s">
        <v>858</v>
      </c>
      <c r="K153" s="1" t="s">
        <v>859</v>
      </c>
      <c r="M153" s="1">
        <v>152</v>
      </c>
      <c r="N153" s="23">
        <f t="shared" si="0"/>
        <v>1</v>
      </c>
      <c r="O153" s="1" t="str">
        <f t="shared" si="1"/>
        <v>72</v>
      </c>
    </row>
    <row r="154" spans="6:15" ht="12.75">
      <c r="F154" s="1">
        <f t="shared" si="2"/>
        <v>153</v>
      </c>
      <c r="H154" s="1" t="s">
        <v>857</v>
      </c>
      <c r="I154" s="23" t="s">
        <v>861</v>
      </c>
      <c r="J154" s="1" t="s">
        <v>858</v>
      </c>
      <c r="K154" s="1" t="s">
        <v>862</v>
      </c>
      <c r="M154" s="1">
        <v>153</v>
      </c>
      <c r="N154" s="23">
        <f t="shared" si="0"/>
        <v>-100</v>
      </c>
      <c r="O154" s="1" t="str">
        <f t="shared" si="1"/>
        <v>71</v>
      </c>
    </row>
    <row r="155" spans="6:15" ht="12.75">
      <c r="F155" s="1">
        <f t="shared" si="2"/>
        <v>154</v>
      </c>
      <c r="H155" s="1" t="s">
        <v>866</v>
      </c>
      <c r="I155" s="23" t="s">
        <v>868</v>
      </c>
      <c r="J155" s="1" t="s">
        <v>867</v>
      </c>
      <c r="K155" s="1" t="s">
        <v>869</v>
      </c>
      <c r="M155" s="1">
        <v>154</v>
      </c>
      <c r="N155" s="23">
        <f t="shared" si="0"/>
        <v>-729</v>
      </c>
      <c r="O155" s="1" t="str">
        <f t="shared" si="1"/>
        <v>71</v>
      </c>
    </row>
    <row r="156" spans="6:15" ht="12.75">
      <c r="F156" s="1">
        <f t="shared" si="2"/>
        <v>155</v>
      </c>
      <c r="H156" s="1" t="s">
        <v>872</v>
      </c>
      <c r="I156" s="23" t="s">
        <v>874</v>
      </c>
      <c r="J156" s="1" t="s">
        <v>873</v>
      </c>
      <c r="K156" s="1" t="s">
        <v>875</v>
      </c>
      <c r="M156" s="1">
        <v>155</v>
      </c>
      <c r="N156" s="23">
        <f t="shared" si="0"/>
        <v>-107</v>
      </c>
      <c r="O156" s="1" t="str">
        <f t="shared" si="1"/>
        <v>00</v>
      </c>
    </row>
    <row r="157" spans="6:15" ht="12.75">
      <c r="F157" s="1">
        <f t="shared" si="2"/>
        <v>156</v>
      </c>
      <c r="H157" s="1" t="s">
        <v>878</v>
      </c>
      <c r="I157" s="23" t="s">
        <v>880</v>
      </c>
      <c r="J157" s="1" t="s">
        <v>879</v>
      </c>
      <c r="K157" s="1" t="s">
        <v>881</v>
      </c>
      <c r="M157" s="1">
        <v>156</v>
      </c>
      <c r="N157" s="23">
        <f t="shared" si="0"/>
        <v>-1</v>
      </c>
      <c r="O157" s="1" t="str">
        <f t="shared" si="1"/>
        <v>07</v>
      </c>
    </row>
    <row r="158" spans="6:15" ht="12.75">
      <c r="F158" s="1">
        <f t="shared" si="2"/>
        <v>157</v>
      </c>
      <c r="H158" s="1" t="s">
        <v>878</v>
      </c>
      <c r="I158" s="23" t="s">
        <v>883</v>
      </c>
      <c r="J158" s="1" t="s">
        <v>879</v>
      </c>
      <c r="K158" s="1" t="s">
        <v>884</v>
      </c>
      <c r="M158" s="1">
        <v>157</v>
      </c>
      <c r="N158" s="23">
        <f t="shared" si="0"/>
        <v>-1</v>
      </c>
      <c r="O158" s="1" t="str">
        <f t="shared" si="1"/>
        <v>08</v>
      </c>
    </row>
    <row r="159" spans="6:15" ht="12.75">
      <c r="F159" s="1">
        <f t="shared" si="2"/>
        <v>158</v>
      </c>
      <c r="H159" s="1" t="s">
        <v>878</v>
      </c>
      <c r="I159" s="23" t="s">
        <v>886</v>
      </c>
      <c r="J159" s="1" t="s">
        <v>879</v>
      </c>
      <c r="K159" s="1" t="s">
        <v>887</v>
      </c>
      <c r="M159" s="1">
        <v>158</v>
      </c>
      <c r="N159" s="23">
        <f t="shared" si="0"/>
        <v>-1</v>
      </c>
      <c r="O159" s="1" t="str">
        <f t="shared" si="1"/>
        <v>09</v>
      </c>
    </row>
    <row r="160" spans="6:15" ht="12.75">
      <c r="F160" s="1">
        <f t="shared" si="2"/>
        <v>159</v>
      </c>
      <c r="H160" s="1" t="s">
        <v>878</v>
      </c>
      <c r="I160" s="23" t="s">
        <v>890</v>
      </c>
      <c r="J160" s="1" t="s">
        <v>879</v>
      </c>
      <c r="K160" s="1" t="s">
        <v>891</v>
      </c>
      <c r="M160" s="1">
        <v>159</v>
      </c>
      <c r="N160" s="23">
        <f t="shared" si="0"/>
        <v>-61</v>
      </c>
      <c r="O160" s="1" t="str">
        <f t="shared" si="1"/>
        <v>10</v>
      </c>
    </row>
    <row r="161" spans="6:15" ht="12.75">
      <c r="F161" s="1">
        <f t="shared" si="2"/>
        <v>160</v>
      </c>
      <c r="H161" s="1" t="s">
        <v>878</v>
      </c>
      <c r="I161" s="23" t="s">
        <v>893</v>
      </c>
      <c r="J161" s="1" t="s">
        <v>879</v>
      </c>
      <c r="K161" s="1" t="s">
        <v>894</v>
      </c>
      <c r="M161" s="1">
        <v>160</v>
      </c>
      <c r="N161" s="23">
        <f t="shared" si="0"/>
        <v>-1</v>
      </c>
      <c r="O161" s="1" t="str">
        <f t="shared" si="1"/>
        <v>71</v>
      </c>
    </row>
    <row r="162" spans="6:15" ht="12.75">
      <c r="F162" s="1">
        <f t="shared" si="2"/>
        <v>161</v>
      </c>
      <c r="H162" s="1" t="s">
        <v>878</v>
      </c>
      <c r="I162" s="23" t="s">
        <v>897</v>
      </c>
      <c r="J162" s="1" t="s">
        <v>879</v>
      </c>
      <c r="K162" s="1" t="s">
        <v>898</v>
      </c>
      <c r="M162" s="1">
        <v>161</v>
      </c>
      <c r="N162" s="23">
        <f t="shared" si="0"/>
        <v>-28</v>
      </c>
      <c r="O162" s="1" t="str">
        <f t="shared" si="1"/>
        <v>72</v>
      </c>
    </row>
    <row r="163" spans="6:15" ht="12.75">
      <c r="F163" s="1">
        <f t="shared" si="2"/>
        <v>162</v>
      </c>
      <c r="H163" s="1" t="s">
        <v>901</v>
      </c>
      <c r="I163" s="23" t="s">
        <v>903</v>
      </c>
      <c r="J163" s="1" t="s">
        <v>902</v>
      </c>
      <c r="K163" s="1" t="s">
        <v>904</v>
      </c>
      <c r="M163" s="1">
        <v>162</v>
      </c>
      <c r="N163" s="23">
        <f t="shared" si="0"/>
        <v>-7</v>
      </c>
      <c r="O163" s="1" t="str">
        <f t="shared" si="1"/>
        <v>00</v>
      </c>
    </row>
    <row r="164" spans="6:15" ht="12.75">
      <c r="F164" s="1">
        <f t="shared" si="2"/>
        <v>163</v>
      </c>
      <c r="H164" s="1" t="s">
        <v>901</v>
      </c>
      <c r="I164" s="23" t="s">
        <v>907</v>
      </c>
      <c r="J164" s="1" t="s">
        <v>902</v>
      </c>
      <c r="K164" s="1" t="s">
        <v>908</v>
      </c>
      <c r="M164" s="1">
        <v>163</v>
      </c>
      <c r="N164" s="23">
        <f t="shared" si="0"/>
        <v>-2</v>
      </c>
      <c r="O164" s="1" t="str">
        <f t="shared" si="1"/>
        <v>07</v>
      </c>
    </row>
    <row r="165" spans="6:15" ht="12.75">
      <c r="F165" s="1">
        <f t="shared" si="2"/>
        <v>164</v>
      </c>
      <c r="H165" s="1" t="s">
        <v>901</v>
      </c>
      <c r="I165" s="23" t="s">
        <v>911</v>
      </c>
      <c r="J165" s="1" t="s">
        <v>902</v>
      </c>
      <c r="K165" s="1" t="s">
        <v>912</v>
      </c>
      <c r="M165" s="1">
        <v>164</v>
      </c>
      <c r="N165" s="23">
        <f t="shared" si="0"/>
        <v>-63</v>
      </c>
      <c r="O165" s="1" t="str">
        <f t="shared" si="1"/>
        <v>09</v>
      </c>
    </row>
    <row r="166" spans="6:15" ht="12.75">
      <c r="F166" s="1">
        <f t="shared" si="2"/>
        <v>165</v>
      </c>
      <c r="H166" s="1" t="s">
        <v>901</v>
      </c>
      <c r="I166" s="23" t="s">
        <v>915</v>
      </c>
      <c r="J166" s="1" t="s">
        <v>902</v>
      </c>
      <c r="K166" s="1" t="s">
        <v>916</v>
      </c>
      <c r="M166" s="1">
        <v>165</v>
      </c>
      <c r="N166" s="23">
        <f t="shared" si="0"/>
        <v>-128</v>
      </c>
      <c r="O166" s="1" t="str">
        <f t="shared" si="1"/>
        <v>72</v>
      </c>
    </row>
    <row r="167" spans="6:15" ht="12.75">
      <c r="F167" s="1">
        <f t="shared" si="2"/>
        <v>166</v>
      </c>
      <c r="H167" s="1" t="s">
        <v>918</v>
      </c>
      <c r="I167" s="23" t="s">
        <v>920</v>
      </c>
      <c r="J167" s="1" t="s">
        <v>919</v>
      </c>
      <c r="K167" s="1" t="s">
        <v>921</v>
      </c>
      <c r="M167" s="1">
        <v>166</v>
      </c>
      <c r="N167" s="23">
        <f t="shared" si="0"/>
        <v>-4</v>
      </c>
      <c r="O167" s="1" t="str">
        <f t="shared" si="1"/>
        <v>00</v>
      </c>
    </row>
    <row r="168" spans="6:15" ht="12.75">
      <c r="F168" s="1">
        <f t="shared" si="2"/>
        <v>167</v>
      </c>
      <c r="H168" s="1" t="s">
        <v>918</v>
      </c>
      <c r="I168" s="23" t="s">
        <v>924</v>
      </c>
      <c r="J168" s="1" t="s">
        <v>919</v>
      </c>
      <c r="K168" s="1" t="s">
        <v>925</v>
      </c>
      <c r="M168" s="1">
        <v>167</v>
      </c>
      <c r="N168" s="23">
        <f t="shared" si="0"/>
        <v>-1796</v>
      </c>
      <c r="O168" s="1" t="str">
        <f t="shared" si="1"/>
        <v>04</v>
      </c>
    </row>
    <row r="169" spans="6:15" ht="12.75">
      <c r="F169" s="1">
        <f t="shared" si="2"/>
        <v>168</v>
      </c>
      <c r="H169" s="1" t="s">
        <v>927</v>
      </c>
      <c r="I169" s="23" t="s">
        <v>929</v>
      </c>
      <c r="J169" s="1" t="s">
        <v>928</v>
      </c>
      <c r="K169" s="1" t="s">
        <v>930</v>
      </c>
      <c r="M169" s="1">
        <v>168</v>
      </c>
      <c r="N169" s="23">
        <f t="shared" si="0"/>
        <v>-1</v>
      </c>
      <c r="O169" s="1" t="str">
        <f t="shared" si="1"/>
        <v>00</v>
      </c>
    </row>
    <row r="170" spans="6:15" ht="12.75">
      <c r="F170" s="1">
        <f t="shared" si="2"/>
        <v>169</v>
      </c>
      <c r="H170" s="1" t="s">
        <v>927</v>
      </c>
      <c r="I170" s="23" t="s">
        <v>933</v>
      </c>
      <c r="J170" s="1" t="s">
        <v>928</v>
      </c>
      <c r="K170" s="1" t="s">
        <v>934</v>
      </c>
      <c r="M170" s="1">
        <v>169</v>
      </c>
      <c r="N170" s="23">
        <f t="shared" si="0"/>
        <v>9401</v>
      </c>
      <c r="O170" s="1" t="str">
        <f t="shared" si="1"/>
        <v>01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A44"/>
  <sheetViews>
    <sheetView workbookViewId="0"/>
  </sheetViews>
  <sheetFormatPr defaultRowHeight="15"/>
  <sheetData>
    <row r="1" ht="12.75"/>
    <row r="2" ht="12.75"/>
    <row r="3" ht="12.75"/>
    <row r="4" ht="12.75"/>
    <row r="5" ht="12.75"/>
    <row r="6" ht="12.75"/>
    <row r="7" ht="12.75"/>
    <row r="8" ht="12.75"/>
    <row r="9" ht="12.75"/>
    <row r="10" ht="12.75"/>
    <row r="11" ht="12.75"/>
    <row r="12" ht="12.75"/>
    <row r="13" ht="12.75"/>
    <row r="14" ht="12.75"/>
    <row r="15" ht="12.75"/>
    <row r="16" ht="12.75"/>
    <row r="17" ht="12.75"/>
    <row r="18" ht="12.75"/>
    <row r="19" ht="12.75"/>
    <row r="20" ht="12.75"/>
    <row r="21" ht="12.75"/>
    <row r="22" ht="12.75"/>
    <row r="23" ht="12.75"/>
    <row r="24" ht="12.75"/>
    <row r="25" ht="12.75"/>
    <row r="26" ht="12.75"/>
    <row r="27" ht="12.75"/>
    <row r="28" ht="12.75"/>
    <row r="29" ht="12.75"/>
    <row r="30" ht="12.75"/>
    <row r="31" ht="12.75"/>
    <row r="32" ht="12.75"/>
    <row r="33" ht="12.75"/>
    <row r="34" ht="12.75"/>
    <row r="35" ht="12.75"/>
    <row r="36" ht="12.75"/>
    <row r="37" ht="12.75"/>
    <row r="38" ht="12.75"/>
    <row r="39" ht="12.75"/>
    <row r="40" ht="12.75"/>
    <row r="41" ht="12.75"/>
    <row r="42" ht="12.75"/>
    <row r="43" ht="12.75"/>
    <row r="44" ht="12.75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L629"/>
  <sheetViews>
    <sheetView workbookViewId="0"/>
  </sheetViews>
  <sheetFormatPr defaultRowHeight="15"/>
  <sheetData>
    <row r="1" spans="1:38" ht="12.75">
      <c r="A1" s="1" t="s">
        <v>0</v>
      </c>
      <c r="B1" s="1" t="s">
        <v>1</v>
      </c>
      <c r="C1" s="2" t="s">
        <v>2</v>
      </c>
      <c r="D1" s="2" t="s">
        <v>3</v>
      </c>
      <c r="E1" s="2" t="s">
        <v>936</v>
      </c>
      <c r="F1" s="1" t="s">
        <v>1110</v>
      </c>
      <c r="G1" s="1" t="s">
        <v>4</v>
      </c>
      <c r="H1" s="1" t="s">
        <v>1111</v>
      </c>
      <c r="I1" s="1" t="s">
        <v>1112</v>
      </c>
      <c r="J1" s="1" t="s">
        <v>1113</v>
      </c>
      <c r="K1" s="1" t="s">
        <v>1114</v>
      </c>
      <c r="L1" s="1" t="s">
        <v>1115</v>
      </c>
      <c r="M1" s="1" t="s">
        <v>1116</v>
      </c>
      <c r="N1" s="1" t="s">
        <v>1117</v>
      </c>
      <c r="O1" s="1" t="s">
        <v>1118</v>
      </c>
      <c r="P1" s="1" t="s">
        <v>1119</v>
      </c>
      <c r="Q1" s="1" t="s">
        <v>1120</v>
      </c>
      <c r="R1" s="1" t="s">
        <v>1121</v>
      </c>
      <c r="S1" s="1" t="s">
        <v>1122</v>
      </c>
      <c r="T1" s="1" t="s">
        <v>1123</v>
      </c>
      <c r="U1" s="1" t="s">
        <v>1124</v>
      </c>
      <c r="V1" s="1" t="s">
        <v>1125</v>
      </c>
      <c r="W1" s="1" t="s">
        <v>1126</v>
      </c>
      <c r="X1" s="1" t="s">
        <v>1127</v>
      </c>
      <c r="Y1" s="1" t="s">
        <v>5</v>
      </c>
      <c r="Z1" s="1" t="s">
        <v>1108</v>
      </c>
      <c r="AA1" s="1" t="s">
        <v>1128</v>
      </c>
      <c r="AB1" s="1" t="s">
        <v>1129</v>
      </c>
      <c r="AC1" s="1" t="s">
        <v>1130</v>
      </c>
      <c r="AD1" s="1" t="s">
        <v>1131</v>
      </c>
      <c r="AE1" s="2" t="s">
        <v>7</v>
      </c>
      <c r="AF1" s="2" t="s">
        <v>8</v>
      </c>
      <c r="AG1" s="1" t="s">
        <v>1132</v>
      </c>
      <c r="AH1" s="1" t="s">
        <v>1133</v>
      </c>
      <c r="AI1" s="1" t="s">
        <v>1134</v>
      </c>
      <c r="AJ1" s="1" t="s">
        <v>1135</v>
      </c>
      <c r="AK1" s="1" t="s">
        <v>1135</v>
      </c>
      <c r="AL1" s="1" t="s">
        <v>1135</v>
      </c>
    </row>
    <row r="2" spans="1:38" ht="12.75">
      <c r="A2" s="3">
        <v>45447.611491782409</v>
      </c>
      <c r="B2" s="1" t="s">
        <v>38</v>
      </c>
      <c r="C2" s="4" t="str">
        <f t="shared" ref="C2:C256" si="0">IF(MID(B2,2,2)="SK","DIV ST",IF(MID(B2,2,2)="SE","DIV ST",IF(MID(B2,2,2)="SI","DIV KS",IF(MID(B2,2,2)="SD","DIV KS","DIII ST"))))</f>
        <v>DIV ST</v>
      </c>
      <c r="D2" s="24" t="s">
        <v>1136</v>
      </c>
      <c r="E2" s="2" t="s">
        <v>613</v>
      </c>
      <c r="F2" s="1" t="b">
        <f t="shared" ref="F2:F18" si="1">ISTEXT(C1)</f>
        <v>1</v>
      </c>
      <c r="G2" s="1" t="e">
        <f>VLOOKUP(D2,Sheet1!$A$2:$D$540,4,FALSE)</f>
        <v>#N/A</v>
      </c>
      <c r="H2" s="1" t="e">
        <f t="shared" ref="H2:H256" si="2">IF(E2=G2,1,0)</f>
        <v>#N/A</v>
      </c>
      <c r="I2" s="1" t="s">
        <v>1137</v>
      </c>
      <c r="J2" s="25" t="s">
        <v>1138</v>
      </c>
      <c r="K2" s="23" t="str">
        <f t="shared" ref="K2:K256" si="3">IF(LEFT(J2,1)="0","62"&amp;MID(J2,2,20),IF(LEFT(J2,2)="62",J2,IF(LEFT(J2,1)="8","62"&amp;MID(J2,1,20),)))</f>
        <v>6289603637095</v>
      </c>
      <c r="L2" s="23" t="s">
        <v>1139</v>
      </c>
      <c r="M2" s="1" t="s">
        <v>1140</v>
      </c>
      <c r="N2" s="1" t="s">
        <v>1141</v>
      </c>
      <c r="O2" s="1" t="s">
        <v>1142</v>
      </c>
      <c r="P2" s="1" t="s">
        <v>1143</v>
      </c>
      <c r="Q2" s="1" t="s">
        <v>1144</v>
      </c>
      <c r="R2" s="1" t="s">
        <v>1145</v>
      </c>
      <c r="S2" s="1" t="s">
        <v>1146</v>
      </c>
      <c r="T2" s="1" t="str">
        <f t="shared" ref="T2:T256" si="4">PROPER(IF(Y2="31",P2,R2))</f>
        <v>Potrowangsan Rt 01 Rw 24, Candibinangun, Pakem</v>
      </c>
      <c r="U2" s="1" t="s">
        <v>1147</v>
      </c>
      <c r="V2" s="1" t="s">
        <v>1148</v>
      </c>
      <c r="W2" s="1" t="s">
        <v>1149</v>
      </c>
      <c r="X2" s="1" t="s">
        <v>1148</v>
      </c>
      <c r="Y2" s="1" t="str">
        <f t="shared" ref="Y2:Y256" si="5">LEFT(X2,2)</f>
        <v>34</v>
      </c>
      <c r="Z2" s="1" t="str">
        <f>VLOOKUP(Y2,ja!E$2:F$35,2,FALSE)</f>
        <v>DI Yogyakarta</v>
      </c>
      <c r="AA2" s="1" t="str">
        <f t="shared" ref="AA2:AA256" si="6">LEFT(X2,4)</f>
        <v>3404</v>
      </c>
      <c r="AB2" s="1" t="str">
        <f t="shared" ref="AB2:AB256" si="7">MID(X2,6,50)</f>
        <v>BPS Kabupaten Sleman</v>
      </c>
      <c r="AD2" s="1" t="s">
        <v>1150</v>
      </c>
      <c r="AE2" s="5" t="s">
        <v>607</v>
      </c>
      <c r="AF2" s="2" t="s">
        <v>608</v>
      </c>
      <c r="AG2" s="1">
        <v>1</v>
      </c>
      <c r="AH2" s="5">
        <f>VLOOKUP(D2,'olah pemlap'!G$2:J$589,3,FALSE)</f>
        <v>340055324</v>
      </c>
      <c r="AI2" s="1" t="e">
        <f>VLOOKUP(AH2,BiodataPemlap!B$2:O$200,5,FALSE)</f>
        <v>#N/A</v>
      </c>
    </row>
    <row r="3" spans="1:38" ht="12.75">
      <c r="A3" s="3">
        <v>45447.61089596065</v>
      </c>
      <c r="B3" s="1" t="s">
        <v>62</v>
      </c>
      <c r="C3" s="4" t="str">
        <f t="shared" si="0"/>
        <v>DIV KS</v>
      </c>
      <c r="D3" s="24" t="s">
        <v>1151</v>
      </c>
      <c r="E3" s="2" t="s">
        <v>231</v>
      </c>
      <c r="F3" s="1" t="b">
        <f t="shared" si="1"/>
        <v>1</v>
      </c>
      <c r="G3" s="1" t="e">
        <f>VLOOKUP(D3,Sheet1!$A$2:$D$540,4,FALSE)</f>
        <v>#N/A</v>
      </c>
      <c r="H3" s="1" t="e">
        <f t="shared" si="2"/>
        <v>#N/A</v>
      </c>
      <c r="I3" s="1" t="s">
        <v>1152</v>
      </c>
      <c r="J3" s="25" t="s">
        <v>1153</v>
      </c>
      <c r="K3" s="23" t="str">
        <f t="shared" si="3"/>
        <v>6281335373842</v>
      </c>
      <c r="L3" s="23" t="s">
        <v>1154</v>
      </c>
      <c r="M3" s="1" t="s">
        <v>231</v>
      </c>
      <c r="N3" s="1" t="s">
        <v>1155</v>
      </c>
      <c r="O3" s="1" t="s">
        <v>1156</v>
      </c>
      <c r="P3" s="1" t="s">
        <v>1157</v>
      </c>
      <c r="Q3" s="1" t="s">
        <v>1144</v>
      </c>
      <c r="R3" s="1" t="s">
        <v>1157</v>
      </c>
      <c r="S3" s="1" t="s">
        <v>1158</v>
      </c>
      <c r="T3" s="1" t="str">
        <f t="shared" si="4"/>
        <v>Sentra Timur Residence No.K0721D, Pulo Gebang, Cakung, Jakarta Timur</v>
      </c>
      <c r="U3" s="1" t="s">
        <v>1159</v>
      </c>
      <c r="V3" s="1" t="s">
        <v>1160</v>
      </c>
      <c r="W3" s="1" t="s">
        <v>1161</v>
      </c>
      <c r="X3" s="1" t="s">
        <v>1160</v>
      </c>
      <c r="Y3" s="1" t="str">
        <f t="shared" si="5"/>
        <v>31</v>
      </c>
      <c r="Z3" s="1" t="str">
        <f>VLOOKUP(Y3,ja!E$2:F$35,2,FALSE)</f>
        <v>DKI Jakarta</v>
      </c>
      <c r="AA3" s="1" t="str">
        <f t="shared" si="6"/>
        <v>3100</v>
      </c>
      <c r="AB3" s="1" t="str">
        <f t="shared" si="7"/>
        <v>BPS Provinsi DKI Jakarta</v>
      </c>
      <c r="AD3" s="1" t="s">
        <v>1150</v>
      </c>
      <c r="AE3" s="5" t="s">
        <v>225</v>
      </c>
      <c r="AF3" s="2" t="s">
        <v>226</v>
      </c>
      <c r="AG3" s="1">
        <v>1</v>
      </c>
      <c r="AH3" s="5">
        <f>VLOOKUP(D3,'olah pemlap'!G$2:J$589,3,FALSE)</f>
        <v>340011998</v>
      </c>
      <c r="AI3" s="1" t="e">
        <f>VLOOKUP(AH3,BiodataPemlap!B$2:O$152,5,FALSE)</f>
        <v>#N/A</v>
      </c>
    </row>
    <row r="4" spans="1:38" ht="12.75">
      <c r="A4" s="3">
        <v>45448.486025150458</v>
      </c>
      <c r="B4" s="1" t="s">
        <v>57</v>
      </c>
      <c r="C4" s="4" t="str">
        <f t="shared" si="0"/>
        <v>DIV KS</v>
      </c>
      <c r="D4" s="24" t="s">
        <v>1162</v>
      </c>
      <c r="E4" s="2" t="s">
        <v>548</v>
      </c>
      <c r="F4" s="1" t="b">
        <f t="shared" si="1"/>
        <v>1</v>
      </c>
      <c r="G4" s="1" t="e">
        <f>VLOOKUP(D4,Sheet1!$A$2:$D$540,4,FALSE)</f>
        <v>#N/A</v>
      </c>
      <c r="H4" s="1" t="e">
        <f t="shared" si="2"/>
        <v>#N/A</v>
      </c>
      <c r="I4" s="1" t="s">
        <v>1163</v>
      </c>
      <c r="J4" s="25" t="s">
        <v>1164</v>
      </c>
      <c r="K4" s="23" t="str">
        <f t="shared" si="3"/>
        <v>6285801120855</v>
      </c>
      <c r="L4" s="23" t="s">
        <v>1165</v>
      </c>
      <c r="M4" s="1" t="s">
        <v>548</v>
      </c>
      <c r="N4" s="1" t="s">
        <v>1141</v>
      </c>
      <c r="O4" s="1" t="s">
        <v>1166</v>
      </c>
      <c r="P4" s="1" t="s">
        <v>1167</v>
      </c>
      <c r="Q4" s="1" t="s">
        <v>1144</v>
      </c>
      <c r="R4" s="1" t="s">
        <v>1168</v>
      </c>
      <c r="S4" s="1" t="s">
        <v>1169</v>
      </c>
      <c r="T4" s="1" t="str">
        <f t="shared" si="4"/>
        <v>Demesan Rt07 Rw03, Girirejo, Tempuran, Magelang</v>
      </c>
      <c r="U4" s="1" t="s">
        <v>1170</v>
      </c>
      <c r="V4" s="1" t="s">
        <v>1171</v>
      </c>
      <c r="W4" s="1" t="s">
        <v>1172</v>
      </c>
      <c r="X4" s="1" t="s">
        <v>1171</v>
      </c>
      <c r="Y4" s="1" t="str">
        <f t="shared" si="5"/>
        <v>33</v>
      </c>
      <c r="Z4" s="1" t="str">
        <f>VLOOKUP(Y4,ja!E$2:F$35,2,FALSE)</f>
        <v>Jawa Tengah</v>
      </c>
      <c r="AA4" s="1" t="str">
        <f t="shared" si="6"/>
        <v>3371</v>
      </c>
      <c r="AB4" s="1" t="str">
        <f t="shared" si="7"/>
        <v>BPS Kota Magelang</v>
      </c>
      <c r="AD4" s="1" t="s">
        <v>1150</v>
      </c>
      <c r="AE4" s="5" t="s">
        <v>549</v>
      </c>
      <c r="AF4" s="2" t="s">
        <v>550</v>
      </c>
      <c r="AG4" s="1">
        <v>1</v>
      </c>
      <c r="AH4" s="5" t="e">
        <f>VLOOKUP(D4,'olah pemlap'!G$2:J$589,3,FALSE)</f>
        <v>#N/A</v>
      </c>
      <c r="AI4" s="1" t="e">
        <f>VLOOKUP(AH4,BiodataPemlap!B$2:O$152,5,FALSE)</f>
        <v>#N/A</v>
      </c>
    </row>
    <row r="5" spans="1:38" ht="12.75">
      <c r="A5" s="3">
        <v>45447.611176747683</v>
      </c>
      <c r="B5" s="1" t="s">
        <v>32</v>
      </c>
      <c r="C5" s="4" t="str">
        <f t="shared" si="0"/>
        <v>DIV KS</v>
      </c>
      <c r="D5" s="24" t="s">
        <v>1173</v>
      </c>
      <c r="E5" s="2" t="s">
        <v>33</v>
      </c>
      <c r="F5" s="1" t="b">
        <f t="shared" si="1"/>
        <v>1</v>
      </c>
      <c r="G5" s="1" t="e">
        <f>VLOOKUP(D5,Sheet1!$A$2:$D$540,4,FALSE)</f>
        <v>#N/A</v>
      </c>
      <c r="H5" s="1" t="e">
        <f t="shared" si="2"/>
        <v>#N/A</v>
      </c>
      <c r="I5" s="1" t="s">
        <v>1174</v>
      </c>
      <c r="J5" s="25" t="s">
        <v>1175</v>
      </c>
      <c r="K5" s="23" t="str">
        <f t="shared" si="3"/>
        <v>6282123042087</v>
      </c>
      <c r="L5" s="23" t="s">
        <v>1176</v>
      </c>
      <c r="M5" s="1" t="s">
        <v>33</v>
      </c>
      <c r="N5" s="1" t="s">
        <v>1177</v>
      </c>
      <c r="O5" s="1" t="s">
        <v>1178</v>
      </c>
      <c r="P5" s="1" t="s">
        <v>1179</v>
      </c>
      <c r="Q5" s="1" t="s">
        <v>1144</v>
      </c>
      <c r="R5" s="1" t="s">
        <v>1180</v>
      </c>
      <c r="S5" s="1" t="s">
        <v>1181</v>
      </c>
      <c r="T5" s="1" t="str">
        <f t="shared" si="4"/>
        <v>Jalan Kesatria, Gaperta Ujung, Medan, Sumatera Utara</v>
      </c>
      <c r="U5" s="1" t="s">
        <v>1181</v>
      </c>
      <c r="V5" s="1" t="s">
        <v>1182</v>
      </c>
      <c r="W5" s="1" t="s">
        <v>1183</v>
      </c>
      <c r="X5" s="1" t="s">
        <v>1182</v>
      </c>
      <c r="Y5" s="1" t="str">
        <f t="shared" si="5"/>
        <v>12</v>
      </c>
      <c r="Z5" s="1" t="str">
        <f>VLOOKUP(Y5,ja!E$2:F$35,2,FALSE)</f>
        <v>Sumatera Utara</v>
      </c>
      <c r="AA5" s="1" t="str">
        <f t="shared" si="6"/>
        <v>1200</v>
      </c>
      <c r="AB5" s="1" t="str">
        <f t="shared" si="7"/>
        <v>BPS Provinsi Sumatera Utara</v>
      </c>
      <c r="AD5" s="1" t="s">
        <v>1150</v>
      </c>
      <c r="AE5" s="5" t="s">
        <v>28</v>
      </c>
      <c r="AF5" s="2" t="s">
        <v>29</v>
      </c>
      <c r="AG5" s="1">
        <v>1</v>
      </c>
      <c r="AH5" s="5" t="e">
        <f>VLOOKUP(D5,'olah pemlap'!G$2:J$589,3,FALSE)</f>
        <v>#N/A</v>
      </c>
      <c r="AI5" s="1" t="e">
        <f>VLOOKUP(AH5,BiodataPemlap!B$2:O$152,5,FALSE)</f>
        <v>#N/A</v>
      </c>
    </row>
    <row r="6" spans="1:38" ht="12.75">
      <c r="A6" s="3">
        <v>45447.611208761577</v>
      </c>
      <c r="B6" s="1" t="s">
        <v>23</v>
      </c>
      <c r="C6" s="4" t="str">
        <f t="shared" si="0"/>
        <v>DIII ST</v>
      </c>
      <c r="D6" s="24" t="s">
        <v>1184</v>
      </c>
      <c r="E6" s="2" t="s">
        <v>454</v>
      </c>
      <c r="F6" s="1" t="b">
        <f t="shared" si="1"/>
        <v>1</v>
      </c>
      <c r="G6" s="1" t="e">
        <f>VLOOKUP(D6,Sheet1!$A$2:$D$540,4,FALSE)</f>
        <v>#N/A</v>
      </c>
      <c r="H6" s="1" t="e">
        <f t="shared" si="2"/>
        <v>#N/A</v>
      </c>
      <c r="I6" s="1" t="s">
        <v>1185</v>
      </c>
      <c r="J6" s="25" t="s">
        <v>1186</v>
      </c>
      <c r="K6" s="23" t="str">
        <f t="shared" si="3"/>
        <v>62895363078555</v>
      </c>
      <c r="L6" s="23" t="s">
        <v>1187</v>
      </c>
      <c r="M6" s="1" t="s">
        <v>1188</v>
      </c>
      <c r="N6" s="1" t="s">
        <v>1189</v>
      </c>
      <c r="O6" s="1" t="s">
        <v>1190</v>
      </c>
      <c r="P6" s="1" t="s">
        <v>1191</v>
      </c>
      <c r="Q6" s="1" t="s">
        <v>1144</v>
      </c>
      <c r="R6" s="1" t="s">
        <v>1192</v>
      </c>
      <c r="S6" s="1" t="s">
        <v>1193</v>
      </c>
      <c r="T6" s="1" t="str">
        <f t="shared" si="4"/>
        <v>Glagah Rt:10,Rw:05,Birit,Wedi,Klaten</v>
      </c>
      <c r="U6" s="1" t="s">
        <v>1194</v>
      </c>
      <c r="V6" s="1" t="s">
        <v>1195</v>
      </c>
      <c r="W6" s="1" t="s">
        <v>1196</v>
      </c>
      <c r="X6" s="1" t="s">
        <v>1196</v>
      </c>
      <c r="Y6" s="1" t="str">
        <f t="shared" si="5"/>
        <v>33</v>
      </c>
      <c r="Z6" s="1" t="str">
        <f>VLOOKUP(Y6,ja!E$2:F$35,2,FALSE)</f>
        <v>Jawa Tengah</v>
      </c>
      <c r="AA6" s="1" t="str">
        <f t="shared" si="6"/>
        <v>3309</v>
      </c>
      <c r="AB6" s="1" t="str">
        <f t="shared" si="7"/>
        <v>BPS Kabupaten Boyolali</v>
      </c>
      <c r="AD6" s="1" t="s">
        <v>1150</v>
      </c>
      <c r="AE6" s="5" t="s">
        <v>455</v>
      </c>
      <c r="AF6" s="2" t="s">
        <v>376</v>
      </c>
      <c r="AG6" s="1">
        <v>1</v>
      </c>
      <c r="AH6" s="5">
        <f>VLOOKUP(D6,'olah pemlap'!G$2:J$589,3,FALSE)</f>
        <v>340016142</v>
      </c>
      <c r="AI6" s="1" t="e">
        <f>VLOOKUP(AH6,BiodataPemlap!B$2:O$152,5,FALSE)</f>
        <v>#N/A</v>
      </c>
    </row>
    <row r="7" spans="1:38" ht="12.75">
      <c r="A7" s="3">
        <v>45447.612822349533</v>
      </c>
      <c r="B7" s="1" t="s">
        <v>103</v>
      </c>
      <c r="C7" s="4" t="str">
        <f t="shared" si="0"/>
        <v>DIV ST</v>
      </c>
      <c r="D7" s="24" t="s">
        <v>1197</v>
      </c>
      <c r="E7" s="2" t="s">
        <v>664</v>
      </c>
      <c r="F7" s="1" t="b">
        <f t="shared" si="1"/>
        <v>1</v>
      </c>
      <c r="G7" s="1" t="e">
        <f>VLOOKUP(D7,Sheet1!$A$2:$D$540,4,FALSE)</f>
        <v>#N/A</v>
      </c>
      <c r="H7" s="1" t="e">
        <f t="shared" si="2"/>
        <v>#N/A</v>
      </c>
      <c r="I7" s="1" t="s">
        <v>1198</v>
      </c>
      <c r="J7" s="25" t="s">
        <v>1199</v>
      </c>
      <c r="K7" s="23" t="str">
        <f t="shared" si="3"/>
        <v>6282233605504</v>
      </c>
      <c r="L7" s="23" t="s">
        <v>1200</v>
      </c>
      <c r="M7" s="1" t="s">
        <v>1201</v>
      </c>
      <c r="N7" s="1" t="s">
        <v>1155</v>
      </c>
      <c r="O7" s="1" t="s">
        <v>1202</v>
      </c>
      <c r="P7" s="1" t="s">
        <v>1203</v>
      </c>
      <c r="Q7" s="1" t="s">
        <v>1144</v>
      </c>
      <c r="R7" s="1" t="s">
        <v>1204</v>
      </c>
      <c r="S7" s="1" t="s">
        <v>1205</v>
      </c>
      <c r="T7" s="1" t="str">
        <f t="shared" si="4"/>
        <v>Rt 07 Rw 04 Desa Senden Kecamatan Kampak Kabupaten Trenggalek Jawa Timur</v>
      </c>
      <c r="U7" s="1" t="s">
        <v>1206</v>
      </c>
      <c r="V7" s="1" t="s">
        <v>1207</v>
      </c>
      <c r="W7" s="1" t="s">
        <v>1208</v>
      </c>
      <c r="X7" s="1" t="s">
        <v>1207</v>
      </c>
      <c r="Y7" s="1" t="str">
        <f t="shared" si="5"/>
        <v>35</v>
      </c>
      <c r="Z7" s="1" t="str">
        <f>VLOOKUP(Y7,ja!E$2:F$35,2,FALSE)</f>
        <v>Jawa Timur</v>
      </c>
      <c r="AA7" s="1" t="str">
        <f t="shared" si="6"/>
        <v>3503</v>
      </c>
      <c r="AB7" s="1" t="str">
        <f t="shared" si="7"/>
        <v>BPS Kabupaten Trenggalek</v>
      </c>
      <c r="AD7" s="1" t="s">
        <v>1150</v>
      </c>
      <c r="AE7" s="5" t="s">
        <v>660</v>
      </c>
      <c r="AF7" s="2" t="s">
        <v>661</v>
      </c>
      <c r="AG7" s="1">
        <v>1</v>
      </c>
      <c r="AH7" s="5">
        <f>VLOOKUP(D7,'olah pemlap'!G$2:J$589,3,FALSE)</f>
        <v>340017054</v>
      </c>
      <c r="AI7" s="1" t="e">
        <f>VLOOKUP(AH7,BiodataPemlap!B$2:O$152,5,FALSE)</f>
        <v>#N/A</v>
      </c>
    </row>
    <row r="8" spans="1:38" ht="12.75">
      <c r="A8" s="3">
        <v>45447.612270381942</v>
      </c>
      <c r="B8" s="1" t="s">
        <v>62</v>
      </c>
      <c r="C8" s="4" t="str">
        <f t="shared" si="0"/>
        <v>DIV KS</v>
      </c>
      <c r="D8" s="24" t="s">
        <v>1209</v>
      </c>
      <c r="E8" s="2" t="s">
        <v>659</v>
      </c>
      <c r="F8" s="1" t="b">
        <f t="shared" si="1"/>
        <v>1</v>
      </c>
      <c r="G8" s="1" t="e">
        <f>VLOOKUP(D8,Sheet1!$A$2:$D$540,4,FALSE)</f>
        <v>#N/A</v>
      </c>
      <c r="H8" s="1" t="e">
        <f t="shared" si="2"/>
        <v>#N/A</v>
      </c>
      <c r="I8" s="1" t="s">
        <v>1210</v>
      </c>
      <c r="J8" s="25" t="s">
        <v>1211</v>
      </c>
      <c r="K8" s="23" t="str">
        <f t="shared" si="3"/>
        <v>6285233479292</v>
      </c>
      <c r="L8" s="26" t="s">
        <v>1212</v>
      </c>
      <c r="M8" s="1" t="s">
        <v>1213</v>
      </c>
      <c r="N8" s="1" t="s">
        <v>1177</v>
      </c>
      <c r="O8" s="1" t="s">
        <v>1202</v>
      </c>
      <c r="P8" s="1" t="s">
        <v>1214</v>
      </c>
      <c r="Q8" s="1" t="s">
        <v>1144</v>
      </c>
      <c r="R8" s="1" t="s">
        <v>1215</v>
      </c>
      <c r="S8" s="1" t="s">
        <v>1205</v>
      </c>
      <c r="T8" s="1" t="str">
        <f t="shared" si="4"/>
        <v>Rt. 02 Rw. 01 Dusun Brongkah, Desa Kedunglurah, Kecamatan Pogalan, Kabupaten Trenggalek</v>
      </c>
      <c r="U8" s="1" t="s">
        <v>1206</v>
      </c>
      <c r="V8" s="1" t="s">
        <v>1207</v>
      </c>
      <c r="W8" s="1" t="s">
        <v>1208</v>
      </c>
      <c r="X8" s="1" t="s">
        <v>1207</v>
      </c>
      <c r="Y8" s="1" t="str">
        <f t="shared" si="5"/>
        <v>35</v>
      </c>
      <c r="Z8" s="1" t="str">
        <f>VLOOKUP(Y8,ja!E$2:F$35,2,FALSE)</f>
        <v>Jawa Timur</v>
      </c>
      <c r="AA8" s="1" t="str">
        <f t="shared" si="6"/>
        <v>3503</v>
      </c>
      <c r="AB8" s="1" t="str">
        <f t="shared" si="7"/>
        <v>BPS Kabupaten Trenggalek</v>
      </c>
      <c r="AD8" s="1" t="s">
        <v>1150</v>
      </c>
      <c r="AE8" s="5" t="s">
        <v>660</v>
      </c>
      <c r="AF8" s="2" t="s">
        <v>661</v>
      </c>
      <c r="AG8" s="1">
        <v>1</v>
      </c>
      <c r="AH8" s="5">
        <f>VLOOKUP(D8,'olah pemlap'!G$2:J$589,3,FALSE)</f>
        <v>340050022</v>
      </c>
      <c r="AI8" s="1" t="e">
        <f>VLOOKUP(AH8,BiodataPemlap!B$2:O$152,5,FALSE)</f>
        <v>#N/A</v>
      </c>
    </row>
    <row r="9" spans="1:38" ht="12.75">
      <c r="A9" s="3">
        <v>45447.612705428241</v>
      </c>
      <c r="B9" s="1" t="s">
        <v>62</v>
      </c>
      <c r="C9" s="4" t="str">
        <f t="shared" si="0"/>
        <v>DIV KS</v>
      </c>
      <c r="D9" s="24" t="s">
        <v>1216</v>
      </c>
      <c r="E9" s="2" t="s">
        <v>514</v>
      </c>
      <c r="F9" s="1" t="b">
        <f t="shared" si="1"/>
        <v>1</v>
      </c>
      <c r="G9" s="1" t="e">
        <f>VLOOKUP(D9,Sheet1!$A$2:$D$540,4,FALSE)</f>
        <v>#N/A</v>
      </c>
      <c r="H9" s="1" t="e">
        <f t="shared" si="2"/>
        <v>#N/A</v>
      </c>
      <c r="I9" s="1" t="s">
        <v>1217</v>
      </c>
      <c r="J9" s="25" t="s">
        <v>1218</v>
      </c>
      <c r="K9" s="23" t="str">
        <f t="shared" si="3"/>
        <v>6285329441598</v>
      </c>
      <c r="L9" s="26" t="s">
        <v>1219</v>
      </c>
      <c r="M9" s="1" t="s">
        <v>1220</v>
      </c>
      <c r="N9" s="1" t="s">
        <v>1141</v>
      </c>
      <c r="O9" s="1" t="s">
        <v>1221</v>
      </c>
      <c r="P9" s="1" t="s">
        <v>1222</v>
      </c>
      <c r="Q9" s="1" t="s">
        <v>1144</v>
      </c>
      <c r="R9" s="1" t="s">
        <v>1223</v>
      </c>
      <c r="S9" s="1" t="s">
        <v>1224</v>
      </c>
      <c r="T9" s="1" t="str">
        <f t="shared" si="4"/>
        <v xml:space="preserve">Desa Randukuning Rt 5/Rw 3, No. 025, Jalan Jalak, Kelurahan Pati Lor, Kecamatan Pati </v>
      </c>
      <c r="U9" s="1" t="s">
        <v>1225</v>
      </c>
      <c r="V9" s="1" t="s">
        <v>1226</v>
      </c>
      <c r="W9" s="1" t="s">
        <v>1227</v>
      </c>
      <c r="X9" s="1" t="s">
        <v>1226</v>
      </c>
      <c r="Y9" s="1" t="str">
        <f t="shared" si="5"/>
        <v>33</v>
      </c>
      <c r="Z9" s="1" t="str">
        <f>VLOOKUP(Y9,ja!E$2:F$35,2,FALSE)</f>
        <v>Jawa Tengah</v>
      </c>
      <c r="AA9" s="1" t="str">
        <f t="shared" si="6"/>
        <v>3318</v>
      </c>
      <c r="AB9" s="1" t="str">
        <f t="shared" si="7"/>
        <v>BPS Kabupaten Pati</v>
      </c>
      <c r="AD9" s="1" t="s">
        <v>1150</v>
      </c>
      <c r="AE9" s="5" t="s">
        <v>513</v>
      </c>
      <c r="AF9" s="2" t="s">
        <v>382</v>
      </c>
      <c r="AG9" s="1">
        <v>1</v>
      </c>
      <c r="AH9" s="5" t="e">
        <f>VLOOKUP(D9,'olah pemlap'!G$2:J$589,3,FALSE)</f>
        <v>#N/A</v>
      </c>
      <c r="AI9" s="1" t="e">
        <f>VLOOKUP(AH9,BiodataPemlap!B$2:O$152,5,FALSE)</f>
        <v>#N/A</v>
      </c>
    </row>
    <row r="10" spans="1:38" ht="12.75">
      <c r="A10" s="3">
        <v>45447.629336041668</v>
      </c>
      <c r="B10" s="1" t="s">
        <v>23</v>
      </c>
      <c r="C10" s="4" t="str">
        <f t="shared" si="0"/>
        <v>DIII ST</v>
      </c>
      <c r="D10" s="24" t="s">
        <v>1228</v>
      </c>
      <c r="E10" s="2" t="s">
        <v>127</v>
      </c>
      <c r="F10" s="1" t="b">
        <f t="shared" si="1"/>
        <v>1</v>
      </c>
      <c r="G10" s="1" t="e">
        <f>VLOOKUP(D10,Sheet1!$A$2:$D$540,4,FALSE)</f>
        <v>#N/A</v>
      </c>
      <c r="H10" s="1" t="e">
        <f t="shared" si="2"/>
        <v>#N/A</v>
      </c>
      <c r="I10" s="1" t="s">
        <v>1229</v>
      </c>
      <c r="J10" s="25" t="s">
        <v>1230</v>
      </c>
      <c r="K10" s="23" t="str">
        <f t="shared" si="3"/>
        <v>6289618661065</v>
      </c>
      <c r="L10" s="23" t="s">
        <v>1231</v>
      </c>
      <c r="M10" s="1" t="s">
        <v>1232</v>
      </c>
      <c r="N10" s="1" t="s">
        <v>1233</v>
      </c>
      <c r="O10" s="1" t="s">
        <v>1234</v>
      </c>
      <c r="P10" s="1" t="s">
        <v>1235</v>
      </c>
      <c r="Q10" s="1" t="s">
        <v>1144</v>
      </c>
      <c r="R10" s="1" t="s">
        <v>1236</v>
      </c>
      <c r="S10" s="1" t="s">
        <v>1237</v>
      </c>
      <c r="T10" s="1" t="str">
        <f t="shared" si="4"/>
        <v xml:space="preserve">Asrama Kodim 0304 Agam Bukittinggi Sumatrra Barat </v>
      </c>
      <c r="U10" s="1" t="s">
        <v>1237</v>
      </c>
      <c r="V10" s="1" t="s">
        <v>1238</v>
      </c>
      <c r="W10" s="1" t="s">
        <v>1239</v>
      </c>
      <c r="X10" s="1" t="s">
        <v>1238</v>
      </c>
      <c r="Y10" s="1" t="str">
        <f t="shared" si="5"/>
        <v>13</v>
      </c>
      <c r="Z10" s="1" t="str">
        <f>VLOOKUP(Y10,ja!E$2:F$35,2,FALSE)</f>
        <v>Sumatera Barat</v>
      </c>
      <c r="AA10" s="1" t="str">
        <f t="shared" si="6"/>
        <v>1375</v>
      </c>
      <c r="AB10" s="1" t="str">
        <f t="shared" si="7"/>
        <v>BPS Kota Bukittinggi</v>
      </c>
      <c r="AD10" s="1" t="s">
        <v>1150</v>
      </c>
      <c r="AE10" s="5" t="s">
        <v>128</v>
      </c>
      <c r="AF10" s="2" t="s">
        <v>129</v>
      </c>
      <c r="AG10" s="1">
        <v>1</v>
      </c>
      <c r="AH10" s="5">
        <f>VLOOKUP(D10,'olah pemlap'!G$2:J$589,3,FALSE)</f>
        <v>340013546</v>
      </c>
      <c r="AI10" s="1" t="e">
        <f>VLOOKUP(AH10,BiodataPemlap!B$2:O$152,5,FALSE)</f>
        <v>#N/A</v>
      </c>
    </row>
    <row r="11" spans="1:38" ht="12.75">
      <c r="A11" s="3">
        <v>45447.613149965277</v>
      </c>
      <c r="B11" s="1" t="s">
        <v>18</v>
      </c>
      <c r="C11" s="4" t="str">
        <f t="shared" si="0"/>
        <v>DIV KS</v>
      </c>
      <c r="D11" s="24" t="s">
        <v>1240</v>
      </c>
      <c r="E11" s="2" t="s">
        <v>545</v>
      </c>
      <c r="F11" s="1" t="b">
        <f t="shared" si="1"/>
        <v>1</v>
      </c>
      <c r="G11" s="1" t="e">
        <f>VLOOKUP(D11,Sheet1!$A$2:$D$540,4,FALSE)</f>
        <v>#N/A</v>
      </c>
      <c r="H11" s="1" t="e">
        <f t="shared" si="2"/>
        <v>#N/A</v>
      </c>
      <c r="I11" s="1" t="s">
        <v>1241</v>
      </c>
      <c r="J11" s="25" t="s">
        <v>1242</v>
      </c>
      <c r="K11" s="23" t="str">
        <f t="shared" si="3"/>
        <v>6285316130557</v>
      </c>
      <c r="L11" s="23" t="s">
        <v>1243</v>
      </c>
      <c r="M11" s="1" t="s">
        <v>545</v>
      </c>
      <c r="N11" s="1" t="s">
        <v>1141</v>
      </c>
      <c r="O11" s="1" t="s">
        <v>1244</v>
      </c>
      <c r="P11" s="1" t="s">
        <v>1245</v>
      </c>
      <c r="Q11" s="1" t="s">
        <v>1144</v>
      </c>
      <c r="R11" s="1" t="s">
        <v>1246</v>
      </c>
      <c r="S11" s="1" t="s">
        <v>1247</v>
      </c>
      <c r="T11" s="1" t="str">
        <f t="shared" si="4"/>
        <v>Jl. Raya Kedungbanteng, Rt.17 Rw.07, Desa Tonggara, Kec. Kedungbanteng, Kab. Tegal</v>
      </c>
      <c r="U11" s="1" t="s">
        <v>1248</v>
      </c>
      <c r="V11" s="1" t="s">
        <v>1249</v>
      </c>
      <c r="W11" s="1" t="s">
        <v>1250</v>
      </c>
      <c r="X11" s="1" t="s">
        <v>1249</v>
      </c>
      <c r="Y11" s="1" t="str">
        <f t="shared" si="5"/>
        <v>33</v>
      </c>
      <c r="Z11" s="1" t="str">
        <f>VLOOKUP(Y11,ja!E$2:F$35,2,FALSE)</f>
        <v>Jawa Tengah</v>
      </c>
      <c r="AA11" s="1" t="str">
        <f t="shared" si="6"/>
        <v>3328</v>
      </c>
      <c r="AB11" s="1" t="str">
        <f t="shared" si="7"/>
        <v>BPS Kabupaten Tegal</v>
      </c>
      <c r="AD11" s="1" t="s">
        <v>1150</v>
      </c>
      <c r="AE11" s="5" t="s">
        <v>543</v>
      </c>
      <c r="AF11" s="2" t="s">
        <v>544</v>
      </c>
      <c r="AG11" s="1">
        <v>1</v>
      </c>
      <c r="AH11" s="5">
        <f>VLOOKUP(D11,'olah pemlap'!G$2:J$589,3,FALSE)</f>
        <v>340017893</v>
      </c>
      <c r="AI11" s="1" t="e">
        <f>VLOOKUP(AH11,BiodataPemlap!B$2:O$152,5,FALSE)</f>
        <v>#N/A</v>
      </c>
    </row>
    <row r="12" spans="1:38" ht="12.75">
      <c r="A12" s="3">
        <v>45447.616502939811</v>
      </c>
      <c r="B12" s="1" t="s">
        <v>75</v>
      </c>
      <c r="C12" s="4" t="str">
        <f t="shared" si="0"/>
        <v>DIV KS</v>
      </c>
      <c r="D12" s="24" t="s">
        <v>1251</v>
      </c>
      <c r="E12" s="2" t="s">
        <v>606</v>
      </c>
      <c r="F12" s="1" t="b">
        <f t="shared" si="1"/>
        <v>1</v>
      </c>
      <c r="G12" s="1" t="e">
        <f>VLOOKUP(D12,Sheet1!$A$2:$D$540,4,FALSE)</f>
        <v>#N/A</v>
      </c>
      <c r="H12" s="1" t="e">
        <f t="shared" si="2"/>
        <v>#N/A</v>
      </c>
      <c r="I12" s="1" t="s">
        <v>1252</v>
      </c>
      <c r="J12" s="25" t="s">
        <v>1253</v>
      </c>
      <c r="K12" s="23" t="str">
        <f t="shared" si="3"/>
        <v>62895379013773</v>
      </c>
      <c r="L12" s="23" t="s">
        <v>1254</v>
      </c>
      <c r="M12" s="1" t="s">
        <v>1255</v>
      </c>
      <c r="N12" s="1" t="s">
        <v>1141</v>
      </c>
      <c r="O12" s="1" t="s">
        <v>1256</v>
      </c>
      <c r="P12" s="1" t="s">
        <v>1257</v>
      </c>
      <c r="Q12" s="1" t="s">
        <v>1144</v>
      </c>
      <c r="R12" s="1" t="s">
        <v>1258</v>
      </c>
      <c r="S12" s="1" t="s">
        <v>1146</v>
      </c>
      <c r="T12" s="1" t="str">
        <f t="shared" si="4"/>
        <v>Jl. Palagan Tentara Pelajar, Rejodani I, Rt/Rw 04/02, Saruharjo, Ngaglik, Sleman</v>
      </c>
      <c r="U12" s="1" t="s">
        <v>1146</v>
      </c>
      <c r="V12" s="1" t="s">
        <v>1148</v>
      </c>
      <c r="W12" s="1" t="s">
        <v>1149</v>
      </c>
      <c r="X12" s="1" t="s">
        <v>1148</v>
      </c>
      <c r="Y12" s="1" t="str">
        <f t="shared" si="5"/>
        <v>34</v>
      </c>
      <c r="Z12" s="1" t="str">
        <f>VLOOKUP(Y12,ja!E$2:F$35,2,FALSE)</f>
        <v>DI Yogyakarta</v>
      </c>
      <c r="AA12" s="1" t="str">
        <f t="shared" si="6"/>
        <v>3404</v>
      </c>
      <c r="AB12" s="1" t="str">
        <f t="shared" si="7"/>
        <v>BPS Kabupaten Sleman</v>
      </c>
      <c r="AD12" s="1" t="s">
        <v>1150</v>
      </c>
      <c r="AE12" s="5" t="s">
        <v>607</v>
      </c>
      <c r="AF12" s="2" t="s">
        <v>608</v>
      </c>
      <c r="AG12" s="1">
        <v>1</v>
      </c>
      <c r="AH12" s="5">
        <f>VLOOKUP(D12,'olah pemlap'!G$2:J$589,3,FALSE)</f>
        <v>340014135</v>
      </c>
      <c r="AI12" s="1" t="e">
        <f>VLOOKUP(AH12,BiodataPemlap!B$2:O$152,5,FALSE)</f>
        <v>#N/A</v>
      </c>
    </row>
    <row r="13" spans="1:38" ht="12.75">
      <c r="A13" s="3">
        <v>45449.686675624995</v>
      </c>
      <c r="B13" s="1" t="s">
        <v>103</v>
      </c>
      <c r="C13" s="4" t="str">
        <f t="shared" si="0"/>
        <v>DIV ST</v>
      </c>
      <c r="D13" s="24" t="s">
        <v>1259</v>
      </c>
      <c r="E13" s="2" t="s">
        <v>704</v>
      </c>
      <c r="F13" s="1" t="b">
        <f t="shared" si="1"/>
        <v>1</v>
      </c>
      <c r="G13" s="1" t="e">
        <f>VLOOKUP(D13,Sheet1!$A$2:$D$540,4,FALSE)</f>
        <v>#N/A</v>
      </c>
      <c r="H13" s="1" t="e">
        <f t="shared" si="2"/>
        <v>#N/A</v>
      </c>
      <c r="I13" s="1" t="s">
        <v>1260</v>
      </c>
      <c r="J13" s="25" t="s">
        <v>1261</v>
      </c>
      <c r="K13" s="23" t="str">
        <f t="shared" si="3"/>
        <v>6281331907875</v>
      </c>
      <c r="L13" s="23" t="s">
        <v>1262</v>
      </c>
      <c r="M13" s="1" t="s">
        <v>704</v>
      </c>
      <c r="N13" s="1" t="s">
        <v>1263</v>
      </c>
      <c r="O13" s="1" t="s">
        <v>1264</v>
      </c>
      <c r="P13" s="1" t="s">
        <v>1265</v>
      </c>
      <c r="Q13" s="1" t="s">
        <v>1144</v>
      </c>
      <c r="R13" s="1" t="s">
        <v>1266</v>
      </c>
      <c r="S13" s="1" t="s">
        <v>1267</v>
      </c>
      <c r="T13" s="1" t="str">
        <f t="shared" si="4"/>
        <v>Desa Kalisampurno Rt 02 Rw 01 Nomor 10, Kec. Tanggulangin</v>
      </c>
      <c r="U13" s="1" t="s">
        <v>1268</v>
      </c>
      <c r="V13" s="1" t="s">
        <v>1269</v>
      </c>
      <c r="W13" s="1" t="s">
        <v>1269</v>
      </c>
      <c r="X13" s="1" t="s">
        <v>1269</v>
      </c>
      <c r="Y13" s="1" t="str">
        <f t="shared" si="5"/>
        <v>35</v>
      </c>
      <c r="Z13" s="1" t="str">
        <f>VLOOKUP(Y13,ja!E$2:F$35,2,FALSE)</f>
        <v>Jawa Timur</v>
      </c>
      <c r="AA13" s="1" t="str">
        <f t="shared" si="6"/>
        <v>3515</v>
      </c>
      <c r="AB13" s="1" t="str">
        <f t="shared" si="7"/>
        <v>BPS Kabupaten Sidoarjo</v>
      </c>
      <c r="AD13" s="1" t="s">
        <v>1150</v>
      </c>
      <c r="AE13" s="5" t="s">
        <v>698</v>
      </c>
      <c r="AF13" s="2" t="s">
        <v>699</v>
      </c>
      <c r="AG13" s="1">
        <v>1</v>
      </c>
      <c r="AH13" s="5">
        <f>VLOOKUP(D13,'olah pemlap'!G$2:J$589,3,FALSE)</f>
        <v>340016268</v>
      </c>
      <c r="AI13" s="1" t="e">
        <f>VLOOKUP(AH13,BiodataPemlap!B$2:O$152,5,FALSE)</f>
        <v>#N/A</v>
      </c>
    </row>
    <row r="14" spans="1:38" ht="12.75">
      <c r="A14" s="3">
        <v>45447.614394189819</v>
      </c>
      <c r="B14" s="1" t="s">
        <v>20</v>
      </c>
      <c r="C14" s="4" t="str">
        <f t="shared" si="0"/>
        <v>DIV ST</v>
      </c>
      <c r="D14" s="24" t="s">
        <v>1270</v>
      </c>
      <c r="E14" s="2" t="s">
        <v>433</v>
      </c>
      <c r="F14" s="1" t="b">
        <f t="shared" si="1"/>
        <v>1</v>
      </c>
      <c r="G14" s="1" t="e">
        <f>VLOOKUP(D14,Sheet1!$A$2:$D$540,4,FALSE)</f>
        <v>#N/A</v>
      </c>
      <c r="H14" s="1" t="e">
        <f t="shared" si="2"/>
        <v>#N/A</v>
      </c>
      <c r="I14" s="1" t="s">
        <v>1271</v>
      </c>
      <c r="J14" s="25" t="s">
        <v>1272</v>
      </c>
      <c r="K14" s="23" t="str">
        <f t="shared" si="3"/>
        <v>6283891134328</v>
      </c>
      <c r="L14" s="23" t="s">
        <v>1273</v>
      </c>
      <c r="M14" s="1" t="s">
        <v>1274</v>
      </c>
      <c r="N14" s="1" t="s">
        <v>1141</v>
      </c>
      <c r="O14" s="1" t="s">
        <v>1275</v>
      </c>
      <c r="P14" s="1" t="s">
        <v>1276</v>
      </c>
      <c r="Q14" s="1" t="s">
        <v>1144</v>
      </c>
      <c r="R14" s="1" t="s">
        <v>1277</v>
      </c>
      <c r="S14" s="1" t="s">
        <v>1278</v>
      </c>
      <c r="T14" s="1" t="str">
        <f t="shared" si="4"/>
        <v>Rowopasar Rt 005/Rw 002, Rowo, Mirit, Kebumen, Jawa Tengah</v>
      </c>
      <c r="U14" s="1" t="s">
        <v>1279</v>
      </c>
      <c r="V14" s="1" t="s">
        <v>1280</v>
      </c>
      <c r="W14" s="1" t="s">
        <v>1281</v>
      </c>
      <c r="X14" s="1" t="s">
        <v>1280</v>
      </c>
      <c r="Y14" s="1" t="str">
        <f t="shared" si="5"/>
        <v>33</v>
      </c>
      <c r="Z14" s="1" t="str">
        <f>VLOOKUP(Y14,ja!E$2:F$35,2,FALSE)</f>
        <v>Jawa Tengah</v>
      </c>
      <c r="AA14" s="1" t="str">
        <f t="shared" si="6"/>
        <v>3305</v>
      </c>
      <c r="AB14" s="1" t="str">
        <f t="shared" si="7"/>
        <v>BPS Kabupaten Kebumen</v>
      </c>
      <c r="AD14" s="1" t="s">
        <v>1150</v>
      </c>
      <c r="AE14" s="5" t="s">
        <v>428</v>
      </c>
      <c r="AF14" s="2" t="s">
        <v>429</v>
      </c>
      <c r="AG14" s="1">
        <v>1</v>
      </c>
      <c r="AH14" s="5" t="e">
        <f>VLOOKUP(D14,'olah pemlap'!G$2:J$589,3,FALSE)</f>
        <v>#N/A</v>
      </c>
      <c r="AI14" s="1" t="e">
        <f>VLOOKUP(AH14,BiodataPemlap!B$2:O$152,5,FALSE)</f>
        <v>#N/A</v>
      </c>
    </row>
    <row r="15" spans="1:38" ht="12.75">
      <c r="A15" s="3">
        <v>45447.925136851853</v>
      </c>
      <c r="B15" s="1" t="s">
        <v>62</v>
      </c>
      <c r="C15" s="4" t="str">
        <f t="shared" si="0"/>
        <v>DIV KS</v>
      </c>
      <c r="D15" s="24" t="s">
        <v>1282</v>
      </c>
      <c r="E15" s="2" t="s">
        <v>697</v>
      </c>
      <c r="F15" s="1" t="b">
        <f t="shared" si="1"/>
        <v>1</v>
      </c>
      <c r="G15" s="1" t="e">
        <f>VLOOKUP(D15,Sheet1!$A$2:$D$540,4,FALSE)</f>
        <v>#N/A</v>
      </c>
      <c r="H15" s="1" t="e">
        <f t="shared" si="2"/>
        <v>#N/A</v>
      </c>
      <c r="I15" s="1" t="s">
        <v>1283</v>
      </c>
      <c r="J15" s="25" t="s">
        <v>1284</v>
      </c>
      <c r="K15" s="23" t="str">
        <f t="shared" si="3"/>
        <v>6285646394622</v>
      </c>
      <c r="L15" s="26" t="s">
        <v>1285</v>
      </c>
      <c r="M15" s="1" t="s">
        <v>697</v>
      </c>
      <c r="N15" s="1" t="s">
        <v>1286</v>
      </c>
      <c r="O15" s="1" t="s">
        <v>1287</v>
      </c>
      <c r="P15" s="1" t="s">
        <v>1288</v>
      </c>
      <c r="Q15" s="1" t="s">
        <v>1144</v>
      </c>
      <c r="R15" s="1" t="s">
        <v>1289</v>
      </c>
      <c r="S15" s="1" t="s">
        <v>1267</v>
      </c>
      <c r="T15" s="1" t="str">
        <f t="shared" si="4"/>
        <v xml:space="preserve">Alamat Utama (Orang Tua): Perumtas 3 Blok J6/09, Grabagan, Tulangan, Sidoarjo, Jawa Timur. </v>
      </c>
      <c r="U15" s="1" t="s">
        <v>1290</v>
      </c>
      <c r="V15" s="1" t="s">
        <v>1269</v>
      </c>
      <c r="W15" s="1" t="s">
        <v>1291</v>
      </c>
      <c r="X15" s="1" t="s">
        <v>1269</v>
      </c>
      <c r="Y15" s="1" t="str">
        <f t="shared" si="5"/>
        <v>35</v>
      </c>
      <c r="Z15" s="1" t="str">
        <f>VLOOKUP(Y15,ja!E$2:F$35,2,FALSE)</f>
        <v>Jawa Timur</v>
      </c>
      <c r="AA15" s="1" t="str">
        <f t="shared" si="6"/>
        <v>3515</v>
      </c>
      <c r="AB15" s="1" t="str">
        <f t="shared" si="7"/>
        <v>BPS Kabupaten Sidoarjo</v>
      </c>
      <c r="AD15" s="1" t="s">
        <v>1150</v>
      </c>
      <c r="AE15" s="5" t="s">
        <v>698</v>
      </c>
      <c r="AF15" s="2" t="s">
        <v>699</v>
      </c>
      <c r="AG15" s="1">
        <v>1</v>
      </c>
      <c r="AH15" s="5">
        <f>VLOOKUP(D15,'olah pemlap'!G$2:J$589,3,FALSE)</f>
        <v>340016879</v>
      </c>
      <c r="AI15" s="1" t="e">
        <f>VLOOKUP(AH15,BiodataPemlap!B$2:O$152,5,FALSE)</f>
        <v>#N/A</v>
      </c>
    </row>
    <row r="16" spans="1:38" ht="12.75">
      <c r="A16" s="3">
        <v>45447.614678414349</v>
      </c>
      <c r="B16" s="1" t="s">
        <v>23</v>
      </c>
      <c r="C16" s="4" t="str">
        <f t="shared" si="0"/>
        <v>DIII ST</v>
      </c>
      <c r="D16" s="24" t="s">
        <v>1292</v>
      </c>
      <c r="E16" s="2" t="s">
        <v>1293</v>
      </c>
      <c r="F16" s="1" t="b">
        <f t="shared" si="1"/>
        <v>1</v>
      </c>
      <c r="G16" s="1" t="e">
        <f>VLOOKUP(D16,Sheet1!$A$2:$D$540,4,FALSE)</f>
        <v>#N/A</v>
      </c>
      <c r="H16" s="1" t="e">
        <f t="shared" si="2"/>
        <v>#N/A</v>
      </c>
      <c r="I16" s="1" t="s">
        <v>1294</v>
      </c>
      <c r="J16" s="25" t="s">
        <v>1295</v>
      </c>
      <c r="K16" s="23" t="str">
        <f t="shared" si="3"/>
        <v>6287793006839</v>
      </c>
      <c r="L16" s="26" t="s">
        <v>1296</v>
      </c>
      <c r="M16" s="1" t="s">
        <v>1297</v>
      </c>
      <c r="N16" s="1" t="s">
        <v>1141</v>
      </c>
      <c r="O16" s="1" t="s">
        <v>1298</v>
      </c>
      <c r="P16" s="1" t="s">
        <v>1191</v>
      </c>
      <c r="Q16" s="1" t="s">
        <v>1144</v>
      </c>
      <c r="R16" s="1" t="s">
        <v>1299</v>
      </c>
      <c r="S16" s="1" t="s">
        <v>1278</v>
      </c>
      <c r="T16" s="1" t="str">
        <f t="shared" si="4"/>
        <v>Tambaksari Rt 02/04, Kuwarasan, Kebumen,</v>
      </c>
      <c r="U16" s="1" t="s">
        <v>1300</v>
      </c>
      <c r="V16" s="1" t="s">
        <v>1280</v>
      </c>
      <c r="W16" s="1" t="s">
        <v>1301</v>
      </c>
      <c r="X16" s="1" t="s">
        <v>1280</v>
      </c>
      <c r="Y16" s="1" t="str">
        <f t="shared" si="5"/>
        <v>33</v>
      </c>
      <c r="Z16" s="1" t="str">
        <f>VLOOKUP(Y16,ja!E$2:F$35,2,FALSE)</f>
        <v>Jawa Tengah</v>
      </c>
      <c r="AA16" s="1" t="str">
        <f t="shared" si="6"/>
        <v>3305</v>
      </c>
      <c r="AB16" s="1" t="str">
        <f t="shared" si="7"/>
        <v>BPS Kabupaten Kebumen</v>
      </c>
      <c r="AD16" s="1" t="s">
        <v>1150</v>
      </c>
      <c r="AE16" s="5" t="s">
        <v>428</v>
      </c>
      <c r="AF16" s="2" t="s">
        <v>429</v>
      </c>
      <c r="AG16" s="1">
        <v>1</v>
      </c>
      <c r="AH16" s="5" t="e">
        <f>VLOOKUP(D16,'olah pemlap'!G$2:J$589,3,FALSE)</f>
        <v>#N/A</v>
      </c>
      <c r="AI16" s="1" t="e">
        <f>VLOOKUP(AH16,BiodataPemlap!B$2:O$152,5,FALSE)</f>
        <v>#N/A</v>
      </c>
    </row>
    <row r="17" spans="1:35" ht="12.75">
      <c r="A17" s="3">
        <v>45447.61557086806</v>
      </c>
      <c r="B17" s="1" t="s">
        <v>103</v>
      </c>
      <c r="C17" s="4" t="str">
        <f t="shared" si="0"/>
        <v>DIV ST</v>
      </c>
      <c r="D17" s="24" t="s">
        <v>1302</v>
      </c>
      <c r="E17" s="2" t="s">
        <v>243</v>
      </c>
      <c r="F17" s="1" t="b">
        <f t="shared" si="1"/>
        <v>1</v>
      </c>
      <c r="G17" s="1" t="e">
        <f>VLOOKUP(D17,Sheet1!$A$2:$D$540,4,FALSE)</f>
        <v>#N/A</v>
      </c>
      <c r="H17" s="1" t="e">
        <f t="shared" si="2"/>
        <v>#N/A</v>
      </c>
      <c r="I17" s="1" t="s">
        <v>1303</v>
      </c>
      <c r="J17" s="25" t="s">
        <v>1304</v>
      </c>
      <c r="K17" s="23" t="str">
        <f t="shared" si="3"/>
        <v>6285234726101</v>
      </c>
      <c r="L17" s="26" t="s">
        <v>1305</v>
      </c>
      <c r="M17" s="1" t="s">
        <v>243</v>
      </c>
      <c r="N17" s="1" t="s">
        <v>1141</v>
      </c>
      <c r="O17" s="1" t="s">
        <v>1306</v>
      </c>
      <c r="P17" s="1" t="s">
        <v>1307</v>
      </c>
      <c r="Q17" s="1" t="s">
        <v>1144</v>
      </c>
      <c r="R17" s="1" t="s">
        <v>1308</v>
      </c>
      <c r="S17" s="1" t="s">
        <v>1309</v>
      </c>
      <c r="T17" s="1" t="str">
        <f t="shared" si="4"/>
        <v>Jl. Kebon Nanas Selatan I No.17, Rt.7/Rw.8, Cipinang Cempedak, Kecamatan Jatinegara, Kota Jakarta Timur, Daerah Khusus Ibukota Jakarta 13340</v>
      </c>
      <c r="U17" s="1" t="s">
        <v>1310</v>
      </c>
      <c r="V17" s="1" t="s">
        <v>1160</v>
      </c>
      <c r="W17" s="1" t="s">
        <v>1311</v>
      </c>
      <c r="X17" s="1" t="s">
        <v>1160</v>
      </c>
      <c r="Y17" s="1" t="str">
        <f t="shared" si="5"/>
        <v>31</v>
      </c>
      <c r="Z17" s="1" t="str">
        <f>VLOOKUP(Y17,ja!E$2:F$35,2,FALSE)</f>
        <v>DKI Jakarta</v>
      </c>
      <c r="AA17" s="1" t="str">
        <f t="shared" si="6"/>
        <v>3100</v>
      </c>
      <c r="AB17" s="1" t="str">
        <f t="shared" si="7"/>
        <v>BPS Provinsi DKI Jakarta</v>
      </c>
      <c r="AD17" s="1" t="s">
        <v>1150</v>
      </c>
      <c r="AE17" s="5" t="s">
        <v>225</v>
      </c>
      <c r="AF17" s="2" t="s">
        <v>226</v>
      </c>
      <c r="AG17" s="1">
        <v>1</v>
      </c>
      <c r="AH17" s="5" t="e">
        <f>VLOOKUP(D17,'olah pemlap'!G$2:J$589,3,FALSE)</f>
        <v>#N/A</v>
      </c>
      <c r="AI17" s="1" t="e">
        <f>VLOOKUP(AH17,BiodataPemlap!B$2:O$152,5,FALSE)</f>
        <v>#N/A</v>
      </c>
    </row>
    <row r="18" spans="1:35" ht="12.75">
      <c r="A18" s="3">
        <v>45447.615848148147</v>
      </c>
      <c r="B18" s="1" t="s">
        <v>18</v>
      </c>
      <c r="C18" s="4" t="str">
        <f t="shared" si="0"/>
        <v>DIV KS</v>
      </c>
      <c r="D18" s="24" t="s">
        <v>1312</v>
      </c>
      <c r="E18" s="2" t="s">
        <v>715</v>
      </c>
      <c r="F18" s="1" t="b">
        <f t="shared" si="1"/>
        <v>1</v>
      </c>
      <c r="G18" s="1" t="e">
        <f>VLOOKUP(D18,Sheet1!$A$2:$D$540,4,FALSE)</f>
        <v>#N/A</v>
      </c>
      <c r="H18" s="1" t="e">
        <f t="shared" si="2"/>
        <v>#N/A</v>
      </c>
      <c r="I18" s="1" t="s">
        <v>1313</v>
      </c>
      <c r="J18" s="25" t="s">
        <v>1314</v>
      </c>
      <c r="K18" s="23" t="str">
        <f t="shared" si="3"/>
        <v>6282234863849</v>
      </c>
      <c r="L18" s="26" t="s">
        <v>1315</v>
      </c>
      <c r="M18" s="1" t="s">
        <v>715</v>
      </c>
      <c r="N18" s="1" t="s">
        <v>1286</v>
      </c>
      <c r="O18" s="1" t="s">
        <v>1316</v>
      </c>
      <c r="P18" s="1" t="s">
        <v>1317</v>
      </c>
      <c r="Q18" s="1" t="s">
        <v>1144</v>
      </c>
      <c r="R18" s="1" t="s">
        <v>1318</v>
      </c>
      <c r="S18" s="1" t="s">
        <v>1319</v>
      </c>
      <c r="T18" s="1" t="str">
        <f t="shared" si="4"/>
        <v>Dusun Jajar Rt/Rw 006/013, Desa Sumberkepuh, Kecamatan Tanjunganom</v>
      </c>
      <c r="U18" s="1" t="s">
        <v>1320</v>
      </c>
      <c r="V18" s="1" t="s">
        <v>1321</v>
      </c>
      <c r="W18" s="1" t="s">
        <v>1322</v>
      </c>
      <c r="X18" s="1" t="s">
        <v>1321</v>
      </c>
      <c r="Y18" s="1" t="str">
        <f t="shared" si="5"/>
        <v>35</v>
      </c>
      <c r="Z18" s="1" t="str">
        <f>VLOOKUP(Y18,ja!E$2:F$35,2,FALSE)</f>
        <v>Jawa Timur</v>
      </c>
      <c r="AA18" s="1" t="str">
        <f t="shared" si="6"/>
        <v>3518</v>
      </c>
      <c r="AB18" s="1" t="str">
        <f t="shared" si="7"/>
        <v>BPS Kabupaten Nganjuk</v>
      </c>
      <c r="AD18" s="1" t="s">
        <v>1150</v>
      </c>
      <c r="AE18" s="5" t="s">
        <v>716</v>
      </c>
      <c r="AF18" s="2" t="s">
        <v>717</v>
      </c>
      <c r="AG18" s="1">
        <v>1</v>
      </c>
      <c r="AH18" s="5">
        <f>VLOOKUP(D18,'olah pemlap'!G$2:J$589,3,FALSE)</f>
        <v>340015799</v>
      </c>
      <c r="AI18" s="1" t="e">
        <f>VLOOKUP(AH18,BiodataPemlap!B$2:O$152,5,FALSE)</f>
        <v>#N/A</v>
      </c>
    </row>
    <row r="19" spans="1:35" ht="12.75">
      <c r="A19" s="3">
        <v>45447.616009675927</v>
      </c>
      <c r="B19" s="1" t="s">
        <v>103</v>
      </c>
      <c r="C19" s="4" t="str">
        <f t="shared" si="0"/>
        <v>DIV ST</v>
      </c>
      <c r="D19" s="24" t="s">
        <v>1323</v>
      </c>
      <c r="E19" s="2" t="s">
        <v>1324</v>
      </c>
      <c r="F19" s="1">
        <f t="shared" ref="F19:F273" si="8">IF(LEN(TEXT(D19,"###0"))=9,1,0)</f>
        <v>1</v>
      </c>
      <c r="G19" s="1" t="e">
        <f>VLOOKUP(D19,Sheet1!$A$2:$D$540,4,FALSE)</f>
        <v>#N/A</v>
      </c>
      <c r="H19" s="1" t="e">
        <f t="shared" si="2"/>
        <v>#N/A</v>
      </c>
      <c r="I19" s="1" t="s">
        <v>1325</v>
      </c>
      <c r="J19" s="25" t="s">
        <v>1326</v>
      </c>
      <c r="K19" s="23" t="str">
        <f t="shared" si="3"/>
        <v>6289516689704</v>
      </c>
      <c r="L19" s="23" t="s">
        <v>1327</v>
      </c>
      <c r="M19" s="1" t="s">
        <v>1324</v>
      </c>
      <c r="N19" s="1" t="s">
        <v>1328</v>
      </c>
      <c r="O19" s="1" t="s">
        <v>1329</v>
      </c>
      <c r="P19" s="1" t="s">
        <v>1330</v>
      </c>
      <c r="Q19" s="1" t="s">
        <v>1144</v>
      </c>
      <c r="R19" s="1" t="s">
        <v>1331</v>
      </c>
      <c r="S19" s="1" t="s">
        <v>1193</v>
      </c>
      <c r="T19" s="1" t="str">
        <f t="shared" si="4"/>
        <v>Jalan Dr. Setiabudi No.119, Morangan, Rt 04/Rw 02, Karanganom, Klaten Utara</v>
      </c>
      <c r="U19" s="1" t="s">
        <v>1332</v>
      </c>
      <c r="V19" s="1" t="s">
        <v>1195</v>
      </c>
      <c r="W19" s="1" t="s">
        <v>1333</v>
      </c>
      <c r="X19" s="1" t="s">
        <v>1333</v>
      </c>
      <c r="Y19" s="1" t="str">
        <f t="shared" si="5"/>
        <v>33</v>
      </c>
      <c r="Z19" s="1" t="str">
        <f>VLOOKUP(Y19,ja!E$2:F$35,2,FALSE)</f>
        <v>Jawa Tengah</v>
      </c>
      <c r="AA19" s="1" t="str">
        <f t="shared" si="6"/>
        <v>3311</v>
      </c>
      <c r="AB19" s="1" t="str">
        <f t="shared" si="7"/>
        <v>BPS Kabupaten Sukoharjo</v>
      </c>
      <c r="AD19" s="1" t="s">
        <v>1150</v>
      </c>
      <c r="AE19" s="5" t="s">
        <v>471</v>
      </c>
      <c r="AF19" s="2" t="s">
        <v>472</v>
      </c>
      <c r="AG19" s="1">
        <v>1</v>
      </c>
      <c r="AH19" s="5">
        <f>VLOOKUP(D19,'olah pemlap'!G$2:J$589,3,FALSE)</f>
        <v>340016561</v>
      </c>
      <c r="AI19" s="1" t="e">
        <f>VLOOKUP(AH19,BiodataPemlap!B$2:O$152,5,FALSE)</f>
        <v>#N/A</v>
      </c>
    </row>
    <row r="20" spans="1:35" ht="12.75">
      <c r="A20" s="3">
        <v>45447.646696400465</v>
      </c>
      <c r="B20" s="1" t="s">
        <v>30</v>
      </c>
      <c r="C20" s="4" t="str">
        <f t="shared" si="0"/>
        <v>DIII ST</v>
      </c>
      <c r="D20" s="24" t="s">
        <v>1334</v>
      </c>
      <c r="E20" s="2" t="s">
        <v>275</v>
      </c>
      <c r="F20" s="1">
        <f t="shared" si="8"/>
        <v>1</v>
      </c>
      <c r="G20" s="1" t="e">
        <f>VLOOKUP(D20,Sheet1!$A$2:$D$540,4,FALSE)</f>
        <v>#N/A</v>
      </c>
      <c r="H20" s="1" t="e">
        <f t="shared" si="2"/>
        <v>#N/A</v>
      </c>
      <c r="I20" s="1" t="s">
        <v>1335</v>
      </c>
      <c r="J20" s="1">
        <v>62882266866683</v>
      </c>
      <c r="K20" s="23">
        <f t="shared" si="3"/>
        <v>62882266866683</v>
      </c>
      <c r="L20" s="23" t="s">
        <v>1336</v>
      </c>
      <c r="M20" s="1" t="s">
        <v>275</v>
      </c>
      <c r="N20" s="1" t="s">
        <v>1141</v>
      </c>
      <c r="O20" s="1" t="s">
        <v>1337</v>
      </c>
      <c r="P20" s="1" t="s">
        <v>1338</v>
      </c>
      <c r="Q20" s="1" t="s">
        <v>1144</v>
      </c>
      <c r="R20" s="1" t="s">
        <v>1339</v>
      </c>
      <c r="S20" s="1" t="s">
        <v>1340</v>
      </c>
      <c r="T20" s="1" t="str">
        <f t="shared" si="4"/>
        <v>Jl. Hasbi 1 No. 16 Rt 10/Rw 09, Kelurahan Bidaracina, Kecamatan Jatinegara, 13330</v>
      </c>
      <c r="U20" s="1" t="s">
        <v>1341</v>
      </c>
      <c r="V20" s="1" t="s">
        <v>1161</v>
      </c>
      <c r="W20" s="1" t="s">
        <v>1342</v>
      </c>
      <c r="X20" s="1" t="s">
        <v>1161</v>
      </c>
      <c r="Y20" s="1" t="str">
        <f t="shared" si="5"/>
        <v>31</v>
      </c>
      <c r="Z20" s="1" t="str">
        <f>VLOOKUP(Y20,ja!E$2:F$35,2,FALSE)</f>
        <v>DKI Jakarta</v>
      </c>
      <c r="AA20" s="1" t="str">
        <f t="shared" si="6"/>
        <v>3172</v>
      </c>
      <c r="AB20" s="1" t="str">
        <f t="shared" si="7"/>
        <v>BPS Kota Jakarta Timur</v>
      </c>
      <c r="AD20" s="1" t="s">
        <v>1150</v>
      </c>
      <c r="AE20" s="5" t="s">
        <v>276</v>
      </c>
      <c r="AF20" s="2" t="s">
        <v>277</v>
      </c>
      <c r="AG20" s="1">
        <v>1</v>
      </c>
      <c r="AH20" s="5" t="e">
        <f>VLOOKUP(D20,'olah pemlap'!G$2:J$589,3,FALSE)</f>
        <v>#N/A</v>
      </c>
      <c r="AI20" s="1" t="e">
        <f>VLOOKUP(AH20,BiodataPemlap!B$2:O$152,5,FALSE)</f>
        <v>#N/A</v>
      </c>
    </row>
    <row r="21" spans="1:35" ht="12.75">
      <c r="A21" s="3">
        <v>45447.616127071757</v>
      </c>
      <c r="B21" s="1" t="s">
        <v>11</v>
      </c>
      <c r="C21" s="4" t="str">
        <f t="shared" si="0"/>
        <v>DIV KS</v>
      </c>
      <c r="D21" s="24" t="s">
        <v>1343</v>
      </c>
      <c r="E21" s="2" t="s">
        <v>34</v>
      </c>
      <c r="F21" s="1">
        <f t="shared" si="8"/>
        <v>1</v>
      </c>
      <c r="G21" s="1" t="e">
        <f>VLOOKUP(D21,Sheet1!$A$2:$D$540,4,FALSE)</f>
        <v>#N/A</v>
      </c>
      <c r="H21" s="1" t="e">
        <f t="shared" si="2"/>
        <v>#N/A</v>
      </c>
      <c r="I21" s="1" t="s">
        <v>1344</v>
      </c>
      <c r="J21" s="1">
        <v>6281260551434</v>
      </c>
      <c r="K21" s="23">
        <f t="shared" si="3"/>
        <v>6281260551434</v>
      </c>
      <c r="L21" s="23" t="s">
        <v>1345</v>
      </c>
      <c r="M21" s="1" t="s">
        <v>34</v>
      </c>
      <c r="N21" s="1" t="s">
        <v>1155</v>
      </c>
      <c r="O21" s="1" t="s">
        <v>1346</v>
      </c>
      <c r="P21" s="1" t="s">
        <v>1347</v>
      </c>
      <c r="Q21" s="1" t="s">
        <v>1348</v>
      </c>
      <c r="R21" s="1" t="s">
        <v>1349</v>
      </c>
      <c r="S21" s="1" t="s">
        <v>1181</v>
      </c>
      <c r="T21" s="1" t="str">
        <f t="shared" si="4"/>
        <v>Jl. Sei Muara No. 39, Kel. Babura, Kec. Medan Baru, Kota Medan, Sumatera Utara</v>
      </c>
      <c r="U21" s="1" t="s">
        <v>1350</v>
      </c>
      <c r="V21" s="1" t="s">
        <v>1182</v>
      </c>
      <c r="W21" s="1" t="s">
        <v>1183</v>
      </c>
      <c r="X21" s="1" t="s">
        <v>1182</v>
      </c>
      <c r="Y21" s="1" t="str">
        <f t="shared" si="5"/>
        <v>12</v>
      </c>
      <c r="Z21" s="1" t="str">
        <f>VLOOKUP(Y21,ja!E$2:F$35,2,FALSE)</f>
        <v>Sumatera Utara</v>
      </c>
      <c r="AA21" s="1" t="str">
        <f t="shared" si="6"/>
        <v>1200</v>
      </c>
      <c r="AB21" s="1" t="str">
        <f t="shared" si="7"/>
        <v>BPS Provinsi Sumatera Utara</v>
      </c>
      <c r="AD21" s="1" t="s">
        <v>1150</v>
      </c>
      <c r="AE21" s="5" t="s">
        <v>28</v>
      </c>
      <c r="AF21" s="2" t="s">
        <v>29</v>
      </c>
      <c r="AG21" s="1">
        <v>1</v>
      </c>
      <c r="AH21" s="5" t="e">
        <f>VLOOKUP(D21,'olah pemlap'!G$2:J$589,3,FALSE)</f>
        <v>#N/A</v>
      </c>
      <c r="AI21" s="1" t="e">
        <f>VLOOKUP(AH21,BiodataPemlap!B$2:O$152,5,FALSE)</f>
        <v>#N/A</v>
      </c>
    </row>
    <row r="22" spans="1:35" ht="12.75">
      <c r="A22" s="3">
        <v>45447.616294432868</v>
      </c>
      <c r="B22" s="1" t="s">
        <v>103</v>
      </c>
      <c r="C22" s="4" t="str">
        <f t="shared" si="0"/>
        <v>DIV ST</v>
      </c>
      <c r="D22" s="24" t="s">
        <v>1351</v>
      </c>
      <c r="E22" s="2" t="s">
        <v>386</v>
      </c>
      <c r="F22" s="1">
        <f t="shared" si="8"/>
        <v>1</v>
      </c>
      <c r="G22" s="1" t="e">
        <f>VLOOKUP(D22,Sheet1!$A$2:$D$540,4,FALSE)</f>
        <v>#N/A</v>
      </c>
      <c r="H22" s="1" t="e">
        <f t="shared" si="2"/>
        <v>#N/A</v>
      </c>
      <c r="I22" s="1" t="s">
        <v>1352</v>
      </c>
      <c r="J22" s="25" t="s">
        <v>1353</v>
      </c>
      <c r="K22" s="23" t="str">
        <f t="shared" si="3"/>
        <v>628973292370</v>
      </c>
      <c r="L22" s="26" t="s">
        <v>1354</v>
      </c>
      <c r="M22" s="1" t="s">
        <v>1355</v>
      </c>
      <c r="N22" s="1" t="s">
        <v>1177</v>
      </c>
      <c r="O22" s="1" t="s">
        <v>1356</v>
      </c>
      <c r="P22" s="1" t="s">
        <v>1357</v>
      </c>
      <c r="Q22" s="1" t="s">
        <v>1144</v>
      </c>
      <c r="R22" s="1" t="s">
        <v>1358</v>
      </c>
      <c r="S22" s="1" t="s">
        <v>1359</v>
      </c>
      <c r="T22" s="1" t="str">
        <f t="shared" si="4"/>
        <v>Jl. Syuhada Timur Raya No. 2 Rt 02 / Wr 02 Kelurahan Tlogosari Wetan, Kecamatan Pedurungan, Kota Semarang</v>
      </c>
      <c r="U22" s="1" t="s">
        <v>1360</v>
      </c>
      <c r="V22" s="1" t="s">
        <v>1361</v>
      </c>
      <c r="W22" s="1" t="s">
        <v>1362</v>
      </c>
      <c r="X22" s="1" t="s">
        <v>1361</v>
      </c>
      <c r="Y22" s="1" t="str">
        <f t="shared" si="5"/>
        <v>33</v>
      </c>
      <c r="Z22" s="1" t="str">
        <f>VLOOKUP(Y22,ja!E$2:F$35,2,FALSE)</f>
        <v>Jawa Tengah</v>
      </c>
      <c r="AA22" s="1" t="str">
        <f t="shared" si="6"/>
        <v>3300</v>
      </c>
      <c r="AB22" s="1" t="str">
        <f t="shared" si="7"/>
        <v>BPS Provinsi Jawa Tengah</v>
      </c>
      <c r="AC22" s="1">
        <v>3321</v>
      </c>
      <c r="AD22" s="1" t="s">
        <v>387</v>
      </c>
      <c r="AE22" s="5">
        <v>3321</v>
      </c>
      <c r="AF22" s="2" t="s">
        <v>387</v>
      </c>
      <c r="AG22" s="1">
        <v>1</v>
      </c>
      <c r="AH22" s="5">
        <f>VLOOKUP(D22,'olah pemlap'!G$2:J$589,3,FALSE)</f>
        <v>340056203</v>
      </c>
      <c r="AI22" s="1" t="e">
        <f>VLOOKUP(AH22,BiodataPemlap!B$2:O$152,5,FALSE)</f>
        <v>#N/A</v>
      </c>
    </row>
    <row r="23" spans="1:35" ht="12.75">
      <c r="A23" s="3">
        <v>45447.685456446758</v>
      </c>
      <c r="B23" s="1" t="s">
        <v>62</v>
      </c>
      <c r="C23" s="4" t="str">
        <f t="shared" si="0"/>
        <v>DIV KS</v>
      </c>
      <c r="D23" s="24" t="s">
        <v>1363</v>
      </c>
      <c r="E23" s="2" t="s">
        <v>1364</v>
      </c>
      <c r="F23" s="1">
        <f t="shared" si="8"/>
        <v>1</v>
      </c>
      <c r="G23" s="1" t="e">
        <f>VLOOKUP(D23,Sheet1!$A$2:$D$540,4,FALSE)</f>
        <v>#N/A</v>
      </c>
      <c r="H23" s="1" t="e">
        <f t="shared" si="2"/>
        <v>#N/A</v>
      </c>
      <c r="I23" s="1" t="s">
        <v>1365</v>
      </c>
      <c r="J23" s="25" t="s">
        <v>1366</v>
      </c>
      <c r="K23" s="23" t="str">
        <f t="shared" si="3"/>
        <v>6283116327130</v>
      </c>
      <c r="L23" s="23" t="s">
        <v>1367</v>
      </c>
      <c r="M23" s="1" t="s">
        <v>404</v>
      </c>
      <c r="N23" s="1" t="s">
        <v>1141</v>
      </c>
      <c r="O23" s="1" t="s">
        <v>1368</v>
      </c>
      <c r="P23" s="1" t="s">
        <v>1369</v>
      </c>
      <c r="Q23" s="1" t="s">
        <v>1144</v>
      </c>
      <c r="R23" s="1" t="s">
        <v>1370</v>
      </c>
      <c r="S23" s="1" t="s">
        <v>1300</v>
      </c>
      <c r="T23" s="1" t="str">
        <f t="shared" si="4"/>
        <v>Jalan Gerilya No.110 Rt 02/04 Desa Sampang, Kecamatan Sampang</v>
      </c>
      <c r="U23" s="1" t="s">
        <v>1371</v>
      </c>
      <c r="V23" s="1" t="s">
        <v>1301</v>
      </c>
      <c r="W23" s="1" t="s">
        <v>1372</v>
      </c>
      <c r="X23" s="1" t="s">
        <v>1301</v>
      </c>
      <c r="Y23" s="1" t="str">
        <f t="shared" si="5"/>
        <v>33</v>
      </c>
      <c r="Z23" s="1" t="str">
        <f>VLOOKUP(Y23,ja!E$2:F$35,2,FALSE)</f>
        <v>Jawa Tengah</v>
      </c>
      <c r="AA23" s="1" t="str">
        <f t="shared" si="6"/>
        <v>3301</v>
      </c>
      <c r="AB23" s="1" t="str">
        <f t="shared" si="7"/>
        <v>BPS Kabupaten Cilacap</v>
      </c>
      <c r="AD23" s="1" t="s">
        <v>1150</v>
      </c>
      <c r="AE23" s="5" t="s">
        <v>405</v>
      </c>
      <c r="AF23" s="2" t="s">
        <v>406</v>
      </c>
      <c r="AG23" s="1">
        <v>1</v>
      </c>
      <c r="AH23" s="5">
        <f>VLOOKUP(D23,'olah pemlap'!G$2:J$589,3,FALSE)</f>
        <v>340056118</v>
      </c>
      <c r="AI23" s="1" t="e">
        <f>VLOOKUP(AH23,BiodataPemlap!B$2:O$152,5,FALSE)</f>
        <v>#N/A</v>
      </c>
    </row>
    <row r="24" spans="1:35" ht="12.75">
      <c r="A24" s="3">
        <v>45447.616610231482</v>
      </c>
      <c r="B24" s="1" t="s">
        <v>18</v>
      </c>
      <c r="C24" s="4" t="str">
        <f t="shared" si="0"/>
        <v>DIV KS</v>
      </c>
      <c r="D24" s="24" t="s">
        <v>1373</v>
      </c>
      <c r="E24" s="2" t="s">
        <v>863</v>
      </c>
      <c r="F24" s="1">
        <f t="shared" si="8"/>
        <v>1</v>
      </c>
      <c r="G24" s="1" t="e">
        <f>VLOOKUP(D24,Sheet1!$A$2:$D$540,4,FALSE)</f>
        <v>#N/A</v>
      </c>
      <c r="H24" s="1" t="e">
        <f t="shared" si="2"/>
        <v>#N/A</v>
      </c>
      <c r="I24" s="1" t="s">
        <v>1374</v>
      </c>
      <c r="J24" s="25" t="s">
        <v>1375</v>
      </c>
      <c r="K24" s="23" t="str">
        <f t="shared" si="3"/>
        <v>6281251239071</v>
      </c>
      <c r="L24" s="23" t="s">
        <v>1376</v>
      </c>
      <c r="M24" s="1" t="s">
        <v>1377</v>
      </c>
      <c r="N24" s="1" t="s">
        <v>1155</v>
      </c>
      <c r="O24" s="1" t="s">
        <v>1378</v>
      </c>
      <c r="P24" s="1" t="s">
        <v>1379</v>
      </c>
      <c r="Q24" s="1" t="s">
        <v>1144</v>
      </c>
      <c r="R24" s="1" t="s">
        <v>1380</v>
      </c>
      <c r="S24" s="1" t="s">
        <v>1381</v>
      </c>
      <c r="T24" s="1" t="str">
        <f t="shared" si="4"/>
        <v>Jl. Perdagangan Komplek Hksn Permai Blok 8A No. 412 Rt 28 Rw 002 Kelurahan Alalak Utara, Kecamatan Banjarmasin Utara, Kota Banjarmasin</v>
      </c>
      <c r="U24" s="1" t="s">
        <v>1382</v>
      </c>
      <c r="V24" s="1" t="s">
        <v>1383</v>
      </c>
      <c r="W24" s="1" t="s">
        <v>1384</v>
      </c>
      <c r="X24" s="1" t="s">
        <v>1383</v>
      </c>
      <c r="Y24" s="1" t="str">
        <f t="shared" si="5"/>
        <v>63</v>
      </c>
      <c r="Z24" s="1" t="str">
        <f>VLOOKUP(Y24,ja!E$2:F$35,2,FALSE)</f>
        <v>Kalimantan Selatan</v>
      </c>
      <c r="AA24" s="1" t="str">
        <f t="shared" si="6"/>
        <v>6371</v>
      </c>
      <c r="AB24" s="1" t="str">
        <f t="shared" si="7"/>
        <v>BPS Kota Banjarmasin</v>
      </c>
      <c r="AD24" s="1" t="s">
        <v>1150</v>
      </c>
      <c r="AE24" s="5" t="s">
        <v>861</v>
      </c>
      <c r="AF24" s="2" t="s">
        <v>862</v>
      </c>
      <c r="AG24" s="1">
        <v>1</v>
      </c>
      <c r="AH24" s="5">
        <f>VLOOKUP(D24,'olah pemlap'!G$2:J$589,3,FALSE)</f>
        <v>340056117</v>
      </c>
      <c r="AI24" s="1" t="e">
        <f>VLOOKUP(AH24,BiodataPemlap!B$2:O$152,5,FALSE)</f>
        <v>#N/A</v>
      </c>
    </row>
    <row r="25" spans="1:35" ht="12.75">
      <c r="A25" s="3">
        <v>45447.616651354168</v>
      </c>
      <c r="B25" s="1" t="s">
        <v>18</v>
      </c>
      <c r="C25" s="4" t="str">
        <f t="shared" si="0"/>
        <v>DIV KS</v>
      </c>
      <c r="D25" s="24" t="s">
        <v>1385</v>
      </c>
      <c r="E25" s="2" t="s">
        <v>83</v>
      </c>
      <c r="F25" s="1">
        <f t="shared" si="8"/>
        <v>1</v>
      </c>
      <c r="G25" s="1" t="e">
        <f>VLOOKUP(D25,Sheet1!$A$2:$D$540,4,FALSE)</f>
        <v>#N/A</v>
      </c>
      <c r="H25" s="1" t="e">
        <f t="shared" si="2"/>
        <v>#N/A</v>
      </c>
      <c r="I25" s="1" t="s">
        <v>1386</v>
      </c>
      <c r="J25" s="1">
        <v>6282362306173</v>
      </c>
      <c r="K25" s="23">
        <f t="shared" si="3"/>
        <v>6282362306173</v>
      </c>
      <c r="L25" s="26" t="s">
        <v>1387</v>
      </c>
      <c r="M25" s="1" t="s">
        <v>1388</v>
      </c>
      <c r="N25" s="1" t="s">
        <v>1389</v>
      </c>
      <c r="O25" s="1" t="s">
        <v>1390</v>
      </c>
      <c r="P25" s="1" t="s">
        <v>1391</v>
      </c>
      <c r="Q25" s="1" t="s">
        <v>1144</v>
      </c>
      <c r="R25" s="1" t="s">
        <v>1392</v>
      </c>
      <c r="S25" s="1" t="s">
        <v>1181</v>
      </c>
      <c r="T25" s="1" t="str">
        <f t="shared" si="4"/>
        <v>Jalan Pertahanan Patumbak Gang Jore, Marindal Ii, Medan</v>
      </c>
      <c r="U25" s="1" t="s">
        <v>1393</v>
      </c>
      <c r="V25" s="1" t="s">
        <v>1182</v>
      </c>
      <c r="W25" s="1" t="s">
        <v>1183</v>
      </c>
      <c r="X25" s="1" t="s">
        <v>1183</v>
      </c>
      <c r="Y25" s="1" t="str">
        <f t="shared" si="5"/>
        <v>12</v>
      </c>
      <c r="Z25" s="1" t="str">
        <f>VLOOKUP(Y25,ja!E$2:F$35,2,FALSE)</f>
        <v>Sumatera Utara</v>
      </c>
      <c r="AA25" s="1" t="str">
        <f t="shared" si="6"/>
        <v>1275</v>
      </c>
      <c r="AB25" s="1" t="str">
        <f t="shared" si="7"/>
        <v>BPS Kota Medan</v>
      </c>
      <c r="AD25" s="1" t="s">
        <v>1150</v>
      </c>
      <c r="AE25" s="5" t="s">
        <v>81</v>
      </c>
      <c r="AF25" s="2" t="s">
        <v>82</v>
      </c>
      <c r="AG25" s="1">
        <v>1</v>
      </c>
      <c r="AH25" s="5">
        <f>VLOOKUP(D25,'olah pemlap'!G$2:J$589,3,FALSE)</f>
        <v>340017295</v>
      </c>
      <c r="AI25" s="1" t="e">
        <f>VLOOKUP(AH25,BiodataPemlap!B$2:O$152,5,FALSE)</f>
        <v>#N/A</v>
      </c>
    </row>
    <row r="26" spans="1:35" ht="12.75">
      <c r="A26" s="3">
        <v>45447.617067233798</v>
      </c>
      <c r="B26" s="1" t="s">
        <v>32</v>
      </c>
      <c r="C26" s="4" t="str">
        <f t="shared" si="0"/>
        <v>DIV KS</v>
      </c>
      <c r="D26" s="24" t="s">
        <v>1394</v>
      </c>
      <c r="E26" s="2" t="s">
        <v>729</v>
      </c>
      <c r="F26" s="1">
        <f t="shared" si="8"/>
        <v>1</v>
      </c>
      <c r="G26" s="1" t="e">
        <f>VLOOKUP(D26,Sheet1!$A$2:$D$540,4,FALSE)</f>
        <v>#N/A</v>
      </c>
      <c r="H26" s="1" t="e">
        <f t="shared" si="2"/>
        <v>#N/A</v>
      </c>
      <c r="I26" s="1" t="s">
        <v>1395</v>
      </c>
      <c r="J26" s="25" t="s">
        <v>1396</v>
      </c>
      <c r="K26" s="23" t="str">
        <f t="shared" si="3"/>
        <v>6289512636966</v>
      </c>
      <c r="L26" s="26" t="s">
        <v>1397</v>
      </c>
      <c r="M26" s="1" t="s">
        <v>1398</v>
      </c>
      <c r="N26" s="1" t="s">
        <v>1141</v>
      </c>
      <c r="O26" s="1" t="s">
        <v>1399</v>
      </c>
      <c r="P26" s="1" t="s">
        <v>1400</v>
      </c>
      <c r="Q26" s="1" t="s">
        <v>1144</v>
      </c>
      <c r="R26" s="1" t="s">
        <v>1401</v>
      </c>
      <c r="S26" s="1" t="s">
        <v>1402</v>
      </c>
      <c r="T26" s="1" t="str">
        <f t="shared" si="4"/>
        <v>Jalan Masjid Rt 04/Rw 01 Desa Brangkal Kecamatan Parengan</v>
      </c>
      <c r="U26" s="1" t="s">
        <v>1403</v>
      </c>
      <c r="V26" s="1" t="s">
        <v>1404</v>
      </c>
      <c r="W26" s="1" t="s">
        <v>1405</v>
      </c>
      <c r="X26" s="1" t="s">
        <v>1404</v>
      </c>
      <c r="Y26" s="1" t="str">
        <f t="shared" si="5"/>
        <v>35</v>
      </c>
      <c r="Z26" s="1" t="str">
        <f>VLOOKUP(Y26,ja!E$2:F$35,2,FALSE)</f>
        <v>Jawa Timur</v>
      </c>
      <c r="AA26" s="1" t="str">
        <f t="shared" si="6"/>
        <v>3522</v>
      </c>
      <c r="AB26" s="1" t="str">
        <f t="shared" si="7"/>
        <v>BPS Kabupaten Bojonegoro</v>
      </c>
      <c r="AD26" s="1" t="s">
        <v>1150</v>
      </c>
      <c r="AE26" s="5" t="s">
        <v>727</v>
      </c>
      <c r="AF26" s="2" t="s">
        <v>728</v>
      </c>
      <c r="AG26" s="1">
        <v>1</v>
      </c>
      <c r="AH26" s="5">
        <f>VLOOKUP(D26,'olah pemlap'!G$2:J$589,3,FALSE)</f>
        <v>340020181</v>
      </c>
      <c r="AI26" s="1" t="e">
        <f>VLOOKUP(AH26,BiodataPemlap!B$2:O$152,5,FALSE)</f>
        <v>#N/A</v>
      </c>
    </row>
    <row r="27" spans="1:35" ht="12.75">
      <c r="A27" s="3">
        <v>45447.619022789353</v>
      </c>
      <c r="B27" s="1" t="s">
        <v>47</v>
      </c>
      <c r="C27" s="4" t="str">
        <f t="shared" si="0"/>
        <v>DIII ST</v>
      </c>
      <c r="D27" s="24" t="s">
        <v>1406</v>
      </c>
      <c r="E27" s="2" t="s">
        <v>819</v>
      </c>
      <c r="F27" s="1">
        <f t="shared" si="8"/>
        <v>1</v>
      </c>
      <c r="G27" s="1" t="e">
        <f>VLOOKUP(D27,Sheet1!$A$2:$D$540,4,FALSE)</f>
        <v>#N/A</v>
      </c>
      <c r="H27" s="1" t="e">
        <f t="shared" si="2"/>
        <v>#N/A</v>
      </c>
      <c r="I27" s="1" t="s">
        <v>1407</v>
      </c>
      <c r="J27" s="1">
        <v>87774263951</v>
      </c>
      <c r="K27" s="23" t="str">
        <f t="shared" si="3"/>
        <v>6287774263951</v>
      </c>
      <c r="L27" s="23" t="s">
        <v>1408</v>
      </c>
      <c r="M27" s="1" t="s">
        <v>1409</v>
      </c>
      <c r="N27" s="1" t="s">
        <v>1141</v>
      </c>
      <c r="O27" s="1" t="s">
        <v>1410</v>
      </c>
      <c r="P27" s="1" t="s">
        <v>1411</v>
      </c>
      <c r="Q27" s="1" t="s">
        <v>1144</v>
      </c>
      <c r="R27" s="1" t="s">
        <v>1412</v>
      </c>
      <c r="S27" s="1" t="s">
        <v>1413</v>
      </c>
      <c r="T27" s="1" t="str">
        <f t="shared" si="4"/>
        <v>Jalan Gua Lourdes, Rt 15/Rw 05, Kelurahan Oetete, Kecamatan Oebobo, Kota Kupang</v>
      </c>
      <c r="U27" s="1" t="s">
        <v>1414</v>
      </c>
      <c r="V27" s="1" t="s">
        <v>1415</v>
      </c>
      <c r="W27" s="1" t="s">
        <v>1416</v>
      </c>
      <c r="X27" s="1" t="s">
        <v>1415</v>
      </c>
      <c r="Y27" s="1" t="str">
        <f t="shared" si="5"/>
        <v>53</v>
      </c>
      <c r="Z27" s="1" t="str">
        <f>VLOOKUP(Y27,ja!E$2:F$35,2,FALSE)</f>
        <v>Nusa Tenggara Timur</v>
      </c>
      <c r="AA27" s="1" t="str">
        <f t="shared" si="6"/>
        <v>5300</v>
      </c>
      <c r="AB27" s="1" t="str">
        <f t="shared" si="7"/>
        <v>BPS Provinsi Nusa Tenggara Timur</v>
      </c>
      <c r="AD27" s="1" t="s">
        <v>1150</v>
      </c>
      <c r="AE27" s="5" t="s">
        <v>822</v>
      </c>
      <c r="AF27" s="2" t="s">
        <v>823</v>
      </c>
      <c r="AG27" s="1">
        <v>1</v>
      </c>
      <c r="AH27" s="5">
        <f>VLOOKUP(D27,'olah pemlap'!G$2:J$589,3,FALSE)</f>
        <v>340016909</v>
      </c>
      <c r="AI27" s="1" t="e">
        <f>VLOOKUP(AH27,BiodataPemlap!B$2:O$152,5,FALSE)</f>
        <v>#N/A</v>
      </c>
    </row>
    <row r="28" spans="1:35" ht="12.75">
      <c r="A28" s="3">
        <v>45447.619136956018</v>
      </c>
      <c r="B28" s="1" t="s">
        <v>11</v>
      </c>
      <c r="C28" s="4" t="str">
        <f t="shared" si="0"/>
        <v>DIV KS</v>
      </c>
      <c r="D28" s="24" t="s">
        <v>1417</v>
      </c>
      <c r="E28" s="2" t="s">
        <v>232</v>
      </c>
      <c r="F28" s="1">
        <f t="shared" si="8"/>
        <v>1</v>
      </c>
      <c r="G28" s="1" t="e">
        <f>VLOOKUP(D28,Sheet1!$A$2:$D$540,4,FALSE)</f>
        <v>#N/A</v>
      </c>
      <c r="H28" s="1" t="e">
        <f t="shared" si="2"/>
        <v>#N/A</v>
      </c>
      <c r="I28" s="1" t="s">
        <v>1418</v>
      </c>
      <c r="J28" s="25" t="s">
        <v>1419</v>
      </c>
      <c r="K28" s="23" t="str">
        <f t="shared" si="3"/>
        <v>62895616484782</v>
      </c>
      <c r="L28" s="23" t="s">
        <v>1420</v>
      </c>
      <c r="M28" s="1" t="s">
        <v>232</v>
      </c>
      <c r="N28" s="1" t="s">
        <v>1286</v>
      </c>
      <c r="O28" s="1" t="s">
        <v>1421</v>
      </c>
      <c r="P28" s="1" t="s">
        <v>1422</v>
      </c>
      <c r="Q28" s="1" t="s">
        <v>1144</v>
      </c>
      <c r="R28" s="1" t="s">
        <v>1423</v>
      </c>
      <c r="S28" s="1" t="s">
        <v>1340</v>
      </c>
      <c r="T28" s="1" t="str">
        <f t="shared" si="4"/>
        <v xml:space="preserve">Jalan Otista 3 Kav A1 Cipinang Cempedak </v>
      </c>
      <c r="U28" s="1" t="s">
        <v>1340</v>
      </c>
      <c r="V28" s="1" t="s">
        <v>1160</v>
      </c>
      <c r="W28" s="1" t="s">
        <v>1311</v>
      </c>
      <c r="X28" s="1" t="s">
        <v>1160</v>
      </c>
      <c r="Y28" s="1" t="str">
        <f t="shared" si="5"/>
        <v>31</v>
      </c>
      <c r="Z28" s="1" t="str">
        <f>VLOOKUP(Y28,ja!E$2:F$35,2,FALSE)</f>
        <v>DKI Jakarta</v>
      </c>
      <c r="AA28" s="1" t="str">
        <f t="shared" si="6"/>
        <v>3100</v>
      </c>
      <c r="AB28" s="1" t="str">
        <f t="shared" si="7"/>
        <v>BPS Provinsi DKI Jakarta</v>
      </c>
      <c r="AD28" s="1" t="s">
        <v>1150</v>
      </c>
      <c r="AE28" s="5" t="s">
        <v>225</v>
      </c>
      <c r="AF28" s="2" t="s">
        <v>226</v>
      </c>
      <c r="AG28" s="1">
        <v>1</v>
      </c>
      <c r="AH28" s="5">
        <f>VLOOKUP(D28,'olah pemlap'!G$2:J$589,3,FALSE)</f>
        <v>340011998</v>
      </c>
      <c r="AI28" s="1" t="e">
        <f>VLOOKUP(AH28,BiodataPemlap!B$2:O$152,5,FALSE)</f>
        <v>#N/A</v>
      </c>
    </row>
    <row r="29" spans="1:35" ht="12.75">
      <c r="A29" s="3">
        <v>45447.620098900465</v>
      </c>
      <c r="B29" s="1" t="s">
        <v>57</v>
      </c>
      <c r="C29" s="4" t="str">
        <f t="shared" si="0"/>
        <v>DIV KS</v>
      </c>
      <c r="D29" s="24" t="s">
        <v>1424</v>
      </c>
      <c r="E29" s="2" t="s">
        <v>1425</v>
      </c>
      <c r="F29" s="1">
        <f t="shared" si="8"/>
        <v>1</v>
      </c>
      <c r="G29" s="1" t="e">
        <f>VLOOKUP(D29,Sheet1!$A$2:$D$540,4,FALSE)</f>
        <v>#N/A</v>
      </c>
      <c r="H29" s="1" t="e">
        <f t="shared" si="2"/>
        <v>#N/A</v>
      </c>
      <c r="I29" s="1" t="s">
        <v>1426</v>
      </c>
      <c r="J29" s="25" t="s">
        <v>1427</v>
      </c>
      <c r="K29" s="23" t="str">
        <f t="shared" si="3"/>
        <v>6282361932042</v>
      </c>
      <c r="L29" s="23" t="s">
        <v>1428</v>
      </c>
      <c r="M29" s="1" t="s">
        <v>1425</v>
      </c>
      <c r="N29" s="1" t="s">
        <v>1429</v>
      </c>
      <c r="O29" s="1" t="s">
        <v>1430</v>
      </c>
      <c r="P29" s="1" t="s">
        <v>1431</v>
      </c>
      <c r="Q29" s="1" t="s">
        <v>1144</v>
      </c>
      <c r="R29" s="1" t="s">
        <v>1432</v>
      </c>
      <c r="S29" s="1" t="s">
        <v>1181</v>
      </c>
      <c r="T29" s="1" t="str">
        <f t="shared" si="4"/>
        <v>Jalan Jala Raya No.P-15 Blok 8 Griya Martubung 1, Rt/Rw 000/000, Kelurahan Besar, Kecamatan Medan Labuhan</v>
      </c>
      <c r="U29" s="1" t="s">
        <v>1393</v>
      </c>
      <c r="V29" s="1" t="s">
        <v>1183</v>
      </c>
      <c r="W29" s="1" t="s">
        <v>1182</v>
      </c>
      <c r="X29" s="1" t="s">
        <v>1183</v>
      </c>
      <c r="Y29" s="1" t="str">
        <f t="shared" si="5"/>
        <v>12</v>
      </c>
      <c r="Z29" s="1" t="str">
        <f>VLOOKUP(Y29,ja!E$2:F$35,2,FALSE)</f>
        <v>Sumatera Utara</v>
      </c>
      <c r="AA29" s="1" t="str">
        <f t="shared" si="6"/>
        <v>1275</v>
      </c>
      <c r="AB29" s="1" t="str">
        <f t="shared" si="7"/>
        <v>BPS Kota Medan</v>
      </c>
      <c r="AD29" s="1" t="s">
        <v>1150</v>
      </c>
      <c r="AE29" s="5" t="s">
        <v>81</v>
      </c>
      <c r="AF29" s="2" t="s">
        <v>82</v>
      </c>
      <c r="AG29" s="1">
        <v>1</v>
      </c>
      <c r="AH29" s="5">
        <f>VLOOKUP(D29,'olah pemlap'!G$2:J$589,3,FALSE)</f>
        <v>340017295</v>
      </c>
      <c r="AI29" s="1" t="e">
        <f>VLOOKUP(AH29,BiodataPemlap!B$2:O$152,5,FALSE)</f>
        <v>#N/A</v>
      </c>
    </row>
    <row r="30" spans="1:35" ht="12.75">
      <c r="A30" s="3">
        <v>45447.709934398154</v>
      </c>
      <c r="B30" s="1" t="s">
        <v>23</v>
      </c>
      <c r="C30" s="4" t="str">
        <f t="shared" si="0"/>
        <v>DIII ST</v>
      </c>
      <c r="D30" s="24" t="s">
        <v>1433</v>
      </c>
      <c r="E30" s="2" t="s">
        <v>456</v>
      </c>
      <c r="F30" s="1">
        <f t="shared" si="8"/>
        <v>1</v>
      </c>
      <c r="G30" s="1" t="e">
        <f>VLOOKUP(D30,Sheet1!$A$2:$D$540,4,FALSE)</f>
        <v>#N/A</v>
      </c>
      <c r="H30" s="1" t="e">
        <f t="shared" si="2"/>
        <v>#N/A</v>
      </c>
      <c r="I30" s="1" t="s">
        <v>1434</v>
      </c>
      <c r="J30" s="25" t="s">
        <v>1435</v>
      </c>
      <c r="K30" s="23" t="str">
        <f t="shared" si="3"/>
        <v>6281328979668</v>
      </c>
      <c r="L30" s="26" t="s">
        <v>1436</v>
      </c>
      <c r="M30" s="1" t="s">
        <v>1437</v>
      </c>
      <c r="N30" s="1" t="s">
        <v>1286</v>
      </c>
      <c r="O30" s="1" t="s">
        <v>1438</v>
      </c>
      <c r="P30" s="1" t="s">
        <v>1439</v>
      </c>
      <c r="Q30" s="1" t="s">
        <v>1144</v>
      </c>
      <c r="R30" s="1" t="s">
        <v>1440</v>
      </c>
      <c r="S30" s="1" t="s">
        <v>1193</v>
      </c>
      <c r="T30" s="1" t="str">
        <f t="shared" si="4"/>
        <v>Sempol Bimo, Kiringan Rt2/Rw2, Tulung</v>
      </c>
      <c r="U30" s="1" t="s">
        <v>1194</v>
      </c>
      <c r="V30" s="1" t="s">
        <v>1195</v>
      </c>
      <c r="W30" s="1" t="s">
        <v>1196</v>
      </c>
      <c r="X30" s="1" t="s">
        <v>1196</v>
      </c>
      <c r="Y30" s="1" t="str">
        <f t="shared" si="5"/>
        <v>33</v>
      </c>
      <c r="Z30" s="1" t="str">
        <f>VLOOKUP(Y30,ja!E$2:F$35,2,FALSE)</f>
        <v>Jawa Tengah</v>
      </c>
      <c r="AA30" s="1" t="str">
        <f t="shared" si="6"/>
        <v>3309</v>
      </c>
      <c r="AB30" s="1" t="str">
        <f t="shared" si="7"/>
        <v>BPS Kabupaten Boyolali</v>
      </c>
      <c r="AD30" s="1" t="s">
        <v>1150</v>
      </c>
      <c r="AE30" s="5" t="s">
        <v>455</v>
      </c>
      <c r="AF30" s="2" t="s">
        <v>376</v>
      </c>
      <c r="AG30" s="1">
        <v>1</v>
      </c>
      <c r="AH30" s="5">
        <f>VLOOKUP(D30,'olah pemlap'!G$2:J$589,3,FALSE)</f>
        <v>340016142</v>
      </c>
      <c r="AI30" s="1" t="e">
        <f>VLOOKUP(AH30,BiodataPemlap!B$2:O$152,5,FALSE)</f>
        <v>#N/A</v>
      </c>
    </row>
    <row r="31" spans="1:35" ht="12.75">
      <c r="A31" s="3">
        <v>45447.62084491898</v>
      </c>
      <c r="B31" s="1" t="s">
        <v>30</v>
      </c>
      <c r="C31" s="4" t="str">
        <f t="shared" si="0"/>
        <v>DIII ST</v>
      </c>
      <c r="D31" s="24" t="s">
        <v>1441</v>
      </c>
      <c r="E31" s="2" t="s">
        <v>1442</v>
      </c>
      <c r="F31" s="1">
        <f t="shared" si="8"/>
        <v>1</v>
      </c>
      <c r="G31" s="1" t="e">
        <f>VLOOKUP(D31,Sheet1!$A$2:$D$540,4,FALSE)</f>
        <v>#N/A</v>
      </c>
      <c r="H31" s="1" t="e">
        <f t="shared" si="2"/>
        <v>#N/A</v>
      </c>
      <c r="I31" s="1" t="s">
        <v>1443</v>
      </c>
      <c r="J31" s="25" t="s">
        <v>1444</v>
      </c>
      <c r="K31" s="23" t="str">
        <f t="shared" si="3"/>
        <v>62895397333257</v>
      </c>
      <c r="L31" s="23" t="s">
        <v>1445</v>
      </c>
      <c r="M31" s="1" t="s">
        <v>1446</v>
      </c>
      <c r="N31" s="1" t="s">
        <v>1286</v>
      </c>
      <c r="O31" s="1" t="s">
        <v>1447</v>
      </c>
      <c r="P31" s="1" t="s">
        <v>1448</v>
      </c>
      <c r="Q31" s="1" t="s">
        <v>1144</v>
      </c>
      <c r="R31" s="1" t="s">
        <v>1449</v>
      </c>
      <c r="S31" s="1" t="s">
        <v>1450</v>
      </c>
      <c r="T31" s="1" t="str">
        <f t="shared" si="4"/>
        <v>Tifa House Syariah, Jalan Otista Ii No.14, Rt.7/Rw.9, Kel.Bidaracina, Jatinegara</v>
      </c>
      <c r="U31" s="1" t="s">
        <v>1451</v>
      </c>
      <c r="V31" s="1" t="s">
        <v>1161</v>
      </c>
      <c r="W31" s="1" t="s">
        <v>1311</v>
      </c>
      <c r="X31" s="1" t="s">
        <v>1161</v>
      </c>
      <c r="Y31" s="1" t="str">
        <f t="shared" si="5"/>
        <v>31</v>
      </c>
      <c r="Z31" s="1" t="str">
        <f>VLOOKUP(Y31,ja!E$2:F$35,2,FALSE)</f>
        <v>DKI Jakarta</v>
      </c>
      <c r="AA31" s="1" t="str">
        <f t="shared" si="6"/>
        <v>3172</v>
      </c>
      <c r="AB31" s="1" t="str">
        <f t="shared" si="7"/>
        <v>BPS Kota Jakarta Timur</v>
      </c>
      <c r="AD31" s="1" t="s">
        <v>1150</v>
      </c>
      <c r="AE31" s="5" t="s">
        <v>276</v>
      </c>
      <c r="AF31" s="2" t="s">
        <v>277</v>
      </c>
      <c r="AG31" s="1">
        <v>1</v>
      </c>
      <c r="AH31" s="5" t="e">
        <f>VLOOKUP(D31,'olah pemlap'!G$2:J$589,3,FALSE)</f>
        <v>#N/A</v>
      </c>
      <c r="AI31" s="1" t="e">
        <f>VLOOKUP(AH31,BiodataPemlap!B$2:O$152,5,FALSE)</f>
        <v>#N/A</v>
      </c>
    </row>
    <row r="32" spans="1:35" ht="12.75">
      <c r="A32" s="3">
        <v>45447.62090253472</v>
      </c>
      <c r="B32" s="1" t="s">
        <v>141</v>
      </c>
      <c r="C32" s="4" t="str">
        <f t="shared" si="0"/>
        <v>DIV ST</v>
      </c>
      <c r="D32" s="24" t="s">
        <v>1452</v>
      </c>
      <c r="E32" s="2" t="s">
        <v>1453</v>
      </c>
      <c r="F32" s="1">
        <f t="shared" si="8"/>
        <v>1</v>
      </c>
      <c r="G32" s="1" t="e">
        <f>VLOOKUP(D32,Sheet1!$A$2:$D$540,4,FALSE)</f>
        <v>#N/A</v>
      </c>
      <c r="H32" s="1" t="e">
        <f t="shared" si="2"/>
        <v>#N/A</v>
      </c>
      <c r="I32" s="1" t="s">
        <v>1454</v>
      </c>
      <c r="J32" s="25" t="s">
        <v>1455</v>
      </c>
      <c r="K32" s="23" t="str">
        <f t="shared" si="3"/>
        <v>6285784882713</v>
      </c>
      <c r="L32" s="26" t="s">
        <v>1456</v>
      </c>
      <c r="M32" s="1" t="s">
        <v>1453</v>
      </c>
      <c r="N32" s="1" t="s">
        <v>1141</v>
      </c>
      <c r="O32" s="1" t="s">
        <v>1457</v>
      </c>
      <c r="P32" s="1" t="s">
        <v>1458</v>
      </c>
      <c r="Q32" s="1" t="s">
        <v>1144</v>
      </c>
      <c r="R32" s="1" t="s">
        <v>1459</v>
      </c>
      <c r="S32" s="1" t="s">
        <v>1205</v>
      </c>
      <c r="T32" s="1" t="str">
        <f t="shared" si="4"/>
        <v>Rt 2 Rw 1 Dusun Kademangan, Desa Bendoagung, Kecamatan Kampak</v>
      </c>
      <c r="U32" s="1" t="s">
        <v>1206</v>
      </c>
      <c r="V32" s="1" t="s">
        <v>1207</v>
      </c>
      <c r="W32" s="1" t="s">
        <v>1208</v>
      </c>
      <c r="X32" s="1" t="s">
        <v>1207</v>
      </c>
      <c r="Y32" s="1" t="str">
        <f t="shared" si="5"/>
        <v>35</v>
      </c>
      <c r="Z32" s="1" t="str">
        <f>VLOOKUP(Y32,ja!E$2:F$35,2,FALSE)</f>
        <v>Jawa Timur</v>
      </c>
      <c r="AA32" s="1" t="str">
        <f t="shared" si="6"/>
        <v>3503</v>
      </c>
      <c r="AB32" s="1" t="str">
        <f t="shared" si="7"/>
        <v>BPS Kabupaten Trenggalek</v>
      </c>
      <c r="AD32" s="1" t="s">
        <v>1150</v>
      </c>
      <c r="AE32" s="5" t="s">
        <v>660</v>
      </c>
      <c r="AF32" s="2" t="s">
        <v>661</v>
      </c>
      <c r="AG32" s="1">
        <v>1</v>
      </c>
      <c r="AH32" s="5">
        <f>VLOOKUP(D32,'olah pemlap'!G$2:J$589,3,FALSE)</f>
        <v>340017054</v>
      </c>
      <c r="AI32" s="1" t="e">
        <f>VLOOKUP(AH32,BiodataPemlap!B$2:O$152,5,FALSE)</f>
        <v>#N/A</v>
      </c>
    </row>
    <row r="33" spans="1:35" ht="12.75">
      <c r="A33" s="3">
        <v>45447.67690460648</v>
      </c>
      <c r="B33" s="1" t="s">
        <v>41</v>
      </c>
      <c r="C33" s="4" t="str">
        <f t="shared" si="0"/>
        <v>DIV ST</v>
      </c>
      <c r="D33" s="24" t="s">
        <v>1460</v>
      </c>
      <c r="E33" s="2" t="s">
        <v>56</v>
      </c>
      <c r="F33" s="1">
        <f t="shared" si="8"/>
        <v>1</v>
      </c>
      <c r="G33" s="1" t="e">
        <f>VLOOKUP(D33,Sheet1!$A$2:$D$540,4,FALSE)</f>
        <v>#N/A</v>
      </c>
      <c r="H33" s="1" t="e">
        <f t="shared" si="2"/>
        <v>#N/A</v>
      </c>
      <c r="I33" s="1" t="s">
        <v>1461</v>
      </c>
      <c r="J33" s="25" t="s">
        <v>1462</v>
      </c>
      <c r="K33" s="23" t="str">
        <f t="shared" si="3"/>
        <v>6281260333216</v>
      </c>
      <c r="L33" s="23" t="s">
        <v>1463</v>
      </c>
      <c r="M33" s="1" t="s">
        <v>56</v>
      </c>
      <c r="N33" s="1" t="s">
        <v>1464</v>
      </c>
      <c r="O33" s="1" t="s">
        <v>1465</v>
      </c>
      <c r="P33" s="1" t="s">
        <v>1466</v>
      </c>
      <c r="Q33" s="1" t="s">
        <v>1144</v>
      </c>
      <c r="R33" s="1" t="s">
        <v>1467</v>
      </c>
      <c r="S33" s="1" t="s">
        <v>1181</v>
      </c>
      <c r="T33" s="1" t="str">
        <f t="shared" si="4"/>
        <v>Jl. Jamin Ginting No.502, Padang Bulan, Kec. Medan Baru, Kota Medan, Sumatera Utara 20157</v>
      </c>
      <c r="U33" s="1" t="s">
        <v>1468</v>
      </c>
      <c r="V33" s="1" t="s">
        <v>1182</v>
      </c>
      <c r="W33" s="1" t="s">
        <v>1183</v>
      </c>
      <c r="X33" s="1" t="s">
        <v>1469</v>
      </c>
      <c r="Y33" s="1" t="str">
        <f t="shared" si="5"/>
        <v>12</v>
      </c>
      <c r="Z33" s="1" t="str">
        <f>VLOOKUP(Y33,ja!E$2:F$35,2,FALSE)</f>
        <v>Sumatera Utara</v>
      </c>
      <c r="AA33" s="1" t="str">
        <f t="shared" si="6"/>
        <v>1210</v>
      </c>
      <c r="AB33" s="1" t="str">
        <f t="shared" si="7"/>
        <v>BPS Kabupaten Dairi</v>
      </c>
      <c r="AD33" s="1" t="s">
        <v>1150</v>
      </c>
      <c r="AE33" s="5" t="s">
        <v>54</v>
      </c>
      <c r="AF33" s="2" t="s">
        <v>55</v>
      </c>
      <c r="AG33" s="1">
        <v>1</v>
      </c>
      <c r="AH33" s="5" t="e">
        <f>VLOOKUP(D33,'olah pemlap'!G$2:J$589,3,FALSE)</f>
        <v>#N/A</v>
      </c>
      <c r="AI33" s="1" t="e">
        <f>VLOOKUP(AH33,BiodataPemlap!B$2:O$152,5,FALSE)</f>
        <v>#N/A</v>
      </c>
    </row>
    <row r="34" spans="1:35" ht="12.75">
      <c r="A34" s="3">
        <v>45448.368160081023</v>
      </c>
      <c r="B34" s="1" t="s">
        <v>35</v>
      </c>
      <c r="C34" s="4" t="str">
        <f t="shared" si="0"/>
        <v>DIV ST</v>
      </c>
      <c r="D34" s="24" t="s">
        <v>1470</v>
      </c>
      <c r="E34" s="2" t="s">
        <v>864</v>
      </c>
      <c r="F34" s="1">
        <f t="shared" si="8"/>
        <v>1</v>
      </c>
      <c r="G34" s="1" t="e">
        <f>VLOOKUP(D34,Sheet1!$A$2:$D$540,4,FALSE)</f>
        <v>#N/A</v>
      </c>
      <c r="H34" s="1" t="e">
        <f t="shared" si="2"/>
        <v>#N/A</v>
      </c>
      <c r="I34" s="1" t="s">
        <v>1471</v>
      </c>
      <c r="J34" s="25" t="s">
        <v>1472</v>
      </c>
      <c r="K34" s="23" t="str">
        <f t="shared" si="3"/>
        <v>6285244574391</v>
      </c>
      <c r="L34" s="23" t="s">
        <v>1473</v>
      </c>
      <c r="M34" s="1" t="s">
        <v>1474</v>
      </c>
      <c r="N34" s="1" t="s">
        <v>1475</v>
      </c>
      <c r="O34" s="1" t="s">
        <v>1475</v>
      </c>
      <c r="P34" s="1" t="s">
        <v>1476</v>
      </c>
      <c r="Q34" s="1" t="s">
        <v>1144</v>
      </c>
      <c r="R34" s="1" t="s">
        <v>1477</v>
      </c>
      <c r="S34" s="1" t="s">
        <v>1381</v>
      </c>
      <c r="T34" s="1" t="str">
        <f t="shared" si="4"/>
        <v>Jl Hksn Komp Hksn Permai Blok 3B No 75, Rt/Rw 26/02, Alalak Utara, Banjarmasin Utara, Kota Banjarmasin, Kalimantan Selatan</v>
      </c>
      <c r="U34" s="1" t="s">
        <v>1382</v>
      </c>
      <c r="V34" s="1" t="s">
        <v>1383</v>
      </c>
      <c r="W34" s="1" t="s">
        <v>1384</v>
      </c>
      <c r="X34" s="1" t="s">
        <v>1383</v>
      </c>
      <c r="Y34" s="1" t="str">
        <f t="shared" si="5"/>
        <v>63</v>
      </c>
      <c r="Z34" s="1" t="str">
        <f>VLOOKUP(Y34,ja!E$2:F$35,2,FALSE)</f>
        <v>Kalimantan Selatan</v>
      </c>
      <c r="AA34" s="1" t="str">
        <f t="shared" si="6"/>
        <v>6371</v>
      </c>
      <c r="AB34" s="1" t="str">
        <f t="shared" si="7"/>
        <v>BPS Kota Banjarmasin</v>
      </c>
      <c r="AD34" s="1" t="s">
        <v>1150</v>
      </c>
      <c r="AE34" s="5" t="s">
        <v>861</v>
      </c>
      <c r="AF34" s="2" t="s">
        <v>862</v>
      </c>
      <c r="AG34" s="1">
        <v>1</v>
      </c>
      <c r="AH34" s="5">
        <f>VLOOKUP(D34,'olah pemlap'!G$2:J$589,3,FALSE)</f>
        <v>340056117</v>
      </c>
      <c r="AI34" s="1" t="e">
        <f>VLOOKUP(AH34,BiodataPemlap!B$2:O$152,5,FALSE)</f>
        <v>#N/A</v>
      </c>
    </row>
    <row r="35" spans="1:35" ht="12.75">
      <c r="A35" s="3">
        <v>45447.621453958331</v>
      </c>
      <c r="B35" s="1" t="s">
        <v>35</v>
      </c>
      <c r="C35" s="4" t="str">
        <f t="shared" si="0"/>
        <v>DIV ST</v>
      </c>
      <c r="D35" s="24" t="s">
        <v>1478</v>
      </c>
      <c r="E35" s="2" t="s">
        <v>421</v>
      </c>
      <c r="F35" s="1">
        <f t="shared" si="8"/>
        <v>1</v>
      </c>
      <c r="G35" s="1" t="e">
        <f>VLOOKUP(D35,Sheet1!$A$2:$D$540,4,FALSE)</f>
        <v>#N/A</v>
      </c>
      <c r="H35" s="1" t="e">
        <f t="shared" si="2"/>
        <v>#N/A</v>
      </c>
      <c r="I35" s="1" t="s">
        <v>1479</v>
      </c>
      <c r="J35" s="25" t="s">
        <v>1480</v>
      </c>
      <c r="K35" s="23" t="str">
        <f t="shared" si="3"/>
        <v>6285879878727</v>
      </c>
      <c r="L35" s="23" t="s">
        <v>1481</v>
      </c>
      <c r="M35" s="1" t="s">
        <v>1482</v>
      </c>
      <c r="N35" s="1" t="s">
        <v>1177</v>
      </c>
      <c r="O35" s="1" t="s">
        <v>1483</v>
      </c>
      <c r="P35" s="1" t="s">
        <v>1484</v>
      </c>
      <c r="Q35" s="1" t="s">
        <v>1144</v>
      </c>
      <c r="R35" s="1" t="s">
        <v>1485</v>
      </c>
      <c r="S35" s="1" t="s">
        <v>1486</v>
      </c>
      <c r="T35" s="1" t="str">
        <f t="shared" si="4"/>
        <v>Rt 12/04, Desa Krenceng, Kecamatan Kejobong</v>
      </c>
      <c r="U35" s="1" t="s">
        <v>1371</v>
      </c>
      <c r="V35" s="1" t="s">
        <v>1487</v>
      </c>
      <c r="W35" s="1" t="s">
        <v>1372</v>
      </c>
      <c r="X35" s="1" t="s">
        <v>1487</v>
      </c>
      <c r="Y35" s="1" t="str">
        <f t="shared" si="5"/>
        <v>33</v>
      </c>
      <c r="Z35" s="1" t="str">
        <f>VLOOKUP(Y35,ja!E$2:F$35,2,FALSE)</f>
        <v>Jawa Tengah</v>
      </c>
      <c r="AA35" s="1" t="str">
        <f t="shared" si="6"/>
        <v>3303</v>
      </c>
      <c r="AB35" s="1" t="str">
        <f t="shared" si="7"/>
        <v>BPS Kabupaten Purbalingga</v>
      </c>
      <c r="AD35" s="1" t="s">
        <v>1150</v>
      </c>
      <c r="AE35" s="5" t="s">
        <v>418</v>
      </c>
      <c r="AF35" s="2" t="s">
        <v>419</v>
      </c>
      <c r="AG35" s="1">
        <v>1</v>
      </c>
      <c r="AH35" s="5">
        <f>VLOOKUP(D35,'olah pemlap'!G$2:J$589,3,FALSE)</f>
        <v>340056736</v>
      </c>
      <c r="AI35" s="1" t="e">
        <f>VLOOKUP(AH35,BiodataPemlap!B$2:O$152,5,FALSE)</f>
        <v>#N/A</v>
      </c>
    </row>
    <row r="36" spans="1:35" ht="12.75">
      <c r="A36" s="3">
        <v>45447.635491180554</v>
      </c>
      <c r="B36" s="1" t="s">
        <v>57</v>
      </c>
      <c r="C36" s="4" t="str">
        <f t="shared" si="0"/>
        <v>DIV KS</v>
      </c>
      <c r="D36" s="24" t="s">
        <v>1488</v>
      </c>
      <c r="E36" s="2" t="s">
        <v>58</v>
      </c>
      <c r="F36" s="1">
        <f t="shared" si="8"/>
        <v>1</v>
      </c>
      <c r="G36" s="1" t="e">
        <f>VLOOKUP(D36,Sheet1!$A$2:$D$540,4,FALSE)</f>
        <v>#N/A</v>
      </c>
      <c r="H36" s="1" t="e">
        <f t="shared" si="2"/>
        <v>#N/A</v>
      </c>
      <c r="I36" s="1" t="s">
        <v>1489</v>
      </c>
      <c r="J36" s="25" t="s">
        <v>1490</v>
      </c>
      <c r="K36" s="23" t="str">
        <f t="shared" si="3"/>
        <v>628887654811</v>
      </c>
      <c r="L36" s="23" t="s">
        <v>1491</v>
      </c>
      <c r="M36" s="1" t="s">
        <v>1492</v>
      </c>
      <c r="N36" s="1" t="s">
        <v>1493</v>
      </c>
      <c r="O36" s="1" t="s">
        <v>1494</v>
      </c>
      <c r="P36" s="1" t="s">
        <v>1495</v>
      </c>
      <c r="Q36" s="1" t="s">
        <v>1144</v>
      </c>
      <c r="R36" s="1" t="s">
        <v>1496</v>
      </c>
      <c r="S36" s="1" t="s">
        <v>1393</v>
      </c>
      <c r="T36" s="1" t="str">
        <f t="shared" si="4"/>
        <v>Gq2H+Q4J, Rorinata Residence, Tj. Morawa, Bandar Labuhan, Kec. Tj. Morawa, Kabupaten Deli Serdang, Sumatera Utara 20362</v>
      </c>
      <c r="U36" s="1" t="s">
        <v>1181</v>
      </c>
      <c r="V36" s="1" t="s">
        <v>1497</v>
      </c>
      <c r="W36" s="1" t="s">
        <v>1183</v>
      </c>
      <c r="X36" s="1" t="s">
        <v>1497</v>
      </c>
      <c r="Y36" s="1" t="str">
        <f t="shared" si="5"/>
        <v>12</v>
      </c>
      <c r="Z36" s="1" t="str">
        <f>VLOOKUP(Y36,ja!E$2:F$35,2,FALSE)</f>
        <v>Sumatera Utara</v>
      </c>
      <c r="AA36" s="1" t="str">
        <f t="shared" si="6"/>
        <v>1212</v>
      </c>
      <c r="AB36" s="1" t="str">
        <f t="shared" si="7"/>
        <v>BPS Kabupaten Deli Serdang</v>
      </c>
      <c r="AD36" s="1" t="s">
        <v>1150</v>
      </c>
      <c r="AE36" s="5" t="s">
        <v>59</v>
      </c>
      <c r="AF36" s="2" t="s">
        <v>60</v>
      </c>
      <c r="AG36" s="1">
        <v>1</v>
      </c>
      <c r="AH36" s="5" t="e">
        <f>VLOOKUP(D36,'olah pemlap'!G$2:J$589,3,FALSE)</f>
        <v>#N/A</v>
      </c>
      <c r="AI36" s="1" t="e">
        <f>VLOOKUP(AH36,BiodataPemlap!B$2:O$152,5,FALSE)</f>
        <v>#N/A</v>
      </c>
    </row>
    <row r="37" spans="1:35" ht="12.75">
      <c r="A37" s="3">
        <v>45447.625855775463</v>
      </c>
      <c r="B37" s="1" t="s">
        <v>23</v>
      </c>
      <c r="C37" s="4" t="str">
        <f t="shared" si="0"/>
        <v>DIII ST</v>
      </c>
      <c r="D37" s="24" t="s">
        <v>1498</v>
      </c>
      <c r="E37" s="2" t="s">
        <v>562</v>
      </c>
      <c r="F37" s="1">
        <f t="shared" si="8"/>
        <v>1</v>
      </c>
      <c r="G37" s="1" t="e">
        <f>VLOOKUP(D37,Sheet1!$A$2:$D$540,4,FALSE)</f>
        <v>#N/A</v>
      </c>
      <c r="H37" s="1" t="e">
        <f t="shared" si="2"/>
        <v>#N/A</v>
      </c>
      <c r="I37" s="1" t="s">
        <v>1499</v>
      </c>
      <c r="J37" s="25" t="s">
        <v>1500</v>
      </c>
      <c r="K37" s="23" t="str">
        <f t="shared" si="3"/>
        <v>6285640112645</v>
      </c>
      <c r="L37" s="26" t="s">
        <v>1501</v>
      </c>
      <c r="M37" s="1" t="s">
        <v>562</v>
      </c>
      <c r="N37" s="1" t="s">
        <v>1141</v>
      </c>
      <c r="O37" s="1" t="s">
        <v>1502</v>
      </c>
      <c r="P37" s="1" t="s">
        <v>1503</v>
      </c>
      <c r="Q37" s="1" t="s">
        <v>1144</v>
      </c>
      <c r="R37" s="1" t="s">
        <v>1504</v>
      </c>
      <c r="S37" s="1" t="s">
        <v>1505</v>
      </c>
      <c r="T37" s="1" t="str">
        <f t="shared" si="4"/>
        <v>Rt 003/Rw 002, No.2, Jalan Panjang Lor, Kelurahan Panjang, Kecamatan Ambarawa</v>
      </c>
      <c r="U37" s="1" t="s">
        <v>1506</v>
      </c>
      <c r="V37" s="1" t="s">
        <v>1507</v>
      </c>
      <c r="W37" s="1" t="s">
        <v>1508</v>
      </c>
      <c r="X37" s="1" t="s">
        <v>1507</v>
      </c>
      <c r="Y37" s="1" t="str">
        <f t="shared" si="5"/>
        <v>33</v>
      </c>
      <c r="Z37" s="1" t="str">
        <f>VLOOKUP(Y37,ja!E$2:F$35,2,FALSE)</f>
        <v>Jawa Tengah</v>
      </c>
      <c r="AA37" s="1" t="str">
        <f t="shared" si="6"/>
        <v>3373</v>
      </c>
      <c r="AB37" s="1" t="str">
        <f t="shared" si="7"/>
        <v>BPS Kota Salatiga</v>
      </c>
      <c r="AD37" s="1" t="s">
        <v>1150</v>
      </c>
      <c r="AE37" s="5" t="s">
        <v>563</v>
      </c>
      <c r="AF37" s="2" t="s">
        <v>564</v>
      </c>
      <c r="AG37" s="1">
        <v>1</v>
      </c>
      <c r="AH37" s="5" t="e">
        <f>VLOOKUP(D37,'olah pemlap'!G$2:J$589,3,FALSE)</f>
        <v>#N/A</v>
      </c>
      <c r="AI37" s="1" t="e">
        <f>VLOOKUP(AH37,BiodataPemlap!B$2:O$152,5,FALSE)</f>
        <v>#N/A</v>
      </c>
    </row>
    <row r="38" spans="1:35" ht="12.75">
      <c r="A38" s="3">
        <v>45449.664441747685</v>
      </c>
      <c r="B38" s="1" t="s">
        <v>62</v>
      </c>
      <c r="C38" s="4" t="str">
        <f t="shared" si="0"/>
        <v>DIV KS</v>
      </c>
      <c r="D38" s="24" t="s">
        <v>1509</v>
      </c>
      <c r="E38" s="2" t="s">
        <v>183</v>
      </c>
      <c r="F38" s="1">
        <f t="shared" si="8"/>
        <v>1</v>
      </c>
      <c r="G38" s="1" t="e">
        <f>VLOOKUP(D38,Sheet1!$A$2:$D$540,4,FALSE)</f>
        <v>#N/A</v>
      </c>
      <c r="H38" s="1" t="e">
        <f t="shared" si="2"/>
        <v>#N/A</v>
      </c>
      <c r="I38" s="1" t="s">
        <v>1510</v>
      </c>
      <c r="J38" s="25" t="s">
        <v>1511</v>
      </c>
      <c r="K38" s="23" t="str">
        <f t="shared" si="3"/>
        <v>6289523809507</v>
      </c>
      <c r="L38" s="23" t="s">
        <v>1512</v>
      </c>
      <c r="M38" s="1" t="s">
        <v>1513</v>
      </c>
      <c r="N38" s="1" t="s">
        <v>1141</v>
      </c>
      <c r="O38" s="1" t="s">
        <v>1514</v>
      </c>
      <c r="P38" s="1" t="s">
        <v>1515</v>
      </c>
      <c r="Q38" s="1" t="s">
        <v>1144</v>
      </c>
      <c r="R38" s="1" t="s">
        <v>1516</v>
      </c>
      <c r="S38" s="1" t="s">
        <v>1517</v>
      </c>
      <c r="T38" s="1" t="str">
        <f t="shared" si="4"/>
        <v>Gang Mandiri, Jalan Hibrida 15, Rt 10,Rw 04, Kelurahan Sidomulyo, Kecamatan Gading Cempaka, Kota Bengkulu, Provinsi Bengkulu, 38229</v>
      </c>
      <c r="U38" s="1" t="s">
        <v>1518</v>
      </c>
      <c r="V38" s="1" t="s">
        <v>1519</v>
      </c>
      <c r="W38" s="1" t="s">
        <v>1520</v>
      </c>
      <c r="X38" s="1" t="s">
        <v>1519</v>
      </c>
      <c r="Y38" s="1" t="str">
        <f t="shared" si="5"/>
        <v>17</v>
      </c>
      <c r="Z38" s="1" t="str">
        <f>VLOOKUP(Y38,ja!E$2:F$35,2,FALSE)</f>
        <v>Bengkulu</v>
      </c>
      <c r="AA38" s="1" t="str">
        <f t="shared" si="6"/>
        <v>1771</v>
      </c>
      <c r="AB38" s="1" t="str">
        <f t="shared" si="7"/>
        <v>BPS Kota Bengkulu</v>
      </c>
      <c r="AD38" s="1" t="s">
        <v>1150</v>
      </c>
      <c r="AE38" s="5" t="s">
        <v>184</v>
      </c>
      <c r="AF38" s="2" t="s">
        <v>185</v>
      </c>
      <c r="AG38" s="1">
        <v>1</v>
      </c>
      <c r="AH38" s="5">
        <f>VLOOKUP(D38,'olah pemlap'!G$2:J$589,3,FALSE)</f>
        <v>340014368</v>
      </c>
      <c r="AI38" s="1" t="e">
        <f>VLOOKUP(AH38,BiodataPemlap!B$2:O$152,5,FALSE)</f>
        <v>#N/A</v>
      </c>
    </row>
    <row r="39" spans="1:35" ht="12.75">
      <c r="A39" s="3">
        <v>45447.622912094906</v>
      </c>
      <c r="B39" s="1" t="s">
        <v>20</v>
      </c>
      <c r="C39" s="4" t="str">
        <f t="shared" si="0"/>
        <v>DIV ST</v>
      </c>
      <c r="D39" s="24" t="s">
        <v>1521</v>
      </c>
      <c r="E39" s="2" t="s">
        <v>1522</v>
      </c>
      <c r="F39" s="1">
        <f t="shared" si="8"/>
        <v>1</v>
      </c>
      <c r="G39" s="1" t="e">
        <f>VLOOKUP(D39,Sheet1!$A$2:$D$540,4,FALSE)</f>
        <v>#N/A</v>
      </c>
      <c r="H39" s="1" t="e">
        <f t="shared" si="2"/>
        <v>#N/A</v>
      </c>
      <c r="I39" s="1" t="s">
        <v>1523</v>
      </c>
      <c r="J39" s="25" t="s">
        <v>1524</v>
      </c>
      <c r="K39" s="23" t="str">
        <f t="shared" si="3"/>
        <v>6287883929325</v>
      </c>
      <c r="L39" s="26" t="s">
        <v>1525</v>
      </c>
      <c r="M39" s="1" t="s">
        <v>1526</v>
      </c>
      <c r="N39" s="1" t="s">
        <v>1141</v>
      </c>
      <c r="O39" s="1" t="s">
        <v>1527</v>
      </c>
      <c r="P39" s="1" t="s">
        <v>1528</v>
      </c>
      <c r="Q39" s="1" t="s">
        <v>1144</v>
      </c>
      <c r="R39" s="1" t="s">
        <v>1529</v>
      </c>
      <c r="S39" s="1" t="s">
        <v>1320</v>
      </c>
      <c r="T39" s="1" t="str">
        <f t="shared" si="4"/>
        <v>Dusun Tlanak, Rt001/Rw004, Desa Ngampel, Kecamatan Papar, Kabupaten Kediri</v>
      </c>
      <c r="U39" s="1" t="s">
        <v>1530</v>
      </c>
      <c r="V39" s="1" t="s">
        <v>1531</v>
      </c>
      <c r="W39" s="1" t="s">
        <v>1322</v>
      </c>
      <c r="X39" s="1" t="s">
        <v>1531</v>
      </c>
      <c r="Y39" s="1" t="str">
        <f t="shared" si="5"/>
        <v>35</v>
      </c>
      <c r="Z39" s="1" t="str">
        <f>VLOOKUP(Y39,ja!E$2:F$35,2,FALSE)</f>
        <v>Jawa Timur</v>
      </c>
      <c r="AA39" s="1" t="str">
        <f t="shared" si="6"/>
        <v>3506</v>
      </c>
      <c r="AB39" s="1" t="str">
        <f t="shared" si="7"/>
        <v>BPS Kabupaten Kediri</v>
      </c>
      <c r="AD39" s="1" t="s">
        <v>1150</v>
      </c>
      <c r="AE39" s="5" t="s">
        <v>675</v>
      </c>
      <c r="AF39" s="2" t="s">
        <v>676</v>
      </c>
      <c r="AG39" s="1">
        <v>1</v>
      </c>
      <c r="AH39" s="5">
        <f>VLOOKUP(D39,'olah pemlap'!G$2:J$589,3,FALSE)</f>
        <v>340012812</v>
      </c>
      <c r="AI39" s="1" t="e">
        <f>VLOOKUP(AH39,BiodataPemlap!B$2:O$152,5,FALSE)</f>
        <v>#N/A</v>
      </c>
    </row>
    <row r="40" spans="1:35" ht="12.75">
      <c r="A40" s="3">
        <v>45447.768721527777</v>
      </c>
      <c r="B40" s="1" t="s">
        <v>103</v>
      </c>
      <c r="C40" s="4" t="str">
        <f t="shared" si="0"/>
        <v>DIV ST</v>
      </c>
      <c r="D40" s="24" t="s">
        <v>1532</v>
      </c>
      <c r="E40" s="2" t="s">
        <v>620</v>
      </c>
      <c r="F40" s="1">
        <f t="shared" si="8"/>
        <v>1</v>
      </c>
      <c r="G40" s="1" t="e">
        <f>VLOOKUP(D40,Sheet1!$A$2:$D$540,4,FALSE)</f>
        <v>#N/A</v>
      </c>
      <c r="H40" s="1" t="e">
        <f t="shared" si="2"/>
        <v>#N/A</v>
      </c>
      <c r="I40" s="1" t="s">
        <v>1533</v>
      </c>
      <c r="J40" s="25" t="s">
        <v>1534</v>
      </c>
      <c r="K40" s="23" t="str">
        <f t="shared" si="3"/>
        <v>6285870054552</v>
      </c>
      <c r="L40" s="23" t="s">
        <v>1535</v>
      </c>
      <c r="M40" s="1" t="s">
        <v>1536</v>
      </c>
      <c r="N40" s="1" t="s">
        <v>1177</v>
      </c>
      <c r="O40" s="1" t="s">
        <v>1537</v>
      </c>
      <c r="P40" s="1" t="s">
        <v>1538</v>
      </c>
      <c r="Q40" s="1" t="s">
        <v>1144</v>
      </c>
      <c r="R40" s="1" t="s">
        <v>1539</v>
      </c>
      <c r="S40" s="1" t="s">
        <v>1147</v>
      </c>
      <c r="T40" s="1" t="str">
        <f t="shared" si="4"/>
        <v>Jalan Nakula 50 Ketanggungan, Wirobrajan, Yogyakarta, Diy</v>
      </c>
      <c r="U40" s="1" t="s">
        <v>1540</v>
      </c>
      <c r="V40" s="1" t="s">
        <v>1149</v>
      </c>
      <c r="W40" s="1" t="s">
        <v>1541</v>
      </c>
      <c r="X40" s="1" t="s">
        <v>1149</v>
      </c>
      <c r="Y40" s="1" t="str">
        <f t="shared" si="5"/>
        <v>34</v>
      </c>
      <c r="Z40" s="1" t="str">
        <f>VLOOKUP(Y40,ja!E$2:F$35,2,FALSE)</f>
        <v>DI Yogyakarta</v>
      </c>
      <c r="AA40" s="1" t="str">
        <f t="shared" si="6"/>
        <v>3471</v>
      </c>
      <c r="AB40" s="1" t="str">
        <f t="shared" si="7"/>
        <v>BPS Kota Yogyakarta</v>
      </c>
      <c r="AD40" s="1" t="s">
        <v>1150</v>
      </c>
      <c r="AE40" s="5" t="s">
        <v>617</v>
      </c>
      <c r="AF40" s="2" t="s">
        <v>618</v>
      </c>
      <c r="AG40" s="1">
        <v>1</v>
      </c>
      <c r="AH40" s="5">
        <f>VLOOKUP(D40,'olah pemlap'!G$2:J$589,3,FALSE)</f>
        <v>340015618</v>
      </c>
      <c r="AI40" s="1" t="e">
        <f>VLOOKUP(AH40,BiodataPemlap!B$2:O$152,5,FALSE)</f>
        <v>#N/A</v>
      </c>
    </row>
    <row r="41" spans="1:35" ht="12.75">
      <c r="A41" s="3">
        <v>45447.623514907405</v>
      </c>
      <c r="B41" s="1" t="s">
        <v>35</v>
      </c>
      <c r="C41" s="4" t="str">
        <f t="shared" si="0"/>
        <v>DIV ST</v>
      </c>
      <c r="D41" s="24" t="s">
        <v>1542</v>
      </c>
      <c r="E41" s="2" t="s">
        <v>614</v>
      </c>
      <c r="F41" s="1">
        <f t="shared" si="8"/>
        <v>1</v>
      </c>
      <c r="G41" s="1" t="e">
        <f>VLOOKUP(D41,Sheet1!$A$2:$D$540,4,FALSE)</f>
        <v>#N/A</v>
      </c>
      <c r="H41" s="1" t="e">
        <f t="shared" si="2"/>
        <v>#N/A</v>
      </c>
      <c r="I41" s="1" t="s">
        <v>1543</v>
      </c>
      <c r="J41" s="25" t="s">
        <v>1544</v>
      </c>
      <c r="K41" s="23" t="str">
        <f t="shared" si="3"/>
        <v>6282135744087</v>
      </c>
      <c r="L41" s="23" t="s">
        <v>1545</v>
      </c>
      <c r="M41" s="1" t="s">
        <v>1546</v>
      </c>
      <c r="N41" s="1" t="s">
        <v>1286</v>
      </c>
      <c r="O41" s="1" t="s">
        <v>1547</v>
      </c>
      <c r="P41" s="1" t="s">
        <v>1548</v>
      </c>
      <c r="Q41" s="1" t="s">
        <v>1144</v>
      </c>
      <c r="R41" s="1" t="s">
        <v>1549</v>
      </c>
      <c r="S41" s="1" t="s">
        <v>1146</v>
      </c>
      <c r="T41" s="1" t="str">
        <f t="shared" si="4"/>
        <v>Cakran Rt 03 Rw 36 Wukirsari Cangkringan Sleman Yogyakarta</v>
      </c>
      <c r="U41" s="1" t="s">
        <v>1147</v>
      </c>
      <c r="V41" s="1" t="s">
        <v>1148</v>
      </c>
      <c r="W41" s="1" t="s">
        <v>1149</v>
      </c>
      <c r="X41" s="1" t="s">
        <v>1148</v>
      </c>
      <c r="Y41" s="1" t="str">
        <f t="shared" si="5"/>
        <v>34</v>
      </c>
      <c r="Z41" s="1" t="str">
        <f>VLOOKUP(Y41,ja!E$2:F$35,2,FALSE)</f>
        <v>DI Yogyakarta</v>
      </c>
      <c r="AA41" s="1" t="str">
        <f t="shared" si="6"/>
        <v>3404</v>
      </c>
      <c r="AB41" s="1" t="str">
        <f t="shared" si="7"/>
        <v>BPS Kabupaten Sleman</v>
      </c>
      <c r="AD41" s="1" t="s">
        <v>1150</v>
      </c>
      <c r="AE41" s="5" t="s">
        <v>607</v>
      </c>
      <c r="AF41" s="2" t="s">
        <v>608</v>
      </c>
      <c r="AG41" s="1">
        <v>1</v>
      </c>
      <c r="AH41" s="5">
        <f>VLOOKUP(D41,'olah pemlap'!G$2:J$589,3,FALSE)</f>
        <v>340014135</v>
      </c>
      <c r="AI41" s="1" t="e">
        <f>VLOOKUP(AH41,BiodataPemlap!B$2:O$152,5,FALSE)</f>
        <v>#N/A</v>
      </c>
    </row>
    <row r="42" spans="1:35" ht="12.75">
      <c r="A42" s="3">
        <v>45448.524373761575</v>
      </c>
      <c r="B42" s="1" t="s">
        <v>35</v>
      </c>
      <c r="C42" s="4" t="str">
        <f t="shared" si="0"/>
        <v>DIV ST</v>
      </c>
      <c r="D42" s="24" t="s">
        <v>1550</v>
      </c>
      <c r="E42" s="2" t="s">
        <v>493</v>
      </c>
      <c r="F42" s="1">
        <f t="shared" si="8"/>
        <v>1</v>
      </c>
      <c r="G42" s="1" t="e">
        <f>VLOOKUP(D42,Sheet1!$A$2:$D$540,4,FALSE)</f>
        <v>#N/A</v>
      </c>
      <c r="H42" s="1" t="e">
        <f t="shared" si="2"/>
        <v>#N/A</v>
      </c>
      <c r="I42" s="1" t="s">
        <v>1551</v>
      </c>
      <c r="J42" s="25" t="s">
        <v>1552</v>
      </c>
      <c r="K42" s="23" t="str">
        <f t="shared" si="3"/>
        <v>6289653392602</v>
      </c>
      <c r="L42" s="26" t="s">
        <v>1553</v>
      </c>
      <c r="M42" s="1" t="s">
        <v>1554</v>
      </c>
      <c r="N42" s="1" t="s">
        <v>1141</v>
      </c>
      <c r="O42" s="1" t="s">
        <v>1555</v>
      </c>
      <c r="P42" s="1" t="s">
        <v>1556</v>
      </c>
      <c r="Q42" s="1" t="s">
        <v>1144</v>
      </c>
      <c r="R42" s="1" t="s">
        <v>1557</v>
      </c>
      <c r="S42" s="1" t="s">
        <v>1558</v>
      </c>
      <c r="T42" s="1" t="str">
        <f t="shared" si="4"/>
        <v>Rt 08/Rw 01, No B7, Puri Taman Sari 2, Jati, Jaten</v>
      </c>
      <c r="U42" s="1" t="s">
        <v>1559</v>
      </c>
      <c r="V42" s="1" t="s">
        <v>1560</v>
      </c>
      <c r="W42" s="1" t="s">
        <v>1561</v>
      </c>
      <c r="X42" s="1" t="s">
        <v>1560</v>
      </c>
      <c r="Y42" s="1" t="str">
        <f t="shared" si="5"/>
        <v>33</v>
      </c>
      <c r="Z42" s="1" t="str">
        <f>VLOOKUP(Y42,ja!E$2:F$35,2,FALSE)</f>
        <v>Jawa Tengah</v>
      </c>
      <c r="AA42" s="1" t="str">
        <f t="shared" si="6"/>
        <v>3313</v>
      </c>
      <c r="AB42" s="1" t="str">
        <f t="shared" si="7"/>
        <v>BPS Kabupaten Karanganyar</v>
      </c>
      <c r="AD42" s="1" t="s">
        <v>1150</v>
      </c>
      <c r="AE42" s="5" t="s">
        <v>487</v>
      </c>
      <c r="AF42" s="2" t="s">
        <v>488</v>
      </c>
      <c r="AG42" s="1">
        <v>1</v>
      </c>
      <c r="AH42" s="5">
        <f>VLOOKUP(D42,'olah pemlap'!G$2:J$589,3,FALSE)</f>
        <v>340019213</v>
      </c>
      <c r="AI42" s="1" t="e">
        <f>VLOOKUP(AH42,BiodataPemlap!B$2:O$152,5,FALSE)</f>
        <v>#N/A</v>
      </c>
    </row>
    <row r="43" spans="1:35" ht="12.75">
      <c r="A43" s="3">
        <v>45447.624173680553</v>
      </c>
      <c r="B43" s="1" t="s">
        <v>20</v>
      </c>
      <c r="C43" s="4" t="str">
        <f t="shared" si="0"/>
        <v>DIV ST</v>
      </c>
      <c r="D43" s="24" t="s">
        <v>1562</v>
      </c>
      <c r="E43" s="2" t="s">
        <v>738</v>
      </c>
      <c r="F43" s="1">
        <f t="shared" si="8"/>
        <v>1</v>
      </c>
      <c r="G43" s="1" t="e">
        <f>VLOOKUP(D43,Sheet1!$A$2:$D$540,4,FALSE)</f>
        <v>#N/A</v>
      </c>
      <c r="H43" s="1" t="e">
        <f t="shared" si="2"/>
        <v>#N/A</v>
      </c>
      <c r="I43" s="1" t="s">
        <v>1563</v>
      </c>
      <c r="J43" s="25" t="s">
        <v>1564</v>
      </c>
      <c r="K43" s="23" t="str">
        <f t="shared" si="3"/>
        <v>6285856962195</v>
      </c>
      <c r="L43" s="23" t="s">
        <v>1565</v>
      </c>
      <c r="M43" s="1" t="s">
        <v>738</v>
      </c>
      <c r="N43" s="1" t="s">
        <v>1286</v>
      </c>
      <c r="O43" s="1" t="s">
        <v>1566</v>
      </c>
      <c r="P43" s="1" t="s">
        <v>1567</v>
      </c>
      <c r="Q43" s="1" t="s">
        <v>1144</v>
      </c>
      <c r="R43" s="1" t="s">
        <v>1568</v>
      </c>
      <c r="S43" s="1" t="s">
        <v>1530</v>
      </c>
      <c r="T43" s="1" t="str">
        <f t="shared" si="4"/>
        <v>Perum Permata Hijau Blok M No. 20 Rt.42 Rw.10 Kelurahan Singonegaran Kecamatan Pesantren</v>
      </c>
      <c r="U43" s="1" t="s">
        <v>1320</v>
      </c>
      <c r="V43" s="1" t="s">
        <v>1322</v>
      </c>
      <c r="W43" s="1" t="s">
        <v>1531</v>
      </c>
      <c r="X43" s="1" t="s">
        <v>1322</v>
      </c>
      <c r="Y43" s="1" t="str">
        <f t="shared" si="5"/>
        <v>35</v>
      </c>
      <c r="Z43" s="1" t="str">
        <f>VLOOKUP(Y43,ja!E$2:F$35,2,FALSE)</f>
        <v>Jawa Timur</v>
      </c>
      <c r="AA43" s="1" t="str">
        <f t="shared" si="6"/>
        <v>3571</v>
      </c>
      <c r="AB43" s="1" t="str">
        <f t="shared" si="7"/>
        <v>BPS Kota Kediri</v>
      </c>
      <c r="AD43" s="1" t="s">
        <v>1150</v>
      </c>
      <c r="AE43" s="5" t="s">
        <v>739</v>
      </c>
      <c r="AF43" s="2" t="s">
        <v>740</v>
      </c>
      <c r="AG43" s="1">
        <v>1</v>
      </c>
      <c r="AH43" s="5">
        <f>VLOOKUP(D43,'olah pemlap'!G$2:J$589,3,FALSE)</f>
        <v>340016941</v>
      </c>
      <c r="AI43" s="1" t="e">
        <f>VLOOKUP(AH43,BiodataPemlap!B$2:O$152,5,FALSE)</f>
        <v>#N/A</v>
      </c>
    </row>
    <row r="44" spans="1:35" ht="12.75">
      <c r="A44" s="3">
        <v>45447.624343506948</v>
      </c>
      <c r="B44" s="1" t="s">
        <v>62</v>
      </c>
      <c r="C44" s="4" t="str">
        <f t="shared" si="0"/>
        <v>DIV KS</v>
      </c>
      <c r="D44" s="24" t="s">
        <v>1569</v>
      </c>
      <c r="E44" s="2" t="s">
        <v>674</v>
      </c>
      <c r="F44" s="1">
        <f t="shared" si="8"/>
        <v>1</v>
      </c>
      <c r="G44" s="1" t="e">
        <f>VLOOKUP(D44,Sheet1!$A$2:$D$540,4,FALSE)</f>
        <v>#N/A</v>
      </c>
      <c r="H44" s="1" t="e">
        <f t="shared" si="2"/>
        <v>#N/A</v>
      </c>
      <c r="I44" s="1" t="s">
        <v>1570</v>
      </c>
      <c r="J44" s="25" t="s">
        <v>1571</v>
      </c>
      <c r="K44" s="23" t="str">
        <f t="shared" si="3"/>
        <v>6285608826177</v>
      </c>
      <c r="L44" s="23" t="s">
        <v>1572</v>
      </c>
      <c r="M44" s="1" t="s">
        <v>674</v>
      </c>
      <c r="N44" s="1" t="s">
        <v>1286</v>
      </c>
      <c r="O44" s="1" t="s">
        <v>1573</v>
      </c>
      <c r="P44" s="1" t="s">
        <v>1574</v>
      </c>
      <c r="Q44" s="1" t="s">
        <v>1144</v>
      </c>
      <c r="R44" s="1" t="s">
        <v>1575</v>
      </c>
      <c r="S44" s="1" t="s">
        <v>1320</v>
      </c>
      <c r="T44" s="1" t="str">
        <f t="shared" si="4"/>
        <v>Jl. Pandan Ii Lk.1 Rt.15/Rw.04 No.32 Kelurahan Pare, Kecamatan Pare, Kabupaten Kediri, Jawa Timur</v>
      </c>
      <c r="U44" s="1" t="s">
        <v>1530</v>
      </c>
      <c r="V44" s="1" t="s">
        <v>1531</v>
      </c>
      <c r="W44" s="1" t="s">
        <v>1322</v>
      </c>
      <c r="X44" s="1" t="s">
        <v>1531</v>
      </c>
      <c r="Y44" s="1" t="str">
        <f t="shared" si="5"/>
        <v>35</v>
      </c>
      <c r="Z44" s="1" t="str">
        <f>VLOOKUP(Y44,ja!E$2:F$35,2,FALSE)</f>
        <v>Jawa Timur</v>
      </c>
      <c r="AA44" s="1" t="str">
        <f t="shared" si="6"/>
        <v>3506</v>
      </c>
      <c r="AB44" s="1" t="str">
        <f t="shared" si="7"/>
        <v>BPS Kabupaten Kediri</v>
      </c>
      <c r="AD44" s="1" t="s">
        <v>1150</v>
      </c>
      <c r="AE44" s="5" t="s">
        <v>675</v>
      </c>
      <c r="AF44" s="2" t="s">
        <v>676</v>
      </c>
      <c r="AG44" s="1">
        <v>1</v>
      </c>
      <c r="AH44" s="5">
        <f>VLOOKUP(D44,'olah pemlap'!G$2:J$589,3,FALSE)</f>
        <v>340016620</v>
      </c>
      <c r="AI44" s="1" t="e">
        <f>VLOOKUP(AH44,BiodataPemlap!B$2:O$152,5,FALSE)</f>
        <v>#N/A</v>
      </c>
    </row>
    <row r="45" spans="1:35" ht="12.75">
      <c r="A45" s="3">
        <v>45447.629899537038</v>
      </c>
      <c r="B45" s="1" t="s">
        <v>20</v>
      </c>
      <c r="C45" s="4" t="str">
        <f t="shared" si="0"/>
        <v>DIV ST</v>
      </c>
      <c r="D45" s="24" t="s">
        <v>1576</v>
      </c>
      <c r="E45" s="2" t="s">
        <v>584</v>
      </c>
      <c r="F45" s="1">
        <f t="shared" si="8"/>
        <v>1</v>
      </c>
      <c r="G45" s="1" t="e">
        <f>VLOOKUP(D45,Sheet1!$A$2:$D$540,4,FALSE)</f>
        <v>#N/A</v>
      </c>
      <c r="H45" s="1" t="e">
        <f t="shared" si="2"/>
        <v>#N/A</v>
      </c>
      <c r="I45" s="1" t="s">
        <v>1577</v>
      </c>
      <c r="J45" s="25" t="s">
        <v>1578</v>
      </c>
      <c r="K45" s="23" t="str">
        <f t="shared" si="3"/>
        <v>6285848113768</v>
      </c>
      <c r="L45" s="23" t="s">
        <v>1579</v>
      </c>
      <c r="M45" s="1" t="s">
        <v>1580</v>
      </c>
      <c r="N45" s="1" t="s">
        <v>1141</v>
      </c>
      <c r="O45" s="1" t="s">
        <v>1581</v>
      </c>
      <c r="P45" s="1" t="s">
        <v>1582</v>
      </c>
      <c r="Q45" s="1" t="s">
        <v>1144</v>
      </c>
      <c r="R45" s="1" t="s">
        <v>1583</v>
      </c>
      <c r="S45" s="1" t="s">
        <v>1193</v>
      </c>
      <c r="T45" s="1" t="str">
        <f t="shared" si="4"/>
        <v>Jonggrangan, Rt 01, Rw 03, Karanganom, Klaten Utara, Klaten</v>
      </c>
      <c r="U45" s="1" t="s">
        <v>1147</v>
      </c>
      <c r="V45" s="1" t="s">
        <v>1195</v>
      </c>
      <c r="W45" s="1" t="s">
        <v>1149</v>
      </c>
      <c r="X45" s="1" t="s">
        <v>1541</v>
      </c>
      <c r="Y45" s="1" t="str">
        <f t="shared" si="5"/>
        <v>34</v>
      </c>
      <c r="Z45" s="1" t="str">
        <f>VLOOKUP(Y45,ja!E$2:F$35,2,FALSE)</f>
        <v>DI Yogyakarta</v>
      </c>
      <c r="AA45" s="1" t="str">
        <f t="shared" si="6"/>
        <v>3400</v>
      </c>
      <c r="AB45" s="1" t="str">
        <f t="shared" si="7"/>
        <v>BPS Provinsi DI Yogyakarta</v>
      </c>
      <c r="AD45" s="1" t="s">
        <v>1150</v>
      </c>
      <c r="AE45" s="5" t="s">
        <v>579</v>
      </c>
      <c r="AF45" s="2" t="s">
        <v>580</v>
      </c>
      <c r="AG45" s="1">
        <v>1</v>
      </c>
      <c r="AH45" s="5">
        <f>VLOOKUP(D45,'olah pemlap'!G$2:J$589,3,FALSE)</f>
        <v>340017189</v>
      </c>
      <c r="AI45" s="1" t="e">
        <f>VLOOKUP(AH45,BiodataPemlap!B$2:O$152,5,FALSE)</f>
        <v>#N/A</v>
      </c>
    </row>
    <row r="46" spans="1:35" ht="12.75">
      <c r="A46" s="3">
        <v>45450.452458726853</v>
      </c>
      <c r="B46" s="1" t="s">
        <v>18</v>
      </c>
      <c r="C46" s="4" t="str">
        <f t="shared" si="0"/>
        <v>DIV KS</v>
      </c>
      <c r="D46" s="24" t="s">
        <v>1584</v>
      </c>
      <c r="E46" s="2" t="s">
        <v>326</v>
      </c>
      <c r="F46" s="1">
        <f t="shared" si="8"/>
        <v>1</v>
      </c>
      <c r="G46" s="1" t="e">
        <f>VLOOKUP(D46,Sheet1!$A$2:$D$540,4,FALSE)</f>
        <v>#N/A</v>
      </c>
      <c r="H46" s="1" t="e">
        <f t="shared" si="2"/>
        <v>#N/A</v>
      </c>
      <c r="I46" s="1" t="s">
        <v>1585</v>
      </c>
      <c r="J46" s="25" t="s">
        <v>1586</v>
      </c>
      <c r="K46" s="23" t="str">
        <f t="shared" si="3"/>
        <v>6289506608135</v>
      </c>
      <c r="L46" s="23" t="s">
        <v>1587</v>
      </c>
      <c r="M46" s="1">
        <v>5800434353</v>
      </c>
      <c r="N46" s="1" t="s">
        <v>1263</v>
      </c>
      <c r="O46" s="1" t="s">
        <v>1588</v>
      </c>
      <c r="P46" s="1" t="s">
        <v>1589</v>
      </c>
      <c r="Q46" s="1" t="s">
        <v>1144</v>
      </c>
      <c r="R46" s="1" t="s">
        <v>1590</v>
      </c>
      <c r="S46" s="1" t="s">
        <v>1591</v>
      </c>
      <c r="T46" s="1" t="str">
        <f t="shared" si="4"/>
        <v>Jl. Nurul Yaqin No.73, Rt.03/Rw02/Rw.02, Tengah, Kec. Cibinong, Kabupaten Bogor, Jawa Barat 16914</v>
      </c>
      <c r="U46" s="1" t="s">
        <v>1158</v>
      </c>
      <c r="V46" s="1" t="s">
        <v>1592</v>
      </c>
      <c r="W46" s="1" t="s">
        <v>1161</v>
      </c>
      <c r="X46" s="1" t="s">
        <v>1592</v>
      </c>
      <c r="Y46" s="1" t="str">
        <f t="shared" si="5"/>
        <v>32</v>
      </c>
      <c r="Z46" s="1" t="str">
        <f>VLOOKUP(Y46,ja!E$2:F$35,2,FALSE)</f>
        <v>Jawa Barat</v>
      </c>
      <c r="AA46" s="1" t="str">
        <f t="shared" si="6"/>
        <v>3201</v>
      </c>
      <c r="AB46" s="1" t="str">
        <f t="shared" si="7"/>
        <v>BPS Kabupaten Bogor</v>
      </c>
      <c r="AD46" s="1" t="s">
        <v>1150</v>
      </c>
      <c r="AE46" s="5" t="s">
        <v>327</v>
      </c>
      <c r="AF46" s="2" t="s">
        <v>328</v>
      </c>
      <c r="AG46" s="1">
        <v>1</v>
      </c>
      <c r="AH46" s="5">
        <f>VLOOKUP(D46,'olah pemlap'!G$2:J$589,3,FALSE)</f>
        <v>340016189</v>
      </c>
      <c r="AI46" s="1" t="e">
        <f>VLOOKUP(AH46,BiodataPemlap!B$2:O$152,5,FALSE)</f>
        <v>#N/A</v>
      </c>
    </row>
    <row r="47" spans="1:35" ht="12.75">
      <c r="A47" s="3">
        <v>45447.625915775461</v>
      </c>
      <c r="B47" s="1" t="s">
        <v>141</v>
      </c>
      <c r="C47" s="4" t="str">
        <f t="shared" si="0"/>
        <v>DIV ST</v>
      </c>
      <c r="D47" s="24" t="s">
        <v>1593</v>
      </c>
      <c r="E47" s="2" t="s">
        <v>749</v>
      </c>
      <c r="F47" s="1">
        <f t="shared" si="8"/>
        <v>1</v>
      </c>
      <c r="G47" s="1" t="e">
        <f>VLOOKUP(D47,Sheet1!$A$2:$D$540,4,FALSE)</f>
        <v>#N/A</v>
      </c>
      <c r="H47" s="1" t="e">
        <f t="shared" si="2"/>
        <v>#N/A</v>
      </c>
      <c r="I47" s="1" t="s">
        <v>1594</v>
      </c>
      <c r="J47" s="25" t="s">
        <v>1595</v>
      </c>
      <c r="K47" s="23" t="str">
        <f t="shared" si="3"/>
        <v>6283845086536</v>
      </c>
      <c r="L47" s="26" t="s">
        <v>1596</v>
      </c>
      <c r="M47" s="1" t="s">
        <v>749</v>
      </c>
      <c r="N47" s="1" t="s">
        <v>1286</v>
      </c>
      <c r="O47" s="1" t="s">
        <v>1597</v>
      </c>
      <c r="P47" s="1" t="s">
        <v>1598</v>
      </c>
      <c r="Q47" s="1" t="s">
        <v>1144</v>
      </c>
      <c r="R47" s="1" t="s">
        <v>1599</v>
      </c>
      <c r="S47" s="1" t="s">
        <v>1600</v>
      </c>
      <c r="T47" s="1" t="str">
        <f t="shared" si="4"/>
        <v>Jalan Niaga Gang Cilung No 30 Rt 11 Rw 02, Kelurahan Ciptomulyo, Kecamatan Sukun, Kota Malang</v>
      </c>
      <c r="U47" s="1" t="s">
        <v>1601</v>
      </c>
      <c r="V47" s="1" t="s">
        <v>1602</v>
      </c>
      <c r="W47" s="1" t="s">
        <v>1603</v>
      </c>
      <c r="X47" s="1" t="s">
        <v>1602</v>
      </c>
      <c r="Y47" s="1" t="str">
        <f t="shared" si="5"/>
        <v>35</v>
      </c>
      <c r="Z47" s="1" t="str">
        <f>VLOOKUP(Y47,ja!E$2:F$35,2,FALSE)</f>
        <v>Jawa Timur</v>
      </c>
      <c r="AA47" s="1" t="str">
        <f t="shared" si="6"/>
        <v>3573</v>
      </c>
      <c r="AB47" s="1" t="str">
        <f t="shared" si="7"/>
        <v>BPS Kota Malang</v>
      </c>
      <c r="AD47" s="1" t="s">
        <v>1150</v>
      </c>
      <c r="AE47" s="5" t="s">
        <v>746</v>
      </c>
      <c r="AF47" s="2" t="s">
        <v>747</v>
      </c>
      <c r="AG47" s="1">
        <v>1</v>
      </c>
      <c r="AH47" s="5">
        <f>VLOOKUP(D47,'olah pemlap'!G$2:J$589,3,FALSE)</f>
        <v>340017904</v>
      </c>
      <c r="AI47" s="1" t="e">
        <f>VLOOKUP(AH47,BiodataPemlap!B$2:O$152,5,FALSE)</f>
        <v>#N/A</v>
      </c>
    </row>
    <row r="48" spans="1:35" ht="12.75">
      <c r="A48" s="3">
        <v>45447.626145671296</v>
      </c>
      <c r="B48" s="1" t="s">
        <v>35</v>
      </c>
      <c r="C48" s="4" t="str">
        <f t="shared" si="0"/>
        <v>DIV ST</v>
      </c>
      <c r="D48" s="24" t="s">
        <v>1604</v>
      </c>
      <c r="E48" s="2" t="s">
        <v>36</v>
      </c>
      <c r="F48" s="1">
        <f t="shared" si="8"/>
        <v>1</v>
      </c>
      <c r="G48" s="1" t="e">
        <f>VLOOKUP(D48,Sheet1!$A$2:$D$540,4,FALSE)</f>
        <v>#N/A</v>
      </c>
      <c r="H48" s="1" t="e">
        <f t="shared" si="2"/>
        <v>#N/A</v>
      </c>
      <c r="I48" s="1" t="s">
        <v>1605</v>
      </c>
      <c r="J48" s="25" t="s">
        <v>1606</v>
      </c>
      <c r="K48" s="23" t="str">
        <f t="shared" si="3"/>
        <v>6283803743522</v>
      </c>
      <c r="L48" s="23" t="s">
        <v>1607</v>
      </c>
      <c r="M48" s="1" t="s">
        <v>36</v>
      </c>
      <c r="N48" s="1" t="s">
        <v>1493</v>
      </c>
      <c r="O48" s="1" t="s">
        <v>1608</v>
      </c>
      <c r="P48" s="1" t="s">
        <v>1609</v>
      </c>
      <c r="Q48" s="1" t="s">
        <v>1144</v>
      </c>
      <c r="R48" s="1" t="s">
        <v>1610</v>
      </c>
      <c r="S48" s="1" t="s">
        <v>1181</v>
      </c>
      <c r="T48" s="1" t="str">
        <f t="shared" si="4"/>
        <v>Rt 00/Rw 00, No. 75, Jalan Tangguk Bongkar Viii, Kel. Tegal Sari Mandala Ii, Kec. Medan Denai</v>
      </c>
      <c r="U48" s="1" t="s">
        <v>1181</v>
      </c>
      <c r="V48" s="1" t="s">
        <v>1182</v>
      </c>
      <c r="W48" s="1" t="s">
        <v>1183</v>
      </c>
      <c r="X48" s="1" t="s">
        <v>1182</v>
      </c>
      <c r="Y48" s="1" t="str">
        <f t="shared" si="5"/>
        <v>12</v>
      </c>
      <c r="Z48" s="1" t="str">
        <f>VLOOKUP(Y48,ja!E$2:F$35,2,FALSE)</f>
        <v>Sumatera Utara</v>
      </c>
      <c r="AA48" s="1" t="str">
        <f t="shared" si="6"/>
        <v>1200</v>
      </c>
      <c r="AB48" s="1" t="str">
        <f t="shared" si="7"/>
        <v>BPS Provinsi Sumatera Utara</v>
      </c>
      <c r="AD48" s="1" t="s">
        <v>1150</v>
      </c>
      <c r="AE48" s="5" t="s">
        <v>28</v>
      </c>
      <c r="AF48" s="2" t="s">
        <v>29</v>
      </c>
      <c r="AG48" s="1">
        <v>1</v>
      </c>
      <c r="AH48" s="5" t="e">
        <f>VLOOKUP(D48,'olah pemlap'!G$2:J$589,3,FALSE)</f>
        <v>#N/A</v>
      </c>
      <c r="AI48" s="1" t="e">
        <f>VLOOKUP(AH48,BiodataPemlap!B$2:O$152,5,FALSE)</f>
        <v>#N/A</v>
      </c>
    </row>
    <row r="49" spans="1:35" ht="12.75">
      <c r="A49" s="3">
        <v>45447.776706979166</v>
      </c>
      <c r="B49" s="1" t="s">
        <v>23</v>
      </c>
      <c r="C49" s="4" t="str">
        <f t="shared" si="0"/>
        <v>DIII ST</v>
      </c>
      <c r="D49" s="24" t="s">
        <v>1611</v>
      </c>
      <c r="E49" s="2" t="s">
        <v>436</v>
      </c>
      <c r="F49" s="1">
        <f t="shared" si="8"/>
        <v>1</v>
      </c>
      <c r="G49" s="1" t="e">
        <f>VLOOKUP(D49,Sheet1!$A$2:$D$540,4,FALSE)</f>
        <v>#N/A</v>
      </c>
      <c r="H49" s="1" t="e">
        <f t="shared" si="2"/>
        <v>#N/A</v>
      </c>
      <c r="I49" s="1" t="s">
        <v>1612</v>
      </c>
      <c r="J49" s="25" t="s">
        <v>1613</v>
      </c>
      <c r="K49" s="23" t="str">
        <f t="shared" si="3"/>
        <v>6285867150078</v>
      </c>
      <c r="L49" s="23" t="s">
        <v>1614</v>
      </c>
      <c r="M49" s="1" t="s">
        <v>1615</v>
      </c>
      <c r="N49" s="1" t="s">
        <v>1141</v>
      </c>
      <c r="O49" s="1" t="s">
        <v>1616</v>
      </c>
      <c r="P49" s="1" t="s">
        <v>1617</v>
      </c>
      <c r="Q49" s="1" t="s">
        <v>1144</v>
      </c>
      <c r="R49" s="1" t="s">
        <v>1618</v>
      </c>
      <c r="S49" s="1" t="s">
        <v>1279</v>
      </c>
      <c r="T49" s="1" t="str">
        <f t="shared" si="4"/>
        <v>Desa Malang Rt 001/Rw 001, Kecamatan Ngombol, Kabupaten Purworejo</v>
      </c>
      <c r="U49" s="1" t="s">
        <v>1619</v>
      </c>
      <c r="V49" s="1" t="s">
        <v>1281</v>
      </c>
      <c r="W49" s="1" t="s">
        <v>1620</v>
      </c>
      <c r="X49" s="1" t="s">
        <v>1281</v>
      </c>
      <c r="Y49" s="1" t="str">
        <f t="shared" si="5"/>
        <v>33</v>
      </c>
      <c r="Z49" s="1" t="str">
        <f>VLOOKUP(Y49,ja!E$2:F$35,2,FALSE)</f>
        <v>Jawa Tengah</v>
      </c>
      <c r="AA49" s="1" t="str">
        <f t="shared" si="6"/>
        <v>3306</v>
      </c>
      <c r="AB49" s="1" t="str">
        <f t="shared" si="7"/>
        <v>BPS Kabupaten Purworejo</v>
      </c>
      <c r="AD49" s="1" t="s">
        <v>1150</v>
      </c>
      <c r="AE49" s="5" t="s">
        <v>437</v>
      </c>
      <c r="AF49" s="2" t="s">
        <v>438</v>
      </c>
      <c r="AG49" s="1">
        <v>1</v>
      </c>
      <c r="AH49" s="5">
        <f>VLOOKUP(D49,'olah pemlap'!G$2:J$589,3,FALSE)</f>
        <v>340020093</v>
      </c>
      <c r="AI49" s="1" t="e">
        <f>VLOOKUP(AH49,BiodataPemlap!B$2:O$152,5,FALSE)</f>
        <v>#N/A</v>
      </c>
    </row>
    <row r="50" spans="1:35" ht="12.75">
      <c r="A50" s="3">
        <v>45447.62694234954</v>
      </c>
      <c r="B50" s="1" t="s">
        <v>38</v>
      </c>
      <c r="C50" s="4" t="str">
        <f t="shared" si="0"/>
        <v>DIV ST</v>
      </c>
      <c r="D50" s="24" t="s">
        <v>1621</v>
      </c>
      <c r="E50" s="2" t="s">
        <v>555</v>
      </c>
      <c r="F50" s="1">
        <f t="shared" si="8"/>
        <v>1</v>
      </c>
      <c r="G50" s="1" t="e">
        <f>VLOOKUP(D50,Sheet1!$A$2:$D$540,4,FALSE)</f>
        <v>#N/A</v>
      </c>
      <c r="H50" s="1" t="e">
        <f t="shared" si="2"/>
        <v>#N/A</v>
      </c>
      <c r="I50" s="1" t="s">
        <v>1622</v>
      </c>
      <c r="J50" s="25" t="s">
        <v>1623</v>
      </c>
      <c r="K50" s="23" t="str">
        <f t="shared" si="3"/>
        <v>6285740578076</v>
      </c>
      <c r="L50" s="26" t="s">
        <v>1624</v>
      </c>
      <c r="M50" s="1" t="s">
        <v>555</v>
      </c>
      <c r="N50" s="1" t="s">
        <v>1177</v>
      </c>
      <c r="O50" s="1" t="s">
        <v>1625</v>
      </c>
      <c r="P50" s="1" t="s">
        <v>1626</v>
      </c>
      <c r="Q50" s="1" t="s">
        <v>1144</v>
      </c>
      <c r="R50" s="1" t="s">
        <v>1627</v>
      </c>
      <c r="S50" s="1" t="s">
        <v>1559</v>
      </c>
      <c r="T50" s="1" t="str">
        <f t="shared" si="4"/>
        <v>Bibis Baru Rt 05/Rw 24, Kelurahan Nusukan, Kecamatan Banjarsari, Kota Surakarta, 57135</v>
      </c>
      <c r="U50" s="1" t="s">
        <v>1558</v>
      </c>
      <c r="V50" s="1" t="s">
        <v>1561</v>
      </c>
      <c r="W50" s="1" t="s">
        <v>1560</v>
      </c>
      <c r="X50" s="1" t="s">
        <v>1561</v>
      </c>
      <c r="Y50" s="1" t="str">
        <f t="shared" si="5"/>
        <v>33</v>
      </c>
      <c r="Z50" s="1" t="str">
        <f>VLOOKUP(Y50,ja!E$2:F$35,2,FALSE)</f>
        <v>Jawa Tengah</v>
      </c>
      <c r="AA50" s="1" t="str">
        <f t="shared" si="6"/>
        <v>3372</v>
      </c>
      <c r="AB50" s="1" t="str">
        <f t="shared" si="7"/>
        <v>BPS Kota Surakarta</v>
      </c>
      <c r="AD50" s="1" t="s">
        <v>1150</v>
      </c>
      <c r="AE50" s="5" t="s">
        <v>556</v>
      </c>
      <c r="AF50" s="2" t="s">
        <v>557</v>
      </c>
      <c r="AG50" s="1">
        <v>1</v>
      </c>
      <c r="AH50" s="5">
        <f>VLOOKUP(D50,'olah pemlap'!G$2:J$589,3,FALSE)</f>
        <v>340016828</v>
      </c>
      <c r="AI50" s="1" t="e">
        <f>VLOOKUP(AH50,BiodataPemlap!B$2:O$152,5,FALSE)</f>
        <v>#N/A</v>
      </c>
    </row>
    <row r="51" spans="1:35" ht="12.75">
      <c r="A51" s="3">
        <v>45448.492381620366</v>
      </c>
      <c r="B51" s="1" t="s">
        <v>38</v>
      </c>
      <c r="C51" s="4" t="str">
        <f t="shared" si="0"/>
        <v>DIV ST</v>
      </c>
      <c r="D51" s="24" t="s">
        <v>1628</v>
      </c>
      <c r="E51" s="2" t="s">
        <v>452</v>
      </c>
      <c r="F51" s="1">
        <f t="shared" si="8"/>
        <v>1</v>
      </c>
      <c r="G51" s="1" t="e">
        <f>VLOOKUP(D51,Sheet1!$A$2:$D$540,4,FALSE)</f>
        <v>#N/A</v>
      </c>
      <c r="H51" s="1" t="e">
        <f t="shared" si="2"/>
        <v>#N/A</v>
      </c>
      <c r="I51" s="1" t="s">
        <v>1629</v>
      </c>
      <c r="J51" s="25" t="s">
        <v>1630</v>
      </c>
      <c r="K51" s="23" t="str">
        <f t="shared" si="3"/>
        <v>6281395787976</v>
      </c>
      <c r="L51" s="23" t="s">
        <v>1631</v>
      </c>
      <c r="M51" s="1" t="s">
        <v>1632</v>
      </c>
      <c r="N51" s="1" t="s">
        <v>1141</v>
      </c>
      <c r="O51" s="1" t="s">
        <v>1633</v>
      </c>
      <c r="P51" s="1" t="s">
        <v>1634</v>
      </c>
      <c r="Q51" s="1" t="s">
        <v>1144</v>
      </c>
      <c r="R51" s="1" t="s">
        <v>1635</v>
      </c>
      <c r="S51" s="1" t="s">
        <v>1169</v>
      </c>
      <c r="T51" s="1" t="str">
        <f t="shared" si="4"/>
        <v>Japun I, Rt. 04/Rw. 10, Desa Paremono, Kecamatan Mungkid</v>
      </c>
      <c r="U51" s="1" t="s">
        <v>1170</v>
      </c>
      <c r="V51" s="1" t="s">
        <v>1172</v>
      </c>
      <c r="W51" s="1" t="s">
        <v>1171</v>
      </c>
      <c r="X51" s="1" t="s">
        <v>1172</v>
      </c>
      <c r="Y51" s="1" t="str">
        <f t="shared" si="5"/>
        <v>33</v>
      </c>
      <c r="Z51" s="1" t="str">
        <f>VLOOKUP(Y51,ja!E$2:F$35,2,FALSE)</f>
        <v>Jawa Tengah</v>
      </c>
      <c r="AA51" s="1" t="str">
        <f t="shared" si="6"/>
        <v>3308</v>
      </c>
      <c r="AB51" s="1" t="str">
        <f t="shared" si="7"/>
        <v>BPS Kabupaten Magelang</v>
      </c>
      <c r="AD51" s="1" t="s">
        <v>1150</v>
      </c>
      <c r="AE51" s="5" t="s">
        <v>449</v>
      </c>
      <c r="AF51" s="2" t="s">
        <v>450</v>
      </c>
      <c r="AG51" s="1">
        <v>1</v>
      </c>
      <c r="AH51" s="5" t="e">
        <f>VLOOKUP(D51,'olah pemlap'!G$2:J$589,3,FALSE)</f>
        <v>#N/A</v>
      </c>
      <c r="AI51" s="1" t="e">
        <f>VLOOKUP(AH51,BiodataPemlap!B$2:O$152,5,FALSE)</f>
        <v>#N/A</v>
      </c>
    </row>
    <row r="52" spans="1:35" ht="12.75">
      <c r="A52" s="3">
        <v>45447.630087534722</v>
      </c>
      <c r="B52" s="1" t="s">
        <v>41</v>
      </c>
      <c r="C52" s="4" t="str">
        <f t="shared" si="0"/>
        <v>DIV ST</v>
      </c>
      <c r="D52" s="24" t="s">
        <v>1636</v>
      </c>
      <c r="E52" s="2" t="s">
        <v>1637</v>
      </c>
      <c r="F52" s="1">
        <f t="shared" si="8"/>
        <v>1</v>
      </c>
      <c r="G52" s="1" t="e">
        <f>VLOOKUP(D52,Sheet1!$A$2:$D$540,4,FALSE)</f>
        <v>#N/A</v>
      </c>
      <c r="H52" s="1" t="e">
        <f t="shared" si="2"/>
        <v>#N/A</v>
      </c>
      <c r="I52" s="1" t="s">
        <v>1638</v>
      </c>
      <c r="J52" s="25" t="s">
        <v>1639</v>
      </c>
      <c r="K52" s="23" t="str">
        <f t="shared" si="3"/>
        <v>6281390602828</v>
      </c>
      <c r="L52" s="26" t="s">
        <v>1640</v>
      </c>
      <c r="M52" s="1" t="s">
        <v>1641</v>
      </c>
      <c r="N52" s="1" t="s">
        <v>1141</v>
      </c>
      <c r="O52" s="1" t="s">
        <v>1642</v>
      </c>
      <c r="P52" s="1" t="s">
        <v>1643</v>
      </c>
      <c r="Q52" s="1" t="s">
        <v>1144</v>
      </c>
      <c r="R52" s="1" t="s">
        <v>1644</v>
      </c>
      <c r="S52" s="1" t="s">
        <v>1278</v>
      </c>
      <c r="T52" s="1" t="str">
        <f t="shared" si="4"/>
        <v>Desa Kebulusan Rt 09 Rw 03, Kecamatan Pejagoan, Kabupaten Kebumen</v>
      </c>
      <c r="U52" s="1" t="s">
        <v>1279</v>
      </c>
      <c r="V52" s="1" t="s">
        <v>1280</v>
      </c>
      <c r="W52" s="1" t="s">
        <v>1281</v>
      </c>
      <c r="X52" s="1" t="s">
        <v>1280</v>
      </c>
      <c r="Y52" s="1" t="str">
        <f t="shared" si="5"/>
        <v>33</v>
      </c>
      <c r="Z52" s="1" t="str">
        <f>VLOOKUP(Y52,ja!E$2:F$35,2,FALSE)</f>
        <v>Jawa Tengah</v>
      </c>
      <c r="AA52" s="1" t="str">
        <f t="shared" si="6"/>
        <v>3305</v>
      </c>
      <c r="AB52" s="1" t="str">
        <f t="shared" si="7"/>
        <v>BPS Kabupaten Kebumen</v>
      </c>
      <c r="AD52" s="1" t="s">
        <v>1150</v>
      </c>
      <c r="AE52" s="5" t="s">
        <v>428</v>
      </c>
      <c r="AF52" s="2" t="s">
        <v>429</v>
      </c>
      <c r="AG52" s="1">
        <v>1</v>
      </c>
      <c r="AH52" s="5" t="e">
        <f>VLOOKUP(D52,'olah pemlap'!G$2:J$589,3,FALSE)</f>
        <v>#N/A</v>
      </c>
      <c r="AI52" s="1" t="e">
        <f>VLOOKUP(AH52,BiodataPemlap!B$2:O$152,5,FALSE)</f>
        <v>#N/A</v>
      </c>
    </row>
    <row r="53" spans="1:35" ht="12.75">
      <c r="A53" s="3">
        <v>45451.437393125001</v>
      </c>
      <c r="B53" s="1" t="s">
        <v>141</v>
      </c>
      <c r="C53" s="4" t="str">
        <f t="shared" si="0"/>
        <v>DIV ST</v>
      </c>
      <c r="D53" s="24" t="s">
        <v>1645</v>
      </c>
      <c r="E53" s="2" t="s">
        <v>244</v>
      </c>
      <c r="F53" s="1">
        <f t="shared" si="8"/>
        <v>1</v>
      </c>
      <c r="G53" s="1" t="e">
        <f>VLOOKUP(D53,Sheet1!$A$2:$D$540,4,FALSE)</f>
        <v>#N/A</v>
      </c>
      <c r="H53" s="1" t="e">
        <f t="shared" si="2"/>
        <v>#N/A</v>
      </c>
      <c r="I53" s="1" t="s">
        <v>1646</v>
      </c>
      <c r="J53" s="25" t="s">
        <v>1647</v>
      </c>
      <c r="K53" s="23" t="str">
        <f t="shared" si="3"/>
        <v>6281295808022</v>
      </c>
      <c r="L53" s="23" t="s">
        <v>1648</v>
      </c>
      <c r="M53" s="1" t="s">
        <v>244</v>
      </c>
      <c r="N53" s="1" t="s">
        <v>1286</v>
      </c>
      <c r="O53" s="1" t="s">
        <v>1649</v>
      </c>
      <c r="P53" s="1" t="s">
        <v>1650</v>
      </c>
      <c r="Q53" s="1" t="s">
        <v>1144</v>
      </c>
      <c r="R53" s="1" t="s">
        <v>1651</v>
      </c>
      <c r="S53" s="1" t="s">
        <v>1652</v>
      </c>
      <c r="T53" s="1" t="str">
        <f t="shared" si="4"/>
        <v>Jl. Kebon Nanas Selatan I No.6, Rt.6/Rw.8, Cipinang Cempedak (No.2 Samping Laundry), Kota Jakarta Timur, Jatinegara, Dki Jakarta, Id, 13340</v>
      </c>
      <c r="U53" s="1" t="s">
        <v>1158</v>
      </c>
      <c r="V53" s="1" t="s">
        <v>1160</v>
      </c>
      <c r="W53" s="1" t="s">
        <v>1653</v>
      </c>
      <c r="X53" s="1" t="s">
        <v>1160</v>
      </c>
      <c r="Y53" s="1" t="str">
        <f t="shared" si="5"/>
        <v>31</v>
      </c>
      <c r="Z53" s="1" t="str">
        <f>VLOOKUP(Y53,ja!E$2:F$35,2,FALSE)</f>
        <v>DKI Jakarta</v>
      </c>
      <c r="AA53" s="1" t="str">
        <f t="shared" si="6"/>
        <v>3100</v>
      </c>
      <c r="AB53" s="1" t="str">
        <f t="shared" si="7"/>
        <v>BPS Provinsi DKI Jakarta</v>
      </c>
      <c r="AD53" s="1" t="s">
        <v>1150</v>
      </c>
      <c r="AE53" s="5" t="s">
        <v>225</v>
      </c>
      <c r="AF53" s="2" t="s">
        <v>226</v>
      </c>
      <c r="AG53" s="1">
        <v>1</v>
      </c>
      <c r="AH53" s="5">
        <f>VLOOKUP(D53,'olah pemlap'!G$2:J$589,3,FALSE)</f>
        <v>340054258</v>
      </c>
      <c r="AI53" s="1" t="e">
        <f>VLOOKUP(AH53,BiodataPemlap!B$2:O$152,5,FALSE)</f>
        <v>#N/A</v>
      </c>
    </row>
    <row r="54" spans="1:35" ht="12.75">
      <c r="A54" s="3">
        <v>45447.628314571761</v>
      </c>
      <c r="B54" s="1" t="s">
        <v>23</v>
      </c>
      <c r="C54" s="4" t="str">
        <f t="shared" si="0"/>
        <v>DIII ST</v>
      </c>
      <c r="D54" s="24" t="s">
        <v>1654</v>
      </c>
      <c r="E54" s="27" t="s">
        <v>1655</v>
      </c>
      <c r="F54" s="1">
        <f t="shared" si="8"/>
        <v>1</v>
      </c>
      <c r="G54" s="1" t="e">
        <f>VLOOKUP(D54,Sheet1!$A$2:$D$540,4,FALSE)</f>
        <v>#N/A</v>
      </c>
      <c r="H54" s="1" t="e">
        <f t="shared" si="2"/>
        <v>#N/A</v>
      </c>
      <c r="I54" s="1" t="s">
        <v>1656</v>
      </c>
      <c r="J54" s="25" t="s">
        <v>1657</v>
      </c>
      <c r="K54" s="23" t="str">
        <f t="shared" si="3"/>
        <v>6289508696393</v>
      </c>
      <c r="L54" s="23" t="s">
        <v>1658</v>
      </c>
      <c r="M54" s="1" t="s">
        <v>828</v>
      </c>
      <c r="N54" s="1" t="s">
        <v>1286</v>
      </c>
      <c r="O54" s="1" t="s">
        <v>1659</v>
      </c>
      <c r="P54" s="1" t="s">
        <v>1191</v>
      </c>
      <c r="Q54" s="1" t="s">
        <v>1144</v>
      </c>
      <c r="R54" s="1" t="s">
        <v>1660</v>
      </c>
      <c r="S54" s="1" t="s">
        <v>1661</v>
      </c>
      <c r="T54" s="1" t="str">
        <f t="shared" si="4"/>
        <v>004/011, Jl.Apel Gg.Cengkeh No.18, Sungai Jawi Luar, Pontianak Barat</v>
      </c>
      <c r="U54" s="1" t="s">
        <v>1662</v>
      </c>
      <c r="V54" s="1" t="s">
        <v>1663</v>
      </c>
      <c r="W54" s="1" t="s">
        <v>1664</v>
      </c>
      <c r="X54" s="1" t="s">
        <v>1663</v>
      </c>
      <c r="Y54" s="1" t="str">
        <f t="shared" si="5"/>
        <v>61</v>
      </c>
      <c r="Z54" s="1" t="str">
        <f>VLOOKUP(Y54,ja!E$2:F$35,2,FALSE)</f>
        <v>Kalimantan Barat</v>
      </c>
      <c r="AA54" s="1" t="str">
        <f t="shared" si="6"/>
        <v>6171</v>
      </c>
      <c r="AB54" s="1" t="str">
        <f t="shared" si="7"/>
        <v>BPS Kota Pontianak</v>
      </c>
      <c r="AC54" s="1">
        <v>6100</v>
      </c>
      <c r="AD54" s="1" t="s">
        <v>831</v>
      </c>
      <c r="AE54" s="5">
        <v>6100</v>
      </c>
      <c r="AF54" s="2" t="s">
        <v>831</v>
      </c>
      <c r="AG54" s="1">
        <v>1</v>
      </c>
      <c r="AH54" s="5">
        <f>VLOOKUP(D54,'olah pemlap'!G$2:J$589,3,FALSE)</f>
        <v>340015886</v>
      </c>
      <c r="AI54" s="1" t="e">
        <f>VLOOKUP(AH54,BiodataPemlap!B$2:O$152,5,FALSE)</f>
        <v>#N/A</v>
      </c>
    </row>
    <row r="55" spans="1:35" ht="12.75">
      <c r="A55" s="3">
        <v>45447.633252268519</v>
      </c>
      <c r="B55" s="1" t="s">
        <v>103</v>
      </c>
      <c r="C55" s="4" t="str">
        <f t="shared" si="0"/>
        <v>DIV ST</v>
      </c>
      <c r="D55" s="24" t="s">
        <v>1665</v>
      </c>
      <c r="E55" s="2" t="s">
        <v>193</v>
      </c>
      <c r="F55" s="1">
        <f t="shared" si="8"/>
        <v>1</v>
      </c>
      <c r="G55" s="1" t="e">
        <f>VLOOKUP(D55,Sheet1!$A$2:$D$540,4,FALSE)</f>
        <v>#N/A</v>
      </c>
      <c r="H55" s="1" t="e">
        <f t="shared" si="2"/>
        <v>#N/A</v>
      </c>
      <c r="I55" s="1" t="s">
        <v>1666</v>
      </c>
      <c r="J55" s="1">
        <v>6282281200140</v>
      </c>
      <c r="K55" s="23">
        <f t="shared" si="3"/>
        <v>6282281200140</v>
      </c>
      <c r="L55" s="23" t="s">
        <v>1667</v>
      </c>
      <c r="M55" s="1" t="s">
        <v>1668</v>
      </c>
      <c r="N55" s="1" t="s">
        <v>1177</v>
      </c>
      <c r="O55" s="1" t="s">
        <v>1669</v>
      </c>
      <c r="P55" s="1" t="s">
        <v>1670</v>
      </c>
      <c r="Q55" s="1" t="s">
        <v>1144</v>
      </c>
      <c r="R55" s="1" t="s">
        <v>1671</v>
      </c>
      <c r="S55" s="1" t="s">
        <v>1672</v>
      </c>
      <c r="T55" s="1" t="str">
        <f t="shared" si="4"/>
        <v>Perumahan Nusantara Permai Blok B6 Nomor 24 Rt 002 Rw 00, Nusantara Permai, Sukabumi</v>
      </c>
      <c r="U55" s="1" t="s">
        <v>1673</v>
      </c>
      <c r="V55" s="1" t="s">
        <v>1674</v>
      </c>
      <c r="W55" s="1" t="s">
        <v>1675</v>
      </c>
      <c r="X55" s="1" t="s">
        <v>1674</v>
      </c>
      <c r="Y55" s="1" t="str">
        <f t="shared" si="5"/>
        <v>18</v>
      </c>
      <c r="Z55" s="1" t="str">
        <f>VLOOKUP(Y55,ja!E$2:F$35,2,FALSE)</f>
        <v>Lampung</v>
      </c>
      <c r="AA55" s="1" t="str">
        <f t="shared" si="6"/>
        <v>1800</v>
      </c>
      <c r="AB55" s="1" t="str">
        <f t="shared" si="7"/>
        <v>BPS Provinsi Lampung</v>
      </c>
      <c r="AD55" s="1" t="s">
        <v>1150</v>
      </c>
      <c r="AE55" s="5" t="s">
        <v>189</v>
      </c>
      <c r="AF55" s="2" t="s">
        <v>190</v>
      </c>
      <c r="AG55" s="1">
        <v>1</v>
      </c>
      <c r="AH55" s="5" t="e">
        <f>VLOOKUP(D55,'olah pemlap'!G$2:J$589,3,FALSE)</f>
        <v>#N/A</v>
      </c>
      <c r="AI55" s="1" t="e">
        <f>VLOOKUP(AH55,BiodataPemlap!B$2:O$152,5,FALSE)</f>
        <v>#N/A</v>
      </c>
    </row>
    <row r="56" spans="1:35" ht="12.75">
      <c r="A56" s="3">
        <v>45447.629189571759</v>
      </c>
      <c r="B56" s="1" t="s">
        <v>20</v>
      </c>
      <c r="C56" s="4" t="str">
        <f t="shared" si="0"/>
        <v>DIV ST</v>
      </c>
      <c r="D56" s="24" t="s">
        <v>1676</v>
      </c>
      <c r="E56" s="2" t="s">
        <v>1677</v>
      </c>
      <c r="F56" s="1">
        <f t="shared" si="8"/>
        <v>1</v>
      </c>
      <c r="G56" s="1" t="e">
        <f>VLOOKUP(D56,Sheet1!$A$2:$D$540,4,FALSE)</f>
        <v>#N/A</v>
      </c>
      <c r="H56" s="1" t="e">
        <f t="shared" si="2"/>
        <v>#N/A</v>
      </c>
      <c r="I56" s="1" t="s">
        <v>1678</v>
      </c>
      <c r="J56" s="25" t="s">
        <v>1679</v>
      </c>
      <c r="K56" s="23" t="str">
        <f t="shared" si="3"/>
        <v>6282322701376</v>
      </c>
      <c r="L56" s="23" t="s">
        <v>1680</v>
      </c>
      <c r="M56" s="1" t="s">
        <v>1677</v>
      </c>
      <c r="N56" s="1" t="s">
        <v>1141</v>
      </c>
      <c r="O56" s="1" t="s">
        <v>1681</v>
      </c>
      <c r="P56" s="1" t="s">
        <v>1682</v>
      </c>
      <c r="Q56" s="1" t="s">
        <v>1144</v>
      </c>
      <c r="R56" s="1" t="s">
        <v>1683</v>
      </c>
      <c r="S56" s="1" t="s">
        <v>1279</v>
      </c>
      <c r="T56" s="1" t="str">
        <f t="shared" si="4"/>
        <v>Jalan Harjobinangun Rt02/Rw03 No.42, Desa Harjobinangun, Kecamatan Grabag, Kabupaten Purworejo</v>
      </c>
      <c r="U56" s="1" t="s">
        <v>1279</v>
      </c>
      <c r="V56" s="1" t="s">
        <v>1281</v>
      </c>
      <c r="W56" s="1" t="s">
        <v>1620</v>
      </c>
      <c r="X56" s="1" t="s">
        <v>1281</v>
      </c>
      <c r="Y56" s="1" t="str">
        <f t="shared" si="5"/>
        <v>33</v>
      </c>
      <c r="Z56" s="1" t="str">
        <f>VLOOKUP(Y56,ja!E$2:F$35,2,FALSE)</f>
        <v>Jawa Tengah</v>
      </c>
      <c r="AA56" s="1" t="str">
        <f t="shared" si="6"/>
        <v>3306</v>
      </c>
      <c r="AB56" s="1" t="str">
        <f t="shared" si="7"/>
        <v>BPS Kabupaten Purworejo</v>
      </c>
      <c r="AD56" s="1" t="s">
        <v>1150</v>
      </c>
      <c r="AE56" s="5" t="s">
        <v>437</v>
      </c>
      <c r="AF56" s="2" t="s">
        <v>438</v>
      </c>
      <c r="AG56" s="1">
        <v>1</v>
      </c>
      <c r="AH56" s="5">
        <f>VLOOKUP(D56,'olah pemlap'!G$2:J$589,3,FALSE)</f>
        <v>340056882</v>
      </c>
      <c r="AI56" s="1" t="e">
        <f>VLOOKUP(AH56,BiodataPemlap!B$2:O$152,5,FALSE)</f>
        <v>#N/A</v>
      </c>
    </row>
    <row r="57" spans="1:35" ht="12.75">
      <c r="A57" s="3">
        <v>45447.629414722222</v>
      </c>
      <c r="B57" s="1" t="s">
        <v>103</v>
      </c>
      <c r="C57" s="4" t="str">
        <f t="shared" si="0"/>
        <v>DIV ST</v>
      </c>
      <c r="D57" s="24" t="s">
        <v>1684</v>
      </c>
      <c r="E57" s="2" t="s">
        <v>601</v>
      </c>
      <c r="F57" s="1">
        <f t="shared" si="8"/>
        <v>1</v>
      </c>
      <c r="G57" s="1" t="e">
        <f>VLOOKUP(D57,Sheet1!$A$2:$D$540,4,FALSE)</f>
        <v>#N/A</v>
      </c>
      <c r="H57" s="1" t="e">
        <f t="shared" si="2"/>
        <v>#N/A</v>
      </c>
      <c r="I57" s="1" t="s">
        <v>1685</v>
      </c>
      <c r="J57" s="25" t="s">
        <v>1686</v>
      </c>
      <c r="K57" s="23" t="str">
        <f t="shared" si="3"/>
        <v>6283195862943</v>
      </c>
      <c r="L57" s="23" t="s">
        <v>1687</v>
      </c>
      <c r="M57" s="1" t="s">
        <v>1688</v>
      </c>
      <c r="N57" s="1" t="s">
        <v>1141</v>
      </c>
      <c r="O57" s="1" t="s">
        <v>1689</v>
      </c>
      <c r="P57" s="1" t="s">
        <v>1690</v>
      </c>
      <c r="Q57" s="1" t="s">
        <v>1144</v>
      </c>
      <c r="R57" s="1" t="s">
        <v>1691</v>
      </c>
      <c r="S57" s="1" t="s">
        <v>1692</v>
      </c>
      <c r="T57" s="1" t="str">
        <f t="shared" si="4"/>
        <v>Banaran V, Rt 23/Rw 05, Banaran, Playen, Gunungkidul, Diy</v>
      </c>
      <c r="U57" s="1" t="s">
        <v>1147</v>
      </c>
      <c r="V57" s="1" t="s">
        <v>1693</v>
      </c>
      <c r="W57" s="1" t="s">
        <v>1149</v>
      </c>
      <c r="X57" s="1" t="s">
        <v>1693</v>
      </c>
      <c r="Y57" s="1" t="str">
        <f t="shared" si="5"/>
        <v>34</v>
      </c>
      <c r="Z57" s="1" t="str">
        <f>VLOOKUP(Y57,ja!E$2:F$35,2,FALSE)</f>
        <v>DI Yogyakarta</v>
      </c>
      <c r="AA57" s="1" t="str">
        <f t="shared" si="6"/>
        <v>3403</v>
      </c>
      <c r="AB57" s="1" t="str">
        <f t="shared" si="7"/>
        <v>BPS Kabupaten Gunungkidul</v>
      </c>
      <c r="AD57" s="1" t="s">
        <v>1150</v>
      </c>
      <c r="AE57" s="5" t="s">
        <v>602</v>
      </c>
      <c r="AF57" s="2" t="s">
        <v>603</v>
      </c>
      <c r="AG57" s="1">
        <v>1</v>
      </c>
      <c r="AH57" s="5">
        <f>VLOOKUP(D57,'olah pemlap'!G$2:J$589,3,FALSE)</f>
        <v>340016964</v>
      </c>
      <c r="AI57" s="1" t="e">
        <f>VLOOKUP(AH57,BiodataPemlap!B$2:O$152,5,FALSE)</f>
        <v>#N/A</v>
      </c>
    </row>
    <row r="58" spans="1:35" ht="12.75">
      <c r="A58" s="3">
        <v>45447.629810127313</v>
      </c>
      <c r="B58" s="1" t="s">
        <v>57</v>
      </c>
      <c r="C58" s="4" t="str">
        <f t="shared" si="0"/>
        <v>DIV KS</v>
      </c>
      <c r="D58" s="24" t="s">
        <v>1694</v>
      </c>
      <c r="E58" s="2" t="s">
        <v>616</v>
      </c>
      <c r="F58" s="1">
        <f t="shared" si="8"/>
        <v>1</v>
      </c>
      <c r="G58" s="1" t="e">
        <f>VLOOKUP(D58,Sheet1!$A$2:$D$540,4,FALSE)</f>
        <v>#N/A</v>
      </c>
      <c r="H58" s="1" t="e">
        <f t="shared" si="2"/>
        <v>#N/A</v>
      </c>
      <c r="I58" s="1" t="s">
        <v>1695</v>
      </c>
      <c r="J58" s="25" t="s">
        <v>1696</v>
      </c>
      <c r="K58" s="23" t="str">
        <f t="shared" si="3"/>
        <v>62895323599605</v>
      </c>
      <c r="L58" s="23" t="s">
        <v>1697</v>
      </c>
      <c r="M58" s="1" t="s">
        <v>1698</v>
      </c>
      <c r="N58" s="1" t="s">
        <v>1699</v>
      </c>
      <c r="O58" s="1" t="s">
        <v>1700</v>
      </c>
      <c r="P58" s="1" t="s">
        <v>1701</v>
      </c>
      <c r="Q58" s="1" t="s">
        <v>1144</v>
      </c>
      <c r="R58" s="1" t="s">
        <v>1702</v>
      </c>
      <c r="S58" s="1" t="s">
        <v>1540</v>
      </c>
      <c r="T58" s="1" t="str">
        <f t="shared" si="4"/>
        <v>Jogonalan Kidul Rt 03, Tirtonirmolo, Kasihan, Bantul</v>
      </c>
      <c r="U58" s="1" t="s">
        <v>1147</v>
      </c>
      <c r="V58" s="1" t="s">
        <v>1149</v>
      </c>
      <c r="W58" s="1" t="s">
        <v>1703</v>
      </c>
      <c r="X58" s="1" t="s">
        <v>1149</v>
      </c>
      <c r="Y58" s="1" t="str">
        <f t="shared" si="5"/>
        <v>34</v>
      </c>
      <c r="Z58" s="1" t="str">
        <f>VLOOKUP(Y58,ja!E$2:F$35,2,FALSE)</f>
        <v>DI Yogyakarta</v>
      </c>
      <c r="AA58" s="1" t="str">
        <f t="shared" si="6"/>
        <v>3471</v>
      </c>
      <c r="AB58" s="1" t="str">
        <f t="shared" si="7"/>
        <v>BPS Kota Yogyakarta</v>
      </c>
      <c r="AD58" s="1" t="s">
        <v>1150</v>
      </c>
      <c r="AE58" s="5" t="s">
        <v>617</v>
      </c>
      <c r="AF58" s="2" t="s">
        <v>618</v>
      </c>
      <c r="AG58" s="1">
        <v>1</v>
      </c>
      <c r="AH58" s="5">
        <f>VLOOKUP(D58,'olah pemlap'!G$2:J$589,3,FALSE)</f>
        <v>340017073</v>
      </c>
      <c r="AI58" s="1" t="e">
        <f>VLOOKUP(AH58,BiodataPemlap!B$2:O$152,5,FALSE)</f>
        <v>#N/A</v>
      </c>
    </row>
    <row r="59" spans="1:35" ht="12.75">
      <c r="A59" s="3">
        <v>45447.630075231486</v>
      </c>
      <c r="B59" s="1" t="s">
        <v>57</v>
      </c>
      <c r="C59" s="4" t="str">
        <f t="shared" si="0"/>
        <v>DIV KS</v>
      </c>
      <c r="D59" s="24" t="s">
        <v>1704</v>
      </c>
      <c r="E59" s="2" t="s">
        <v>567</v>
      </c>
      <c r="F59" s="1">
        <f t="shared" si="8"/>
        <v>1</v>
      </c>
      <c r="G59" s="1" t="e">
        <f>VLOOKUP(D59,Sheet1!$A$2:$D$540,4,FALSE)</f>
        <v>#N/A</v>
      </c>
      <c r="H59" s="1" t="e">
        <f t="shared" si="2"/>
        <v>#N/A</v>
      </c>
      <c r="I59" s="1" t="s">
        <v>1705</v>
      </c>
      <c r="J59" s="25" t="s">
        <v>1706</v>
      </c>
      <c r="K59" s="23" t="str">
        <f t="shared" si="3"/>
        <v>6289644034615</v>
      </c>
      <c r="L59" s="26" t="s">
        <v>1707</v>
      </c>
      <c r="M59" s="1" t="s">
        <v>567</v>
      </c>
      <c r="N59" s="1" t="s">
        <v>1708</v>
      </c>
      <c r="O59" s="1" t="s">
        <v>1709</v>
      </c>
      <c r="P59" s="1" t="s">
        <v>1710</v>
      </c>
      <c r="Q59" s="1" t="s">
        <v>1144</v>
      </c>
      <c r="R59" s="1" t="s">
        <v>1711</v>
      </c>
      <c r="S59" s="1" t="s">
        <v>1359</v>
      </c>
      <c r="T59" s="1" t="str">
        <f t="shared" si="4"/>
        <v>Jalan Prasetya Indah Iv No 11 Rt 009 Rw 011 Kel. Pandean Lamper Kec. Gayamsari Kota Semarang Provinsi Jawa Tengah</v>
      </c>
      <c r="U59" s="1" t="s">
        <v>1359</v>
      </c>
      <c r="V59" s="1" t="s">
        <v>1362</v>
      </c>
      <c r="W59" s="1" t="s">
        <v>1361</v>
      </c>
      <c r="X59" s="1" t="s">
        <v>1362</v>
      </c>
      <c r="Y59" s="1" t="str">
        <f t="shared" si="5"/>
        <v>33</v>
      </c>
      <c r="Z59" s="1" t="str">
        <f>VLOOKUP(Y59,ja!E$2:F$35,2,FALSE)</f>
        <v>Jawa Tengah</v>
      </c>
      <c r="AA59" s="1" t="str">
        <f t="shared" si="6"/>
        <v>3374</v>
      </c>
      <c r="AB59" s="1" t="str">
        <f t="shared" si="7"/>
        <v>BPS Kota Semarang</v>
      </c>
      <c r="AD59" s="1" t="s">
        <v>1150</v>
      </c>
      <c r="AE59" s="5" t="s">
        <v>568</v>
      </c>
      <c r="AF59" s="2" t="s">
        <v>397</v>
      </c>
      <c r="AG59" s="1">
        <v>1</v>
      </c>
      <c r="AH59" s="5">
        <f>VLOOKUP(D59,'olah pemlap'!G$2:J$589,3,FALSE)</f>
        <v>340013127</v>
      </c>
      <c r="AI59" s="1" t="e">
        <f>VLOOKUP(AH59,BiodataPemlap!B$2:O$152,5,FALSE)</f>
        <v>#N/A</v>
      </c>
    </row>
    <row r="60" spans="1:35" ht="12.75">
      <c r="A60" s="3">
        <v>45447.630201145832</v>
      </c>
      <c r="B60" s="1" t="s">
        <v>32</v>
      </c>
      <c r="C60" s="4" t="str">
        <f t="shared" si="0"/>
        <v>DIV KS</v>
      </c>
      <c r="D60" s="24" t="s">
        <v>1712</v>
      </c>
      <c r="E60" s="2" t="s">
        <v>652</v>
      </c>
      <c r="F60" s="1">
        <f t="shared" si="8"/>
        <v>1</v>
      </c>
      <c r="G60" s="1" t="e">
        <f>VLOOKUP(D60,Sheet1!$A$2:$D$540,4,FALSE)</f>
        <v>#N/A</v>
      </c>
      <c r="H60" s="1" t="e">
        <f t="shared" si="2"/>
        <v>#N/A</v>
      </c>
      <c r="I60" s="1" t="s">
        <v>1713</v>
      </c>
      <c r="J60" s="25" t="s">
        <v>1714</v>
      </c>
      <c r="K60" s="23" t="str">
        <f t="shared" si="3"/>
        <v>6281324495462</v>
      </c>
      <c r="L60" s="23" t="s">
        <v>1715</v>
      </c>
      <c r="M60" s="1" t="s">
        <v>652</v>
      </c>
      <c r="N60" s="1" t="s">
        <v>1141</v>
      </c>
      <c r="O60" s="1" t="s">
        <v>1716</v>
      </c>
      <c r="P60" s="1" t="s">
        <v>1717</v>
      </c>
      <c r="Q60" s="1" t="s">
        <v>1144</v>
      </c>
      <c r="R60" s="1" t="s">
        <v>1718</v>
      </c>
      <c r="S60" s="1" t="s">
        <v>1719</v>
      </c>
      <c r="T60" s="1" t="str">
        <f t="shared" si="4"/>
        <v>Jalan Sriwijaya, Rt 01/Rw 02, Desa Campursari, Kec. Sambit, Kab. Ponorogo</v>
      </c>
      <c r="U60" s="1" t="s">
        <v>1720</v>
      </c>
      <c r="V60" s="1" t="s">
        <v>1721</v>
      </c>
      <c r="W60" s="1" t="s">
        <v>1722</v>
      </c>
      <c r="X60" s="1" t="s">
        <v>1721</v>
      </c>
      <c r="Y60" s="1" t="str">
        <f t="shared" si="5"/>
        <v>35</v>
      </c>
      <c r="Z60" s="1" t="str">
        <f>VLOOKUP(Y60,ja!E$2:F$35,2,FALSE)</f>
        <v>Jawa Timur</v>
      </c>
      <c r="AA60" s="1" t="str">
        <f t="shared" si="6"/>
        <v>3502</v>
      </c>
      <c r="AB60" s="1" t="str">
        <f t="shared" si="7"/>
        <v>BPS Kabupaten Ponorogo</v>
      </c>
      <c r="AD60" s="1" t="s">
        <v>1150</v>
      </c>
      <c r="AE60" s="5" t="s">
        <v>653</v>
      </c>
      <c r="AF60" s="2" t="s">
        <v>654</v>
      </c>
      <c r="AG60" s="1">
        <v>1</v>
      </c>
      <c r="AH60" s="5">
        <f>VLOOKUP(D60,'olah pemlap'!G$2:J$589,3,FALSE)</f>
        <v>340050044</v>
      </c>
      <c r="AI60" s="1" t="e">
        <f>VLOOKUP(AH60,BiodataPemlap!B$2:O$152,5,FALSE)</f>
        <v>#N/A</v>
      </c>
    </row>
    <row r="61" spans="1:35" ht="12.75">
      <c r="A61" s="3">
        <v>45447.630658935188</v>
      </c>
      <c r="B61" s="1" t="s">
        <v>47</v>
      </c>
      <c r="C61" s="4" t="str">
        <f t="shared" si="0"/>
        <v>DIII ST</v>
      </c>
      <c r="D61" s="24" t="s">
        <v>1723</v>
      </c>
      <c r="E61" s="2" t="s">
        <v>91</v>
      </c>
      <c r="F61" s="1">
        <f t="shared" si="8"/>
        <v>1</v>
      </c>
      <c r="G61" s="1" t="e">
        <f>VLOOKUP(D61,Sheet1!$A$2:$D$540,4,FALSE)</f>
        <v>#N/A</v>
      </c>
      <c r="H61" s="1" t="e">
        <f t="shared" si="2"/>
        <v>#N/A</v>
      </c>
      <c r="I61" s="1" t="s">
        <v>1724</v>
      </c>
      <c r="J61" s="25" t="s">
        <v>1725</v>
      </c>
      <c r="K61" s="23" t="str">
        <f t="shared" si="3"/>
        <v>6281365144760</v>
      </c>
      <c r="L61" s="26" t="s">
        <v>1726</v>
      </c>
      <c r="M61" s="1" t="s">
        <v>1727</v>
      </c>
      <c r="N61" s="1" t="s">
        <v>1177</v>
      </c>
      <c r="O61" s="1" t="s">
        <v>1728</v>
      </c>
      <c r="P61" s="1" t="s">
        <v>1729</v>
      </c>
      <c r="Q61" s="1" t="s">
        <v>1144</v>
      </c>
      <c r="R61" s="1" t="s">
        <v>1730</v>
      </c>
      <c r="S61" s="1" t="s">
        <v>1731</v>
      </c>
      <c r="T61" s="1" t="str">
        <f t="shared" si="4"/>
        <v>Perumahan Pinang Agam Permai Blok G3, Kampung Pinang, Kecamatan Lubuk Basung, Kab. Agam, Sumatera Barat 26451</v>
      </c>
      <c r="U61" s="1" t="s">
        <v>1237</v>
      </c>
      <c r="V61" s="1" t="s">
        <v>1238</v>
      </c>
      <c r="W61" s="1" t="s">
        <v>1239</v>
      </c>
      <c r="X61" s="1" t="s">
        <v>1238</v>
      </c>
      <c r="Y61" s="1" t="str">
        <f t="shared" si="5"/>
        <v>13</v>
      </c>
      <c r="Z61" s="1" t="str">
        <f>VLOOKUP(Y61,ja!E$2:F$35,2,FALSE)</f>
        <v>Sumatera Barat</v>
      </c>
      <c r="AA61" s="1" t="str">
        <f t="shared" si="6"/>
        <v>1375</v>
      </c>
      <c r="AB61" s="1" t="str">
        <f t="shared" si="7"/>
        <v>BPS Kota Bukittinggi</v>
      </c>
      <c r="AC61" s="1">
        <v>1307</v>
      </c>
      <c r="AD61" s="1" t="s">
        <v>94</v>
      </c>
      <c r="AE61" s="5">
        <v>1307</v>
      </c>
      <c r="AF61" s="2" t="s">
        <v>94</v>
      </c>
      <c r="AG61" s="1">
        <v>1</v>
      </c>
      <c r="AH61" s="5">
        <f>VLOOKUP(D61,'olah pemlap'!G$2:J$589,3,FALSE)</f>
        <v>340053263</v>
      </c>
      <c r="AI61" s="1" t="e">
        <f>VLOOKUP(AH61,BiodataPemlap!B$2:O$152,5,FALSE)</f>
        <v>#N/A</v>
      </c>
    </row>
    <row r="62" spans="1:35" ht="12.75">
      <c r="A62" s="3">
        <v>45447.631219618052</v>
      </c>
      <c r="B62" s="1" t="s">
        <v>35</v>
      </c>
      <c r="C62" s="4" t="str">
        <f t="shared" si="0"/>
        <v>DIV ST</v>
      </c>
      <c r="D62" s="24" t="s">
        <v>1732</v>
      </c>
      <c r="E62" s="2" t="s">
        <v>631</v>
      </c>
      <c r="F62" s="1">
        <f t="shared" si="8"/>
        <v>1</v>
      </c>
      <c r="G62" s="1" t="e">
        <f>VLOOKUP(D62,Sheet1!$A$2:$D$540,4,FALSE)</f>
        <v>#N/A</v>
      </c>
      <c r="H62" s="1" t="e">
        <f t="shared" si="2"/>
        <v>#N/A</v>
      </c>
      <c r="I62" s="1" t="s">
        <v>1733</v>
      </c>
      <c r="J62" s="25" t="s">
        <v>1734</v>
      </c>
      <c r="K62" s="23" t="str">
        <f t="shared" si="3"/>
        <v>6281230960271</v>
      </c>
      <c r="L62" s="23" t="s">
        <v>1735</v>
      </c>
      <c r="M62" s="1" t="s">
        <v>631</v>
      </c>
      <c r="N62" s="1" t="s">
        <v>1141</v>
      </c>
      <c r="O62" s="1" t="s">
        <v>1736</v>
      </c>
      <c r="P62" s="1" t="s">
        <v>1737</v>
      </c>
      <c r="Q62" s="1" t="s">
        <v>1144</v>
      </c>
      <c r="R62" s="1" t="s">
        <v>1738</v>
      </c>
      <c r="S62" s="1" t="s">
        <v>1739</v>
      </c>
      <c r="T62" s="1" t="str">
        <f t="shared" si="4"/>
        <v>Jl. Himalaya Rt 19 Rw 05 No. 584 Kel. Maospati Kec. Maospati</v>
      </c>
      <c r="U62" s="1" t="s">
        <v>1740</v>
      </c>
      <c r="V62" s="1" t="s">
        <v>1741</v>
      </c>
      <c r="W62" s="1" t="s">
        <v>1742</v>
      </c>
      <c r="X62" s="1" t="s">
        <v>1741</v>
      </c>
      <c r="Y62" s="1" t="str">
        <f t="shared" si="5"/>
        <v>35</v>
      </c>
      <c r="Z62" s="1" t="str">
        <f>VLOOKUP(Y62,ja!E$2:F$35,2,FALSE)</f>
        <v>Jawa Timur</v>
      </c>
      <c r="AA62" s="1" t="str">
        <f t="shared" si="6"/>
        <v>3577</v>
      </c>
      <c r="AB62" s="1" t="str">
        <f t="shared" si="7"/>
        <v>BPS Kota Madiun</v>
      </c>
      <c r="AC62" s="1">
        <v>3519</v>
      </c>
      <c r="AD62" s="1" t="s">
        <v>632</v>
      </c>
      <c r="AE62" s="5">
        <v>3519</v>
      </c>
      <c r="AF62" s="2" t="s">
        <v>632</v>
      </c>
      <c r="AG62" s="1">
        <v>1</v>
      </c>
      <c r="AH62" s="5">
        <f>VLOOKUP(D62,'olah pemlap'!G$2:J$589,3,FALSE)</f>
        <v>340018515</v>
      </c>
      <c r="AI62" s="1" t="e">
        <f>VLOOKUP(AH62,BiodataPemlap!B$2:O$152,5,FALSE)</f>
        <v>#N/A</v>
      </c>
    </row>
    <row r="63" spans="1:35" ht="12.75">
      <c r="A63" s="3">
        <v>45447.632114305554</v>
      </c>
      <c r="B63" s="1" t="s">
        <v>11</v>
      </c>
      <c r="C63" s="4" t="str">
        <f t="shared" si="0"/>
        <v>DIV KS</v>
      </c>
      <c r="D63" s="24" t="s">
        <v>1743</v>
      </c>
      <c r="E63" s="2" t="s">
        <v>486</v>
      </c>
      <c r="F63" s="1">
        <f t="shared" si="8"/>
        <v>1</v>
      </c>
      <c r="G63" s="1" t="e">
        <f>VLOOKUP(D63,Sheet1!$A$2:$D$540,4,FALSE)</f>
        <v>#N/A</v>
      </c>
      <c r="H63" s="1" t="e">
        <f t="shared" si="2"/>
        <v>#N/A</v>
      </c>
      <c r="I63" s="1" t="s">
        <v>1744</v>
      </c>
      <c r="J63" s="25" t="s">
        <v>1745</v>
      </c>
      <c r="K63" s="23" t="str">
        <f t="shared" si="3"/>
        <v>6281226148869</v>
      </c>
      <c r="L63" s="23" t="s">
        <v>1746</v>
      </c>
      <c r="M63" s="1" t="s">
        <v>1747</v>
      </c>
      <c r="N63" s="1" t="s">
        <v>1141</v>
      </c>
      <c r="O63" s="1" t="s">
        <v>1748</v>
      </c>
      <c r="P63" s="1" t="s">
        <v>1749</v>
      </c>
      <c r="Q63" s="1" t="s">
        <v>1144</v>
      </c>
      <c r="R63" s="1" t="s">
        <v>1750</v>
      </c>
      <c r="S63" s="1" t="s">
        <v>1558</v>
      </c>
      <c r="T63" s="1" t="str">
        <f t="shared" si="4"/>
        <v>Blorong Rt 3 Rw 1 Ngunut, Jumantono, Karanganyar, Jawa Tengah</v>
      </c>
      <c r="U63" s="1" t="s">
        <v>1559</v>
      </c>
      <c r="V63" s="1" t="s">
        <v>1560</v>
      </c>
      <c r="W63" s="1" t="s">
        <v>1561</v>
      </c>
      <c r="X63" s="1" t="s">
        <v>1560</v>
      </c>
      <c r="Y63" s="1" t="str">
        <f t="shared" si="5"/>
        <v>33</v>
      </c>
      <c r="Z63" s="1" t="str">
        <f>VLOOKUP(Y63,ja!E$2:F$35,2,FALSE)</f>
        <v>Jawa Tengah</v>
      </c>
      <c r="AA63" s="1" t="str">
        <f t="shared" si="6"/>
        <v>3313</v>
      </c>
      <c r="AB63" s="1" t="str">
        <f t="shared" si="7"/>
        <v>BPS Kabupaten Karanganyar</v>
      </c>
      <c r="AD63" s="1" t="s">
        <v>1150</v>
      </c>
      <c r="AE63" s="5" t="s">
        <v>487</v>
      </c>
      <c r="AF63" s="2" t="s">
        <v>488</v>
      </c>
      <c r="AG63" s="1">
        <v>1</v>
      </c>
      <c r="AH63" s="5">
        <f>VLOOKUP(D63,'olah pemlap'!G$2:J$589,3,FALSE)</f>
        <v>340017911</v>
      </c>
      <c r="AI63" s="1" t="e">
        <f>VLOOKUP(AH63,BiodataPemlap!B$2:O$152,5,FALSE)</f>
        <v>#N/A</v>
      </c>
    </row>
    <row r="64" spans="1:35" ht="12.75">
      <c r="A64" s="3">
        <v>45447.632157581014</v>
      </c>
      <c r="B64" s="1" t="s">
        <v>57</v>
      </c>
      <c r="C64" s="4" t="str">
        <f t="shared" si="0"/>
        <v>DIV KS</v>
      </c>
      <c r="D64" s="24" t="s">
        <v>1751</v>
      </c>
      <c r="E64" s="2" t="s">
        <v>204</v>
      </c>
      <c r="F64" s="1">
        <f t="shared" si="8"/>
        <v>1</v>
      </c>
      <c r="G64" s="1" t="e">
        <f>VLOOKUP(D64,Sheet1!$A$2:$D$540,4,FALSE)</f>
        <v>#N/A</v>
      </c>
      <c r="H64" s="1" t="e">
        <f t="shared" si="2"/>
        <v>#N/A</v>
      </c>
      <c r="I64" s="1" t="s">
        <v>1752</v>
      </c>
      <c r="J64" s="25" t="s">
        <v>1753</v>
      </c>
      <c r="K64" s="23" t="str">
        <f t="shared" si="3"/>
        <v>6282278841408</v>
      </c>
      <c r="L64" s="23" t="s">
        <v>1754</v>
      </c>
      <c r="M64" s="1" t="s">
        <v>1755</v>
      </c>
      <c r="N64" s="1" t="s">
        <v>1286</v>
      </c>
      <c r="O64" s="1" t="s">
        <v>1756</v>
      </c>
      <c r="P64" s="1" t="s">
        <v>1757</v>
      </c>
      <c r="Q64" s="1" t="s">
        <v>1144</v>
      </c>
      <c r="R64" s="1" t="s">
        <v>1758</v>
      </c>
      <c r="S64" s="1" t="s">
        <v>1672</v>
      </c>
      <c r="T64" s="1" t="str">
        <f t="shared" si="4"/>
        <v>Perumahan Palmsville Residence, Blok H2, Jl. Pulau Buton No.Dalam, Jagabaya Ii, Kec. Way Halim, Kota Bandar Lampung, Lampung 35122</v>
      </c>
      <c r="U64" s="1" t="s">
        <v>1672</v>
      </c>
      <c r="V64" s="1" t="s">
        <v>1674</v>
      </c>
      <c r="W64" s="1" t="s">
        <v>1675</v>
      </c>
      <c r="X64" s="1" t="s">
        <v>1675</v>
      </c>
      <c r="Y64" s="1" t="str">
        <f t="shared" si="5"/>
        <v>18</v>
      </c>
      <c r="Z64" s="1" t="str">
        <f>VLOOKUP(Y64,ja!E$2:F$35,2,FALSE)</f>
        <v>Lampung</v>
      </c>
      <c r="AA64" s="1" t="str">
        <f t="shared" si="6"/>
        <v>1871</v>
      </c>
      <c r="AB64" s="1" t="str">
        <f t="shared" si="7"/>
        <v>BPS Kota Bandar Lampung</v>
      </c>
      <c r="AD64" s="1" t="s">
        <v>1150</v>
      </c>
      <c r="AE64" s="5" t="s">
        <v>205</v>
      </c>
      <c r="AF64" s="2" t="s">
        <v>206</v>
      </c>
      <c r="AG64" s="1">
        <v>1</v>
      </c>
      <c r="AH64" s="5" t="e">
        <f>VLOOKUP(D64,'olah pemlap'!G$2:J$589,3,FALSE)</f>
        <v>#N/A</v>
      </c>
      <c r="AI64" s="1" t="e">
        <f>VLOOKUP(AH64,BiodataPemlap!B$2:O$152,5,FALSE)</f>
        <v>#N/A</v>
      </c>
    </row>
    <row r="65" spans="1:35" ht="12.75">
      <c r="A65" s="3">
        <v>45447.634086087965</v>
      </c>
      <c r="B65" s="1" t="s">
        <v>11</v>
      </c>
      <c r="C65" s="4" t="str">
        <f t="shared" si="0"/>
        <v>DIV KS</v>
      </c>
      <c r="D65" s="24" t="s">
        <v>1759</v>
      </c>
      <c r="E65" s="2" t="s">
        <v>44</v>
      </c>
      <c r="F65" s="1">
        <f t="shared" si="8"/>
        <v>1</v>
      </c>
      <c r="G65" s="1" t="e">
        <f>VLOOKUP(D65,Sheet1!$A$2:$D$540,4,FALSE)</f>
        <v>#N/A</v>
      </c>
      <c r="H65" s="1" t="e">
        <f t="shared" si="2"/>
        <v>#N/A</v>
      </c>
      <c r="I65" s="1" t="s">
        <v>1760</v>
      </c>
      <c r="J65" s="1">
        <v>6281371868932</v>
      </c>
      <c r="K65" s="23">
        <f t="shared" si="3"/>
        <v>6281371868932</v>
      </c>
      <c r="L65" s="23" t="s">
        <v>1761</v>
      </c>
      <c r="M65" s="1" t="s">
        <v>1762</v>
      </c>
      <c r="N65" s="1" t="s">
        <v>1141</v>
      </c>
      <c r="O65" s="1" t="s">
        <v>1763</v>
      </c>
      <c r="P65" s="1" t="s">
        <v>1191</v>
      </c>
      <c r="Q65" s="1" t="s">
        <v>1144</v>
      </c>
      <c r="R65" s="1" t="s">
        <v>1764</v>
      </c>
      <c r="S65" s="1" t="s">
        <v>1765</v>
      </c>
      <c r="T65" s="1" t="str">
        <f t="shared" si="4"/>
        <v>Aek Botik Julu, Desa Nahornop Marsada, Kecamatan Pahae Jae</v>
      </c>
      <c r="U65" s="1" t="s">
        <v>1766</v>
      </c>
      <c r="V65" s="1" t="s">
        <v>1767</v>
      </c>
      <c r="W65" s="1" t="s">
        <v>1768</v>
      </c>
      <c r="X65" s="1" t="s">
        <v>1767</v>
      </c>
      <c r="Y65" s="1" t="str">
        <f t="shared" si="5"/>
        <v>12</v>
      </c>
      <c r="Z65" s="1" t="str">
        <f>VLOOKUP(Y65,ja!E$2:F$35,2,FALSE)</f>
        <v>Sumatera Utara</v>
      </c>
      <c r="AA65" s="1" t="str">
        <f t="shared" si="6"/>
        <v>1205</v>
      </c>
      <c r="AB65" s="1" t="str">
        <f t="shared" si="7"/>
        <v>BPS Kabupaten Tapanuli Utara</v>
      </c>
      <c r="AD65" s="1" t="s">
        <v>1150</v>
      </c>
      <c r="AE65" s="5" t="s">
        <v>45</v>
      </c>
      <c r="AF65" s="2" t="s">
        <v>46</v>
      </c>
      <c r="AG65" s="1">
        <v>1</v>
      </c>
      <c r="AH65" s="5">
        <f>VLOOKUP(D65,'olah pemlap'!G$2:J$589,3,FALSE)</f>
        <v>340050133</v>
      </c>
      <c r="AI65" s="1" t="e">
        <f>VLOOKUP(AH65,BiodataPemlap!B$2:O$152,5,FALSE)</f>
        <v>#N/A</v>
      </c>
    </row>
    <row r="66" spans="1:35" ht="12.75">
      <c r="A66" s="3">
        <v>45447.836916446759</v>
      </c>
      <c r="B66" s="1" t="s">
        <v>141</v>
      </c>
      <c r="C66" s="4" t="str">
        <f t="shared" si="0"/>
        <v>DIV ST</v>
      </c>
      <c r="D66" s="24" t="s">
        <v>1769</v>
      </c>
      <c r="E66" s="2" t="s">
        <v>468</v>
      </c>
      <c r="F66" s="1">
        <f t="shared" si="8"/>
        <v>1</v>
      </c>
      <c r="G66" s="1" t="e">
        <f>VLOOKUP(D66,Sheet1!$A$2:$D$540,4,FALSE)</f>
        <v>#N/A</v>
      </c>
      <c r="H66" s="1" t="e">
        <f t="shared" si="2"/>
        <v>#N/A</v>
      </c>
      <c r="I66" s="1" t="s">
        <v>1770</v>
      </c>
      <c r="J66" s="25" t="s">
        <v>1771</v>
      </c>
      <c r="K66" s="23" t="str">
        <f t="shared" si="3"/>
        <v>6289678011121</v>
      </c>
      <c r="L66" s="23" t="s">
        <v>1772</v>
      </c>
      <c r="M66" s="1" t="s">
        <v>1773</v>
      </c>
      <c r="N66" s="1" t="s">
        <v>1141</v>
      </c>
      <c r="O66" s="1" t="s">
        <v>1774</v>
      </c>
      <c r="P66" s="1" t="s">
        <v>1775</v>
      </c>
      <c r="Q66" s="1" t="s">
        <v>1144</v>
      </c>
      <c r="R66" s="1" t="s">
        <v>1776</v>
      </c>
      <c r="S66" s="1" t="s">
        <v>1193</v>
      </c>
      <c r="T66" s="1" t="str">
        <f t="shared" si="4"/>
        <v>Kanjengan Rt 01/Rw 02, Bareng, Klaten Tengah</v>
      </c>
      <c r="U66" s="1" t="s">
        <v>1559</v>
      </c>
      <c r="V66" s="1" t="s">
        <v>1195</v>
      </c>
      <c r="W66" s="1" t="s">
        <v>1561</v>
      </c>
      <c r="X66" s="1" t="s">
        <v>1195</v>
      </c>
      <c r="Y66" s="1" t="str">
        <f t="shared" si="5"/>
        <v>33</v>
      </c>
      <c r="Z66" s="1" t="str">
        <f>VLOOKUP(Y66,ja!E$2:F$35,2,FALSE)</f>
        <v>Jawa Tengah</v>
      </c>
      <c r="AA66" s="1" t="str">
        <f t="shared" si="6"/>
        <v>3310</v>
      </c>
      <c r="AB66" s="1" t="str">
        <f t="shared" si="7"/>
        <v>BPS Kabupaten Klaten</v>
      </c>
      <c r="AD66" s="1" t="s">
        <v>1150</v>
      </c>
      <c r="AE66" s="5" t="s">
        <v>462</v>
      </c>
      <c r="AF66" s="2" t="s">
        <v>463</v>
      </c>
      <c r="AG66" s="1">
        <v>1</v>
      </c>
      <c r="AH66" s="5" t="e">
        <f>VLOOKUP(D66,'olah pemlap'!G$2:J$589,3,FALSE)</f>
        <v>#N/A</v>
      </c>
      <c r="AI66" s="1" t="e">
        <f>VLOOKUP(AH66,BiodataPemlap!B$2:O$152,5,FALSE)</f>
        <v>#N/A</v>
      </c>
    </row>
    <row r="67" spans="1:35" ht="12.75">
      <c r="A67" s="3">
        <v>45447.634394826389</v>
      </c>
      <c r="B67" s="1" t="s">
        <v>20</v>
      </c>
      <c r="C67" s="4" t="str">
        <f t="shared" si="0"/>
        <v>DIV ST</v>
      </c>
      <c r="D67" s="24" t="s">
        <v>1777</v>
      </c>
      <c r="E67" s="2" t="s">
        <v>1778</v>
      </c>
      <c r="F67" s="1">
        <f t="shared" si="8"/>
        <v>1</v>
      </c>
      <c r="G67" s="1" t="e">
        <f>VLOOKUP(D67,Sheet1!$A$2:$D$540,4,FALSE)</f>
        <v>#N/A</v>
      </c>
      <c r="H67" s="1" t="e">
        <f t="shared" si="2"/>
        <v>#N/A</v>
      </c>
      <c r="I67" s="1" t="s">
        <v>1779</v>
      </c>
      <c r="J67" s="25" t="s">
        <v>1780</v>
      </c>
      <c r="K67" s="23" t="str">
        <f t="shared" si="3"/>
        <v>6281325522342</v>
      </c>
      <c r="L67" s="23" t="s">
        <v>1781</v>
      </c>
      <c r="M67" s="1" t="s">
        <v>1778</v>
      </c>
      <c r="N67" s="1" t="s">
        <v>1141</v>
      </c>
      <c r="O67" s="1" t="s">
        <v>1782</v>
      </c>
      <c r="P67" s="1" t="s">
        <v>1783</v>
      </c>
      <c r="Q67" s="1" t="s">
        <v>1144</v>
      </c>
      <c r="R67" s="1" t="s">
        <v>1784</v>
      </c>
      <c r="S67" s="1" t="s">
        <v>1692</v>
      </c>
      <c r="T67" s="1" t="str">
        <f t="shared" si="4"/>
        <v>Jl Baron Km 08, Karangasem Rt 06 Rw 09, Mulo, Wonosari, Gunungkidul, Di Yogyakarta</v>
      </c>
      <c r="U67" s="1" t="s">
        <v>1146</v>
      </c>
      <c r="V67" s="1" t="s">
        <v>1693</v>
      </c>
      <c r="W67" s="1" t="s">
        <v>1148</v>
      </c>
      <c r="X67" s="1" t="s">
        <v>1693</v>
      </c>
      <c r="Y67" s="1" t="str">
        <f t="shared" si="5"/>
        <v>34</v>
      </c>
      <c r="Z67" s="1" t="str">
        <f>VLOOKUP(Y67,ja!E$2:F$35,2,FALSE)</f>
        <v>DI Yogyakarta</v>
      </c>
      <c r="AA67" s="1" t="str">
        <f t="shared" si="6"/>
        <v>3403</v>
      </c>
      <c r="AB67" s="1" t="str">
        <f t="shared" si="7"/>
        <v>BPS Kabupaten Gunungkidul</v>
      </c>
      <c r="AD67" s="1" t="s">
        <v>1150</v>
      </c>
      <c r="AE67" s="5" t="s">
        <v>602</v>
      </c>
      <c r="AF67" s="2" t="s">
        <v>603</v>
      </c>
      <c r="AG67" s="1">
        <v>1</v>
      </c>
      <c r="AH67" s="5">
        <f>VLOOKUP(D67,'olah pemlap'!G$2:J$589,3,FALSE)</f>
        <v>340016964</v>
      </c>
      <c r="AI67" s="1" t="e">
        <f>VLOOKUP(AH67,BiodataPemlap!B$2:O$152,5,FALSE)</f>
        <v>#N/A</v>
      </c>
    </row>
    <row r="68" spans="1:35" ht="12.75">
      <c r="A68" s="3">
        <v>45447.634578796293</v>
      </c>
      <c r="B68" s="1" t="s">
        <v>57</v>
      </c>
      <c r="C68" s="4" t="str">
        <f t="shared" si="0"/>
        <v>DIV KS</v>
      </c>
      <c r="D68" s="24" t="s">
        <v>1785</v>
      </c>
      <c r="E68" s="2" t="s">
        <v>582</v>
      </c>
      <c r="F68" s="1">
        <f t="shared" si="8"/>
        <v>1</v>
      </c>
      <c r="G68" s="1" t="e">
        <f>VLOOKUP(D68,Sheet1!$A$2:$D$540,4,FALSE)</f>
        <v>#N/A</v>
      </c>
      <c r="H68" s="1" t="e">
        <f t="shared" si="2"/>
        <v>#N/A</v>
      </c>
      <c r="I68" s="1" t="s">
        <v>1786</v>
      </c>
      <c r="J68" s="25" t="s">
        <v>1787</v>
      </c>
      <c r="K68" s="23" t="str">
        <f t="shared" si="3"/>
        <v>6289508582301</v>
      </c>
      <c r="L68" s="26" t="s">
        <v>1788</v>
      </c>
      <c r="M68" s="1" t="s">
        <v>1789</v>
      </c>
      <c r="N68" s="1" t="s">
        <v>1141</v>
      </c>
      <c r="O68" s="1" t="s">
        <v>1790</v>
      </c>
      <c r="P68" s="1" t="s">
        <v>1791</v>
      </c>
      <c r="Q68" s="1" t="s">
        <v>1144</v>
      </c>
      <c r="R68" s="1" t="s">
        <v>1792</v>
      </c>
      <c r="S68" s="1" t="s">
        <v>1146</v>
      </c>
      <c r="T68" s="1" t="str">
        <f t="shared" si="4"/>
        <v>Rt 06/Rw 28, Dusun Sidomulyo Trimulyo Sleman Kabupaten Sleman</v>
      </c>
      <c r="U68" s="1" t="s">
        <v>1146</v>
      </c>
      <c r="V68" s="1" t="s">
        <v>1148</v>
      </c>
      <c r="W68" s="1" t="s">
        <v>1541</v>
      </c>
      <c r="X68" s="1" t="s">
        <v>1541</v>
      </c>
      <c r="Y68" s="1" t="str">
        <f t="shared" si="5"/>
        <v>34</v>
      </c>
      <c r="Z68" s="1" t="str">
        <f>VLOOKUP(Y68,ja!E$2:F$35,2,FALSE)</f>
        <v>DI Yogyakarta</v>
      </c>
      <c r="AA68" s="1" t="str">
        <f t="shared" si="6"/>
        <v>3400</v>
      </c>
      <c r="AB68" s="1" t="str">
        <f t="shared" si="7"/>
        <v>BPS Provinsi DI Yogyakarta</v>
      </c>
      <c r="AD68" s="1" t="s">
        <v>1150</v>
      </c>
      <c r="AE68" s="5" t="s">
        <v>579</v>
      </c>
      <c r="AF68" s="2" t="s">
        <v>580</v>
      </c>
      <c r="AG68" s="1">
        <v>1</v>
      </c>
      <c r="AH68" s="5">
        <f>VLOOKUP(D68,'olah pemlap'!G$2:J$589,3,FALSE)</f>
        <v>340019189</v>
      </c>
      <c r="AI68" s="1" t="e">
        <f>VLOOKUP(AH68,BiodataPemlap!B$2:O$152,5,FALSE)</f>
        <v>#N/A</v>
      </c>
    </row>
    <row r="69" spans="1:35" ht="12.75">
      <c r="A69" s="3">
        <v>45447.767375763884</v>
      </c>
      <c r="B69" s="1" t="s">
        <v>103</v>
      </c>
      <c r="C69" s="4" t="str">
        <f t="shared" si="0"/>
        <v>DIV ST</v>
      </c>
      <c r="D69" s="24" t="s">
        <v>1793</v>
      </c>
      <c r="E69" s="2" t="s">
        <v>870</v>
      </c>
      <c r="F69" s="1">
        <f t="shared" si="8"/>
        <v>1</v>
      </c>
      <c r="G69" s="1" t="e">
        <f>VLOOKUP(D69,Sheet1!$A$2:$D$540,4,FALSE)</f>
        <v>#N/A</v>
      </c>
      <c r="H69" s="1" t="e">
        <f t="shared" si="2"/>
        <v>#N/A</v>
      </c>
      <c r="I69" s="1" t="s">
        <v>1794</v>
      </c>
      <c r="J69" s="25" t="s">
        <v>1795</v>
      </c>
      <c r="K69" s="23" t="str">
        <f t="shared" si="3"/>
        <v>6287846731942</v>
      </c>
      <c r="L69" s="23" t="s">
        <v>1796</v>
      </c>
      <c r="M69" s="1" t="s">
        <v>870</v>
      </c>
      <c r="N69" s="1" t="s">
        <v>1155</v>
      </c>
      <c r="O69" s="1" t="s">
        <v>1797</v>
      </c>
      <c r="P69" s="1" t="s">
        <v>1458</v>
      </c>
      <c r="Q69" s="1" t="s">
        <v>1144</v>
      </c>
      <c r="R69" s="1" t="s">
        <v>1798</v>
      </c>
      <c r="S69" s="1" t="s">
        <v>1799</v>
      </c>
      <c r="T69" s="1" t="str">
        <f t="shared" si="4"/>
        <v xml:space="preserve">Jalan Pembangunan Rt 24 No 17 Blok A Kelurahan Telaga Sari Kecamatan Balikpapan Kota </v>
      </c>
      <c r="U69" s="1" t="s">
        <v>1800</v>
      </c>
      <c r="V69" s="1" t="s">
        <v>1801</v>
      </c>
      <c r="W69" s="1" t="s">
        <v>1801</v>
      </c>
      <c r="X69" s="1" t="s">
        <v>1801</v>
      </c>
      <c r="Y69" s="1" t="str">
        <f t="shared" si="5"/>
        <v>64</v>
      </c>
      <c r="Z69" s="1" t="str">
        <f>VLOOKUP(Y69,ja!E$2:F$35,2,FALSE)</f>
        <v>Kalimantan Timur</v>
      </c>
      <c r="AA69" s="1" t="str">
        <f t="shared" si="6"/>
        <v>6471</v>
      </c>
      <c r="AB69" s="1" t="str">
        <f t="shared" si="7"/>
        <v>BPS Kota Balikpapan</v>
      </c>
      <c r="AD69" s="1" t="s">
        <v>1150</v>
      </c>
      <c r="AE69" s="5" t="s">
        <v>868</v>
      </c>
      <c r="AF69" s="2" t="s">
        <v>869</v>
      </c>
      <c r="AG69" s="1">
        <v>1</v>
      </c>
      <c r="AH69" s="5">
        <f>VLOOKUP(D69,'olah pemlap'!G$2:J$589,3,FALSE)</f>
        <v>340053829</v>
      </c>
      <c r="AI69" s="1" t="e">
        <f>VLOOKUP(AH69,BiodataPemlap!B$2:O$152,5,FALSE)</f>
        <v>#N/A</v>
      </c>
    </row>
    <row r="70" spans="1:35" ht="12.75">
      <c r="A70" s="3">
        <v>45451.408997974533</v>
      </c>
      <c r="B70" s="1" t="s">
        <v>11</v>
      </c>
      <c r="C70" s="4" t="str">
        <f t="shared" si="0"/>
        <v>DIV KS</v>
      </c>
      <c r="D70" s="24" t="s">
        <v>1802</v>
      </c>
      <c r="E70" s="2" t="s">
        <v>583</v>
      </c>
      <c r="F70" s="1">
        <f t="shared" si="8"/>
        <v>1</v>
      </c>
      <c r="G70" s="1" t="e">
        <f>VLOOKUP(D70,Sheet1!$A$2:$D$540,4,FALSE)</f>
        <v>#N/A</v>
      </c>
      <c r="H70" s="1" t="e">
        <f t="shared" si="2"/>
        <v>#N/A</v>
      </c>
      <c r="I70" s="1" t="s">
        <v>1803</v>
      </c>
      <c r="J70" s="25" t="s">
        <v>1804</v>
      </c>
      <c r="K70" s="23" t="str">
        <f t="shared" si="3"/>
        <v>6289671721913</v>
      </c>
      <c r="L70" s="23" t="s">
        <v>1805</v>
      </c>
      <c r="M70" s="1" t="s">
        <v>583</v>
      </c>
      <c r="N70" s="1" t="s">
        <v>1141</v>
      </c>
      <c r="O70" s="1" t="s">
        <v>1806</v>
      </c>
      <c r="P70" s="1" t="s">
        <v>1807</v>
      </c>
      <c r="Q70" s="1" t="s">
        <v>1144</v>
      </c>
      <c r="R70" s="1" t="s">
        <v>1808</v>
      </c>
      <c r="S70" s="1" t="s">
        <v>1146</v>
      </c>
      <c r="T70" s="1" t="str">
        <f t="shared" si="4"/>
        <v>Nyamplung Lor Rt 01 Rw 07, Balecatur, Gamping</v>
      </c>
      <c r="U70" s="1" t="s">
        <v>1147</v>
      </c>
      <c r="V70" s="1" t="s">
        <v>1148</v>
      </c>
      <c r="W70" s="1" t="s">
        <v>1541</v>
      </c>
      <c r="X70" s="1" t="s">
        <v>1541</v>
      </c>
      <c r="Y70" s="1" t="str">
        <f t="shared" si="5"/>
        <v>34</v>
      </c>
      <c r="Z70" s="1" t="str">
        <f>VLOOKUP(Y70,ja!E$2:F$35,2,FALSE)</f>
        <v>DI Yogyakarta</v>
      </c>
      <c r="AA70" s="1" t="str">
        <f t="shared" si="6"/>
        <v>3400</v>
      </c>
      <c r="AB70" s="1" t="str">
        <f t="shared" si="7"/>
        <v>BPS Provinsi DI Yogyakarta</v>
      </c>
      <c r="AD70" s="1" t="s">
        <v>1150</v>
      </c>
      <c r="AE70" s="5" t="s">
        <v>579</v>
      </c>
      <c r="AF70" s="2" t="s">
        <v>580</v>
      </c>
      <c r="AG70" s="1">
        <v>1</v>
      </c>
      <c r="AH70" s="5">
        <f>VLOOKUP(D70,'olah pemlap'!G$2:J$589,3,FALSE)</f>
        <v>340019189</v>
      </c>
      <c r="AI70" s="1" t="e">
        <f>VLOOKUP(AH70,BiodataPemlap!B$2:O$152,5,FALSE)</f>
        <v>#N/A</v>
      </c>
    </row>
    <row r="71" spans="1:35" ht="12.75">
      <c r="A71" s="3">
        <v>45447.653180185182</v>
      </c>
      <c r="B71" s="1" t="s">
        <v>11</v>
      </c>
      <c r="C71" s="4" t="str">
        <f t="shared" si="0"/>
        <v>DIV KS</v>
      </c>
      <c r="D71" s="24" t="s">
        <v>1809</v>
      </c>
      <c r="E71" s="2" t="s">
        <v>395</v>
      </c>
      <c r="F71" s="1">
        <f t="shared" si="8"/>
        <v>1</v>
      </c>
      <c r="G71" s="1" t="e">
        <f>VLOOKUP(D71,Sheet1!$A$2:$D$540,4,FALSE)</f>
        <v>#N/A</v>
      </c>
      <c r="H71" s="1" t="e">
        <f t="shared" si="2"/>
        <v>#N/A</v>
      </c>
      <c r="I71" s="1" t="s">
        <v>1810</v>
      </c>
      <c r="J71" s="25" t="s">
        <v>1811</v>
      </c>
      <c r="K71" s="23" t="str">
        <f t="shared" si="3"/>
        <v>6285226092657</v>
      </c>
      <c r="L71" s="23" t="s">
        <v>1812</v>
      </c>
      <c r="M71" s="1" t="s">
        <v>1813</v>
      </c>
      <c r="N71" s="1" t="s">
        <v>1814</v>
      </c>
      <c r="O71" s="1" t="s">
        <v>1815</v>
      </c>
      <c r="P71" s="1" t="s">
        <v>1816</v>
      </c>
      <c r="Q71" s="1" t="s">
        <v>1144</v>
      </c>
      <c r="R71" s="1" t="s">
        <v>1817</v>
      </c>
      <c r="S71" s="1" t="s">
        <v>1359</v>
      </c>
      <c r="T71" s="1" t="str">
        <f t="shared" si="4"/>
        <v>Jalan Parangkusumo Viii No.17 Rt 2/Rw 3, Kelurahan Tlogosari Kulon, Kecamatan Pedurungan, Kota Semarang</v>
      </c>
      <c r="U71" s="1" t="s">
        <v>1359</v>
      </c>
      <c r="V71" s="1" t="s">
        <v>1362</v>
      </c>
      <c r="W71" s="1" t="s">
        <v>1361</v>
      </c>
      <c r="X71" s="1" t="s">
        <v>1362</v>
      </c>
      <c r="Y71" s="1" t="str">
        <f t="shared" si="5"/>
        <v>33</v>
      </c>
      <c r="Z71" s="1" t="str">
        <f>VLOOKUP(Y71,ja!E$2:F$35,2,FALSE)</f>
        <v>Jawa Tengah</v>
      </c>
      <c r="AA71" s="1" t="str">
        <f t="shared" si="6"/>
        <v>3374</v>
      </c>
      <c r="AB71" s="1" t="str">
        <f t="shared" si="7"/>
        <v>BPS Kota Semarang</v>
      </c>
      <c r="AC71" s="1">
        <v>3324</v>
      </c>
      <c r="AD71" s="1" t="s">
        <v>394</v>
      </c>
      <c r="AE71" s="5">
        <v>3324</v>
      </c>
      <c r="AF71" s="2" t="s">
        <v>394</v>
      </c>
      <c r="AG71" s="1">
        <v>1</v>
      </c>
      <c r="AH71" s="5">
        <f>VLOOKUP(D71,'olah pemlap'!G$2:J$589,3,FALSE)</f>
        <v>340056918</v>
      </c>
      <c r="AI71" s="1" t="e">
        <f>VLOOKUP(AH71,BiodataPemlap!B$2:O$152,5,FALSE)</f>
        <v>#N/A</v>
      </c>
    </row>
    <row r="72" spans="1:35" ht="12.75">
      <c r="A72" s="3">
        <v>45447.636389560183</v>
      </c>
      <c r="B72" s="1" t="s">
        <v>32</v>
      </c>
      <c r="C72" s="4" t="str">
        <f t="shared" si="0"/>
        <v>DIV KS</v>
      </c>
      <c r="D72" s="24" t="s">
        <v>1818</v>
      </c>
      <c r="E72" s="2" t="s">
        <v>191</v>
      </c>
      <c r="F72" s="1">
        <f t="shared" si="8"/>
        <v>1</v>
      </c>
      <c r="G72" s="1" t="e">
        <f>VLOOKUP(D72,Sheet1!$A$2:$D$540,4,FALSE)</f>
        <v>#N/A</v>
      </c>
      <c r="H72" s="1" t="e">
        <f t="shared" si="2"/>
        <v>#N/A</v>
      </c>
      <c r="I72" s="1" t="s">
        <v>1819</v>
      </c>
      <c r="J72" s="25" t="s">
        <v>1820</v>
      </c>
      <c r="K72" s="23" t="str">
        <f t="shared" si="3"/>
        <v>6288269715195</v>
      </c>
      <c r="L72" s="23" t="s">
        <v>1821</v>
      </c>
      <c r="M72" s="1" t="s">
        <v>191</v>
      </c>
      <c r="N72" s="1" t="s">
        <v>1177</v>
      </c>
      <c r="O72" s="1" t="s">
        <v>1822</v>
      </c>
      <c r="P72" s="1" t="s">
        <v>1823</v>
      </c>
      <c r="Q72" s="1" t="s">
        <v>1144</v>
      </c>
      <c r="R72" s="1" t="s">
        <v>1824</v>
      </c>
      <c r="S72" s="1" t="s">
        <v>1825</v>
      </c>
      <c r="T72" s="1" t="str">
        <f t="shared" si="4"/>
        <v>Rt07/Rw02, No. 80, Jl. Mawar Gg. Masjid, Kel. Hajimena, Kec. Natar</v>
      </c>
      <c r="U72" s="1" t="s">
        <v>1672</v>
      </c>
      <c r="V72" s="1" t="s">
        <v>1674</v>
      </c>
      <c r="W72" s="1" t="s">
        <v>1675</v>
      </c>
      <c r="X72" s="1" t="s">
        <v>1674</v>
      </c>
      <c r="Y72" s="1" t="str">
        <f t="shared" si="5"/>
        <v>18</v>
      </c>
      <c r="Z72" s="1" t="str">
        <f>VLOOKUP(Y72,ja!E$2:F$35,2,FALSE)</f>
        <v>Lampung</v>
      </c>
      <c r="AA72" s="1" t="str">
        <f t="shared" si="6"/>
        <v>1800</v>
      </c>
      <c r="AB72" s="1" t="str">
        <f t="shared" si="7"/>
        <v>BPS Provinsi Lampung</v>
      </c>
      <c r="AD72" s="1" t="s">
        <v>1150</v>
      </c>
      <c r="AE72" s="5" t="s">
        <v>189</v>
      </c>
      <c r="AF72" s="2" t="s">
        <v>190</v>
      </c>
      <c r="AG72" s="1">
        <v>1</v>
      </c>
      <c r="AH72" s="5" t="e">
        <f>VLOOKUP(D72,'olah pemlap'!G$2:J$589,3,FALSE)</f>
        <v>#N/A</v>
      </c>
      <c r="AI72" s="1" t="e">
        <f>VLOOKUP(AH72,BiodataPemlap!B$2:O$152,5,FALSE)</f>
        <v>#N/A</v>
      </c>
    </row>
    <row r="73" spans="1:35" ht="12.75">
      <c r="A73" s="3">
        <v>45447.636891493057</v>
      </c>
      <c r="B73" s="1" t="s">
        <v>32</v>
      </c>
      <c r="C73" s="4" t="str">
        <f t="shared" si="0"/>
        <v>DIV KS</v>
      </c>
      <c r="D73" s="24" t="s">
        <v>1826</v>
      </c>
      <c r="E73" s="2" t="s">
        <v>609</v>
      </c>
      <c r="F73" s="1">
        <f t="shared" si="8"/>
        <v>1</v>
      </c>
      <c r="G73" s="1" t="e">
        <f>VLOOKUP(D73,Sheet1!$A$2:$D$540,4,FALSE)</f>
        <v>#N/A</v>
      </c>
      <c r="H73" s="1" t="e">
        <f t="shared" si="2"/>
        <v>#N/A</v>
      </c>
      <c r="I73" s="1" t="s">
        <v>1827</v>
      </c>
      <c r="J73" s="25" t="s">
        <v>1828</v>
      </c>
      <c r="K73" s="23" t="str">
        <f t="shared" si="3"/>
        <v>6281391924272</v>
      </c>
      <c r="L73" s="23" t="s">
        <v>1829</v>
      </c>
      <c r="M73" s="1" t="s">
        <v>1830</v>
      </c>
      <c r="N73" s="1" t="s">
        <v>1141</v>
      </c>
      <c r="O73" s="1" t="s">
        <v>1831</v>
      </c>
      <c r="P73" s="1" t="s">
        <v>1832</v>
      </c>
      <c r="Q73" s="1" t="s">
        <v>1144</v>
      </c>
      <c r="R73" s="1" t="s">
        <v>1833</v>
      </c>
      <c r="S73" s="1" t="s">
        <v>1146</v>
      </c>
      <c r="T73" s="1" t="str">
        <f t="shared" si="4"/>
        <v>Jl. Karangmojo Rt 05 Rw 03, Karanganom, Karangmojo, Purwomartani, Kalasan</v>
      </c>
      <c r="U73" s="1" t="s">
        <v>1147</v>
      </c>
      <c r="V73" s="1" t="s">
        <v>1148</v>
      </c>
      <c r="W73" s="1" t="s">
        <v>1149</v>
      </c>
      <c r="X73" s="1" t="s">
        <v>1148</v>
      </c>
      <c r="Y73" s="1" t="str">
        <f t="shared" si="5"/>
        <v>34</v>
      </c>
      <c r="Z73" s="1" t="str">
        <f>VLOOKUP(Y73,ja!E$2:F$35,2,FALSE)</f>
        <v>DI Yogyakarta</v>
      </c>
      <c r="AA73" s="1" t="str">
        <f t="shared" si="6"/>
        <v>3404</v>
      </c>
      <c r="AB73" s="1" t="str">
        <f t="shared" si="7"/>
        <v>BPS Kabupaten Sleman</v>
      </c>
      <c r="AD73" s="1" t="s">
        <v>1150</v>
      </c>
      <c r="AE73" s="5" t="s">
        <v>607</v>
      </c>
      <c r="AF73" s="2" t="s">
        <v>608</v>
      </c>
      <c r="AG73" s="1">
        <v>1</v>
      </c>
      <c r="AH73" s="5">
        <f>VLOOKUP(D73,'olah pemlap'!G$2:J$589,3,FALSE)</f>
        <v>340055324</v>
      </c>
      <c r="AI73" s="1" t="e">
        <f>VLOOKUP(AH73,BiodataPemlap!B$2:O$152,5,FALSE)</f>
        <v>#N/A</v>
      </c>
    </row>
    <row r="74" spans="1:35" ht="12.75">
      <c r="A74" s="3">
        <v>45447.637678217594</v>
      </c>
      <c r="B74" s="1" t="s">
        <v>11</v>
      </c>
      <c r="C74" s="4" t="str">
        <f t="shared" si="0"/>
        <v>DIV KS</v>
      </c>
      <c r="D74" s="24" t="s">
        <v>1834</v>
      </c>
      <c r="E74" s="2" t="s">
        <v>610</v>
      </c>
      <c r="F74" s="1">
        <f t="shared" si="8"/>
        <v>1</v>
      </c>
      <c r="G74" s="1" t="e">
        <f>VLOOKUP(D74,Sheet1!$A$2:$D$540,4,FALSE)</f>
        <v>#N/A</v>
      </c>
      <c r="H74" s="1" t="e">
        <f t="shared" si="2"/>
        <v>#N/A</v>
      </c>
      <c r="I74" s="1" t="s">
        <v>1835</v>
      </c>
      <c r="J74" s="25" t="s">
        <v>1836</v>
      </c>
      <c r="K74" s="23" t="str">
        <f t="shared" si="3"/>
        <v>6285726249142</v>
      </c>
      <c r="L74" s="23" t="s">
        <v>1837</v>
      </c>
      <c r="M74" s="1" t="s">
        <v>1838</v>
      </c>
      <c r="N74" s="1" t="s">
        <v>1141</v>
      </c>
      <c r="O74" s="1" t="s">
        <v>1839</v>
      </c>
      <c r="P74" s="1" t="s">
        <v>1840</v>
      </c>
      <c r="Q74" s="1" t="s">
        <v>1144</v>
      </c>
      <c r="R74" s="1" t="s">
        <v>1841</v>
      </c>
      <c r="S74" s="1" t="s">
        <v>1146</v>
      </c>
      <c r="T74" s="1" t="str">
        <f t="shared" si="4"/>
        <v>Pondok, Rt.02/Rw.01, Selomartani, Kalasan</v>
      </c>
      <c r="U74" s="1" t="s">
        <v>1147</v>
      </c>
      <c r="V74" s="1" t="s">
        <v>1148</v>
      </c>
      <c r="W74" s="1" t="s">
        <v>1149</v>
      </c>
      <c r="X74" s="1" t="s">
        <v>1148</v>
      </c>
      <c r="Y74" s="1" t="str">
        <f t="shared" si="5"/>
        <v>34</v>
      </c>
      <c r="Z74" s="1" t="str">
        <f>VLOOKUP(Y74,ja!E$2:F$35,2,FALSE)</f>
        <v>DI Yogyakarta</v>
      </c>
      <c r="AA74" s="1" t="str">
        <f t="shared" si="6"/>
        <v>3404</v>
      </c>
      <c r="AB74" s="1" t="str">
        <f t="shared" si="7"/>
        <v>BPS Kabupaten Sleman</v>
      </c>
      <c r="AD74" s="1" t="s">
        <v>1150</v>
      </c>
      <c r="AE74" s="5" t="s">
        <v>607</v>
      </c>
      <c r="AF74" s="2" t="s">
        <v>608</v>
      </c>
      <c r="AG74" s="1">
        <v>1</v>
      </c>
      <c r="AH74" s="5">
        <f>VLOOKUP(D74,'olah pemlap'!G$2:J$589,3,FALSE)</f>
        <v>340014135</v>
      </c>
      <c r="AI74" s="1" t="e">
        <f>VLOOKUP(AH74,BiodataPemlap!B$2:O$152,5,FALSE)</f>
        <v>#N/A</v>
      </c>
    </row>
    <row r="75" spans="1:35" ht="12.75">
      <c r="A75" s="3">
        <v>45447.642051087962</v>
      </c>
      <c r="B75" s="1" t="s">
        <v>23</v>
      </c>
      <c r="C75" s="4" t="str">
        <f t="shared" si="0"/>
        <v>DIII ST</v>
      </c>
      <c r="D75" s="24" t="s">
        <v>1842</v>
      </c>
      <c r="E75" s="2" t="s">
        <v>160</v>
      </c>
      <c r="F75" s="1">
        <f t="shared" si="8"/>
        <v>1</v>
      </c>
      <c r="G75" s="1" t="e">
        <f>VLOOKUP(D75,Sheet1!$A$2:$D$540,4,FALSE)</f>
        <v>#N/A</v>
      </c>
      <c r="H75" s="1" t="e">
        <f t="shared" si="2"/>
        <v>#N/A</v>
      </c>
      <c r="I75" s="1" t="s">
        <v>1843</v>
      </c>
      <c r="J75" s="25" t="s">
        <v>1844</v>
      </c>
      <c r="K75" s="23" t="str">
        <f t="shared" si="3"/>
        <v>6281367217118</v>
      </c>
      <c r="L75" s="23" t="s">
        <v>1845</v>
      </c>
      <c r="M75" s="1" t="s">
        <v>160</v>
      </c>
      <c r="N75" s="1" t="s">
        <v>1177</v>
      </c>
      <c r="O75" s="1" t="s">
        <v>1846</v>
      </c>
      <c r="P75" s="1" t="s">
        <v>1847</v>
      </c>
      <c r="Q75" s="1" t="s">
        <v>1144</v>
      </c>
      <c r="R75" s="1" t="s">
        <v>1848</v>
      </c>
      <c r="S75" s="1" t="s">
        <v>1849</v>
      </c>
      <c r="T75" s="1" t="str">
        <f t="shared" si="4"/>
        <v>Jalan Perindustrian 2 Komplek Victoria Park Blok B17 Rt 59, Rw 01, Kelurahan Kebun Bunga, Kecamatan Sukarami</v>
      </c>
      <c r="U75" s="1" t="s">
        <v>1850</v>
      </c>
      <c r="V75" s="1" t="s">
        <v>1851</v>
      </c>
      <c r="W75" s="1" t="s">
        <v>1852</v>
      </c>
      <c r="X75" s="1" t="s">
        <v>1851</v>
      </c>
      <c r="Y75" s="1" t="str">
        <f t="shared" si="5"/>
        <v>16</v>
      </c>
      <c r="Z75" s="1" t="str">
        <f>VLOOKUP(Y75,ja!E$2:F$35,2,FALSE)</f>
        <v>Sumatera Selatan</v>
      </c>
      <c r="AA75" s="1" t="str">
        <f t="shared" si="6"/>
        <v>1600</v>
      </c>
      <c r="AB75" s="1" t="str">
        <f t="shared" si="7"/>
        <v>BPS Provinsi Sumatera Selatan</v>
      </c>
      <c r="AD75" s="1" t="s">
        <v>1150</v>
      </c>
      <c r="AE75" s="5" t="s">
        <v>163</v>
      </c>
      <c r="AF75" s="2" t="s">
        <v>164</v>
      </c>
      <c r="AG75" s="1">
        <v>1</v>
      </c>
      <c r="AH75" s="5">
        <f>VLOOKUP(D75,'olah pemlap'!G$2:J$589,3,FALSE)</f>
        <v>340055914</v>
      </c>
      <c r="AI75" s="1" t="e">
        <f>VLOOKUP(AH75,BiodataPemlap!B$2:O$152,5,FALSE)</f>
        <v>#N/A</v>
      </c>
    </row>
    <row r="76" spans="1:35" ht="12.75">
      <c r="A76" s="3">
        <v>45447.63857487269</v>
      </c>
      <c r="B76" s="1" t="s">
        <v>57</v>
      </c>
      <c r="C76" s="4" t="str">
        <f t="shared" si="0"/>
        <v>DIV KS</v>
      </c>
      <c r="D76" s="24" t="s">
        <v>1853</v>
      </c>
      <c r="E76" s="2" t="s">
        <v>677</v>
      </c>
      <c r="F76" s="1">
        <f t="shared" si="8"/>
        <v>1</v>
      </c>
      <c r="G76" s="1" t="e">
        <f>VLOOKUP(D76,Sheet1!$A$2:$D$540,4,FALSE)</f>
        <v>#N/A</v>
      </c>
      <c r="H76" s="1" t="e">
        <f t="shared" si="2"/>
        <v>#N/A</v>
      </c>
      <c r="I76" s="1" t="s">
        <v>1854</v>
      </c>
      <c r="J76" s="25" t="s">
        <v>1855</v>
      </c>
      <c r="K76" s="23" t="str">
        <f t="shared" si="3"/>
        <v>6285772372655</v>
      </c>
      <c r="L76" s="23" t="s">
        <v>1856</v>
      </c>
      <c r="M76" s="1" t="s">
        <v>1857</v>
      </c>
      <c r="N76" s="1" t="s">
        <v>1141</v>
      </c>
      <c r="O76" s="1" t="s">
        <v>1858</v>
      </c>
      <c r="P76" s="1" t="s">
        <v>1859</v>
      </c>
      <c r="Q76" s="1" t="s">
        <v>1144</v>
      </c>
      <c r="R76" s="1" t="s">
        <v>1860</v>
      </c>
      <c r="S76" s="1" t="s">
        <v>1320</v>
      </c>
      <c r="T76" s="1" t="str">
        <f t="shared" si="4"/>
        <v>Jalan Bromo Rt 001 Rw 003 Desa Sumberjo Kecamatan Kandat Kabupaten Kediri</v>
      </c>
      <c r="U76" s="1" t="s">
        <v>1320</v>
      </c>
      <c r="V76" s="1" t="s">
        <v>1531</v>
      </c>
      <c r="W76" s="1" t="s">
        <v>1322</v>
      </c>
      <c r="X76" s="1" t="s">
        <v>1531</v>
      </c>
      <c r="Y76" s="1" t="str">
        <f t="shared" si="5"/>
        <v>35</v>
      </c>
      <c r="Z76" s="1" t="str">
        <f>VLOOKUP(Y76,ja!E$2:F$35,2,FALSE)</f>
        <v>Jawa Timur</v>
      </c>
      <c r="AA76" s="1" t="str">
        <f t="shared" si="6"/>
        <v>3506</v>
      </c>
      <c r="AB76" s="1" t="str">
        <f t="shared" si="7"/>
        <v>BPS Kabupaten Kediri</v>
      </c>
      <c r="AD76" s="1" t="s">
        <v>1150</v>
      </c>
      <c r="AE76" s="5" t="s">
        <v>675</v>
      </c>
      <c r="AF76" s="2" t="s">
        <v>676</v>
      </c>
      <c r="AG76" s="1">
        <v>1</v>
      </c>
      <c r="AH76" s="5">
        <f>VLOOKUP(D76,'olah pemlap'!G$2:J$589,3,FALSE)</f>
        <v>340016620</v>
      </c>
      <c r="AI76" s="1" t="e">
        <f>VLOOKUP(AH76,BiodataPemlap!B$2:O$152,5,FALSE)</f>
        <v>#N/A</v>
      </c>
    </row>
    <row r="77" spans="1:35" ht="12.75">
      <c r="A77" s="3">
        <v>45447.638658761571</v>
      </c>
      <c r="B77" s="1" t="s">
        <v>35</v>
      </c>
      <c r="C77" s="4" t="str">
        <f t="shared" si="0"/>
        <v>DIV ST</v>
      </c>
      <c r="D77" s="24" t="s">
        <v>1861</v>
      </c>
      <c r="E77" s="2" t="s">
        <v>482</v>
      </c>
      <c r="F77" s="1">
        <f t="shared" si="8"/>
        <v>1</v>
      </c>
      <c r="G77" s="1" t="e">
        <f>VLOOKUP(D77,Sheet1!$A$2:$D$540,4,FALSE)</f>
        <v>#N/A</v>
      </c>
      <c r="H77" s="1" t="e">
        <f t="shared" si="2"/>
        <v>#N/A</v>
      </c>
      <c r="I77" s="1" t="s">
        <v>1862</v>
      </c>
      <c r="J77" s="25" t="s">
        <v>1863</v>
      </c>
      <c r="K77" s="23" t="str">
        <f t="shared" si="3"/>
        <v>6282314844994</v>
      </c>
      <c r="L77" s="23" t="s">
        <v>1864</v>
      </c>
      <c r="M77" s="1" t="s">
        <v>1865</v>
      </c>
      <c r="N77" s="1" t="s">
        <v>1866</v>
      </c>
      <c r="O77" s="1" t="s">
        <v>1867</v>
      </c>
      <c r="P77" s="1" t="s">
        <v>1868</v>
      </c>
      <c r="Q77" s="1" t="s">
        <v>1144</v>
      </c>
      <c r="R77" s="1" t="s">
        <v>1869</v>
      </c>
      <c r="S77" s="1" t="s">
        <v>1720</v>
      </c>
      <c r="T77" s="1" t="str">
        <f t="shared" si="4"/>
        <v>Rt 4/Rw 5, Lingkungan Pudak, Wuryantoro, Wuryantoro</v>
      </c>
      <c r="U77" s="1" t="s">
        <v>1332</v>
      </c>
      <c r="V77" s="1" t="s">
        <v>1722</v>
      </c>
      <c r="W77" s="1" t="s">
        <v>1653</v>
      </c>
      <c r="X77" s="1" t="s">
        <v>1722</v>
      </c>
      <c r="Y77" s="1" t="str">
        <f t="shared" si="5"/>
        <v>33</v>
      </c>
      <c r="Z77" s="1" t="str">
        <f>VLOOKUP(Y77,ja!E$2:F$35,2,FALSE)</f>
        <v>Jawa Tengah</v>
      </c>
      <c r="AA77" s="1" t="str">
        <f t="shared" si="6"/>
        <v>3312</v>
      </c>
      <c r="AB77" s="1" t="str">
        <f t="shared" si="7"/>
        <v>BPS Kabupaten Wonogiri</v>
      </c>
      <c r="AD77" s="1" t="s">
        <v>1150</v>
      </c>
      <c r="AE77" s="5" t="s">
        <v>480</v>
      </c>
      <c r="AF77" s="2" t="s">
        <v>481</v>
      </c>
      <c r="AG77" s="1">
        <v>1</v>
      </c>
      <c r="AH77" s="5">
        <f>VLOOKUP(D77,'olah pemlap'!G$2:J$589,3,FALSE)</f>
        <v>340019279</v>
      </c>
      <c r="AI77" s="1" t="e">
        <f>VLOOKUP(AH77,BiodataPemlap!B$2:O$152,5,FALSE)</f>
        <v>#N/A</v>
      </c>
    </row>
    <row r="78" spans="1:35" ht="12.75">
      <c r="A78" s="3">
        <v>45447.638702893513</v>
      </c>
      <c r="B78" s="1" t="s">
        <v>32</v>
      </c>
      <c r="C78" s="4" t="str">
        <f t="shared" si="0"/>
        <v>DIV KS</v>
      </c>
      <c r="D78" s="24" t="s">
        <v>1870</v>
      </c>
      <c r="E78" s="2" t="s">
        <v>718</v>
      </c>
      <c r="F78" s="1">
        <f t="shared" si="8"/>
        <v>1</v>
      </c>
      <c r="G78" s="1" t="e">
        <f>VLOOKUP(D78,Sheet1!$A$2:$D$540,4,FALSE)</f>
        <v>#N/A</v>
      </c>
      <c r="H78" s="1" t="e">
        <f t="shared" si="2"/>
        <v>#N/A</v>
      </c>
      <c r="I78" s="1" t="s">
        <v>1871</v>
      </c>
      <c r="J78" s="25" t="s">
        <v>1872</v>
      </c>
      <c r="K78" s="23" t="str">
        <f t="shared" si="3"/>
        <v>6285852580776</v>
      </c>
      <c r="L78" s="26" t="s">
        <v>1873</v>
      </c>
      <c r="M78" s="1" t="s">
        <v>718</v>
      </c>
      <c r="N78" s="1" t="s">
        <v>1141</v>
      </c>
      <c r="O78" s="1" t="s">
        <v>1874</v>
      </c>
      <c r="P78" s="1" t="s">
        <v>1875</v>
      </c>
      <c r="Q78" s="1" t="s">
        <v>1144</v>
      </c>
      <c r="R78" s="1" t="s">
        <v>1876</v>
      </c>
      <c r="S78" s="1" t="s">
        <v>1319</v>
      </c>
      <c r="T78" s="1" t="str">
        <f t="shared" si="4"/>
        <v>Jalan Raya Guyangan No.14 Rt.005/Rw.001, Bagor, Nganjuk</v>
      </c>
      <c r="U78" s="1" t="s">
        <v>1320</v>
      </c>
      <c r="V78" s="1" t="s">
        <v>1321</v>
      </c>
      <c r="W78" s="1" t="s">
        <v>1531</v>
      </c>
      <c r="X78" s="1" t="s">
        <v>1321</v>
      </c>
      <c r="Y78" s="1" t="str">
        <f t="shared" si="5"/>
        <v>35</v>
      </c>
      <c r="Z78" s="1" t="str">
        <f>VLOOKUP(Y78,ja!E$2:F$35,2,FALSE)</f>
        <v>Jawa Timur</v>
      </c>
      <c r="AA78" s="1" t="str">
        <f t="shared" si="6"/>
        <v>3518</v>
      </c>
      <c r="AB78" s="1" t="str">
        <f t="shared" si="7"/>
        <v>BPS Kabupaten Nganjuk</v>
      </c>
      <c r="AD78" s="1" t="s">
        <v>1150</v>
      </c>
      <c r="AE78" s="5" t="s">
        <v>716</v>
      </c>
      <c r="AF78" s="2" t="s">
        <v>717</v>
      </c>
      <c r="AG78" s="1">
        <v>1</v>
      </c>
      <c r="AH78" s="5">
        <f>VLOOKUP(D78,'olah pemlap'!G$2:J$589,3,FALSE)</f>
        <v>340015799</v>
      </c>
      <c r="AI78" s="1" t="e">
        <f>VLOOKUP(AH78,BiodataPemlap!B$2:O$152,5,FALSE)</f>
        <v>#N/A</v>
      </c>
    </row>
    <row r="79" spans="1:35" ht="12.75">
      <c r="A79" s="3">
        <v>45447.639199305559</v>
      </c>
      <c r="B79" s="1" t="s">
        <v>23</v>
      </c>
      <c r="C79" s="4" t="str">
        <f t="shared" si="0"/>
        <v>DIII ST</v>
      </c>
      <c r="D79" s="24" t="s">
        <v>1877</v>
      </c>
      <c r="E79" s="2" t="s">
        <v>1878</v>
      </c>
      <c r="F79" s="1">
        <f t="shared" si="8"/>
        <v>1</v>
      </c>
      <c r="G79" s="1" t="e">
        <f>VLOOKUP(D79,Sheet1!$A$2:$D$540,4,FALSE)</f>
        <v>#N/A</v>
      </c>
      <c r="H79" s="1" t="e">
        <f t="shared" si="2"/>
        <v>#N/A</v>
      </c>
      <c r="I79" s="1" t="s">
        <v>1879</v>
      </c>
      <c r="J79" s="20">
        <v>6287753198494</v>
      </c>
      <c r="K79" s="28">
        <f t="shared" si="3"/>
        <v>6287753198494</v>
      </c>
      <c r="L79" s="23" t="s">
        <v>1880</v>
      </c>
      <c r="M79" s="1" t="s">
        <v>1881</v>
      </c>
      <c r="N79" s="1" t="s">
        <v>1177</v>
      </c>
      <c r="O79" s="1" t="s">
        <v>1882</v>
      </c>
      <c r="P79" s="1" t="s">
        <v>1883</v>
      </c>
      <c r="Q79" s="1" t="s">
        <v>1144</v>
      </c>
      <c r="R79" s="1" t="s">
        <v>1884</v>
      </c>
      <c r="S79" s="1" t="s">
        <v>1885</v>
      </c>
      <c r="T79" s="1" t="str">
        <f t="shared" si="4"/>
        <v>Rt 01/Rw 03, Desa Pao-Pao, Kecamatan Tanete Rilau</v>
      </c>
      <c r="U79" s="1" t="s">
        <v>1886</v>
      </c>
      <c r="V79" s="1" t="s">
        <v>1887</v>
      </c>
      <c r="W79" s="1" t="s">
        <v>1161</v>
      </c>
      <c r="X79" s="1" t="s">
        <v>1887</v>
      </c>
      <c r="Y79" s="1" t="str">
        <f t="shared" si="5"/>
        <v>73</v>
      </c>
      <c r="Z79" s="1" t="str">
        <f>VLOOKUP(Y79,ja!E$2:F$35,2,FALSE)</f>
        <v>Sulawesi Selatan</v>
      </c>
      <c r="AA79" s="1" t="str">
        <f t="shared" si="6"/>
        <v>7310</v>
      </c>
      <c r="AB79" s="1" t="str">
        <f t="shared" si="7"/>
        <v>BPS Kabupaten Barru</v>
      </c>
      <c r="AD79" s="1" t="s">
        <v>1150</v>
      </c>
      <c r="AE79" s="5" t="s">
        <v>890</v>
      </c>
      <c r="AF79" s="2" t="s">
        <v>891</v>
      </c>
      <c r="AG79" s="1">
        <v>1</v>
      </c>
      <c r="AH79" s="5" t="e">
        <f>VLOOKUP(D79,'olah pemlap'!G$2:J$589,3,FALSE)</f>
        <v>#N/A</v>
      </c>
      <c r="AI79" s="1" t="e">
        <f>VLOOKUP(AH79,BiodataPemlap!B$2:O$152,5,FALSE)</f>
        <v>#N/A</v>
      </c>
    </row>
    <row r="80" spans="1:35" ht="12.75">
      <c r="A80" s="3">
        <v>45447.641637638888</v>
      </c>
      <c r="B80" s="1" t="s">
        <v>23</v>
      </c>
      <c r="C80" s="4" t="str">
        <f t="shared" si="0"/>
        <v>DIII ST</v>
      </c>
      <c r="D80" s="24" t="s">
        <v>1888</v>
      </c>
      <c r="E80" s="2" t="s">
        <v>265</v>
      </c>
      <c r="F80" s="1">
        <f t="shared" si="8"/>
        <v>1</v>
      </c>
      <c r="G80" s="1" t="e">
        <f>VLOOKUP(D80,Sheet1!$A$2:$D$540,4,FALSE)</f>
        <v>#N/A</v>
      </c>
      <c r="H80" s="1" t="e">
        <f t="shared" si="2"/>
        <v>#N/A</v>
      </c>
      <c r="I80" s="1" t="s">
        <v>1889</v>
      </c>
      <c r="J80" s="25" t="s">
        <v>1890</v>
      </c>
      <c r="K80" s="23" t="str">
        <f t="shared" si="3"/>
        <v>6287861087606</v>
      </c>
      <c r="L80" s="23" t="s">
        <v>1891</v>
      </c>
      <c r="M80" s="1" t="s">
        <v>1892</v>
      </c>
      <c r="N80" s="1" t="s">
        <v>1893</v>
      </c>
      <c r="O80" s="1" t="s">
        <v>1894</v>
      </c>
      <c r="P80" s="1" t="s">
        <v>1895</v>
      </c>
      <c r="Q80" s="1" t="s">
        <v>1144</v>
      </c>
      <c r="R80" s="1" t="s">
        <v>1896</v>
      </c>
      <c r="S80" s="1" t="s">
        <v>1897</v>
      </c>
      <c r="T80" s="1" t="str">
        <f t="shared" si="4"/>
        <v>Jl. Kebon Nanas Selatan Ii No.03, Rt.03/Rw.08, Cipinang Cempedak, Jatinegara</v>
      </c>
      <c r="U80" s="1" t="s">
        <v>1898</v>
      </c>
      <c r="V80" s="1" t="s">
        <v>1899</v>
      </c>
      <c r="W80" s="1" t="s">
        <v>1900</v>
      </c>
      <c r="X80" s="1" t="s">
        <v>1899</v>
      </c>
      <c r="Y80" s="1" t="str">
        <f t="shared" si="5"/>
        <v>31</v>
      </c>
      <c r="Z80" s="1" t="str">
        <f>VLOOKUP(Y80,ja!E$2:F$35,2,FALSE)</f>
        <v>DKI Jakarta</v>
      </c>
      <c r="AA80" s="1" t="str">
        <f t="shared" si="6"/>
        <v>3171</v>
      </c>
      <c r="AB80" s="1" t="str">
        <f t="shared" si="7"/>
        <v>BPS Kota Jakarta Selatan</v>
      </c>
      <c r="AD80" s="1" t="s">
        <v>1150</v>
      </c>
      <c r="AE80" s="5" t="s">
        <v>266</v>
      </c>
      <c r="AF80" s="2" t="s">
        <v>267</v>
      </c>
      <c r="AG80" s="1">
        <v>1</v>
      </c>
      <c r="AH80" s="5">
        <f>VLOOKUP(D80,'olah pemlap'!G$2:J$589,3,FALSE)</f>
        <v>340058269</v>
      </c>
      <c r="AI80" s="1" t="e">
        <f>VLOOKUP(AH80,BiodataPemlap!B$2:O$152,5,FALSE)</f>
        <v>#N/A</v>
      </c>
    </row>
    <row r="81" spans="1:35" ht="12.75">
      <c r="A81" s="3">
        <v>45447.642008773153</v>
      </c>
      <c r="B81" s="1" t="s">
        <v>20</v>
      </c>
      <c r="C81" s="4" t="str">
        <f t="shared" si="0"/>
        <v>DIV ST</v>
      </c>
      <c r="D81" s="24" t="s">
        <v>1901</v>
      </c>
      <c r="E81" s="2" t="s">
        <v>621</v>
      </c>
      <c r="F81" s="1">
        <f t="shared" si="8"/>
        <v>1</v>
      </c>
      <c r="G81" s="1" t="e">
        <f>VLOOKUP(D81,Sheet1!$A$2:$D$540,4,FALSE)</f>
        <v>#N/A</v>
      </c>
      <c r="H81" s="1" t="e">
        <f t="shared" si="2"/>
        <v>#N/A</v>
      </c>
      <c r="I81" s="1" t="s">
        <v>1902</v>
      </c>
      <c r="J81" s="25" t="s">
        <v>1903</v>
      </c>
      <c r="K81" s="23" t="str">
        <f t="shared" si="3"/>
        <v>6281575651899</v>
      </c>
      <c r="L81" s="23" t="s">
        <v>1904</v>
      </c>
      <c r="M81" s="1" t="s">
        <v>621</v>
      </c>
      <c r="N81" s="1" t="s">
        <v>1286</v>
      </c>
      <c r="O81" s="1" t="s">
        <v>1905</v>
      </c>
      <c r="P81" s="1" t="s">
        <v>1906</v>
      </c>
      <c r="Q81" s="1" t="s">
        <v>1144</v>
      </c>
      <c r="R81" s="1" t="s">
        <v>1907</v>
      </c>
      <c r="S81" s="1" t="s">
        <v>1147</v>
      </c>
      <c r="T81" s="1" t="str">
        <f t="shared" si="4"/>
        <v>Jl. Ibu Ruswo No 45, Rt.06/Rw.02, Prawirodirjan, Gondomanan</v>
      </c>
      <c r="U81" s="1" t="s">
        <v>1146</v>
      </c>
      <c r="V81" s="1" t="s">
        <v>1149</v>
      </c>
      <c r="W81" s="1" t="s">
        <v>1541</v>
      </c>
      <c r="X81" s="1" t="s">
        <v>1149</v>
      </c>
      <c r="Y81" s="1" t="str">
        <f t="shared" si="5"/>
        <v>34</v>
      </c>
      <c r="Z81" s="1" t="str">
        <f>VLOOKUP(Y81,ja!E$2:F$35,2,FALSE)</f>
        <v>DI Yogyakarta</v>
      </c>
      <c r="AA81" s="1" t="str">
        <f t="shared" si="6"/>
        <v>3471</v>
      </c>
      <c r="AB81" s="1" t="str">
        <f t="shared" si="7"/>
        <v>BPS Kota Yogyakarta</v>
      </c>
      <c r="AD81" s="1" t="s">
        <v>1150</v>
      </c>
      <c r="AE81" s="5" t="s">
        <v>617</v>
      </c>
      <c r="AF81" s="2" t="s">
        <v>618</v>
      </c>
      <c r="AG81" s="1">
        <v>1</v>
      </c>
      <c r="AH81" s="5">
        <f>VLOOKUP(D81,'olah pemlap'!G$2:J$589,3,FALSE)</f>
        <v>340015618</v>
      </c>
      <c r="AI81" s="1" t="e">
        <f>VLOOKUP(AH81,BiodataPemlap!B$2:O$152,5,FALSE)</f>
        <v>#N/A</v>
      </c>
    </row>
    <row r="82" spans="1:35" ht="12.75">
      <c r="A82" s="3">
        <v>45447.642305034722</v>
      </c>
      <c r="B82" s="1" t="s">
        <v>75</v>
      </c>
      <c r="C82" s="4" t="str">
        <f t="shared" si="0"/>
        <v>DIV KS</v>
      </c>
      <c r="D82" s="24" t="s">
        <v>1908</v>
      </c>
      <c r="E82" s="2" t="s">
        <v>662</v>
      </c>
      <c r="F82" s="1">
        <f t="shared" si="8"/>
        <v>1</v>
      </c>
      <c r="G82" s="1" t="e">
        <f>VLOOKUP(D82,Sheet1!$A$2:$D$540,4,FALSE)</f>
        <v>#N/A</v>
      </c>
      <c r="H82" s="1" t="e">
        <f t="shared" si="2"/>
        <v>#N/A</v>
      </c>
      <c r="I82" s="1" t="s">
        <v>1909</v>
      </c>
      <c r="J82" s="25" t="s">
        <v>1910</v>
      </c>
      <c r="K82" s="23" t="str">
        <f t="shared" si="3"/>
        <v>6281584234827</v>
      </c>
      <c r="L82" s="23" t="s">
        <v>1911</v>
      </c>
      <c r="M82" s="1" t="s">
        <v>1912</v>
      </c>
      <c r="N82" s="1" t="s">
        <v>1141</v>
      </c>
      <c r="O82" s="1" t="s">
        <v>1913</v>
      </c>
      <c r="P82" s="1" t="s">
        <v>1914</v>
      </c>
      <c r="Q82" s="1" t="s">
        <v>1144</v>
      </c>
      <c r="R82" s="1" t="s">
        <v>1915</v>
      </c>
      <c r="S82" s="1" t="s">
        <v>1205</v>
      </c>
      <c r="T82" s="1" t="str">
        <f t="shared" si="4"/>
        <v xml:space="preserve">Rt/Rw 004/002 Jongke, Sukorame, Gandusari, Trenggalek, Jawa Timur 66372, </v>
      </c>
      <c r="U82" s="1" t="s">
        <v>1206</v>
      </c>
      <c r="V82" s="1" t="s">
        <v>1207</v>
      </c>
      <c r="W82" s="1" t="s">
        <v>1208</v>
      </c>
      <c r="X82" s="1" t="s">
        <v>1207</v>
      </c>
      <c r="Y82" s="1" t="str">
        <f t="shared" si="5"/>
        <v>35</v>
      </c>
      <c r="Z82" s="1" t="str">
        <f>VLOOKUP(Y82,ja!E$2:F$35,2,FALSE)</f>
        <v>Jawa Timur</v>
      </c>
      <c r="AA82" s="1" t="str">
        <f t="shared" si="6"/>
        <v>3503</v>
      </c>
      <c r="AB82" s="1" t="str">
        <f t="shared" si="7"/>
        <v>BPS Kabupaten Trenggalek</v>
      </c>
      <c r="AD82" s="1" t="s">
        <v>1150</v>
      </c>
      <c r="AE82" s="5" t="s">
        <v>660</v>
      </c>
      <c r="AF82" s="2" t="s">
        <v>661</v>
      </c>
      <c r="AG82" s="1">
        <v>1</v>
      </c>
      <c r="AH82" s="5">
        <f>VLOOKUP(D82,'olah pemlap'!G$2:J$589,3,FALSE)</f>
        <v>340050022</v>
      </c>
      <c r="AI82" s="1" t="e">
        <f>VLOOKUP(AH82,BiodataPemlap!B$2:O$152,5,FALSE)</f>
        <v>#N/A</v>
      </c>
    </row>
    <row r="83" spans="1:35" ht="12.75">
      <c r="A83" s="3">
        <v>45447.642791226855</v>
      </c>
      <c r="B83" s="1" t="s">
        <v>32</v>
      </c>
      <c r="C83" s="4" t="str">
        <f t="shared" si="0"/>
        <v>DIV KS</v>
      </c>
      <c r="D83" s="24" t="s">
        <v>1916</v>
      </c>
      <c r="E83" s="2" t="s">
        <v>440</v>
      </c>
      <c r="F83" s="1">
        <f t="shared" si="8"/>
        <v>1</v>
      </c>
      <c r="G83" s="1" t="e">
        <f>VLOOKUP(D83,Sheet1!$A$2:$D$540,4,FALSE)</f>
        <v>#N/A</v>
      </c>
      <c r="H83" s="1" t="e">
        <f t="shared" si="2"/>
        <v>#N/A</v>
      </c>
      <c r="I83" s="1" t="s">
        <v>1917</v>
      </c>
      <c r="J83" s="25" t="s">
        <v>1918</v>
      </c>
      <c r="K83" s="23" t="str">
        <f t="shared" si="3"/>
        <v>62895403160100</v>
      </c>
      <c r="L83" s="23" t="s">
        <v>1919</v>
      </c>
      <c r="M83" s="1" t="s">
        <v>440</v>
      </c>
      <c r="N83" s="1" t="s">
        <v>1155</v>
      </c>
      <c r="O83" s="1" t="s">
        <v>1920</v>
      </c>
      <c r="P83" s="1" t="s">
        <v>1921</v>
      </c>
      <c r="Q83" s="1" t="s">
        <v>1144</v>
      </c>
      <c r="R83" s="1" t="s">
        <v>1922</v>
      </c>
      <c r="S83" s="1" t="s">
        <v>1279</v>
      </c>
      <c r="T83" s="1" t="str">
        <f t="shared" si="4"/>
        <v>Doplang Rt 06/ Rw 03, No 21, Kelurahan Doplang, Kecamatan Purworejo, Kabupaten Purworejo, Jawa Tengah</v>
      </c>
      <c r="U83" s="1" t="s">
        <v>1619</v>
      </c>
      <c r="V83" s="1" t="s">
        <v>1281</v>
      </c>
      <c r="W83" s="1" t="s">
        <v>1620</v>
      </c>
      <c r="X83" s="1" t="s">
        <v>1281</v>
      </c>
      <c r="Y83" s="1" t="str">
        <f t="shared" si="5"/>
        <v>33</v>
      </c>
      <c r="Z83" s="1" t="str">
        <f>VLOOKUP(Y83,ja!E$2:F$35,2,FALSE)</f>
        <v>Jawa Tengah</v>
      </c>
      <c r="AA83" s="1" t="str">
        <f t="shared" si="6"/>
        <v>3306</v>
      </c>
      <c r="AB83" s="1" t="str">
        <f t="shared" si="7"/>
        <v>BPS Kabupaten Purworejo</v>
      </c>
      <c r="AD83" s="1" t="s">
        <v>1150</v>
      </c>
      <c r="AE83" s="5" t="s">
        <v>437</v>
      </c>
      <c r="AF83" s="2" t="s">
        <v>438</v>
      </c>
      <c r="AG83" s="1">
        <v>1</v>
      </c>
      <c r="AH83" s="5">
        <f>VLOOKUP(D83,'olah pemlap'!G$2:J$589,3,FALSE)</f>
        <v>340020093</v>
      </c>
      <c r="AI83" s="1" t="e">
        <f>VLOOKUP(AH83,BiodataPemlap!B$2:O$152,5,FALSE)</f>
        <v>#N/A</v>
      </c>
    </row>
    <row r="84" spans="1:35" ht="12.75">
      <c r="A84" s="3">
        <v>45447.642901400468</v>
      </c>
      <c r="B84" s="1" t="s">
        <v>75</v>
      </c>
      <c r="C84" s="4" t="str">
        <f t="shared" si="0"/>
        <v>DIV KS</v>
      </c>
      <c r="D84" s="24" t="s">
        <v>1923</v>
      </c>
      <c r="E84" s="2" t="s">
        <v>410</v>
      </c>
      <c r="F84" s="1">
        <f t="shared" si="8"/>
        <v>1</v>
      </c>
      <c r="G84" s="1" t="e">
        <f>VLOOKUP(D84,Sheet1!$A$2:$D$540,4,FALSE)</f>
        <v>#N/A</v>
      </c>
      <c r="H84" s="1" t="e">
        <f t="shared" si="2"/>
        <v>#N/A</v>
      </c>
      <c r="I84" s="1" t="s">
        <v>1924</v>
      </c>
      <c r="J84" s="25" t="s">
        <v>1925</v>
      </c>
      <c r="K84" s="23" t="str">
        <f t="shared" si="3"/>
        <v>6281903220136</v>
      </c>
      <c r="L84" s="23" t="s">
        <v>1926</v>
      </c>
      <c r="M84" s="1" t="s">
        <v>1927</v>
      </c>
      <c r="N84" s="1" t="s">
        <v>1141</v>
      </c>
      <c r="O84" s="1" t="s">
        <v>1928</v>
      </c>
      <c r="P84" s="1" t="s">
        <v>1929</v>
      </c>
      <c r="Q84" s="1" t="s">
        <v>1144</v>
      </c>
      <c r="R84" s="1" t="s">
        <v>1930</v>
      </c>
      <c r="S84" s="1" t="s">
        <v>1371</v>
      </c>
      <c r="T84" s="1" t="str">
        <f t="shared" si="4"/>
        <v>Rt.2/Rw.6, Kel Beji, Kedung Banteng (Mushola Wakafiyah) Kedung Banteng, Kab. Banyumas, Jawa Tengah, Id, 53152</v>
      </c>
      <c r="U84" s="1" t="s">
        <v>1486</v>
      </c>
      <c r="V84" s="1" t="s">
        <v>1372</v>
      </c>
      <c r="W84" s="1" t="s">
        <v>1487</v>
      </c>
      <c r="X84" s="1" t="s">
        <v>1372</v>
      </c>
      <c r="Y84" s="1" t="str">
        <f t="shared" si="5"/>
        <v>33</v>
      </c>
      <c r="Z84" s="1" t="str">
        <f>VLOOKUP(Y84,ja!E$2:F$35,2,FALSE)</f>
        <v>Jawa Tengah</v>
      </c>
      <c r="AA84" s="1" t="str">
        <f t="shared" si="6"/>
        <v>3302</v>
      </c>
      <c r="AB84" s="1" t="str">
        <f t="shared" si="7"/>
        <v>BPS Kabupaten Banyumas</v>
      </c>
      <c r="AD84" s="1" t="s">
        <v>1150</v>
      </c>
      <c r="AE84" s="5" t="s">
        <v>411</v>
      </c>
      <c r="AF84" s="2" t="s">
        <v>373</v>
      </c>
      <c r="AG84" s="1">
        <v>1</v>
      </c>
      <c r="AH84" s="5" t="e">
        <f>VLOOKUP(D84,'olah pemlap'!G$2:J$589,3,FALSE)</f>
        <v>#N/A</v>
      </c>
      <c r="AI84" s="1" t="e">
        <f>VLOOKUP(AH84,BiodataPemlap!B$2:O$152,5,FALSE)</f>
        <v>#N/A</v>
      </c>
    </row>
    <row r="85" spans="1:35" ht="12.75">
      <c r="A85" s="3">
        <v>45447.642902337961</v>
      </c>
      <c r="B85" s="1" t="s">
        <v>32</v>
      </c>
      <c r="C85" s="4" t="str">
        <f t="shared" si="0"/>
        <v>DIV KS</v>
      </c>
      <c r="D85" s="24" t="s">
        <v>1931</v>
      </c>
      <c r="E85" s="2" t="s">
        <v>461</v>
      </c>
      <c r="F85" s="1">
        <f t="shared" si="8"/>
        <v>1</v>
      </c>
      <c r="G85" s="1" t="e">
        <f>VLOOKUP(D85,Sheet1!$A$2:$D$540,4,FALSE)</f>
        <v>#N/A</v>
      </c>
      <c r="H85" s="1" t="e">
        <f t="shared" si="2"/>
        <v>#N/A</v>
      </c>
      <c r="I85" s="1" t="s">
        <v>1932</v>
      </c>
      <c r="J85" s="25" t="s">
        <v>1933</v>
      </c>
      <c r="K85" s="23" t="str">
        <f t="shared" si="3"/>
        <v>6285640182890</v>
      </c>
      <c r="L85" s="23" t="s">
        <v>1934</v>
      </c>
      <c r="M85" s="1" t="s">
        <v>461</v>
      </c>
      <c r="N85" s="1" t="s">
        <v>1141</v>
      </c>
      <c r="O85" s="1" t="s">
        <v>1935</v>
      </c>
      <c r="P85" s="1" t="s">
        <v>1936</v>
      </c>
      <c r="Q85" s="1" t="s">
        <v>1144</v>
      </c>
      <c r="R85" s="1" t="s">
        <v>1937</v>
      </c>
      <c r="S85" s="1" t="s">
        <v>1193</v>
      </c>
      <c r="T85" s="1" t="str">
        <f t="shared" si="4"/>
        <v>Jl. Werkudoro, Kebondalem Rt.03/Rw.05, Kebondalem.Kidul, Prambanan</v>
      </c>
      <c r="U85" s="1" t="s">
        <v>1540</v>
      </c>
      <c r="V85" s="1" t="s">
        <v>1195</v>
      </c>
      <c r="W85" s="1" t="s">
        <v>1703</v>
      </c>
      <c r="X85" s="1" t="s">
        <v>1195</v>
      </c>
      <c r="Y85" s="1" t="str">
        <f t="shared" si="5"/>
        <v>33</v>
      </c>
      <c r="Z85" s="1" t="str">
        <f>VLOOKUP(Y85,ja!E$2:F$35,2,FALSE)</f>
        <v>Jawa Tengah</v>
      </c>
      <c r="AA85" s="1" t="str">
        <f t="shared" si="6"/>
        <v>3310</v>
      </c>
      <c r="AB85" s="1" t="str">
        <f t="shared" si="7"/>
        <v>BPS Kabupaten Klaten</v>
      </c>
      <c r="AD85" s="1" t="s">
        <v>1150</v>
      </c>
      <c r="AE85" s="5" t="s">
        <v>462</v>
      </c>
      <c r="AF85" s="2" t="s">
        <v>463</v>
      </c>
      <c r="AG85" s="1">
        <v>1</v>
      </c>
      <c r="AH85" s="5" t="e">
        <f>VLOOKUP(D85,'olah pemlap'!G$2:J$589,3,FALSE)</f>
        <v>#N/A</v>
      </c>
      <c r="AI85" s="1" t="e">
        <f>VLOOKUP(AH85,BiodataPemlap!B$2:O$152,5,FALSE)</f>
        <v>#N/A</v>
      </c>
    </row>
    <row r="86" spans="1:35" ht="12.75">
      <c r="A86" s="3">
        <v>45447.642941388884</v>
      </c>
      <c r="B86" s="1" t="s">
        <v>141</v>
      </c>
      <c r="C86" s="4" t="str">
        <f t="shared" si="0"/>
        <v>DIV ST</v>
      </c>
      <c r="D86" s="24" t="s">
        <v>1938</v>
      </c>
      <c r="E86" s="2" t="s">
        <v>622</v>
      </c>
      <c r="F86" s="1">
        <f t="shared" si="8"/>
        <v>1</v>
      </c>
      <c r="G86" s="1" t="e">
        <f>VLOOKUP(D86,Sheet1!$A$2:$D$540,4,FALSE)</f>
        <v>#N/A</v>
      </c>
      <c r="H86" s="1" t="e">
        <f t="shared" si="2"/>
        <v>#N/A</v>
      </c>
      <c r="I86" s="1" t="s">
        <v>1939</v>
      </c>
      <c r="J86" s="25" t="s">
        <v>1940</v>
      </c>
      <c r="K86" s="23" t="str">
        <f t="shared" si="3"/>
        <v>6289502600176</v>
      </c>
      <c r="L86" s="23" t="s">
        <v>1941</v>
      </c>
      <c r="M86" s="1" t="s">
        <v>1942</v>
      </c>
      <c r="N86" s="1" t="s">
        <v>1141</v>
      </c>
      <c r="O86" s="1" t="s">
        <v>1943</v>
      </c>
      <c r="P86" s="1" t="s">
        <v>1944</v>
      </c>
      <c r="Q86" s="1" t="s">
        <v>1144</v>
      </c>
      <c r="R86" s="1" t="s">
        <v>1945</v>
      </c>
      <c r="S86" s="1" t="s">
        <v>1146</v>
      </c>
      <c r="T86" s="1" t="str">
        <f t="shared" si="4"/>
        <v>Jl Mawar No. 12, Blotan, Wedomartani, Ngemplak, Sleman, Yogyakarta</v>
      </c>
      <c r="U86" s="1" t="s">
        <v>1540</v>
      </c>
      <c r="V86" s="1" t="s">
        <v>1148</v>
      </c>
      <c r="W86" s="1" t="s">
        <v>1149</v>
      </c>
      <c r="X86" s="1" t="s">
        <v>1149</v>
      </c>
      <c r="Y86" s="1" t="str">
        <f t="shared" si="5"/>
        <v>34</v>
      </c>
      <c r="Z86" s="1" t="str">
        <f>VLOOKUP(Y86,ja!E$2:F$35,2,FALSE)</f>
        <v>DI Yogyakarta</v>
      </c>
      <c r="AA86" s="1" t="str">
        <f t="shared" si="6"/>
        <v>3471</v>
      </c>
      <c r="AB86" s="1" t="str">
        <f t="shared" si="7"/>
        <v>BPS Kota Yogyakarta</v>
      </c>
      <c r="AD86" s="1" t="s">
        <v>1150</v>
      </c>
      <c r="AE86" s="5" t="s">
        <v>617</v>
      </c>
      <c r="AF86" s="2" t="s">
        <v>618</v>
      </c>
      <c r="AG86" s="1">
        <v>1</v>
      </c>
      <c r="AH86" s="5">
        <f>VLOOKUP(D86,'olah pemlap'!G$2:J$589,3,FALSE)</f>
        <v>340017073</v>
      </c>
      <c r="AI86" s="1" t="e">
        <f>VLOOKUP(AH86,BiodataPemlap!B$2:O$152,5,FALSE)</f>
        <v>#N/A</v>
      </c>
    </row>
    <row r="87" spans="1:35" ht="12.75">
      <c r="A87" s="3">
        <v>45447.690548171297</v>
      </c>
      <c r="B87" s="1" t="s">
        <v>47</v>
      </c>
      <c r="C87" s="4" t="str">
        <f t="shared" si="0"/>
        <v>DIII ST</v>
      </c>
      <c r="D87" s="24" t="s">
        <v>1946</v>
      </c>
      <c r="E87" s="2" t="s">
        <v>375</v>
      </c>
      <c r="F87" s="1">
        <f t="shared" si="8"/>
        <v>1</v>
      </c>
      <c r="G87" s="1" t="e">
        <f>VLOOKUP(D87,Sheet1!$A$2:$D$540,4,FALSE)</f>
        <v>#N/A</v>
      </c>
      <c r="H87" s="1" t="e">
        <f t="shared" si="2"/>
        <v>#N/A</v>
      </c>
      <c r="I87" s="1" t="s">
        <v>1947</v>
      </c>
      <c r="J87" s="25" t="s">
        <v>1948</v>
      </c>
      <c r="K87" s="23" t="str">
        <f t="shared" si="3"/>
        <v>6281226800336</v>
      </c>
      <c r="L87" s="23" t="s">
        <v>1949</v>
      </c>
      <c r="M87" s="1" t="s">
        <v>1950</v>
      </c>
      <c r="N87" s="1" t="s">
        <v>1177</v>
      </c>
      <c r="O87" s="1" t="s">
        <v>1951</v>
      </c>
      <c r="P87" s="1" t="s">
        <v>1952</v>
      </c>
      <c r="Q87" s="1" t="s">
        <v>1144</v>
      </c>
      <c r="R87" s="1" t="s">
        <v>1953</v>
      </c>
      <c r="S87" s="1" t="s">
        <v>1194</v>
      </c>
      <c r="T87" s="1" t="str">
        <f t="shared" si="4"/>
        <v xml:space="preserve">Jalan Ledok 1 Rt 2/Rw 2 Sidorejo, Ngargorejo, Ngemplak, Boyolali, Jawa Tengah </v>
      </c>
      <c r="U87" s="1" t="s">
        <v>1559</v>
      </c>
      <c r="V87" s="1" t="s">
        <v>1561</v>
      </c>
      <c r="W87" s="1" t="s">
        <v>1196</v>
      </c>
      <c r="X87" s="1" t="s">
        <v>1561</v>
      </c>
      <c r="Y87" s="1" t="str">
        <f t="shared" si="5"/>
        <v>33</v>
      </c>
      <c r="Z87" s="1" t="str">
        <f>VLOOKUP(Y87,ja!E$2:F$35,2,FALSE)</f>
        <v>Jawa Tengah</v>
      </c>
      <c r="AA87" s="1" t="str">
        <f t="shared" si="6"/>
        <v>3372</v>
      </c>
      <c r="AB87" s="1" t="str">
        <f t="shared" si="7"/>
        <v>BPS Kota Surakarta</v>
      </c>
      <c r="AC87" s="1">
        <v>3309</v>
      </c>
      <c r="AD87" s="1" t="s">
        <v>376</v>
      </c>
      <c r="AE87" s="5">
        <v>3309</v>
      </c>
      <c r="AF87" s="2" t="s">
        <v>376</v>
      </c>
      <c r="AG87" s="1">
        <v>1</v>
      </c>
      <c r="AH87" s="5">
        <f>VLOOKUP(D87,'olah pemlap'!G$2:J$589,3,FALSE)</f>
        <v>340016142</v>
      </c>
      <c r="AI87" s="1" t="e">
        <f>VLOOKUP(AH87,BiodataPemlap!B$2:O$152,5,FALSE)</f>
        <v>#N/A</v>
      </c>
    </row>
    <row r="88" spans="1:35" ht="12.75">
      <c r="A88" s="3">
        <v>45447.657024456013</v>
      </c>
      <c r="B88" s="1" t="s">
        <v>32</v>
      </c>
      <c r="C88" s="4" t="str">
        <f t="shared" si="0"/>
        <v>DIV KS</v>
      </c>
      <c r="D88" s="24" t="s">
        <v>1954</v>
      </c>
      <c r="E88" s="2" t="s">
        <v>1955</v>
      </c>
      <c r="F88" s="1">
        <f t="shared" si="8"/>
        <v>1</v>
      </c>
      <c r="G88" s="1" t="e">
        <f>VLOOKUP(D88,Sheet1!$A$2:$D$540,4,FALSE)</f>
        <v>#N/A</v>
      </c>
      <c r="H88" s="1" t="e">
        <f t="shared" si="2"/>
        <v>#N/A</v>
      </c>
      <c r="I88" s="1" t="s">
        <v>1956</v>
      </c>
      <c r="J88" s="25" t="s">
        <v>1957</v>
      </c>
      <c r="K88" s="23" t="str">
        <f t="shared" si="3"/>
        <v>6281375094322</v>
      </c>
      <c r="L88" s="23" t="s">
        <v>1958</v>
      </c>
      <c r="M88" s="1" t="s">
        <v>1959</v>
      </c>
      <c r="N88" s="1" t="s">
        <v>1189</v>
      </c>
      <c r="O88" s="1" t="s">
        <v>1960</v>
      </c>
      <c r="P88" s="1" t="s">
        <v>1961</v>
      </c>
      <c r="Q88" s="1" t="s">
        <v>1144</v>
      </c>
      <c r="R88" s="1" t="s">
        <v>1962</v>
      </c>
      <c r="S88" s="1" t="s">
        <v>1181</v>
      </c>
      <c r="T88" s="1" t="str">
        <f t="shared" si="4"/>
        <v>Jalan Bunga Cempaka No. 29G, Padang Bulan Selayang Ii, Kec. Medan Selayang, Kota Medan, Sumatera Utara 20156</v>
      </c>
      <c r="U88" s="1" t="s">
        <v>1963</v>
      </c>
      <c r="V88" s="1" t="s">
        <v>1182</v>
      </c>
      <c r="W88" s="1" t="s">
        <v>1183</v>
      </c>
      <c r="X88" s="1" t="s">
        <v>1183</v>
      </c>
      <c r="Y88" s="1" t="str">
        <f t="shared" si="5"/>
        <v>12</v>
      </c>
      <c r="Z88" s="1" t="str">
        <f>VLOOKUP(Y88,ja!E$2:F$35,2,FALSE)</f>
        <v>Sumatera Utara</v>
      </c>
      <c r="AA88" s="1" t="str">
        <f t="shared" si="6"/>
        <v>1275</v>
      </c>
      <c r="AB88" s="1" t="str">
        <f t="shared" si="7"/>
        <v>BPS Kota Medan</v>
      </c>
      <c r="AD88" s="1" t="s">
        <v>1150</v>
      </c>
      <c r="AE88" s="5" t="s">
        <v>81</v>
      </c>
      <c r="AF88" s="2" t="s">
        <v>82</v>
      </c>
      <c r="AG88" s="1">
        <v>1</v>
      </c>
      <c r="AH88" s="5">
        <f>VLOOKUP(D88,'olah pemlap'!G$2:J$589,3,FALSE)</f>
        <v>340017295</v>
      </c>
      <c r="AI88" s="1" t="e">
        <f>VLOOKUP(AH88,BiodataPemlap!B$2:O$152,5,FALSE)</f>
        <v>#N/A</v>
      </c>
    </row>
    <row r="89" spans="1:35" ht="12.75">
      <c r="A89" s="3">
        <v>45447.646262372684</v>
      </c>
      <c r="B89" s="1" t="s">
        <v>23</v>
      </c>
      <c r="C89" s="4" t="str">
        <f t="shared" si="0"/>
        <v>DIII ST</v>
      </c>
      <c r="D89" s="24" t="s">
        <v>1964</v>
      </c>
      <c r="E89" s="2" t="s">
        <v>836</v>
      </c>
      <c r="F89" s="1">
        <f t="shared" si="8"/>
        <v>1</v>
      </c>
      <c r="G89" s="1" t="e">
        <f>VLOOKUP(D89,Sheet1!$A$2:$D$540,4,FALSE)</f>
        <v>#N/A</v>
      </c>
      <c r="H89" s="1" t="e">
        <f t="shared" si="2"/>
        <v>#N/A</v>
      </c>
      <c r="I89" s="1" t="s">
        <v>1965</v>
      </c>
      <c r="J89" s="25" t="s">
        <v>1966</v>
      </c>
      <c r="K89" s="23" t="str">
        <f t="shared" si="3"/>
        <v>6289693868377</v>
      </c>
      <c r="L89" s="23" t="s">
        <v>1967</v>
      </c>
      <c r="M89" s="1" t="s">
        <v>836</v>
      </c>
      <c r="N89" s="1" t="s">
        <v>1141</v>
      </c>
      <c r="O89" s="1" t="s">
        <v>1968</v>
      </c>
      <c r="P89" s="1" t="s">
        <v>1969</v>
      </c>
      <c r="Q89" s="1" t="s">
        <v>1144</v>
      </c>
      <c r="R89" s="1" t="s">
        <v>1970</v>
      </c>
      <c r="S89" s="1" t="s">
        <v>1661</v>
      </c>
      <c r="T89" s="1" t="str">
        <f t="shared" si="4"/>
        <v xml:space="preserve">Jalan Budi Utomo. Jl. Purnajaya 1 Jalur 2 No. 81B Rt/Rw 04/06, Kelurahan Siantan Hilir, Kecamatan Pontianak Utara, Kota Pontianak </v>
      </c>
      <c r="U89" s="1" t="s">
        <v>1662</v>
      </c>
      <c r="V89" s="1" t="s">
        <v>1663</v>
      </c>
      <c r="W89" s="1" t="s">
        <v>1664</v>
      </c>
      <c r="X89" s="1" t="s">
        <v>1663</v>
      </c>
      <c r="Y89" s="1" t="str">
        <f t="shared" si="5"/>
        <v>61</v>
      </c>
      <c r="Z89" s="1" t="str">
        <f>VLOOKUP(Y89,ja!E$2:F$35,2,FALSE)</f>
        <v>Kalimantan Barat</v>
      </c>
      <c r="AA89" s="1" t="str">
        <f t="shared" si="6"/>
        <v>6171</v>
      </c>
      <c r="AB89" s="1" t="str">
        <f t="shared" si="7"/>
        <v>BPS Kota Pontianak</v>
      </c>
      <c r="AD89" s="1" t="s">
        <v>1150</v>
      </c>
      <c r="AE89" s="5" t="s">
        <v>837</v>
      </c>
      <c r="AF89" s="2" t="s">
        <v>838</v>
      </c>
      <c r="AG89" s="1">
        <v>1</v>
      </c>
      <c r="AH89" s="5">
        <f>VLOOKUP(D89,'olah pemlap'!G$2:J$589,3,FALSE)</f>
        <v>340055282</v>
      </c>
      <c r="AI89" s="1" t="e">
        <f>VLOOKUP(AH89,BiodataPemlap!B$2:O$152,5,FALSE)</f>
        <v>#N/A</v>
      </c>
    </row>
    <row r="90" spans="1:35" ht="12.75">
      <c r="A90" s="3">
        <v>45448.679033379631</v>
      </c>
      <c r="B90" s="1" t="s">
        <v>23</v>
      </c>
      <c r="C90" s="4" t="str">
        <f t="shared" si="0"/>
        <v>DIII ST</v>
      </c>
      <c r="D90" s="24" t="s">
        <v>1971</v>
      </c>
      <c r="E90" s="2" t="s">
        <v>849</v>
      </c>
      <c r="F90" s="1">
        <f t="shared" si="8"/>
        <v>1</v>
      </c>
      <c r="G90" s="1" t="e">
        <f>VLOOKUP(D90,Sheet1!$A$2:$D$540,4,FALSE)</f>
        <v>#N/A</v>
      </c>
      <c r="H90" s="1" t="e">
        <f t="shared" si="2"/>
        <v>#N/A</v>
      </c>
      <c r="I90" s="1" t="s">
        <v>1972</v>
      </c>
      <c r="J90" s="25" t="s">
        <v>1973</v>
      </c>
      <c r="K90" s="23" t="str">
        <f t="shared" si="3"/>
        <v>6287804114914</v>
      </c>
      <c r="L90" s="26" t="s">
        <v>1974</v>
      </c>
      <c r="M90" s="1" t="s">
        <v>1975</v>
      </c>
      <c r="N90" s="1" t="s">
        <v>1141</v>
      </c>
      <c r="O90" s="1" t="s">
        <v>1976</v>
      </c>
      <c r="P90" s="1" t="s">
        <v>1379</v>
      </c>
      <c r="Q90" s="1" t="s">
        <v>1144</v>
      </c>
      <c r="R90" s="1" t="s">
        <v>1977</v>
      </c>
      <c r="S90" s="1" t="s">
        <v>1978</v>
      </c>
      <c r="T90" s="1" t="str">
        <f t="shared" si="4"/>
        <v xml:space="preserve">Jl Walter Condrad Gg. Firdaus No 123 Rt 027 Rw 008, Baamang Tengah, Baamang </v>
      </c>
      <c r="U90" s="1" t="s">
        <v>1979</v>
      </c>
      <c r="V90" s="1" t="s">
        <v>1980</v>
      </c>
      <c r="W90" s="1" t="s">
        <v>1981</v>
      </c>
      <c r="X90" s="1" t="s">
        <v>1980</v>
      </c>
      <c r="Y90" s="1" t="str">
        <f t="shared" si="5"/>
        <v>62</v>
      </c>
      <c r="Z90" s="1" t="str">
        <f>VLOOKUP(Y90,ja!E$2:F$35,2,FALSE)</f>
        <v>Kalimantan Tengah</v>
      </c>
      <c r="AA90" s="1" t="str">
        <f t="shared" si="6"/>
        <v>6202</v>
      </c>
      <c r="AB90" s="1" t="str">
        <f t="shared" si="7"/>
        <v>BPS Kabupaten Kotawaringin Timur</v>
      </c>
      <c r="AD90" s="1" t="s">
        <v>1150</v>
      </c>
      <c r="AE90" s="5" t="s">
        <v>850</v>
      </c>
      <c r="AF90" s="2" t="s">
        <v>851</v>
      </c>
      <c r="AG90" s="1">
        <v>1</v>
      </c>
      <c r="AH90" s="5">
        <f>VLOOKUP(D90,'olah pemlap'!G$2:J$589,3,FALSE)</f>
        <v>340017354</v>
      </c>
      <c r="AI90" s="1" t="e">
        <f>VLOOKUP(AH90,BiodataPemlap!B$2:O$152,5,FALSE)</f>
        <v>#N/A</v>
      </c>
    </row>
    <row r="91" spans="1:35" ht="12.75">
      <c r="A91" s="3">
        <v>45447.646981215279</v>
      </c>
      <c r="B91" s="1" t="s">
        <v>18</v>
      </c>
      <c r="C91" s="4" t="str">
        <f t="shared" si="0"/>
        <v>DIV KS</v>
      </c>
      <c r="D91" s="24" t="s">
        <v>1982</v>
      </c>
      <c r="E91" s="2" t="s">
        <v>1983</v>
      </c>
      <c r="F91" s="1">
        <f t="shared" si="8"/>
        <v>1</v>
      </c>
      <c r="G91" s="1" t="e">
        <f>VLOOKUP(D91,Sheet1!$A$2:$D$540,4,FALSE)</f>
        <v>#N/A</v>
      </c>
      <c r="H91" s="1" t="e">
        <f t="shared" si="2"/>
        <v>#N/A</v>
      </c>
      <c r="I91" s="1" t="s">
        <v>1984</v>
      </c>
      <c r="J91" s="25" t="s">
        <v>1985</v>
      </c>
      <c r="K91" s="23" t="str">
        <f t="shared" si="3"/>
        <v>6285643622005</v>
      </c>
      <c r="L91" s="23" t="s">
        <v>1986</v>
      </c>
      <c r="M91" s="1" t="s">
        <v>1983</v>
      </c>
      <c r="N91" s="1" t="s">
        <v>1141</v>
      </c>
      <c r="O91" s="1" t="s">
        <v>1987</v>
      </c>
      <c r="P91" s="1" t="s">
        <v>1988</v>
      </c>
      <c r="Q91" s="1" t="s">
        <v>1144</v>
      </c>
      <c r="R91" s="1" t="s">
        <v>1989</v>
      </c>
      <c r="S91" s="1" t="s">
        <v>1279</v>
      </c>
      <c r="T91" s="1" t="str">
        <f t="shared" si="4"/>
        <v>Desa Ringgit, Rt 003/ Rw 001, Kecamatan Ngombol, Kabupaten Purworejo, Jawa Tengah</v>
      </c>
      <c r="U91" s="1" t="s">
        <v>1619</v>
      </c>
      <c r="V91" s="1" t="s">
        <v>1281</v>
      </c>
      <c r="W91" s="1" t="s">
        <v>1620</v>
      </c>
      <c r="X91" s="1" t="s">
        <v>1281</v>
      </c>
      <c r="Y91" s="1" t="str">
        <f t="shared" si="5"/>
        <v>33</v>
      </c>
      <c r="Z91" s="1" t="str">
        <f>VLOOKUP(Y91,ja!E$2:F$35,2,FALSE)</f>
        <v>Jawa Tengah</v>
      </c>
      <c r="AA91" s="1" t="str">
        <f t="shared" si="6"/>
        <v>3306</v>
      </c>
      <c r="AB91" s="1" t="str">
        <f t="shared" si="7"/>
        <v>BPS Kabupaten Purworejo</v>
      </c>
      <c r="AD91" s="1" t="s">
        <v>1150</v>
      </c>
      <c r="AE91" s="5" t="s">
        <v>437</v>
      </c>
      <c r="AF91" s="2" t="s">
        <v>438</v>
      </c>
      <c r="AG91" s="1">
        <v>1</v>
      </c>
      <c r="AH91" s="5">
        <f>VLOOKUP(D91,'olah pemlap'!G$2:J$589,3,FALSE)</f>
        <v>340056882</v>
      </c>
      <c r="AI91" s="1" t="e">
        <f>VLOOKUP(AH91,BiodataPemlap!B$2:O$152,5,FALSE)</f>
        <v>#N/A</v>
      </c>
    </row>
    <row r="92" spans="1:35" ht="12.75">
      <c r="A92" s="3">
        <v>45447.64758232639</v>
      </c>
      <c r="B92" s="1" t="s">
        <v>11</v>
      </c>
      <c r="C92" s="4" t="str">
        <f t="shared" si="0"/>
        <v>DIV KS</v>
      </c>
      <c r="D92" s="24" t="s">
        <v>1990</v>
      </c>
      <c r="E92" s="2" t="s">
        <v>457</v>
      </c>
      <c r="F92" s="1">
        <f t="shared" si="8"/>
        <v>1</v>
      </c>
      <c r="G92" s="1" t="e">
        <f>VLOOKUP(D92,Sheet1!$A$2:$D$540,4,FALSE)</f>
        <v>#N/A</v>
      </c>
      <c r="H92" s="1" t="e">
        <f t="shared" si="2"/>
        <v>#N/A</v>
      </c>
      <c r="I92" s="1" t="s">
        <v>1991</v>
      </c>
      <c r="J92" s="25" t="s">
        <v>1992</v>
      </c>
      <c r="K92" s="23" t="str">
        <f t="shared" si="3"/>
        <v>6285163513267</v>
      </c>
      <c r="L92" s="23" t="s">
        <v>1993</v>
      </c>
      <c r="M92" s="1" t="s">
        <v>457</v>
      </c>
      <c r="N92" s="1" t="s">
        <v>1994</v>
      </c>
      <c r="O92" s="1" t="s">
        <v>1995</v>
      </c>
      <c r="P92" s="1" t="s">
        <v>1996</v>
      </c>
      <c r="Q92" s="1" t="s">
        <v>1144</v>
      </c>
      <c r="R92" s="1" t="s">
        <v>1997</v>
      </c>
      <c r="S92" s="1" t="s">
        <v>1193</v>
      </c>
      <c r="T92" s="1" t="str">
        <f t="shared" si="4"/>
        <v>Rt1/Rw9, Buntalan, Buntalan, Klaten Tengah, Klaten</v>
      </c>
      <c r="U92" s="1" t="s">
        <v>1194</v>
      </c>
      <c r="V92" s="1" t="s">
        <v>1195</v>
      </c>
      <c r="W92" s="1" t="s">
        <v>1196</v>
      </c>
      <c r="X92" s="1" t="s">
        <v>1196</v>
      </c>
      <c r="Y92" s="1" t="str">
        <f t="shared" si="5"/>
        <v>33</v>
      </c>
      <c r="Z92" s="1" t="str">
        <f>VLOOKUP(Y92,ja!E$2:F$35,2,FALSE)</f>
        <v>Jawa Tengah</v>
      </c>
      <c r="AA92" s="1" t="str">
        <f t="shared" si="6"/>
        <v>3309</v>
      </c>
      <c r="AB92" s="1" t="str">
        <f t="shared" si="7"/>
        <v>BPS Kabupaten Boyolali</v>
      </c>
      <c r="AD92" s="1" t="s">
        <v>1150</v>
      </c>
      <c r="AE92" s="5" t="s">
        <v>455</v>
      </c>
      <c r="AF92" s="2" t="s">
        <v>376</v>
      </c>
      <c r="AG92" s="1">
        <v>1</v>
      </c>
      <c r="AH92" s="5">
        <f>VLOOKUP(D92,'olah pemlap'!G$2:J$589,3,FALSE)</f>
        <v>340050266</v>
      </c>
      <c r="AI92" s="1" t="e">
        <f>VLOOKUP(AH92,BiodataPemlap!B$2:O$152,5,FALSE)</f>
        <v>#N/A</v>
      </c>
    </row>
    <row r="93" spans="1:35" ht="12.75">
      <c r="A93" s="3">
        <v>45447.648342673609</v>
      </c>
      <c r="B93" s="1" t="s">
        <v>11</v>
      </c>
      <c r="C93" s="4" t="str">
        <f t="shared" si="0"/>
        <v>DIV KS</v>
      </c>
      <c r="D93" s="24" t="s">
        <v>1998</v>
      </c>
      <c r="E93" s="2" t="s">
        <v>448</v>
      </c>
      <c r="F93" s="1">
        <f t="shared" si="8"/>
        <v>1</v>
      </c>
      <c r="G93" s="1" t="e">
        <f>VLOOKUP(D93,Sheet1!$A$2:$D$540,4,FALSE)</f>
        <v>#N/A</v>
      </c>
      <c r="H93" s="1" t="e">
        <f t="shared" si="2"/>
        <v>#N/A</v>
      </c>
      <c r="I93" s="1" t="s">
        <v>1999</v>
      </c>
      <c r="J93" s="1">
        <v>6285865508320</v>
      </c>
      <c r="K93" s="23">
        <f t="shared" si="3"/>
        <v>6285865508320</v>
      </c>
      <c r="L93" s="26" t="s">
        <v>2000</v>
      </c>
      <c r="M93" s="1" t="s">
        <v>2001</v>
      </c>
      <c r="N93" s="1" t="s">
        <v>1141</v>
      </c>
      <c r="O93" s="1" t="s">
        <v>2002</v>
      </c>
      <c r="P93" s="1" t="s">
        <v>2003</v>
      </c>
      <c r="Q93" s="1" t="s">
        <v>1144</v>
      </c>
      <c r="R93" s="1" t="s">
        <v>2004</v>
      </c>
      <c r="S93" s="1" t="s">
        <v>1169</v>
      </c>
      <c r="T93" s="1" t="str">
        <f t="shared" si="4"/>
        <v>Dusun Bungasari, Rt 02/Rw 01, Desa Adikarto, Kecamatan Muntilan, Kabupaten Magelang</v>
      </c>
      <c r="U93" s="1" t="s">
        <v>1170</v>
      </c>
      <c r="V93" s="1" t="s">
        <v>1172</v>
      </c>
      <c r="W93" s="1" t="s">
        <v>1171</v>
      </c>
      <c r="X93" s="1" t="s">
        <v>1172</v>
      </c>
      <c r="Y93" s="1" t="str">
        <f t="shared" si="5"/>
        <v>33</v>
      </c>
      <c r="Z93" s="1" t="str">
        <f>VLOOKUP(Y93,ja!E$2:F$35,2,FALSE)</f>
        <v>Jawa Tengah</v>
      </c>
      <c r="AA93" s="1" t="str">
        <f t="shared" si="6"/>
        <v>3308</v>
      </c>
      <c r="AB93" s="1" t="str">
        <f t="shared" si="7"/>
        <v>BPS Kabupaten Magelang</v>
      </c>
      <c r="AD93" s="1" t="s">
        <v>1150</v>
      </c>
      <c r="AE93" s="5" t="s">
        <v>449</v>
      </c>
      <c r="AF93" s="2" t="s">
        <v>450</v>
      </c>
      <c r="AG93" s="1">
        <v>1</v>
      </c>
      <c r="AH93" s="5" t="e">
        <f>VLOOKUP(D93,'olah pemlap'!G$2:J$589,3,FALSE)</f>
        <v>#N/A</v>
      </c>
      <c r="AI93" s="1" t="e">
        <f>VLOOKUP(AH93,BiodataPemlap!B$2:O$152,5,FALSE)</f>
        <v>#N/A</v>
      </c>
    </row>
    <row r="94" spans="1:35" ht="12.75">
      <c r="A94" s="3">
        <v>45447.64902434028</v>
      </c>
      <c r="B94" s="1" t="s">
        <v>23</v>
      </c>
      <c r="C94" s="4" t="str">
        <f t="shared" si="0"/>
        <v>DIII ST</v>
      </c>
      <c r="D94" s="24" t="s">
        <v>2005</v>
      </c>
      <c r="E94" s="2" t="s">
        <v>576</v>
      </c>
      <c r="F94" s="1">
        <f t="shared" si="8"/>
        <v>1</v>
      </c>
      <c r="G94" s="1" t="e">
        <f>VLOOKUP(D94,Sheet1!$A$2:$D$540,4,FALSE)</f>
        <v>#N/A</v>
      </c>
      <c r="H94" s="1" t="e">
        <f t="shared" si="2"/>
        <v>#N/A</v>
      </c>
      <c r="I94" s="1" t="s">
        <v>2006</v>
      </c>
      <c r="J94" s="25" t="s">
        <v>2007</v>
      </c>
      <c r="K94" s="23" t="str">
        <f t="shared" si="3"/>
        <v>6285725160068</v>
      </c>
      <c r="L94" s="26" t="s">
        <v>2008</v>
      </c>
      <c r="M94" s="1" t="s">
        <v>2009</v>
      </c>
      <c r="N94" s="1" t="s">
        <v>1141</v>
      </c>
      <c r="O94" s="1" t="s">
        <v>2010</v>
      </c>
      <c r="P94" s="1" t="s">
        <v>2011</v>
      </c>
      <c r="Q94" s="1" t="s">
        <v>1144</v>
      </c>
      <c r="R94" s="1" t="s">
        <v>2012</v>
      </c>
      <c r="S94" s="1" t="s">
        <v>1279</v>
      </c>
      <c r="T94" s="1" t="str">
        <f t="shared" si="4"/>
        <v>Rt03/Rw03, Krajan Kidul, Desa Rowobayem, Kecamatan Kemiri</v>
      </c>
      <c r="U94" s="1" t="s">
        <v>1278</v>
      </c>
      <c r="V94" s="1" t="s">
        <v>1281</v>
      </c>
      <c r="W94" s="1" t="s">
        <v>1541</v>
      </c>
      <c r="X94" s="1" t="s">
        <v>1541</v>
      </c>
      <c r="Y94" s="1" t="str">
        <f t="shared" si="5"/>
        <v>34</v>
      </c>
      <c r="Z94" s="1" t="str">
        <f>VLOOKUP(Y94,ja!E$2:F$35,2,FALSE)</f>
        <v>DI Yogyakarta</v>
      </c>
      <c r="AA94" s="1" t="str">
        <f t="shared" si="6"/>
        <v>3400</v>
      </c>
      <c r="AB94" s="1" t="str">
        <f t="shared" si="7"/>
        <v>BPS Provinsi DI Yogyakarta</v>
      </c>
      <c r="AD94" s="1" t="s">
        <v>1150</v>
      </c>
      <c r="AE94" s="5" t="s">
        <v>579</v>
      </c>
      <c r="AF94" s="2" t="s">
        <v>580</v>
      </c>
      <c r="AG94" s="1">
        <v>1</v>
      </c>
      <c r="AH94" s="5">
        <f>VLOOKUP(D94,'olah pemlap'!G$2:J$589,3,FALSE)</f>
        <v>340017189</v>
      </c>
      <c r="AI94" s="1" t="e">
        <f>VLOOKUP(AH94,BiodataPemlap!B$2:O$152,5,FALSE)</f>
        <v>#N/A</v>
      </c>
    </row>
    <row r="95" spans="1:35" ht="12.75">
      <c r="A95" s="3">
        <v>45447.650389699076</v>
      </c>
      <c r="B95" s="1" t="s">
        <v>75</v>
      </c>
      <c r="C95" s="4" t="str">
        <f t="shared" si="0"/>
        <v>DIV KS</v>
      </c>
      <c r="D95" s="24" t="s">
        <v>2013</v>
      </c>
      <c r="E95" s="2" t="s">
        <v>611</v>
      </c>
      <c r="F95" s="1">
        <f t="shared" si="8"/>
        <v>1</v>
      </c>
      <c r="G95" s="1" t="e">
        <f>VLOOKUP(D95,Sheet1!$A$2:$D$540,4,FALSE)</f>
        <v>#N/A</v>
      </c>
      <c r="H95" s="1" t="e">
        <f t="shared" si="2"/>
        <v>#N/A</v>
      </c>
      <c r="I95" s="1" t="s">
        <v>2014</v>
      </c>
      <c r="J95" s="25" t="s">
        <v>2015</v>
      </c>
      <c r="K95" s="23" t="str">
        <f t="shared" si="3"/>
        <v>6285882664024</v>
      </c>
      <c r="L95" s="26" t="s">
        <v>2016</v>
      </c>
      <c r="M95" s="1" t="s">
        <v>2017</v>
      </c>
      <c r="N95" s="1" t="s">
        <v>1141</v>
      </c>
      <c r="O95" s="1" t="s">
        <v>1790</v>
      </c>
      <c r="P95" s="1" t="s">
        <v>2018</v>
      </c>
      <c r="Q95" s="1" t="s">
        <v>1144</v>
      </c>
      <c r="R95" s="1" t="s">
        <v>2019</v>
      </c>
      <c r="S95" s="1" t="s">
        <v>1146</v>
      </c>
      <c r="T95" s="1" t="str">
        <f t="shared" si="4"/>
        <v xml:space="preserve">Glagahombo Rt 01/ Rw 08, Pondorejo, Tempel, Sleman. </v>
      </c>
      <c r="U95" s="1" t="s">
        <v>1147</v>
      </c>
      <c r="V95" s="1" t="s">
        <v>1148</v>
      </c>
      <c r="W95" s="1" t="s">
        <v>1149</v>
      </c>
      <c r="X95" s="1" t="s">
        <v>1148</v>
      </c>
      <c r="Y95" s="1" t="str">
        <f t="shared" si="5"/>
        <v>34</v>
      </c>
      <c r="Z95" s="1" t="str">
        <f>VLOOKUP(Y95,ja!E$2:F$35,2,FALSE)</f>
        <v>DI Yogyakarta</v>
      </c>
      <c r="AA95" s="1" t="str">
        <f t="shared" si="6"/>
        <v>3404</v>
      </c>
      <c r="AB95" s="1" t="str">
        <f t="shared" si="7"/>
        <v>BPS Kabupaten Sleman</v>
      </c>
      <c r="AD95" s="1" t="s">
        <v>1150</v>
      </c>
      <c r="AE95" s="5" t="s">
        <v>607</v>
      </c>
      <c r="AF95" s="2" t="s">
        <v>608</v>
      </c>
      <c r="AG95" s="1">
        <v>1</v>
      </c>
      <c r="AH95" s="5">
        <f>VLOOKUP(D95,'olah pemlap'!G$2:J$589,3,FALSE)</f>
        <v>340055324</v>
      </c>
      <c r="AI95" s="1" t="e">
        <f>VLOOKUP(AH95,BiodataPemlap!B$2:O$152,5,FALSE)</f>
        <v>#N/A</v>
      </c>
    </row>
    <row r="96" spans="1:35" ht="12.75">
      <c r="A96" s="3">
        <v>45447.650394432872</v>
      </c>
      <c r="B96" s="1" t="s">
        <v>47</v>
      </c>
      <c r="C96" s="4" t="str">
        <f t="shared" si="0"/>
        <v>DIII ST</v>
      </c>
      <c r="D96" s="24" t="s">
        <v>2020</v>
      </c>
      <c r="E96" s="2" t="s">
        <v>279</v>
      </c>
      <c r="F96" s="1">
        <f t="shared" si="8"/>
        <v>1</v>
      </c>
      <c r="G96" s="1" t="e">
        <f>VLOOKUP(D96,Sheet1!$A$2:$D$540,4,FALSE)</f>
        <v>#N/A</v>
      </c>
      <c r="H96" s="1" t="e">
        <f t="shared" si="2"/>
        <v>#N/A</v>
      </c>
      <c r="I96" s="1" t="s">
        <v>2021</v>
      </c>
      <c r="J96" s="1">
        <v>81279829858</v>
      </c>
      <c r="K96" s="23" t="str">
        <f t="shared" si="3"/>
        <v>6281279829858</v>
      </c>
      <c r="L96" s="23" t="s">
        <v>2022</v>
      </c>
      <c r="M96" s="1" t="s">
        <v>279</v>
      </c>
      <c r="N96" s="1" t="s">
        <v>1155</v>
      </c>
      <c r="O96" s="1" t="s">
        <v>2023</v>
      </c>
      <c r="P96" s="1" t="s">
        <v>2024</v>
      </c>
      <c r="Q96" s="1" t="s">
        <v>1144</v>
      </c>
      <c r="R96" s="1" t="s">
        <v>2025</v>
      </c>
      <c r="S96" s="1" t="s">
        <v>1849</v>
      </c>
      <c r="T96" s="1" t="str">
        <f t="shared" si="4"/>
        <v xml:space="preserve">Griya Firamita, Jalan H. Yahya No 6, Rt 01 Rw 09, Kecamatan Jatinegara, Kelurahan Bidara Cina. </v>
      </c>
      <c r="U96" s="1" t="s">
        <v>2026</v>
      </c>
      <c r="V96" s="1" t="s">
        <v>1161</v>
      </c>
      <c r="W96" s="1" t="s">
        <v>1851</v>
      </c>
      <c r="X96" s="1" t="s">
        <v>1161</v>
      </c>
      <c r="Y96" s="1" t="str">
        <f t="shared" si="5"/>
        <v>31</v>
      </c>
      <c r="Z96" s="1" t="str">
        <f>VLOOKUP(Y96,ja!E$2:F$35,2,FALSE)</f>
        <v>DKI Jakarta</v>
      </c>
      <c r="AA96" s="1" t="str">
        <f t="shared" si="6"/>
        <v>3172</v>
      </c>
      <c r="AB96" s="1" t="str">
        <f t="shared" si="7"/>
        <v>BPS Kota Jakarta Timur</v>
      </c>
      <c r="AD96" s="1" t="s">
        <v>1150</v>
      </c>
      <c r="AE96" s="5" t="s">
        <v>276</v>
      </c>
      <c r="AF96" s="2" t="s">
        <v>277</v>
      </c>
      <c r="AG96" s="1">
        <v>1</v>
      </c>
      <c r="AH96" s="5" t="e">
        <f>VLOOKUP(D96,'olah pemlap'!G$2:J$589,3,FALSE)</f>
        <v>#N/A</v>
      </c>
      <c r="AI96" s="1" t="e">
        <f>VLOOKUP(AH96,BiodataPemlap!B$2:O$152,5,FALSE)</f>
        <v>#N/A</v>
      </c>
    </row>
    <row r="97" spans="1:35" ht="12.75">
      <c r="A97" s="3">
        <v>45447.650512604167</v>
      </c>
      <c r="B97" s="1" t="s">
        <v>41</v>
      </c>
      <c r="C97" s="4" t="str">
        <f t="shared" si="0"/>
        <v>DIV ST</v>
      </c>
      <c r="D97" s="24" t="s">
        <v>2027</v>
      </c>
      <c r="E97" s="2" t="s">
        <v>174</v>
      </c>
      <c r="F97" s="1">
        <f t="shared" si="8"/>
        <v>1</v>
      </c>
      <c r="G97" s="1" t="e">
        <f>VLOOKUP(D97,Sheet1!$A$2:$D$540,4,FALSE)</f>
        <v>#N/A</v>
      </c>
      <c r="H97" s="1" t="e">
        <f t="shared" si="2"/>
        <v>#N/A</v>
      </c>
      <c r="I97" s="1" t="s">
        <v>2028</v>
      </c>
      <c r="J97" s="25" t="s">
        <v>2029</v>
      </c>
      <c r="K97" s="23" t="str">
        <f t="shared" si="3"/>
        <v>6282279927227</v>
      </c>
      <c r="L97" s="23" t="s">
        <v>2030</v>
      </c>
      <c r="M97" s="1" t="s">
        <v>174</v>
      </c>
      <c r="N97" s="1" t="s">
        <v>1155</v>
      </c>
      <c r="O97" s="1" t="s">
        <v>2031</v>
      </c>
      <c r="P97" s="1" t="s">
        <v>2032</v>
      </c>
      <c r="Q97" s="1" t="s">
        <v>1144</v>
      </c>
      <c r="R97" s="1" t="s">
        <v>2033</v>
      </c>
      <c r="S97" s="1" t="s">
        <v>2034</v>
      </c>
      <c r="T97" s="1" t="str">
        <f t="shared" si="4"/>
        <v xml:space="preserve">Jl.H.Taslim Ibrahim, Jalan H.Taslim Ibrahim Blok C No.12A, Rt.1/Rw.1, Bandar Jaya, Lahat (Toko Src Santoso) </v>
      </c>
      <c r="U97" s="1" t="s">
        <v>1849</v>
      </c>
      <c r="V97" s="1" t="s">
        <v>2035</v>
      </c>
      <c r="W97" s="1" t="s">
        <v>1851</v>
      </c>
      <c r="X97" s="1" t="s">
        <v>2035</v>
      </c>
      <c r="Y97" s="1" t="str">
        <f t="shared" si="5"/>
        <v>16</v>
      </c>
      <c r="Z97" s="1" t="str">
        <f>VLOOKUP(Y97,ja!E$2:F$35,2,FALSE)</f>
        <v>Sumatera Selatan</v>
      </c>
      <c r="AA97" s="1" t="str">
        <f t="shared" si="6"/>
        <v>1604</v>
      </c>
      <c r="AB97" s="1" t="str">
        <f t="shared" si="7"/>
        <v>BPS Kabupaten Lahat</v>
      </c>
      <c r="AD97" s="1" t="s">
        <v>1150</v>
      </c>
      <c r="AE97" s="5" t="s">
        <v>172</v>
      </c>
      <c r="AF97" s="2" t="s">
        <v>173</v>
      </c>
      <c r="AG97" s="1">
        <v>1</v>
      </c>
      <c r="AH97" s="5">
        <f>VLOOKUP(D97,'olah pemlap'!G$2:J$589,3,FALSE)</f>
        <v>340015690</v>
      </c>
      <c r="AI97" s="1" t="e">
        <f>VLOOKUP(AH97,BiodataPemlap!B$2:O$152,5,FALSE)</f>
        <v>#N/A</v>
      </c>
    </row>
    <row r="98" spans="1:35" ht="12.75">
      <c r="A98" s="3">
        <v>45447.652275324072</v>
      </c>
      <c r="B98" s="1" t="s">
        <v>18</v>
      </c>
      <c r="C98" s="4" t="str">
        <f t="shared" si="0"/>
        <v>DIV KS</v>
      </c>
      <c r="D98" s="24" t="s">
        <v>2036</v>
      </c>
      <c r="E98" s="2" t="s">
        <v>2037</v>
      </c>
      <c r="F98" s="1">
        <f t="shared" si="8"/>
        <v>1</v>
      </c>
      <c r="G98" s="1" t="e">
        <f>VLOOKUP(D98,Sheet1!$A$2:$D$540,4,FALSE)</f>
        <v>#N/A</v>
      </c>
      <c r="H98" s="1" t="e">
        <f t="shared" si="2"/>
        <v>#N/A</v>
      </c>
      <c r="I98" s="1" t="s">
        <v>2038</v>
      </c>
      <c r="J98" s="25" t="s">
        <v>2039</v>
      </c>
      <c r="K98" s="23" t="str">
        <f t="shared" si="3"/>
        <v>6287840662691</v>
      </c>
      <c r="L98" s="26" t="s">
        <v>2040</v>
      </c>
      <c r="M98" s="1" t="s">
        <v>2037</v>
      </c>
      <c r="N98" s="1" t="s">
        <v>1141</v>
      </c>
      <c r="O98" s="1" t="s">
        <v>2041</v>
      </c>
      <c r="P98" s="1" t="s">
        <v>2042</v>
      </c>
      <c r="Q98" s="1" t="s">
        <v>1144</v>
      </c>
      <c r="R98" s="1" t="s">
        <v>2043</v>
      </c>
      <c r="S98" s="1" t="s">
        <v>2044</v>
      </c>
      <c r="T98" s="1" t="str">
        <f t="shared" si="4"/>
        <v>Jalan Adi Sucipto Lingkungan Jempong Wareng Kec Ampenan, Kel Ampenan Utara Rt 003 Rw 026</v>
      </c>
      <c r="U98" s="1" t="s">
        <v>2045</v>
      </c>
      <c r="V98" s="1" t="s">
        <v>2046</v>
      </c>
      <c r="W98" s="1" t="s">
        <v>2047</v>
      </c>
      <c r="X98" s="1" t="s">
        <v>2046</v>
      </c>
      <c r="Y98" s="1" t="str">
        <f t="shared" si="5"/>
        <v>52</v>
      </c>
      <c r="Z98" s="1" t="str">
        <f>VLOOKUP(Y98,ja!E$2:F$35,2,FALSE)</f>
        <v>Nusa Tenggara Barat</v>
      </c>
      <c r="AA98" s="1" t="str">
        <f t="shared" si="6"/>
        <v>5200</v>
      </c>
      <c r="AB98" s="1" t="str">
        <f t="shared" si="7"/>
        <v>BPS Provinsi Nusa Tenggara Barat</v>
      </c>
      <c r="AD98" s="1" t="s">
        <v>1150</v>
      </c>
      <c r="AE98" s="5" t="s">
        <v>807</v>
      </c>
      <c r="AF98" s="2" t="s">
        <v>808</v>
      </c>
      <c r="AG98" s="1">
        <v>1</v>
      </c>
      <c r="AH98" s="5">
        <f>VLOOKUP(D98,'olah pemlap'!G$2:J$589,3,FALSE)</f>
        <v>340054217</v>
      </c>
      <c r="AI98" s="1" t="e">
        <f>VLOOKUP(AH98,BiodataPemlap!B$2:O$152,5,FALSE)</f>
        <v>#N/A</v>
      </c>
    </row>
    <row r="99" spans="1:35" ht="12.75">
      <c r="A99" s="3">
        <v>45447.653078912037</v>
      </c>
      <c r="B99" s="1" t="s">
        <v>32</v>
      </c>
      <c r="C99" s="4" t="str">
        <f t="shared" si="0"/>
        <v>DIV KS</v>
      </c>
      <c r="D99" s="24" t="s">
        <v>2048</v>
      </c>
      <c r="E99" s="2" t="s">
        <v>233</v>
      </c>
      <c r="F99" s="1">
        <f t="shared" si="8"/>
        <v>1</v>
      </c>
      <c r="G99" s="1" t="e">
        <f>VLOOKUP(D99,Sheet1!$A$2:$D$540,4,FALSE)</f>
        <v>#N/A</v>
      </c>
      <c r="H99" s="1" t="e">
        <f t="shared" si="2"/>
        <v>#N/A</v>
      </c>
      <c r="I99" s="1" t="s">
        <v>2049</v>
      </c>
      <c r="J99" s="25" t="s">
        <v>2050</v>
      </c>
      <c r="K99" s="23" t="str">
        <f t="shared" si="3"/>
        <v>62895332925008</v>
      </c>
      <c r="L99" s="23" t="s">
        <v>2051</v>
      </c>
      <c r="M99" s="1" t="s">
        <v>233</v>
      </c>
      <c r="N99" s="1" t="s">
        <v>1286</v>
      </c>
      <c r="O99" s="1" t="s">
        <v>2052</v>
      </c>
      <c r="P99" s="1" t="s">
        <v>2053</v>
      </c>
      <c r="Q99" s="1" t="s">
        <v>2054</v>
      </c>
      <c r="R99" s="1" t="s">
        <v>2053</v>
      </c>
      <c r="S99" s="1" t="s">
        <v>2055</v>
      </c>
      <c r="T99" s="1" t="str">
        <f t="shared" si="4"/>
        <v>Jl. Pegangsaan Dua No.13 Rt 001/ Rw 004, Pegangsaan Dua, Kelapa Gading, Jakarta Utara 14250</v>
      </c>
      <c r="U99" s="1" t="s">
        <v>2055</v>
      </c>
      <c r="V99" s="1" t="s">
        <v>1160</v>
      </c>
      <c r="W99" s="1" t="s">
        <v>1311</v>
      </c>
      <c r="X99" s="1" t="s">
        <v>1160</v>
      </c>
      <c r="Y99" s="1" t="str">
        <f t="shared" si="5"/>
        <v>31</v>
      </c>
      <c r="Z99" s="1" t="str">
        <f>VLOOKUP(Y99,ja!E$2:F$35,2,FALSE)</f>
        <v>DKI Jakarta</v>
      </c>
      <c r="AA99" s="1" t="str">
        <f t="shared" si="6"/>
        <v>3100</v>
      </c>
      <c r="AB99" s="1" t="str">
        <f t="shared" si="7"/>
        <v>BPS Provinsi DKI Jakarta</v>
      </c>
      <c r="AD99" s="1" t="s">
        <v>1150</v>
      </c>
      <c r="AE99" s="5" t="s">
        <v>225</v>
      </c>
      <c r="AF99" s="2" t="s">
        <v>226</v>
      </c>
      <c r="AG99" s="1">
        <v>1</v>
      </c>
      <c r="AH99" s="5">
        <f>VLOOKUP(D99,'olah pemlap'!G$2:J$589,3,FALSE)</f>
        <v>340011998</v>
      </c>
      <c r="AI99" s="1" t="e">
        <f>VLOOKUP(AH99,BiodataPemlap!B$2:O$152,5,FALSE)</f>
        <v>#N/A</v>
      </c>
    </row>
    <row r="100" spans="1:35" ht="12.75">
      <c r="A100" s="3">
        <v>45447.653081886572</v>
      </c>
      <c r="B100" s="1" t="s">
        <v>32</v>
      </c>
      <c r="C100" s="4" t="str">
        <f t="shared" si="0"/>
        <v>DIV KS</v>
      </c>
      <c r="D100" s="24" t="s">
        <v>2056</v>
      </c>
      <c r="E100" s="2" t="s">
        <v>234</v>
      </c>
      <c r="F100" s="1">
        <f t="shared" si="8"/>
        <v>1</v>
      </c>
      <c r="G100" s="1" t="e">
        <f>VLOOKUP(D100,Sheet1!$A$2:$D$540,4,FALSE)</f>
        <v>#N/A</v>
      </c>
      <c r="H100" s="1" t="e">
        <f t="shared" si="2"/>
        <v>#N/A</v>
      </c>
      <c r="I100" s="1" t="s">
        <v>2057</v>
      </c>
      <c r="J100" s="25" t="s">
        <v>2058</v>
      </c>
      <c r="K100" s="23" t="str">
        <f t="shared" si="3"/>
        <v>6287871413087</v>
      </c>
      <c r="L100" s="23" t="s">
        <v>2059</v>
      </c>
      <c r="M100" s="1" t="s">
        <v>234</v>
      </c>
      <c r="N100" s="1" t="s">
        <v>1177</v>
      </c>
      <c r="O100" s="1" t="s">
        <v>2060</v>
      </c>
      <c r="P100" s="1" t="s">
        <v>2061</v>
      </c>
      <c r="Q100" s="1" t="s">
        <v>2060</v>
      </c>
      <c r="R100" s="1" t="s">
        <v>2061</v>
      </c>
      <c r="S100" s="1" t="s">
        <v>2062</v>
      </c>
      <c r="T100" s="1" t="str">
        <f t="shared" si="4"/>
        <v>Jalan Kemanggisan Ilir Iii No. 41, Rt 07/Rw 07, Kelurahan Kemanggisan, Kecamatan Palmerah</v>
      </c>
      <c r="U100" s="1" t="s">
        <v>2062</v>
      </c>
      <c r="V100" s="1" t="s">
        <v>1160</v>
      </c>
      <c r="W100" s="1" t="s">
        <v>1311</v>
      </c>
      <c r="X100" s="1" t="s">
        <v>1160</v>
      </c>
      <c r="Y100" s="1" t="str">
        <f t="shared" si="5"/>
        <v>31</v>
      </c>
      <c r="Z100" s="1" t="str">
        <f>VLOOKUP(Y100,ja!E$2:F$35,2,FALSE)</f>
        <v>DKI Jakarta</v>
      </c>
      <c r="AA100" s="1" t="str">
        <f t="shared" si="6"/>
        <v>3100</v>
      </c>
      <c r="AB100" s="1" t="str">
        <f t="shared" si="7"/>
        <v>BPS Provinsi DKI Jakarta</v>
      </c>
      <c r="AD100" s="1" t="s">
        <v>1150</v>
      </c>
      <c r="AE100" s="5" t="s">
        <v>225</v>
      </c>
      <c r="AF100" s="2" t="s">
        <v>226</v>
      </c>
      <c r="AG100" s="1">
        <v>1</v>
      </c>
      <c r="AH100" s="5">
        <f>VLOOKUP(D100,'olah pemlap'!G$2:J$589,3,FALSE)</f>
        <v>340016936</v>
      </c>
      <c r="AI100" s="1" t="e">
        <f>VLOOKUP(AH100,BiodataPemlap!B$2:O$152,5,FALSE)</f>
        <v>#N/A</v>
      </c>
    </row>
    <row r="101" spans="1:35" ht="12.75">
      <c r="A101" s="3">
        <v>45447.653476967593</v>
      </c>
      <c r="B101" s="1" t="s">
        <v>47</v>
      </c>
      <c r="C101" s="4" t="str">
        <f t="shared" si="0"/>
        <v>DIII ST</v>
      </c>
      <c r="D101" s="24" t="s">
        <v>2063</v>
      </c>
      <c r="E101" s="2" t="s">
        <v>439</v>
      </c>
      <c r="F101" s="1">
        <f t="shared" si="8"/>
        <v>1</v>
      </c>
      <c r="G101" s="1" t="e">
        <f>VLOOKUP(D101,Sheet1!$A$2:$D$540,4,FALSE)</f>
        <v>#N/A</v>
      </c>
      <c r="H101" s="1" t="e">
        <f t="shared" si="2"/>
        <v>#N/A</v>
      </c>
      <c r="I101" s="1" t="s">
        <v>2064</v>
      </c>
      <c r="J101" s="25" t="s">
        <v>2065</v>
      </c>
      <c r="K101" s="23" t="str">
        <f t="shared" si="3"/>
        <v>6289528227268</v>
      </c>
      <c r="L101" s="23" t="s">
        <v>2066</v>
      </c>
      <c r="M101" s="1" t="s">
        <v>2067</v>
      </c>
      <c r="N101" s="1" t="s">
        <v>1141</v>
      </c>
      <c r="O101" s="1" t="s">
        <v>2068</v>
      </c>
      <c r="P101" s="1" t="s">
        <v>2069</v>
      </c>
      <c r="Q101" s="1" t="s">
        <v>1144</v>
      </c>
      <c r="R101" s="1" t="s">
        <v>2070</v>
      </c>
      <c r="S101" s="1" t="s">
        <v>1279</v>
      </c>
      <c r="T101" s="1" t="str">
        <f t="shared" si="4"/>
        <v xml:space="preserve">Desa Sidorejo Rt 01 Rw 03 Kecamatan Purworejo Kabupaten Purworejo </v>
      </c>
      <c r="U101" s="1" t="s">
        <v>1619</v>
      </c>
      <c r="V101" s="1" t="s">
        <v>1281</v>
      </c>
      <c r="W101" s="1" t="s">
        <v>1620</v>
      </c>
      <c r="X101" s="1" t="s">
        <v>1281</v>
      </c>
      <c r="Y101" s="1" t="str">
        <f t="shared" si="5"/>
        <v>33</v>
      </c>
      <c r="Z101" s="1" t="str">
        <f>VLOOKUP(Y101,ja!E$2:F$35,2,FALSE)</f>
        <v>Jawa Tengah</v>
      </c>
      <c r="AA101" s="1" t="str">
        <f t="shared" si="6"/>
        <v>3306</v>
      </c>
      <c r="AB101" s="1" t="str">
        <f t="shared" si="7"/>
        <v>BPS Kabupaten Purworejo</v>
      </c>
      <c r="AD101" s="1" t="s">
        <v>1150</v>
      </c>
      <c r="AE101" s="5" t="s">
        <v>437</v>
      </c>
      <c r="AF101" s="2" t="s">
        <v>438</v>
      </c>
      <c r="AG101" s="1">
        <v>1</v>
      </c>
      <c r="AH101" s="5">
        <f>VLOOKUP(D101,'olah pemlap'!G$2:J$589,3,FALSE)</f>
        <v>340020093</v>
      </c>
      <c r="AI101" s="1" t="e">
        <f>VLOOKUP(AH101,BiodataPemlap!B$2:O$152,5,FALSE)</f>
        <v>#N/A</v>
      </c>
    </row>
    <row r="102" spans="1:35" ht="12.75">
      <c r="A102" s="3">
        <v>45447.655261655091</v>
      </c>
      <c r="B102" s="1" t="s">
        <v>75</v>
      </c>
      <c r="C102" s="4" t="str">
        <f t="shared" si="0"/>
        <v>DIV KS</v>
      </c>
      <c r="D102" s="24" t="s">
        <v>2071</v>
      </c>
      <c r="E102" s="2" t="s">
        <v>430</v>
      </c>
      <c r="F102" s="1">
        <f t="shared" si="8"/>
        <v>1</v>
      </c>
      <c r="G102" s="1" t="e">
        <f>VLOOKUP(D102,Sheet1!$A$2:$D$540,4,FALSE)</f>
        <v>#N/A</v>
      </c>
      <c r="H102" s="1" t="e">
        <f t="shared" si="2"/>
        <v>#N/A</v>
      </c>
      <c r="I102" s="1" t="s">
        <v>2072</v>
      </c>
      <c r="J102" s="25" t="s">
        <v>2073</v>
      </c>
      <c r="K102" s="23" t="str">
        <f t="shared" si="3"/>
        <v>6285161751071</v>
      </c>
      <c r="L102" s="23" t="s">
        <v>2074</v>
      </c>
      <c r="M102" s="1" t="s">
        <v>430</v>
      </c>
      <c r="N102" s="1" t="s">
        <v>1177</v>
      </c>
      <c r="O102" s="1" t="s">
        <v>2075</v>
      </c>
      <c r="P102" s="1" t="s">
        <v>2076</v>
      </c>
      <c r="Q102" s="1" t="s">
        <v>1144</v>
      </c>
      <c r="R102" s="1" t="s">
        <v>2077</v>
      </c>
      <c r="S102" s="1" t="s">
        <v>1278</v>
      </c>
      <c r="T102" s="1" t="str">
        <f t="shared" si="4"/>
        <v>Rt 2 Rw 1, Grujugan, Petanahan, Kebumen</v>
      </c>
      <c r="U102" s="1" t="s">
        <v>1279</v>
      </c>
      <c r="V102" s="1" t="s">
        <v>1280</v>
      </c>
      <c r="W102" s="1" t="s">
        <v>1281</v>
      </c>
      <c r="X102" s="1" t="s">
        <v>1280</v>
      </c>
      <c r="Y102" s="1" t="str">
        <f t="shared" si="5"/>
        <v>33</v>
      </c>
      <c r="Z102" s="1" t="str">
        <f>VLOOKUP(Y102,ja!E$2:F$35,2,FALSE)</f>
        <v>Jawa Tengah</v>
      </c>
      <c r="AA102" s="1" t="str">
        <f t="shared" si="6"/>
        <v>3305</v>
      </c>
      <c r="AB102" s="1" t="str">
        <f t="shared" si="7"/>
        <v>BPS Kabupaten Kebumen</v>
      </c>
      <c r="AD102" s="1" t="s">
        <v>1150</v>
      </c>
      <c r="AE102" s="5" t="s">
        <v>428</v>
      </c>
      <c r="AF102" s="2" t="s">
        <v>429</v>
      </c>
      <c r="AG102" s="1">
        <v>1</v>
      </c>
      <c r="AH102" s="5" t="e">
        <f>VLOOKUP(D102,'olah pemlap'!G$2:J$589,3,FALSE)</f>
        <v>#N/A</v>
      </c>
      <c r="AI102" s="1" t="e">
        <f>VLOOKUP(AH102,BiodataPemlap!B$2:O$152,5,FALSE)</f>
        <v>#N/A</v>
      </c>
    </row>
    <row r="103" spans="1:35" ht="12.75">
      <c r="A103" s="3">
        <v>45447.679581446762</v>
      </c>
      <c r="B103" s="1" t="s">
        <v>47</v>
      </c>
      <c r="C103" s="4" t="str">
        <f t="shared" si="0"/>
        <v>DIII ST</v>
      </c>
      <c r="D103" s="24" t="s">
        <v>2078</v>
      </c>
      <c r="E103" s="2" t="s">
        <v>347</v>
      </c>
      <c r="F103" s="1">
        <f t="shared" si="8"/>
        <v>1</v>
      </c>
      <c r="G103" s="1" t="e">
        <f>VLOOKUP(D103,Sheet1!$A$2:$D$540,4,FALSE)</f>
        <v>#N/A</v>
      </c>
      <c r="H103" s="1" t="e">
        <f t="shared" si="2"/>
        <v>#N/A</v>
      </c>
      <c r="I103" s="1" t="s">
        <v>2079</v>
      </c>
      <c r="J103" s="25" t="s">
        <v>2080</v>
      </c>
      <c r="K103" s="23" t="str">
        <f t="shared" si="3"/>
        <v>6285231162080</v>
      </c>
      <c r="L103" s="23" t="s">
        <v>2081</v>
      </c>
      <c r="M103" s="1" t="s">
        <v>347</v>
      </c>
      <c r="N103" s="1" t="s">
        <v>1286</v>
      </c>
      <c r="O103" s="1" t="s">
        <v>2082</v>
      </c>
      <c r="P103" s="1" t="s">
        <v>2083</v>
      </c>
      <c r="Q103" s="1" t="s">
        <v>1144</v>
      </c>
      <c r="R103" s="1" t="s">
        <v>2084</v>
      </c>
      <c r="S103" s="1" t="s">
        <v>1800</v>
      </c>
      <c r="T103" s="1" t="str">
        <f t="shared" si="4"/>
        <v>Rt. 12, No. 59, Jalan Raudah 3, Kelurahan Teluk Lerong Ilir, Kecamatan Samarinda Ulu</v>
      </c>
      <c r="U103" s="1" t="s">
        <v>2085</v>
      </c>
      <c r="V103" s="1" t="s">
        <v>1653</v>
      </c>
      <c r="W103" s="1" t="s">
        <v>1161</v>
      </c>
      <c r="X103" s="1" t="s">
        <v>1653</v>
      </c>
      <c r="Y103" s="1" t="str">
        <f t="shared" si="5"/>
        <v>32</v>
      </c>
      <c r="Z103" s="1" t="str">
        <f>VLOOKUP(Y103,ja!E$2:F$35,2,FALSE)</f>
        <v>Jawa Barat</v>
      </c>
      <c r="AA103" s="1" t="str">
        <f t="shared" si="6"/>
        <v>3275</v>
      </c>
      <c r="AB103" s="1" t="str">
        <f t="shared" si="7"/>
        <v>BPS Kota Bekasi</v>
      </c>
      <c r="AD103" s="1" t="s">
        <v>1150</v>
      </c>
      <c r="AE103" s="5" t="s">
        <v>348</v>
      </c>
      <c r="AF103" s="2" t="s">
        <v>349</v>
      </c>
      <c r="AG103" s="1">
        <v>1</v>
      </c>
      <c r="AH103" s="5">
        <f>VLOOKUP(D103,'olah pemlap'!G$2:J$589,3,FALSE)</f>
        <v>340055844</v>
      </c>
      <c r="AI103" s="1" t="e">
        <f>VLOOKUP(AH103,BiodataPemlap!B$2:O$152,5,FALSE)</f>
        <v>#N/A</v>
      </c>
    </row>
    <row r="104" spans="1:35" ht="12.75">
      <c r="A104" s="3">
        <v>45447.679076608794</v>
      </c>
      <c r="B104" s="1" t="s">
        <v>30</v>
      </c>
      <c r="C104" s="4" t="str">
        <f t="shared" si="0"/>
        <v>DIII ST</v>
      </c>
      <c r="D104" s="24" t="s">
        <v>2086</v>
      </c>
      <c r="E104" s="2" t="s">
        <v>350</v>
      </c>
      <c r="F104" s="1">
        <f t="shared" si="8"/>
        <v>1</v>
      </c>
      <c r="G104" s="1" t="e">
        <f>VLOOKUP(D104,Sheet1!$A$2:$D$540,4,FALSE)</f>
        <v>#N/A</v>
      </c>
      <c r="H104" s="1" t="e">
        <f t="shared" si="2"/>
        <v>#N/A</v>
      </c>
      <c r="I104" s="1" t="s">
        <v>2087</v>
      </c>
      <c r="J104" s="25" t="s">
        <v>2088</v>
      </c>
      <c r="K104" s="23" t="str">
        <f t="shared" si="3"/>
        <v>6285831614568</v>
      </c>
      <c r="L104" s="23" t="s">
        <v>2089</v>
      </c>
      <c r="M104" s="1" t="s">
        <v>350</v>
      </c>
      <c r="N104" s="1" t="s">
        <v>1155</v>
      </c>
      <c r="O104" s="1" t="s">
        <v>2090</v>
      </c>
      <c r="P104" s="1" t="s">
        <v>2091</v>
      </c>
      <c r="Q104" s="1" t="s">
        <v>1144</v>
      </c>
      <c r="R104" s="1" t="s">
        <v>2092</v>
      </c>
      <c r="S104" s="1" t="s">
        <v>2093</v>
      </c>
      <c r="T104" s="1" t="str">
        <f t="shared" si="4"/>
        <v>Perumahan Winanda 11, Jl. Dr. Murjani Iii Gg. Arrazak Blok D4, Gayam, Kec. Tj. Redeb, Kabupaten Berau, Kalimantan Timur 77315</v>
      </c>
      <c r="U104" s="1" t="s">
        <v>2085</v>
      </c>
      <c r="V104" s="1" t="s">
        <v>1653</v>
      </c>
      <c r="W104" s="1" t="s">
        <v>1161</v>
      </c>
      <c r="X104" s="1" t="s">
        <v>1653</v>
      </c>
      <c r="Y104" s="1" t="str">
        <f t="shared" si="5"/>
        <v>32</v>
      </c>
      <c r="Z104" s="1" t="str">
        <f>VLOOKUP(Y104,ja!E$2:F$35,2,FALSE)</f>
        <v>Jawa Barat</v>
      </c>
      <c r="AA104" s="1" t="str">
        <f t="shared" si="6"/>
        <v>3275</v>
      </c>
      <c r="AB104" s="1" t="str">
        <f t="shared" si="7"/>
        <v>BPS Kota Bekasi</v>
      </c>
      <c r="AD104" s="1" t="s">
        <v>1150</v>
      </c>
      <c r="AE104" s="5" t="s">
        <v>348</v>
      </c>
      <c r="AF104" s="2" t="s">
        <v>349</v>
      </c>
      <c r="AG104" s="1">
        <v>1</v>
      </c>
      <c r="AH104" s="5">
        <f>VLOOKUP(D104,'olah pemlap'!G$2:J$589,3,FALSE)</f>
        <v>340055844</v>
      </c>
      <c r="AI104" s="1" t="e">
        <f>VLOOKUP(AH104,BiodataPemlap!B$2:O$152,5,FALSE)</f>
        <v>#N/A</v>
      </c>
    </row>
    <row r="105" spans="1:35" ht="12.75">
      <c r="A105" s="3">
        <v>45447.659396701391</v>
      </c>
      <c r="B105" s="1" t="s">
        <v>103</v>
      </c>
      <c r="C105" s="4" t="str">
        <f t="shared" si="0"/>
        <v>DIV ST</v>
      </c>
      <c r="D105" s="24" t="s">
        <v>2094</v>
      </c>
      <c r="E105" s="2" t="s">
        <v>469</v>
      </c>
      <c r="F105" s="1">
        <f t="shared" si="8"/>
        <v>1</v>
      </c>
      <c r="G105" s="1" t="e">
        <f>VLOOKUP(D105,Sheet1!$A$2:$D$540,4,FALSE)</f>
        <v>#N/A</v>
      </c>
      <c r="H105" s="1" t="e">
        <f t="shared" si="2"/>
        <v>#N/A</v>
      </c>
      <c r="I105" s="1" t="s">
        <v>2095</v>
      </c>
      <c r="J105" s="25" t="s">
        <v>2096</v>
      </c>
      <c r="K105" s="23" t="str">
        <f t="shared" si="3"/>
        <v>6285642571666</v>
      </c>
      <c r="L105" s="23" t="s">
        <v>2097</v>
      </c>
      <c r="M105" s="1" t="s">
        <v>469</v>
      </c>
      <c r="N105" s="1" t="s">
        <v>1177</v>
      </c>
      <c r="O105" s="1" t="s">
        <v>1581</v>
      </c>
      <c r="P105" s="1" t="s">
        <v>1191</v>
      </c>
      <c r="Q105" s="1" t="s">
        <v>1144</v>
      </c>
      <c r="R105" s="1" t="s">
        <v>2098</v>
      </c>
      <c r="S105" s="1" t="s">
        <v>1193</v>
      </c>
      <c r="T105" s="1" t="str">
        <f t="shared" si="4"/>
        <v>Kwaon Rt06 Rw03, Jemawan, Jatinom, Klaten, Jawa Tengah</v>
      </c>
      <c r="U105" s="1" t="s">
        <v>1193</v>
      </c>
      <c r="V105" s="1" t="s">
        <v>1195</v>
      </c>
      <c r="W105" s="1" t="s">
        <v>1149</v>
      </c>
      <c r="X105" s="1" t="s">
        <v>1195</v>
      </c>
      <c r="Y105" s="1" t="str">
        <f t="shared" si="5"/>
        <v>33</v>
      </c>
      <c r="Z105" s="1" t="str">
        <f>VLOOKUP(Y105,ja!E$2:F$35,2,FALSE)</f>
        <v>Jawa Tengah</v>
      </c>
      <c r="AA105" s="1" t="str">
        <f t="shared" si="6"/>
        <v>3310</v>
      </c>
      <c r="AB105" s="1" t="str">
        <f t="shared" si="7"/>
        <v>BPS Kabupaten Klaten</v>
      </c>
      <c r="AD105" s="1" t="s">
        <v>1150</v>
      </c>
      <c r="AE105" s="5" t="s">
        <v>462</v>
      </c>
      <c r="AF105" s="2" t="s">
        <v>463</v>
      </c>
      <c r="AG105" s="1">
        <v>1</v>
      </c>
      <c r="AH105" s="5" t="e">
        <f>VLOOKUP(D105,'olah pemlap'!G$2:J$589,3,FALSE)</f>
        <v>#N/A</v>
      </c>
      <c r="AI105" s="1" t="e">
        <f>VLOOKUP(AH105,BiodataPemlap!B$2:O$152,5,FALSE)</f>
        <v>#N/A</v>
      </c>
    </row>
    <row r="106" spans="1:35" ht="12.75">
      <c r="A106" s="3">
        <v>45447.659499652778</v>
      </c>
      <c r="B106" s="1" t="s">
        <v>32</v>
      </c>
      <c r="C106" s="4" t="str">
        <f t="shared" si="0"/>
        <v>DIV KS</v>
      </c>
      <c r="D106" s="24" t="s">
        <v>2099</v>
      </c>
      <c r="E106" s="2" t="s">
        <v>66</v>
      </c>
      <c r="F106" s="1">
        <f t="shared" si="8"/>
        <v>1</v>
      </c>
      <c r="G106" s="1" t="e">
        <f>VLOOKUP(D106,Sheet1!$A$2:$D$540,4,FALSE)</f>
        <v>#N/A</v>
      </c>
      <c r="H106" s="1" t="e">
        <f t="shared" si="2"/>
        <v>#N/A</v>
      </c>
      <c r="I106" s="1" t="s">
        <v>2100</v>
      </c>
      <c r="J106" s="25" t="s">
        <v>2101</v>
      </c>
      <c r="K106" s="23" t="str">
        <f t="shared" si="3"/>
        <v>6281269155695</v>
      </c>
      <c r="L106" s="23" t="s">
        <v>2102</v>
      </c>
      <c r="M106" s="1" t="s">
        <v>66</v>
      </c>
      <c r="N106" s="1" t="s">
        <v>1141</v>
      </c>
      <c r="O106" s="1" t="s">
        <v>2103</v>
      </c>
      <c r="P106" s="1" t="s">
        <v>2104</v>
      </c>
      <c r="Q106" s="1" t="s">
        <v>1144</v>
      </c>
      <c r="R106" s="1" t="s">
        <v>2105</v>
      </c>
      <c r="S106" s="1" t="s">
        <v>2106</v>
      </c>
      <c r="T106" s="1" t="str">
        <f t="shared" si="4"/>
        <v xml:space="preserve">Jln Veteran Ujung Komplek Tanah Lapang, Pasaribu Kecamatan Dolok Sanggul </v>
      </c>
      <c r="U106" s="1" t="s">
        <v>1181</v>
      </c>
      <c r="V106" s="1" t="s">
        <v>2107</v>
      </c>
      <c r="W106" s="1" t="s">
        <v>1182</v>
      </c>
      <c r="X106" s="1" t="s">
        <v>2107</v>
      </c>
      <c r="Y106" s="1" t="str">
        <f t="shared" si="5"/>
        <v>12</v>
      </c>
      <c r="Z106" s="1" t="str">
        <f>VLOOKUP(Y106,ja!E$2:F$35,2,FALSE)</f>
        <v>Sumatera Utara</v>
      </c>
      <c r="AA106" s="1" t="str">
        <f t="shared" si="6"/>
        <v>1215</v>
      </c>
      <c r="AB106" s="1" t="str">
        <f t="shared" si="7"/>
        <v>BPS Kabupaten Humbang Hasundutan</v>
      </c>
      <c r="AD106" s="1" t="s">
        <v>1150</v>
      </c>
      <c r="AE106" s="5" t="s">
        <v>67</v>
      </c>
      <c r="AF106" s="2" t="s">
        <v>68</v>
      </c>
      <c r="AG106" s="1">
        <v>1</v>
      </c>
      <c r="AH106" s="5">
        <f>VLOOKUP(D106,'olah pemlap'!G$2:J$589,3,FALSE)</f>
        <v>340053256</v>
      </c>
      <c r="AI106" s="1" t="e">
        <f>VLOOKUP(AH106,BiodataPemlap!B$2:O$152,5,FALSE)</f>
        <v>#N/A</v>
      </c>
    </row>
    <row r="107" spans="1:35" ht="12.75">
      <c r="A107" s="3">
        <v>45447.726249791667</v>
      </c>
      <c r="B107" s="1" t="s">
        <v>32</v>
      </c>
      <c r="C107" s="4" t="str">
        <f t="shared" si="0"/>
        <v>DIV KS</v>
      </c>
      <c r="D107" s="24" t="s">
        <v>2108</v>
      </c>
      <c r="E107" s="2" t="s">
        <v>518</v>
      </c>
      <c r="F107" s="1">
        <f t="shared" si="8"/>
        <v>1</v>
      </c>
      <c r="G107" s="1" t="e">
        <f>VLOOKUP(D107,Sheet1!$A$2:$D$540,4,FALSE)</f>
        <v>#N/A</v>
      </c>
      <c r="H107" s="1" t="e">
        <f t="shared" si="2"/>
        <v>#N/A</v>
      </c>
      <c r="I107" s="1" t="s">
        <v>2109</v>
      </c>
      <c r="J107" s="25" t="s">
        <v>2110</v>
      </c>
      <c r="K107" s="23" t="str">
        <f t="shared" si="3"/>
        <v>6282133673575</v>
      </c>
      <c r="L107" s="23" t="s">
        <v>2111</v>
      </c>
      <c r="M107" s="1" t="s">
        <v>2112</v>
      </c>
      <c r="N107" s="1" t="s">
        <v>1141</v>
      </c>
      <c r="O107" s="1" t="s">
        <v>2113</v>
      </c>
      <c r="P107" s="1" t="s">
        <v>2114</v>
      </c>
      <c r="Q107" s="1" t="s">
        <v>1144</v>
      </c>
      <c r="R107" s="1" t="s">
        <v>2115</v>
      </c>
      <c r="S107" s="1" t="s">
        <v>1359</v>
      </c>
      <c r="T107" s="1" t="str">
        <f t="shared" si="4"/>
        <v>Jl. Durian Utara 3 Gang Kebun Anggrek No. 16, Arah Ke Sdn Pedalangan 3, Kelurahan Pedalangan, Kecamatan Banyumanik, Semarang</v>
      </c>
      <c r="U107" s="1" t="s">
        <v>1225</v>
      </c>
      <c r="V107" s="1" t="s">
        <v>1361</v>
      </c>
      <c r="W107" s="1" t="s">
        <v>1227</v>
      </c>
      <c r="X107" s="1" t="s">
        <v>1227</v>
      </c>
      <c r="Y107" s="1" t="str">
        <f t="shared" si="5"/>
        <v>33</v>
      </c>
      <c r="Z107" s="1" t="str">
        <f>VLOOKUP(Y107,ja!E$2:F$35,2,FALSE)</f>
        <v>Jawa Tengah</v>
      </c>
      <c r="AA107" s="1" t="str">
        <f t="shared" si="6"/>
        <v>3319</v>
      </c>
      <c r="AB107" s="1" t="str">
        <f t="shared" si="7"/>
        <v>BPS Kabupaten Kudus</v>
      </c>
      <c r="AD107" s="1" t="s">
        <v>1150</v>
      </c>
      <c r="AE107" s="5" t="s">
        <v>519</v>
      </c>
      <c r="AF107" s="2" t="s">
        <v>385</v>
      </c>
      <c r="AG107" s="1">
        <v>1</v>
      </c>
      <c r="AH107" s="5">
        <f>VLOOKUP(D107,'olah pemlap'!G$2:J$589,3,FALSE)</f>
        <v>340013770</v>
      </c>
      <c r="AI107" s="1" t="e">
        <f>VLOOKUP(AH107,BiodataPemlap!B$2:O$152,5,FALSE)</f>
        <v>#N/A</v>
      </c>
    </row>
    <row r="108" spans="1:35" ht="12.75">
      <c r="A108" s="3">
        <v>45447.660510000002</v>
      </c>
      <c r="B108" s="1" t="s">
        <v>62</v>
      </c>
      <c r="C108" s="4" t="str">
        <f t="shared" si="0"/>
        <v>DIV KS</v>
      </c>
      <c r="D108" s="24" t="s">
        <v>2116</v>
      </c>
      <c r="E108" s="2" t="s">
        <v>722</v>
      </c>
      <c r="F108" s="1">
        <f t="shared" si="8"/>
        <v>1</v>
      </c>
      <c r="G108" s="1" t="e">
        <f>VLOOKUP(D108,Sheet1!$A$2:$D$540,4,FALSE)</f>
        <v>#N/A</v>
      </c>
      <c r="H108" s="1" t="e">
        <f t="shared" si="2"/>
        <v>#N/A</v>
      </c>
      <c r="I108" s="1" t="s">
        <v>2117</v>
      </c>
      <c r="J108" s="25" t="s">
        <v>2118</v>
      </c>
      <c r="K108" s="23" t="str">
        <f t="shared" si="3"/>
        <v>6281215893327</v>
      </c>
      <c r="L108" s="23" t="s">
        <v>2119</v>
      </c>
      <c r="M108" s="1" t="s">
        <v>722</v>
      </c>
      <c r="N108" s="1" t="s">
        <v>1141</v>
      </c>
      <c r="O108" s="1" t="s">
        <v>2120</v>
      </c>
      <c r="P108" s="1" t="s">
        <v>2121</v>
      </c>
      <c r="Q108" s="1" t="s">
        <v>1144</v>
      </c>
      <c r="R108" s="1" t="s">
        <v>2122</v>
      </c>
      <c r="S108" s="1" t="s">
        <v>2123</v>
      </c>
      <c r="T108" s="1" t="str">
        <f t="shared" si="4"/>
        <v>Jalan Raya Ngawi Caruban, Rt/Rw 03/01, Desa Karangjati, Kecamatan Karangjati</v>
      </c>
      <c r="U108" s="1" t="s">
        <v>1739</v>
      </c>
      <c r="V108" s="1" t="s">
        <v>2124</v>
      </c>
      <c r="W108" s="1" t="s">
        <v>1741</v>
      </c>
      <c r="X108" s="1" t="s">
        <v>2124</v>
      </c>
      <c r="Y108" s="1" t="str">
        <f t="shared" si="5"/>
        <v>35</v>
      </c>
      <c r="Z108" s="1" t="str">
        <f>VLOOKUP(Y108,ja!E$2:F$35,2,FALSE)</f>
        <v>Jawa Timur</v>
      </c>
      <c r="AA108" s="1" t="str">
        <f t="shared" si="6"/>
        <v>3521</v>
      </c>
      <c r="AB108" s="1" t="str">
        <f t="shared" si="7"/>
        <v>BPS Kabupaten Ngawi</v>
      </c>
      <c r="AD108" s="1" t="s">
        <v>1150</v>
      </c>
      <c r="AE108" s="5" t="s">
        <v>723</v>
      </c>
      <c r="AF108" s="2" t="s">
        <v>724</v>
      </c>
      <c r="AG108" s="1">
        <v>1</v>
      </c>
      <c r="AH108" s="5">
        <f>VLOOKUP(D108,'olah pemlap'!G$2:J$589,3,FALSE)</f>
        <v>340056220</v>
      </c>
      <c r="AI108" s="1" t="e">
        <f>VLOOKUP(AH108,BiodataPemlap!B$2:O$152,5,FALSE)</f>
        <v>#N/A</v>
      </c>
    </row>
    <row r="109" spans="1:35" ht="12.75">
      <c r="A109" s="3">
        <v>45451.473564699074</v>
      </c>
      <c r="B109" s="1" t="s">
        <v>35</v>
      </c>
      <c r="C109" s="4" t="str">
        <f t="shared" si="0"/>
        <v>DIV ST</v>
      </c>
      <c r="D109" s="24" t="s">
        <v>2125</v>
      </c>
      <c r="E109" s="2" t="s">
        <v>37</v>
      </c>
      <c r="F109" s="1">
        <f t="shared" si="8"/>
        <v>1</v>
      </c>
      <c r="G109" s="1" t="e">
        <f>VLOOKUP(D109,Sheet1!$A$2:$D$540,4,FALSE)</f>
        <v>#N/A</v>
      </c>
      <c r="H109" s="1" t="e">
        <f t="shared" si="2"/>
        <v>#N/A</v>
      </c>
      <c r="I109" s="1" t="s">
        <v>2126</v>
      </c>
      <c r="J109" s="25" t="s">
        <v>2127</v>
      </c>
      <c r="K109" s="23" t="str">
        <f t="shared" si="3"/>
        <v>6281260637147</v>
      </c>
      <c r="L109" s="26" t="s">
        <v>2128</v>
      </c>
      <c r="M109" s="1" t="s">
        <v>2129</v>
      </c>
      <c r="N109" s="1" t="s">
        <v>1893</v>
      </c>
      <c r="O109" s="1" t="s">
        <v>2130</v>
      </c>
      <c r="P109" s="1" t="s">
        <v>2131</v>
      </c>
      <c r="Q109" s="1" t="s">
        <v>1144</v>
      </c>
      <c r="R109" s="1" t="s">
        <v>2132</v>
      </c>
      <c r="S109" s="1" t="s">
        <v>1181</v>
      </c>
      <c r="T109" s="1" t="str">
        <f t="shared" si="4"/>
        <v>Jalan Denai Gg Kumis 1 No 28, Kelurahan Tegal Sari Mandala Iii Kecamatan Medan Denai</v>
      </c>
      <c r="U109" s="1" t="s">
        <v>1181</v>
      </c>
      <c r="V109" s="1" t="s">
        <v>1182</v>
      </c>
      <c r="W109" s="1" t="s">
        <v>1183</v>
      </c>
      <c r="X109" s="1" t="s">
        <v>1182</v>
      </c>
      <c r="Y109" s="1" t="str">
        <f t="shared" si="5"/>
        <v>12</v>
      </c>
      <c r="Z109" s="1" t="str">
        <f>VLOOKUP(Y109,ja!E$2:F$35,2,FALSE)</f>
        <v>Sumatera Utara</v>
      </c>
      <c r="AA109" s="1" t="str">
        <f t="shared" si="6"/>
        <v>1200</v>
      </c>
      <c r="AB109" s="1" t="str">
        <f t="shared" si="7"/>
        <v>BPS Provinsi Sumatera Utara</v>
      </c>
      <c r="AD109" s="1" t="s">
        <v>1150</v>
      </c>
      <c r="AE109" s="5" t="s">
        <v>28</v>
      </c>
      <c r="AF109" s="2" t="s">
        <v>29</v>
      </c>
      <c r="AG109" s="1">
        <v>1</v>
      </c>
      <c r="AH109" s="5" t="e">
        <f>VLOOKUP(D109,'olah pemlap'!G$2:J$589,3,FALSE)</f>
        <v>#N/A</v>
      </c>
      <c r="AI109" s="1" t="e">
        <f>VLOOKUP(AH109,BiodataPemlap!B$2:O$152,5,FALSE)</f>
        <v>#N/A</v>
      </c>
    </row>
    <row r="110" spans="1:35" ht="12.75">
      <c r="A110" s="3">
        <v>45447.738596527779</v>
      </c>
      <c r="B110" s="1" t="s">
        <v>32</v>
      </c>
      <c r="C110" s="4" t="str">
        <f t="shared" si="0"/>
        <v>DIV KS</v>
      </c>
      <c r="D110" s="24" t="s">
        <v>2133</v>
      </c>
      <c r="E110" s="2" t="s">
        <v>2134</v>
      </c>
      <c r="F110" s="1">
        <f t="shared" si="8"/>
        <v>1</v>
      </c>
      <c r="G110" s="1" t="e">
        <f>VLOOKUP(D110,Sheet1!$A$2:$D$540,4,FALSE)</f>
        <v>#N/A</v>
      </c>
      <c r="H110" s="1" t="e">
        <f t="shared" si="2"/>
        <v>#N/A</v>
      </c>
      <c r="I110" s="1" t="s">
        <v>2135</v>
      </c>
      <c r="J110" s="25" t="s">
        <v>2136</v>
      </c>
      <c r="K110" s="23" t="str">
        <f t="shared" si="3"/>
        <v>6285884289366</v>
      </c>
      <c r="L110" s="23" t="s">
        <v>2137</v>
      </c>
      <c r="M110" s="1" t="s">
        <v>571</v>
      </c>
      <c r="N110" s="1" t="s">
        <v>1141</v>
      </c>
      <c r="O110" s="1" t="s">
        <v>2138</v>
      </c>
      <c r="P110" s="1" t="s">
        <v>2139</v>
      </c>
      <c r="Q110" s="1" t="s">
        <v>1144</v>
      </c>
      <c r="R110" s="1" t="s">
        <v>2140</v>
      </c>
      <c r="S110" s="1" t="s">
        <v>1506</v>
      </c>
      <c r="T110" s="1" t="str">
        <f t="shared" si="4"/>
        <v>Kost Putri Wisma Tiga Dara
Jalan Sekaran Raya, Kelurahan Patemon, Gunungpati (Gang Sebelah Trift Baju Dan Toko Buah)</v>
      </c>
      <c r="U110" s="1" t="s">
        <v>2141</v>
      </c>
      <c r="V110" s="1" t="s">
        <v>1361</v>
      </c>
      <c r="W110" s="1" t="s">
        <v>2142</v>
      </c>
      <c r="X110" s="1" t="s">
        <v>2142</v>
      </c>
      <c r="Y110" s="1" t="str">
        <f t="shared" si="5"/>
        <v>33</v>
      </c>
      <c r="Z110" s="1" t="str">
        <f>VLOOKUP(Y110,ja!E$2:F$35,2,FALSE)</f>
        <v>Jawa Tengah</v>
      </c>
      <c r="AA110" s="1" t="str">
        <f t="shared" si="6"/>
        <v>3375</v>
      </c>
      <c r="AB110" s="1" t="str">
        <f t="shared" si="7"/>
        <v>BPS Kota Pekalongan</v>
      </c>
      <c r="AD110" s="1" t="s">
        <v>1150</v>
      </c>
      <c r="AE110" s="5" t="s">
        <v>572</v>
      </c>
      <c r="AF110" s="2" t="s">
        <v>573</v>
      </c>
      <c r="AG110" s="1">
        <v>1</v>
      </c>
      <c r="AH110" s="5" t="e">
        <f>VLOOKUP(D110,'olah pemlap'!G$2:J$589,3,FALSE)</f>
        <v>#N/A</v>
      </c>
      <c r="AI110" s="1" t="e">
        <f>VLOOKUP(AH110,BiodataPemlap!B$2:O$152,5,FALSE)</f>
        <v>#N/A</v>
      </c>
    </row>
    <row r="111" spans="1:35" ht="12.75">
      <c r="A111" s="3">
        <v>45447.66558241898</v>
      </c>
      <c r="B111" s="1" t="s">
        <v>103</v>
      </c>
      <c r="C111" s="4" t="str">
        <f t="shared" si="0"/>
        <v>DIV ST</v>
      </c>
      <c r="D111" s="24" t="s">
        <v>2143</v>
      </c>
      <c r="E111" s="2" t="s">
        <v>388</v>
      </c>
      <c r="F111" s="1">
        <f t="shared" si="8"/>
        <v>1</v>
      </c>
      <c r="G111" s="1" t="e">
        <f>VLOOKUP(D111,Sheet1!$A$2:$D$540,4,FALSE)</f>
        <v>#N/A</v>
      </c>
      <c r="H111" s="1" t="e">
        <f t="shared" si="2"/>
        <v>#N/A</v>
      </c>
      <c r="I111" s="1" t="s">
        <v>2144</v>
      </c>
      <c r="J111" s="25" t="s">
        <v>2145</v>
      </c>
      <c r="K111" s="23" t="str">
        <f t="shared" si="3"/>
        <v>6288233094155</v>
      </c>
      <c r="L111" s="23" t="s">
        <v>2146</v>
      </c>
      <c r="M111" s="1" t="s">
        <v>2147</v>
      </c>
      <c r="N111" s="1" t="s">
        <v>1177</v>
      </c>
      <c r="O111" s="1" t="s">
        <v>2148</v>
      </c>
      <c r="P111" s="1" t="s">
        <v>2149</v>
      </c>
      <c r="Q111" s="1" t="s">
        <v>1144</v>
      </c>
      <c r="R111" s="1" t="s">
        <v>2150</v>
      </c>
      <c r="S111" s="1" t="s">
        <v>1359</v>
      </c>
      <c r="T111" s="1" t="str">
        <f t="shared" si="4"/>
        <v>Jalan Taman Puri A4/29 Rt03/Rw16, Padangsari, Banyumanik</v>
      </c>
      <c r="U111" s="1" t="s">
        <v>1506</v>
      </c>
      <c r="V111" s="1" t="s">
        <v>1362</v>
      </c>
      <c r="W111" s="1" t="s">
        <v>1361</v>
      </c>
      <c r="X111" s="1" t="s">
        <v>1362</v>
      </c>
      <c r="Y111" s="1" t="str">
        <f t="shared" si="5"/>
        <v>33</v>
      </c>
      <c r="Z111" s="1" t="str">
        <f>VLOOKUP(Y111,ja!E$2:F$35,2,FALSE)</f>
        <v>Jawa Tengah</v>
      </c>
      <c r="AA111" s="1" t="str">
        <f t="shared" si="6"/>
        <v>3374</v>
      </c>
      <c r="AB111" s="1" t="str">
        <f t="shared" si="7"/>
        <v>BPS Kota Semarang</v>
      </c>
      <c r="AC111" s="1">
        <v>3322</v>
      </c>
      <c r="AD111" s="1" t="s">
        <v>389</v>
      </c>
      <c r="AE111" s="5">
        <v>3322</v>
      </c>
      <c r="AF111" s="2" t="s">
        <v>389</v>
      </c>
      <c r="AG111" s="1">
        <v>1</v>
      </c>
      <c r="AH111" s="5">
        <f>VLOOKUP(D111,'olah pemlap'!G$2:J$589,3,FALSE)</f>
        <v>340017821</v>
      </c>
      <c r="AI111" s="1" t="e">
        <f>VLOOKUP(AH111,BiodataPemlap!B$2:O$152,5,FALSE)</f>
        <v>#N/A</v>
      </c>
    </row>
    <row r="112" spans="1:35" ht="12.75">
      <c r="A112" s="3">
        <v>45447.720715856485</v>
      </c>
      <c r="B112" s="1" t="s">
        <v>75</v>
      </c>
      <c r="C112" s="4" t="str">
        <f t="shared" si="0"/>
        <v>DIV KS</v>
      </c>
      <c r="D112" s="24" t="s">
        <v>2151</v>
      </c>
      <c r="E112" s="2" t="s">
        <v>444</v>
      </c>
      <c r="F112" s="1">
        <f t="shared" si="8"/>
        <v>1</v>
      </c>
      <c r="G112" s="1" t="e">
        <f>VLOOKUP(D112,Sheet1!$A$2:$D$540,4,FALSE)</f>
        <v>#N/A</v>
      </c>
      <c r="H112" s="1" t="e">
        <f t="shared" si="2"/>
        <v>#N/A</v>
      </c>
      <c r="I112" s="1" t="s">
        <v>2152</v>
      </c>
      <c r="J112" s="25" t="s">
        <v>2153</v>
      </c>
      <c r="K112" s="23" t="str">
        <f t="shared" si="3"/>
        <v>6282322011055</v>
      </c>
      <c r="L112" s="23" t="s">
        <v>2154</v>
      </c>
      <c r="M112" s="1" t="s">
        <v>444</v>
      </c>
      <c r="N112" s="1" t="s">
        <v>1177</v>
      </c>
      <c r="O112" s="1" t="s">
        <v>2155</v>
      </c>
      <c r="P112" s="1" t="s">
        <v>2156</v>
      </c>
      <c r="Q112" s="1" t="s">
        <v>1144</v>
      </c>
      <c r="R112" s="1" t="s">
        <v>2157</v>
      </c>
      <c r="S112" s="1" t="s">
        <v>2158</v>
      </c>
      <c r="T112" s="1" t="str">
        <f t="shared" si="4"/>
        <v>Dsn. Krotok Rt/Rw : 03/02, Ds. Pakuncen, Kec. Selomerto, Kab. Wonosobo, Jawa Tengah</v>
      </c>
      <c r="U112" s="1" t="s">
        <v>2159</v>
      </c>
      <c r="V112" s="1" t="s">
        <v>2160</v>
      </c>
      <c r="W112" s="1" t="s">
        <v>2161</v>
      </c>
      <c r="X112" s="1" t="s">
        <v>2160</v>
      </c>
      <c r="Y112" s="1" t="str">
        <f t="shared" si="5"/>
        <v>33</v>
      </c>
      <c r="Z112" s="1" t="str">
        <f>VLOOKUP(Y112,ja!E$2:F$35,2,FALSE)</f>
        <v>Jawa Tengah</v>
      </c>
      <c r="AA112" s="1" t="str">
        <f t="shared" si="6"/>
        <v>3307</v>
      </c>
      <c r="AB112" s="1" t="str">
        <f t="shared" si="7"/>
        <v>BPS Kabupaten Wonosobo</v>
      </c>
      <c r="AD112" s="1" t="s">
        <v>1150</v>
      </c>
      <c r="AE112" s="5" t="s">
        <v>445</v>
      </c>
      <c r="AF112" s="2" t="s">
        <v>446</v>
      </c>
      <c r="AG112" s="1">
        <v>1</v>
      </c>
      <c r="AH112" s="5" t="e">
        <f>VLOOKUP(D112,'olah pemlap'!G$2:J$589,3,FALSE)</f>
        <v>#N/A</v>
      </c>
      <c r="AI112" s="1" t="e">
        <f>VLOOKUP(AH112,BiodataPemlap!B$2:O$152,5,FALSE)</f>
        <v>#N/A</v>
      </c>
    </row>
    <row r="113" spans="1:35" ht="12.75">
      <c r="A113" s="3">
        <v>45447.667716331023</v>
      </c>
      <c r="B113" s="1" t="s">
        <v>41</v>
      </c>
      <c r="C113" s="4" t="str">
        <f t="shared" si="0"/>
        <v>DIV ST</v>
      </c>
      <c r="D113" s="24" t="s">
        <v>2162</v>
      </c>
      <c r="E113" s="2" t="s">
        <v>680</v>
      </c>
      <c r="F113" s="1">
        <f t="shared" si="8"/>
        <v>1</v>
      </c>
      <c r="G113" s="1" t="e">
        <f>VLOOKUP(D113,Sheet1!$A$2:$D$540,4,FALSE)</f>
        <v>#N/A</v>
      </c>
      <c r="H113" s="1" t="e">
        <f t="shared" si="2"/>
        <v>#N/A</v>
      </c>
      <c r="I113" s="1" t="s">
        <v>2163</v>
      </c>
      <c r="J113" s="25" t="s">
        <v>2164</v>
      </c>
      <c r="K113" s="23" t="str">
        <f t="shared" si="3"/>
        <v>6288235998728</v>
      </c>
      <c r="L113" s="23" t="s">
        <v>2165</v>
      </c>
      <c r="M113" s="1" t="s">
        <v>2166</v>
      </c>
      <c r="N113" s="1" t="s">
        <v>1141</v>
      </c>
      <c r="O113" s="1" t="s">
        <v>1141</v>
      </c>
      <c r="P113" s="1" t="s">
        <v>2167</v>
      </c>
      <c r="Q113" s="1" t="s">
        <v>1144</v>
      </c>
      <c r="R113" s="1" t="s">
        <v>2168</v>
      </c>
      <c r="S113" s="1" t="s">
        <v>1320</v>
      </c>
      <c r="T113" s="1" t="str">
        <f t="shared" si="4"/>
        <v>Jl. Raflesia, Rt.15/Rw.22, Puhrejo, Tulungrejo, Kec. Pare, Kediri, Jawa Timur 64212</v>
      </c>
      <c r="U113" s="1" t="s">
        <v>1530</v>
      </c>
      <c r="V113" s="1" t="s">
        <v>1531</v>
      </c>
      <c r="W113" s="1" t="s">
        <v>1322</v>
      </c>
      <c r="X113" s="1" t="s">
        <v>1531</v>
      </c>
      <c r="Y113" s="1" t="str">
        <f t="shared" si="5"/>
        <v>35</v>
      </c>
      <c r="Z113" s="1" t="str">
        <f>VLOOKUP(Y113,ja!E$2:F$35,2,FALSE)</f>
        <v>Jawa Timur</v>
      </c>
      <c r="AA113" s="1" t="str">
        <f t="shared" si="6"/>
        <v>3506</v>
      </c>
      <c r="AB113" s="1" t="str">
        <f t="shared" si="7"/>
        <v>BPS Kabupaten Kediri</v>
      </c>
      <c r="AD113" s="1" t="s">
        <v>1150</v>
      </c>
      <c r="AE113" s="5" t="s">
        <v>675</v>
      </c>
      <c r="AF113" s="2" t="s">
        <v>676</v>
      </c>
      <c r="AG113" s="1">
        <v>1</v>
      </c>
      <c r="AH113" s="5">
        <f>VLOOKUP(D113,'olah pemlap'!G$2:J$589,3,FALSE)</f>
        <v>340012812</v>
      </c>
      <c r="AI113" s="1" t="e">
        <f>VLOOKUP(AH113,BiodataPemlap!B$2:O$152,5,FALSE)</f>
        <v>#N/A</v>
      </c>
    </row>
    <row r="114" spans="1:35" ht="12.75">
      <c r="A114" s="3">
        <v>45447.673354143517</v>
      </c>
      <c r="B114" s="1" t="s">
        <v>41</v>
      </c>
      <c r="C114" s="4" t="str">
        <f t="shared" si="0"/>
        <v>DIV ST</v>
      </c>
      <c r="D114" s="24" t="s">
        <v>2169</v>
      </c>
      <c r="E114" s="2" t="s">
        <v>2170</v>
      </c>
      <c r="F114" s="1">
        <f t="shared" si="8"/>
        <v>1</v>
      </c>
      <c r="G114" s="1" t="e">
        <f>VLOOKUP(D114,Sheet1!$A$2:$D$540,4,FALSE)</f>
        <v>#N/A</v>
      </c>
      <c r="H114" s="1" t="e">
        <f t="shared" si="2"/>
        <v>#N/A</v>
      </c>
      <c r="I114" s="1" t="s">
        <v>2171</v>
      </c>
      <c r="J114" s="25" t="s">
        <v>2172</v>
      </c>
      <c r="K114" s="23" t="str">
        <f t="shared" si="3"/>
        <v>6282234261477</v>
      </c>
      <c r="L114" s="26" t="s">
        <v>2173</v>
      </c>
      <c r="M114" s="1" t="s">
        <v>656</v>
      </c>
      <c r="N114" s="1" t="s">
        <v>1177</v>
      </c>
      <c r="O114" s="1" t="s">
        <v>2174</v>
      </c>
      <c r="P114" s="1" t="s">
        <v>2175</v>
      </c>
      <c r="Q114" s="1" t="s">
        <v>1144</v>
      </c>
      <c r="R114" s="1" t="s">
        <v>2176</v>
      </c>
      <c r="S114" s="1" t="s">
        <v>1719</v>
      </c>
      <c r="T114" s="1" t="str">
        <f t="shared" si="4"/>
        <v>Jalan Puspowarno Perumahan Pusparaya B26, Rt 006/ Rw 001</v>
      </c>
      <c r="U114" s="1" t="s">
        <v>1739</v>
      </c>
      <c r="V114" s="1" t="s">
        <v>1721</v>
      </c>
      <c r="W114" s="1" t="s">
        <v>1741</v>
      </c>
      <c r="X114" s="1" t="s">
        <v>1721</v>
      </c>
      <c r="Y114" s="1" t="str">
        <f t="shared" si="5"/>
        <v>35</v>
      </c>
      <c r="Z114" s="1" t="str">
        <f>VLOOKUP(Y114,ja!E$2:F$35,2,FALSE)</f>
        <v>Jawa Timur</v>
      </c>
      <c r="AA114" s="1" t="str">
        <f t="shared" si="6"/>
        <v>3502</v>
      </c>
      <c r="AB114" s="1" t="str">
        <f t="shared" si="7"/>
        <v>BPS Kabupaten Ponorogo</v>
      </c>
      <c r="AD114" s="1" t="s">
        <v>1150</v>
      </c>
      <c r="AE114" s="5" t="s">
        <v>653</v>
      </c>
      <c r="AF114" s="2" t="s">
        <v>654</v>
      </c>
      <c r="AG114" s="1">
        <v>1</v>
      </c>
      <c r="AH114" s="5">
        <f>VLOOKUP(D114,'olah pemlap'!G$2:J$589,3,FALSE)</f>
        <v>340050044</v>
      </c>
      <c r="AI114" s="1" t="e">
        <f>VLOOKUP(AH114,BiodataPemlap!B$2:O$152,5,FALSE)</f>
        <v>#N/A</v>
      </c>
    </row>
    <row r="115" spans="1:35" ht="12.75">
      <c r="A115" s="3">
        <v>45447.673913657403</v>
      </c>
      <c r="B115" s="1" t="s">
        <v>11</v>
      </c>
      <c r="C115" s="4" t="str">
        <f t="shared" si="0"/>
        <v>DIV KS</v>
      </c>
      <c r="D115" s="24" t="s">
        <v>2177</v>
      </c>
      <c r="E115" s="2" t="s">
        <v>574</v>
      </c>
      <c r="F115" s="1">
        <f t="shared" si="8"/>
        <v>1</v>
      </c>
      <c r="G115" s="1" t="e">
        <f>VLOOKUP(D115,Sheet1!$A$2:$D$540,4,FALSE)</f>
        <v>#N/A</v>
      </c>
      <c r="H115" s="1" t="e">
        <f t="shared" si="2"/>
        <v>#N/A</v>
      </c>
      <c r="I115" s="1" t="s">
        <v>2178</v>
      </c>
      <c r="J115" s="25" t="s">
        <v>2179</v>
      </c>
      <c r="K115" s="23" t="str">
        <f t="shared" si="3"/>
        <v>6289655344065</v>
      </c>
      <c r="L115" s="23" t="s">
        <v>2180</v>
      </c>
      <c r="M115" s="1" t="s">
        <v>2181</v>
      </c>
      <c r="N115" s="1" t="s">
        <v>1286</v>
      </c>
      <c r="O115" s="1" t="s">
        <v>2182</v>
      </c>
      <c r="P115" s="1" t="s">
        <v>2183</v>
      </c>
      <c r="Q115" s="1" t="s">
        <v>1144</v>
      </c>
      <c r="R115" s="1" t="s">
        <v>2184</v>
      </c>
      <c r="S115" s="1" t="s">
        <v>2141</v>
      </c>
      <c r="T115" s="1" t="str">
        <f t="shared" si="4"/>
        <v>Buaran Gang 2 No.30 Rt.01/Rw.02, Kelurahan Buaran Kradenan, Kecamatan Pekalongan Selatan, Kota Pekalongan</v>
      </c>
      <c r="U115" s="1" t="s">
        <v>2185</v>
      </c>
      <c r="V115" s="1" t="s">
        <v>2142</v>
      </c>
      <c r="W115" s="1" t="s">
        <v>2186</v>
      </c>
      <c r="X115" s="1" t="s">
        <v>2142</v>
      </c>
      <c r="Y115" s="1" t="str">
        <f t="shared" si="5"/>
        <v>33</v>
      </c>
      <c r="Z115" s="1" t="str">
        <f>VLOOKUP(Y115,ja!E$2:F$35,2,FALSE)</f>
        <v>Jawa Tengah</v>
      </c>
      <c r="AA115" s="1" t="str">
        <f t="shared" si="6"/>
        <v>3375</v>
      </c>
      <c r="AB115" s="1" t="str">
        <f t="shared" si="7"/>
        <v>BPS Kota Pekalongan</v>
      </c>
      <c r="AD115" s="1" t="s">
        <v>1150</v>
      </c>
      <c r="AE115" s="5" t="s">
        <v>572</v>
      </c>
      <c r="AF115" s="2" t="s">
        <v>573</v>
      </c>
      <c r="AG115" s="1">
        <v>1</v>
      </c>
      <c r="AH115" s="5" t="e">
        <f>VLOOKUP(D115,'olah pemlap'!G$2:J$589,3,FALSE)</f>
        <v>#N/A</v>
      </c>
      <c r="AI115" s="1" t="e">
        <f>VLOOKUP(AH115,BiodataPemlap!B$2:O$152,5,FALSE)</f>
        <v>#N/A</v>
      </c>
    </row>
    <row r="116" spans="1:35" ht="12.75">
      <c r="A116" s="3">
        <v>45447.675609317128</v>
      </c>
      <c r="B116" s="1" t="s">
        <v>75</v>
      </c>
      <c r="C116" s="4" t="str">
        <f t="shared" si="0"/>
        <v>DIV KS</v>
      </c>
      <c r="D116" s="24" t="s">
        <v>2187</v>
      </c>
      <c r="E116" s="2" t="s">
        <v>2188</v>
      </c>
      <c r="F116" s="1">
        <f t="shared" si="8"/>
        <v>1</v>
      </c>
      <c r="G116" s="1" t="e">
        <f>VLOOKUP(D116,Sheet1!$A$2:$D$540,4,FALSE)</f>
        <v>#N/A</v>
      </c>
      <c r="H116" s="1" t="e">
        <f t="shared" si="2"/>
        <v>#N/A</v>
      </c>
      <c r="I116" s="1" t="s">
        <v>2189</v>
      </c>
      <c r="J116" s="25" t="s">
        <v>2190</v>
      </c>
      <c r="K116" s="23" t="str">
        <f t="shared" si="3"/>
        <v>6289663644305</v>
      </c>
      <c r="L116" s="23" t="s">
        <v>2191</v>
      </c>
      <c r="M116" s="1" t="s">
        <v>2188</v>
      </c>
      <c r="N116" s="1" t="s">
        <v>1141</v>
      </c>
      <c r="O116" s="1" t="s">
        <v>2192</v>
      </c>
      <c r="P116" s="1" t="s">
        <v>1191</v>
      </c>
      <c r="Q116" s="1" t="s">
        <v>1144</v>
      </c>
      <c r="R116" s="1" t="s">
        <v>2193</v>
      </c>
      <c r="S116" s="1" t="s">
        <v>1360</v>
      </c>
      <c r="T116" s="1" t="str">
        <f t="shared" si="4"/>
        <v>Jl Pelda Sadewi Blok Irigasi Rt 006 Rw 001 Desa Kedungdawa Kecamatan Kedawung Kabupaten Cirebon Jawa Barat</v>
      </c>
      <c r="U116" s="1" t="s">
        <v>2194</v>
      </c>
      <c r="V116" s="1" t="s">
        <v>2195</v>
      </c>
      <c r="W116" s="1" t="s">
        <v>2196</v>
      </c>
      <c r="X116" s="1" t="s">
        <v>2195</v>
      </c>
      <c r="Y116" s="1" t="str">
        <f t="shared" si="5"/>
        <v>32</v>
      </c>
      <c r="Z116" s="1" t="str">
        <f>VLOOKUP(Y116,ja!E$2:F$35,2,FALSE)</f>
        <v>Jawa Barat</v>
      </c>
      <c r="AA116" s="1" t="str">
        <f t="shared" si="6"/>
        <v>3274</v>
      </c>
      <c r="AB116" s="1" t="str">
        <f t="shared" si="7"/>
        <v>BPS Kota Cirebon</v>
      </c>
      <c r="AD116" s="1" t="s">
        <v>1150</v>
      </c>
      <c r="AE116" s="5" t="s">
        <v>343</v>
      </c>
      <c r="AF116" s="2" t="s">
        <v>344</v>
      </c>
      <c r="AG116" s="1">
        <v>1</v>
      </c>
      <c r="AH116" s="5" t="e">
        <f>VLOOKUP(D116,'olah pemlap'!G$2:J$589,3,FALSE)</f>
        <v>#N/A</v>
      </c>
      <c r="AI116" s="1" t="e">
        <f>VLOOKUP(AH116,BiodataPemlap!B$2:O$152,5,FALSE)</f>
        <v>#N/A</v>
      </c>
    </row>
    <row r="117" spans="1:35" ht="12.75">
      <c r="A117" s="3">
        <v>45447.677995740742</v>
      </c>
      <c r="B117" s="1" t="s">
        <v>32</v>
      </c>
      <c r="C117" s="4" t="str">
        <f t="shared" si="0"/>
        <v>DIV KS</v>
      </c>
      <c r="D117" s="24" t="s">
        <v>2197</v>
      </c>
      <c r="E117" s="2" t="s">
        <v>398</v>
      </c>
      <c r="F117" s="1">
        <f t="shared" si="8"/>
        <v>1</v>
      </c>
      <c r="G117" s="1" t="e">
        <f>VLOOKUP(D117,Sheet1!$A$2:$D$540,4,FALSE)</f>
        <v>#N/A</v>
      </c>
      <c r="H117" s="1" t="e">
        <f t="shared" si="2"/>
        <v>#N/A</v>
      </c>
      <c r="I117" s="1" t="s">
        <v>2198</v>
      </c>
      <c r="J117" s="25" t="s">
        <v>2199</v>
      </c>
      <c r="K117" s="23" t="str">
        <f t="shared" si="3"/>
        <v>62895339176777</v>
      </c>
      <c r="L117" s="23" t="s">
        <v>2200</v>
      </c>
      <c r="M117" s="1" t="s">
        <v>2201</v>
      </c>
      <c r="N117" s="1" t="s">
        <v>2202</v>
      </c>
      <c r="O117" s="1" t="s">
        <v>2203</v>
      </c>
      <c r="P117" s="1" t="s">
        <v>2204</v>
      </c>
      <c r="Q117" s="1" t="s">
        <v>1144</v>
      </c>
      <c r="R117" s="1" t="s">
        <v>2205</v>
      </c>
      <c r="S117" s="1" t="s">
        <v>1359</v>
      </c>
      <c r="T117" s="1" t="str">
        <f t="shared" si="4"/>
        <v>Jl Kepodang Barat Vi Rt 1 Rw 10 Blok C/122, Pudakpayung, Banyumanik</v>
      </c>
      <c r="U117" s="1" t="s">
        <v>1506</v>
      </c>
      <c r="V117" s="1" t="s">
        <v>1361</v>
      </c>
      <c r="W117" s="1" t="s">
        <v>1362</v>
      </c>
      <c r="X117" s="1" t="s">
        <v>1361</v>
      </c>
      <c r="Y117" s="1" t="str">
        <f t="shared" si="5"/>
        <v>33</v>
      </c>
      <c r="Z117" s="1" t="str">
        <f>VLOOKUP(Y117,ja!E$2:F$35,2,FALSE)</f>
        <v>Jawa Tengah</v>
      </c>
      <c r="AA117" s="1" t="str">
        <f t="shared" si="6"/>
        <v>3300</v>
      </c>
      <c r="AB117" s="1" t="str">
        <f t="shared" si="7"/>
        <v>BPS Provinsi Jawa Tengah</v>
      </c>
      <c r="AD117" s="1" t="s">
        <v>1150</v>
      </c>
      <c r="AE117" s="5" t="s">
        <v>399</v>
      </c>
      <c r="AF117" s="2" t="s">
        <v>370</v>
      </c>
      <c r="AG117" s="1">
        <v>1</v>
      </c>
      <c r="AH117" s="5" t="e">
        <f>VLOOKUP(D117,'olah pemlap'!G$2:J$589,3,FALSE)</f>
        <v>#N/A</v>
      </c>
      <c r="AI117" s="1" t="e">
        <f>VLOOKUP(AH117,BiodataPemlap!B$2:O$152,5,FALSE)</f>
        <v>#N/A</v>
      </c>
    </row>
    <row r="118" spans="1:35" ht="12.75">
      <c r="A118" s="3">
        <v>45447.677438171297</v>
      </c>
      <c r="B118" s="1" t="s">
        <v>41</v>
      </c>
      <c r="C118" s="4" t="str">
        <f t="shared" si="0"/>
        <v>DIV ST</v>
      </c>
      <c r="D118" s="24" t="s">
        <v>2206</v>
      </c>
      <c r="E118" s="2" t="s">
        <v>401</v>
      </c>
      <c r="F118" s="1">
        <f t="shared" si="8"/>
        <v>1</v>
      </c>
      <c r="G118" s="1" t="e">
        <f>VLOOKUP(D118,Sheet1!$A$2:$D$540,4,FALSE)</f>
        <v>#N/A</v>
      </c>
      <c r="H118" s="1" t="e">
        <f t="shared" si="2"/>
        <v>#N/A</v>
      </c>
      <c r="I118" s="1" t="s">
        <v>2207</v>
      </c>
      <c r="J118" s="25" t="s">
        <v>2208</v>
      </c>
      <c r="K118" s="23" t="str">
        <f t="shared" si="3"/>
        <v>6285875675414</v>
      </c>
      <c r="L118" s="23" t="s">
        <v>2209</v>
      </c>
      <c r="M118" s="1" t="s">
        <v>2210</v>
      </c>
      <c r="N118" s="1" t="s">
        <v>1141</v>
      </c>
      <c r="O118" s="1" t="s">
        <v>2211</v>
      </c>
      <c r="P118" s="1" t="s">
        <v>2212</v>
      </c>
      <c r="Q118" s="1" t="s">
        <v>1144</v>
      </c>
      <c r="R118" s="1" t="s">
        <v>2213</v>
      </c>
      <c r="S118" s="1" t="s">
        <v>1359</v>
      </c>
      <c r="T118" s="1" t="str">
        <f t="shared" si="4"/>
        <v>Jl Pancakarya Blok 53 No 325</v>
      </c>
      <c r="U118" s="1" t="s">
        <v>1506</v>
      </c>
      <c r="V118" s="1" t="s">
        <v>1361</v>
      </c>
      <c r="W118" s="1" t="s">
        <v>1362</v>
      </c>
      <c r="X118" s="1" t="s">
        <v>1361</v>
      </c>
      <c r="Y118" s="1" t="str">
        <f t="shared" si="5"/>
        <v>33</v>
      </c>
      <c r="Z118" s="1" t="str">
        <f>VLOOKUP(Y118,ja!E$2:F$35,2,FALSE)</f>
        <v>Jawa Tengah</v>
      </c>
      <c r="AA118" s="1" t="str">
        <f t="shared" si="6"/>
        <v>3300</v>
      </c>
      <c r="AB118" s="1" t="str">
        <f t="shared" si="7"/>
        <v>BPS Provinsi Jawa Tengah</v>
      </c>
      <c r="AD118" s="1" t="s">
        <v>1150</v>
      </c>
      <c r="AE118" s="5" t="s">
        <v>399</v>
      </c>
      <c r="AF118" s="2" t="s">
        <v>370</v>
      </c>
      <c r="AG118" s="1">
        <v>1</v>
      </c>
      <c r="AH118" s="5" t="e">
        <f>VLOOKUP(D118,'olah pemlap'!G$2:J$589,3,FALSE)</f>
        <v>#N/A</v>
      </c>
      <c r="AI118" s="1" t="e">
        <f>VLOOKUP(AH118,BiodataPemlap!B$2:O$152,5,FALSE)</f>
        <v>#N/A</v>
      </c>
    </row>
    <row r="119" spans="1:35" ht="12.75">
      <c r="A119" s="3">
        <v>45447.677720254629</v>
      </c>
      <c r="B119" s="1" t="s">
        <v>30</v>
      </c>
      <c r="C119" s="4" t="str">
        <f t="shared" si="0"/>
        <v>DIII ST</v>
      </c>
      <c r="D119" s="24" t="s">
        <v>2214</v>
      </c>
      <c r="E119" s="2" t="s">
        <v>2215</v>
      </c>
      <c r="F119" s="1">
        <f t="shared" si="8"/>
        <v>1</v>
      </c>
      <c r="G119" s="1" t="e">
        <f>VLOOKUP(D119,Sheet1!$A$2:$D$540,4,FALSE)</f>
        <v>#N/A</v>
      </c>
      <c r="H119" s="1" t="e">
        <f t="shared" si="2"/>
        <v>#N/A</v>
      </c>
      <c r="I119" s="1" t="s">
        <v>2216</v>
      </c>
      <c r="J119" s="25" t="s">
        <v>2217</v>
      </c>
      <c r="K119" s="23" t="str">
        <f t="shared" si="3"/>
        <v>6282197043237</v>
      </c>
      <c r="L119" s="23" t="s">
        <v>2218</v>
      </c>
      <c r="M119" s="1" t="s">
        <v>2215</v>
      </c>
      <c r="N119" s="1" t="s">
        <v>1141</v>
      </c>
      <c r="O119" s="1" t="s">
        <v>2219</v>
      </c>
      <c r="P119" s="1" t="s">
        <v>2220</v>
      </c>
      <c r="Q119" s="1" t="s">
        <v>1144</v>
      </c>
      <c r="R119" s="1" t="s">
        <v>2221</v>
      </c>
      <c r="S119" s="1" t="s">
        <v>2222</v>
      </c>
      <c r="T119" s="1" t="str">
        <f t="shared" si="4"/>
        <v>Perumahan Budha Tzu Chi Jl. Simpotove Timur Vi Blok V 01 Rt 4 Rw 17, Kelurahan Tondo, Kecamatan Mantikulore, Kota Palu, Provinsi Sulawesi Tengah</v>
      </c>
      <c r="U119" s="1" t="s">
        <v>2223</v>
      </c>
      <c r="V119" s="1" t="s">
        <v>2224</v>
      </c>
      <c r="W119" s="1" t="s">
        <v>2225</v>
      </c>
      <c r="X119" s="1" t="s">
        <v>2224</v>
      </c>
      <c r="Y119" s="1" t="str">
        <f t="shared" si="5"/>
        <v>72</v>
      </c>
      <c r="Z119" s="1" t="str">
        <f>VLOOKUP(Y119,ja!E$2:F$35,2,FALSE)</f>
        <v>Sulawesi Tengah</v>
      </c>
      <c r="AA119" s="1" t="str">
        <f t="shared" si="6"/>
        <v>7200</v>
      </c>
      <c r="AB119" s="1" t="str">
        <f t="shared" si="7"/>
        <v>BPS Provinsi Sulawesi Tengah</v>
      </c>
      <c r="AD119" s="1" t="s">
        <v>1150</v>
      </c>
      <c r="AE119" s="5" t="s">
        <v>874</v>
      </c>
      <c r="AF119" s="2" t="s">
        <v>875</v>
      </c>
      <c r="AG119" s="1">
        <v>1</v>
      </c>
      <c r="AH119" s="5">
        <f>VLOOKUP(D119,'olah pemlap'!G$2:J$589,3,FALSE)</f>
        <v>340056676</v>
      </c>
      <c r="AI119" s="1" t="e">
        <f>VLOOKUP(AH119,BiodataPemlap!B$2:O$152,5,FALSE)</f>
        <v>#N/A</v>
      </c>
    </row>
    <row r="120" spans="1:35" ht="12.75">
      <c r="A120" s="3">
        <v>45447.678147986109</v>
      </c>
      <c r="B120" s="1" t="s">
        <v>41</v>
      </c>
      <c r="C120" s="4" t="str">
        <f t="shared" si="0"/>
        <v>DIV ST</v>
      </c>
      <c r="D120" s="24" t="s">
        <v>2226</v>
      </c>
      <c r="E120" s="2" t="s">
        <v>402</v>
      </c>
      <c r="F120" s="1">
        <f t="shared" si="8"/>
        <v>1</v>
      </c>
      <c r="G120" s="1" t="e">
        <f>VLOOKUP(D120,Sheet1!$A$2:$D$540,4,FALSE)</f>
        <v>#N/A</v>
      </c>
      <c r="H120" s="1" t="e">
        <f t="shared" si="2"/>
        <v>#N/A</v>
      </c>
      <c r="I120" s="1" t="s">
        <v>2227</v>
      </c>
      <c r="J120" s="25" t="s">
        <v>2228</v>
      </c>
      <c r="K120" s="23" t="str">
        <f t="shared" si="3"/>
        <v>6281225772439</v>
      </c>
      <c r="L120" s="23" t="s">
        <v>2229</v>
      </c>
      <c r="M120" s="1" t="s">
        <v>2230</v>
      </c>
      <c r="N120" s="1" t="s">
        <v>1286</v>
      </c>
      <c r="O120" s="1" t="s">
        <v>2231</v>
      </c>
      <c r="P120" s="1" t="s">
        <v>2232</v>
      </c>
      <c r="Q120" s="1" t="s">
        <v>1144</v>
      </c>
      <c r="R120" s="1" t="s">
        <v>2233</v>
      </c>
      <c r="S120" s="1" t="s">
        <v>1359</v>
      </c>
      <c r="T120" s="1" t="str">
        <f t="shared" si="4"/>
        <v>Perumahan Gardenia E1/19, Rt 04/Rw 09, Kelurahan Plamongan Sari, Kecamatan Pedurungan</v>
      </c>
      <c r="U120" s="1" t="s">
        <v>2234</v>
      </c>
      <c r="V120" s="1" t="s">
        <v>1361</v>
      </c>
      <c r="W120" s="1" t="s">
        <v>1362</v>
      </c>
      <c r="X120" s="1" t="s">
        <v>1361</v>
      </c>
      <c r="Y120" s="1" t="str">
        <f t="shared" si="5"/>
        <v>33</v>
      </c>
      <c r="Z120" s="1" t="str">
        <f>VLOOKUP(Y120,ja!E$2:F$35,2,FALSE)</f>
        <v>Jawa Tengah</v>
      </c>
      <c r="AA120" s="1" t="str">
        <f t="shared" si="6"/>
        <v>3300</v>
      </c>
      <c r="AB120" s="1" t="str">
        <f t="shared" si="7"/>
        <v>BPS Provinsi Jawa Tengah</v>
      </c>
      <c r="AD120" s="1" t="s">
        <v>1150</v>
      </c>
      <c r="AE120" s="5" t="s">
        <v>399</v>
      </c>
      <c r="AF120" s="2" t="s">
        <v>370</v>
      </c>
      <c r="AG120" s="1">
        <v>1</v>
      </c>
      <c r="AH120" s="5" t="e">
        <f>VLOOKUP(D120,'olah pemlap'!G$2:J$589,3,FALSE)</f>
        <v>#N/A</v>
      </c>
      <c r="AI120" s="1" t="e">
        <f>VLOOKUP(AH120,BiodataPemlap!B$2:O$152,5,FALSE)</f>
        <v>#N/A</v>
      </c>
    </row>
    <row r="121" spans="1:35" ht="12.75">
      <c r="A121" s="3">
        <v>45447.683489224539</v>
      </c>
      <c r="B121" s="1" t="s">
        <v>41</v>
      </c>
      <c r="C121" s="4" t="str">
        <f t="shared" si="0"/>
        <v>DIV ST</v>
      </c>
      <c r="D121" s="24" t="s">
        <v>2235</v>
      </c>
      <c r="E121" s="2" t="s">
        <v>245</v>
      </c>
      <c r="F121" s="1">
        <f t="shared" si="8"/>
        <v>1</v>
      </c>
      <c r="G121" s="1" t="e">
        <f>VLOOKUP(D121,Sheet1!$A$2:$D$540,4,FALSE)</f>
        <v>#N/A</v>
      </c>
      <c r="H121" s="1" t="e">
        <f t="shared" si="2"/>
        <v>#N/A</v>
      </c>
      <c r="I121" s="1" t="s">
        <v>2236</v>
      </c>
      <c r="J121" s="25" t="s">
        <v>2237</v>
      </c>
      <c r="K121" s="23" t="str">
        <f t="shared" si="3"/>
        <v>6285946501972</v>
      </c>
      <c r="L121" s="23" t="s">
        <v>2238</v>
      </c>
      <c r="M121" s="1" t="s">
        <v>2239</v>
      </c>
      <c r="N121" s="1" t="s">
        <v>1141</v>
      </c>
      <c r="O121" s="1" t="s">
        <v>1141</v>
      </c>
      <c r="P121" s="1" t="s">
        <v>2240</v>
      </c>
      <c r="Q121" s="1" t="s">
        <v>1144</v>
      </c>
      <c r="R121" s="1" t="s">
        <v>2241</v>
      </c>
      <c r="S121" s="1" t="s">
        <v>2242</v>
      </c>
      <c r="T121" s="1" t="str">
        <f t="shared" si="4"/>
        <v>Kost Bu Santi, Jalan Sensus I No. 2C, Rt.1/Rw.4, Bidaracina, Jatinegara (Lantai 2, Kos Merah), Kota Jakarta Timur, Jatinegara, Dki Jakarta</v>
      </c>
      <c r="U121" s="1" t="s">
        <v>2243</v>
      </c>
      <c r="V121" s="1" t="s">
        <v>1160</v>
      </c>
      <c r="W121" s="1" t="s">
        <v>1311</v>
      </c>
      <c r="X121" s="1" t="s">
        <v>1160</v>
      </c>
      <c r="Y121" s="1" t="str">
        <f t="shared" si="5"/>
        <v>31</v>
      </c>
      <c r="Z121" s="1" t="str">
        <f>VLOOKUP(Y121,ja!E$2:F$35,2,FALSE)</f>
        <v>DKI Jakarta</v>
      </c>
      <c r="AA121" s="1" t="str">
        <f t="shared" si="6"/>
        <v>3100</v>
      </c>
      <c r="AB121" s="1" t="str">
        <f t="shared" si="7"/>
        <v>BPS Provinsi DKI Jakarta</v>
      </c>
      <c r="AD121" s="1" t="s">
        <v>1150</v>
      </c>
      <c r="AE121" s="5" t="s">
        <v>225</v>
      </c>
      <c r="AF121" s="2" t="s">
        <v>226</v>
      </c>
      <c r="AG121" s="1">
        <v>1</v>
      </c>
      <c r="AH121" s="5">
        <f>VLOOKUP(D121,'olah pemlap'!G$2:J$589,3,FALSE)</f>
        <v>340016177</v>
      </c>
      <c r="AI121" s="1" t="e">
        <f>VLOOKUP(AH121,BiodataPemlap!B$2:O$152,5,FALSE)</f>
        <v>#N/A</v>
      </c>
    </row>
    <row r="122" spans="1:35" ht="12.75">
      <c r="A122" s="3">
        <v>45449.996709155093</v>
      </c>
      <c r="B122" s="1" t="s">
        <v>32</v>
      </c>
      <c r="C122" s="4" t="str">
        <f t="shared" si="0"/>
        <v>DIV KS</v>
      </c>
      <c r="D122" s="24" t="s">
        <v>2244</v>
      </c>
      <c r="E122" s="2" t="s">
        <v>235</v>
      </c>
      <c r="F122" s="1">
        <f t="shared" si="8"/>
        <v>1</v>
      </c>
      <c r="G122" s="1" t="e">
        <f>VLOOKUP(D122,Sheet1!$A$2:$D$540,4,FALSE)</f>
        <v>#N/A</v>
      </c>
      <c r="H122" s="1" t="e">
        <f t="shared" si="2"/>
        <v>#N/A</v>
      </c>
      <c r="I122" s="1" t="s">
        <v>2245</v>
      </c>
      <c r="J122" s="25" t="s">
        <v>2246</v>
      </c>
      <c r="K122" s="23" t="str">
        <f t="shared" si="3"/>
        <v>6281514649277</v>
      </c>
      <c r="L122" s="23" t="s">
        <v>2247</v>
      </c>
      <c r="M122" s="1" t="s">
        <v>235</v>
      </c>
      <c r="N122" s="1" t="s">
        <v>1286</v>
      </c>
      <c r="O122" s="1" t="s">
        <v>2248</v>
      </c>
      <c r="P122" s="1" t="s">
        <v>2249</v>
      </c>
      <c r="Q122" s="1" t="s">
        <v>1144</v>
      </c>
      <c r="R122" s="1" t="s">
        <v>2250</v>
      </c>
      <c r="S122" s="1" t="s">
        <v>1158</v>
      </c>
      <c r="T122" s="1" t="str">
        <f t="shared" si="4"/>
        <v>Jl. H. Yahya No.45, Rt.1/Rw.10, Kp. Melayu, Kecamatan Jatinegara, Kota Jakarta Timur, Daerah Khusus Ibukota Jakarta 13330</v>
      </c>
      <c r="U122" s="1" t="s">
        <v>1652</v>
      </c>
      <c r="V122" s="1" t="s">
        <v>1160</v>
      </c>
      <c r="W122" s="1" t="s">
        <v>1653</v>
      </c>
      <c r="X122" s="1" t="s">
        <v>1160</v>
      </c>
      <c r="Y122" s="1" t="str">
        <f t="shared" si="5"/>
        <v>31</v>
      </c>
      <c r="Z122" s="1" t="str">
        <f>VLOOKUP(Y122,ja!E$2:F$35,2,FALSE)</f>
        <v>DKI Jakarta</v>
      </c>
      <c r="AA122" s="1" t="str">
        <f t="shared" si="6"/>
        <v>3100</v>
      </c>
      <c r="AB122" s="1" t="str">
        <f t="shared" si="7"/>
        <v>BPS Provinsi DKI Jakarta</v>
      </c>
      <c r="AD122" s="1" t="s">
        <v>1150</v>
      </c>
      <c r="AE122" s="5" t="s">
        <v>225</v>
      </c>
      <c r="AF122" s="2" t="s">
        <v>226</v>
      </c>
      <c r="AG122" s="1">
        <v>1</v>
      </c>
      <c r="AH122" s="5">
        <f>VLOOKUP(D122,'olah pemlap'!G$2:J$589,3,FALSE)</f>
        <v>340016936</v>
      </c>
      <c r="AI122" s="1" t="e">
        <f>VLOOKUP(AH122,BiodataPemlap!B$2:O$152,5,FALSE)</f>
        <v>#N/A</v>
      </c>
    </row>
    <row r="123" spans="1:35" ht="12.75">
      <c r="A123" s="3">
        <v>45447.681076689812</v>
      </c>
      <c r="B123" s="1" t="s">
        <v>41</v>
      </c>
      <c r="C123" s="4" t="str">
        <f t="shared" si="0"/>
        <v>DIV ST</v>
      </c>
      <c r="D123" s="24" t="s">
        <v>2251</v>
      </c>
      <c r="E123" s="2" t="s">
        <v>474</v>
      </c>
      <c r="F123" s="1">
        <f t="shared" si="8"/>
        <v>1</v>
      </c>
      <c r="G123" s="1" t="e">
        <f>VLOOKUP(D123,Sheet1!$A$2:$D$540,4,FALSE)</f>
        <v>#N/A</v>
      </c>
      <c r="H123" s="1" t="e">
        <f t="shared" si="2"/>
        <v>#N/A</v>
      </c>
      <c r="I123" s="1" t="s">
        <v>2252</v>
      </c>
      <c r="J123" s="25" t="s">
        <v>2253</v>
      </c>
      <c r="K123" s="23" t="str">
        <f t="shared" si="3"/>
        <v>6281391721554</v>
      </c>
      <c r="L123" s="23" t="s">
        <v>2254</v>
      </c>
      <c r="M123" s="1" t="s">
        <v>474</v>
      </c>
      <c r="N123" s="1" t="s">
        <v>1141</v>
      </c>
      <c r="O123" s="1" t="s">
        <v>2255</v>
      </c>
      <c r="P123" s="1" t="s">
        <v>2256</v>
      </c>
      <c r="Q123" s="1" t="s">
        <v>1144</v>
      </c>
      <c r="R123" s="1" t="s">
        <v>2257</v>
      </c>
      <c r="S123" s="1" t="s">
        <v>1332</v>
      </c>
      <c r="T123" s="1" t="str">
        <f t="shared" si="4"/>
        <v>Manang, Rt 01 Rw 03, Kelurahan Manang, Kecamatan Grogol</v>
      </c>
      <c r="U123" s="1" t="s">
        <v>1559</v>
      </c>
      <c r="V123" s="1" t="s">
        <v>1333</v>
      </c>
      <c r="W123" s="1" t="s">
        <v>1561</v>
      </c>
      <c r="X123" s="1" t="s">
        <v>1333</v>
      </c>
      <c r="Y123" s="1" t="str">
        <f t="shared" si="5"/>
        <v>33</v>
      </c>
      <c r="Z123" s="1" t="str">
        <f>VLOOKUP(Y123,ja!E$2:F$35,2,FALSE)</f>
        <v>Jawa Tengah</v>
      </c>
      <c r="AA123" s="1" t="str">
        <f t="shared" si="6"/>
        <v>3311</v>
      </c>
      <c r="AB123" s="1" t="str">
        <f t="shared" si="7"/>
        <v>BPS Kabupaten Sukoharjo</v>
      </c>
      <c r="AD123" s="1" t="s">
        <v>1150</v>
      </c>
      <c r="AE123" s="5" t="s">
        <v>471</v>
      </c>
      <c r="AF123" s="2" t="s">
        <v>472</v>
      </c>
      <c r="AG123" s="1">
        <v>1</v>
      </c>
      <c r="AH123" s="5">
        <f>VLOOKUP(D123,'olah pemlap'!G$2:J$589,3,FALSE)</f>
        <v>340015435</v>
      </c>
      <c r="AI123" s="1" t="e">
        <f>VLOOKUP(AH123,BiodataPemlap!B$2:O$152,5,FALSE)</f>
        <v>#N/A</v>
      </c>
    </row>
    <row r="124" spans="1:35" ht="12.75">
      <c r="A124" s="3">
        <v>45447.684655694444</v>
      </c>
      <c r="B124" s="1" t="s">
        <v>38</v>
      </c>
      <c r="C124" s="4" t="str">
        <f t="shared" si="0"/>
        <v>DIV ST</v>
      </c>
      <c r="D124" s="24" t="s">
        <v>2258</v>
      </c>
      <c r="E124" s="2" t="s">
        <v>681</v>
      </c>
      <c r="F124" s="1">
        <f t="shared" si="8"/>
        <v>1</v>
      </c>
      <c r="G124" s="1" t="e">
        <f>VLOOKUP(D124,Sheet1!$A$2:$D$540,4,FALSE)</f>
        <v>#N/A</v>
      </c>
      <c r="H124" s="1" t="e">
        <f t="shared" si="2"/>
        <v>#N/A</v>
      </c>
      <c r="I124" s="1" t="s">
        <v>2259</v>
      </c>
      <c r="J124" s="25" t="s">
        <v>2260</v>
      </c>
      <c r="K124" s="23" t="str">
        <f t="shared" si="3"/>
        <v>6285232629558</v>
      </c>
      <c r="L124" s="23" t="s">
        <v>2261</v>
      </c>
      <c r="M124" s="1" t="s">
        <v>2262</v>
      </c>
      <c r="N124" s="1" t="s">
        <v>1141</v>
      </c>
      <c r="O124" s="1" t="s">
        <v>2263</v>
      </c>
      <c r="P124" s="1" t="s">
        <v>2264</v>
      </c>
      <c r="Q124" s="1" t="s">
        <v>1144</v>
      </c>
      <c r="R124" s="1" t="s">
        <v>2265</v>
      </c>
      <c r="S124" s="1" t="s">
        <v>1320</v>
      </c>
      <c r="T124" s="1" t="str">
        <f t="shared" si="4"/>
        <v>Jalan Klampis Tengah Rt 2 Rw 6, Dusun Klampisan, Desa Mojokerep, Kecamatan Plemahan</v>
      </c>
      <c r="U124" s="1" t="s">
        <v>1530</v>
      </c>
      <c r="V124" s="1" t="s">
        <v>1531</v>
      </c>
      <c r="W124" s="1" t="s">
        <v>1322</v>
      </c>
      <c r="X124" s="1" t="s">
        <v>1531</v>
      </c>
      <c r="Y124" s="1" t="str">
        <f t="shared" si="5"/>
        <v>35</v>
      </c>
      <c r="Z124" s="1" t="str">
        <f>VLOOKUP(Y124,ja!E$2:F$35,2,FALSE)</f>
        <v>Jawa Timur</v>
      </c>
      <c r="AA124" s="1" t="str">
        <f t="shared" si="6"/>
        <v>3506</v>
      </c>
      <c r="AB124" s="1" t="str">
        <f t="shared" si="7"/>
        <v>BPS Kabupaten Kediri</v>
      </c>
      <c r="AD124" s="1" t="s">
        <v>1150</v>
      </c>
      <c r="AE124" s="5" t="s">
        <v>675</v>
      </c>
      <c r="AF124" s="2" t="s">
        <v>676</v>
      </c>
      <c r="AG124" s="1">
        <v>1</v>
      </c>
      <c r="AH124" s="5">
        <f>VLOOKUP(D124,'olah pemlap'!G$2:J$589,3,FALSE)</f>
        <v>340012812</v>
      </c>
      <c r="AI124" s="1" t="e">
        <f>VLOOKUP(AH124,BiodataPemlap!B$2:O$152,5,FALSE)</f>
        <v>#N/A</v>
      </c>
    </row>
    <row r="125" spans="1:35" ht="12.75">
      <c r="A125" s="3">
        <v>45447.81611886574</v>
      </c>
      <c r="B125" s="1" t="s">
        <v>30</v>
      </c>
      <c r="C125" s="4" t="str">
        <f t="shared" si="0"/>
        <v>DIII ST</v>
      </c>
      <c r="D125" s="24" t="s">
        <v>2266</v>
      </c>
      <c r="E125" s="2" t="s">
        <v>393</v>
      </c>
      <c r="F125" s="1">
        <f t="shared" si="8"/>
        <v>1</v>
      </c>
      <c r="G125" s="1" t="e">
        <f>VLOOKUP(D125,Sheet1!$A$2:$D$540,4,FALSE)</f>
        <v>#N/A</v>
      </c>
      <c r="H125" s="1" t="e">
        <f t="shared" si="2"/>
        <v>#N/A</v>
      </c>
      <c r="I125" s="1" t="s">
        <v>2267</v>
      </c>
      <c r="J125" s="25" t="s">
        <v>2268</v>
      </c>
      <c r="K125" s="23" t="str">
        <f t="shared" si="3"/>
        <v>62895393337092</v>
      </c>
      <c r="L125" s="23" t="s">
        <v>2269</v>
      </c>
      <c r="M125" s="1" t="s">
        <v>2270</v>
      </c>
      <c r="N125" s="1" t="s">
        <v>2271</v>
      </c>
      <c r="O125" s="1" t="s">
        <v>2272</v>
      </c>
      <c r="P125" s="1" t="s">
        <v>2273</v>
      </c>
      <c r="Q125" s="1" t="s">
        <v>1144</v>
      </c>
      <c r="R125" s="1" t="s">
        <v>2274</v>
      </c>
      <c r="S125" s="1" t="s">
        <v>1359</v>
      </c>
      <c r="T125" s="1" t="str">
        <f t="shared" si="4"/>
        <v>Jl. Koveri Mega Permai Vi / No. 140 ; Rt: 02 ; Rw: 12, Bringin , Ngaliyan</v>
      </c>
      <c r="U125" s="1" t="s">
        <v>2275</v>
      </c>
      <c r="V125" s="1" t="s">
        <v>1361</v>
      </c>
      <c r="W125" s="1" t="s">
        <v>1362</v>
      </c>
      <c r="X125" s="1" t="s">
        <v>1361</v>
      </c>
      <c r="Y125" s="1" t="str">
        <f t="shared" si="5"/>
        <v>33</v>
      </c>
      <c r="Z125" s="1" t="str">
        <f>VLOOKUP(Y125,ja!E$2:F$35,2,FALSE)</f>
        <v>Jawa Tengah</v>
      </c>
      <c r="AA125" s="1" t="str">
        <f t="shared" si="6"/>
        <v>3300</v>
      </c>
      <c r="AB125" s="1" t="str">
        <f t="shared" si="7"/>
        <v>BPS Provinsi Jawa Tengah</v>
      </c>
      <c r="AC125" s="1">
        <v>3324</v>
      </c>
      <c r="AD125" s="1" t="s">
        <v>394</v>
      </c>
      <c r="AE125" s="5">
        <v>3324</v>
      </c>
      <c r="AF125" s="2" t="s">
        <v>394</v>
      </c>
      <c r="AG125" s="1">
        <v>1</v>
      </c>
      <c r="AH125" s="5">
        <f>VLOOKUP(D125,'olah pemlap'!G$2:J$589,3,FALSE)</f>
        <v>340056918</v>
      </c>
      <c r="AI125" s="1" t="e">
        <f>VLOOKUP(AH125,BiodataPemlap!B$2:O$152,5,FALSE)</f>
        <v>#N/A</v>
      </c>
    </row>
    <row r="126" spans="1:35" ht="12.75">
      <c r="A126" s="3">
        <v>45447.682756817128</v>
      </c>
      <c r="B126" s="1" t="s">
        <v>41</v>
      </c>
      <c r="C126" s="4" t="str">
        <f t="shared" si="0"/>
        <v>DIV ST</v>
      </c>
      <c r="D126" s="24" t="s">
        <v>2276</v>
      </c>
      <c r="E126" s="2" t="s">
        <v>2277</v>
      </c>
      <c r="F126" s="1">
        <f t="shared" si="8"/>
        <v>1</v>
      </c>
      <c r="G126" s="1" t="e">
        <f>VLOOKUP(D126,Sheet1!$A$2:$D$540,4,FALSE)</f>
        <v>#N/A</v>
      </c>
      <c r="H126" s="1" t="e">
        <f t="shared" si="2"/>
        <v>#N/A</v>
      </c>
      <c r="I126" s="1" t="s">
        <v>2278</v>
      </c>
      <c r="J126" s="1">
        <v>62881038135536</v>
      </c>
      <c r="K126" s="23">
        <f t="shared" si="3"/>
        <v>62881038135536</v>
      </c>
      <c r="L126" s="26" t="s">
        <v>2279</v>
      </c>
      <c r="M126" s="1" t="s">
        <v>2280</v>
      </c>
      <c r="N126" s="1" t="s">
        <v>1141</v>
      </c>
      <c r="O126" s="1" t="s">
        <v>1141</v>
      </c>
      <c r="P126" s="1" t="s">
        <v>2281</v>
      </c>
      <c r="Q126" s="1" t="s">
        <v>1144</v>
      </c>
      <c r="R126" s="1" t="s">
        <v>2282</v>
      </c>
      <c r="S126" s="1" t="s">
        <v>1371</v>
      </c>
      <c r="T126" s="1" t="str">
        <f t="shared" si="4"/>
        <v>Jalan Ayani Gang 4 No.18, Rt3/7, Kedungwuluh, Purwokerto Barat</v>
      </c>
      <c r="U126" s="1" t="s">
        <v>1486</v>
      </c>
      <c r="V126" s="1" t="s">
        <v>1372</v>
      </c>
      <c r="W126" s="1" t="s">
        <v>1487</v>
      </c>
      <c r="X126" s="1" t="s">
        <v>1487</v>
      </c>
      <c r="Y126" s="1" t="str">
        <f t="shared" si="5"/>
        <v>33</v>
      </c>
      <c r="Z126" s="1" t="str">
        <f>VLOOKUP(Y126,ja!E$2:F$35,2,FALSE)</f>
        <v>Jawa Tengah</v>
      </c>
      <c r="AA126" s="1" t="str">
        <f t="shared" si="6"/>
        <v>3303</v>
      </c>
      <c r="AB126" s="1" t="str">
        <f t="shared" si="7"/>
        <v>BPS Kabupaten Purbalingga</v>
      </c>
      <c r="AC126" s="1">
        <v>3302</v>
      </c>
      <c r="AD126" s="1" t="s">
        <v>373</v>
      </c>
      <c r="AE126" s="5">
        <v>3302</v>
      </c>
      <c r="AF126" s="2" t="s">
        <v>373</v>
      </c>
      <c r="AG126" s="1">
        <v>1</v>
      </c>
      <c r="AH126" s="5" t="e">
        <f>VLOOKUP(D126,'olah pemlap'!G$2:J$589,3,FALSE)</f>
        <v>#N/A</v>
      </c>
      <c r="AI126" s="1" t="e">
        <f>VLOOKUP(AH126,BiodataPemlap!B$2:O$152,5,FALSE)</f>
        <v>#N/A</v>
      </c>
    </row>
    <row r="127" spans="1:35" ht="12.75">
      <c r="A127" s="3">
        <v>45447.683176284721</v>
      </c>
      <c r="B127" s="1" t="s">
        <v>47</v>
      </c>
      <c r="C127" s="4" t="str">
        <f t="shared" si="0"/>
        <v>DIII ST</v>
      </c>
      <c r="D127" s="24" t="s">
        <v>2283</v>
      </c>
      <c r="E127" s="2" t="s">
        <v>839</v>
      </c>
      <c r="F127" s="1">
        <f t="shared" si="8"/>
        <v>1</v>
      </c>
      <c r="G127" s="1" t="e">
        <f>VLOOKUP(D127,Sheet1!$A$2:$D$540,4,FALSE)</f>
        <v>#N/A</v>
      </c>
      <c r="H127" s="1" t="e">
        <f t="shared" si="2"/>
        <v>#N/A</v>
      </c>
      <c r="I127" s="1" t="s">
        <v>2284</v>
      </c>
      <c r="J127" s="25" t="s">
        <v>2285</v>
      </c>
      <c r="K127" s="23" t="str">
        <f t="shared" si="3"/>
        <v>6282157791693</v>
      </c>
      <c r="L127" s="26" t="s">
        <v>2286</v>
      </c>
      <c r="M127" s="1" t="s">
        <v>839</v>
      </c>
      <c r="N127" s="1" t="s">
        <v>1177</v>
      </c>
      <c r="O127" s="1" t="s">
        <v>2287</v>
      </c>
      <c r="P127" s="1" t="s">
        <v>2288</v>
      </c>
      <c r="Q127" s="1" t="s">
        <v>1144</v>
      </c>
      <c r="R127" s="1" t="s">
        <v>2289</v>
      </c>
      <c r="S127" s="1" t="s">
        <v>1662</v>
      </c>
      <c r="T127" s="1" t="str">
        <f t="shared" si="4"/>
        <v>Jln. Adisucipto Gg. Hartani, Rt001/Rw002, Arang Limbung, Sungai Raya</v>
      </c>
      <c r="U127" s="1" t="s">
        <v>1661</v>
      </c>
      <c r="V127" s="1" t="s">
        <v>1663</v>
      </c>
      <c r="W127" s="1" t="s">
        <v>1664</v>
      </c>
      <c r="X127" s="1" t="s">
        <v>1663</v>
      </c>
      <c r="Y127" s="1" t="str">
        <f t="shared" si="5"/>
        <v>61</v>
      </c>
      <c r="Z127" s="1" t="str">
        <f>VLOOKUP(Y127,ja!E$2:F$35,2,FALSE)</f>
        <v>Kalimantan Barat</v>
      </c>
      <c r="AA127" s="1" t="str">
        <f t="shared" si="6"/>
        <v>6171</v>
      </c>
      <c r="AB127" s="1" t="str">
        <f t="shared" si="7"/>
        <v>BPS Kota Pontianak</v>
      </c>
      <c r="AD127" s="1" t="s">
        <v>1150</v>
      </c>
      <c r="AE127" s="5" t="s">
        <v>837</v>
      </c>
      <c r="AF127" s="2" t="s">
        <v>838</v>
      </c>
      <c r="AG127" s="1">
        <v>1</v>
      </c>
      <c r="AH127" s="5">
        <f>VLOOKUP(D127,'olah pemlap'!G$2:J$589,3,FALSE)</f>
        <v>340055282</v>
      </c>
      <c r="AI127" s="1" t="e">
        <f>VLOOKUP(AH127,BiodataPemlap!B$2:O$152,5,FALSE)</f>
        <v>#N/A</v>
      </c>
    </row>
    <row r="128" spans="1:35" ht="12.75">
      <c r="A128" s="3">
        <v>45447.684269293983</v>
      </c>
      <c r="B128" s="1" t="s">
        <v>32</v>
      </c>
      <c r="C128" s="4" t="str">
        <f t="shared" si="0"/>
        <v>DIV KS</v>
      </c>
      <c r="D128" s="24" t="s">
        <v>2290</v>
      </c>
      <c r="E128" s="2" t="s">
        <v>407</v>
      </c>
      <c r="F128" s="1">
        <f t="shared" si="8"/>
        <v>1</v>
      </c>
      <c r="G128" s="1" t="e">
        <f>VLOOKUP(D128,Sheet1!$A$2:$D$540,4,FALSE)</f>
        <v>#N/A</v>
      </c>
      <c r="H128" s="1" t="e">
        <f t="shared" si="2"/>
        <v>#N/A</v>
      </c>
      <c r="I128" s="1" t="s">
        <v>2291</v>
      </c>
      <c r="J128" s="25" t="s">
        <v>2292</v>
      </c>
      <c r="K128" s="23" t="str">
        <f t="shared" si="3"/>
        <v>6289665521700</v>
      </c>
      <c r="L128" s="23" t="s">
        <v>2293</v>
      </c>
      <c r="M128" s="1" t="s">
        <v>2294</v>
      </c>
      <c r="N128" s="1" t="s">
        <v>1189</v>
      </c>
      <c r="O128" s="1" t="s">
        <v>2295</v>
      </c>
      <c r="P128" s="1" t="s">
        <v>2296</v>
      </c>
      <c r="Q128" s="1" t="s">
        <v>1144</v>
      </c>
      <c r="R128" s="1" t="s">
        <v>2297</v>
      </c>
      <c r="S128" s="1" t="s">
        <v>1300</v>
      </c>
      <c r="T128" s="1" t="str">
        <f t="shared" si="4"/>
        <v>Jalan Madukara No 57, Rt 002/Rw 003, Tritih Wetan, Jeruklegi</v>
      </c>
      <c r="U128" s="1" t="s">
        <v>2298</v>
      </c>
      <c r="V128" s="1" t="s">
        <v>1301</v>
      </c>
      <c r="W128" s="1" t="s">
        <v>2299</v>
      </c>
      <c r="X128" s="1" t="s">
        <v>1301</v>
      </c>
      <c r="Y128" s="1" t="str">
        <f t="shared" si="5"/>
        <v>33</v>
      </c>
      <c r="Z128" s="1" t="str">
        <f>VLOOKUP(Y128,ja!E$2:F$35,2,FALSE)</f>
        <v>Jawa Tengah</v>
      </c>
      <c r="AA128" s="1" t="str">
        <f t="shared" si="6"/>
        <v>3301</v>
      </c>
      <c r="AB128" s="1" t="str">
        <f t="shared" si="7"/>
        <v>BPS Kabupaten Cilacap</v>
      </c>
      <c r="AD128" s="1" t="s">
        <v>1150</v>
      </c>
      <c r="AE128" s="5" t="s">
        <v>405</v>
      </c>
      <c r="AF128" s="2" t="s">
        <v>406</v>
      </c>
      <c r="AG128" s="1">
        <v>1</v>
      </c>
      <c r="AH128" s="5">
        <f>VLOOKUP(D128,'olah pemlap'!G$2:J$589,3,FALSE)</f>
        <v>340056118</v>
      </c>
      <c r="AI128" s="1" t="e">
        <f>VLOOKUP(AH128,BiodataPemlap!B$2:O$152,5,FALSE)</f>
        <v>#N/A</v>
      </c>
    </row>
    <row r="129" spans="1:35" ht="12.75">
      <c r="A129" s="3">
        <v>45447.73237518518</v>
      </c>
      <c r="B129" s="1" t="s">
        <v>11</v>
      </c>
      <c r="C129" s="4" t="str">
        <f t="shared" si="0"/>
        <v>DIV KS</v>
      </c>
      <c r="D129" s="24" t="s">
        <v>2300</v>
      </c>
      <c r="E129" s="2" t="s">
        <v>236</v>
      </c>
      <c r="F129" s="1">
        <f t="shared" si="8"/>
        <v>1</v>
      </c>
      <c r="G129" s="1" t="e">
        <f>VLOOKUP(D129,Sheet1!$A$2:$D$540,4,FALSE)</f>
        <v>#N/A</v>
      </c>
      <c r="H129" s="1" t="e">
        <f t="shared" si="2"/>
        <v>#N/A</v>
      </c>
      <c r="I129" s="1" t="s">
        <v>2301</v>
      </c>
      <c r="J129" s="25" t="s">
        <v>2302</v>
      </c>
      <c r="K129" s="23" t="str">
        <f t="shared" si="3"/>
        <v>6285351573501</v>
      </c>
      <c r="L129" s="26" t="s">
        <v>2303</v>
      </c>
      <c r="M129" s="1" t="s">
        <v>236</v>
      </c>
      <c r="N129" s="1" t="s">
        <v>1141</v>
      </c>
      <c r="O129" s="1" t="s">
        <v>1642</v>
      </c>
      <c r="P129" s="1" t="s">
        <v>2304</v>
      </c>
      <c r="Q129" s="1" t="s">
        <v>1144</v>
      </c>
      <c r="R129" s="1" t="s">
        <v>2305</v>
      </c>
      <c r="S129" s="1" t="s">
        <v>1278</v>
      </c>
      <c r="T129" s="1" t="str">
        <f t="shared" si="4"/>
        <v>Jl. Asem No.14 14, Rt.14/Rw.2, Bidara Cina, Kecamatan Jatinegara, Kota Jakarta Timur, Daerah Khusus Ibukota Jakarta 13330</v>
      </c>
      <c r="U129" s="1" t="s">
        <v>1158</v>
      </c>
      <c r="V129" s="1" t="s">
        <v>1280</v>
      </c>
      <c r="W129" s="1" t="s">
        <v>1160</v>
      </c>
      <c r="X129" s="1" t="s">
        <v>1160</v>
      </c>
      <c r="Y129" s="1" t="str">
        <f t="shared" si="5"/>
        <v>31</v>
      </c>
      <c r="Z129" s="1" t="str">
        <f>VLOOKUP(Y129,ja!E$2:F$35,2,FALSE)</f>
        <v>DKI Jakarta</v>
      </c>
      <c r="AA129" s="1" t="str">
        <f t="shared" si="6"/>
        <v>3100</v>
      </c>
      <c r="AB129" s="1" t="str">
        <f t="shared" si="7"/>
        <v>BPS Provinsi DKI Jakarta</v>
      </c>
      <c r="AD129" s="1" t="s">
        <v>1150</v>
      </c>
      <c r="AE129" s="5" t="s">
        <v>225</v>
      </c>
      <c r="AF129" s="2" t="s">
        <v>226</v>
      </c>
      <c r="AG129" s="1">
        <v>1</v>
      </c>
      <c r="AH129" s="5">
        <f>VLOOKUP(D129,'olah pemlap'!G$2:J$589,3,FALSE)</f>
        <v>340016177</v>
      </c>
      <c r="AI129" s="1" t="e">
        <f>VLOOKUP(AH129,BiodataPemlap!B$2:O$152,5,FALSE)</f>
        <v>#N/A</v>
      </c>
    </row>
    <row r="130" spans="1:35" ht="12.75">
      <c r="A130" s="3">
        <v>45447.685468634256</v>
      </c>
      <c r="B130" s="1" t="s">
        <v>30</v>
      </c>
      <c r="C130" s="4" t="str">
        <f t="shared" si="0"/>
        <v>DIII ST</v>
      </c>
      <c r="D130" s="24" t="s">
        <v>2306</v>
      </c>
      <c r="E130" s="2" t="s">
        <v>390</v>
      </c>
      <c r="F130" s="1">
        <f t="shared" si="8"/>
        <v>1</v>
      </c>
      <c r="G130" s="1" t="e">
        <f>VLOOKUP(D130,Sheet1!$A$2:$D$540,4,FALSE)</f>
        <v>#N/A</v>
      </c>
      <c r="H130" s="1" t="e">
        <f t="shared" si="2"/>
        <v>#N/A</v>
      </c>
      <c r="I130" s="1" t="s">
        <v>2307</v>
      </c>
      <c r="J130" s="25" t="s">
        <v>2308</v>
      </c>
      <c r="K130" s="23" t="str">
        <f t="shared" si="3"/>
        <v>6289672269833</v>
      </c>
      <c r="L130" s="23" t="s">
        <v>2309</v>
      </c>
      <c r="M130" s="1" t="s">
        <v>2310</v>
      </c>
      <c r="N130" s="1" t="s">
        <v>1141</v>
      </c>
      <c r="O130" s="1" t="s">
        <v>2311</v>
      </c>
      <c r="P130" s="1" t="s">
        <v>2312</v>
      </c>
      <c r="Q130" s="1" t="s">
        <v>1144</v>
      </c>
      <c r="R130" s="1" t="s">
        <v>2313</v>
      </c>
      <c r="S130" s="1" t="s">
        <v>1170</v>
      </c>
      <c r="T130" s="1" t="str">
        <f t="shared" si="4"/>
        <v>Rt. 1/ Rw. 11, No.18, Panca Arga I, Banyurojo, Mertoyudan</v>
      </c>
      <c r="U130" s="1" t="s">
        <v>1169</v>
      </c>
      <c r="V130" s="1" t="s">
        <v>1171</v>
      </c>
      <c r="W130" s="1" t="s">
        <v>1172</v>
      </c>
      <c r="X130" s="1" t="s">
        <v>1171</v>
      </c>
      <c r="Y130" s="1" t="str">
        <f t="shared" si="5"/>
        <v>33</v>
      </c>
      <c r="Z130" s="1" t="str">
        <f>VLOOKUP(Y130,ja!E$2:F$35,2,FALSE)</f>
        <v>Jawa Tengah</v>
      </c>
      <c r="AA130" s="1" t="str">
        <f t="shared" si="6"/>
        <v>3371</v>
      </c>
      <c r="AB130" s="1" t="str">
        <f t="shared" si="7"/>
        <v>BPS Kota Magelang</v>
      </c>
      <c r="AC130" s="1">
        <v>3323</v>
      </c>
      <c r="AD130" s="1" t="s">
        <v>391</v>
      </c>
      <c r="AE130" s="5">
        <v>3323</v>
      </c>
      <c r="AF130" s="2" t="s">
        <v>391</v>
      </c>
      <c r="AG130" s="1">
        <v>1</v>
      </c>
      <c r="AH130" s="5">
        <f>VLOOKUP(D130,'olah pemlap'!G$2:J$589,3,FALSE)</f>
        <v>340015024</v>
      </c>
      <c r="AI130" s="1" t="e">
        <f>VLOOKUP(AH130,BiodataPemlap!B$2:O$152,5,FALSE)</f>
        <v>#N/A</v>
      </c>
    </row>
    <row r="131" spans="1:35" ht="12.75">
      <c r="A131" s="3">
        <v>45447.686417025463</v>
      </c>
      <c r="B131" s="1" t="s">
        <v>32</v>
      </c>
      <c r="C131" s="4" t="str">
        <f t="shared" si="0"/>
        <v>DIV KS</v>
      </c>
      <c r="D131" s="24" t="s">
        <v>2314</v>
      </c>
      <c r="E131" s="2" t="s">
        <v>814</v>
      </c>
      <c r="F131" s="1">
        <f t="shared" si="8"/>
        <v>1</v>
      </c>
      <c r="G131" s="1" t="e">
        <f>VLOOKUP(D131,Sheet1!$A$2:$D$540,4,FALSE)</f>
        <v>#N/A</v>
      </c>
      <c r="H131" s="1" t="e">
        <f t="shared" si="2"/>
        <v>#N/A</v>
      </c>
      <c r="I131" s="1" t="s">
        <v>2315</v>
      </c>
      <c r="J131" s="25" t="s">
        <v>2316</v>
      </c>
      <c r="K131" s="23" t="str">
        <f t="shared" si="3"/>
        <v>6281237492556</v>
      </c>
      <c r="L131" s="23" t="s">
        <v>2317</v>
      </c>
      <c r="M131" s="1" t="s">
        <v>2318</v>
      </c>
      <c r="N131" s="1" t="s">
        <v>1177</v>
      </c>
      <c r="O131" s="1" t="s">
        <v>2319</v>
      </c>
      <c r="P131" s="1" t="s">
        <v>2320</v>
      </c>
      <c r="Q131" s="1" t="s">
        <v>1144</v>
      </c>
      <c r="R131" s="1" t="s">
        <v>2321</v>
      </c>
      <c r="S131" s="1" t="s">
        <v>2044</v>
      </c>
      <c r="T131" s="1" t="str">
        <f t="shared" si="4"/>
        <v>Jalan Swakarsa Iii No. D-4 Gerisak,Rt 011/ Rw 193, Kelurahan Kekalik Jaya, Kecamatan Sekarbela</v>
      </c>
      <c r="U131" s="1" t="s">
        <v>2045</v>
      </c>
      <c r="V131" s="1" t="s">
        <v>2046</v>
      </c>
      <c r="W131" s="1" t="s">
        <v>2047</v>
      </c>
      <c r="X131" s="1" t="s">
        <v>2046</v>
      </c>
      <c r="Y131" s="1" t="str">
        <f t="shared" si="5"/>
        <v>52</v>
      </c>
      <c r="Z131" s="1" t="str">
        <f>VLOOKUP(Y131,ja!E$2:F$35,2,FALSE)</f>
        <v>Nusa Tenggara Barat</v>
      </c>
      <c r="AA131" s="1" t="str">
        <f t="shared" si="6"/>
        <v>5200</v>
      </c>
      <c r="AB131" s="1" t="str">
        <f t="shared" si="7"/>
        <v>BPS Provinsi Nusa Tenggara Barat</v>
      </c>
      <c r="AD131" s="1" t="s">
        <v>1150</v>
      </c>
      <c r="AE131" s="5" t="s">
        <v>807</v>
      </c>
      <c r="AF131" s="2" t="s">
        <v>808</v>
      </c>
      <c r="AG131" s="1">
        <v>1</v>
      </c>
      <c r="AH131" s="5">
        <f>VLOOKUP(D131,'olah pemlap'!G$2:J$589,3,FALSE)</f>
        <v>340054217</v>
      </c>
      <c r="AI131" s="1" t="e">
        <f>VLOOKUP(AH131,BiodataPemlap!B$2:O$152,5,FALSE)</f>
        <v>#N/A</v>
      </c>
    </row>
    <row r="132" spans="1:35" ht="12.75">
      <c r="A132" s="3">
        <v>45447.686453437505</v>
      </c>
      <c r="B132" s="1" t="s">
        <v>18</v>
      </c>
      <c r="C132" s="4" t="str">
        <f t="shared" si="0"/>
        <v>DIV KS</v>
      </c>
      <c r="D132" s="24" t="s">
        <v>2322</v>
      </c>
      <c r="E132" s="2" t="s">
        <v>612</v>
      </c>
      <c r="F132" s="1">
        <f t="shared" si="8"/>
        <v>1</v>
      </c>
      <c r="G132" s="1" t="e">
        <f>VLOOKUP(D132,Sheet1!$A$2:$D$540,4,FALSE)</f>
        <v>#N/A</v>
      </c>
      <c r="H132" s="1" t="e">
        <f t="shared" si="2"/>
        <v>#N/A</v>
      </c>
      <c r="I132" s="1" t="s">
        <v>2323</v>
      </c>
      <c r="J132" s="25" t="s">
        <v>2324</v>
      </c>
      <c r="K132" s="23" t="str">
        <f t="shared" si="3"/>
        <v>6285727786950</v>
      </c>
      <c r="L132" s="23" t="s">
        <v>2325</v>
      </c>
      <c r="M132" s="1" t="s">
        <v>2326</v>
      </c>
      <c r="N132" s="1" t="s">
        <v>1177</v>
      </c>
      <c r="O132" s="1" t="s">
        <v>2327</v>
      </c>
      <c r="P132" s="1" t="s">
        <v>2328</v>
      </c>
      <c r="Q132" s="1" t="s">
        <v>1144</v>
      </c>
      <c r="R132" s="1" t="s">
        <v>2329</v>
      </c>
      <c r="S132" s="1" t="s">
        <v>1146</v>
      </c>
      <c r="T132" s="1" t="str">
        <f t="shared" si="4"/>
        <v>Brengosan 03/08, Donoharjo, Ngaglik</v>
      </c>
      <c r="U132" s="1" t="s">
        <v>1147</v>
      </c>
      <c r="V132" s="1" t="s">
        <v>1148</v>
      </c>
      <c r="W132" s="1" t="s">
        <v>1149</v>
      </c>
      <c r="X132" s="1" t="s">
        <v>1148</v>
      </c>
      <c r="Y132" s="1" t="str">
        <f t="shared" si="5"/>
        <v>34</v>
      </c>
      <c r="Z132" s="1" t="str">
        <f>VLOOKUP(Y132,ja!E$2:F$35,2,FALSE)</f>
        <v>DI Yogyakarta</v>
      </c>
      <c r="AA132" s="1" t="str">
        <f t="shared" si="6"/>
        <v>3404</v>
      </c>
      <c r="AB132" s="1" t="str">
        <f t="shared" si="7"/>
        <v>BPS Kabupaten Sleman</v>
      </c>
      <c r="AD132" s="1" t="s">
        <v>1150</v>
      </c>
      <c r="AE132" s="5" t="s">
        <v>607</v>
      </c>
      <c r="AF132" s="2" t="s">
        <v>608</v>
      </c>
      <c r="AG132" s="1">
        <v>1</v>
      </c>
      <c r="AH132" s="5">
        <f>VLOOKUP(D132,'olah pemlap'!G$2:J$589,3,FALSE)</f>
        <v>340055324</v>
      </c>
      <c r="AI132" s="1" t="e">
        <f>VLOOKUP(AH132,BiodataPemlap!B$2:O$152,5,FALSE)</f>
        <v>#N/A</v>
      </c>
    </row>
    <row r="133" spans="1:35" ht="12.75">
      <c r="A133" s="3">
        <v>45447.687273402778</v>
      </c>
      <c r="B133" s="1" t="s">
        <v>18</v>
      </c>
      <c r="C133" s="4" t="str">
        <f t="shared" si="0"/>
        <v>DIV KS</v>
      </c>
      <c r="D133" s="24" t="s">
        <v>2330</v>
      </c>
      <c r="E133" s="2" t="s">
        <v>719</v>
      </c>
      <c r="F133" s="1">
        <f t="shared" si="8"/>
        <v>1</v>
      </c>
      <c r="G133" s="1" t="e">
        <f>VLOOKUP(D133,Sheet1!$A$2:$D$540,4,FALSE)</f>
        <v>#N/A</v>
      </c>
      <c r="H133" s="1" t="e">
        <f t="shared" si="2"/>
        <v>#N/A</v>
      </c>
      <c r="I133" s="1" t="s">
        <v>2331</v>
      </c>
      <c r="J133" s="25" t="s">
        <v>2332</v>
      </c>
      <c r="K133" s="23" t="str">
        <f t="shared" si="3"/>
        <v>6282132371482</v>
      </c>
      <c r="L133" s="23" t="s">
        <v>2333</v>
      </c>
      <c r="M133" s="1" t="s">
        <v>2334</v>
      </c>
      <c r="N133" s="1" t="s">
        <v>1141</v>
      </c>
      <c r="O133" s="1" t="s">
        <v>2335</v>
      </c>
      <c r="P133" s="1" t="s">
        <v>2139</v>
      </c>
      <c r="Q133" s="1" t="s">
        <v>1144</v>
      </c>
      <c r="R133" s="1" t="s">
        <v>2336</v>
      </c>
      <c r="S133" s="1" t="s">
        <v>1319</v>
      </c>
      <c r="T133" s="1" t="str">
        <f t="shared" si="4"/>
        <v>Dusun Balongrejo, Rt 4 Rw 2, Desa Balongrejo, Kec Bagor, Kab Nganjuk. Jawa Timur</v>
      </c>
      <c r="U133" s="1" t="s">
        <v>1530</v>
      </c>
      <c r="V133" s="1" t="s">
        <v>1321</v>
      </c>
      <c r="W133" s="1" t="s">
        <v>1322</v>
      </c>
      <c r="X133" s="1" t="s">
        <v>1321</v>
      </c>
      <c r="Y133" s="1" t="str">
        <f t="shared" si="5"/>
        <v>35</v>
      </c>
      <c r="Z133" s="1" t="str">
        <f>VLOOKUP(Y133,ja!E$2:F$35,2,FALSE)</f>
        <v>Jawa Timur</v>
      </c>
      <c r="AA133" s="1" t="str">
        <f t="shared" si="6"/>
        <v>3518</v>
      </c>
      <c r="AB133" s="1" t="str">
        <f t="shared" si="7"/>
        <v>BPS Kabupaten Nganjuk</v>
      </c>
      <c r="AD133" s="1" t="s">
        <v>1150</v>
      </c>
      <c r="AE133" s="5" t="s">
        <v>716</v>
      </c>
      <c r="AF133" s="2" t="s">
        <v>717</v>
      </c>
      <c r="AG133" s="1">
        <v>1</v>
      </c>
      <c r="AH133" s="5">
        <f>VLOOKUP(D133,'olah pemlap'!G$2:J$589,3,FALSE)</f>
        <v>340015799</v>
      </c>
      <c r="AI133" s="1" t="e">
        <f>VLOOKUP(AH133,BiodataPemlap!B$2:O$152,5,FALSE)</f>
        <v>#N/A</v>
      </c>
    </row>
    <row r="134" spans="1:35" ht="12.75">
      <c r="A134" s="3">
        <v>45447.687416620371</v>
      </c>
      <c r="B134" s="1" t="s">
        <v>11</v>
      </c>
      <c r="C134" s="4" t="str">
        <f t="shared" si="0"/>
        <v>DIV KS</v>
      </c>
      <c r="D134" s="24" t="s">
        <v>2337</v>
      </c>
      <c r="E134" s="2" t="s">
        <v>301</v>
      </c>
      <c r="F134" s="1">
        <f t="shared" si="8"/>
        <v>1</v>
      </c>
      <c r="G134" s="1" t="e">
        <f>VLOOKUP(D134,Sheet1!$A$2:$D$540,4,FALSE)</f>
        <v>#N/A</v>
      </c>
      <c r="H134" s="1" t="e">
        <f t="shared" si="2"/>
        <v>#N/A</v>
      </c>
      <c r="I134" s="1" t="s">
        <v>2338</v>
      </c>
      <c r="J134" s="25" t="s">
        <v>2339</v>
      </c>
      <c r="K134" s="23" t="str">
        <f t="shared" si="3"/>
        <v>6289605799016</v>
      </c>
      <c r="L134" s="23" t="s">
        <v>2340</v>
      </c>
      <c r="M134" s="1" t="s">
        <v>2341</v>
      </c>
      <c r="N134" s="1" t="s">
        <v>1475</v>
      </c>
      <c r="O134" s="1" t="s">
        <v>2342</v>
      </c>
      <c r="P134" s="1" t="s">
        <v>2343</v>
      </c>
      <c r="Q134" s="1" t="s">
        <v>1144</v>
      </c>
      <c r="R134" s="1" t="s">
        <v>2343</v>
      </c>
      <c r="S134" s="1" t="s">
        <v>1158</v>
      </c>
      <c r="T134" s="1" t="str">
        <f t="shared" si="4"/>
        <v>Rusun Klender Blok 63/3 No 15, Rt/Rw 07/01, Kel. Duren Sawit, Kec. Malaka Sari</v>
      </c>
      <c r="U134" s="1" t="s">
        <v>1159</v>
      </c>
      <c r="V134" s="1" t="s">
        <v>1161</v>
      </c>
      <c r="W134" s="1" t="s">
        <v>1160</v>
      </c>
      <c r="X134" s="1" t="s">
        <v>2344</v>
      </c>
      <c r="Y134" s="1" t="str">
        <f t="shared" si="5"/>
        <v>31</v>
      </c>
      <c r="Z134" s="1" t="str">
        <f>VLOOKUP(Y134,ja!E$2:F$35,2,FALSE)</f>
        <v>DKI Jakarta</v>
      </c>
      <c r="AA134" s="1" t="str">
        <f t="shared" si="6"/>
        <v>3174</v>
      </c>
      <c r="AB134" s="1" t="str">
        <f t="shared" si="7"/>
        <v>BPS Kota Jakarta Barat</v>
      </c>
      <c r="AD134" s="1" t="s">
        <v>1150</v>
      </c>
      <c r="AE134" s="5" t="s">
        <v>297</v>
      </c>
      <c r="AF134" s="2" t="s">
        <v>298</v>
      </c>
      <c r="AG134" s="1">
        <v>1</v>
      </c>
      <c r="AH134" s="5">
        <f>VLOOKUP(D134,'olah pemlap'!G$2:J$589,3,FALSE)</f>
        <v>340015482</v>
      </c>
      <c r="AI134" s="1" t="e">
        <f>VLOOKUP(AH134,BiodataPemlap!B$2:O$152,5,FALSE)</f>
        <v>#N/A</v>
      </c>
    </row>
    <row r="135" spans="1:35" ht="12.75">
      <c r="A135" s="3">
        <v>45447.693647581022</v>
      </c>
      <c r="B135" s="1" t="s">
        <v>38</v>
      </c>
      <c r="C135" s="4" t="str">
        <f t="shared" si="0"/>
        <v>DIV ST</v>
      </c>
      <c r="D135" s="24" t="s">
        <v>2345</v>
      </c>
      <c r="E135" s="2" t="s">
        <v>409</v>
      </c>
      <c r="F135" s="1">
        <f t="shared" si="8"/>
        <v>1</v>
      </c>
      <c r="G135" s="1" t="e">
        <f>VLOOKUP(D135,Sheet1!$A$2:$D$540,4,FALSE)</f>
        <v>#N/A</v>
      </c>
      <c r="H135" s="1" t="e">
        <f t="shared" si="2"/>
        <v>#N/A</v>
      </c>
      <c r="I135" s="1" t="s">
        <v>2346</v>
      </c>
      <c r="J135" s="25" t="s">
        <v>2347</v>
      </c>
      <c r="K135" s="23" t="str">
        <f t="shared" si="3"/>
        <v>6289665962566</v>
      </c>
      <c r="L135" s="23" t="s">
        <v>2348</v>
      </c>
      <c r="M135" s="1" t="s">
        <v>409</v>
      </c>
      <c r="N135" s="1" t="s">
        <v>1177</v>
      </c>
      <c r="O135" s="1" t="s">
        <v>2349</v>
      </c>
      <c r="P135" s="1" t="s">
        <v>2350</v>
      </c>
      <c r="Q135" s="1" t="s">
        <v>1144</v>
      </c>
      <c r="R135" s="1" t="s">
        <v>2351</v>
      </c>
      <c r="S135" s="1" t="s">
        <v>1278</v>
      </c>
      <c r="T135" s="1" t="str">
        <f t="shared" si="4"/>
        <v>Jl. Irian Rt 04 Rw 01 Wonokriyo, Gombong</v>
      </c>
      <c r="U135" s="1" t="s">
        <v>1300</v>
      </c>
      <c r="V135" s="1" t="s">
        <v>1280</v>
      </c>
      <c r="W135" s="1" t="s">
        <v>1301</v>
      </c>
      <c r="X135" s="1" t="s">
        <v>1301</v>
      </c>
      <c r="Y135" s="1" t="str">
        <f t="shared" si="5"/>
        <v>33</v>
      </c>
      <c r="Z135" s="1" t="str">
        <f>VLOOKUP(Y135,ja!E$2:F$35,2,FALSE)</f>
        <v>Jawa Tengah</v>
      </c>
      <c r="AA135" s="1" t="str">
        <f t="shared" si="6"/>
        <v>3301</v>
      </c>
      <c r="AB135" s="1" t="str">
        <f t="shared" si="7"/>
        <v>BPS Kabupaten Cilacap</v>
      </c>
      <c r="AD135" s="1" t="s">
        <v>1150</v>
      </c>
      <c r="AE135" s="5" t="s">
        <v>405</v>
      </c>
      <c r="AF135" s="2" t="s">
        <v>406</v>
      </c>
      <c r="AG135" s="1">
        <v>1</v>
      </c>
      <c r="AH135" s="5">
        <f>VLOOKUP(D135,'olah pemlap'!G$2:J$589,3,FALSE)</f>
        <v>340056118</v>
      </c>
      <c r="AI135" s="1" t="e">
        <f>VLOOKUP(AH135,BiodataPemlap!B$2:O$152,5,FALSE)</f>
        <v>#N/A</v>
      </c>
    </row>
    <row r="136" spans="1:35" ht="12.75">
      <c r="A136" s="3">
        <v>45447.690051469908</v>
      </c>
      <c r="B136" s="1" t="s">
        <v>18</v>
      </c>
      <c r="C136" s="4" t="str">
        <f t="shared" si="0"/>
        <v>DIV KS</v>
      </c>
      <c r="D136" s="24" t="s">
        <v>2352</v>
      </c>
      <c r="E136" s="2" t="s">
        <v>591</v>
      </c>
      <c r="F136" s="1">
        <f t="shared" si="8"/>
        <v>1</v>
      </c>
      <c r="G136" s="1" t="e">
        <f>VLOOKUP(D136,Sheet1!$A$2:$D$540,4,FALSE)</f>
        <v>#N/A</v>
      </c>
      <c r="H136" s="1" t="e">
        <f t="shared" si="2"/>
        <v>#N/A</v>
      </c>
      <c r="I136" s="1" t="s">
        <v>2353</v>
      </c>
      <c r="J136" s="25" t="s">
        <v>2354</v>
      </c>
      <c r="K136" s="23" t="str">
        <f t="shared" si="3"/>
        <v>6285694380943</v>
      </c>
      <c r="L136" s="23" t="s">
        <v>2355</v>
      </c>
      <c r="M136" s="1" t="s">
        <v>591</v>
      </c>
      <c r="N136" s="1" t="s">
        <v>1141</v>
      </c>
      <c r="O136" s="1" t="s">
        <v>2356</v>
      </c>
      <c r="P136" s="1" t="s">
        <v>2357</v>
      </c>
      <c r="Q136" s="1" t="s">
        <v>1144</v>
      </c>
      <c r="R136" s="1" t="s">
        <v>2358</v>
      </c>
      <c r="S136" s="1" t="s">
        <v>1540</v>
      </c>
      <c r="T136" s="1" t="str">
        <f t="shared" si="4"/>
        <v>Pelemantung, Selopamioro, Imogiri, Bantul, Daerah Istimewa Yogyakarta</v>
      </c>
      <c r="U136" s="1" t="s">
        <v>1147</v>
      </c>
      <c r="V136" s="1" t="s">
        <v>1703</v>
      </c>
      <c r="W136" s="1" t="s">
        <v>1149</v>
      </c>
      <c r="X136" s="1" t="s">
        <v>1703</v>
      </c>
      <c r="Y136" s="1" t="str">
        <f t="shared" si="5"/>
        <v>34</v>
      </c>
      <c r="Z136" s="1" t="str">
        <f>VLOOKUP(Y136,ja!E$2:F$35,2,FALSE)</f>
        <v>DI Yogyakarta</v>
      </c>
      <c r="AA136" s="1" t="str">
        <f t="shared" si="6"/>
        <v>3402</v>
      </c>
      <c r="AB136" s="1" t="str">
        <f t="shared" si="7"/>
        <v>BPS Kabupaten Bantul</v>
      </c>
      <c r="AD136" s="1" t="s">
        <v>1150</v>
      </c>
      <c r="AE136" s="5" t="s">
        <v>592</v>
      </c>
      <c r="AF136" s="2" t="s">
        <v>593</v>
      </c>
      <c r="AG136" s="1">
        <v>1</v>
      </c>
      <c r="AH136" s="5">
        <f>VLOOKUP(D136,'olah pemlap'!G$2:J$589,3,FALSE)</f>
        <v>340016082</v>
      </c>
      <c r="AI136" s="1" t="e">
        <f>VLOOKUP(AH136,BiodataPemlap!B$2:O$152,5,FALSE)</f>
        <v>#N/A</v>
      </c>
    </row>
    <row r="137" spans="1:35" ht="12.75">
      <c r="A137" s="3">
        <v>45447.688732442126</v>
      </c>
      <c r="B137" s="1" t="s">
        <v>18</v>
      </c>
      <c r="C137" s="4" t="str">
        <f t="shared" si="0"/>
        <v>DIV KS</v>
      </c>
      <c r="D137" s="24" t="s">
        <v>2359</v>
      </c>
      <c r="E137" s="2" t="s">
        <v>237</v>
      </c>
      <c r="F137" s="1">
        <f t="shared" si="8"/>
        <v>1</v>
      </c>
      <c r="G137" s="1" t="e">
        <f>VLOOKUP(D137,Sheet1!$A$2:$D$540,4,FALSE)</f>
        <v>#N/A</v>
      </c>
      <c r="H137" s="1" t="e">
        <f t="shared" si="2"/>
        <v>#N/A</v>
      </c>
      <c r="I137" s="1" t="s">
        <v>2360</v>
      </c>
      <c r="J137" s="25" t="s">
        <v>2361</v>
      </c>
      <c r="K137" s="23" t="str">
        <f t="shared" si="3"/>
        <v>6287879107062</v>
      </c>
      <c r="L137" s="23" t="s">
        <v>2362</v>
      </c>
      <c r="M137" s="1" t="s">
        <v>2363</v>
      </c>
      <c r="N137" s="1" t="s">
        <v>1141</v>
      </c>
      <c r="O137" s="1" t="s">
        <v>2364</v>
      </c>
      <c r="P137" s="1" t="s">
        <v>2365</v>
      </c>
      <c r="Q137" s="1" t="s">
        <v>2054</v>
      </c>
      <c r="R137" s="1" t="s">
        <v>2365</v>
      </c>
      <c r="S137" s="1" t="s">
        <v>2055</v>
      </c>
      <c r="T137" s="1" t="str">
        <f t="shared" si="4"/>
        <v>Jl. Palem No. 13, Rt 13/10, Kel. Tugu Utara, Kec. Koja</v>
      </c>
      <c r="U137" s="1" t="s">
        <v>2055</v>
      </c>
      <c r="V137" s="1" t="s">
        <v>1160</v>
      </c>
      <c r="W137" s="1" t="s">
        <v>2366</v>
      </c>
      <c r="X137" s="1" t="s">
        <v>1160</v>
      </c>
      <c r="Y137" s="1" t="str">
        <f t="shared" si="5"/>
        <v>31</v>
      </c>
      <c r="Z137" s="1" t="str">
        <f>VLOOKUP(Y137,ja!E$2:F$35,2,FALSE)</f>
        <v>DKI Jakarta</v>
      </c>
      <c r="AA137" s="1" t="str">
        <f t="shared" si="6"/>
        <v>3100</v>
      </c>
      <c r="AB137" s="1" t="str">
        <f t="shared" si="7"/>
        <v>BPS Provinsi DKI Jakarta</v>
      </c>
      <c r="AD137" s="1" t="s">
        <v>1150</v>
      </c>
      <c r="AE137" s="5" t="s">
        <v>225</v>
      </c>
      <c r="AF137" s="2" t="s">
        <v>226</v>
      </c>
      <c r="AG137" s="1">
        <v>1</v>
      </c>
      <c r="AH137" s="5">
        <f>VLOOKUP(D137,'olah pemlap'!G$2:J$589,3,FALSE)</f>
        <v>340011838</v>
      </c>
      <c r="AI137" s="1" t="e">
        <f>VLOOKUP(AH137,BiodataPemlap!B$2:O$152,5,FALSE)</f>
        <v>#N/A</v>
      </c>
    </row>
    <row r="138" spans="1:35" ht="12.75">
      <c r="A138" s="3">
        <v>45447.691431446758</v>
      </c>
      <c r="B138" s="1" t="s">
        <v>103</v>
      </c>
      <c r="C138" s="4" t="str">
        <f t="shared" si="0"/>
        <v>DIV ST</v>
      </c>
      <c r="D138" s="24" t="s">
        <v>2367</v>
      </c>
      <c r="E138" s="2" t="s">
        <v>597</v>
      </c>
      <c r="F138" s="1">
        <f t="shared" si="8"/>
        <v>1</v>
      </c>
      <c r="G138" s="1" t="e">
        <f>VLOOKUP(D138,Sheet1!$A$2:$D$540,4,FALSE)</f>
        <v>#N/A</v>
      </c>
      <c r="H138" s="1" t="e">
        <f t="shared" si="2"/>
        <v>#N/A</v>
      </c>
      <c r="I138" s="1" t="s">
        <v>2368</v>
      </c>
      <c r="J138" s="25" t="s">
        <v>2369</v>
      </c>
      <c r="K138" s="23" t="str">
        <f t="shared" si="3"/>
        <v>6285786979927</v>
      </c>
      <c r="L138" s="23" t="s">
        <v>2370</v>
      </c>
      <c r="M138" s="1" t="s">
        <v>597</v>
      </c>
      <c r="N138" s="1" t="s">
        <v>1141</v>
      </c>
      <c r="O138" s="1" t="s">
        <v>2371</v>
      </c>
      <c r="P138" s="1" t="s">
        <v>2372</v>
      </c>
      <c r="Q138" s="1" t="s">
        <v>1144</v>
      </c>
      <c r="R138" s="1" t="s">
        <v>2373</v>
      </c>
      <c r="S138" s="1" t="s">
        <v>1540</v>
      </c>
      <c r="T138" s="1" t="str">
        <f t="shared" si="4"/>
        <v>Rt 36/Rw 00, E2 Nomor 3, Perumahan Griya Kencana Permai, Argorejo, Sedayu</v>
      </c>
      <c r="U138" s="1" t="s">
        <v>1147</v>
      </c>
      <c r="V138" s="1" t="s">
        <v>1703</v>
      </c>
      <c r="W138" s="1" t="s">
        <v>1541</v>
      </c>
      <c r="X138" s="1" t="s">
        <v>1703</v>
      </c>
      <c r="Y138" s="1" t="str">
        <f t="shared" si="5"/>
        <v>34</v>
      </c>
      <c r="Z138" s="1" t="str">
        <f>VLOOKUP(Y138,ja!E$2:F$35,2,FALSE)</f>
        <v>DI Yogyakarta</v>
      </c>
      <c r="AA138" s="1" t="str">
        <f t="shared" si="6"/>
        <v>3402</v>
      </c>
      <c r="AB138" s="1" t="str">
        <f t="shared" si="7"/>
        <v>BPS Kabupaten Bantul</v>
      </c>
      <c r="AD138" s="1" t="s">
        <v>1150</v>
      </c>
      <c r="AE138" s="5" t="s">
        <v>592</v>
      </c>
      <c r="AF138" s="2" t="s">
        <v>593</v>
      </c>
      <c r="AG138" s="1">
        <v>1</v>
      </c>
      <c r="AH138" s="5">
        <f>VLOOKUP(D138,'olah pemlap'!G$2:J$589,3,FALSE)</f>
        <v>340016991</v>
      </c>
      <c r="AI138" s="1" t="e">
        <f>VLOOKUP(AH138,BiodataPemlap!B$2:O$152,5,FALSE)</f>
        <v>#N/A</v>
      </c>
    </row>
    <row r="139" spans="1:35" ht="12.75">
      <c r="A139" s="3">
        <v>45447.691353402777</v>
      </c>
      <c r="B139" s="1" t="s">
        <v>141</v>
      </c>
      <c r="C139" s="4" t="str">
        <f t="shared" si="0"/>
        <v>DIV ST</v>
      </c>
      <c r="D139" s="24" t="s">
        <v>2374</v>
      </c>
      <c r="E139" s="2" t="s">
        <v>2375</v>
      </c>
      <c r="F139" s="1">
        <f t="shared" si="8"/>
        <v>1</v>
      </c>
      <c r="G139" s="1" t="e">
        <f>VLOOKUP(D139,Sheet1!$A$2:$D$540,4,FALSE)</f>
        <v>#N/A</v>
      </c>
      <c r="H139" s="1" t="e">
        <f t="shared" si="2"/>
        <v>#N/A</v>
      </c>
      <c r="I139" s="1" t="s">
        <v>2376</v>
      </c>
      <c r="J139" s="25" t="s">
        <v>2377</v>
      </c>
      <c r="K139" s="23" t="str">
        <f t="shared" si="3"/>
        <v>6282145321011</v>
      </c>
      <c r="L139" s="26" t="s">
        <v>2378</v>
      </c>
      <c r="M139" s="1" t="s">
        <v>2375</v>
      </c>
      <c r="N139" s="1" t="s">
        <v>1141</v>
      </c>
      <c r="O139" s="1" t="s">
        <v>2379</v>
      </c>
      <c r="P139" s="1" t="s">
        <v>1191</v>
      </c>
      <c r="Q139" s="1" t="s">
        <v>1144</v>
      </c>
      <c r="R139" s="1" t="s">
        <v>2380</v>
      </c>
      <c r="S139" s="1" t="s">
        <v>2381</v>
      </c>
      <c r="T139" s="1" t="str">
        <f t="shared" si="4"/>
        <v>Btn Olat Rarang Blok K-9 Rt 001/Rw 006, Labuhan Sumbawa, Kecamatan Labuhan Badas</v>
      </c>
      <c r="U139" s="1" t="s">
        <v>2382</v>
      </c>
      <c r="V139" s="1" t="s">
        <v>2383</v>
      </c>
      <c r="W139" s="1" t="s">
        <v>2046</v>
      </c>
      <c r="X139" s="1" t="s">
        <v>2383</v>
      </c>
      <c r="Y139" s="1" t="str">
        <f t="shared" si="5"/>
        <v>52</v>
      </c>
      <c r="Z139" s="1" t="str">
        <f>VLOOKUP(Y139,ja!E$2:F$35,2,FALSE)</f>
        <v>Nusa Tenggara Barat</v>
      </c>
      <c r="AA139" s="1" t="str">
        <f t="shared" si="6"/>
        <v>5204</v>
      </c>
      <c r="AB139" s="1" t="str">
        <f t="shared" si="7"/>
        <v>BPS Kabupaten Sumbawa</v>
      </c>
      <c r="AD139" s="1" t="s">
        <v>1150</v>
      </c>
      <c r="AE139" s="5" t="s">
        <v>816</v>
      </c>
      <c r="AF139" s="2" t="s">
        <v>817</v>
      </c>
      <c r="AG139" s="1">
        <v>1</v>
      </c>
      <c r="AH139" s="5">
        <f>VLOOKUP(D139,'olah pemlap'!G$2:J$589,3,FALSE)</f>
        <v>340050113</v>
      </c>
      <c r="AI139" s="1" t="e">
        <f>VLOOKUP(AH139,BiodataPemlap!B$2:O$152,5,FALSE)</f>
        <v>#N/A</v>
      </c>
    </row>
    <row r="140" spans="1:35" ht="12.75">
      <c r="A140" s="3">
        <v>45447.690267673606</v>
      </c>
      <c r="B140" s="1" t="s">
        <v>47</v>
      </c>
      <c r="C140" s="4" t="str">
        <f t="shared" si="0"/>
        <v>DIII ST</v>
      </c>
      <c r="D140" s="24" t="s">
        <v>2384</v>
      </c>
      <c r="E140" s="2" t="s">
        <v>804</v>
      </c>
      <c r="F140" s="1">
        <f t="shared" si="8"/>
        <v>1</v>
      </c>
      <c r="G140" s="1" t="e">
        <f>VLOOKUP(D140,Sheet1!$A$2:$D$540,4,FALSE)</f>
        <v>#N/A</v>
      </c>
      <c r="H140" s="1" t="e">
        <f t="shared" si="2"/>
        <v>#N/A</v>
      </c>
      <c r="I140" s="1" t="s">
        <v>2385</v>
      </c>
      <c r="J140" s="25" t="s">
        <v>2386</v>
      </c>
      <c r="K140" s="23" t="str">
        <f t="shared" si="3"/>
        <v>6282322184884</v>
      </c>
      <c r="L140" s="26" t="s">
        <v>2387</v>
      </c>
      <c r="M140" s="1" t="s">
        <v>2388</v>
      </c>
      <c r="N140" s="1" t="s">
        <v>1141</v>
      </c>
      <c r="O140" s="1" t="s">
        <v>2389</v>
      </c>
      <c r="P140" s="1" t="s">
        <v>1191</v>
      </c>
      <c r="Q140" s="1" t="s">
        <v>1144</v>
      </c>
      <c r="R140" s="1" t="s">
        <v>2390</v>
      </c>
      <c r="S140" s="1" t="s">
        <v>2044</v>
      </c>
      <c r="T140" s="1" t="str">
        <f t="shared" si="4"/>
        <v>Jalan Gili Meno No. 19, Btn Griya Pagutan Indah, Rt/Rw: 002/100 Kelurahan Pagutan Barat, Kecamatan Mataram,  Kota Mataram.</v>
      </c>
      <c r="U140" s="1" t="s">
        <v>2044</v>
      </c>
      <c r="V140" s="1" t="s">
        <v>2046</v>
      </c>
      <c r="W140" s="1" t="s">
        <v>2047</v>
      </c>
      <c r="X140" s="1" t="s">
        <v>2046</v>
      </c>
      <c r="Y140" s="1" t="str">
        <f t="shared" si="5"/>
        <v>52</v>
      </c>
      <c r="Z140" s="1" t="str">
        <f>VLOOKUP(Y140,ja!E$2:F$35,2,FALSE)</f>
        <v>Nusa Tenggara Barat</v>
      </c>
      <c r="AA140" s="1" t="str">
        <f t="shared" si="6"/>
        <v>5200</v>
      </c>
      <c r="AB140" s="1" t="str">
        <f t="shared" si="7"/>
        <v>BPS Provinsi Nusa Tenggara Barat</v>
      </c>
      <c r="AD140" s="1" t="s">
        <v>1150</v>
      </c>
      <c r="AE140" s="5" t="s">
        <v>807</v>
      </c>
      <c r="AF140" s="2" t="s">
        <v>808</v>
      </c>
      <c r="AG140" s="1">
        <v>1</v>
      </c>
      <c r="AH140" s="5">
        <f>VLOOKUP(D140,'olah pemlap'!G$2:J$589,3,FALSE)</f>
        <v>340017065</v>
      </c>
      <c r="AI140" s="1" t="e">
        <f>VLOOKUP(AH140,BiodataPemlap!B$2:O$152,5,FALSE)</f>
        <v>#N/A</v>
      </c>
    </row>
    <row r="141" spans="1:35" ht="12.75">
      <c r="A141" s="3">
        <v>45447.691349328699</v>
      </c>
      <c r="B141" s="1" t="s">
        <v>103</v>
      </c>
      <c r="C141" s="4" t="str">
        <f t="shared" si="0"/>
        <v>DIV ST</v>
      </c>
      <c r="D141" s="24" t="s">
        <v>2391</v>
      </c>
      <c r="E141" s="2" t="s">
        <v>666</v>
      </c>
      <c r="F141" s="1">
        <f t="shared" si="8"/>
        <v>1</v>
      </c>
      <c r="G141" s="1" t="e">
        <f>VLOOKUP(D141,Sheet1!$A$2:$D$540,4,FALSE)</f>
        <v>#N/A</v>
      </c>
      <c r="H141" s="1" t="e">
        <f t="shared" si="2"/>
        <v>#N/A</v>
      </c>
      <c r="I141" s="1" t="s">
        <v>2392</v>
      </c>
      <c r="J141" s="25" t="s">
        <v>2393</v>
      </c>
      <c r="K141" s="23" t="str">
        <f t="shared" si="3"/>
        <v>6285231183163</v>
      </c>
      <c r="L141" s="23" t="s">
        <v>2394</v>
      </c>
      <c r="M141" s="1" t="s">
        <v>2395</v>
      </c>
      <c r="N141" s="1" t="s">
        <v>1141</v>
      </c>
      <c r="O141" s="1" t="s">
        <v>2396</v>
      </c>
      <c r="P141" s="1" t="s">
        <v>2397</v>
      </c>
      <c r="Q141" s="1" t="s">
        <v>1144</v>
      </c>
      <c r="R141" s="1" t="s">
        <v>2398</v>
      </c>
      <c r="S141" s="1" t="s">
        <v>1205</v>
      </c>
      <c r="T141" s="1" t="str">
        <f t="shared" si="4"/>
        <v>Rt. 30, Rw. 08, Dusun Bungur, Desa Munjungan, Kec. Munjungan</v>
      </c>
      <c r="U141" s="1" t="s">
        <v>1206</v>
      </c>
      <c r="V141" s="1" t="s">
        <v>1207</v>
      </c>
      <c r="W141" s="1" t="s">
        <v>1208</v>
      </c>
      <c r="X141" s="1" t="s">
        <v>1207</v>
      </c>
      <c r="Y141" s="1" t="str">
        <f t="shared" si="5"/>
        <v>35</v>
      </c>
      <c r="Z141" s="1" t="str">
        <f>VLOOKUP(Y141,ja!E$2:F$35,2,FALSE)</f>
        <v>Jawa Timur</v>
      </c>
      <c r="AA141" s="1" t="str">
        <f t="shared" si="6"/>
        <v>3503</v>
      </c>
      <c r="AB141" s="1" t="str">
        <f t="shared" si="7"/>
        <v>BPS Kabupaten Trenggalek</v>
      </c>
      <c r="AD141" s="1" t="s">
        <v>1150</v>
      </c>
      <c r="AE141" s="5" t="s">
        <v>660</v>
      </c>
      <c r="AF141" s="2" t="s">
        <v>661</v>
      </c>
      <c r="AG141" s="1">
        <v>1</v>
      </c>
      <c r="AH141" s="5">
        <f>VLOOKUP(D141,'olah pemlap'!G$2:J$589,3,FALSE)</f>
        <v>340017054</v>
      </c>
      <c r="AI141" s="1" t="e">
        <f>VLOOKUP(AH141,BiodataPemlap!B$2:O$152,5,FALSE)</f>
        <v>#N/A</v>
      </c>
    </row>
    <row r="142" spans="1:35" ht="12.75">
      <c r="A142" s="3">
        <v>45447.693258796295</v>
      </c>
      <c r="B142" s="1" t="s">
        <v>141</v>
      </c>
      <c r="C142" s="4" t="str">
        <f t="shared" si="0"/>
        <v>DIV ST</v>
      </c>
      <c r="D142" s="24" t="s">
        <v>2399</v>
      </c>
      <c r="E142" s="2" t="s">
        <v>547</v>
      </c>
      <c r="F142" s="1">
        <f t="shared" si="8"/>
        <v>1</v>
      </c>
      <c r="G142" s="1" t="e">
        <f>VLOOKUP(D142,Sheet1!$A$2:$D$540,4,FALSE)</f>
        <v>#N/A</v>
      </c>
      <c r="H142" s="1" t="e">
        <f t="shared" si="2"/>
        <v>#N/A</v>
      </c>
      <c r="I142" s="1" t="s">
        <v>2400</v>
      </c>
      <c r="J142" s="25" t="s">
        <v>2401</v>
      </c>
      <c r="K142" s="23" t="str">
        <f t="shared" si="3"/>
        <v>6281326568324</v>
      </c>
      <c r="L142" s="23" t="s">
        <v>2402</v>
      </c>
      <c r="M142" s="1" t="s">
        <v>2403</v>
      </c>
      <c r="N142" s="1" t="s">
        <v>1141</v>
      </c>
      <c r="O142" s="1" t="s">
        <v>2404</v>
      </c>
      <c r="P142" s="1" t="s">
        <v>2405</v>
      </c>
      <c r="Q142" s="1" t="s">
        <v>1144</v>
      </c>
      <c r="R142" s="1" t="s">
        <v>2406</v>
      </c>
      <c r="S142" s="1" t="s">
        <v>1247</v>
      </c>
      <c r="T142" s="1" t="str">
        <f t="shared" si="4"/>
        <v>Ds. Talok 09/02 Pangkah Kab. Tegal Jawa Tengah</v>
      </c>
      <c r="U142" s="1" t="s">
        <v>1248</v>
      </c>
      <c r="V142" s="1" t="s">
        <v>1249</v>
      </c>
      <c r="W142" s="1" t="s">
        <v>1250</v>
      </c>
      <c r="X142" s="1" t="s">
        <v>1249</v>
      </c>
      <c r="Y142" s="1" t="str">
        <f t="shared" si="5"/>
        <v>33</v>
      </c>
      <c r="Z142" s="1" t="str">
        <f>VLOOKUP(Y142,ja!E$2:F$35,2,FALSE)</f>
        <v>Jawa Tengah</v>
      </c>
      <c r="AA142" s="1" t="str">
        <f t="shared" si="6"/>
        <v>3328</v>
      </c>
      <c r="AB142" s="1" t="str">
        <f t="shared" si="7"/>
        <v>BPS Kabupaten Tegal</v>
      </c>
      <c r="AD142" s="1" t="s">
        <v>1150</v>
      </c>
      <c r="AE142" s="5" t="s">
        <v>543</v>
      </c>
      <c r="AF142" s="2" t="s">
        <v>544</v>
      </c>
      <c r="AG142" s="1">
        <v>1</v>
      </c>
      <c r="AH142" s="5">
        <f>VLOOKUP(D142,'olah pemlap'!G$2:J$589,3,FALSE)</f>
        <v>340017893</v>
      </c>
      <c r="AI142" s="1" t="e">
        <f>VLOOKUP(AH142,BiodataPemlap!B$2:O$152,5,FALSE)</f>
        <v>#N/A</v>
      </c>
    </row>
    <row r="143" spans="1:35" ht="12.75">
      <c r="A143" s="3">
        <v>45447.692722743057</v>
      </c>
      <c r="B143" s="1" t="s">
        <v>11</v>
      </c>
      <c r="C143" s="4" t="str">
        <f t="shared" si="0"/>
        <v>DIV KS</v>
      </c>
      <c r="D143" s="24" t="s">
        <v>2407</v>
      </c>
      <c r="E143" s="2" t="s">
        <v>207</v>
      </c>
      <c r="F143" s="1">
        <f t="shared" si="8"/>
        <v>1</v>
      </c>
      <c r="G143" s="1" t="e">
        <f>VLOOKUP(D143,Sheet1!$A$2:$D$540,4,FALSE)</f>
        <v>#N/A</v>
      </c>
      <c r="H143" s="1" t="e">
        <f t="shared" si="2"/>
        <v>#N/A</v>
      </c>
      <c r="I143" s="1" t="s">
        <v>2408</v>
      </c>
      <c r="J143" s="1">
        <v>6281279490843</v>
      </c>
      <c r="K143" s="23">
        <f t="shared" si="3"/>
        <v>6281279490843</v>
      </c>
      <c r="L143" s="23" t="s">
        <v>2409</v>
      </c>
      <c r="M143" s="1" t="s">
        <v>207</v>
      </c>
      <c r="N143" s="1" t="s">
        <v>2410</v>
      </c>
      <c r="O143" s="1" t="s">
        <v>2411</v>
      </c>
      <c r="P143" s="1" t="s">
        <v>2412</v>
      </c>
      <c r="Q143" s="1" t="s">
        <v>1144</v>
      </c>
      <c r="R143" s="1" t="s">
        <v>2413</v>
      </c>
      <c r="S143" s="1" t="s">
        <v>1672</v>
      </c>
      <c r="T143" s="1" t="str">
        <f t="shared" si="4"/>
        <v>Jl. Untung Suropati No 16, Beringin Jaya, Kemiling, Bandar Lampung</v>
      </c>
      <c r="U143" s="1" t="s">
        <v>1673</v>
      </c>
      <c r="V143" s="1" t="s">
        <v>1674</v>
      </c>
      <c r="W143" s="1" t="s">
        <v>1675</v>
      </c>
      <c r="X143" s="1" t="s">
        <v>1675</v>
      </c>
      <c r="Y143" s="1" t="str">
        <f t="shared" si="5"/>
        <v>18</v>
      </c>
      <c r="Z143" s="1" t="str">
        <f>VLOOKUP(Y143,ja!E$2:F$35,2,FALSE)</f>
        <v>Lampung</v>
      </c>
      <c r="AA143" s="1" t="str">
        <f t="shared" si="6"/>
        <v>1871</v>
      </c>
      <c r="AB143" s="1" t="str">
        <f t="shared" si="7"/>
        <v>BPS Kota Bandar Lampung</v>
      </c>
      <c r="AD143" s="1" t="s">
        <v>1150</v>
      </c>
      <c r="AE143" s="5" t="s">
        <v>205</v>
      </c>
      <c r="AF143" s="2" t="s">
        <v>206</v>
      </c>
      <c r="AG143" s="1">
        <v>1</v>
      </c>
      <c r="AH143" s="5" t="e">
        <f>VLOOKUP(D143,'olah pemlap'!G$2:J$589,3,FALSE)</f>
        <v>#N/A</v>
      </c>
      <c r="AI143" s="1" t="e">
        <f>VLOOKUP(AH143,BiodataPemlap!B$2:O$152,5,FALSE)</f>
        <v>#N/A</v>
      </c>
    </row>
    <row r="144" spans="1:35" ht="12.75">
      <c r="A144" s="3">
        <v>45447.693969363427</v>
      </c>
      <c r="B144" s="1" t="s">
        <v>47</v>
      </c>
      <c r="C144" s="4" t="str">
        <f t="shared" si="0"/>
        <v>DIII ST</v>
      </c>
      <c r="D144" s="24" t="s">
        <v>2414</v>
      </c>
      <c r="E144" s="2" t="s">
        <v>268</v>
      </c>
      <c r="F144" s="1">
        <f t="shared" si="8"/>
        <v>1</v>
      </c>
      <c r="G144" s="1" t="e">
        <f>VLOOKUP(D144,Sheet1!$A$2:$D$540,4,FALSE)</f>
        <v>#N/A</v>
      </c>
      <c r="H144" s="1" t="e">
        <f t="shared" si="2"/>
        <v>#N/A</v>
      </c>
      <c r="I144" s="1" t="s">
        <v>2415</v>
      </c>
      <c r="J144" s="25" t="s">
        <v>2416</v>
      </c>
      <c r="K144" s="23" t="str">
        <f t="shared" si="3"/>
        <v>628972019833</v>
      </c>
      <c r="L144" s="26" t="s">
        <v>2417</v>
      </c>
      <c r="M144" s="1" t="s">
        <v>2418</v>
      </c>
      <c r="N144" s="1" t="s">
        <v>2419</v>
      </c>
      <c r="O144" s="1" t="s">
        <v>2420</v>
      </c>
      <c r="P144" s="1" t="s">
        <v>2421</v>
      </c>
      <c r="Q144" s="1" t="s">
        <v>1348</v>
      </c>
      <c r="R144" s="1" t="s">
        <v>2421</v>
      </c>
      <c r="S144" s="1" t="s">
        <v>2422</v>
      </c>
      <c r="T144" s="1" t="str">
        <f t="shared" si="4"/>
        <v>Apartemen Kalibata City Tower Ebony Lt. 5  No. E5/Cv Jalan Raya Kalibata Kel. Rawajati Kec. Pancoran Jakarta Selatan - Jakarta</v>
      </c>
      <c r="U144" s="1" t="s">
        <v>2422</v>
      </c>
      <c r="V144" s="1" t="s">
        <v>1899</v>
      </c>
      <c r="W144" s="1" t="s">
        <v>2423</v>
      </c>
      <c r="X144" s="1" t="s">
        <v>1899</v>
      </c>
      <c r="Y144" s="1" t="str">
        <f t="shared" si="5"/>
        <v>31</v>
      </c>
      <c r="Z144" s="1" t="str">
        <f>VLOOKUP(Y144,ja!E$2:F$35,2,FALSE)</f>
        <v>DKI Jakarta</v>
      </c>
      <c r="AA144" s="1" t="str">
        <f t="shared" si="6"/>
        <v>3171</v>
      </c>
      <c r="AB144" s="1" t="str">
        <f t="shared" si="7"/>
        <v>BPS Kota Jakarta Selatan</v>
      </c>
      <c r="AD144" s="1" t="s">
        <v>1150</v>
      </c>
      <c r="AE144" s="5" t="s">
        <v>266</v>
      </c>
      <c r="AF144" s="2" t="s">
        <v>267</v>
      </c>
      <c r="AG144" s="1">
        <v>1</v>
      </c>
      <c r="AH144" s="5">
        <f>VLOOKUP(D144,'olah pemlap'!G$2:J$589,3,FALSE)</f>
        <v>340058269</v>
      </c>
      <c r="AI144" s="1" t="e">
        <f>VLOOKUP(AH144,BiodataPemlap!B$2:O$152,5,FALSE)</f>
        <v>#N/A</v>
      </c>
    </row>
    <row r="145" spans="1:35" ht="12.75">
      <c r="A145" s="3">
        <v>45447.694135277779</v>
      </c>
      <c r="B145" s="1" t="s">
        <v>30</v>
      </c>
      <c r="C145" s="4" t="str">
        <f t="shared" si="0"/>
        <v>DIII ST</v>
      </c>
      <c r="D145" s="24" t="s">
        <v>2424</v>
      </c>
      <c r="E145" s="2" t="s">
        <v>357</v>
      </c>
      <c r="F145" s="1">
        <f t="shared" si="8"/>
        <v>1</v>
      </c>
      <c r="G145" s="1" t="e">
        <f>VLOOKUP(D145,Sheet1!$A$2:$D$540,4,FALSE)</f>
        <v>#N/A</v>
      </c>
      <c r="H145" s="1" t="e">
        <f t="shared" si="2"/>
        <v>#N/A</v>
      </c>
      <c r="I145" s="1" t="s">
        <v>2425</v>
      </c>
      <c r="J145" s="25" t="s">
        <v>2426</v>
      </c>
      <c r="K145" s="23" t="str">
        <f t="shared" si="3"/>
        <v>6281278979968</v>
      </c>
      <c r="L145" s="23" t="s">
        <v>2427</v>
      </c>
      <c r="M145" s="1" t="s">
        <v>357</v>
      </c>
      <c r="N145" s="1" t="s">
        <v>2428</v>
      </c>
      <c r="O145" s="1" t="s">
        <v>2429</v>
      </c>
      <c r="P145" s="1" t="s">
        <v>2430</v>
      </c>
      <c r="Q145" s="1" t="s">
        <v>1144</v>
      </c>
      <c r="R145" s="1" t="s">
        <v>2431</v>
      </c>
      <c r="S145" s="1" t="s">
        <v>2432</v>
      </c>
      <c r="T145" s="1" t="str">
        <f t="shared" si="4"/>
        <v>Perumahan Permata Depok Regency Cluster Diamond 2 C11/16, Ratu Jaya, Cipayung</v>
      </c>
      <c r="U145" s="1" t="s">
        <v>2422</v>
      </c>
      <c r="V145" s="1" t="s">
        <v>1899</v>
      </c>
      <c r="W145" s="1" t="s">
        <v>2423</v>
      </c>
      <c r="X145" s="1" t="s">
        <v>2423</v>
      </c>
      <c r="Y145" s="1" t="str">
        <f t="shared" si="5"/>
        <v>32</v>
      </c>
      <c r="Z145" s="1" t="str">
        <f>VLOOKUP(Y145,ja!E$2:F$35,2,FALSE)</f>
        <v>Jawa Barat</v>
      </c>
      <c r="AA145" s="1" t="str">
        <f t="shared" si="6"/>
        <v>3276</v>
      </c>
      <c r="AB145" s="1" t="str">
        <f t="shared" si="7"/>
        <v>BPS Kota Depok</v>
      </c>
      <c r="AD145" s="1" t="s">
        <v>1150</v>
      </c>
      <c r="AE145" s="5" t="s">
        <v>358</v>
      </c>
      <c r="AF145" s="2" t="s">
        <v>359</v>
      </c>
      <c r="AG145" s="1">
        <v>1</v>
      </c>
      <c r="AH145" s="5">
        <f>VLOOKUP(D145,'olah pemlap'!G$2:J$589,3,FALSE)</f>
        <v>340019969</v>
      </c>
      <c r="AI145" s="1" t="e">
        <f>VLOOKUP(AH145,BiodataPemlap!B$2:O$152,5,FALSE)</f>
        <v>#N/A</v>
      </c>
    </row>
    <row r="146" spans="1:35" ht="12.75">
      <c r="A146" s="3">
        <v>45447.695023842592</v>
      </c>
      <c r="B146" s="1" t="s">
        <v>41</v>
      </c>
      <c r="C146" s="4" t="str">
        <f t="shared" si="0"/>
        <v>DIV ST</v>
      </c>
      <c r="D146" s="24" t="s">
        <v>2433</v>
      </c>
      <c r="E146" s="2" t="s">
        <v>2434</v>
      </c>
      <c r="F146" s="1">
        <f t="shared" si="8"/>
        <v>1</v>
      </c>
      <c r="G146" s="1" t="e">
        <f>VLOOKUP(D146,Sheet1!$A$2:$D$540,4,FALSE)</f>
        <v>#N/A</v>
      </c>
      <c r="H146" s="1" t="e">
        <f t="shared" si="2"/>
        <v>#N/A</v>
      </c>
      <c r="I146" s="1" t="s">
        <v>2435</v>
      </c>
      <c r="J146" s="25" t="s">
        <v>2436</v>
      </c>
      <c r="K146" s="23" t="str">
        <f t="shared" si="3"/>
        <v>6281233649342</v>
      </c>
      <c r="L146" s="26" t="s">
        <v>2437</v>
      </c>
      <c r="M146" s="1" t="s">
        <v>2434</v>
      </c>
      <c r="N146" s="1" t="s">
        <v>1177</v>
      </c>
      <c r="O146" s="1" t="s">
        <v>2438</v>
      </c>
      <c r="P146" s="1" t="s">
        <v>2439</v>
      </c>
      <c r="Q146" s="1" t="s">
        <v>1144</v>
      </c>
      <c r="R146" s="1" t="s">
        <v>2440</v>
      </c>
      <c r="S146" s="1" t="s">
        <v>1600</v>
      </c>
      <c r="T146" s="1" t="str">
        <f t="shared" si="4"/>
        <v>Perum Singhasari Residence Blok A7 No 19, Singosari</v>
      </c>
      <c r="U146" s="1" t="s">
        <v>2441</v>
      </c>
      <c r="V146" s="1" t="s">
        <v>1602</v>
      </c>
      <c r="W146" s="1" t="s">
        <v>2442</v>
      </c>
      <c r="X146" s="1" t="s">
        <v>1602</v>
      </c>
      <c r="Y146" s="1" t="str">
        <f t="shared" si="5"/>
        <v>35</v>
      </c>
      <c r="Z146" s="1" t="str">
        <f>VLOOKUP(Y146,ja!E$2:F$35,2,FALSE)</f>
        <v>Jawa Timur</v>
      </c>
      <c r="AA146" s="1" t="str">
        <f t="shared" si="6"/>
        <v>3573</v>
      </c>
      <c r="AB146" s="1" t="str">
        <f t="shared" si="7"/>
        <v>BPS Kota Malang</v>
      </c>
      <c r="AD146" s="1" t="s">
        <v>1150</v>
      </c>
      <c r="AE146" s="5" t="s">
        <v>746</v>
      </c>
      <c r="AF146" s="2" t="s">
        <v>747</v>
      </c>
      <c r="AG146" s="1">
        <v>1</v>
      </c>
      <c r="AH146" s="5">
        <f>VLOOKUP(D146,'olah pemlap'!G$2:J$589,3,FALSE)</f>
        <v>340017904</v>
      </c>
      <c r="AI146" s="1" t="e">
        <f>VLOOKUP(AH146,BiodataPemlap!B$2:O$152,5,FALSE)</f>
        <v>#N/A</v>
      </c>
    </row>
    <row r="147" spans="1:35" ht="12.75">
      <c r="A147" s="3">
        <v>45447.695627199078</v>
      </c>
      <c r="B147" s="1" t="s">
        <v>20</v>
      </c>
      <c r="C147" s="4" t="str">
        <f t="shared" si="0"/>
        <v>DIV ST</v>
      </c>
      <c r="D147" s="24" t="s">
        <v>2443</v>
      </c>
      <c r="E147" s="2" t="s">
        <v>2444</v>
      </c>
      <c r="F147" s="1">
        <f t="shared" si="8"/>
        <v>1</v>
      </c>
      <c r="G147" s="1" t="e">
        <f>VLOOKUP(D147,Sheet1!$A$2:$D$540,4,FALSE)</f>
        <v>#N/A</v>
      </c>
      <c r="H147" s="1" t="e">
        <f t="shared" si="2"/>
        <v>#N/A</v>
      </c>
      <c r="I147" s="1" t="s">
        <v>2445</v>
      </c>
      <c r="J147" s="25" t="s">
        <v>2446</v>
      </c>
      <c r="K147" s="23" t="str">
        <f t="shared" si="3"/>
        <v>6281215657171</v>
      </c>
      <c r="L147" s="23" t="s">
        <v>2447</v>
      </c>
      <c r="M147" s="1" t="s">
        <v>2444</v>
      </c>
      <c r="N147" s="1" t="s">
        <v>1141</v>
      </c>
      <c r="O147" s="1" t="s">
        <v>2448</v>
      </c>
      <c r="P147" s="1" t="s">
        <v>2449</v>
      </c>
      <c r="Q147" s="1" t="s">
        <v>1144</v>
      </c>
      <c r="R147" s="1" t="s">
        <v>2450</v>
      </c>
      <c r="S147" s="1" t="s">
        <v>1332</v>
      </c>
      <c r="T147" s="1" t="str">
        <f t="shared" si="4"/>
        <v>Rt 01/Rw 01, Jalan Sutawijaya, Majasto, Tawangsari</v>
      </c>
      <c r="U147" s="1" t="s">
        <v>1559</v>
      </c>
      <c r="V147" s="1" t="s">
        <v>1333</v>
      </c>
      <c r="W147" s="1" t="s">
        <v>1561</v>
      </c>
      <c r="X147" s="1" t="s">
        <v>1333</v>
      </c>
      <c r="Y147" s="1" t="str">
        <f t="shared" si="5"/>
        <v>33</v>
      </c>
      <c r="Z147" s="1" t="str">
        <f>VLOOKUP(Y147,ja!E$2:F$35,2,FALSE)</f>
        <v>Jawa Tengah</v>
      </c>
      <c r="AA147" s="1" t="str">
        <f t="shared" si="6"/>
        <v>3311</v>
      </c>
      <c r="AB147" s="1" t="str">
        <f t="shared" si="7"/>
        <v>BPS Kabupaten Sukoharjo</v>
      </c>
      <c r="AD147" s="1" t="s">
        <v>1150</v>
      </c>
      <c r="AE147" s="5" t="s">
        <v>471</v>
      </c>
      <c r="AF147" s="2" t="s">
        <v>472</v>
      </c>
      <c r="AG147" s="1">
        <v>1</v>
      </c>
      <c r="AH147" s="5">
        <f>VLOOKUP(D147,'olah pemlap'!G$2:J$589,3,FALSE)</f>
        <v>340015435</v>
      </c>
      <c r="AI147" s="1" t="e">
        <f>VLOOKUP(AH147,BiodataPemlap!B$2:O$152,5,FALSE)</f>
        <v>#N/A</v>
      </c>
    </row>
    <row r="148" spans="1:35" ht="12.75">
      <c r="A148" s="3">
        <v>45447.695787210643</v>
      </c>
      <c r="B148" s="1" t="s">
        <v>20</v>
      </c>
      <c r="C148" s="4" t="str">
        <f t="shared" si="0"/>
        <v>DIV ST</v>
      </c>
      <c r="D148" s="24" t="s">
        <v>2451</v>
      </c>
      <c r="E148" s="2" t="s">
        <v>332</v>
      </c>
      <c r="F148" s="1">
        <f t="shared" si="8"/>
        <v>1</v>
      </c>
      <c r="G148" s="1" t="e">
        <f>VLOOKUP(D148,Sheet1!$A$2:$D$540,4,FALSE)</f>
        <v>#N/A</v>
      </c>
      <c r="H148" s="1" t="e">
        <f t="shared" si="2"/>
        <v>#N/A</v>
      </c>
      <c r="I148" s="1" t="s">
        <v>2452</v>
      </c>
      <c r="J148" s="25" t="s">
        <v>2453</v>
      </c>
      <c r="K148" s="23" t="str">
        <f t="shared" si="3"/>
        <v>62895616179023</v>
      </c>
      <c r="L148" s="23" t="s">
        <v>2454</v>
      </c>
      <c r="M148" s="1" t="s">
        <v>332</v>
      </c>
      <c r="N148" s="1" t="s">
        <v>1177</v>
      </c>
      <c r="O148" s="1" t="s">
        <v>2455</v>
      </c>
      <c r="P148" s="1" t="s">
        <v>2456</v>
      </c>
      <c r="Q148" s="1" t="s">
        <v>1144</v>
      </c>
      <c r="R148" s="1" t="s">
        <v>2457</v>
      </c>
      <c r="S148" s="1" t="s">
        <v>1591</v>
      </c>
      <c r="T148" s="1" t="str">
        <f t="shared" si="4"/>
        <v>Perum. Grand Kahuripan Cluster Semeru Blok Hc 17,  Rt. 11/Rw. 10, Kecamatan Klapanunggal, Kab. Bogor</v>
      </c>
      <c r="U148" s="1" t="s">
        <v>1158</v>
      </c>
      <c r="V148" s="1" t="s">
        <v>1592</v>
      </c>
      <c r="W148" s="1" t="s">
        <v>1160</v>
      </c>
      <c r="X148" s="1" t="s">
        <v>1592</v>
      </c>
      <c r="Y148" s="1" t="str">
        <f t="shared" si="5"/>
        <v>32</v>
      </c>
      <c r="Z148" s="1" t="str">
        <f>VLOOKUP(Y148,ja!E$2:F$35,2,FALSE)</f>
        <v>Jawa Barat</v>
      </c>
      <c r="AA148" s="1" t="str">
        <f t="shared" si="6"/>
        <v>3201</v>
      </c>
      <c r="AB148" s="1" t="str">
        <f t="shared" si="7"/>
        <v>BPS Kabupaten Bogor</v>
      </c>
      <c r="AD148" s="1" t="s">
        <v>1150</v>
      </c>
      <c r="AE148" s="5" t="s">
        <v>327</v>
      </c>
      <c r="AF148" s="2" t="s">
        <v>328</v>
      </c>
      <c r="AG148" s="1">
        <v>1</v>
      </c>
      <c r="AH148" s="5">
        <f>VLOOKUP(D148,'olah pemlap'!G$2:J$589,3,FALSE)</f>
        <v>340016189</v>
      </c>
      <c r="AI148" s="1" t="e">
        <f>VLOOKUP(AH148,BiodataPemlap!B$2:O$152,5,FALSE)</f>
        <v>#N/A</v>
      </c>
    </row>
    <row r="149" spans="1:35" ht="12.75">
      <c r="A149" s="3">
        <v>45447.697034826386</v>
      </c>
      <c r="B149" s="1" t="s">
        <v>35</v>
      </c>
      <c r="C149" s="4" t="str">
        <f t="shared" si="0"/>
        <v>DIV ST</v>
      </c>
      <c r="D149" s="24" t="s">
        <v>2458</v>
      </c>
      <c r="E149" s="2" t="s">
        <v>2459</v>
      </c>
      <c r="F149" s="1">
        <f t="shared" si="8"/>
        <v>1</v>
      </c>
      <c r="G149" s="1" t="e">
        <f>VLOOKUP(D149,Sheet1!$A$2:$D$540,4,FALSE)</f>
        <v>#N/A</v>
      </c>
      <c r="H149" s="1" t="e">
        <f t="shared" si="2"/>
        <v>#N/A</v>
      </c>
      <c r="I149" s="1" t="s">
        <v>2460</v>
      </c>
      <c r="J149" s="25" t="s">
        <v>2461</v>
      </c>
      <c r="K149" s="23" t="str">
        <f t="shared" si="3"/>
        <v>6282146305988</v>
      </c>
      <c r="L149" s="26" t="s">
        <v>2462</v>
      </c>
      <c r="M149" s="1" t="s">
        <v>2459</v>
      </c>
      <c r="N149" s="1" t="s">
        <v>1141</v>
      </c>
      <c r="O149" s="1" t="s">
        <v>2463</v>
      </c>
      <c r="P149" s="1" t="s">
        <v>2464</v>
      </c>
      <c r="Q149" s="1" t="s">
        <v>1144</v>
      </c>
      <c r="R149" s="1" t="s">
        <v>2465</v>
      </c>
      <c r="S149" s="1" t="s">
        <v>1898</v>
      </c>
      <c r="T149" s="1" t="str">
        <f t="shared" si="4"/>
        <v>Jl. Otista 3 No. 23, Bidara Cina, Jatinegara, Jakarta Timur</v>
      </c>
      <c r="U149" s="1" t="s">
        <v>1897</v>
      </c>
      <c r="V149" s="1" t="s">
        <v>1160</v>
      </c>
      <c r="W149" s="1" t="s">
        <v>1161</v>
      </c>
      <c r="X149" s="1" t="s">
        <v>1160</v>
      </c>
      <c r="Y149" s="1" t="str">
        <f t="shared" si="5"/>
        <v>31</v>
      </c>
      <c r="Z149" s="1" t="str">
        <f>VLOOKUP(Y149,ja!E$2:F$35,2,FALSE)</f>
        <v>DKI Jakarta</v>
      </c>
      <c r="AA149" s="1" t="str">
        <f t="shared" si="6"/>
        <v>3100</v>
      </c>
      <c r="AB149" s="1" t="str">
        <f t="shared" si="7"/>
        <v>BPS Provinsi DKI Jakarta</v>
      </c>
      <c r="AD149" s="1" t="s">
        <v>1150</v>
      </c>
      <c r="AE149" s="5" t="s">
        <v>225</v>
      </c>
      <c r="AF149" s="2" t="s">
        <v>226</v>
      </c>
      <c r="AG149" s="1">
        <v>1</v>
      </c>
      <c r="AH149" s="5" t="e">
        <f>VLOOKUP(D149,'olah pemlap'!G$2:J$589,3,FALSE)</f>
        <v>#N/A</v>
      </c>
      <c r="AI149" s="1" t="e">
        <f>VLOOKUP(AH149,BiodataPemlap!B$2:O$152,5,FALSE)</f>
        <v>#N/A</v>
      </c>
    </row>
    <row r="150" spans="1:35" ht="12.75">
      <c r="A150" s="3">
        <v>45449.498875370366</v>
      </c>
      <c r="B150" s="1" t="s">
        <v>47</v>
      </c>
      <c r="C150" s="4" t="str">
        <f t="shared" si="0"/>
        <v>DIII ST</v>
      </c>
      <c r="D150" s="24" t="s">
        <v>2466</v>
      </c>
      <c r="E150" s="2" t="s">
        <v>581</v>
      </c>
      <c r="F150" s="1">
        <f t="shared" si="8"/>
        <v>1</v>
      </c>
      <c r="G150" s="1" t="e">
        <f>VLOOKUP(D150,Sheet1!$A$2:$D$540,4,FALSE)</f>
        <v>#N/A</v>
      </c>
      <c r="H150" s="1" t="e">
        <f t="shared" si="2"/>
        <v>#N/A</v>
      </c>
      <c r="I150" s="1" t="s">
        <v>2467</v>
      </c>
      <c r="J150" s="25" t="s">
        <v>2468</v>
      </c>
      <c r="K150" s="23" t="str">
        <f t="shared" si="3"/>
        <v>6282313047247</v>
      </c>
      <c r="L150" s="23" t="s">
        <v>2469</v>
      </c>
      <c r="M150" s="1" t="s">
        <v>581</v>
      </c>
      <c r="N150" s="1" t="s">
        <v>1155</v>
      </c>
      <c r="O150" s="1" t="s">
        <v>2470</v>
      </c>
      <c r="P150" s="1" t="s">
        <v>2471</v>
      </c>
      <c r="Q150" s="1" t="s">
        <v>1144</v>
      </c>
      <c r="R150" s="1" t="s">
        <v>2472</v>
      </c>
      <c r="S150" s="1" t="s">
        <v>1540</v>
      </c>
      <c r="T150" s="1" t="str">
        <f t="shared" si="4"/>
        <v>Perum Sedayu Permai Blok C-31, Sedayu Bantul, Di Yogyakarta</v>
      </c>
      <c r="U150" s="1" t="s">
        <v>1147</v>
      </c>
      <c r="V150" s="1" t="s">
        <v>1541</v>
      </c>
      <c r="W150" s="1" t="s">
        <v>1703</v>
      </c>
      <c r="X150" s="1" t="s">
        <v>1541</v>
      </c>
      <c r="Y150" s="1" t="str">
        <f t="shared" si="5"/>
        <v>34</v>
      </c>
      <c r="Z150" s="1" t="str">
        <f>VLOOKUP(Y150,ja!E$2:F$35,2,FALSE)</f>
        <v>DI Yogyakarta</v>
      </c>
      <c r="AA150" s="1" t="str">
        <f t="shared" si="6"/>
        <v>3400</v>
      </c>
      <c r="AB150" s="1" t="str">
        <f t="shared" si="7"/>
        <v>BPS Provinsi DI Yogyakarta</v>
      </c>
      <c r="AD150" s="1" t="s">
        <v>1150</v>
      </c>
      <c r="AE150" s="5" t="s">
        <v>579</v>
      </c>
      <c r="AF150" s="2" t="s">
        <v>580</v>
      </c>
      <c r="AG150" s="1">
        <v>1</v>
      </c>
      <c r="AH150" s="5">
        <f>VLOOKUP(D150,'olah pemlap'!G$2:J$589,3,FALSE)</f>
        <v>340019189</v>
      </c>
      <c r="AI150" s="1" t="e">
        <f>VLOOKUP(AH150,BiodataPemlap!B$2:O$152,5,FALSE)</f>
        <v>#N/A</v>
      </c>
    </row>
    <row r="151" spans="1:35" ht="12.75">
      <c r="A151" s="3">
        <v>45451.249234305556</v>
      </c>
      <c r="B151" s="1" t="s">
        <v>23</v>
      </c>
      <c r="C151" s="4" t="str">
        <f t="shared" si="0"/>
        <v>DIII ST</v>
      </c>
      <c r="D151" s="24" t="s">
        <v>2473</v>
      </c>
      <c r="E151" s="2" t="s">
        <v>2474</v>
      </c>
      <c r="F151" s="1">
        <f t="shared" si="8"/>
        <v>1</v>
      </c>
      <c r="G151" s="1" t="e">
        <f>VLOOKUP(D151,Sheet1!$A$2:$D$540,4,FALSE)</f>
        <v>#N/A</v>
      </c>
      <c r="H151" s="1" t="e">
        <f t="shared" si="2"/>
        <v>#N/A</v>
      </c>
      <c r="I151" s="1" t="s">
        <v>2475</v>
      </c>
      <c r="J151" s="25" t="s">
        <v>2476</v>
      </c>
      <c r="K151" s="23" t="str">
        <f t="shared" si="3"/>
        <v>6281351991445</v>
      </c>
      <c r="L151" s="26" t="s">
        <v>2477</v>
      </c>
      <c r="M151" s="1" t="s">
        <v>2474</v>
      </c>
      <c r="N151" s="1" t="s">
        <v>2478</v>
      </c>
      <c r="O151" s="1" t="s">
        <v>2479</v>
      </c>
      <c r="P151" s="1" t="s">
        <v>2480</v>
      </c>
      <c r="Q151" s="1" t="s">
        <v>1144</v>
      </c>
      <c r="R151" s="1" t="s">
        <v>2481</v>
      </c>
      <c r="S151" s="1" t="s">
        <v>1382</v>
      </c>
      <c r="T151" s="1" t="str">
        <f t="shared" si="4"/>
        <v>Jl. Intan Raya Perum. Rismor Madani Blok A, Rt.005/Rw.02, No.13, Kelurahan Loktabat Utara, Kecamatan Banjarbaru Utara.</v>
      </c>
      <c r="U151" s="1" t="s">
        <v>1381</v>
      </c>
      <c r="V151" s="1" t="s">
        <v>1383</v>
      </c>
      <c r="W151" s="1" t="s">
        <v>1384</v>
      </c>
      <c r="X151" s="1" t="s">
        <v>1383</v>
      </c>
      <c r="Y151" s="1" t="str">
        <f t="shared" si="5"/>
        <v>63</v>
      </c>
      <c r="Z151" s="1" t="str">
        <f>VLOOKUP(Y151,ja!E$2:F$35,2,FALSE)</f>
        <v>Kalimantan Selatan</v>
      </c>
      <c r="AA151" s="1" t="str">
        <f t="shared" si="6"/>
        <v>6371</v>
      </c>
      <c r="AB151" s="1" t="str">
        <f t="shared" si="7"/>
        <v>BPS Kota Banjarmasin</v>
      </c>
      <c r="AC151" s="1">
        <v>6372</v>
      </c>
      <c r="AD151" s="1" t="s">
        <v>859</v>
      </c>
      <c r="AE151" s="5">
        <v>6372</v>
      </c>
      <c r="AF151" s="2" t="s">
        <v>859</v>
      </c>
      <c r="AG151" s="1">
        <v>1</v>
      </c>
      <c r="AH151" s="5">
        <f>VLOOKUP(D151,'olah pemlap'!G$2:J$589,3,FALSE)</f>
        <v>340056120</v>
      </c>
      <c r="AI151" s="1" t="e">
        <f>VLOOKUP(AH151,BiodataPemlap!B$2:O$152,5,FALSE)</f>
        <v>#N/A</v>
      </c>
    </row>
    <row r="152" spans="1:35" ht="12.75">
      <c r="A152" s="3">
        <v>45447.703149409717</v>
      </c>
      <c r="B152" s="1" t="s">
        <v>35</v>
      </c>
      <c r="C152" s="4" t="str">
        <f t="shared" si="0"/>
        <v>DIV ST</v>
      </c>
      <c r="D152" s="24" t="s">
        <v>2482</v>
      </c>
      <c r="E152" s="2" t="s">
        <v>2483</v>
      </c>
      <c r="F152" s="1">
        <f t="shared" si="8"/>
        <v>1</v>
      </c>
      <c r="G152" s="1" t="e">
        <f>VLOOKUP(D152,Sheet1!$A$2:$D$540,4,FALSE)</f>
        <v>#N/A</v>
      </c>
      <c r="H152" s="1" t="e">
        <f t="shared" si="2"/>
        <v>#N/A</v>
      </c>
      <c r="I152" s="1" t="s">
        <v>2484</v>
      </c>
      <c r="J152" s="25" t="s">
        <v>2485</v>
      </c>
      <c r="K152" s="23" t="str">
        <f t="shared" si="3"/>
        <v>6281511373210</v>
      </c>
      <c r="L152" s="23" t="s">
        <v>2486</v>
      </c>
      <c r="M152" s="1" t="s">
        <v>2483</v>
      </c>
      <c r="N152" s="1" t="s">
        <v>1177</v>
      </c>
      <c r="O152" s="1" t="s">
        <v>2487</v>
      </c>
      <c r="P152" s="1" t="s">
        <v>2488</v>
      </c>
      <c r="Q152" s="1" t="s">
        <v>1144</v>
      </c>
      <c r="R152" s="1" t="s">
        <v>2489</v>
      </c>
      <c r="S152" s="1" t="s">
        <v>1359</v>
      </c>
      <c r="T152" s="1" t="str">
        <f t="shared" si="4"/>
        <v>Ngemplak Kaba Rt 02 Rw 12 Kelurahan Tandang Kecamatan Tembalang</v>
      </c>
      <c r="U152" s="1" t="s">
        <v>1506</v>
      </c>
      <c r="V152" s="1" t="s">
        <v>1362</v>
      </c>
      <c r="W152" s="1" t="s">
        <v>1361</v>
      </c>
      <c r="X152" s="1" t="s">
        <v>1362</v>
      </c>
      <c r="Y152" s="1" t="str">
        <f t="shared" si="5"/>
        <v>33</v>
      </c>
      <c r="Z152" s="1" t="str">
        <f>VLOOKUP(Y152,ja!E$2:F$35,2,FALSE)</f>
        <v>Jawa Tengah</v>
      </c>
      <c r="AA152" s="1" t="str">
        <f t="shared" si="6"/>
        <v>3374</v>
      </c>
      <c r="AB152" s="1" t="str">
        <f t="shared" si="7"/>
        <v>BPS Kota Semarang</v>
      </c>
      <c r="AC152" s="1">
        <v>3300</v>
      </c>
      <c r="AD152" s="1" t="s">
        <v>370</v>
      </c>
      <c r="AE152" s="5">
        <v>3300</v>
      </c>
      <c r="AF152" s="2" t="s">
        <v>370</v>
      </c>
      <c r="AG152" s="1">
        <v>1</v>
      </c>
      <c r="AH152" s="5" t="e">
        <f>VLOOKUP(D152,'olah pemlap'!G$2:J$589,3,FALSE)</f>
        <v>#N/A</v>
      </c>
      <c r="AI152" s="1" t="e">
        <f>VLOOKUP(AH152,BiodataPemlap!B$2:O$152,5,FALSE)</f>
        <v>#N/A</v>
      </c>
    </row>
    <row r="153" spans="1:35" ht="12.75">
      <c r="A153" s="3">
        <v>45450.818321226849</v>
      </c>
      <c r="B153" s="1" t="s">
        <v>20</v>
      </c>
      <c r="C153" s="4" t="str">
        <f t="shared" si="0"/>
        <v>DIV ST</v>
      </c>
      <c r="D153" s="24" t="s">
        <v>2490</v>
      </c>
      <c r="E153" s="2" t="s">
        <v>22</v>
      </c>
      <c r="F153" s="1">
        <f t="shared" si="8"/>
        <v>1</v>
      </c>
      <c r="G153" s="1" t="e">
        <f>VLOOKUP(D153,Sheet1!$A$2:$D$540,4,FALSE)</f>
        <v>#N/A</v>
      </c>
      <c r="H153" s="1" t="e">
        <f t="shared" si="2"/>
        <v>#N/A</v>
      </c>
      <c r="I153" s="1" t="s">
        <v>2491</v>
      </c>
      <c r="J153" s="25" t="s">
        <v>2492</v>
      </c>
      <c r="K153" s="23" t="str">
        <f t="shared" si="3"/>
        <v>6282216619487</v>
      </c>
      <c r="L153" s="26" t="s">
        <v>2493</v>
      </c>
      <c r="M153" s="1" t="s">
        <v>2494</v>
      </c>
      <c r="N153" s="1" t="s">
        <v>1141</v>
      </c>
      <c r="O153" s="1" t="s">
        <v>2389</v>
      </c>
      <c r="P153" s="1" t="s">
        <v>2495</v>
      </c>
      <c r="Q153" s="1" t="s">
        <v>1144</v>
      </c>
      <c r="R153" s="1" t="s">
        <v>2496</v>
      </c>
      <c r="S153" s="1" t="s">
        <v>2497</v>
      </c>
      <c r="T153" s="1" t="str">
        <f t="shared" si="4"/>
        <v>Dusun Kurnia, Desa Tengah Iboh, Kecamatan Labuhan Haji Barat</v>
      </c>
      <c r="U153" s="1" t="s">
        <v>2498</v>
      </c>
      <c r="V153" s="1" t="s">
        <v>2499</v>
      </c>
      <c r="W153" s="1" t="s">
        <v>2500</v>
      </c>
      <c r="X153" s="1" t="s">
        <v>2499</v>
      </c>
      <c r="Y153" s="1" t="str">
        <f t="shared" si="5"/>
        <v>11</v>
      </c>
      <c r="Z153" s="1" t="str">
        <f>VLOOKUP(Y153,ja!E$2:F$35,2,FALSE)</f>
        <v>Aceh</v>
      </c>
      <c r="AA153" s="1" t="str">
        <f t="shared" si="6"/>
        <v>1100</v>
      </c>
      <c r="AB153" s="1" t="str">
        <f t="shared" si="7"/>
        <v>BPS Provinsi Aceh</v>
      </c>
      <c r="AD153" s="1" t="s">
        <v>1150</v>
      </c>
      <c r="AE153" s="5" t="s">
        <v>16</v>
      </c>
      <c r="AF153" s="2" t="s">
        <v>17</v>
      </c>
      <c r="AG153" s="1">
        <v>1</v>
      </c>
      <c r="AH153" s="5" t="e">
        <f>VLOOKUP(D153,'olah pemlap'!G$2:J$589,3,FALSE)</f>
        <v>#N/A</v>
      </c>
      <c r="AI153" s="1" t="e">
        <f>VLOOKUP(AH153,BiodataPemlap!B$2:O$152,5,FALSE)</f>
        <v>#N/A</v>
      </c>
    </row>
    <row r="154" spans="1:35" ht="12.75">
      <c r="A154" s="3">
        <v>45447.701484467594</v>
      </c>
      <c r="B154" s="1" t="s">
        <v>103</v>
      </c>
      <c r="C154" s="4" t="str">
        <f t="shared" si="0"/>
        <v>DIV ST</v>
      </c>
      <c r="D154" s="24" t="s">
        <v>2501</v>
      </c>
      <c r="E154" s="2" t="s">
        <v>525</v>
      </c>
      <c r="F154" s="1">
        <f t="shared" si="8"/>
        <v>1</v>
      </c>
      <c r="G154" s="1" t="e">
        <f>VLOOKUP(D154,Sheet1!$A$2:$D$540,4,FALSE)</f>
        <v>#N/A</v>
      </c>
      <c r="H154" s="1" t="e">
        <f t="shared" si="2"/>
        <v>#N/A</v>
      </c>
      <c r="I154" s="1" t="s">
        <v>2502</v>
      </c>
      <c r="J154" s="25" t="s">
        <v>2503</v>
      </c>
      <c r="K154" s="23" t="str">
        <f t="shared" si="3"/>
        <v>6285770289601</v>
      </c>
      <c r="L154" s="23" t="s">
        <v>2504</v>
      </c>
      <c r="M154" s="1" t="s">
        <v>2505</v>
      </c>
      <c r="N154" s="1" t="s">
        <v>1286</v>
      </c>
      <c r="O154" s="1" t="s">
        <v>2506</v>
      </c>
      <c r="P154" s="1" t="s">
        <v>2507</v>
      </c>
      <c r="Q154" s="1" t="s">
        <v>1144</v>
      </c>
      <c r="R154" s="1" t="s">
        <v>2508</v>
      </c>
      <c r="S154" s="1" t="s">
        <v>1506</v>
      </c>
      <c r="T154" s="1" t="str">
        <f t="shared" si="4"/>
        <v>Perum Ungaran Baru, B.115, Rt.03/Rw.05, Leyangan</v>
      </c>
      <c r="U154" s="1" t="s">
        <v>1359</v>
      </c>
      <c r="V154" s="1" t="s">
        <v>1508</v>
      </c>
      <c r="W154" s="1" t="s">
        <v>1361</v>
      </c>
      <c r="X154" s="1" t="s">
        <v>1508</v>
      </c>
      <c r="Y154" s="1" t="str">
        <f t="shared" si="5"/>
        <v>33</v>
      </c>
      <c r="Z154" s="1" t="str">
        <f>VLOOKUP(Y154,ja!E$2:F$35,2,FALSE)</f>
        <v>Jawa Tengah</v>
      </c>
      <c r="AA154" s="1" t="str">
        <f t="shared" si="6"/>
        <v>3322</v>
      </c>
      <c r="AB154" s="1" t="str">
        <f t="shared" si="7"/>
        <v>BPS Kabupaten Semarang</v>
      </c>
      <c r="AD154" s="1" t="s">
        <v>1150</v>
      </c>
      <c r="AE154" s="5" t="s">
        <v>523</v>
      </c>
      <c r="AF154" s="2" t="s">
        <v>389</v>
      </c>
      <c r="AG154" s="1">
        <v>1</v>
      </c>
      <c r="AH154" s="5">
        <f>VLOOKUP(D154,'olah pemlap'!G$2:J$589,3,FALSE)</f>
        <v>340017821</v>
      </c>
      <c r="AI154" s="1" t="e">
        <f>VLOOKUP(AH154,BiodataPemlap!B$2:O$152,5,FALSE)</f>
        <v>#N/A</v>
      </c>
    </row>
    <row r="155" spans="1:35" ht="12.75">
      <c r="A155" s="3">
        <v>45447.701746342587</v>
      </c>
      <c r="B155" s="1" t="s">
        <v>35</v>
      </c>
      <c r="C155" s="4" t="str">
        <f t="shared" si="0"/>
        <v>DIV ST</v>
      </c>
      <c r="D155" s="24" t="s">
        <v>2509</v>
      </c>
      <c r="E155" s="2" t="s">
        <v>705</v>
      </c>
      <c r="F155" s="1">
        <f t="shared" si="8"/>
        <v>1</v>
      </c>
      <c r="G155" s="1" t="e">
        <f>VLOOKUP(D155,Sheet1!$A$2:$D$540,4,FALSE)</f>
        <v>#N/A</v>
      </c>
      <c r="H155" s="1" t="e">
        <f t="shared" si="2"/>
        <v>#N/A</v>
      </c>
      <c r="I155" s="1" t="s">
        <v>2510</v>
      </c>
      <c r="J155" s="25" t="s">
        <v>2511</v>
      </c>
      <c r="K155" s="23" t="str">
        <f t="shared" si="3"/>
        <v>6285336391647</v>
      </c>
      <c r="L155" s="26" t="s">
        <v>2512</v>
      </c>
      <c r="M155" s="1" t="s">
        <v>2513</v>
      </c>
      <c r="N155" s="1" t="s">
        <v>1141</v>
      </c>
      <c r="O155" s="1" t="s">
        <v>2514</v>
      </c>
      <c r="P155" s="1" t="s">
        <v>2515</v>
      </c>
      <c r="Q155" s="1" t="s">
        <v>1144</v>
      </c>
      <c r="R155" s="1" t="s">
        <v>2516</v>
      </c>
      <c r="S155" s="1" t="s">
        <v>1267</v>
      </c>
      <c r="T155" s="1" t="str">
        <f t="shared" si="4"/>
        <v>Perum Permata Candiloka Rt 4 Rw 4 Balonggabus Candi Sidoarjo</v>
      </c>
      <c r="U155" s="1" t="s">
        <v>1267</v>
      </c>
      <c r="V155" s="1" t="s">
        <v>1269</v>
      </c>
      <c r="W155" s="1" t="s">
        <v>1269</v>
      </c>
      <c r="X155" s="1" t="s">
        <v>1269</v>
      </c>
      <c r="Y155" s="1" t="str">
        <f t="shared" si="5"/>
        <v>35</v>
      </c>
      <c r="Z155" s="1" t="str">
        <f>VLOOKUP(Y155,ja!E$2:F$35,2,FALSE)</f>
        <v>Jawa Timur</v>
      </c>
      <c r="AA155" s="1" t="str">
        <f t="shared" si="6"/>
        <v>3515</v>
      </c>
      <c r="AB155" s="1" t="str">
        <f t="shared" si="7"/>
        <v>BPS Kabupaten Sidoarjo</v>
      </c>
      <c r="AD155" s="1" t="s">
        <v>1150</v>
      </c>
      <c r="AE155" s="5" t="s">
        <v>698</v>
      </c>
      <c r="AF155" s="2" t="s">
        <v>699</v>
      </c>
      <c r="AG155" s="1">
        <v>1</v>
      </c>
      <c r="AH155" s="5">
        <f>VLOOKUP(D155,'olah pemlap'!G$2:J$589,3,FALSE)</f>
        <v>340016268</v>
      </c>
      <c r="AI155" s="1" t="e">
        <f>VLOOKUP(AH155,BiodataPemlap!B$2:O$152,5,FALSE)</f>
        <v>#N/A</v>
      </c>
    </row>
    <row r="156" spans="1:35" ht="12.75">
      <c r="A156" s="3">
        <v>45447.701899768523</v>
      </c>
      <c r="B156" s="1" t="s">
        <v>57</v>
      </c>
      <c r="C156" s="4" t="str">
        <f t="shared" si="0"/>
        <v>DIV KS</v>
      </c>
      <c r="D156" s="24" t="s">
        <v>2517</v>
      </c>
      <c r="E156" s="2" t="s">
        <v>192</v>
      </c>
      <c r="F156" s="1">
        <f t="shared" si="8"/>
        <v>1</v>
      </c>
      <c r="G156" s="1" t="e">
        <f>VLOOKUP(D156,Sheet1!$A$2:$D$540,4,FALSE)</f>
        <v>#N/A</v>
      </c>
      <c r="H156" s="1" t="e">
        <f t="shared" si="2"/>
        <v>#N/A</v>
      </c>
      <c r="I156" s="1" t="s">
        <v>2518</v>
      </c>
      <c r="J156" s="25" t="s">
        <v>2519</v>
      </c>
      <c r="K156" s="23" t="str">
        <f t="shared" si="3"/>
        <v>6282184179054</v>
      </c>
      <c r="L156" s="23" t="s">
        <v>2520</v>
      </c>
      <c r="M156" s="1" t="s">
        <v>192</v>
      </c>
      <c r="N156" s="1" t="s">
        <v>1141</v>
      </c>
      <c r="O156" s="1" t="s">
        <v>2521</v>
      </c>
      <c r="P156" s="1" t="s">
        <v>2522</v>
      </c>
      <c r="Q156" s="1" t="s">
        <v>1144</v>
      </c>
      <c r="R156" s="1" t="s">
        <v>2523</v>
      </c>
      <c r="S156" s="1" t="s">
        <v>1672</v>
      </c>
      <c r="T156" s="1" t="str">
        <f t="shared" si="4"/>
        <v>Jalan Sultan Haji No.13 Rt006/Rw000 Kelurahan Kota Sepang, Kecamatan Labuhan Ratu Kode Pos : 35148</v>
      </c>
      <c r="U156" s="1" t="s">
        <v>1672</v>
      </c>
      <c r="V156" s="1" t="s">
        <v>1674</v>
      </c>
      <c r="W156" s="1" t="s">
        <v>1675</v>
      </c>
      <c r="X156" s="1" t="s">
        <v>1674</v>
      </c>
      <c r="Y156" s="1" t="str">
        <f t="shared" si="5"/>
        <v>18</v>
      </c>
      <c r="Z156" s="1" t="str">
        <f>VLOOKUP(Y156,ja!E$2:F$35,2,FALSE)</f>
        <v>Lampung</v>
      </c>
      <c r="AA156" s="1" t="str">
        <f t="shared" si="6"/>
        <v>1800</v>
      </c>
      <c r="AB156" s="1" t="str">
        <f t="shared" si="7"/>
        <v>BPS Provinsi Lampung</v>
      </c>
      <c r="AD156" s="1" t="s">
        <v>1150</v>
      </c>
      <c r="AE156" s="5" t="s">
        <v>189</v>
      </c>
      <c r="AF156" s="2" t="s">
        <v>190</v>
      </c>
      <c r="AG156" s="1">
        <v>1</v>
      </c>
      <c r="AH156" s="5" t="e">
        <f>VLOOKUP(D156,'olah pemlap'!G$2:J$589,3,FALSE)</f>
        <v>#N/A</v>
      </c>
      <c r="AI156" s="1" t="e">
        <f>VLOOKUP(AH156,BiodataPemlap!B$2:O$152,5,FALSE)</f>
        <v>#N/A</v>
      </c>
    </row>
    <row r="157" spans="1:35" ht="12.75">
      <c r="A157" s="3">
        <v>45447.754925648143</v>
      </c>
      <c r="B157" s="1" t="s">
        <v>38</v>
      </c>
      <c r="C157" s="4" t="str">
        <f t="shared" si="0"/>
        <v>DIV ST</v>
      </c>
      <c r="D157" s="24" t="s">
        <v>2524</v>
      </c>
      <c r="E157" s="2" t="s">
        <v>371</v>
      </c>
      <c r="F157" s="1">
        <f t="shared" si="8"/>
        <v>1</v>
      </c>
      <c r="G157" s="1" t="e">
        <f>VLOOKUP(D157,Sheet1!$A$2:$D$540,4,FALSE)</f>
        <v>#N/A</v>
      </c>
      <c r="H157" s="1" t="e">
        <f t="shared" si="2"/>
        <v>#N/A</v>
      </c>
      <c r="I157" s="1" t="s">
        <v>2525</v>
      </c>
      <c r="J157" s="25" t="s">
        <v>2526</v>
      </c>
      <c r="K157" s="23" t="str">
        <f t="shared" si="3"/>
        <v>6282324505145</v>
      </c>
      <c r="L157" s="23" t="s">
        <v>2527</v>
      </c>
      <c r="M157" s="1" t="s">
        <v>371</v>
      </c>
      <c r="N157" s="1" t="s">
        <v>2528</v>
      </c>
      <c r="O157" s="1" t="s">
        <v>2529</v>
      </c>
      <c r="P157" s="1" t="s">
        <v>1191</v>
      </c>
      <c r="Q157" s="1" t="s">
        <v>1144</v>
      </c>
      <c r="R157" s="1" t="s">
        <v>2530</v>
      </c>
      <c r="S157" s="1" t="s">
        <v>1359</v>
      </c>
      <c r="T157" s="1" t="str">
        <f t="shared" si="4"/>
        <v>Jln. Talangsari Raya No. 44C, Rt 001/Rw 001, Bendan Duwur, Kecamatan Gajahmungkur, Kota Semarang</v>
      </c>
      <c r="U157" s="1" t="s">
        <v>1506</v>
      </c>
      <c r="V157" s="1" t="s">
        <v>1362</v>
      </c>
      <c r="W157" s="1" t="s">
        <v>1361</v>
      </c>
      <c r="X157" s="1" t="s">
        <v>1362</v>
      </c>
      <c r="Y157" s="1" t="str">
        <f t="shared" si="5"/>
        <v>33</v>
      </c>
      <c r="Z157" s="1" t="str">
        <f>VLOOKUP(Y157,ja!E$2:F$35,2,FALSE)</f>
        <v>Jawa Tengah</v>
      </c>
      <c r="AA157" s="1" t="str">
        <f t="shared" si="6"/>
        <v>3374</v>
      </c>
      <c r="AB157" s="1" t="str">
        <f t="shared" si="7"/>
        <v>BPS Kota Semarang</v>
      </c>
      <c r="AC157" s="1">
        <v>3300</v>
      </c>
      <c r="AD157" s="1" t="s">
        <v>370</v>
      </c>
      <c r="AE157" s="5">
        <v>3300</v>
      </c>
      <c r="AF157" s="2" t="s">
        <v>370</v>
      </c>
      <c r="AG157" s="1">
        <v>1</v>
      </c>
      <c r="AH157" s="5" t="e">
        <f>VLOOKUP(D157,'olah pemlap'!G$2:J$589,3,FALSE)</f>
        <v>#N/A</v>
      </c>
      <c r="AI157" s="1" t="e">
        <f>VLOOKUP(AH157,BiodataPemlap!B$2:O$152,5,FALSE)</f>
        <v>#N/A</v>
      </c>
    </row>
    <row r="158" spans="1:35" ht="12.75">
      <c r="A158" s="3">
        <v>45447.703121446757</v>
      </c>
      <c r="B158" s="1" t="s">
        <v>141</v>
      </c>
      <c r="C158" s="4" t="str">
        <f t="shared" si="0"/>
        <v>DIV ST</v>
      </c>
      <c r="D158" s="24" t="s">
        <v>2531</v>
      </c>
      <c r="E158" s="2" t="s">
        <v>566</v>
      </c>
      <c r="F158" s="1">
        <f t="shared" si="8"/>
        <v>1</v>
      </c>
      <c r="G158" s="1" t="e">
        <f>VLOOKUP(D158,Sheet1!$A$2:$D$540,4,FALSE)</f>
        <v>#N/A</v>
      </c>
      <c r="H158" s="1" t="e">
        <f t="shared" si="2"/>
        <v>#N/A</v>
      </c>
      <c r="I158" s="1" t="s">
        <v>2532</v>
      </c>
      <c r="J158" s="25" t="s">
        <v>2533</v>
      </c>
      <c r="K158" s="23" t="str">
        <f t="shared" si="3"/>
        <v>6282243150124</v>
      </c>
      <c r="L158" s="23" t="s">
        <v>2534</v>
      </c>
      <c r="M158" s="1" t="s">
        <v>2535</v>
      </c>
      <c r="N158" s="1" t="s">
        <v>1141</v>
      </c>
      <c r="O158" s="1" t="s">
        <v>2536</v>
      </c>
      <c r="P158" s="1" t="s">
        <v>2537</v>
      </c>
      <c r="Q158" s="1" t="s">
        <v>1144</v>
      </c>
      <c r="R158" s="1" t="s">
        <v>2538</v>
      </c>
      <c r="S158" s="1" t="s">
        <v>1506</v>
      </c>
      <c r="T158" s="1" t="str">
        <f t="shared" si="4"/>
        <v>Dusun Segiri, Desa Segiri, Rt.08/Rw02, Kecamatan Pabelan</v>
      </c>
      <c r="U158" s="1" t="s">
        <v>1505</v>
      </c>
      <c r="V158" s="1" t="s">
        <v>1507</v>
      </c>
      <c r="W158" s="1" t="s">
        <v>1508</v>
      </c>
      <c r="X158" s="1" t="s">
        <v>1507</v>
      </c>
      <c r="Y158" s="1" t="str">
        <f t="shared" si="5"/>
        <v>33</v>
      </c>
      <c r="Z158" s="1" t="str">
        <f>VLOOKUP(Y158,ja!E$2:F$35,2,FALSE)</f>
        <v>Jawa Tengah</v>
      </c>
      <c r="AA158" s="1" t="str">
        <f t="shared" si="6"/>
        <v>3373</v>
      </c>
      <c r="AB158" s="1" t="str">
        <f t="shared" si="7"/>
        <v>BPS Kota Salatiga</v>
      </c>
      <c r="AD158" s="1" t="s">
        <v>1150</v>
      </c>
      <c r="AE158" s="5" t="s">
        <v>563</v>
      </c>
      <c r="AF158" s="2" t="s">
        <v>564</v>
      </c>
      <c r="AG158" s="1">
        <v>1</v>
      </c>
      <c r="AH158" s="5" t="e">
        <f>VLOOKUP(D158,'olah pemlap'!G$2:J$589,3,FALSE)</f>
        <v>#N/A</v>
      </c>
      <c r="AI158" s="1" t="e">
        <f>VLOOKUP(AH158,BiodataPemlap!B$2:O$152,5,FALSE)</f>
        <v>#N/A</v>
      </c>
    </row>
    <row r="159" spans="1:35" ht="12.75">
      <c r="A159" s="3">
        <v>45451.673482245373</v>
      </c>
      <c r="B159" s="1" t="s">
        <v>11</v>
      </c>
      <c r="C159" s="4" t="str">
        <f t="shared" si="0"/>
        <v>DIV KS</v>
      </c>
      <c r="D159" s="24" t="s">
        <v>2539</v>
      </c>
      <c r="E159" s="2" t="s">
        <v>458</v>
      </c>
      <c r="F159" s="1">
        <f t="shared" si="8"/>
        <v>1</v>
      </c>
      <c r="G159" s="1" t="e">
        <f>VLOOKUP(D159,Sheet1!$A$2:$D$540,4,FALSE)</f>
        <v>#N/A</v>
      </c>
      <c r="H159" s="1" t="e">
        <f t="shared" si="2"/>
        <v>#N/A</v>
      </c>
      <c r="I159" s="1" t="s">
        <v>2540</v>
      </c>
      <c r="J159" s="25" t="s">
        <v>2541</v>
      </c>
      <c r="K159" s="23" t="str">
        <f t="shared" si="3"/>
        <v>6283105002928</v>
      </c>
      <c r="L159" s="23" t="s">
        <v>2542</v>
      </c>
      <c r="M159" s="1" t="s">
        <v>2543</v>
      </c>
      <c r="N159" s="1" t="s">
        <v>1155</v>
      </c>
      <c r="O159" s="1" t="s">
        <v>2544</v>
      </c>
      <c r="P159" s="1" t="s">
        <v>1191</v>
      </c>
      <c r="Q159" s="1" t="s">
        <v>1144</v>
      </c>
      <c r="R159" s="1" t="s">
        <v>2545</v>
      </c>
      <c r="S159" s="1" t="s">
        <v>1559</v>
      </c>
      <c r="T159" s="1" t="str">
        <f t="shared" si="4"/>
        <v>Jl. Dusun Jayan No.A1, Puspan, Blulukan, Kec. Colomadu, Kabupaten Karanganyar, Jawa Tengah 57174</v>
      </c>
      <c r="U159" s="1" t="s">
        <v>1194</v>
      </c>
      <c r="V159" s="1" t="s">
        <v>1561</v>
      </c>
      <c r="W159" s="1" t="s">
        <v>1196</v>
      </c>
      <c r="X159" s="1" t="s">
        <v>1196</v>
      </c>
      <c r="Y159" s="1" t="str">
        <f t="shared" si="5"/>
        <v>33</v>
      </c>
      <c r="Z159" s="1" t="str">
        <f>VLOOKUP(Y159,ja!E$2:F$35,2,FALSE)</f>
        <v>Jawa Tengah</v>
      </c>
      <c r="AA159" s="1" t="str">
        <f t="shared" si="6"/>
        <v>3309</v>
      </c>
      <c r="AB159" s="1" t="str">
        <f t="shared" si="7"/>
        <v>BPS Kabupaten Boyolali</v>
      </c>
      <c r="AD159" s="1" t="s">
        <v>1150</v>
      </c>
      <c r="AE159" s="5" t="s">
        <v>455</v>
      </c>
      <c r="AF159" s="2" t="s">
        <v>376</v>
      </c>
      <c r="AG159" s="1">
        <v>1</v>
      </c>
      <c r="AH159" s="5">
        <f>VLOOKUP(D159,'olah pemlap'!G$2:J$589,3,FALSE)</f>
        <v>340050266</v>
      </c>
      <c r="AI159" s="1" t="e">
        <f>VLOOKUP(AH159,BiodataPemlap!B$2:O$152,5,FALSE)</f>
        <v>#N/A</v>
      </c>
    </row>
    <row r="160" spans="1:35" ht="12.75">
      <c r="A160" s="3">
        <v>45447.705190092587</v>
      </c>
      <c r="B160" s="1" t="s">
        <v>11</v>
      </c>
      <c r="C160" s="4" t="str">
        <f t="shared" si="0"/>
        <v>DIV KS</v>
      </c>
      <c r="D160" s="24" t="s">
        <v>2546</v>
      </c>
      <c r="E160" s="2" t="s">
        <v>13</v>
      </c>
      <c r="F160" s="1">
        <f t="shared" si="8"/>
        <v>1</v>
      </c>
      <c r="G160" s="1" t="e">
        <f>VLOOKUP(D160,Sheet1!$A$2:$D$540,4,FALSE)</f>
        <v>#N/A</v>
      </c>
      <c r="H160" s="1" t="e">
        <f t="shared" si="2"/>
        <v>#N/A</v>
      </c>
      <c r="I160" s="1" t="s">
        <v>2547</v>
      </c>
      <c r="J160" s="25" t="s">
        <v>2548</v>
      </c>
      <c r="K160" s="23" t="str">
        <f t="shared" si="3"/>
        <v>6282273007522</v>
      </c>
      <c r="L160" s="23" t="s">
        <v>2549</v>
      </c>
      <c r="M160" s="1" t="s">
        <v>13</v>
      </c>
      <c r="N160" s="1" t="s">
        <v>1141</v>
      </c>
      <c r="O160" s="1" t="s">
        <v>2550</v>
      </c>
      <c r="P160" s="1" t="s">
        <v>2551</v>
      </c>
      <c r="Q160" s="1" t="s">
        <v>1144</v>
      </c>
      <c r="R160" s="1" t="s">
        <v>2552</v>
      </c>
      <c r="S160" s="1" t="s">
        <v>2553</v>
      </c>
      <c r="T160" s="1" t="str">
        <f t="shared" si="4"/>
        <v>Jl. Pangraed Utama No.39, Ie Masen Kayee Adang, Kecamatan Syiah Kuala</v>
      </c>
      <c r="U160" s="1" t="s">
        <v>2554</v>
      </c>
      <c r="V160" s="1" t="s">
        <v>2499</v>
      </c>
      <c r="W160" s="1" t="s">
        <v>2555</v>
      </c>
      <c r="X160" s="1" t="s">
        <v>2499</v>
      </c>
      <c r="Y160" s="1" t="str">
        <f t="shared" si="5"/>
        <v>11</v>
      </c>
      <c r="Z160" s="1" t="str">
        <f>VLOOKUP(Y160,ja!E$2:F$35,2,FALSE)</f>
        <v>Aceh</v>
      </c>
      <c r="AA160" s="1" t="str">
        <f t="shared" si="6"/>
        <v>1100</v>
      </c>
      <c r="AB160" s="1" t="str">
        <f t="shared" si="7"/>
        <v>BPS Provinsi Aceh</v>
      </c>
      <c r="AD160" s="1" t="s">
        <v>1150</v>
      </c>
      <c r="AE160" s="5" t="s">
        <v>16</v>
      </c>
      <c r="AF160" s="2" t="s">
        <v>17</v>
      </c>
      <c r="AG160" s="1">
        <v>1</v>
      </c>
      <c r="AH160" s="5" t="e">
        <f>VLOOKUP(D160,'olah pemlap'!G$2:J$589,3,FALSE)</f>
        <v>#N/A</v>
      </c>
      <c r="AI160" s="1" t="e">
        <f>VLOOKUP(AH160,BiodataPemlap!B$2:O$152,5,FALSE)</f>
        <v>#N/A</v>
      </c>
    </row>
    <row r="161" spans="1:35" ht="12.75">
      <c r="A161" s="3">
        <v>45447.709275972222</v>
      </c>
      <c r="B161" s="1" t="s">
        <v>32</v>
      </c>
      <c r="C161" s="4" t="str">
        <f t="shared" si="0"/>
        <v>DIV KS</v>
      </c>
      <c r="D161" s="24" t="s">
        <v>2556</v>
      </c>
      <c r="E161" s="2" t="s">
        <v>655</v>
      </c>
      <c r="F161" s="1">
        <f t="shared" si="8"/>
        <v>1</v>
      </c>
      <c r="G161" s="1" t="e">
        <f>VLOOKUP(D161,Sheet1!$A$2:$D$540,4,FALSE)</f>
        <v>#N/A</v>
      </c>
      <c r="H161" s="1" t="e">
        <f t="shared" si="2"/>
        <v>#N/A</v>
      </c>
      <c r="I161" s="1" t="s">
        <v>2557</v>
      </c>
      <c r="J161" s="25" t="s">
        <v>2558</v>
      </c>
      <c r="K161" s="23" t="str">
        <f t="shared" si="3"/>
        <v>6282335244145</v>
      </c>
      <c r="L161" s="26" t="s">
        <v>2559</v>
      </c>
      <c r="M161" s="1" t="s">
        <v>2560</v>
      </c>
      <c r="N161" s="1" t="s">
        <v>1141</v>
      </c>
      <c r="O161" s="1" t="s">
        <v>2561</v>
      </c>
      <c r="P161" s="1" t="s">
        <v>2562</v>
      </c>
      <c r="Q161" s="1" t="s">
        <v>1144</v>
      </c>
      <c r="R161" s="1" t="s">
        <v>2563</v>
      </c>
      <c r="S161" s="1" t="s">
        <v>1719</v>
      </c>
      <c r="T161" s="1" t="str">
        <f t="shared" si="4"/>
        <v>Jalan Jaksa Agung Suprapto No.36, Rt.02/Rw.02, Kelurahan Mangkujayan, Kecamatan Ponorogo, Kabupaten Ponorogo, Jawa Timur 63411</v>
      </c>
      <c r="U161" s="1" t="s">
        <v>1739</v>
      </c>
      <c r="V161" s="1" t="s">
        <v>1721</v>
      </c>
      <c r="W161" s="1" t="s">
        <v>1741</v>
      </c>
      <c r="X161" s="1" t="s">
        <v>1721</v>
      </c>
      <c r="Y161" s="1" t="str">
        <f t="shared" si="5"/>
        <v>35</v>
      </c>
      <c r="Z161" s="1" t="str">
        <f>VLOOKUP(Y161,ja!E$2:F$35,2,FALSE)</f>
        <v>Jawa Timur</v>
      </c>
      <c r="AA161" s="1" t="str">
        <f t="shared" si="6"/>
        <v>3502</v>
      </c>
      <c r="AB161" s="1" t="str">
        <f t="shared" si="7"/>
        <v>BPS Kabupaten Ponorogo</v>
      </c>
      <c r="AD161" s="1" t="s">
        <v>1150</v>
      </c>
      <c r="AE161" s="5" t="s">
        <v>653</v>
      </c>
      <c r="AF161" s="2" t="s">
        <v>654</v>
      </c>
      <c r="AG161" s="1">
        <v>1</v>
      </c>
      <c r="AH161" s="5">
        <f>VLOOKUP(D161,'olah pemlap'!G$2:J$589,3,FALSE)</f>
        <v>340050044</v>
      </c>
      <c r="AI161" s="1" t="e">
        <f>VLOOKUP(AH161,BiodataPemlap!B$2:O$152,5,FALSE)</f>
        <v>#N/A</v>
      </c>
    </row>
    <row r="162" spans="1:35" ht="12.75">
      <c r="A162" s="3">
        <v>45447.70681935185</v>
      </c>
      <c r="B162" s="1" t="s">
        <v>35</v>
      </c>
      <c r="C162" s="4" t="str">
        <f t="shared" si="0"/>
        <v>DIV ST</v>
      </c>
      <c r="D162" s="24" t="s">
        <v>2564</v>
      </c>
      <c r="E162" s="2" t="s">
        <v>623</v>
      </c>
      <c r="F162" s="1">
        <f t="shared" si="8"/>
        <v>1</v>
      </c>
      <c r="G162" s="1" t="e">
        <f>VLOOKUP(D162,Sheet1!$A$2:$D$540,4,FALSE)</f>
        <v>#N/A</v>
      </c>
      <c r="H162" s="1" t="e">
        <f t="shared" si="2"/>
        <v>#N/A</v>
      </c>
      <c r="I162" s="1" t="s">
        <v>2565</v>
      </c>
      <c r="J162" s="25" t="s">
        <v>2566</v>
      </c>
      <c r="K162" s="23" t="str">
        <f t="shared" si="3"/>
        <v>6281393964349</v>
      </c>
      <c r="L162" s="23" t="s">
        <v>2567</v>
      </c>
      <c r="M162" s="1" t="s">
        <v>2568</v>
      </c>
      <c r="N162" s="1" t="s">
        <v>1286</v>
      </c>
      <c r="O162" s="1" t="s">
        <v>2569</v>
      </c>
      <c r="P162" s="1" t="s">
        <v>2304</v>
      </c>
      <c r="Q162" s="1" t="s">
        <v>1144</v>
      </c>
      <c r="R162" s="1" t="s">
        <v>2570</v>
      </c>
      <c r="S162" s="1" t="s">
        <v>1147</v>
      </c>
      <c r="T162" s="1" t="str">
        <f t="shared" si="4"/>
        <v>Jln. Gayam, No.62D/25, Rt/Rw 005/002, Kelurahan Baciro, Kecamatan Gondokusuman</v>
      </c>
      <c r="U162" s="1" t="s">
        <v>1146</v>
      </c>
      <c r="V162" s="1" t="s">
        <v>1149</v>
      </c>
      <c r="W162" s="1" t="s">
        <v>1541</v>
      </c>
      <c r="X162" s="1" t="s">
        <v>1149</v>
      </c>
      <c r="Y162" s="1" t="str">
        <f t="shared" si="5"/>
        <v>34</v>
      </c>
      <c r="Z162" s="1" t="str">
        <f>VLOOKUP(Y162,ja!E$2:F$35,2,FALSE)</f>
        <v>DI Yogyakarta</v>
      </c>
      <c r="AA162" s="1" t="str">
        <f t="shared" si="6"/>
        <v>3471</v>
      </c>
      <c r="AB162" s="1" t="str">
        <f t="shared" si="7"/>
        <v>BPS Kota Yogyakarta</v>
      </c>
      <c r="AD162" s="1" t="s">
        <v>1150</v>
      </c>
      <c r="AE162" s="5" t="s">
        <v>617</v>
      </c>
      <c r="AF162" s="2" t="s">
        <v>618</v>
      </c>
      <c r="AG162" s="1">
        <v>1</v>
      </c>
      <c r="AH162" s="5">
        <f>VLOOKUP(D162,'olah pemlap'!G$2:J$589,3,FALSE)</f>
        <v>340017073</v>
      </c>
      <c r="AI162" s="1" t="e">
        <f>VLOOKUP(AH162,BiodataPemlap!B$2:O$152,5,FALSE)</f>
        <v>#N/A</v>
      </c>
    </row>
    <row r="163" spans="1:35" ht="12.75">
      <c r="A163" s="3">
        <v>45447.708168923607</v>
      </c>
      <c r="B163" s="1" t="s">
        <v>18</v>
      </c>
      <c r="C163" s="4" t="str">
        <f t="shared" si="0"/>
        <v>DIV KS</v>
      </c>
      <c r="D163" s="24" t="s">
        <v>2571</v>
      </c>
      <c r="E163" s="2" t="s">
        <v>318</v>
      </c>
      <c r="F163" s="1">
        <f t="shared" si="8"/>
        <v>1</v>
      </c>
      <c r="G163" s="1" t="e">
        <f>VLOOKUP(D163,Sheet1!$A$2:$D$540,4,FALSE)</f>
        <v>#N/A</v>
      </c>
      <c r="H163" s="1" t="e">
        <f t="shared" si="2"/>
        <v>#N/A</v>
      </c>
      <c r="I163" s="1" t="s">
        <v>2572</v>
      </c>
      <c r="J163" s="25" t="s">
        <v>2573</v>
      </c>
      <c r="K163" s="23" t="str">
        <f t="shared" si="3"/>
        <v>6281222426409</v>
      </c>
      <c r="L163" s="23" t="s">
        <v>2574</v>
      </c>
      <c r="M163" s="1" t="s">
        <v>2575</v>
      </c>
      <c r="N163" s="1" t="s">
        <v>1155</v>
      </c>
      <c r="O163" s="1" t="s">
        <v>2576</v>
      </c>
      <c r="P163" s="1" t="s">
        <v>2577</v>
      </c>
      <c r="Q163" s="1" t="s">
        <v>1144</v>
      </c>
      <c r="R163" s="1" t="s">
        <v>2578</v>
      </c>
      <c r="S163" s="1" t="s">
        <v>2579</v>
      </c>
      <c r="T163" s="1" t="str">
        <f t="shared" si="4"/>
        <v>Kp.Cikupa Rt.004 Rw.008, No.125, Desa Bojongmanggu, Kecamatan Pameungpeuk, Kabupaten Bandung, Provinsi Jawa Barat, Kode Pos 40376</v>
      </c>
      <c r="U163" s="1" t="s">
        <v>2580</v>
      </c>
      <c r="V163" s="1" t="s">
        <v>2581</v>
      </c>
      <c r="W163" s="1" t="s">
        <v>2582</v>
      </c>
      <c r="X163" s="1" t="s">
        <v>2581</v>
      </c>
      <c r="Y163" s="1" t="str">
        <f t="shared" si="5"/>
        <v>32</v>
      </c>
      <c r="Z163" s="1" t="str">
        <f>VLOOKUP(Y163,ja!E$2:F$35,2,FALSE)</f>
        <v>Jawa Barat</v>
      </c>
      <c r="AA163" s="1" t="str">
        <f t="shared" si="6"/>
        <v>3200</v>
      </c>
      <c r="AB163" s="1" t="str">
        <f t="shared" si="7"/>
        <v>BPS Provinsi Jawa Barat</v>
      </c>
      <c r="AD163" s="1" t="s">
        <v>1150</v>
      </c>
      <c r="AE163" s="5" t="s">
        <v>321</v>
      </c>
      <c r="AF163" s="2" t="s">
        <v>322</v>
      </c>
      <c r="AG163" s="1">
        <v>1</v>
      </c>
      <c r="AH163" s="5">
        <f>VLOOKUP(D163,'olah pemlap'!G$2:J$589,3,FALSE)</f>
        <v>340017287</v>
      </c>
      <c r="AI163" s="1" t="e">
        <f>VLOOKUP(AH163,BiodataPemlap!B$2:O$152,5,FALSE)</f>
        <v>#N/A</v>
      </c>
    </row>
    <row r="164" spans="1:35" ht="12.75">
      <c r="A164" s="3">
        <v>45447.709510601853</v>
      </c>
      <c r="B164" s="1" t="s">
        <v>62</v>
      </c>
      <c r="C164" s="4" t="str">
        <f t="shared" si="0"/>
        <v>DIV KS</v>
      </c>
      <c r="D164" s="24" t="s">
        <v>2583</v>
      </c>
      <c r="E164" s="2" t="s">
        <v>2584</v>
      </c>
      <c r="F164" s="1">
        <f t="shared" si="8"/>
        <v>1</v>
      </c>
      <c r="G164" s="1" t="e">
        <f>VLOOKUP(D164,Sheet1!$A$2:$D$540,4,FALSE)</f>
        <v>#N/A</v>
      </c>
      <c r="H164" s="1" t="e">
        <f t="shared" si="2"/>
        <v>#N/A</v>
      </c>
      <c r="I164" s="1" t="s">
        <v>2585</v>
      </c>
      <c r="J164" s="25" t="s">
        <v>2586</v>
      </c>
      <c r="K164" s="23" t="str">
        <f t="shared" si="3"/>
        <v>6285802506025</v>
      </c>
      <c r="L164" s="23" t="s">
        <v>2587</v>
      </c>
      <c r="M164" s="1" t="s">
        <v>400</v>
      </c>
      <c r="N164" s="1" t="s">
        <v>1177</v>
      </c>
      <c r="O164" s="1" t="s">
        <v>2588</v>
      </c>
      <c r="P164" s="1" t="s">
        <v>2589</v>
      </c>
      <c r="Q164" s="1" t="s">
        <v>1144</v>
      </c>
      <c r="R164" s="1" t="s">
        <v>2590</v>
      </c>
      <c r="S164" s="1" t="s">
        <v>1359</v>
      </c>
      <c r="T164" s="1" t="str">
        <f t="shared" si="4"/>
        <v>Jalan Damar Timur Dalam Iii No. 333, Rt03/Rw11, Padangsari, Banyumanik, Semarang, Jawa Tengah, 50267</v>
      </c>
      <c r="U164" s="1" t="s">
        <v>1359</v>
      </c>
      <c r="V164" s="1" t="s">
        <v>1361</v>
      </c>
      <c r="W164" s="1" t="s">
        <v>1362</v>
      </c>
      <c r="X164" s="1" t="s">
        <v>1361</v>
      </c>
      <c r="Y164" s="1" t="str">
        <f t="shared" si="5"/>
        <v>33</v>
      </c>
      <c r="Z164" s="1" t="str">
        <f>VLOOKUP(Y164,ja!E$2:F$35,2,FALSE)</f>
        <v>Jawa Tengah</v>
      </c>
      <c r="AA164" s="1" t="str">
        <f t="shared" si="6"/>
        <v>3300</v>
      </c>
      <c r="AB164" s="1" t="str">
        <f t="shared" si="7"/>
        <v>BPS Provinsi Jawa Tengah</v>
      </c>
      <c r="AD164" s="1" t="s">
        <v>1150</v>
      </c>
      <c r="AE164" s="5" t="s">
        <v>399</v>
      </c>
      <c r="AF164" s="2" t="s">
        <v>370</v>
      </c>
      <c r="AG164" s="1">
        <v>1</v>
      </c>
      <c r="AH164" s="5" t="e">
        <f>VLOOKUP(D164,'olah pemlap'!G$2:J$589,3,FALSE)</f>
        <v>#N/A</v>
      </c>
      <c r="AI164" s="1" t="e">
        <f>VLOOKUP(AH164,BiodataPemlap!B$2:O$152,5,FALSE)</f>
        <v>#N/A</v>
      </c>
    </row>
    <row r="165" spans="1:35" ht="12.75">
      <c r="A165" s="3">
        <v>45448.584637789347</v>
      </c>
      <c r="B165" s="1" t="s">
        <v>11</v>
      </c>
      <c r="C165" s="4" t="str">
        <f t="shared" si="0"/>
        <v>DIV KS</v>
      </c>
      <c r="D165" s="24" t="s">
        <v>2591</v>
      </c>
      <c r="E165" s="2" t="s">
        <v>431</v>
      </c>
      <c r="F165" s="1">
        <f t="shared" si="8"/>
        <v>1</v>
      </c>
      <c r="G165" s="1" t="e">
        <f>VLOOKUP(D165,Sheet1!$A$2:$D$540,4,FALSE)</f>
        <v>#N/A</v>
      </c>
      <c r="H165" s="1" t="e">
        <f t="shared" si="2"/>
        <v>#N/A</v>
      </c>
      <c r="I165" s="1" t="s">
        <v>2592</v>
      </c>
      <c r="J165" s="25" t="s">
        <v>2593</v>
      </c>
      <c r="K165" s="23" t="str">
        <f t="shared" si="3"/>
        <v>6281227518697</v>
      </c>
      <c r="L165" s="23" t="s">
        <v>2594</v>
      </c>
      <c r="M165" s="1" t="s">
        <v>2595</v>
      </c>
      <c r="N165" s="1" t="s">
        <v>1141</v>
      </c>
      <c r="O165" s="1" t="s">
        <v>2596</v>
      </c>
      <c r="P165" s="1" t="s">
        <v>2597</v>
      </c>
      <c r="Q165" s="1" t="s">
        <v>1144</v>
      </c>
      <c r="R165" s="1" t="s">
        <v>2598</v>
      </c>
      <c r="S165" s="1" t="s">
        <v>1278</v>
      </c>
      <c r="T165" s="1" t="str">
        <f t="shared" si="4"/>
        <v>Rt 1/ Rw 2, Jalan Soka-Petanahan, Desa Klegenwonosari, Kecamatan Klirong</v>
      </c>
      <c r="U165" s="1" t="s">
        <v>1279</v>
      </c>
      <c r="V165" s="1" t="s">
        <v>1280</v>
      </c>
      <c r="W165" s="1" t="s">
        <v>1281</v>
      </c>
      <c r="X165" s="1" t="s">
        <v>1280</v>
      </c>
      <c r="Y165" s="1" t="str">
        <f t="shared" si="5"/>
        <v>33</v>
      </c>
      <c r="Z165" s="1" t="str">
        <f>VLOOKUP(Y165,ja!E$2:F$35,2,FALSE)</f>
        <v>Jawa Tengah</v>
      </c>
      <c r="AA165" s="1" t="str">
        <f t="shared" si="6"/>
        <v>3305</v>
      </c>
      <c r="AB165" s="1" t="str">
        <f t="shared" si="7"/>
        <v>BPS Kabupaten Kebumen</v>
      </c>
      <c r="AD165" s="1" t="s">
        <v>1150</v>
      </c>
      <c r="AE165" s="5" t="s">
        <v>428</v>
      </c>
      <c r="AF165" s="2" t="s">
        <v>429</v>
      </c>
      <c r="AG165" s="1">
        <v>1</v>
      </c>
      <c r="AH165" s="5" t="e">
        <f>VLOOKUP(D165,'olah pemlap'!G$2:J$589,3,FALSE)</f>
        <v>#N/A</v>
      </c>
      <c r="AI165" s="1" t="e">
        <f>VLOOKUP(AH165,BiodataPemlap!B$2:O$152,5,FALSE)</f>
        <v>#N/A</v>
      </c>
    </row>
    <row r="166" spans="1:35" ht="12.75">
      <c r="A166" s="3">
        <v>45447.709981157408</v>
      </c>
      <c r="B166" s="1" t="s">
        <v>75</v>
      </c>
      <c r="C166" s="4" t="str">
        <f t="shared" si="0"/>
        <v>DIV KS</v>
      </c>
      <c r="D166" s="24" t="s">
        <v>2599</v>
      </c>
      <c r="E166" s="2" t="s">
        <v>208</v>
      </c>
      <c r="F166" s="1">
        <f t="shared" si="8"/>
        <v>1</v>
      </c>
      <c r="G166" s="1" t="e">
        <f>VLOOKUP(D166,Sheet1!$A$2:$D$540,4,FALSE)</f>
        <v>#N/A</v>
      </c>
      <c r="H166" s="1" t="e">
        <f t="shared" si="2"/>
        <v>#N/A</v>
      </c>
      <c r="I166" s="1" t="s">
        <v>2600</v>
      </c>
      <c r="J166" s="25" t="s">
        <v>2601</v>
      </c>
      <c r="K166" s="23" t="str">
        <f t="shared" si="3"/>
        <v>6281367838474</v>
      </c>
      <c r="L166" s="23" t="s">
        <v>2602</v>
      </c>
      <c r="M166" s="1" t="s">
        <v>208</v>
      </c>
      <c r="N166" s="1" t="s">
        <v>1141</v>
      </c>
      <c r="O166" s="1" t="s">
        <v>2603</v>
      </c>
      <c r="P166" s="1" t="s">
        <v>2604</v>
      </c>
      <c r="Q166" s="1" t="s">
        <v>1144</v>
      </c>
      <c r="R166" s="1" t="s">
        <v>2605</v>
      </c>
      <c r="S166" s="1" t="s">
        <v>1672</v>
      </c>
      <c r="T166" s="1" t="str">
        <f t="shared" si="4"/>
        <v>Jl. Purnawirawan Gg. Swadaya Vi Lk 2, Gunung Terang, Langkapura, Kota Bandar Lampung, Provinsi Lampung</v>
      </c>
      <c r="U166" s="1" t="s">
        <v>1673</v>
      </c>
      <c r="V166" s="1" t="s">
        <v>1674</v>
      </c>
      <c r="W166" s="1" t="s">
        <v>1675</v>
      </c>
      <c r="X166" s="1" t="s">
        <v>1675</v>
      </c>
      <c r="Y166" s="1" t="str">
        <f t="shared" si="5"/>
        <v>18</v>
      </c>
      <c r="Z166" s="1" t="str">
        <f>VLOOKUP(Y166,ja!E$2:F$35,2,FALSE)</f>
        <v>Lampung</v>
      </c>
      <c r="AA166" s="1" t="str">
        <f t="shared" si="6"/>
        <v>1871</v>
      </c>
      <c r="AB166" s="1" t="str">
        <f t="shared" si="7"/>
        <v>BPS Kota Bandar Lampung</v>
      </c>
      <c r="AD166" s="1" t="s">
        <v>1150</v>
      </c>
      <c r="AE166" s="5" t="s">
        <v>205</v>
      </c>
      <c r="AF166" s="2" t="s">
        <v>206</v>
      </c>
      <c r="AG166" s="1">
        <v>1</v>
      </c>
      <c r="AH166" s="5" t="e">
        <f>VLOOKUP(D166,'olah pemlap'!G$2:J$589,3,FALSE)</f>
        <v>#N/A</v>
      </c>
      <c r="AI166" s="1" t="e">
        <f>VLOOKUP(AH166,BiodataPemlap!B$2:O$152,5,FALSE)</f>
        <v>#N/A</v>
      </c>
    </row>
    <row r="167" spans="1:35" ht="12.75">
      <c r="A167" s="3">
        <v>45447.710143819444</v>
      </c>
      <c r="B167" s="1" t="s">
        <v>30</v>
      </c>
      <c r="C167" s="4" t="str">
        <f t="shared" si="0"/>
        <v>DIII ST</v>
      </c>
      <c r="D167" s="24" t="s">
        <v>2606</v>
      </c>
      <c r="E167" s="2" t="s">
        <v>396</v>
      </c>
      <c r="F167" s="1">
        <f t="shared" si="8"/>
        <v>1</v>
      </c>
      <c r="G167" s="1" t="e">
        <f>VLOOKUP(D167,Sheet1!$A$2:$D$540,4,FALSE)</f>
        <v>#N/A</v>
      </c>
      <c r="H167" s="1" t="e">
        <f t="shared" si="2"/>
        <v>#N/A</v>
      </c>
      <c r="I167" s="1" t="s">
        <v>2607</v>
      </c>
      <c r="J167" s="25" t="s">
        <v>2608</v>
      </c>
      <c r="K167" s="23" t="str">
        <f t="shared" si="3"/>
        <v>6285600044469</v>
      </c>
      <c r="L167" s="26" t="s">
        <v>2609</v>
      </c>
      <c r="M167" s="1" t="s">
        <v>2610</v>
      </c>
      <c r="N167" s="1" t="s">
        <v>1141</v>
      </c>
      <c r="O167" s="1" t="s">
        <v>2611</v>
      </c>
      <c r="P167" s="1" t="s">
        <v>2612</v>
      </c>
      <c r="Q167" s="1" t="s">
        <v>1144</v>
      </c>
      <c r="R167" s="1" t="s">
        <v>2613</v>
      </c>
      <c r="S167" s="1" t="s">
        <v>1359</v>
      </c>
      <c r="T167" s="1" t="str">
        <f t="shared" si="4"/>
        <v>Rt 01/Rw 03, 508 I, Jalan Siliwangi, Kembangarum, Semarang Barat</v>
      </c>
      <c r="U167" s="1" t="s">
        <v>1359</v>
      </c>
      <c r="V167" s="1" t="s">
        <v>1361</v>
      </c>
      <c r="W167" s="1" t="s">
        <v>1362</v>
      </c>
      <c r="X167" s="1" t="s">
        <v>1361</v>
      </c>
      <c r="Y167" s="1" t="str">
        <f t="shared" si="5"/>
        <v>33</v>
      </c>
      <c r="Z167" s="1" t="str">
        <f>VLOOKUP(Y167,ja!E$2:F$35,2,FALSE)</f>
        <v>Jawa Tengah</v>
      </c>
      <c r="AA167" s="1" t="str">
        <f t="shared" si="6"/>
        <v>3300</v>
      </c>
      <c r="AB167" s="1" t="str">
        <f t="shared" si="7"/>
        <v>BPS Provinsi Jawa Tengah</v>
      </c>
      <c r="AC167" s="1">
        <v>3374</v>
      </c>
      <c r="AD167" s="1" t="s">
        <v>397</v>
      </c>
      <c r="AE167" s="5">
        <v>3374</v>
      </c>
      <c r="AF167" s="2" t="s">
        <v>397</v>
      </c>
      <c r="AG167" s="1">
        <v>1</v>
      </c>
      <c r="AH167" s="5">
        <f>VLOOKUP(D167,'olah pemlap'!G$2:J$589,3,FALSE)</f>
        <v>340013127</v>
      </c>
      <c r="AI167" s="1" t="e">
        <f>VLOOKUP(AH167,BiodataPemlap!B$2:O$152,5,FALSE)</f>
        <v>#N/A</v>
      </c>
    </row>
    <row r="168" spans="1:35" ht="12.75">
      <c r="A168" s="3">
        <v>45447.710297627316</v>
      </c>
      <c r="B168" s="1" t="s">
        <v>41</v>
      </c>
      <c r="C168" s="4" t="str">
        <f t="shared" si="0"/>
        <v>DIV ST</v>
      </c>
      <c r="D168" s="24" t="s">
        <v>2614</v>
      </c>
      <c r="E168" s="2" t="s">
        <v>598</v>
      </c>
      <c r="F168" s="1">
        <f t="shared" si="8"/>
        <v>1</v>
      </c>
      <c r="G168" s="1" t="e">
        <f>VLOOKUP(D168,Sheet1!$A$2:$D$540,4,FALSE)</f>
        <v>#N/A</v>
      </c>
      <c r="H168" s="1" t="e">
        <f t="shared" si="2"/>
        <v>#N/A</v>
      </c>
      <c r="I168" s="1" t="s">
        <v>2615</v>
      </c>
      <c r="J168" s="25" t="s">
        <v>2616</v>
      </c>
      <c r="K168" s="23" t="str">
        <f t="shared" si="3"/>
        <v>6288225209515</v>
      </c>
      <c r="L168" s="26" t="s">
        <v>2617</v>
      </c>
      <c r="M168" s="1" t="s">
        <v>2618</v>
      </c>
      <c r="N168" s="1" t="s">
        <v>1141</v>
      </c>
      <c r="O168" s="1" t="s">
        <v>2619</v>
      </c>
      <c r="P168" s="1" t="s">
        <v>2620</v>
      </c>
      <c r="Q168" s="1" t="s">
        <v>1144</v>
      </c>
      <c r="R168" s="1" t="s">
        <v>2621</v>
      </c>
      <c r="S168" s="1" t="s">
        <v>1540</v>
      </c>
      <c r="T168" s="1" t="str">
        <f t="shared" si="4"/>
        <v>Rt03, No. 51C, Jalan Parkit, Gempolan Kulon Dk. Klembon, Desa Trirenggo, Kecamatan Bantul</v>
      </c>
      <c r="U168" s="1" t="s">
        <v>1147</v>
      </c>
      <c r="V168" s="1" t="s">
        <v>1703</v>
      </c>
      <c r="W168" s="1" t="s">
        <v>1149</v>
      </c>
      <c r="X168" s="1" t="s">
        <v>1703</v>
      </c>
      <c r="Y168" s="1" t="str">
        <f t="shared" si="5"/>
        <v>34</v>
      </c>
      <c r="Z168" s="1" t="str">
        <f>VLOOKUP(Y168,ja!E$2:F$35,2,FALSE)</f>
        <v>DI Yogyakarta</v>
      </c>
      <c r="AA168" s="1" t="str">
        <f t="shared" si="6"/>
        <v>3402</v>
      </c>
      <c r="AB168" s="1" t="str">
        <f t="shared" si="7"/>
        <v>BPS Kabupaten Bantul</v>
      </c>
      <c r="AD168" s="1" t="s">
        <v>1150</v>
      </c>
      <c r="AE168" s="5" t="s">
        <v>592</v>
      </c>
      <c r="AF168" s="2" t="s">
        <v>593</v>
      </c>
      <c r="AG168" s="1">
        <v>1</v>
      </c>
      <c r="AH168" s="5">
        <f>VLOOKUP(D168,'olah pemlap'!G$2:J$589,3,FALSE)</f>
        <v>340016082</v>
      </c>
      <c r="AI168" s="1" t="e">
        <f>VLOOKUP(AH168,BiodataPemlap!B$2:O$152,5,FALSE)</f>
        <v>#N/A</v>
      </c>
    </row>
    <row r="169" spans="1:35" ht="12.75">
      <c r="A169" s="3">
        <v>45447.710381655095</v>
      </c>
      <c r="B169" s="1" t="s">
        <v>103</v>
      </c>
      <c r="C169" s="4" t="str">
        <f t="shared" si="0"/>
        <v>DIV ST</v>
      </c>
      <c r="D169" s="24" t="s">
        <v>2622</v>
      </c>
      <c r="E169" s="2" t="s">
        <v>383</v>
      </c>
      <c r="F169" s="1">
        <f t="shared" si="8"/>
        <v>1</v>
      </c>
      <c r="G169" s="1" t="e">
        <f>VLOOKUP(D169,Sheet1!$A$2:$D$540,4,FALSE)</f>
        <v>#N/A</v>
      </c>
      <c r="H169" s="1" t="e">
        <f t="shared" si="2"/>
        <v>#N/A</v>
      </c>
      <c r="I169" s="1" t="s">
        <v>2623</v>
      </c>
      <c r="J169" s="1">
        <v>6285894518061</v>
      </c>
      <c r="K169" s="23">
        <f t="shared" si="3"/>
        <v>6285894518061</v>
      </c>
      <c r="L169" s="26" t="s">
        <v>2624</v>
      </c>
      <c r="M169" s="1" t="s">
        <v>383</v>
      </c>
      <c r="N169" s="1" t="s">
        <v>1141</v>
      </c>
      <c r="O169" s="1" t="s">
        <v>2625</v>
      </c>
      <c r="P169" s="1" t="s">
        <v>2626</v>
      </c>
      <c r="Q169" s="1" t="s">
        <v>1144</v>
      </c>
      <c r="R169" s="1" t="s">
        <v>2627</v>
      </c>
      <c r="S169" s="1" t="s">
        <v>1224</v>
      </c>
      <c r="T169" s="1" t="str">
        <f t="shared" si="4"/>
        <v>Desa Tawangharjo, Rt 02/Rw 02, Kec. Wedarijaksa, Kab. Pati</v>
      </c>
      <c r="U169" s="1" t="s">
        <v>1359</v>
      </c>
      <c r="V169" s="1" t="s">
        <v>1226</v>
      </c>
      <c r="W169" s="1" t="s">
        <v>1362</v>
      </c>
      <c r="X169" s="1" t="s">
        <v>1362</v>
      </c>
      <c r="Y169" s="1" t="str">
        <f t="shared" si="5"/>
        <v>33</v>
      </c>
      <c r="Z169" s="1" t="str">
        <f>VLOOKUP(Y169,ja!E$2:F$35,2,FALSE)</f>
        <v>Jawa Tengah</v>
      </c>
      <c r="AA169" s="1" t="str">
        <f t="shared" si="6"/>
        <v>3374</v>
      </c>
      <c r="AB169" s="1" t="str">
        <f t="shared" si="7"/>
        <v>BPS Kota Semarang</v>
      </c>
      <c r="AC169" s="1">
        <v>3318</v>
      </c>
      <c r="AD169" s="1" t="s">
        <v>382</v>
      </c>
      <c r="AE169" s="5">
        <v>3318</v>
      </c>
      <c r="AF169" s="2" t="s">
        <v>382</v>
      </c>
      <c r="AG169" s="1">
        <v>1</v>
      </c>
      <c r="AH169" s="5" t="e">
        <f>VLOOKUP(D169,'olah pemlap'!G$2:J$589,3,FALSE)</f>
        <v>#N/A</v>
      </c>
      <c r="AI169" s="1" t="e">
        <f>VLOOKUP(AH169,BiodataPemlap!B$2:O$152,5,FALSE)</f>
        <v>#N/A</v>
      </c>
    </row>
    <row r="170" spans="1:35" ht="12.75">
      <c r="A170" s="3">
        <v>45447.713212465278</v>
      </c>
      <c r="B170" s="1" t="s">
        <v>35</v>
      </c>
      <c r="C170" s="4" t="str">
        <f t="shared" si="0"/>
        <v>DIV ST</v>
      </c>
      <c r="D170" s="24" t="s">
        <v>2628</v>
      </c>
      <c r="E170" s="2" t="s">
        <v>272</v>
      </c>
      <c r="F170" s="1">
        <f t="shared" si="8"/>
        <v>1</v>
      </c>
      <c r="G170" s="1" t="e">
        <f>VLOOKUP(D170,Sheet1!$A$2:$D$540,4,FALSE)</f>
        <v>#N/A</v>
      </c>
      <c r="H170" s="1" t="e">
        <f t="shared" si="2"/>
        <v>#N/A</v>
      </c>
      <c r="I170" s="1" t="s">
        <v>2629</v>
      </c>
      <c r="J170" s="25" t="s">
        <v>2630</v>
      </c>
      <c r="K170" s="23" t="str">
        <f t="shared" si="3"/>
        <v>6289517569841</v>
      </c>
      <c r="L170" s="26" t="s">
        <v>2631</v>
      </c>
      <c r="M170" s="1" t="s">
        <v>2632</v>
      </c>
      <c r="N170" s="1" t="s">
        <v>1141</v>
      </c>
      <c r="O170" s="1" t="s">
        <v>2633</v>
      </c>
      <c r="P170" s="1" t="s">
        <v>2634</v>
      </c>
      <c r="Q170" s="1" t="s">
        <v>1144</v>
      </c>
      <c r="R170" s="1" t="s">
        <v>2634</v>
      </c>
      <c r="S170" s="1" t="s">
        <v>1158</v>
      </c>
      <c r="T170" s="1" t="str">
        <f t="shared" si="4"/>
        <v xml:space="preserve">Jln.Chandraqa 11 No.4, Komplek Kopassus, Cijantung, Jakarta Timur </v>
      </c>
      <c r="U170" s="1" t="s">
        <v>2422</v>
      </c>
      <c r="V170" s="1" t="s">
        <v>1899</v>
      </c>
      <c r="W170" s="1" t="s">
        <v>1161</v>
      </c>
      <c r="X170" s="1" t="s">
        <v>1899</v>
      </c>
      <c r="Y170" s="1" t="str">
        <f t="shared" si="5"/>
        <v>31</v>
      </c>
      <c r="Z170" s="1" t="str">
        <f>VLOOKUP(Y170,ja!E$2:F$35,2,FALSE)</f>
        <v>DKI Jakarta</v>
      </c>
      <c r="AA170" s="1" t="str">
        <f t="shared" si="6"/>
        <v>3171</v>
      </c>
      <c r="AB170" s="1" t="str">
        <f t="shared" si="7"/>
        <v>BPS Kota Jakarta Selatan</v>
      </c>
      <c r="AD170" s="1" t="s">
        <v>1150</v>
      </c>
      <c r="AE170" s="5" t="s">
        <v>266</v>
      </c>
      <c r="AF170" s="2" t="s">
        <v>267</v>
      </c>
      <c r="AG170" s="1">
        <v>1</v>
      </c>
      <c r="AH170" s="5">
        <f>VLOOKUP(D170,'olah pemlap'!G$2:J$589,3,FALSE)</f>
        <v>340019172</v>
      </c>
      <c r="AI170" s="1" t="e">
        <f>VLOOKUP(AH170,BiodataPemlap!B$2:O$152,5,FALSE)</f>
        <v>#N/A</v>
      </c>
    </row>
    <row r="171" spans="1:35" ht="12.75">
      <c r="A171" s="3">
        <v>45447.713482118052</v>
      </c>
      <c r="B171" s="1" t="s">
        <v>103</v>
      </c>
      <c r="C171" s="4" t="str">
        <f t="shared" si="0"/>
        <v>DIV ST</v>
      </c>
      <c r="D171" s="24" t="s">
        <v>2635</v>
      </c>
      <c r="E171" s="2" t="s">
        <v>725</v>
      </c>
      <c r="F171" s="1">
        <f t="shared" si="8"/>
        <v>1</v>
      </c>
      <c r="G171" s="1" t="e">
        <f>VLOOKUP(D171,Sheet1!$A$2:$D$540,4,FALSE)</f>
        <v>#N/A</v>
      </c>
      <c r="H171" s="1" t="e">
        <f t="shared" si="2"/>
        <v>#N/A</v>
      </c>
      <c r="I171" s="1" t="s">
        <v>2636</v>
      </c>
      <c r="J171" s="1">
        <v>6282223376589</v>
      </c>
      <c r="K171" s="23">
        <f t="shared" si="3"/>
        <v>6282223376589</v>
      </c>
      <c r="L171" s="23" t="s">
        <v>2637</v>
      </c>
      <c r="M171" s="1" t="s">
        <v>2638</v>
      </c>
      <c r="N171" s="1" t="s">
        <v>1141</v>
      </c>
      <c r="O171" s="1" t="s">
        <v>2639</v>
      </c>
      <c r="P171" s="1" t="s">
        <v>2640</v>
      </c>
      <c r="Q171" s="1" t="s">
        <v>1144</v>
      </c>
      <c r="R171" s="1" t="s">
        <v>2641</v>
      </c>
      <c r="S171" s="1" t="s">
        <v>2123</v>
      </c>
      <c r="T171" s="1" t="str">
        <f t="shared" si="4"/>
        <v>Jl. Branjangan No. 1A Rt01/Rw01, Desa Beran</v>
      </c>
      <c r="U171" s="1" t="s">
        <v>1739</v>
      </c>
      <c r="V171" s="1" t="s">
        <v>2124</v>
      </c>
      <c r="W171" s="1" t="s">
        <v>1741</v>
      </c>
      <c r="X171" s="1" t="s">
        <v>2124</v>
      </c>
      <c r="Y171" s="1" t="str">
        <f t="shared" si="5"/>
        <v>35</v>
      </c>
      <c r="Z171" s="1" t="str">
        <f>VLOOKUP(Y171,ja!E$2:F$35,2,FALSE)</f>
        <v>Jawa Timur</v>
      </c>
      <c r="AA171" s="1" t="str">
        <f t="shared" si="6"/>
        <v>3521</v>
      </c>
      <c r="AB171" s="1" t="str">
        <f t="shared" si="7"/>
        <v>BPS Kabupaten Ngawi</v>
      </c>
      <c r="AD171" s="1" t="s">
        <v>1150</v>
      </c>
      <c r="AE171" s="5" t="s">
        <v>723</v>
      </c>
      <c r="AF171" s="2" t="s">
        <v>724</v>
      </c>
      <c r="AG171" s="1">
        <v>1</v>
      </c>
      <c r="AH171" s="5">
        <f>VLOOKUP(D171,'olah pemlap'!G$2:J$589,3,FALSE)</f>
        <v>340056220</v>
      </c>
      <c r="AI171" s="1" t="e">
        <f>VLOOKUP(AH171,BiodataPemlap!B$2:O$152,5,FALSE)</f>
        <v>#N/A</v>
      </c>
    </row>
    <row r="172" spans="1:35" ht="12.75">
      <c r="A172" s="3">
        <v>45447.713892164349</v>
      </c>
      <c r="B172" s="1" t="s">
        <v>38</v>
      </c>
      <c r="C172" s="4" t="str">
        <f t="shared" si="0"/>
        <v>DIV ST</v>
      </c>
      <c r="D172" s="24" t="s">
        <v>2642</v>
      </c>
      <c r="E172" s="2" t="s">
        <v>741</v>
      </c>
      <c r="F172" s="1">
        <f t="shared" si="8"/>
        <v>1</v>
      </c>
      <c r="G172" s="1" t="e">
        <f>VLOOKUP(D172,Sheet1!$A$2:$D$540,4,FALSE)</f>
        <v>#N/A</v>
      </c>
      <c r="H172" s="1" t="e">
        <f t="shared" si="2"/>
        <v>#N/A</v>
      </c>
      <c r="I172" s="1" t="s">
        <v>2643</v>
      </c>
      <c r="J172" s="25" t="s">
        <v>2644</v>
      </c>
      <c r="K172" s="23" t="str">
        <f t="shared" si="3"/>
        <v>6282330835930</v>
      </c>
      <c r="L172" s="26" t="s">
        <v>2645</v>
      </c>
      <c r="M172" s="1" t="s">
        <v>741</v>
      </c>
      <c r="N172" s="1" t="s">
        <v>1141</v>
      </c>
      <c r="O172" s="1" t="s">
        <v>2646</v>
      </c>
      <c r="P172" s="1" t="s">
        <v>2647</v>
      </c>
      <c r="Q172" s="1" t="s">
        <v>1144</v>
      </c>
      <c r="R172" s="1" t="s">
        <v>2648</v>
      </c>
      <c r="S172" s="1" t="s">
        <v>1530</v>
      </c>
      <c r="T172" s="1" t="str">
        <f t="shared" si="4"/>
        <v>Jalan Abusana No. 49 Rt 11/Rw 02, Kelurahan Ngampel, Kecamatan Mojoroto</v>
      </c>
      <c r="U172" s="1" t="s">
        <v>1320</v>
      </c>
      <c r="V172" s="1" t="s">
        <v>1322</v>
      </c>
      <c r="W172" s="1" t="s">
        <v>1531</v>
      </c>
      <c r="X172" s="1" t="s">
        <v>1322</v>
      </c>
      <c r="Y172" s="1" t="str">
        <f t="shared" si="5"/>
        <v>35</v>
      </c>
      <c r="Z172" s="1" t="str">
        <f>VLOOKUP(Y172,ja!E$2:F$35,2,FALSE)</f>
        <v>Jawa Timur</v>
      </c>
      <c r="AA172" s="1" t="str">
        <f t="shared" si="6"/>
        <v>3571</v>
      </c>
      <c r="AB172" s="1" t="str">
        <f t="shared" si="7"/>
        <v>BPS Kota Kediri</v>
      </c>
      <c r="AD172" s="1" t="s">
        <v>1150</v>
      </c>
      <c r="AE172" s="5" t="s">
        <v>739</v>
      </c>
      <c r="AF172" s="2" t="s">
        <v>740</v>
      </c>
      <c r="AG172" s="1">
        <v>1</v>
      </c>
      <c r="AH172" s="5">
        <f>VLOOKUP(D172,'olah pemlap'!G$2:J$589,3,FALSE)</f>
        <v>340016941</v>
      </c>
      <c r="AI172" s="1" t="e">
        <f>VLOOKUP(AH172,BiodataPemlap!B$2:O$152,5,FALSE)</f>
        <v>#N/A</v>
      </c>
    </row>
    <row r="173" spans="1:35" ht="12.75">
      <c r="A173" s="3">
        <v>45447.713987685187</v>
      </c>
      <c r="B173" s="1" t="s">
        <v>30</v>
      </c>
      <c r="C173" s="4" t="str">
        <f t="shared" si="0"/>
        <v>DIII ST</v>
      </c>
      <c r="D173" s="24" t="s">
        <v>2649</v>
      </c>
      <c r="E173" s="2" t="s">
        <v>351</v>
      </c>
      <c r="F173" s="1">
        <f t="shared" si="8"/>
        <v>1</v>
      </c>
      <c r="G173" s="1" t="e">
        <f>VLOOKUP(D173,Sheet1!$A$2:$D$540,4,FALSE)</f>
        <v>#N/A</v>
      </c>
      <c r="H173" s="1" t="e">
        <f t="shared" si="2"/>
        <v>#N/A</v>
      </c>
      <c r="I173" s="1" t="s">
        <v>2650</v>
      </c>
      <c r="J173" s="25" t="s">
        <v>2651</v>
      </c>
      <c r="K173" s="23" t="str">
        <f t="shared" si="3"/>
        <v>6281271303643</v>
      </c>
      <c r="L173" s="26" t="s">
        <v>2652</v>
      </c>
      <c r="M173" s="1" t="s">
        <v>351</v>
      </c>
      <c r="N173" s="1" t="s">
        <v>1141</v>
      </c>
      <c r="O173" s="1" t="s">
        <v>2653</v>
      </c>
      <c r="P173" s="1" t="s">
        <v>2654</v>
      </c>
      <c r="Q173" s="1" t="s">
        <v>1144</v>
      </c>
      <c r="R173" s="1" t="s">
        <v>2655</v>
      </c>
      <c r="S173" s="1" t="s">
        <v>2656</v>
      </c>
      <c r="T173" s="1" t="str">
        <f t="shared" si="4"/>
        <v>Jl. Raya Desa Jurung, Rt.02, No.Rumah 167, Kec. Merawang, Kab. Bangka, Prov. Kep. Bangka Belitung</v>
      </c>
      <c r="U173" s="1" t="s">
        <v>2657</v>
      </c>
      <c r="V173" s="1" t="s">
        <v>1653</v>
      </c>
      <c r="W173" s="1" t="s">
        <v>1311</v>
      </c>
      <c r="X173" s="1" t="s">
        <v>1653</v>
      </c>
      <c r="Y173" s="1" t="str">
        <f t="shared" si="5"/>
        <v>32</v>
      </c>
      <c r="Z173" s="1" t="str">
        <f>VLOOKUP(Y173,ja!E$2:F$35,2,FALSE)</f>
        <v>Jawa Barat</v>
      </c>
      <c r="AA173" s="1" t="str">
        <f t="shared" si="6"/>
        <v>3275</v>
      </c>
      <c r="AB173" s="1" t="str">
        <f t="shared" si="7"/>
        <v>BPS Kota Bekasi</v>
      </c>
      <c r="AD173" s="1" t="s">
        <v>1150</v>
      </c>
      <c r="AE173" s="5" t="s">
        <v>348</v>
      </c>
      <c r="AF173" s="2" t="s">
        <v>349</v>
      </c>
      <c r="AG173" s="1">
        <v>1</v>
      </c>
      <c r="AH173" s="5">
        <f>VLOOKUP(D173,'olah pemlap'!G$2:J$589,3,FALSE)</f>
        <v>340055844</v>
      </c>
      <c r="AI173" s="1" t="e">
        <f>VLOOKUP(AH173,BiodataPemlap!B$2:O$152,5,FALSE)</f>
        <v>#N/A</v>
      </c>
    </row>
    <row r="174" spans="1:35" ht="12.75">
      <c r="A174" s="3">
        <v>45447.714026400463</v>
      </c>
      <c r="B174" s="1" t="s">
        <v>30</v>
      </c>
      <c r="C174" s="4" t="str">
        <f t="shared" si="0"/>
        <v>DIII ST</v>
      </c>
      <c r="D174" s="24" t="s">
        <v>2658</v>
      </c>
      <c r="E174" s="2" t="s">
        <v>352</v>
      </c>
      <c r="F174" s="1">
        <f t="shared" si="8"/>
        <v>1</v>
      </c>
      <c r="G174" s="1" t="e">
        <f>VLOOKUP(D174,Sheet1!$A$2:$D$540,4,FALSE)</f>
        <v>#N/A</v>
      </c>
      <c r="H174" s="1" t="e">
        <f t="shared" si="2"/>
        <v>#N/A</v>
      </c>
      <c r="I174" s="1" t="s">
        <v>2659</v>
      </c>
      <c r="J174" s="25" t="s">
        <v>2660</v>
      </c>
      <c r="K174" s="23" t="str">
        <f t="shared" si="3"/>
        <v>6285243244885</v>
      </c>
      <c r="L174" s="23" t="s">
        <v>2661</v>
      </c>
      <c r="M174" s="1" t="s">
        <v>2662</v>
      </c>
      <c r="N174" s="1" t="s">
        <v>2663</v>
      </c>
      <c r="O174" s="1" t="s">
        <v>2664</v>
      </c>
      <c r="P174" s="1" t="s">
        <v>2665</v>
      </c>
      <c r="Q174" s="1" t="s">
        <v>1144</v>
      </c>
      <c r="R174" s="1" t="s">
        <v>2666</v>
      </c>
      <c r="S174" s="1" t="s">
        <v>2667</v>
      </c>
      <c r="T174" s="1" t="str">
        <f t="shared" si="4"/>
        <v xml:space="preserve"> Rt04/Rw 05, Jalan Setia Al-Amin, Kelurahan Klamalu, Distrik Mariat, Kab. Sorong</v>
      </c>
      <c r="U174" s="1" t="s">
        <v>2668</v>
      </c>
      <c r="V174" s="1" t="s">
        <v>1653</v>
      </c>
      <c r="W174" s="1" t="s">
        <v>1311</v>
      </c>
      <c r="X174" s="1" t="s">
        <v>1653</v>
      </c>
      <c r="Y174" s="1" t="str">
        <f t="shared" si="5"/>
        <v>32</v>
      </c>
      <c r="Z174" s="1" t="str">
        <f>VLOOKUP(Y174,ja!E$2:F$35,2,FALSE)</f>
        <v>Jawa Barat</v>
      </c>
      <c r="AA174" s="1" t="str">
        <f t="shared" si="6"/>
        <v>3275</v>
      </c>
      <c r="AB174" s="1" t="str">
        <f t="shared" si="7"/>
        <v>BPS Kota Bekasi</v>
      </c>
      <c r="AD174" s="1" t="s">
        <v>1150</v>
      </c>
      <c r="AE174" s="5" t="s">
        <v>348</v>
      </c>
      <c r="AF174" s="2" t="s">
        <v>349</v>
      </c>
      <c r="AG174" s="1">
        <v>1</v>
      </c>
      <c r="AH174" s="5">
        <f>VLOOKUP(D174,'olah pemlap'!G$2:J$589,3,FALSE)</f>
        <v>340055844</v>
      </c>
      <c r="AI174" s="1" t="e">
        <f>VLOOKUP(AH174,BiodataPemlap!B$2:O$152,5,FALSE)</f>
        <v>#N/A</v>
      </c>
    </row>
    <row r="175" spans="1:35" ht="12.75">
      <c r="A175" s="3">
        <v>45447.714266539348</v>
      </c>
      <c r="B175" s="1" t="s">
        <v>11</v>
      </c>
      <c r="C175" s="4" t="str">
        <f t="shared" si="0"/>
        <v>DIV KS</v>
      </c>
      <c r="D175" s="24" t="s">
        <v>2669</v>
      </c>
      <c r="E175" s="2" t="s">
        <v>432</v>
      </c>
      <c r="F175" s="1">
        <f t="shared" si="8"/>
        <v>1</v>
      </c>
      <c r="G175" s="1" t="e">
        <f>VLOOKUP(D175,Sheet1!$A$2:$D$540,4,FALSE)</f>
        <v>#N/A</v>
      </c>
      <c r="H175" s="1" t="e">
        <f t="shared" si="2"/>
        <v>#N/A</v>
      </c>
      <c r="I175" s="1" t="s">
        <v>2670</v>
      </c>
      <c r="J175" s="25" t="s">
        <v>2671</v>
      </c>
      <c r="K175" s="23" t="str">
        <f t="shared" si="3"/>
        <v>6287827322655</v>
      </c>
      <c r="L175" s="23" t="s">
        <v>2672</v>
      </c>
      <c r="M175" s="1" t="s">
        <v>2673</v>
      </c>
      <c r="N175" s="1" t="s">
        <v>1177</v>
      </c>
      <c r="O175" s="1" t="s">
        <v>1642</v>
      </c>
      <c r="P175" s="1" t="s">
        <v>2674</v>
      </c>
      <c r="Q175" s="1" t="s">
        <v>1348</v>
      </c>
      <c r="R175" s="1" t="s">
        <v>2675</v>
      </c>
      <c r="S175" s="1" t="s">
        <v>1278</v>
      </c>
      <c r="T175" s="1" t="str">
        <f t="shared" si="4"/>
        <v xml:space="preserve">Rt 1/Rw 4, Truntung, Desa Kedungsari, Kecamatan Klirong </v>
      </c>
      <c r="U175" s="1" t="s">
        <v>1279</v>
      </c>
      <c r="V175" s="1" t="s">
        <v>1280</v>
      </c>
      <c r="W175" s="1" t="s">
        <v>1281</v>
      </c>
      <c r="X175" s="1" t="s">
        <v>1280</v>
      </c>
      <c r="Y175" s="1" t="str">
        <f t="shared" si="5"/>
        <v>33</v>
      </c>
      <c r="Z175" s="1" t="str">
        <f>VLOOKUP(Y175,ja!E$2:F$35,2,FALSE)</f>
        <v>Jawa Tengah</v>
      </c>
      <c r="AA175" s="1" t="str">
        <f t="shared" si="6"/>
        <v>3305</v>
      </c>
      <c r="AB175" s="1" t="str">
        <f t="shared" si="7"/>
        <v>BPS Kabupaten Kebumen</v>
      </c>
      <c r="AD175" s="1" t="s">
        <v>1150</v>
      </c>
      <c r="AE175" s="5" t="s">
        <v>428</v>
      </c>
      <c r="AF175" s="2" t="s">
        <v>429</v>
      </c>
      <c r="AG175" s="1">
        <v>1</v>
      </c>
      <c r="AH175" s="5" t="e">
        <f>VLOOKUP(D175,'olah pemlap'!G$2:J$589,3,FALSE)</f>
        <v>#N/A</v>
      </c>
      <c r="AI175" s="1" t="e">
        <f>VLOOKUP(AH175,BiodataPemlap!B$2:O$152,5,FALSE)</f>
        <v>#N/A</v>
      </c>
    </row>
    <row r="176" spans="1:35" ht="12.75">
      <c r="A176" s="3">
        <v>45450.356885983798</v>
      </c>
      <c r="B176" s="1" t="s">
        <v>75</v>
      </c>
      <c r="C176" s="4" t="str">
        <f t="shared" si="0"/>
        <v>DIV KS</v>
      </c>
      <c r="D176" s="24" t="s">
        <v>2676</v>
      </c>
      <c r="E176" s="2" t="s">
        <v>781</v>
      </c>
      <c r="F176" s="1">
        <f t="shared" si="8"/>
        <v>1</v>
      </c>
      <c r="G176" s="1" t="e">
        <f>VLOOKUP(D176,Sheet1!$A$2:$D$540,4,FALSE)</f>
        <v>#N/A</v>
      </c>
      <c r="H176" s="1" t="e">
        <f t="shared" si="2"/>
        <v>#N/A</v>
      </c>
      <c r="I176" s="1" t="s">
        <v>2677</v>
      </c>
      <c r="J176" s="25" t="s">
        <v>2678</v>
      </c>
      <c r="K176" s="23" t="str">
        <f t="shared" si="3"/>
        <v>6281237097309</v>
      </c>
      <c r="L176" s="23" t="s">
        <v>2679</v>
      </c>
      <c r="M176" s="1" t="s">
        <v>781</v>
      </c>
      <c r="N176" s="1" t="s">
        <v>1286</v>
      </c>
      <c r="O176" s="1" t="s">
        <v>2680</v>
      </c>
      <c r="P176" s="1" t="s">
        <v>2681</v>
      </c>
      <c r="Q176" s="1" t="s">
        <v>1144</v>
      </c>
      <c r="R176" s="1" t="s">
        <v>2682</v>
      </c>
      <c r="S176" s="1" t="s">
        <v>1897</v>
      </c>
      <c r="T176" s="1" t="str">
        <f t="shared" si="4"/>
        <v>Jln. Taman Baruna Perum. Kosala Jimbaran Lestari E. 18 Jimbaran, Kuta Selatan</v>
      </c>
      <c r="U176" s="1" t="s">
        <v>1898</v>
      </c>
      <c r="V176" s="1" t="s">
        <v>2683</v>
      </c>
      <c r="W176" s="1" t="s">
        <v>2684</v>
      </c>
      <c r="X176" s="1" t="s">
        <v>2683</v>
      </c>
      <c r="Y176" s="1" t="str">
        <f t="shared" si="5"/>
        <v>51</v>
      </c>
      <c r="Z176" s="1" t="str">
        <f>VLOOKUP(Y176,ja!E$2:F$35,2,FALSE)</f>
        <v>Bali</v>
      </c>
      <c r="AA176" s="1" t="str">
        <f t="shared" si="6"/>
        <v>5100</v>
      </c>
      <c r="AB176" s="1" t="str">
        <f t="shared" si="7"/>
        <v>BPS Provinsi Bali</v>
      </c>
      <c r="AD176" s="1" t="s">
        <v>1150</v>
      </c>
      <c r="AE176" s="5" t="s">
        <v>784</v>
      </c>
      <c r="AF176" s="2" t="s">
        <v>785</v>
      </c>
      <c r="AG176" s="1">
        <v>1</v>
      </c>
      <c r="AH176" s="5">
        <f>VLOOKUP(D176,'olah pemlap'!G$2:J$589,3,FALSE)</f>
        <v>340013455</v>
      </c>
      <c r="AI176" s="1" t="e">
        <f>VLOOKUP(AH176,BiodataPemlap!B$2:O$152,5,FALSE)</f>
        <v>#N/A</v>
      </c>
    </row>
    <row r="177" spans="1:35" ht="12.75">
      <c r="A177" s="3">
        <v>45447.719059189811</v>
      </c>
      <c r="B177" s="1" t="s">
        <v>23</v>
      </c>
      <c r="C177" s="4" t="str">
        <f t="shared" si="0"/>
        <v>DIII ST</v>
      </c>
      <c r="D177" s="24" t="s">
        <v>2685</v>
      </c>
      <c r="E177" s="2" t="s">
        <v>269</v>
      </c>
      <c r="F177" s="1">
        <f t="shared" si="8"/>
        <v>1</v>
      </c>
      <c r="G177" s="1" t="e">
        <f>VLOOKUP(D177,Sheet1!$A$2:$D$540,4,FALSE)</f>
        <v>#N/A</v>
      </c>
      <c r="H177" s="1" t="e">
        <f t="shared" si="2"/>
        <v>#N/A</v>
      </c>
      <c r="I177" s="1" t="s">
        <v>2686</v>
      </c>
      <c r="J177" s="25" t="s">
        <v>2687</v>
      </c>
      <c r="K177" s="23" t="str">
        <f t="shared" si="3"/>
        <v>6282232152547</v>
      </c>
      <c r="L177" s="23" t="s">
        <v>2688</v>
      </c>
      <c r="M177" s="1" t="s">
        <v>2689</v>
      </c>
      <c r="N177" s="1" t="s">
        <v>1155</v>
      </c>
      <c r="O177" s="1" t="s">
        <v>2690</v>
      </c>
      <c r="P177" s="1" t="s">
        <v>2691</v>
      </c>
      <c r="Q177" s="1" t="s">
        <v>1144</v>
      </c>
      <c r="R177" s="1" t="s">
        <v>2691</v>
      </c>
      <c r="S177" s="1" t="s">
        <v>1158</v>
      </c>
      <c r="T177" s="1" t="str">
        <f t="shared" si="4"/>
        <v>Rt 004/Rw 003, No. 31, Gang Mangga, Bidaracina, Jatinegara</v>
      </c>
      <c r="U177" s="1" t="s">
        <v>2692</v>
      </c>
      <c r="V177" s="1" t="s">
        <v>1899</v>
      </c>
      <c r="W177" s="1" t="s">
        <v>2693</v>
      </c>
      <c r="X177" s="1" t="s">
        <v>1899</v>
      </c>
      <c r="Y177" s="1" t="str">
        <f t="shared" si="5"/>
        <v>31</v>
      </c>
      <c r="Z177" s="1" t="str">
        <f>VLOOKUP(Y177,ja!E$2:F$35,2,FALSE)</f>
        <v>DKI Jakarta</v>
      </c>
      <c r="AA177" s="1" t="str">
        <f t="shared" si="6"/>
        <v>3171</v>
      </c>
      <c r="AB177" s="1" t="str">
        <f t="shared" si="7"/>
        <v>BPS Kota Jakarta Selatan</v>
      </c>
      <c r="AD177" s="1" t="s">
        <v>1150</v>
      </c>
      <c r="AE177" s="5" t="s">
        <v>266</v>
      </c>
      <c r="AF177" s="2" t="s">
        <v>267</v>
      </c>
      <c r="AG177" s="1">
        <v>1</v>
      </c>
      <c r="AH177" s="5">
        <f>VLOOKUP(D177,'olah pemlap'!G$2:J$589,3,FALSE)</f>
        <v>340058269</v>
      </c>
      <c r="AI177" s="1" t="e">
        <f>VLOOKUP(AH177,BiodataPemlap!B$2:O$152,5,FALSE)</f>
        <v>#N/A</v>
      </c>
    </row>
    <row r="178" spans="1:35" ht="12.75">
      <c r="A178" s="3">
        <v>45447.719205173613</v>
      </c>
      <c r="B178" s="1" t="s">
        <v>35</v>
      </c>
      <c r="C178" s="4" t="str">
        <f t="shared" si="0"/>
        <v>DIV ST</v>
      </c>
      <c r="D178" s="24" t="s">
        <v>2694</v>
      </c>
      <c r="E178" s="2" t="s">
        <v>167</v>
      </c>
      <c r="F178" s="1">
        <f t="shared" si="8"/>
        <v>1</v>
      </c>
      <c r="G178" s="1" t="e">
        <f>VLOOKUP(D178,Sheet1!$A$2:$D$540,4,FALSE)</f>
        <v>#N/A</v>
      </c>
      <c r="H178" s="1" t="e">
        <f t="shared" si="2"/>
        <v>#N/A</v>
      </c>
      <c r="I178" s="1" t="s">
        <v>2695</v>
      </c>
      <c r="J178" s="25" t="s">
        <v>2696</v>
      </c>
      <c r="K178" s="23" t="str">
        <f t="shared" si="3"/>
        <v>6285609456717</v>
      </c>
      <c r="L178" s="26" t="s">
        <v>2697</v>
      </c>
      <c r="M178" s="1" t="s">
        <v>2698</v>
      </c>
      <c r="N178" s="1" t="s">
        <v>1141</v>
      </c>
      <c r="O178" s="1" t="s">
        <v>2699</v>
      </c>
      <c r="P178" s="1" t="s">
        <v>2700</v>
      </c>
      <c r="Q178" s="1" t="s">
        <v>1144</v>
      </c>
      <c r="R178" s="1" t="s">
        <v>2701</v>
      </c>
      <c r="S178" s="1" t="s">
        <v>1849</v>
      </c>
      <c r="T178" s="1" t="str">
        <f t="shared" si="4"/>
        <v>Kompleks Perumdam Garuda Putra Iii, Blok S No.5 Rt 25 Rw 05 Kel. Sukajaya, Kec. Sukarami</v>
      </c>
      <c r="U178" s="1" t="s">
        <v>2702</v>
      </c>
      <c r="V178" s="1" t="s">
        <v>1851</v>
      </c>
      <c r="W178" s="1" t="s">
        <v>1852</v>
      </c>
      <c r="X178" s="1" t="s">
        <v>1851</v>
      </c>
      <c r="Y178" s="1" t="str">
        <f t="shared" si="5"/>
        <v>16</v>
      </c>
      <c r="Z178" s="1" t="str">
        <f>VLOOKUP(Y178,ja!E$2:F$35,2,FALSE)</f>
        <v>Sumatera Selatan</v>
      </c>
      <c r="AA178" s="1" t="str">
        <f t="shared" si="6"/>
        <v>1600</v>
      </c>
      <c r="AB178" s="1" t="str">
        <f t="shared" si="7"/>
        <v>BPS Provinsi Sumatera Selatan</v>
      </c>
      <c r="AD178" s="1" t="s">
        <v>1150</v>
      </c>
      <c r="AE178" s="5" t="s">
        <v>163</v>
      </c>
      <c r="AF178" s="2" t="s">
        <v>164</v>
      </c>
      <c r="AG178" s="1">
        <v>1</v>
      </c>
      <c r="AH178" s="5">
        <f>VLOOKUP(D178,'olah pemlap'!G$2:J$589,3,FALSE)</f>
        <v>340055914</v>
      </c>
      <c r="AI178" s="1" t="e">
        <f>VLOOKUP(AH178,BiodataPemlap!B$2:O$152,5,FALSE)</f>
        <v>#N/A</v>
      </c>
    </row>
    <row r="179" spans="1:35" ht="12.75">
      <c r="A179" s="3">
        <v>45447.72060774306</v>
      </c>
      <c r="B179" s="1" t="s">
        <v>75</v>
      </c>
      <c r="C179" s="4" t="str">
        <f t="shared" si="0"/>
        <v>DIV KS</v>
      </c>
      <c r="D179" s="24" t="s">
        <v>2703</v>
      </c>
      <c r="E179" s="2" t="s">
        <v>323</v>
      </c>
      <c r="F179" s="1">
        <f t="shared" si="8"/>
        <v>1</v>
      </c>
      <c r="G179" s="1" t="e">
        <f>VLOOKUP(D179,Sheet1!$A$2:$D$540,4,FALSE)</f>
        <v>#N/A</v>
      </c>
      <c r="H179" s="1" t="e">
        <f t="shared" si="2"/>
        <v>#N/A</v>
      </c>
      <c r="I179" s="1" t="s">
        <v>2704</v>
      </c>
      <c r="J179" s="25" t="s">
        <v>2705</v>
      </c>
      <c r="K179" s="23" t="str">
        <f t="shared" si="3"/>
        <v>6282128460485</v>
      </c>
      <c r="L179" s="26" t="s">
        <v>2706</v>
      </c>
      <c r="M179" s="1" t="s">
        <v>2707</v>
      </c>
      <c r="N179" s="1" t="s">
        <v>2708</v>
      </c>
      <c r="O179" s="1" t="s">
        <v>2709</v>
      </c>
      <c r="P179" s="1" t="s">
        <v>2710</v>
      </c>
      <c r="Q179" s="1" t="s">
        <v>1144</v>
      </c>
      <c r="R179" s="1" t="s">
        <v>2711</v>
      </c>
      <c r="S179" s="1" t="s">
        <v>2712</v>
      </c>
      <c r="T179" s="1" t="str">
        <f t="shared" si="4"/>
        <v>Perum Puri Indah Cihampelas Blok E6 No. 2 Rt 001/Rw 005 Kp. Cinta Karya, Desa Citapen, Kec. Cihampelas, Kab. Bandung Barat, Jawa Barat 40562</v>
      </c>
      <c r="U179" s="1" t="s">
        <v>2713</v>
      </c>
      <c r="V179" s="1" t="s">
        <v>2581</v>
      </c>
      <c r="W179" s="1" t="s">
        <v>2582</v>
      </c>
      <c r="X179" s="1" t="s">
        <v>2581</v>
      </c>
      <c r="Y179" s="1" t="str">
        <f t="shared" si="5"/>
        <v>32</v>
      </c>
      <c r="Z179" s="1" t="str">
        <f>VLOOKUP(Y179,ja!E$2:F$35,2,FALSE)</f>
        <v>Jawa Barat</v>
      </c>
      <c r="AA179" s="1" t="str">
        <f t="shared" si="6"/>
        <v>3200</v>
      </c>
      <c r="AB179" s="1" t="str">
        <f t="shared" si="7"/>
        <v>BPS Provinsi Jawa Barat</v>
      </c>
      <c r="AD179" s="1" t="s">
        <v>1150</v>
      </c>
      <c r="AE179" s="5" t="s">
        <v>321</v>
      </c>
      <c r="AF179" s="2" t="s">
        <v>322</v>
      </c>
      <c r="AG179" s="1">
        <v>1</v>
      </c>
      <c r="AH179" s="5">
        <f>VLOOKUP(D179,'olah pemlap'!G$2:J$589,3,FALSE)</f>
        <v>340017287</v>
      </c>
      <c r="AI179" s="1" t="e">
        <f>VLOOKUP(AH179,BiodataPemlap!B$2:O$152,5,FALSE)</f>
        <v>#N/A</v>
      </c>
    </row>
    <row r="180" spans="1:35" ht="12.75">
      <c r="A180" s="3">
        <v>45447.722025590279</v>
      </c>
      <c r="B180" s="1" t="s">
        <v>47</v>
      </c>
      <c r="C180" s="4" t="str">
        <f t="shared" si="0"/>
        <v>DIII ST</v>
      </c>
      <c r="D180" s="24" t="s">
        <v>2714</v>
      </c>
      <c r="E180" s="2" t="s">
        <v>339</v>
      </c>
      <c r="F180" s="1">
        <f t="shared" si="8"/>
        <v>1</v>
      </c>
      <c r="G180" s="1" t="e">
        <f>VLOOKUP(D180,Sheet1!$A$2:$D$540,4,FALSE)</f>
        <v>#N/A</v>
      </c>
      <c r="H180" s="1" t="e">
        <f t="shared" si="2"/>
        <v>#N/A</v>
      </c>
      <c r="I180" s="1" t="s">
        <v>2715</v>
      </c>
      <c r="J180" s="25" t="s">
        <v>2716</v>
      </c>
      <c r="K180" s="23" t="str">
        <f t="shared" si="3"/>
        <v>62895332363261</v>
      </c>
      <c r="L180" s="23" t="s">
        <v>2717</v>
      </c>
      <c r="M180" s="1" t="s">
        <v>2718</v>
      </c>
      <c r="N180" s="1" t="s">
        <v>1155</v>
      </c>
      <c r="O180" s="1" t="s">
        <v>2719</v>
      </c>
      <c r="P180" s="1" t="s">
        <v>2720</v>
      </c>
      <c r="Q180" s="1" t="s">
        <v>1144</v>
      </c>
      <c r="R180" s="1" t="s">
        <v>2721</v>
      </c>
      <c r="S180" s="1" t="s">
        <v>2722</v>
      </c>
      <c r="T180" s="1" t="str">
        <f t="shared" si="4"/>
        <v>Perum Regency 2 Blok I 11 No.40, Rt.001/Rw.019, Cikampek Utara, Kotabaru</v>
      </c>
      <c r="U180" s="1" t="s">
        <v>2723</v>
      </c>
      <c r="V180" s="1" t="s">
        <v>1161</v>
      </c>
      <c r="W180" s="1" t="s">
        <v>2724</v>
      </c>
      <c r="X180" s="1" t="s">
        <v>2724</v>
      </c>
      <c r="Y180" s="1" t="str">
        <f t="shared" si="5"/>
        <v>32</v>
      </c>
      <c r="Z180" s="1" t="str">
        <f>VLOOKUP(Y180,ja!E$2:F$35,2,FALSE)</f>
        <v>Jawa Barat</v>
      </c>
      <c r="AA180" s="1" t="str">
        <f t="shared" si="6"/>
        <v>3215</v>
      </c>
      <c r="AB180" s="1" t="str">
        <f t="shared" si="7"/>
        <v>BPS Kabupaten Karawang</v>
      </c>
      <c r="AD180" s="1" t="s">
        <v>1150</v>
      </c>
      <c r="AE180" s="5" t="s">
        <v>340</v>
      </c>
      <c r="AF180" s="2" t="s">
        <v>341</v>
      </c>
      <c r="AG180" s="1">
        <v>1</v>
      </c>
      <c r="AH180" s="5">
        <f>VLOOKUP(D180,'olah pemlap'!G$2:J$589,3,FALSE)</f>
        <v>340015786</v>
      </c>
      <c r="AI180" s="1" t="e">
        <f>VLOOKUP(AH180,BiodataPemlap!B$2:O$152,5,FALSE)</f>
        <v>#N/A</v>
      </c>
    </row>
    <row r="181" spans="1:35" ht="12.75">
      <c r="A181" s="3">
        <v>45447.72572884259</v>
      </c>
      <c r="B181" s="1" t="s">
        <v>30</v>
      </c>
      <c r="C181" s="4" t="str">
        <f t="shared" si="0"/>
        <v>DIII ST</v>
      </c>
      <c r="D181" s="24" t="s">
        <v>2725</v>
      </c>
      <c r="E181" s="2" t="s">
        <v>778</v>
      </c>
      <c r="F181" s="1">
        <f t="shared" si="8"/>
        <v>1</v>
      </c>
      <c r="G181" s="1" t="e">
        <f>VLOOKUP(D181,Sheet1!$A$2:$D$540,4,FALSE)</f>
        <v>#N/A</v>
      </c>
      <c r="H181" s="1" t="e">
        <f t="shared" si="2"/>
        <v>#N/A</v>
      </c>
      <c r="I181" s="1" t="s">
        <v>2726</v>
      </c>
      <c r="J181" s="25" t="s">
        <v>2727</v>
      </c>
      <c r="K181" s="23" t="str">
        <f t="shared" si="3"/>
        <v>6282123728235</v>
      </c>
      <c r="L181" s="23" t="s">
        <v>2728</v>
      </c>
      <c r="M181" s="1" t="s">
        <v>778</v>
      </c>
      <c r="N181" s="1" t="s">
        <v>1286</v>
      </c>
      <c r="O181" s="1" t="s">
        <v>2729</v>
      </c>
      <c r="P181" s="1" t="s">
        <v>2730</v>
      </c>
      <c r="Q181" s="1" t="s">
        <v>1144</v>
      </c>
      <c r="R181" s="1" t="s">
        <v>2731</v>
      </c>
      <c r="S181" s="1" t="s">
        <v>2732</v>
      </c>
      <c r="T181" s="1" t="str">
        <f t="shared" si="4"/>
        <v>Jl. Mentawai Blok T5/11, Rt/Rw 003/007, Nusa Loka Xiv.5 Bsd City, Kelurahan Rawamekar Jaya, Kecamatan Serpong, Banten 15310</v>
      </c>
      <c r="U181" s="1" t="s">
        <v>2422</v>
      </c>
      <c r="V181" s="1" t="s">
        <v>2733</v>
      </c>
      <c r="W181" s="1" t="s">
        <v>1899</v>
      </c>
      <c r="X181" s="1" t="s">
        <v>2733</v>
      </c>
      <c r="Y181" s="1" t="str">
        <f t="shared" si="5"/>
        <v>36</v>
      </c>
      <c r="Z181" s="1" t="str">
        <f>VLOOKUP(Y181,ja!E$2:F$35,2,FALSE)</f>
        <v>Banten</v>
      </c>
      <c r="AA181" s="1" t="str">
        <f t="shared" si="6"/>
        <v>3674</v>
      </c>
      <c r="AB181" s="1" t="str">
        <f t="shared" si="7"/>
        <v>BPS Kota Tangerang Selatan</v>
      </c>
      <c r="AD181" s="1" t="s">
        <v>1150</v>
      </c>
      <c r="AE181" s="5" t="s">
        <v>779</v>
      </c>
      <c r="AF181" s="2" t="s">
        <v>780</v>
      </c>
      <c r="AG181" s="1">
        <v>1</v>
      </c>
      <c r="AH181" s="5">
        <f>VLOOKUP(D181,'olah pemlap'!G$2:J$589,3,FALSE)</f>
        <v>340054173</v>
      </c>
      <c r="AI181" s="1" t="e">
        <f>VLOOKUP(AH181,BiodataPemlap!B$2:O$152,5,FALSE)</f>
        <v>#N/A</v>
      </c>
    </row>
    <row r="182" spans="1:35" ht="12.75">
      <c r="A182" s="3">
        <v>45447.727938252312</v>
      </c>
      <c r="B182" s="1" t="s">
        <v>75</v>
      </c>
      <c r="C182" s="4" t="str">
        <f t="shared" si="0"/>
        <v>DIV KS</v>
      </c>
      <c r="D182" s="24" t="s">
        <v>2734</v>
      </c>
      <c r="E182" s="2" t="s">
        <v>515</v>
      </c>
      <c r="F182" s="1">
        <f t="shared" si="8"/>
        <v>1</v>
      </c>
      <c r="G182" s="1" t="e">
        <f>VLOOKUP(D182,Sheet1!$A$2:$D$540,4,FALSE)</f>
        <v>#N/A</v>
      </c>
      <c r="H182" s="1" t="e">
        <f t="shared" si="2"/>
        <v>#N/A</v>
      </c>
      <c r="I182" s="1" t="s">
        <v>2735</v>
      </c>
      <c r="J182" s="25" t="s">
        <v>2736</v>
      </c>
      <c r="K182" s="23" t="str">
        <f t="shared" si="3"/>
        <v>6285893177862</v>
      </c>
      <c r="L182" s="23" t="s">
        <v>2737</v>
      </c>
      <c r="M182" s="1" t="s">
        <v>2738</v>
      </c>
      <c r="N182" s="1" t="s">
        <v>1141</v>
      </c>
      <c r="O182" s="1" t="s">
        <v>2739</v>
      </c>
      <c r="P182" s="1" t="s">
        <v>2740</v>
      </c>
      <c r="Q182" s="1" t="s">
        <v>1144</v>
      </c>
      <c r="R182" s="1" t="s">
        <v>2741</v>
      </c>
      <c r="S182" s="1" t="s">
        <v>1224</v>
      </c>
      <c r="T182" s="1" t="str">
        <f t="shared" si="4"/>
        <v>Rt 4 / Rw2, Jalan Pati Gabus Km 1, Desa Tambahmulyo, Kecamatan Gabus</v>
      </c>
      <c r="U182" s="1" t="s">
        <v>1224</v>
      </c>
      <c r="V182" s="1" t="s">
        <v>1226</v>
      </c>
      <c r="W182" s="1" t="s">
        <v>1227</v>
      </c>
      <c r="X182" s="1" t="s">
        <v>1226</v>
      </c>
      <c r="Y182" s="1" t="str">
        <f t="shared" si="5"/>
        <v>33</v>
      </c>
      <c r="Z182" s="1" t="str">
        <f>VLOOKUP(Y182,ja!E$2:F$35,2,FALSE)</f>
        <v>Jawa Tengah</v>
      </c>
      <c r="AA182" s="1" t="str">
        <f t="shared" si="6"/>
        <v>3318</v>
      </c>
      <c r="AB182" s="1" t="str">
        <f t="shared" si="7"/>
        <v>BPS Kabupaten Pati</v>
      </c>
      <c r="AD182" s="1" t="s">
        <v>1150</v>
      </c>
      <c r="AE182" s="5" t="s">
        <v>513</v>
      </c>
      <c r="AF182" s="2" t="s">
        <v>382</v>
      </c>
      <c r="AG182" s="1">
        <v>1</v>
      </c>
      <c r="AH182" s="5" t="e">
        <f>VLOOKUP(D182,'olah pemlap'!G$2:J$589,3,FALSE)</f>
        <v>#N/A</v>
      </c>
      <c r="AI182" s="1" t="e">
        <f>VLOOKUP(AH182,BiodataPemlap!B$2:O$152,5,FALSE)</f>
        <v>#N/A</v>
      </c>
    </row>
    <row r="183" spans="1:35" ht="12.75">
      <c r="A183" s="3">
        <v>45447.726680752312</v>
      </c>
      <c r="B183" s="1" t="s">
        <v>35</v>
      </c>
      <c r="C183" s="4" t="str">
        <f t="shared" si="0"/>
        <v>DIV ST</v>
      </c>
      <c r="D183" s="24" t="s">
        <v>2742</v>
      </c>
      <c r="E183" s="2" t="s">
        <v>247</v>
      </c>
      <c r="F183" s="1">
        <f t="shared" si="8"/>
        <v>1</v>
      </c>
      <c r="G183" s="1" t="e">
        <f>VLOOKUP(D183,Sheet1!$A$2:$D$540,4,FALSE)</f>
        <v>#N/A</v>
      </c>
      <c r="H183" s="1" t="e">
        <f t="shared" si="2"/>
        <v>#N/A</v>
      </c>
      <c r="I183" s="1" t="s">
        <v>2743</v>
      </c>
      <c r="J183" s="25" t="s">
        <v>2744</v>
      </c>
      <c r="K183" s="23" t="str">
        <f t="shared" si="3"/>
        <v>6281230659429</v>
      </c>
      <c r="L183" s="26" t="s">
        <v>2745</v>
      </c>
      <c r="M183" s="1" t="s">
        <v>2746</v>
      </c>
      <c r="N183" s="1" t="s">
        <v>2747</v>
      </c>
      <c r="O183" s="1" t="s">
        <v>2748</v>
      </c>
      <c r="P183" s="1" t="s">
        <v>2749</v>
      </c>
      <c r="Q183" s="1" t="s">
        <v>1144</v>
      </c>
      <c r="R183" s="1" t="s">
        <v>2750</v>
      </c>
      <c r="S183" s="1" t="s">
        <v>1740</v>
      </c>
      <c r="T183" s="1" t="str">
        <f t="shared" si="4"/>
        <v>Jl. Otista 2 No.14, Rt.7/Rw.9, Bidara Cina, Kecamatan Jatinegara, Kota Jakarta Timur, Daerah Khusus Ibukota Jakarta 13330</v>
      </c>
      <c r="U183" s="1" t="s">
        <v>1739</v>
      </c>
      <c r="V183" s="1" t="s">
        <v>1160</v>
      </c>
      <c r="W183" s="1" t="s">
        <v>1161</v>
      </c>
      <c r="X183" s="1" t="s">
        <v>1160</v>
      </c>
      <c r="Y183" s="1" t="str">
        <f t="shared" si="5"/>
        <v>31</v>
      </c>
      <c r="Z183" s="1" t="str">
        <f>VLOOKUP(Y183,ja!E$2:F$35,2,FALSE)</f>
        <v>DKI Jakarta</v>
      </c>
      <c r="AA183" s="1" t="str">
        <f t="shared" si="6"/>
        <v>3100</v>
      </c>
      <c r="AB183" s="1" t="str">
        <f t="shared" si="7"/>
        <v>BPS Provinsi DKI Jakarta</v>
      </c>
      <c r="AD183" s="1" t="s">
        <v>1150</v>
      </c>
      <c r="AE183" s="5" t="s">
        <v>225</v>
      </c>
      <c r="AF183" s="2" t="s">
        <v>226</v>
      </c>
      <c r="AG183" s="1">
        <v>1</v>
      </c>
      <c r="AH183" s="5">
        <f>VLOOKUP(D183,'olah pemlap'!G$2:J$589,3,FALSE)</f>
        <v>320007100</v>
      </c>
      <c r="AI183" s="1" t="e">
        <f>VLOOKUP(AH183,BiodataPemlap!B$2:O$152,5,FALSE)</f>
        <v>#N/A</v>
      </c>
    </row>
    <row r="184" spans="1:35" ht="12.75">
      <c r="A184" s="3">
        <v>45448.713251516208</v>
      </c>
      <c r="B184" s="1" t="s">
        <v>75</v>
      </c>
      <c r="C184" s="4" t="str">
        <f t="shared" si="0"/>
        <v>DIV KS</v>
      </c>
      <c r="D184" s="24" t="s">
        <v>2751</v>
      </c>
      <c r="E184" s="2" t="s">
        <v>417</v>
      </c>
      <c r="F184" s="1">
        <f t="shared" si="8"/>
        <v>1</v>
      </c>
      <c r="G184" s="1" t="e">
        <f>VLOOKUP(D184,Sheet1!$A$2:$D$540,4,FALSE)</f>
        <v>#N/A</v>
      </c>
      <c r="H184" s="1" t="e">
        <f t="shared" si="2"/>
        <v>#N/A</v>
      </c>
      <c r="I184" s="1" t="s">
        <v>2752</v>
      </c>
      <c r="J184" s="25" t="s">
        <v>2753</v>
      </c>
      <c r="K184" s="23" t="str">
        <f t="shared" si="3"/>
        <v>62895388824978</v>
      </c>
      <c r="L184" s="23" t="s">
        <v>2754</v>
      </c>
      <c r="M184" s="1" t="s">
        <v>2755</v>
      </c>
      <c r="N184" s="1" t="s">
        <v>1475</v>
      </c>
      <c r="O184" s="1" t="s">
        <v>2756</v>
      </c>
      <c r="P184" s="1" t="s">
        <v>2757</v>
      </c>
      <c r="Q184" s="1" t="s">
        <v>1348</v>
      </c>
      <c r="R184" s="1" t="s">
        <v>2758</v>
      </c>
      <c r="S184" s="1" t="s">
        <v>1486</v>
      </c>
      <c r="T184" s="1" t="str">
        <f t="shared" si="4"/>
        <v>Karangbanjar Rt/Rw 17/07, Kec. Bojongsari</v>
      </c>
      <c r="U184" s="1" t="s">
        <v>1371</v>
      </c>
      <c r="V184" s="1" t="s">
        <v>1487</v>
      </c>
      <c r="W184" s="1" t="s">
        <v>1372</v>
      </c>
      <c r="X184" s="1" t="s">
        <v>1487</v>
      </c>
      <c r="Y184" s="1" t="str">
        <f t="shared" si="5"/>
        <v>33</v>
      </c>
      <c r="Z184" s="1" t="str">
        <f>VLOOKUP(Y184,ja!E$2:F$35,2,FALSE)</f>
        <v>Jawa Tengah</v>
      </c>
      <c r="AA184" s="1" t="str">
        <f t="shared" si="6"/>
        <v>3303</v>
      </c>
      <c r="AB184" s="1" t="str">
        <f t="shared" si="7"/>
        <v>BPS Kabupaten Purbalingga</v>
      </c>
      <c r="AD184" s="1" t="s">
        <v>1150</v>
      </c>
      <c r="AE184" s="5" t="s">
        <v>418</v>
      </c>
      <c r="AF184" s="2" t="s">
        <v>419</v>
      </c>
      <c r="AG184" s="1">
        <v>1</v>
      </c>
      <c r="AH184" s="5">
        <f>VLOOKUP(D184,'olah pemlap'!G$2:J$589,3,FALSE)</f>
        <v>340056736</v>
      </c>
      <c r="AI184" s="1" t="e">
        <f>VLOOKUP(AH184,BiodataPemlap!B$2:O$152,5,FALSE)</f>
        <v>#N/A</v>
      </c>
    </row>
    <row r="185" spans="1:35" ht="12.75">
      <c r="A185" s="3">
        <v>45447.729783668983</v>
      </c>
      <c r="B185" s="1" t="s">
        <v>141</v>
      </c>
      <c r="C185" s="4" t="str">
        <f t="shared" si="0"/>
        <v>DIV ST</v>
      </c>
      <c r="D185" s="24" t="s">
        <v>2759</v>
      </c>
      <c r="E185" s="2" t="s">
        <v>558</v>
      </c>
      <c r="F185" s="1">
        <f t="shared" si="8"/>
        <v>1</v>
      </c>
      <c r="G185" s="1" t="e">
        <f>VLOOKUP(D185,Sheet1!$A$2:$D$540,4,FALSE)</f>
        <v>#N/A</v>
      </c>
      <c r="H185" s="1" t="e">
        <f t="shared" si="2"/>
        <v>#N/A</v>
      </c>
      <c r="I185" s="1" t="s">
        <v>2760</v>
      </c>
      <c r="J185" s="25" t="s">
        <v>2761</v>
      </c>
      <c r="K185" s="23" t="str">
        <f t="shared" si="3"/>
        <v>6281285998963</v>
      </c>
      <c r="L185" s="26" t="s">
        <v>2762</v>
      </c>
      <c r="M185" s="1" t="s">
        <v>2763</v>
      </c>
      <c r="N185" s="1" t="s">
        <v>1141</v>
      </c>
      <c r="O185" s="1" t="s">
        <v>2764</v>
      </c>
      <c r="P185" s="1" t="s">
        <v>2765</v>
      </c>
      <c r="Q185" s="1" t="s">
        <v>1144</v>
      </c>
      <c r="R185" s="1" t="s">
        <v>2766</v>
      </c>
      <c r="S185" s="1" t="s">
        <v>1332</v>
      </c>
      <c r="T185" s="1" t="str">
        <f t="shared" si="4"/>
        <v>Jalan Salak Raya Gang Salak 9 Ringinharjo Rt 05 Rw 01 Gumpang, Kecamatan Kartasura</v>
      </c>
      <c r="U185" s="1" t="s">
        <v>1559</v>
      </c>
      <c r="V185" s="1" t="s">
        <v>1561</v>
      </c>
      <c r="W185" s="1" t="s">
        <v>1333</v>
      </c>
      <c r="X185" s="1" t="s">
        <v>1561</v>
      </c>
      <c r="Y185" s="1" t="str">
        <f t="shared" si="5"/>
        <v>33</v>
      </c>
      <c r="Z185" s="1" t="str">
        <f>VLOOKUP(Y185,ja!E$2:F$35,2,FALSE)</f>
        <v>Jawa Tengah</v>
      </c>
      <c r="AA185" s="1" t="str">
        <f t="shared" si="6"/>
        <v>3372</v>
      </c>
      <c r="AB185" s="1" t="str">
        <f t="shared" si="7"/>
        <v>BPS Kota Surakarta</v>
      </c>
      <c r="AD185" s="1" t="s">
        <v>1150</v>
      </c>
      <c r="AE185" s="5" t="s">
        <v>556</v>
      </c>
      <c r="AF185" s="2" t="s">
        <v>557</v>
      </c>
      <c r="AG185" s="1">
        <v>1</v>
      </c>
      <c r="AH185" s="5">
        <f>VLOOKUP(D185,'olah pemlap'!G$2:J$589,3,FALSE)</f>
        <v>340016828</v>
      </c>
      <c r="AI185" s="1" t="e">
        <f>VLOOKUP(AH185,BiodataPemlap!B$2:O$152,5,FALSE)</f>
        <v>#N/A</v>
      </c>
    </row>
    <row r="186" spans="1:35" ht="12.75">
      <c r="A186" s="3">
        <v>45447.731251851852</v>
      </c>
      <c r="B186" s="1" t="s">
        <v>20</v>
      </c>
      <c r="C186" s="4" t="str">
        <f t="shared" si="0"/>
        <v>DIV ST</v>
      </c>
      <c r="D186" s="24" t="s">
        <v>2767</v>
      </c>
      <c r="E186" s="2" t="s">
        <v>2768</v>
      </c>
      <c r="F186" s="1">
        <f t="shared" si="8"/>
        <v>1</v>
      </c>
      <c r="G186" s="1" t="e">
        <f>VLOOKUP(D186,Sheet1!$A$2:$D$540,4,FALSE)</f>
        <v>#N/A</v>
      </c>
      <c r="H186" s="1" t="e">
        <f t="shared" si="2"/>
        <v>#N/A</v>
      </c>
      <c r="I186" s="1" t="s">
        <v>2769</v>
      </c>
      <c r="J186" s="1">
        <v>6282286162041</v>
      </c>
      <c r="K186" s="23">
        <f t="shared" si="3"/>
        <v>6282286162041</v>
      </c>
      <c r="L186" s="23" t="s">
        <v>2770</v>
      </c>
      <c r="M186" s="1" t="s">
        <v>2768</v>
      </c>
      <c r="N186" s="1" t="s">
        <v>1141</v>
      </c>
      <c r="O186" s="1" t="s">
        <v>2771</v>
      </c>
      <c r="P186" s="1" t="s">
        <v>2772</v>
      </c>
      <c r="Q186" s="1" t="s">
        <v>1144</v>
      </c>
      <c r="R186" s="1" t="s">
        <v>2773</v>
      </c>
      <c r="S186" s="1" t="s">
        <v>2774</v>
      </c>
      <c r="T186" s="1" t="str">
        <f t="shared" si="4"/>
        <v>Jalan Sensus Ii No 13 Rt7/Rw4, Bidara Cina, Jatinegara</v>
      </c>
      <c r="U186" s="1" t="s">
        <v>2775</v>
      </c>
      <c r="V186" s="1" t="s">
        <v>1899</v>
      </c>
      <c r="W186" s="1" t="s">
        <v>1653</v>
      </c>
      <c r="X186" s="1" t="s">
        <v>2366</v>
      </c>
      <c r="Y186" s="1" t="str">
        <f t="shared" si="5"/>
        <v>31</v>
      </c>
      <c r="Z186" s="1" t="str">
        <f>VLOOKUP(Y186,ja!E$2:F$35,2,FALSE)</f>
        <v>DKI Jakarta</v>
      </c>
      <c r="AA186" s="1" t="str">
        <f t="shared" si="6"/>
        <v>3175</v>
      </c>
      <c r="AB186" s="1" t="str">
        <f t="shared" si="7"/>
        <v>BPS Kota Jakarta Utara</v>
      </c>
      <c r="AD186" s="1" t="s">
        <v>1150</v>
      </c>
      <c r="AE186" s="5" t="s">
        <v>309</v>
      </c>
      <c r="AF186" s="2" t="s">
        <v>310</v>
      </c>
      <c r="AG186" s="1">
        <v>1</v>
      </c>
      <c r="AH186" s="5">
        <f>VLOOKUP(D186,'olah pemlap'!G$2:J$589,3,FALSE)</f>
        <v>340014782</v>
      </c>
      <c r="AI186" s="1" t="e">
        <f>VLOOKUP(AH186,BiodataPemlap!B$2:O$152,5,FALSE)</f>
        <v>#N/A</v>
      </c>
    </row>
    <row r="187" spans="1:35" ht="12.75">
      <c r="A187" s="3">
        <v>45447.739573391205</v>
      </c>
      <c r="B187" s="1" t="s">
        <v>41</v>
      </c>
      <c r="C187" s="4" t="str">
        <f t="shared" si="0"/>
        <v>DIV ST</v>
      </c>
      <c r="D187" s="24" t="s">
        <v>2776</v>
      </c>
      <c r="E187" s="2" t="s">
        <v>2777</v>
      </c>
      <c r="F187" s="1">
        <f t="shared" si="8"/>
        <v>1</v>
      </c>
      <c r="G187" s="1" t="e">
        <f>VLOOKUP(D187,Sheet1!$A$2:$D$540,4,FALSE)</f>
        <v>#N/A</v>
      </c>
      <c r="H187" s="1" t="e">
        <f t="shared" si="2"/>
        <v>#N/A</v>
      </c>
      <c r="I187" s="1" t="s">
        <v>2778</v>
      </c>
      <c r="J187" s="1">
        <v>628977877735</v>
      </c>
      <c r="K187" s="23">
        <f t="shared" si="3"/>
        <v>628977877735</v>
      </c>
      <c r="L187" s="23" t="s">
        <v>2779</v>
      </c>
      <c r="M187" s="1" t="s">
        <v>2777</v>
      </c>
      <c r="N187" s="1" t="s">
        <v>1141</v>
      </c>
      <c r="O187" s="1" t="s">
        <v>2780</v>
      </c>
      <c r="P187" s="1" t="s">
        <v>2781</v>
      </c>
      <c r="Q187" s="1" t="s">
        <v>1144</v>
      </c>
      <c r="R187" s="1" t="s">
        <v>2782</v>
      </c>
      <c r="S187" s="1" t="s">
        <v>1279</v>
      </c>
      <c r="T187" s="1" t="str">
        <f t="shared" si="4"/>
        <v>Gang Haji Sayuti 1 Nomor 9 14/08, Jatinegara, Cakung, Jakarta Timur, Dki Jakarta 13930</v>
      </c>
      <c r="U187" s="1" t="s">
        <v>1158</v>
      </c>
      <c r="V187" s="1" t="s">
        <v>1281</v>
      </c>
      <c r="W187" s="1" t="s">
        <v>1161</v>
      </c>
      <c r="X187" s="1" t="s">
        <v>1161</v>
      </c>
      <c r="Y187" s="1" t="str">
        <f t="shared" si="5"/>
        <v>31</v>
      </c>
      <c r="Z187" s="1" t="str">
        <f>VLOOKUP(Y187,ja!E$2:F$35,2,FALSE)</f>
        <v>DKI Jakarta</v>
      </c>
      <c r="AA187" s="1" t="str">
        <f t="shared" si="6"/>
        <v>3172</v>
      </c>
      <c r="AB187" s="1" t="str">
        <f t="shared" si="7"/>
        <v>BPS Kota Jakarta Timur</v>
      </c>
      <c r="AD187" s="1" t="s">
        <v>1150</v>
      </c>
      <c r="AE187" s="5" t="s">
        <v>276</v>
      </c>
      <c r="AF187" s="2" t="s">
        <v>277</v>
      </c>
      <c r="AG187" s="1">
        <v>1</v>
      </c>
      <c r="AH187" s="5" t="e">
        <f>VLOOKUP(D187,'olah pemlap'!G$2:J$589,3,FALSE)</f>
        <v>#N/A</v>
      </c>
      <c r="AI187" s="1" t="e">
        <f>VLOOKUP(AH187,BiodataPemlap!B$2:O$152,5,FALSE)</f>
        <v>#N/A</v>
      </c>
    </row>
    <row r="188" spans="1:35" ht="12.75">
      <c r="A188" s="3">
        <v>45447.734460787033</v>
      </c>
      <c r="B188" s="1" t="s">
        <v>75</v>
      </c>
      <c r="C188" s="4" t="str">
        <f t="shared" si="0"/>
        <v>DIV KS</v>
      </c>
      <c r="D188" s="24" t="s">
        <v>2783</v>
      </c>
      <c r="E188" s="2" t="s">
        <v>86</v>
      </c>
      <c r="F188" s="1">
        <f t="shared" si="8"/>
        <v>1</v>
      </c>
      <c r="G188" s="1" t="e">
        <f>VLOOKUP(D188,Sheet1!$A$2:$D$540,4,FALSE)</f>
        <v>#N/A</v>
      </c>
      <c r="H188" s="1" t="e">
        <f t="shared" si="2"/>
        <v>#N/A</v>
      </c>
      <c r="I188" s="1" t="s">
        <v>2784</v>
      </c>
      <c r="J188" s="25" t="s">
        <v>2785</v>
      </c>
      <c r="K188" s="23" t="str">
        <f t="shared" si="3"/>
        <v>6285275443598</v>
      </c>
      <c r="L188" s="23" t="s">
        <v>2786</v>
      </c>
      <c r="M188" s="1" t="s">
        <v>2787</v>
      </c>
      <c r="N188" s="1" t="s">
        <v>1177</v>
      </c>
      <c r="O188" s="1" t="s">
        <v>2788</v>
      </c>
      <c r="P188" s="1" t="s">
        <v>2789</v>
      </c>
      <c r="Q188" s="1" t="s">
        <v>1144</v>
      </c>
      <c r="R188" s="1" t="s">
        <v>2790</v>
      </c>
      <c r="S188" s="1" t="s">
        <v>1181</v>
      </c>
      <c r="T188" s="1" t="str">
        <f t="shared" si="4"/>
        <v xml:space="preserve">Perumahan Tasbi I Blok F44, Tanjung Sari, Medan Selayang </v>
      </c>
      <c r="U188" s="1" t="s">
        <v>1181</v>
      </c>
      <c r="V188" s="1" t="s">
        <v>1182</v>
      </c>
      <c r="W188" s="1" t="s">
        <v>1183</v>
      </c>
      <c r="X188" s="1" t="s">
        <v>1183</v>
      </c>
      <c r="Y188" s="1" t="str">
        <f t="shared" si="5"/>
        <v>12</v>
      </c>
      <c r="Z188" s="1" t="str">
        <f>VLOOKUP(Y188,ja!E$2:F$35,2,FALSE)</f>
        <v>Sumatera Utara</v>
      </c>
      <c r="AA188" s="1" t="str">
        <f t="shared" si="6"/>
        <v>1275</v>
      </c>
      <c r="AB188" s="1" t="str">
        <f t="shared" si="7"/>
        <v>BPS Kota Medan</v>
      </c>
      <c r="AD188" s="1" t="s">
        <v>1150</v>
      </c>
      <c r="AE188" s="5" t="s">
        <v>81</v>
      </c>
      <c r="AF188" s="2" t="s">
        <v>82</v>
      </c>
      <c r="AG188" s="1">
        <v>1</v>
      </c>
      <c r="AH188" s="5">
        <f>VLOOKUP(D188,'olah pemlap'!G$2:J$589,3,FALSE)</f>
        <v>340017295</v>
      </c>
      <c r="AI188" s="1" t="e">
        <f>VLOOKUP(AH188,BiodataPemlap!B$2:O$152,5,FALSE)</f>
        <v>#N/A</v>
      </c>
    </row>
    <row r="189" spans="1:35" ht="12.75">
      <c r="A189" s="3">
        <v>45447.812239525461</v>
      </c>
      <c r="B189" s="1" t="s">
        <v>18</v>
      </c>
      <c r="C189" s="4" t="str">
        <f t="shared" si="0"/>
        <v>DIV KS</v>
      </c>
      <c r="D189" s="24" t="s">
        <v>2791</v>
      </c>
      <c r="E189" s="2" t="s">
        <v>489</v>
      </c>
      <c r="F189" s="1">
        <f t="shared" si="8"/>
        <v>1</v>
      </c>
      <c r="G189" s="1" t="s">
        <v>489</v>
      </c>
      <c r="H189" s="1">
        <f t="shared" si="2"/>
        <v>1</v>
      </c>
      <c r="I189" s="1" t="s">
        <v>2792</v>
      </c>
      <c r="J189" s="25" t="s">
        <v>2793</v>
      </c>
      <c r="K189" s="23" t="str">
        <f t="shared" si="3"/>
        <v>62895422929953</v>
      </c>
      <c r="L189" s="23" t="s">
        <v>2794</v>
      </c>
      <c r="M189" s="1" t="s">
        <v>2795</v>
      </c>
      <c r="N189" s="1" t="s">
        <v>1141</v>
      </c>
      <c r="O189" s="1" t="s">
        <v>2796</v>
      </c>
      <c r="P189" s="1" t="s">
        <v>2797</v>
      </c>
      <c r="Q189" s="1" t="s">
        <v>1144</v>
      </c>
      <c r="R189" s="1" t="s">
        <v>2798</v>
      </c>
      <c r="S189" s="1" t="s">
        <v>1558</v>
      </c>
      <c r="T189" s="1" t="str">
        <f t="shared" si="4"/>
        <v xml:space="preserve">Kalongan Kulon Rt 03/15 Papahan Tasikmadu Karanganyar </v>
      </c>
      <c r="U189" s="1" t="s">
        <v>1558</v>
      </c>
      <c r="V189" s="1" t="s">
        <v>1560</v>
      </c>
      <c r="W189" s="1" t="s">
        <v>1561</v>
      </c>
      <c r="X189" s="1" t="s">
        <v>1560</v>
      </c>
      <c r="Y189" s="1" t="str">
        <f t="shared" si="5"/>
        <v>33</v>
      </c>
      <c r="Z189" s="1" t="str">
        <f>VLOOKUP(Y189,ja!E$2:F$35,2,FALSE)</f>
        <v>Jawa Tengah</v>
      </c>
      <c r="AA189" s="1" t="str">
        <f t="shared" si="6"/>
        <v>3313</v>
      </c>
      <c r="AB189" s="1" t="str">
        <f t="shared" si="7"/>
        <v>BPS Kabupaten Karanganyar</v>
      </c>
      <c r="AD189" s="1" t="s">
        <v>1150</v>
      </c>
      <c r="AE189" s="5" t="s">
        <v>487</v>
      </c>
      <c r="AF189" s="2" t="s">
        <v>488</v>
      </c>
      <c r="AG189" s="1">
        <v>1</v>
      </c>
      <c r="AH189" s="5">
        <f>VLOOKUP(D189,'olah pemlap'!G$2:J$589,3,FALSE)</f>
        <v>340017911</v>
      </c>
      <c r="AI189" s="1" t="e">
        <f>VLOOKUP(AH189,BiodataPemlap!B$2:O$152,5,FALSE)</f>
        <v>#N/A</v>
      </c>
    </row>
    <row r="190" spans="1:35" ht="12.75">
      <c r="A190" s="3">
        <v>45447.735433807873</v>
      </c>
      <c r="B190" s="1" t="s">
        <v>20</v>
      </c>
      <c r="C190" s="4" t="str">
        <f t="shared" si="0"/>
        <v>DIV ST</v>
      </c>
      <c r="D190" s="24" t="s">
        <v>2799</v>
      </c>
      <c r="E190" s="2" t="s">
        <v>682</v>
      </c>
      <c r="F190" s="1">
        <f t="shared" si="8"/>
        <v>1</v>
      </c>
      <c r="G190" s="1" t="e">
        <f>VLOOKUP(D190,Sheet1!$A$2:$D$540,4,FALSE)</f>
        <v>#N/A</v>
      </c>
      <c r="H190" s="1" t="e">
        <f t="shared" si="2"/>
        <v>#N/A</v>
      </c>
      <c r="I190" s="1" t="s">
        <v>2800</v>
      </c>
      <c r="J190" s="25" t="s">
        <v>2801</v>
      </c>
      <c r="K190" s="23" t="str">
        <f t="shared" si="3"/>
        <v>6285738390347</v>
      </c>
      <c r="L190" s="26" t="s">
        <v>2802</v>
      </c>
      <c r="M190" s="1" t="s">
        <v>2803</v>
      </c>
      <c r="N190" s="1" t="s">
        <v>1141</v>
      </c>
      <c r="O190" s="1" t="s">
        <v>2804</v>
      </c>
      <c r="P190" s="1" t="s">
        <v>2805</v>
      </c>
      <c r="Q190" s="1" t="s">
        <v>1144</v>
      </c>
      <c r="R190" s="1" t="s">
        <v>2806</v>
      </c>
      <c r="S190" s="1" t="s">
        <v>1530</v>
      </c>
      <c r="T190" s="1" t="str">
        <f t="shared" si="4"/>
        <v>Jl Kh Wahid Hasyim Gg 2A No 30, Kelurahan Bandar Lor Kecamatan Mojoroto</v>
      </c>
      <c r="U190" s="1" t="s">
        <v>1268</v>
      </c>
      <c r="V190" s="1" t="s">
        <v>1531</v>
      </c>
      <c r="W190" s="1" t="s">
        <v>1322</v>
      </c>
      <c r="X190" s="1" t="s">
        <v>1531</v>
      </c>
      <c r="Y190" s="1" t="str">
        <f t="shared" si="5"/>
        <v>35</v>
      </c>
      <c r="Z190" s="1" t="str">
        <f>VLOOKUP(Y190,ja!E$2:F$35,2,FALSE)</f>
        <v>Jawa Timur</v>
      </c>
      <c r="AA190" s="1" t="str">
        <f t="shared" si="6"/>
        <v>3506</v>
      </c>
      <c r="AB190" s="1" t="str">
        <f t="shared" si="7"/>
        <v>BPS Kabupaten Kediri</v>
      </c>
      <c r="AD190" s="1" t="s">
        <v>1150</v>
      </c>
      <c r="AE190" s="5" t="s">
        <v>675</v>
      </c>
      <c r="AF190" s="2" t="s">
        <v>676</v>
      </c>
      <c r="AG190" s="1">
        <v>1</v>
      </c>
      <c r="AH190" s="5">
        <f>VLOOKUP(D190,'olah pemlap'!G$2:J$589,3,FALSE)</f>
        <v>340016620</v>
      </c>
      <c r="AI190" s="1" t="e">
        <f>VLOOKUP(AH190,BiodataPemlap!B$2:O$152,5,FALSE)</f>
        <v>#N/A</v>
      </c>
    </row>
    <row r="191" spans="1:35" ht="12.75">
      <c r="A191" s="3">
        <v>45447.751872430556</v>
      </c>
      <c r="B191" s="1" t="s">
        <v>23</v>
      </c>
      <c r="C191" s="4" t="str">
        <f t="shared" si="0"/>
        <v>DIII ST</v>
      </c>
      <c r="D191" s="24" t="s">
        <v>2807</v>
      </c>
      <c r="E191" s="2" t="s">
        <v>165</v>
      </c>
      <c r="F191" s="1">
        <f t="shared" si="8"/>
        <v>1</v>
      </c>
      <c r="G191" s="1" t="e">
        <f>VLOOKUP(D191,Sheet1!$A$2:$D$540,4,FALSE)</f>
        <v>#N/A</v>
      </c>
      <c r="H191" s="1" t="e">
        <f t="shared" si="2"/>
        <v>#N/A</v>
      </c>
      <c r="I191" s="1" t="s">
        <v>2808</v>
      </c>
      <c r="J191" s="25" t="s">
        <v>2809</v>
      </c>
      <c r="K191" s="23" t="str">
        <f t="shared" si="3"/>
        <v>6289628044027</v>
      </c>
      <c r="L191" s="23" t="s">
        <v>2810</v>
      </c>
      <c r="M191" s="1" t="s">
        <v>2811</v>
      </c>
      <c r="N191" s="1" t="s">
        <v>1475</v>
      </c>
      <c r="O191" s="1" t="s">
        <v>2812</v>
      </c>
      <c r="P191" s="1" t="s">
        <v>2813</v>
      </c>
      <c r="Q191" s="1" t="s">
        <v>1144</v>
      </c>
      <c r="R191" s="1" t="s">
        <v>2814</v>
      </c>
      <c r="S191" s="1" t="s">
        <v>1849</v>
      </c>
      <c r="T191" s="1" t="str">
        <f t="shared" si="4"/>
        <v>Jalan Agatis, Blok Eg No. 08, Komplek Kehutanan Ii, Rt/Rw 46/03, Kelurahan Talang Kelapa, Kecamatan Alang-Alang Lebar</v>
      </c>
      <c r="U191" s="1" t="s">
        <v>1850</v>
      </c>
      <c r="V191" s="1" t="s">
        <v>1851</v>
      </c>
      <c r="W191" s="1" t="s">
        <v>1852</v>
      </c>
      <c r="X191" s="1" t="s">
        <v>1851</v>
      </c>
      <c r="Y191" s="1" t="str">
        <f t="shared" si="5"/>
        <v>16</v>
      </c>
      <c r="Z191" s="1" t="str">
        <f>VLOOKUP(Y191,ja!E$2:F$35,2,FALSE)</f>
        <v>Sumatera Selatan</v>
      </c>
      <c r="AA191" s="1" t="str">
        <f t="shared" si="6"/>
        <v>1600</v>
      </c>
      <c r="AB191" s="1" t="str">
        <f t="shared" si="7"/>
        <v>BPS Provinsi Sumatera Selatan</v>
      </c>
      <c r="AD191" s="1" t="s">
        <v>1150</v>
      </c>
      <c r="AE191" s="5" t="s">
        <v>163</v>
      </c>
      <c r="AF191" s="2" t="s">
        <v>164</v>
      </c>
      <c r="AG191" s="1">
        <v>1</v>
      </c>
      <c r="AH191" s="5">
        <f>VLOOKUP(D191,'olah pemlap'!G$2:J$589,3,FALSE)</f>
        <v>340055914</v>
      </c>
      <c r="AI191" s="1" t="e">
        <f>VLOOKUP(AH191,BiodataPemlap!B$2:O$152,5,FALSE)</f>
        <v>#N/A</v>
      </c>
    </row>
    <row r="192" spans="1:35" ht="12.75">
      <c r="A192" s="3">
        <v>45447.739014259263</v>
      </c>
      <c r="B192" s="1" t="s">
        <v>57</v>
      </c>
      <c r="C192" s="4" t="str">
        <f t="shared" si="0"/>
        <v>DIV KS</v>
      </c>
      <c r="D192" s="24" t="s">
        <v>2815</v>
      </c>
      <c r="E192" s="2" t="s">
        <v>496</v>
      </c>
      <c r="F192" s="1">
        <f t="shared" si="8"/>
        <v>1</v>
      </c>
      <c r="G192" s="1" t="e">
        <f>VLOOKUP(D192,Sheet1!$A$2:$D$540,4,FALSE)</f>
        <v>#N/A</v>
      </c>
      <c r="H192" s="1" t="e">
        <f t="shared" si="2"/>
        <v>#N/A</v>
      </c>
      <c r="I192" s="1" t="s">
        <v>2816</v>
      </c>
      <c r="J192" s="25" t="s">
        <v>2817</v>
      </c>
      <c r="K192" s="23" t="str">
        <f t="shared" si="3"/>
        <v>6281329870543</v>
      </c>
      <c r="L192" s="23" t="s">
        <v>2818</v>
      </c>
      <c r="M192" s="1" t="s">
        <v>2819</v>
      </c>
      <c r="N192" s="1" t="s">
        <v>1141</v>
      </c>
      <c r="O192" s="1" t="s">
        <v>2820</v>
      </c>
      <c r="P192" s="1" t="s">
        <v>2821</v>
      </c>
      <c r="Q192" s="1" t="s">
        <v>1144</v>
      </c>
      <c r="R192" s="1" t="s">
        <v>2822</v>
      </c>
      <c r="S192" s="1" t="s">
        <v>2823</v>
      </c>
      <c r="T192" s="1" t="str">
        <f t="shared" si="4"/>
        <v>Sidomulyo, Rt24 Rw05, Kelurahan Krikilan, Kecamatan Masaran</v>
      </c>
      <c r="U192" s="1" t="s">
        <v>1558</v>
      </c>
      <c r="V192" s="1" t="s">
        <v>2824</v>
      </c>
      <c r="W192" s="1" t="s">
        <v>1560</v>
      </c>
      <c r="X192" s="1" t="s">
        <v>2824</v>
      </c>
      <c r="Y192" s="1" t="str">
        <f t="shared" si="5"/>
        <v>33</v>
      </c>
      <c r="Z192" s="1" t="str">
        <f>VLOOKUP(Y192,ja!E$2:F$35,2,FALSE)</f>
        <v>Jawa Tengah</v>
      </c>
      <c r="AA192" s="1" t="str">
        <f t="shared" si="6"/>
        <v>3314</v>
      </c>
      <c r="AB192" s="1" t="str">
        <f t="shared" si="7"/>
        <v>BPS Kabupaten Sragen</v>
      </c>
      <c r="AD192" s="1" t="s">
        <v>1150</v>
      </c>
      <c r="AE192" s="5" t="s">
        <v>497</v>
      </c>
      <c r="AF192" s="2" t="s">
        <v>498</v>
      </c>
      <c r="AG192" s="1">
        <v>1</v>
      </c>
      <c r="AH192" s="5" t="e">
        <f>VLOOKUP(D192,'olah pemlap'!G$2:J$589,3,FALSE)</f>
        <v>#N/A</v>
      </c>
      <c r="AI192" s="1" t="e">
        <f>VLOOKUP(AH192,BiodataPemlap!B$2:O$152,5,FALSE)</f>
        <v>#N/A</v>
      </c>
    </row>
    <row r="193" spans="1:35" ht="12.75">
      <c r="A193" s="3">
        <v>45447.897548402776</v>
      </c>
      <c r="B193" s="1" t="s">
        <v>57</v>
      </c>
      <c r="C193" s="4" t="str">
        <f t="shared" si="0"/>
        <v>DIV KS</v>
      </c>
      <c r="D193" s="24" t="s">
        <v>2825</v>
      </c>
      <c r="E193" s="2" t="s">
        <v>166</v>
      </c>
      <c r="F193" s="1">
        <f t="shared" si="8"/>
        <v>1</v>
      </c>
      <c r="G193" s="1" t="e">
        <f>VLOOKUP(D193,Sheet1!$A$2:$D$540,4,FALSE)</f>
        <v>#N/A</v>
      </c>
      <c r="H193" s="1" t="e">
        <f t="shared" si="2"/>
        <v>#N/A</v>
      </c>
      <c r="I193" s="1" t="s">
        <v>2826</v>
      </c>
      <c r="J193" s="25" t="s">
        <v>2827</v>
      </c>
      <c r="K193" s="23" t="str">
        <f t="shared" si="3"/>
        <v>6282177139621</v>
      </c>
      <c r="L193" s="23" t="s">
        <v>2828</v>
      </c>
      <c r="M193" s="1" t="s">
        <v>2829</v>
      </c>
      <c r="N193" s="1" t="s">
        <v>2830</v>
      </c>
      <c r="O193" s="1" t="s">
        <v>2831</v>
      </c>
      <c r="P193" s="1" t="s">
        <v>2832</v>
      </c>
      <c r="Q193" s="1" t="s">
        <v>1144</v>
      </c>
      <c r="R193" s="1" t="s">
        <v>2833</v>
      </c>
      <c r="S193" s="1" t="s">
        <v>1849</v>
      </c>
      <c r="T193" s="1" t="str">
        <f t="shared" si="4"/>
        <v>Jl. Putri Kembang Dadar, No.3860, Rt.52/Rw.16, Bukit Lama, Ilir Barat I</v>
      </c>
      <c r="U193" s="1" t="s">
        <v>2834</v>
      </c>
      <c r="V193" s="1" t="s">
        <v>1851</v>
      </c>
      <c r="W193" s="1" t="s">
        <v>1852</v>
      </c>
      <c r="X193" s="1" t="s">
        <v>1851</v>
      </c>
      <c r="Y193" s="1" t="str">
        <f t="shared" si="5"/>
        <v>16</v>
      </c>
      <c r="Z193" s="1" t="str">
        <f>VLOOKUP(Y193,ja!E$2:F$35,2,FALSE)</f>
        <v>Sumatera Selatan</v>
      </c>
      <c r="AA193" s="1" t="str">
        <f t="shared" si="6"/>
        <v>1600</v>
      </c>
      <c r="AB193" s="1" t="str">
        <f t="shared" si="7"/>
        <v>BPS Provinsi Sumatera Selatan</v>
      </c>
      <c r="AD193" s="1" t="s">
        <v>1150</v>
      </c>
      <c r="AE193" s="5" t="s">
        <v>163</v>
      </c>
      <c r="AF193" s="2" t="s">
        <v>164</v>
      </c>
      <c r="AG193" s="1">
        <v>1</v>
      </c>
      <c r="AH193" s="5">
        <f>VLOOKUP(D193,'olah pemlap'!G$2:J$589,3,FALSE)</f>
        <v>340055914</v>
      </c>
      <c r="AI193" s="1" t="e">
        <f>VLOOKUP(AH193,BiodataPemlap!B$2:O$152,5,FALSE)</f>
        <v>#N/A</v>
      </c>
    </row>
    <row r="194" spans="1:35" ht="12.75">
      <c r="A194" s="3">
        <v>45447.758874502309</v>
      </c>
      <c r="B194" s="1" t="s">
        <v>20</v>
      </c>
      <c r="C194" s="4" t="str">
        <f t="shared" si="0"/>
        <v>DIV ST</v>
      </c>
      <c r="D194" s="24" t="s">
        <v>2835</v>
      </c>
      <c r="E194" s="2" t="s">
        <v>273</v>
      </c>
      <c r="F194" s="1">
        <f t="shared" si="8"/>
        <v>1</v>
      </c>
      <c r="G194" s="1" t="e">
        <f>VLOOKUP(D194,Sheet1!$A$2:$D$540,4,FALSE)</f>
        <v>#N/A</v>
      </c>
      <c r="H194" s="1" t="e">
        <f t="shared" si="2"/>
        <v>#N/A</v>
      </c>
      <c r="I194" s="1" t="s">
        <v>2836</v>
      </c>
      <c r="J194" s="25" t="s">
        <v>2837</v>
      </c>
      <c r="K194" s="23" t="str">
        <f t="shared" si="3"/>
        <v>6281332884123</v>
      </c>
      <c r="L194" s="23" t="s">
        <v>2838</v>
      </c>
      <c r="M194" s="1" t="s">
        <v>2839</v>
      </c>
      <c r="N194" s="1" t="s">
        <v>1141</v>
      </c>
      <c r="O194" s="1" t="s">
        <v>2840</v>
      </c>
      <c r="P194" s="1" t="s">
        <v>2841</v>
      </c>
      <c r="Q194" s="1" t="s">
        <v>1144</v>
      </c>
      <c r="R194" s="1" t="s">
        <v>2842</v>
      </c>
      <c r="S194" s="1" t="s">
        <v>1309</v>
      </c>
      <c r="T194" s="1" t="str">
        <f t="shared" si="4"/>
        <v>Kos Pondok Sunda Bu Icah, Jalan Mulia No.20, Rt.8/Rw.8, Kelurahan Bidaracina, Jatinegara, Kota Jakarta Timur, Jatinegara, Dki Jakarta, Id, 13330</v>
      </c>
      <c r="U194" s="1" t="s">
        <v>1310</v>
      </c>
      <c r="V194" s="1" t="s">
        <v>1899</v>
      </c>
      <c r="W194" s="1" t="s">
        <v>1653</v>
      </c>
      <c r="X194" s="1" t="s">
        <v>1899</v>
      </c>
      <c r="Y194" s="1" t="str">
        <f t="shared" si="5"/>
        <v>31</v>
      </c>
      <c r="Z194" s="1" t="str">
        <f>VLOOKUP(Y194,ja!E$2:F$35,2,FALSE)</f>
        <v>DKI Jakarta</v>
      </c>
      <c r="AA194" s="1" t="str">
        <f t="shared" si="6"/>
        <v>3171</v>
      </c>
      <c r="AB194" s="1" t="str">
        <f t="shared" si="7"/>
        <v>BPS Kota Jakarta Selatan</v>
      </c>
      <c r="AD194" s="1" t="s">
        <v>1150</v>
      </c>
      <c r="AE194" s="5" t="s">
        <v>266</v>
      </c>
      <c r="AF194" s="2" t="s">
        <v>267</v>
      </c>
      <c r="AG194" s="1">
        <v>1</v>
      </c>
      <c r="AH194" s="5">
        <f>VLOOKUP(D194,'olah pemlap'!G$2:J$589,3,FALSE)</f>
        <v>340019172</v>
      </c>
      <c r="AI194" s="1" t="e">
        <f>VLOOKUP(AH194,BiodataPemlap!B$2:O$152,5,FALSE)</f>
        <v>#N/A</v>
      </c>
    </row>
    <row r="195" spans="1:35" ht="12.75">
      <c r="A195" s="3">
        <v>45447.746903194449</v>
      </c>
      <c r="B195" s="1" t="s">
        <v>141</v>
      </c>
      <c r="C195" s="4" t="str">
        <f t="shared" si="0"/>
        <v>DIV ST</v>
      </c>
      <c r="D195" s="24" t="s">
        <v>2843</v>
      </c>
      <c r="E195" s="2" t="s">
        <v>599</v>
      </c>
      <c r="F195" s="1">
        <f t="shared" si="8"/>
        <v>1</v>
      </c>
      <c r="G195" s="1" t="e">
        <f>VLOOKUP(D195,Sheet1!$A$2:$D$540,4,FALSE)</f>
        <v>#N/A</v>
      </c>
      <c r="H195" s="1" t="e">
        <f t="shared" si="2"/>
        <v>#N/A</v>
      </c>
      <c r="I195" s="1" t="s">
        <v>2844</v>
      </c>
      <c r="J195" s="25" t="s">
        <v>2845</v>
      </c>
      <c r="K195" s="23" t="str">
        <f t="shared" si="3"/>
        <v>6282137882798</v>
      </c>
      <c r="L195" s="23" t="s">
        <v>2846</v>
      </c>
      <c r="M195" s="1" t="s">
        <v>599</v>
      </c>
      <c r="N195" s="1" t="s">
        <v>1141</v>
      </c>
      <c r="O195" s="1" t="s">
        <v>2847</v>
      </c>
      <c r="P195" s="1" t="s">
        <v>2848</v>
      </c>
      <c r="Q195" s="1" t="s">
        <v>1144</v>
      </c>
      <c r="R195" s="1" t="s">
        <v>2849</v>
      </c>
      <c r="S195" s="1" t="s">
        <v>1540</v>
      </c>
      <c r="T195" s="1" t="str">
        <f t="shared" si="4"/>
        <v>Rt 06, Payaman Utara, Girirejo, Imogiri</v>
      </c>
      <c r="U195" s="1" t="s">
        <v>1540</v>
      </c>
      <c r="V195" s="1" t="s">
        <v>1703</v>
      </c>
      <c r="W195" s="1" t="s">
        <v>1149</v>
      </c>
      <c r="X195" s="1" t="s">
        <v>1703</v>
      </c>
      <c r="Y195" s="1" t="str">
        <f t="shared" si="5"/>
        <v>34</v>
      </c>
      <c r="Z195" s="1" t="str">
        <f>VLOOKUP(Y195,ja!E$2:F$35,2,FALSE)</f>
        <v>DI Yogyakarta</v>
      </c>
      <c r="AA195" s="1" t="str">
        <f t="shared" si="6"/>
        <v>3402</v>
      </c>
      <c r="AB195" s="1" t="str">
        <f t="shared" si="7"/>
        <v>BPS Kabupaten Bantul</v>
      </c>
      <c r="AD195" s="1" t="s">
        <v>1150</v>
      </c>
      <c r="AE195" s="5" t="s">
        <v>592</v>
      </c>
      <c r="AF195" s="2" t="s">
        <v>593</v>
      </c>
      <c r="AG195" s="1">
        <v>1</v>
      </c>
      <c r="AH195" s="5">
        <f>VLOOKUP(D195,'olah pemlap'!G$2:J$589,3,FALSE)</f>
        <v>340016991</v>
      </c>
      <c r="AI195" s="1" t="e">
        <f>VLOOKUP(AH195,BiodataPemlap!B$2:O$152,5,FALSE)</f>
        <v>#N/A</v>
      </c>
    </row>
    <row r="196" spans="1:35" ht="12.75">
      <c r="A196" s="3">
        <v>45447.745335486106</v>
      </c>
      <c r="B196" s="1" t="s">
        <v>38</v>
      </c>
      <c r="C196" s="4" t="str">
        <f t="shared" si="0"/>
        <v>DIV ST</v>
      </c>
      <c r="D196" s="24" t="s">
        <v>2850</v>
      </c>
      <c r="E196" s="2" t="s">
        <v>2851</v>
      </c>
      <c r="F196" s="1">
        <f t="shared" si="8"/>
        <v>1</v>
      </c>
      <c r="G196" s="1" t="e">
        <f>VLOOKUP(D196,Sheet1!$A$2:$D$540,4,FALSE)</f>
        <v>#N/A</v>
      </c>
      <c r="H196" s="1" t="e">
        <f t="shared" si="2"/>
        <v>#N/A</v>
      </c>
      <c r="I196" s="1" t="s">
        <v>2852</v>
      </c>
      <c r="J196" s="1">
        <v>6281361074232</v>
      </c>
      <c r="K196" s="23">
        <f t="shared" si="3"/>
        <v>6281361074232</v>
      </c>
      <c r="L196" s="23" t="s">
        <v>2853</v>
      </c>
      <c r="M196" s="1" t="s">
        <v>2851</v>
      </c>
      <c r="N196" s="1" t="s">
        <v>1141</v>
      </c>
      <c r="O196" s="1" t="s">
        <v>2854</v>
      </c>
      <c r="P196" s="1" t="s">
        <v>2855</v>
      </c>
      <c r="Q196" s="1" t="s">
        <v>1144</v>
      </c>
      <c r="R196" s="1" t="s">
        <v>2856</v>
      </c>
      <c r="S196" s="1" t="s">
        <v>1181</v>
      </c>
      <c r="T196" s="1" t="str">
        <f t="shared" si="4"/>
        <v>Jl. Pintu Air Iv Komplek Idi No. 59, Kwala Bekala, Kecamatan Medan Johor, Kota Medan, Sumatera Utara 20142</v>
      </c>
      <c r="U196" s="1" t="s">
        <v>1393</v>
      </c>
      <c r="V196" s="1" t="s">
        <v>1182</v>
      </c>
      <c r="W196" s="1" t="s">
        <v>1183</v>
      </c>
      <c r="X196" s="1" t="s">
        <v>1182</v>
      </c>
      <c r="Y196" s="1" t="str">
        <f t="shared" si="5"/>
        <v>12</v>
      </c>
      <c r="Z196" s="1" t="str">
        <f>VLOOKUP(Y196,ja!E$2:F$35,2,FALSE)</f>
        <v>Sumatera Utara</v>
      </c>
      <c r="AA196" s="1" t="str">
        <f t="shared" si="6"/>
        <v>1200</v>
      </c>
      <c r="AB196" s="1" t="str">
        <f t="shared" si="7"/>
        <v>BPS Provinsi Sumatera Utara</v>
      </c>
      <c r="AD196" s="1" t="s">
        <v>1150</v>
      </c>
      <c r="AE196" s="5" t="s">
        <v>28</v>
      </c>
      <c r="AF196" s="2" t="s">
        <v>29</v>
      </c>
      <c r="AG196" s="1">
        <v>1</v>
      </c>
      <c r="AH196" s="5" t="e">
        <f>VLOOKUP(D196,'olah pemlap'!G$2:J$589,3,FALSE)</f>
        <v>#N/A</v>
      </c>
      <c r="AI196" s="1" t="e">
        <f>VLOOKUP(AH196,BiodataPemlap!B$2:O$152,5,FALSE)</f>
        <v>#N/A</v>
      </c>
    </row>
    <row r="197" spans="1:35" ht="12.75">
      <c r="A197" s="3">
        <v>45447.746716828704</v>
      </c>
      <c r="B197" s="1" t="s">
        <v>75</v>
      </c>
      <c r="C197" s="4" t="str">
        <f t="shared" si="0"/>
        <v>DIV KS</v>
      </c>
      <c r="D197" s="24" t="s">
        <v>2857</v>
      </c>
      <c r="E197" s="2" t="s">
        <v>594</v>
      </c>
      <c r="F197" s="1">
        <f t="shared" si="8"/>
        <v>1</v>
      </c>
      <c r="G197" s="1" t="e">
        <f>VLOOKUP(D197,Sheet1!$A$2:$D$540,4,FALSE)</f>
        <v>#N/A</v>
      </c>
      <c r="H197" s="1" t="e">
        <f t="shared" si="2"/>
        <v>#N/A</v>
      </c>
      <c r="I197" s="1" t="s">
        <v>2858</v>
      </c>
      <c r="J197" s="25" t="s">
        <v>2859</v>
      </c>
      <c r="K197" s="23" t="str">
        <f t="shared" si="3"/>
        <v>6287871958116</v>
      </c>
      <c r="L197" s="23" t="s">
        <v>2860</v>
      </c>
      <c r="M197" s="1" t="s">
        <v>594</v>
      </c>
      <c r="N197" s="1" t="s">
        <v>1286</v>
      </c>
      <c r="O197" s="1" t="s">
        <v>2861</v>
      </c>
      <c r="P197" s="1" t="s">
        <v>2862</v>
      </c>
      <c r="Q197" s="1" t="s">
        <v>1144</v>
      </c>
      <c r="R197" s="1" t="s">
        <v>2863</v>
      </c>
      <c r="S197" s="1" t="s">
        <v>1540</v>
      </c>
      <c r="T197" s="1" t="str">
        <f t="shared" si="4"/>
        <v>Jl, Kh Hasyim Ashari No.127, Mandingan Rt 5, Ringinharjo, Bantul, Bantul
Https://Maps.App.Goo.Gl/Pxtbz77Jkmpjxeip8</v>
      </c>
      <c r="U197" s="1" t="s">
        <v>1540</v>
      </c>
      <c r="V197" s="1" t="s">
        <v>1703</v>
      </c>
      <c r="W197" s="1" t="s">
        <v>1149</v>
      </c>
      <c r="X197" s="1" t="s">
        <v>1703</v>
      </c>
      <c r="Y197" s="1" t="str">
        <f t="shared" si="5"/>
        <v>34</v>
      </c>
      <c r="Z197" s="1" t="str">
        <f>VLOOKUP(Y197,ja!E$2:F$35,2,FALSE)</f>
        <v>DI Yogyakarta</v>
      </c>
      <c r="AA197" s="1" t="str">
        <f t="shared" si="6"/>
        <v>3402</v>
      </c>
      <c r="AB197" s="1" t="str">
        <f t="shared" si="7"/>
        <v>BPS Kabupaten Bantul</v>
      </c>
      <c r="AD197" s="1" t="s">
        <v>1150</v>
      </c>
      <c r="AE197" s="5" t="s">
        <v>592</v>
      </c>
      <c r="AF197" s="2" t="s">
        <v>593</v>
      </c>
      <c r="AG197" s="1">
        <v>1</v>
      </c>
      <c r="AH197" s="5">
        <f>VLOOKUP(D197,'olah pemlap'!G$2:J$589,3,FALSE)</f>
        <v>340016082</v>
      </c>
      <c r="AI197" s="1" t="e">
        <f>VLOOKUP(AH197,BiodataPemlap!B$2:O$152,5,FALSE)</f>
        <v>#N/A</v>
      </c>
    </row>
    <row r="198" spans="1:35" ht="12.75">
      <c r="A198" s="3">
        <v>45449.051372013884</v>
      </c>
      <c r="B198" s="1" t="s">
        <v>32</v>
      </c>
      <c r="C198" s="4" t="str">
        <f t="shared" si="0"/>
        <v>DIV KS</v>
      </c>
      <c r="D198" s="24" t="s">
        <v>2864</v>
      </c>
      <c r="E198" s="2" t="s">
        <v>329</v>
      </c>
      <c r="F198" s="1">
        <f t="shared" si="8"/>
        <v>1</v>
      </c>
      <c r="G198" s="1" t="e">
        <f>VLOOKUP(D198,Sheet1!$A$2:$D$540,4,FALSE)</f>
        <v>#N/A</v>
      </c>
      <c r="H198" s="1" t="e">
        <f t="shared" si="2"/>
        <v>#N/A</v>
      </c>
      <c r="I198" s="1" t="s">
        <v>2865</v>
      </c>
      <c r="J198" s="25" t="s">
        <v>2866</v>
      </c>
      <c r="K198" s="23" t="str">
        <f t="shared" si="3"/>
        <v>6285156460949</v>
      </c>
      <c r="L198" s="26" t="s">
        <v>2867</v>
      </c>
      <c r="M198" s="1" t="s">
        <v>2868</v>
      </c>
      <c r="N198" s="1" t="s">
        <v>1177</v>
      </c>
      <c r="O198" s="1" t="s">
        <v>2869</v>
      </c>
      <c r="P198" s="1" t="s">
        <v>2870</v>
      </c>
      <c r="Q198" s="1" t="s">
        <v>1144</v>
      </c>
      <c r="R198" s="1" t="s">
        <v>2870</v>
      </c>
      <c r="S198" s="1" t="s">
        <v>1158</v>
      </c>
      <c r="T198" s="1" t="str">
        <f t="shared" si="4"/>
        <v>Jl. Marga Mulya No. 42, Rt 007/Rw 05,  Kel. Halim Pk, Kec. Makasar, Jakarta Timur</v>
      </c>
      <c r="U198" s="1" t="s">
        <v>1591</v>
      </c>
      <c r="V198" s="1" t="s">
        <v>1592</v>
      </c>
      <c r="W198" s="1" t="s">
        <v>2423</v>
      </c>
      <c r="X198" s="1" t="s">
        <v>1592</v>
      </c>
      <c r="Y198" s="1" t="str">
        <f t="shared" si="5"/>
        <v>32</v>
      </c>
      <c r="Z198" s="1" t="str">
        <f>VLOOKUP(Y198,ja!E$2:F$35,2,FALSE)</f>
        <v>Jawa Barat</v>
      </c>
      <c r="AA198" s="1" t="str">
        <f t="shared" si="6"/>
        <v>3201</v>
      </c>
      <c r="AB198" s="1" t="str">
        <f t="shared" si="7"/>
        <v>BPS Kabupaten Bogor</v>
      </c>
      <c r="AD198" s="1" t="s">
        <v>1150</v>
      </c>
      <c r="AE198" s="5" t="s">
        <v>327</v>
      </c>
      <c r="AF198" s="2" t="s">
        <v>328</v>
      </c>
      <c r="AG198" s="1">
        <v>1</v>
      </c>
      <c r="AH198" s="5">
        <f>VLOOKUP(D198,'olah pemlap'!G$2:J$589,3,FALSE)</f>
        <v>340016189</v>
      </c>
      <c r="AI198" s="1" t="e">
        <f>VLOOKUP(AH198,BiodataPemlap!B$2:O$152,5,FALSE)</f>
        <v>#N/A</v>
      </c>
    </row>
    <row r="199" spans="1:35" ht="12.75">
      <c r="A199" s="3">
        <v>45447.746906342596</v>
      </c>
      <c r="B199" s="1" t="s">
        <v>41</v>
      </c>
      <c r="C199" s="4" t="str">
        <f t="shared" si="0"/>
        <v>DIV ST</v>
      </c>
      <c r="D199" s="24" t="s">
        <v>2871</v>
      </c>
      <c r="E199" s="2" t="s">
        <v>325</v>
      </c>
      <c r="F199" s="1">
        <f t="shared" si="8"/>
        <v>1</v>
      </c>
      <c r="G199" s="1" t="e">
        <f>VLOOKUP(D199,Sheet1!$A$2:$D$540,4,FALSE)</f>
        <v>#N/A</v>
      </c>
      <c r="H199" s="1" t="e">
        <f t="shared" si="2"/>
        <v>#N/A</v>
      </c>
      <c r="I199" s="1" t="s">
        <v>2872</v>
      </c>
      <c r="J199" s="25" t="s">
        <v>2873</v>
      </c>
      <c r="K199" s="23" t="str">
        <f t="shared" si="3"/>
        <v>628970207939</v>
      </c>
      <c r="L199" s="23" t="s">
        <v>2874</v>
      </c>
      <c r="M199" s="1" t="s">
        <v>2875</v>
      </c>
      <c r="N199" s="1" t="s">
        <v>1155</v>
      </c>
      <c r="O199" s="1" t="s">
        <v>2876</v>
      </c>
      <c r="P199" s="1" t="s">
        <v>1379</v>
      </c>
      <c r="Q199" s="1" t="s">
        <v>1144</v>
      </c>
      <c r="R199" s="1" t="s">
        <v>2877</v>
      </c>
      <c r="S199" s="1" t="s">
        <v>2580</v>
      </c>
      <c r="T199" s="1" t="str">
        <f t="shared" si="4"/>
        <v>Jl. Balikpapan No. 36 Rt.01/Rw.10, Kelurahan Antapani Kidul, Kecamatan Antapani</v>
      </c>
      <c r="U199" s="1" t="s">
        <v>2713</v>
      </c>
      <c r="V199" s="1" t="s">
        <v>2581</v>
      </c>
      <c r="W199" s="1" t="s">
        <v>2582</v>
      </c>
      <c r="X199" s="1" t="s">
        <v>2581</v>
      </c>
      <c r="Y199" s="1" t="str">
        <f t="shared" si="5"/>
        <v>32</v>
      </c>
      <c r="Z199" s="1" t="str">
        <f>VLOOKUP(Y199,ja!E$2:F$35,2,FALSE)</f>
        <v>Jawa Barat</v>
      </c>
      <c r="AA199" s="1" t="str">
        <f t="shared" si="6"/>
        <v>3200</v>
      </c>
      <c r="AB199" s="1" t="str">
        <f t="shared" si="7"/>
        <v>BPS Provinsi Jawa Barat</v>
      </c>
      <c r="AD199" s="1" t="s">
        <v>1150</v>
      </c>
      <c r="AE199" s="5" t="s">
        <v>321</v>
      </c>
      <c r="AF199" s="2" t="s">
        <v>322</v>
      </c>
      <c r="AG199" s="1">
        <v>1</v>
      </c>
      <c r="AH199" s="5">
        <f>VLOOKUP(D199,'olah pemlap'!G$2:J$589,3,FALSE)</f>
        <v>340017287</v>
      </c>
      <c r="AI199" s="1" t="e">
        <f>VLOOKUP(AH199,BiodataPemlap!B$2:O$152,5,FALSE)</f>
        <v>#N/A</v>
      </c>
    </row>
    <row r="200" spans="1:35" ht="12.75">
      <c r="A200" s="3">
        <v>45447.748859479165</v>
      </c>
      <c r="B200" s="1" t="s">
        <v>20</v>
      </c>
      <c r="C200" s="4" t="str">
        <f t="shared" si="0"/>
        <v>DIV ST</v>
      </c>
      <c r="D200" s="24" t="s">
        <v>2878</v>
      </c>
      <c r="E200" s="2" t="s">
        <v>453</v>
      </c>
      <c r="F200" s="1">
        <f t="shared" si="8"/>
        <v>1</v>
      </c>
      <c r="G200" s="1" t="e">
        <f>VLOOKUP(D200,Sheet1!$A$2:$D$540,4,FALSE)</f>
        <v>#N/A</v>
      </c>
      <c r="H200" s="1" t="e">
        <f t="shared" si="2"/>
        <v>#N/A</v>
      </c>
      <c r="I200" s="1" t="s">
        <v>2879</v>
      </c>
      <c r="J200" s="25" t="s">
        <v>2880</v>
      </c>
      <c r="K200" s="23" t="str">
        <f t="shared" si="3"/>
        <v>6287715167188</v>
      </c>
      <c r="L200" s="23" t="s">
        <v>2881</v>
      </c>
      <c r="M200" s="1" t="s">
        <v>2882</v>
      </c>
      <c r="N200" s="1" t="s">
        <v>1177</v>
      </c>
      <c r="O200" s="1" t="s">
        <v>2883</v>
      </c>
      <c r="P200" s="1" t="s">
        <v>2884</v>
      </c>
      <c r="Q200" s="1" t="s">
        <v>1144</v>
      </c>
      <c r="R200" s="1" t="s">
        <v>2885</v>
      </c>
      <c r="S200" s="1" t="s">
        <v>1169</v>
      </c>
      <c r="T200" s="1" t="str">
        <f t="shared" si="4"/>
        <v>Congkrang, Rt.7/Rw.4, Congkrang, Muntilan, Kabupaten Magelang, Jawa Tengah</v>
      </c>
      <c r="U200" s="1" t="s">
        <v>1170</v>
      </c>
      <c r="V200" s="1" t="s">
        <v>1172</v>
      </c>
      <c r="W200" s="1" t="s">
        <v>1171</v>
      </c>
      <c r="X200" s="1" t="s">
        <v>1172</v>
      </c>
      <c r="Y200" s="1" t="str">
        <f t="shared" si="5"/>
        <v>33</v>
      </c>
      <c r="Z200" s="1" t="str">
        <f>VLOOKUP(Y200,ja!E$2:F$35,2,FALSE)</f>
        <v>Jawa Tengah</v>
      </c>
      <c r="AA200" s="1" t="str">
        <f t="shared" si="6"/>
        <v>3308</v>
      </c>
      <c r="AB200" s="1" t="str">
        <f t="shared" si="7"/>
        <v>BPS Kabupaten Magelang</v>
      </c>
      <c r="AD200" s="1" t="s">
        <v>1150</v>
      </c>
      <c r="AE200" s="5" t="s">
        <v>449</v>
      </c>
      <c r="AF200" s="2" t="s">
        <v>450</v>
      </c>
      <c r="AG200" s="1">
        <v>1</v>
      </c>
      <c r="AH200" s="5" t="e">
        <f>VLOOKUP(D200,'olah pemlap'!G$2:J$589,3,FALSE)</f>
        <v>#N/A</v>
      </c>
      <c r="AI200" s="1" t="e">
        <f>VLOOKUP(AH200,BiodataPemlap!B$2:O$152,5,FALSE)</f>
        <v>#N/A</v>
      </c>
    </row>
    <row r="201" spans="1:35" ht="12.75">
      <c r="A201" s="3">
        <v>45447.749329247687</v>
      </c>
      <c r="B201" s="1" t="s">
        <v>75</v>
      </c>
      <c r="C201" s="4" t="str">
        <f t="shared" si="0"/>
        <v>DIV KS</v>
      </c>
      <c r="D201" s="24" t="s">
        <v>2886</v>
      </c>
      <c r="E201" s="2" t="s">
        <v>490</v>
      </c>
      <c r="F201" s="1">
        <f t="shared" si="8"/>
        <v>1</v>
      </c>
      <c r="G201" s="1" t="e">
        <f>VLOOKUP(D201,Sheet1!$A$2:$D$540,4,FALSE)</f>
        <v>#N/A</v>
      </c>
      <c r="H201" s="1" t="e">
        <f t="shared" si="2"/>
        <v>#N/A</v>
      </c>
      <c r="I201" s="1" t="s">
        <v>2887</v>
      </c>
      <c r="J201" s="25" t="s">
        <v>2888</v>
      </c>
      <c r="K201" s="23" t="str">
        <f t="shared" si="3"/>
        <v>6289526668146</v>
      </c>
      <c r="L201" s="23" t="s">
        <v>2889</v>
      </c>
      <c r="M201" s="1" t="s">
        <v>2890</v>
      </c>
      <c r="N201" s="1" t="s">
        <v>1141</v>
      </c>
      <c r="O201" s="1" t="s">
        <v>2891</v>
      </c>
      <c r="P201" s="1" t="s">
        <v>2892</v>
      </c>
      <c r="Q201" s="1" t="s">
        <v>1144</v>
      </c>
      <c r="R201" s="1" t="s">
        <v>2893</v>
      </c>
      <c r="S201" s="1" t="s">
        <v>1558</v>
      </c>
      <c r="T201" s="1" t="str">
        <f t="shared" si="4"/>
        <v>Pasekan Rt 006 Rw 006, Kelurahan Gantiwarno, Kecamatan Matesih</v>
      </c>
      <c r="U201" s="1" t="s">
        <v>1559</v>
      </c>
      <c r="V201" s="1" t="s">
        <v>1560</v>
      </c>
      <c r="W201" s="1" t="s">
        <v>1561</v>
      </c>
      <c r="X201" s="1" t="s">
        <v>1560</v>
      </c>
      <c r="Y201" s="1" t="str">
        <f t="shared" si="5"/>
        <v>33</v>
      </c>
      <c r="Z201" s="1" t="str">
        <f>VLOOKUP(Y201,ja!E$2:F$35,2,FALSE)</f>
        <v>Jawa Tengah</v>
      </c>
      <c r="AA201" s="1" t="str">
        <f t="shared" si="6"/>
        <v>3313</v>
      </c>
      <c r="AB201" s="1" t="str">
        <f t="shared" si="7"/>
        <v>BPS Kabupaten Karanganyar</v>
      </c>
      <c r="AD201" s="1" t="s">
        <v>1150</v>
      </c>
      <c r="AE201" s="5" t="s">
        <v>487</v>
      </c>
      <c r="AF201" s="2" t="s">
        <v>488</v>
      </c>
      <c r="AG201" s="1">
        <v>1</v>
      </c>
      <c r="AH201" s="5">
        <f>VLOOKUP(D201,'olah pemlap'!G$2:J$589,3,FALSE)</f>
        <v>340017911</v>
      </c>
      <c r="AI201" s="1" t="e">
        <f>VLOOKUP(AH201,BiodataPemlap!B$2:O$152,5,FALSE)</f>
        <v>#N/A</v>
      </c>
    </row>
    <row r="202" spans="1:35" ht="12.75">
      <c r="A202" s="3">
        <v>45447.749414421298</v>
      </c>
      <c r="B202" s="1" t="s">
        <v>47</v>
      </c>
      <c r="C202" s="4" t="str">
        <f t="shared" si="0"/>
        <v>DIII ST</v>
      </c>
      <c r="D202" s="24" t="s">
        <v>2894</v>
      </c>
      <c r="E202" s="2" t="s">
        <v>308</v>
      </c>
      <c r="F202" s="1">
        <f t="shared" si="8"/>
        <v>1</v>
      </c>
      <c r="G202" s="1" t="e">
        <f>VLOOKUP(D202,Sheet1!$A$2:$D$540,4,FALSE)</f>
        <v>#N/A</v>
      </c>
      <c r="H202" s="1" t="e">
        <f t="shared" si="2"/>
        <v>#N/A</v>
      </c>
      <c r="I202" s="1" t="s">
        <v>2895</v>
      </c>
      <c r="J202" s="25" t="s">
        <v>2896</v>
      </c>
      <c r="K202" s="23" t="str">
        <f t="shared" si="3"/>
        <v>6282260558675</v>
      </c>
      <c r="L202" s="23" t="s">
        <v>2897</v>
      </c>
      <c r="M202" s="1" t="s">
        <v>2898</v>
      </c>
      <c r="N202" s="1" t="s">
        <v>1141</v>
      </c>
      <c r="O202" s="1" t="s">
        <v>2899</v>
      </c>
      <c r="P202" s="1" t="s">
        <v>2900</v>
      </c>
      <c r="Q202" s="1" t="s">
        <v>1144</v>
      </c>
      <c r="R202" s="1" t="s">
        <v>2901</v>
      </c>
      <c r="S202" s="1" t="s">
        <v>2902</v>
      </c>
      <c r="T202" s="1" t="str">
        <f t="shared" si="4"/>
        <v>Gang Kebon Sayur I, No.22, Rt.4/Rw.15, Kelurahan Bidara Cina, Jatinegara</v>
      </c>
      <c r="U202" s="1" t="s">
        <v>1158</v>
      </c>
      <c r="V202" s="1" t="s">
        <v>1161</v>
      </c>
      <c r="W202" s="1" t="s">
        <v>1160</v>
      </c>
      <c r="X202" s="1" t="s">
        <v>2366</v>
      </c>
      <c r="Y202" s="1" t="str">
        <f t="shared" si="5"/>
        <v>31</v>
      </c>
      <c r="Z202" s="1" t="str">
        <f>VLOOKUP(Y202,ja!E$2:F$35,2,FALSE)</f>
        <v>DKI Jakarta</v>
      </c>
      <c r="AA202" s="1" t="str">
        <f t="shared" si="6"/>
        <v>3175</v>
      </c>
      <c r="AB202" s="1" t="str">
        <f t="shared" si="7"/>
        <v>BPS Kota Jakarta Utara</v>
      </c>
      <c r="AD202" s="1" t="s">
        <v>1150</v>
      </c>
      <c r="AE202" s="5" t="s">
        <v>309</v>
      </c>
      <c r="AF202" s="2" t="s">
        <v>310</v>
      </c>
      <c r="AG202" s="1">
        <v>1</v>
      </c>
      <c r="AH202" s="5">
        <f>VLOOKUP(D202,'olah pemlap'!G$2:J$589,3,FALSE)</f>
        <v>340058514</v>
      </c>
      <c r="AI202" s="1" t="e">
        <f>VLOOKUP(AH202,BiodataPemlap!B$2:O$152,5,FALSE)</f>
        <v>#N/A</v>
      </c>
    </row>
    <row r="203" spans="1:35" ht="12.75">
      <c r="A203" s="3">
        <v>45448.669452152782</v>
      </c>
      <c r="B203" s="1" t="s">
        <v>38</v>
      </c>
      <c r="C203" s="4" t="str">
        <f t="shared" si="0"/>
        <v>DIV ST</v>
      </c>
      <c r="D203" s="24" t="s">
        <v>2903</v>
      </c>
      <c r="E203" s="2" t="s">
        <v>98</v>
      </c>
      <c r="F203" s="1">
        <f t="shared" si="8"/>
        <v>1</v>
      </c>
      <c r="G203" s="1" t="e">
        <f>VLOOKUP(D203,Sheet1!$A$2:$D$540,4,FALSE)</f>
        <v>#N/A</v>
      </c>
      <c r="H203" s="1" t="e">
        <f t="shared" si="2"/>
        <v>#N/A</v>
      </c>
      <c r="I203" s="1" t="s">
        <v>2904</v>
      </c>
      <c r="J203" s="25" t="s">
        <v>2905</v>
      </c>
      <c r="K203" s="23" t="str">
        <f t="shared" si="3"/>
        <v>6282383696014</v>
      </c>
      <c r="L203" s="23" t="s">
        <v>2906</v>
      </c>
      <c r="M203" s="1" t="s">
        <v>98</v>
      </c>
      <c r="N203" s="1" t="s">
        <v>1141</v>
      </c>
      <c r="O203" s="1" t="s">
        <v>2907</v>
      </c>
      <c r="P203" s="1" t="s">
        <v>2908</v>
      </c>
      <c r="Q203" s="1" t="s">
        <v>1144</v>
      </c>
      <c r="R203" s="1" t="s">
        <v>2909</v>
      </c>
      <c r="S203" s="1" t="s">
        <v>1237</v>
      </c>
      <c r="T203" s="1" t="str">
        <f t="shared" si="4"/>
        <v xml:space="preserve">Jalan Patanangan No. 144 Rt 001/Rw 002, Kelurahan Kubu Gulai Bancah, Kecamatan Mandiangin Koto Selayan </v>
      </c>
      <c r="U203" s="1" t="s">
        <v>2910</v>
      </c>
      <c r="V203" s="1" t="s">
        <v>1238</v>
      </c>
      <c r="W203" s="1" t="s">
        <v>2911</v>
      </c>
      <c r="X203" s="1" t="s">
        <v>1238</v>
      </c>
      <c r="Y203" s="1" t="str">
        <f t="shared" si="5"/>
        <v>13</v>
      </c>
      <c r="Z203" s="1" t="str">
        <f>VLOOKUP(Y203,ja!E$2:F$35,2,FALSE)</f>
        <v>Sumatera Barat</v>
      </c>
      <c r="AA203" s="1" t="str">
        <f t="shared" si="6"/>
        <v>1375</v>
      </c>
      <c r="AB203" s="1" t="str">
        <f t="shared" si="7"/>
        <v>BPS Kota Bukittinggi</v>
      </c>
      <c r="AC203" s="1">
        <v>1374</v>
      </c>
      <c r="AD203" s="1" t="s">
        <v>97</v>
      </c>
      <c r="AE203" s="5">
        <v>1374</v>
      </c>
      <c r="AF203" s="2" t="s">
        <v>97</v>
      </c>
      <c r="AG203" s="1">
        <v>1</v>
      </c>
      <c r="AH203" s="5" t="e">
        <f>VLOOKUP(D203,'olah pemlap'!G$2:J$589,3,FALSE)</f>
        <v>#N/A</v>
      </c>
      <c r="AI203" s="1" t="e">
        <f>VLOOKUP(AH203,BiodataPemlap!B$2:O$152,5,FALSE)</f>
        <v>#N/A</v>
      </c>
    </row>
    <row r="204" spans="1:35" ht="12.75">
      <c r="A204" s="3">
        <v>45447.752377650468</v>
      </c>
      <c r="B204" s="1" t="s">
        <v>62</v>
      </c>
      <c r="C204" s="4" t="str">
        <f t="shared" si="0"/>
        <v>DIV KS</v>
      </c>
      <c r="D204" s="24" t="s">
        <v>2912</v>
      </c>
      <c r="E204" s="2" t="s">
        <v>130</v>
      </c>
      <c r="F204" s="1">
        <f t="shared" si="8"/>
        <v>1</v>
      </c>
      <c r="G204" s="1" t="e">
        <f>VLOOKUP(D204,Sheet1!$A$2:$D$540,4,FALSE)</f>
        <v>#N/A</v>
      </c>
      <c r="H204" s="1" t="e">
        <f t="shared" si="2"/>
        <v>#N/A</v>
      </c>
      <c r="I204" s="1" t="s">
        <v>2913</v>
      </c>
      <c r="J204" s="25" t="s">
        <v>2914</v>
      </c>
      <c r="K204" s="23" t="str">
        <f t="shared" si="3"/>
        <v>6282388206019</v>
      </c>
      <c r="L204" s="23" t="s">
        <v>2915</v>
      </c>
      <c r="M204" s="1" t="s">
        <v>2916</v>
      </c>
      <c r="N204" s="1" t="s">
        <v>2830</v>
      </c>
      <c r="O204" s="1" t="s">
        <v>2917</v>
      </c>
      <c r="P204" s="1" t="s">
        <v>2918</v>
      </c>
      <c r="Q204" s="1" t="s">
        <v>1144</v>
      </c>
      <c r="R204" s="1" t="s">
        <v>2919</v>
      </c>
      <c r="S204" s="1" t="s">
        <v>1731</v>
      </c>
      <c r="T204" s="1" t="str">
        <f t="shared" si="4"/>
        <v>Lundang, Kenagarian Panampuang, Kecamatan Ampek Angkek</v>
      </c>
      <c r="U204" s="1" t="s">
        <v>1237</v>
      </c>
      <c r="V204" s="1" t="s">
        <v>1238</v>
      </c>
      <c r="W204" s="1" t="s">
        <v>2911</v>
      </c>
      <c r="X204" s="1" t="s">
        <v>1238</v>
      </c>
      <c r="Y204" s="1" t="str">
        <f t="shared" si="5"/>
        <v>13</v>
      </c>
      <c r="Z204" s="1" t="str">
        <f>VLOOKUP(Y204,ja!E$2:F$35,2,FALSE)</f>
        <v>Sumatera Barat</v>
      </c>
      <c r="AA204" s="1" t="str">
        <f t="shared" si="6"/>
        <v>1375</v>
      </c>
      <c r="AB204" s="1" t="str">
        <f t="shared" si="7"/>
        <v>BPS Kota Bukittinggi</v>
      </c>
      <c r="AD204" s="1" t="s">
        <v>1150</v>
      </c>
      <c r="AE204" s="5" t="s">
        <v>128</v>
      </c>
      <c r="AF204" s="2" t="s">
        <v>129</v>
      </c>
      <c r="AG204" s="1">
        <v>1</v>
      </c>
      <c r="AH204" s="5">
        <f>VLOOKUP(D204,'olah pemlap'!G$2:J$589,3,FALSE)</f>
        <v>340013546</v>
      </c>
      <c r="AI204" s="1" t="e">
        <f>VLOOKUP(AH204,BiodataPemlap!B$2:O$152,5,FALSE)</f>
        <v>#N/A</v>
      </c>
    </row>
    <row r="205" spans="1:35" ht="12.75">
      <c r="A205" s="3">
        <v>45449.299826655093</v>
      </c>
      <c r="B205" s="1" t="s">
        <v>35</v>
      </c>
      <c r="C205" s="4" t="str">
        <f t="shared" si="0"/>
        <v>DIV ST</v>
      </c>
      <c r="D205" s="24" t="s">
        <v>2920</v>
      </c>
      <c r="E205" s="2" t="s">
        <v>569</v>
      </c>
      <c r="F205" s="1">
        <f t="shared" si="8"/>
        <v>1</v>
      </c>
      <c r="G205" s="1" t="e">
        <f>VLOOKUP(D205,Sheet1!$A$2:$D$540,4,FALSE)</f>
        <v>#N/A</v>
      </c>
      <c r="H205" s="1" t="e">
        <f t="shared" si="2"/>
        <v>#N/A</v>
      </c>
      <c r="I205" s="1" t="s">
        <v>2921</v>
      </c>
      <c r="J205" s="25" t="s">
        <v>2922</v>
      </c>
      <c r="K205" s="23" t="str">
        <f t="shared" si="3"/>
        <v>6289666269036</v>
      </c>
      <c r="L205" s="26" t="s">
        <v>2923</v>
      </c>
      <c r="M205" s="1" t="s">
        <v>2924</v>
      </c>
      <c r="N205" s="1" t="s">
        <v>1177</v>
      </c>
      <c r="O205" s="1" t="s">
        <v>2925</v>
      </c>
      <c r="P205" s="1" t="s">
        <v>2926</v>
      </c>
      <c r="Q205" s="1" t="s">
        <v>1144</v>
      </c>
      <c r="R205" s="1" t="s">
        <v>2927</v>
      </c>
      <c r="S205" s="1" t="s">
        <v>1359</v>
      </c>
      <c r="T205" s="1" t="str">
        <f t="shared" si="4"/>
        <v>Jalan Erlangga Barat Vii No.7 Rt 008 Rw 004, Kel. Pleburan, Kec. Semarang Selatan</v>
      </c>
      <c r="U205" s="1" t="s">
        <v>1268</v>
      </c>
      <c r="V205" s="1" t="s">
        <v>1362</v>
      </c>
      <c r="W205" s="1" t="s">
        <v>1361</v>
      </c>
      <c r="X205" s="1" t="s">
        <v>1362</v>
      </c>
      <c r="Y205" s="1" t="str">
        <f t="shared" si="5"/>
        <v>33</v>
      </c>
      <c r="Z205" s="1" t="str">
        <f>VLOOKUP(Y205,ja!E$2:F$35,2,FALSE)</f>
        <v>Jawa Tengah</v>
      </c>
      <c r="AA205" s="1" t="str">
        <f t="shared" si="6"/>
        <v>3374</v>
      </c>
      <c r="AB205" s="1" t="str">
        <f t="shared" si="7"/>
        <v>BPS Kota Semarang</v>
      </c>
      <c r="AD205" s="1" t="s">
        <v>1150</v>
      </c>
      <c r="AE205" s="5" t="s">
        <v>568</v>
      </c>
      <c r="AF205" s="2" t="s">
        <v>397</v>
      </c>
      <c r="AG205" s="1">
        <v>1</v>
      </c>
      <c r="AH205" s="5">
        <f>VLOOKUP(D205,'olah pemlap'!G$2:J$589,3,FALSE)</f>
        <v>340055038</v>
      </c>
      <c r="AI205" s="1" t="e">
        <f>VLOOKUP(AH205,BiodataPemlap!B$2:O$152,5,FALSE)</f>
        <v>#N/A</v>
      </c>
    </row>
    <row r="206" spans="1:35" ht="12.75">
      <c r="A206" s="3">
        <v>45448.159018692131</v>
      </c>
      <c r="B206" s="1" t="s">
        <v>18</v>
      </c>
      <c r="C206" s="4" t="str">
        <f t="shared" si="0"/>
        <v>DIV KS</v>
      </c>
      <c r="D206" s="24" t="s">
        <v>2928</v>
      </c>
      <c r="E206" s="2" t="s">
        <v>61</v>
      </c>
      <c r="F206" s="1">
        <f t="shared" si="8"/>
        <v>1</v>
      </c>
      <c r="G206" s="1" t="e">
        <f>VLOOKUP(D206,Sheet1!$A$2:$D$540,4,FALSE)</f>
        <v>#N/A</v>
      </c>
      <c r="H206" s="1" t="e">
        <f t="shared" si="2"/>
        <v>#N/A</v>
      </c>
      <c r="I206" s="1" t="s">
        <v>2929</v>
      </c>
      <c r="J206" s="25" t="s">
        <v>2930</v>
      </c>
      <c r="K206" s="23" t="str">
        <f t="shared" si="3"/>
        <v>6282166739433</v>
      </c>
      <c r="L206" s="23" t="s">
        <v>2931</v>
      </c>
      <c r="M206" s="1" t="s">
        <v>2932</v>
      </c>
      <c r="N206" s="1" t="s">
        <v>1177</v>
      </c>
      <c r="O206" s="1" t="s">
        <v>2933</v>
      </c>
      <c r="P206" s="1" t="s">
        <v>2934</v>
      </c>
      <c r="Q206" s="1" t="s">
        <v>1144</v>
      </c>
      <c r="R206" s="1" t="s">
        <v>2935</v>
      </c>
      <c r="S206" s="1" t="s">
        <v>1393</v>
      </c>
      <c r="T206" s="1" t="str">
        <f t="shared" si="4"/>
        <v>Jln Pembangunan I No.224 Desa Sekip, Kecamatan Lubuk Pakam, Kabupaten Deli Serdang, Provinsi Sumatera Utara</v>
      </c>
      <c r="U206" s="1" t="s">
        <v>1181</v>
      </c>
      <c r="V206" s="1" t="s">
        <v>1497</v>
      </c>
      <c r="W206" s="1" t="s">
        <v>1182</v>
      </c>
      <c r="X206" s="1" t="s">
        <v>1497</v>
      </c>
      <c r="Y206" s="1" t="str">
        <f t="shared" si="5"/>
        <v>12</v>
      </c>
      <c r="Z206" s="1" t="str">
        <f>VLOOKUP(Y206,ja!E$2:F$35,2,FALSE)</f>
        <v>Sumatera Utara</v>
      </c>
      <c r="AA206" s="1" t="str">
        <f t="shared" si="6"/>
        <v>1212</v>
      </c>
      <c r="AB206" s="1" t="str">
        <f t="shared" si="7"/>
        <v>BPS Kabupaten Deli Serdang</v>
      </c>
      <c r="AD206" s="1" t="s">
        <v>1150</v>
      </c>
      <c r="AE206" s="5" t="s">
        <v>59</v>
      </c>
      <c r="AF206" s="2" t="s">
        <v>60</v>
      </c>
      <c r="AG206" s="1">
        <v>1</v>
      </c>
      <c r="AH206" s="5" t="e">
        <f>VLOOKUP(D206,'olah pemlap'!G$2:J$589,3,FALSE)</f>
        <v>#N/A</v>
      </c>
      <c r="AI206" s="1" t="e">
        <f>VLOOKUP(AH206,BiodataPemlap!B$2:O$152,5,FALSE)</f>
        <v>#N/A</v>
      </c>
    </row>
    <row r="207" spans="1:35" ht="12.75">
      <c r="A207" s="3">
        <v>45447.756632418983</v>
      </c>
      <c r="B207" s="1" t="s">
        <v>141</v>
      </c>
      <c r="C207" s="4" t="str">
        <f t="shared" si="0"/>
        <v>DIV ST</v>
      </c>
      <c r="D207" s="24" t="s">
        <v>2936</v>
      </c>
      <c r="E207" s="2" t="s">
        <v>435</v>
      </c>
      <c r="F207" s="1">
        <f t="shared" si="8"/>
        <v>1</v>
      </c>
      <c r="G207" s="1" t="e">
        <f>VLOOKUP(D207,Sheet1!$A$2:$D$540,4,FALSE)</f>
        <v>#N/A</v>
      </c>
      <c r="H207" s="1" t="e">
        <f t="shared" si="2"/>
        <v>#N/A</v>
      </c>
      <c r="I207" s="1" t="s">
        <v>2937</v>
      </c>
      <c r="J207" s="25" t="s">
        <v>2938</v>
      </c>
      <c r="K207" s="23" t="str">
        <f t="shared" si="3"/>
        <v>62895377191113</v>
      </c>
      <c r="L207" s="26" t="s">
        <v>2939</v>
      </c>
      <c r="M207" s="1" t="s">
        <v>2940</v>
      </c>
      <c r="N207" s="1" t="s">
        <v>1141</v>
      </c>
      <c r="O207" s="1" t="s">
        <v>2941</v>
      </c>
      <c r="P207" s="1" t="s">
        <v>2942</v>
      </c>
      <c r="Q207" s="1" t="s">
        <v>1144</v>
      </c>
      <c r="R207" s="1" t="s">
        <v>2943</v>
      </c>
      <c r="S207" s="1" t="s">
        <v>1278</v>
      </c>
      <c r="T207" s="1" t="str">
        <f t="shared" si="4"/>
        <v>Jl Telasih Rt 01/2 Panjer, Kebumen</v>
      </c>
      <c r="U207" s="1" t="s">
        <v>1158</v>
      </c>
      <c r="V207" s="1" t="s">
        <v>1280</v>
      </c>
      <c r="W207" s="1" t="s">
        <v>1160</v>
      </c>
      <c r="X207" s="1" t="s">
        <v>1280</v>
      </c>
      <c r="Y207" s="1" t="str">
        <f t="shared" si="5"/>
        <v>33</v>
      </c>
      <c r="Z207" s="1" t="str">
        <f>VLOOKUP(Y207,ja!E$2:F$35,2,FALSE)</f>
        <v>Jawa Tengah</v>
      </c>
      <c r="AA207" s="1" t="str">
        <f t="shared" si="6"/>
        <v>3305</v>
      </c>
      <c r="AB207" s="1" t="str">
        <f t="shared" si="7"/>
        <v>BPS Kabupaten Kebumen</v>
      </c>
      <c r="AD207" s="1" t="s">
        <v>1150</v>
      </c>
      <c r="AE207" s="5" t="s">
        <v>428</v>
      </c>
      <c r="AF207" s="2" t="s">
        <v>429</v>
      </c>
      <c r="AG207" s="1">
        <v>1</v>
      </c>
      <c r="AH207" s="5" t="e">
        <f>VLOOKUP(D207,'olah pemlap'!G$2:J$589,3,FALSE)</f>
        <v>#N/A</v>
      </c>
      <c r="AI207" s="1" t="e">
        <f>VLOOKUP(AH207,BiodataPemlap!B$2:O$152,5,FALSE)</f>
        <v>#N/A</v>
      </c>
    </row>
    <row r="208" spans="1:35" ht="12.75">
      <c r="A208" s="3">
        <v>45451.415407118053</v>
      </c>
      <c r="B208" s="1" t="s">
        <v>47</v>
      </c>
      <c r="C208" s="4" t="str">
        <f t="shared" si="0"/>
        <v>DIII ST</v>
      </c>
      <c r="D208" s="24" t="s">
        <v>2944</v>
      </c>
      <c r="E208" s="2" t="s">
        <v>222</v>
      </c>
      <c r="F208" s="1">
        <f t="shared" si="8"/>
        <v>1</v>
      </c>
      <c r="G208" s="1" t="e">
        <f>VLOOKUP(D208,Sheet1!$A$2:$D$540,4,FALSE)</f>
        <v>#N/A</v>
      </c>
      <c r="H208" s="1" t="e">
        <f t="shared" si="2"/>
        <v>#N/A</v>
      </c>
      <c r="I208" s="1" t="s">
        <v>2945</v>
      </c>
      <c r="J208" s="25" t="s">
        <v>2946</v>
      </c>
      <c r="K208" s="23" t="str">
        <f t="shared" si="3"/>
        <v>6281248149125</v>
      </c>
      <c r="L208" s="23" t="s">
        <v>2947</v>
      </c>
      <c r="M208" s="1" t="s">
        <v>2948</v>
      </c>
      <c r="N208" s="1" t="s">
        <v>1155</v>
      </c>
      <c r="O208" s="1" t="s">
        <v>2949</v>
      </c>
      <c r="P208" s="1" t="s">
        <v>2950</v>
      </c>
      <c r="Q208" s="1" t="s">
        <v>1144</v>
      </c>
      <c r="R208" s="1" t="s">
        <v>2951</v>
      </c>
      <c r="S208" s="1" t="s">
        <v>2952</v>
      </c>
      <c r="T208" s="1" t="str">
        <f t="shared" si="4"/>
        <v>Kost Bu Ida Yanti Jln.Otista 78 No.21 Rt003 Rw 05, Sebrang Mcd Otista Ada Mesjid Hidayatullah, Rumahnya Pagar Beton Hitam</v>
      </c>
      <c r="U208" s="1" t="s">
        <v>2952</v>
      </c>
      <c r="V208" s="1" t="s">
        <v>1160</v>
      </c>
      <c r="W208" s="1" t="s">
        <v>1311</v>
      </c>
      <c r="X208" s="1" t="s">
        <v>1160</v>
      </c>
      <c r="Y208" s="1" t="str">
        <f t="shared" si="5"/>
        <v>31</v>
      </c>
      <c r="Z208" s="1" t="str">
        <f>VLOOKUP(Y208,ja!E$2:F$35,2,FALSE)</f>
        <v>DKI Jakarta</v>
      </c>
      <c r="AA208" s="1" t="str">
        <f t="shared" si="6"/>
        <v>3100</v>
      </c>
      <c r="AB208" s="1" t="str">
        <f t="shared" si="7"/>
        <v>BPS Provinsi DKI Jakarta</v>
      </c>
      <c r="AD208" s="1" t="s">
        <v>1150</v>
      </c>
      <c r="AE208" s="5" t="s">
        <v>225</v>
      </c>
      <c r="AF208" s="2" t="s">
        <v>226</v>
      </c>
      <c r="AG208" s="1">
        <v>1</v>
      </c>
      <c r="AH208" s="5">
        <f>VLOOKUP(D208,'olah pemlap'!G$2:J$589,3,FALSE)</f>
        <v>340014586</v>
      </c>
      <c r="AI208" s="1" t="e">
        <f>VLOOKUP(AH208,BiodataPemlap!B$2:O$152,5,FALSE)</f>
        <v>#N/A</v>
      </c>
    </row>
    <row r="209" spans="1:35" ht="12.75">
      <c r="A209" s="3">
        <v>45451.500950995367</v>
      </c>
      <c r="B209" s="1" t="s">
        <v>35</v>
      </c>
      <c r="C209" s="4" t="str">
        <f t="shared" si="0"/>
        <v>DIV ST</v>
      </c>
      <c r="D209" s="24" t="s">
        <v>2953</v>
      </c>
      <c r="E209" s="2" t="s">
        <v>262</v>
      </c>
      <c r="F209" s="1">
        <f t="shared" si="8"/>
        <v>1</v>
      </c>
      <c r="G209" s="1" t="e">
        <f>VLOOKUP(D209,Sheet1!$A$2:$D$540,4,FALSE)</f>
        <v>#N/A</v>
      </c>
      <c r="H209" s="1" t="e">
        <f t="shared" si="2"/>
        <v>#N/A</v>
      </c>
      <c r="I209" s="1" t="s">
        <v>2954</v>
      </c>
      <c r="J209" s="25" t="s">
        <v>2955</v>
      </c>
      <c r="K209" s="23" t="str">
        <f t="shared" si="3"/>
        <v>6285270159483</v>
      </c>
      <c r="L209" s="23" t="s">
        <v>2956</v>
      </c>
      <c r="M209" s="1" t="s">
        <v>2957</v>
      </c>
      <c r="N209" s="1" t="s">
        <v>1155</v>
      </c>
      <c r="O209" s="1" t="s">
        <v>2958</v>
      </c>
      <c r="P209" s="1" t="s">
        <v>2789</v>
      </c>
      <c r="Q209" s="1" t="s">
        <v>1144</v>
      </c>
      <c r="R209" s="1" t="s">
        <v>2959</v>
      </c>
      <c r="S209" s="1" t="s">
        <v>1158</v>
      </c>
      <c r="T209" s="1" t="str">
        <f t="shared" si="4"/>
        <v>Jalan Dawel Nomor 15, Rt 005/Rw 009, Kelurahan Bidaracina, Kecamatan Jatinegara</v>
      </c>
      <c r="U209" s="1" t="s">
        <v>1159</v>
      </c>
      <c r="V209" s="1" t="s">
        <v>1311</v>
      </c>
      <c r="W209" s="1" t="s">
        <v>1160</v>
      </c>
      <c r="X209" s="1" t="s">
        <v>2960</v>
      </c>
      <c r="Y209" s="1" t="str">
        <f t="shared" si="5"/>
        <v>31</v>
      </c>
      <c r="Z209" s="1" t="str">
        <f>VLOOKUP(Y209,ja!E$2:F$35,2,FALSE)</f>
        <v>DKI Jakarta</v>
      </c>
      <c r="AA209" s="1" t="str">
        <f t="shared" si="6"/>
        <v>3101</v>
      </c>
      <c r="AB209" s="1" t="str">
        <f t="shared" si="7"/>
        <v>BPS Kabupaten Kepulauan Seribu</v>
      </c>
      <c r="AD209" s="1" t="s">
        <v>1150</v>
      </c>
      <c r="AE209" s="5" t="s">
        <v>258</v>
      </c>
      <c r="AF209" s="2" t="s">
        <v>259</v>
      </c>
      <c r="AG209" s="1">
        <v>1</v>
      </c>
      <c r="AH209" s="5">
        <f>VLOOKUP(D209,'olah pemlap'!G$2:J$589,3,FALSE)</f>
        <v>340057201</v>
      </c>
      <c r="AI209" s="1" t="e">
        <f>VLOOKUP(AH209,BiodataPemlap!B$2:O$152,5,FALSE)</f>
        <v>#N/A</v>
      </c>
    </row>
    <row r="210" spans="1:35" ht="12.75">
      <c r="A210" s="3">
        <v>45447.764369328703</v>
      </c>
      <c r="B210" s="1" t="s">
        <v>41</v>
      </c>
      <c r="C210" s="4" t="str">
        <f t="shared" si="0"/>
        <v>DIV ST</v>
      </c>
      <c r="D210" s="24" t="s">
        <v>2961</v>
      </c>
      <c r="E210" s="2" t="s">
        <v>143</v>
      </c>
      <c r="F210" s="1">
        <f t="shared" si="8"/>
        <v>1</v>
      </c>
      <c r="G210" s="1" t="e">
        <f>VLOOKUP(D210,Sheet1!$A$2:$D$540,4,FALSE)</f>
        <v>#N/A</v>
      </c>
      <c r="H210" s="1" t="e">
        <f t="shared" si="2"/>
        <v>#N/A</v>
      </c>
      <c r="I210" s="1" t="s">
        <v>2962</v>
      </c>
      <c r="J210" s="25" t="s">
        <v>2963</v>
      </c>
      <c r="K210" s="23" t="str">
        <f t="shared" si="3"/>
        <v>6281288318011</v>
      </c>
      <c r="L210" s="23" t="s">
        <v>2964</v>
      </c>
      <c r="M210" s="1" t="s">
        <v>143</v>
      </c>
      <c r="N210" s="1" t="s">
        <v>1994</v>
      </c>
      <c r="O210" s="1" t="s">
        <v>2965</v>
      </c>
      <c r="P210" s="1" t="s">
        <v>2966</v>
      </c>
      <c r="Q210" s="1" t="s">
        <v>1144</v>
      </c>
      <c r="R210" s="1" t="s">
        <v>2967</v>
      </c>
      <c r="S210" s="1" t="s">
        <v>2968</v>
      </c>
      <c r="T210" s="1" t="str">
        <f t="shared" si="4"/>
        <v>Komplek Perumahan Pt. Rapp F.250 Rt 007 Rw 009, Pangkalan Kerinci Timur</v>
      </c>
      <c r="U210" s="1" t="s">
        <v>1158</v>
      </c>
      <c r="V210" s="1" t="s">
        <v>2969</v>
      </c>
      <c r="W210" s="1" t="s">
        <v>1160</v>
      </c>
      <c r="X210" s="1" t="s">
        <v>2969</v>
      </c>
      <c r="Y210" s="1" t="str">
        <f t="shared" si="5"/>
        <v>14</v>
      </c>
      <c r="Z210" s="1" t="str">
        <f>VLOOKUP(Y210,ja!E$2:F$35,2,FALSE)</f>
        <v>Riau</v>
      </c>
      <c r="AA210" s="1" t="str">
        <f t="shared" si="6"/>
        <v>1404</v>
      </c>
      <c r="AB210" s="1" t="str">
        <f t="shared" si="7"/>
        <v>BPS Kabupaten Pelalawan</v>
      </c>
      <c r="AD210" s="1" t="s">
        <v>1150</v>
      </c>
      <c r="AE210" s="5" t="s">
        <v>144</v>
      </c>
      <c r="AF210" s="2" t="s">
        <v>145</v>
      </c>
      <c r="AG210" s="1">
        <v>1</v>
      </c>
      <c r="AH210" s="5" t="e">
        <f>VLOOKUP(D210,'olah pemlap'!G$2:J$589,3,FALSE)</f>
        <v>#N/A</v>
      </c>
      <c r="AI210" s="1" t="e">
        <f>VLOOKUP(AH210,BiodataPemlap!B$2:O$152,5,FALSE)</f>
        <v>#N/A</v>
      </c>
    </row>
    <row r="211" spans="1:35" ht="12.75">
      <c r="A211" s="3">
        <v>45447.764400729167</v>
      </c>
      <c r="B211" s="1" t="s">
        <v>75</v>
      </c>
      <c r="C211" s="4" t="str">
        <f t="shared" si="0"/>
        <v>DIV KS</v>
      </c>
      <c r="D211" s="24" t="s">
        <v>2970</v>
      </c>
      <c r="E211" s="2" t="s">
        <v>451</v>
      </c>
      <c r="F211" s="1">
        <f t="shared" si="8"/>
        <v>1</v>
      </c>
      <c r="G211" s="1" t="e">
        <f>VLOOKUP(D211,Sheet1!$A$2:$D$540,4,FALSE)</f>
        <v>#N/A</v>
      </c>
      <c r="H211" s="1" t="e">
        <f t="shared" si="2"/>
        <v>#N/A</v>
      </c>
      <c r="I211" s="1" t="s">
        <v>2971</v>
      </c>
      <c r="J211" s="25" t="s">
        <v>2972</v>
      </c>
      <c r="K211" s="23" t="str">
        <f t="shared" si="3"/>
        <v>6281213670308</v>
      </c>
      <c r="L211" s="23" t="s">
        <v>2973</v>
      </c>
      <c r="M211" s="1" t="s">
        <v>2974</v>
      </c>
      <c r="N211" s="1" t="s">
        <v>1141</v>
      </c>
      <c r="O211" s="1" t="s">
        <v>2975</v>
      </c>
      <c r="P211" s="1" t="s">
        <v>2976</v>
      </c>
      <c r="Q211" s="1" t="s">
        <v>1144</v>
      </c>
      <c r="R211" s="1" t="s">
        <v>2977</v>
      </c>
      <c r="S211" s="1" t="s">
        <v>1169</v>
      </c>
      <c r="T211" s="1" t="str">
        <f t="shared" si="4"/>
        <v xml:space="preserve">Gupit Kadirojo Rt 06/Rw 01, Kel. Muntilan, Kec. Muntilan </v>
      </c>
      <c r="U211" s="1" t="s">
        <v>1170</v>
      </c>
      <c r="V211" s="1" t="s">
        <v>1172</v>
      </c>
      <c r="W211" s="1" t="s">
        <v>1171</v>
      </c>
      <c r="X211" s="1" t="s">
        <v>1172</v>
      </c>
      <c r="Y211" s="1" t="str">
        <f t="shared" si="5"/>
        <v>33</v>
      </c>
      <c r="Z211" s="1" t="str">
        <f>VLOOKUP(Y211,ja!E$2:F$35,2,FALSE)</f>
        <v>Jawa Tengah</v>
      </c>
      <c r="AA211" s="1" t="str">
        <f t="shared" si="6"/>
        <v>3308</v>
      </c>
      <c r="AB211" s="1" t="str">
        <f t="shared" si="7"/>
        <v>BPS Kabupaten Magelang</v>
      </c>
      <c r="AD211" s="1" t="s">
        <v>1150</v>
      </c>
      <c r="AE211" s="5" t="s">
        <v>449</v>
      </c>
      <c r="AF211" s="2" t="s">
        <v>450</v>
      </c>
      <c r="AG211" s="1">
        <v>1</v>
      </c>
      <c r="AH211" s="5" t="e">
        <f>VLOOKUP(D211,'olah pemlap'!G$2:J$589,3,FALSE)</f>
        <v>#N/A</v>
      </c>
      <c r="AI211" s="1" t="e">
        <f>VLOOKUP(AH211,BiodataPemlap!B$2:O$152,5,FALSE)</f>
        <v>#N/A</v>
      </c>
    </row>
    <row r="212" spans="1:35" ht="12.75">
      <c r="A212" s="3">
        <v>45447.76450049768</v>
      </c>
      <c r="B212" s="1" t="s">
        <v>103</v>
      </c>
      <c r="C212" s="4" t="str">
        <f t="shared" si="0"/>
        <v>DIV ST</v>
      </c>
      <c r="D212" s="24" t="s">
        <v>2978</v>
      </c>
      <c r="E212" s="2" t="s">
        <v>304</v>
      </c>
      <c r="F212" s="1">
        <f t="shared" si="8"/>
        <v>1</v>
      </c>
      <c r="G212" s="1" t="e">
        <f>VLOOKUP(D212,Sheet1!$A$2:$D$540,4,FALSE)</f>
        <v>#N/A</v>
      </c>
      <c r="H212" s="1" t="e">
        <f t="shared" si="2"/>
        <v>#N/A</v>
      </c>
      <c r="I212" s="1" t="s">
        <v>2979</v>
      </c>
      <c r="J212" s="25" t="s">
        <v>2980</v>
      </c>
      <c r="K212" s="23" t="str">
        <f t="shared" si="3"/>
        <v>6281513645359</v>
      </c>
      <c r="L212" s="26" t="s">
        <v>2981</v>
      </c>
      <c r="M212" s="1" t="s">
        <v>2982</v>
      </c>
      <c r="N212" s="1" t="s">
        <v>1286</v>
      </c>
      <c r="O212" s="1" t="s">
        <v>2983</v>
      </c>
      <c r="P212" s="1" t="s">
        <v>2984</v>
      </c>
      <c r="Q212" s="1" t="s">
        <v>1144</v>
      </c>
      <c r="R212" s="1" t="s">
        <v>2984</v>
      </c>
      <c r="S212" s="1" t="s">
        <v>1158</v>
      </c>
      <c r="T212" s="1" t="str">
        <f t="shared" si="4"/>
        <v>Jl Raya Bekasi Timur Rt10/08, No.195B, Kelurahan Cipinang, Kecamatan Pulogadung</v>
      </c>
      <c r="U212" s="1" t="s">
        <v>1159</v>
      </c>
      <c r="V212" s="1" t="s">
        <v>1161</v>
      </c>
      <c r="W212" s="1" t="s">
        <v>1160</v>
      </c>
      <c r="X212" s="1" t="s">
        <v>2344</v>
      </c>
      <c r="Y212" s="1" t="str">
        <f t="shared" si="5"/>
        <v>31</v>
      </c>
      <c r="Z212" s="1" t="str">
        <f>VLOOKUP(Y212,ja!E$2:F$35,2,FALSE)</f>
        <v>DKI Jakarta</v>
      </c>
      <c r="AA212" s="1" t="str">
        <f t="shared" si="6"/>
        <v>3174</v>
      </c>
      <c r="AB212" s="1" t="str">
        <f t="shared" si="7"/>
        <v>BPS Kota Jakarta Barat</v>
      </c>
      <c r="AD212" s="1" t="s">
        <v>1150</v>
      </c>
      <c r="AE212" s="5" t="s">
        <v>297</v>
      </c>
      <c r="AF212" s="2" t="s">
        <v>298</v>
      </c>
      <c r="AG212" s="1">
        <v>1</v>
      </c>
      <c r="AH212" s="5">
        <f>VLOOKUP(D212,'olah pemlap'!G$2:J$589,3,FALSE)</f>
        <v>340015482</v>
      </c>
      <c r="AI212" s="1" t="e">
        <f>VLOOKUP(AH212,BiodataPemlap!B$2:O$152,5,FALSE)</f>
        <v>#N/A</v>
      </c>
    </row>
    <row r="213" spans="1:35" ht="12.75">
      <c r="A213" s="3">
        <v>45447.770775046301</v>
      </c>
      <c r="B213" s="1" t="s">
        <v>30</v>
      </c>
      <c r="C213" s="4" t="str">
        <f t="shared" si="0"/>
        <v>DIII ST</v>
      </c>
      <c r="D213" s="24" t="s">
        <v>2985</v>
      </c>
      <c r="E213" s="2" t="s">
        <v>2986</v>
      </c>
      <c r="F213" s="1">
        <f t="shared" si="8"/>
        <v>1</v>
      </c>
      <c r="G213" s="1" t="e">
        <f>VLOOKUP(D213,Sheet1!$A$2:$D$540,4,FALSE)</f>
        <v>#N/A</v>
      </c>
      <c r="H213" s="1" t="e">
        <f t="shared" si="2"/>
        <v>#N/A</v>
      </c>
      <c r="I213" s="1" t="s">
        <v>2987</v>
      </c>
      <c r="J213" s="25" t="s">
        <v>2988</v>
      </c>
      <c r="K213" s="23" t="str">
        <f t="shared" si="3"/>
        <v>6281350397992</v>
      </c>
      <c r="L213" s="26" t="s">
        <v>2989</v>
      </c>
      <c r="M213" s="1" t="s">
        <v>311</v>
      </c>
      <c r="N213" s="1" t="s">
        <v>1141</v>
      </c>
      <c r="O213" s="1" t="s">
        <v>2990</v>
      </c>
      <c r="P213" s="1" t="s">
        <v>2991</v>
      </c>
      <c r="Q213" s="1" t="s">
        <v>1144</v>
      </c>
      <c r="R213" s="1" t="s">
        <v>2991</v>
      </c>
      <c r="S213" s="1" t="s">
        <v>1158</v>
      </c>
      <c r="T213" s="1" t="str">
        <f t="shared" si="4"/>
        <v>Jalan Mulia No.21, Rt.9/Rw.8, Kel. Bidara Cina, Jatinegara</v>
      </c>
      <c r="U213" s="1" t="s">
        <v>2422</v>
      </c>
      <c r="V213" s="1" t="s">
        <v>1161</v>
      </c>
      <c r="W213" s="1" t="s">
        <v>1899</v>
      </c>
      <c r="X213" s="1" t="s">
        <v>2366</v>
      </c>
      <c r="Y213" s="1" t="str">
        <f t="shared" si="5"/>
        <v>31</v>
      </c>
      <c r="Z213" s="1" t="str">
        <f>VLOOKUP(Y213,ja!E$2:F$35,2,FALSE)</f>
        <v>DKI Jakarta</v>
      </c>
      <c r="AA213" s="1" t="str">
        <f t="shared" si="6"/>
        <v>3175</v>
      </c>
      <c r="AB213" s="1" t="str">
        <f t="shared" si="7"/>
        <v>BPS Kota Jakarta Utara</v>
      </c>
      <c r="AD213" s="1" t="s">
        <v>1150</v>
      </c>
      <c r="AE213" s="5" t="s">
        <v>309</v>
      </c>
      <c r="AF213" s="2" t="s">
        <v>310</v>
      </c>
      <c r="AG213" s="1">
        <v>1</v>
      </c>
      <c r="AH213" s="5">
        <f>VLOOKUP(D213,'olah pemlap'!G$2:J$589,3,FALSE)</f>
        <v>340014782</v>
      </c>
      <c r="AI213" s="1" t="e">
        <f>VLOOKUP(AH213,BiodataPemlap!B$2:O$152,5,FALSE)</f>
        <v>#N/A</v>
      </c>
    </row>
    <row r="214" spans="1:35" ht="12.75">
      <c r="A214" s="3">
        <v>45447.771713148148</v>
      </c>
      <c r="B214" s="1" t="s">
        <v>20</v>
      </c>
      <c r="C214" s="4" t="str">
        <f t="shared" si="0"/>
        <v>DIV ST</v>
      </c>
      <c r="D214" s="24" t="s">
        <v>2992</v>
      </c>
      <c r="E214" s="2" t="s">
        <v>413</v>
      </c>
      <c r="F214" s="1">
        <f t="shared" si="8"/>
        <v>1</v>
      </c>
      <c r="G214" s="1" t="e">
        <f>VLOOKUP(D214,Sheet1!$A$2:$D$540,4,FALSE)</f>
        <v>#N/A</v>
      </c>
      <c r="H214" s="1" t="e">
        <f t="shared" si="2"/>
        <v>#N/A</v>
      </c>
      <c r="I214" s="1" t="s">
        <v>2993</v>
      </c>
      <c r="J214" s="1">
        <v>6285869131109</v>
      </c>
      <c r="K214" s="23">
        <f t="shared" si="3"/>
        <v>6285869131109</v>
      </c>
      <c r="L214" s="23" t="s">
        <v>2994</v>
      </c>
      <c r="M214" s="1" t="s">
        <v>2995</v>
      </c>
      <c r="N214" s="1" t="s">
        <v>1141</v>
      </c>
      <c r="O214" s="1" t="s">
        <v>2996</v>
      </c>
      <c r="P214" s="1" t="s">
        <v>2997</v>
      </c>
      <c r="Q214" s="1" t="s">
        <v>1144</v>
      </c>
      <c r="R214" s="1" t="s">
        <v>2998</v>
      </c>
      <c r="S214" s="1" t="s">
        <v>1371</v>
      </c>
      <c r="T214" s="1" t="str">
        <f t="shared" si="4"/>
        <v>Rt 02 Rw 02, Jl. Sidamulya, Desa Kedungmalang, Kecamatan Sumbang</v>
      </c>
      <c r="U214" s="1" t="s">
        <v>1486</v>
      </c>
      <c r="V214" s="1" t="s">
        <v>1372</v>
      </c>
      <c r="W214" s="1" t="s">
        <v>1487</v>
      </c>
      <c r="X214" s="1" t="s">
        <v>1372</v>
      </c>
      <c r="Y214" s="1" t="str">
        <f t="shared" si="5"/>
        <v>33</v>
      </c>
      <c r="Z214" s="1" t="str">
        <f>VLOOKUP(Y214,ja!E$2:F$35,2,FALSE)</f>
        <v>Jawa Tengah</v>
      </c>
      <c r="AA214" s="1" t="str">
        <f t="shared" si="6"/>
        <v>3302</v>
      </c>
      <c r="AB214" s="1" t="str">
        <f t="shared" si="7"/>
        <v>BPS Kabupaten Banyumas</v>
      </c>
      <c r="AD214" s="1" t="s">
        <v>1150</v>
      </c>
      <c r="AE214" s="5" t="s">
        <v>411</v>
      </c>
      <c r="AF214" s="2" t="s">
        <v>373</v>
      </c>
      <c r="AG214" s="1">
        <v>1</v>
      </c>
      <c r="AH214" s="5" t="e">
        <f>VLOOKUP(D214,'olah pemlap'!G$2:J$589,3,FALSE)</f>
        <v>#N/A</v>
      </c>
      <c r="AI214" s="1" t="e">
        <f>VLOOKUP(AH214,BiodataPemlap!B$2:O$152,5,FALSE)</f>
        <v>#N/A</v>
      </c>
    </row>
    <row r="215" spans="1:35" ht="12.75">
      <c r="A215" s="3">
        <v>45448.723228680552</v>
      </c>
      <c r="B215" s="1" t="s">
        <v>32</v>
      </c>
      <c r="C215" s="4" t="str">
        <f t="shared" si="0"/>
        <v>DIV KS</v>
      </c>
      <c r="D215" s="24" t="s">
        <v>2999</v>
      </c>
      <c r="E215" s="2" t="s">
        <v>3000</v>
      </c>
      <c r="F215" s="1">
        <f t="shared" si="8"/>
        <v>1</v>
      </c>
      <c r="G215" s="1" t="e">
        <f>VLOOKUP(D215,Sheet1!$A$2:$D$540,4,FALSE)</f>
        <v>#N/A</v>
      </c>
      <c r="H215" s="1" t="e">
        <f t="shared" si="2"/>
        <v>#N/A</v>
      </c>
      <c r="I215" s="1" t="s">
        <v>3001</v>
      </c>
      <c r="J215" s="25" t="s">
        <v>3002</v>
      </c>
      <c r="K215" s="23" t="str">
        <f t="shared" si="3"/>
        <v>62895384088597</v>
      </c>
      <c r="L215" s="23" t="s">
        <v>3003</v>
      </c>
      <c r="M215" s="1" t="s">
        <v>3000</v>
      </c>
      <c r="N215" s="1" t="s">
        <v>1141</v>
      </c>
      <c r="O215" s="1" t="s">
        <v>3004</v>
      </c>
      <c r="P215" s="1" t="s">
        <v>3005</v>
      </c>
      <c r="Q215" s="1" t="s">
        <v>1144</v>
      </c>
      <c r="R215" s="1" t="s">
        <v>3006</v>
      </c>
      <c r="S215" s="1" t="s">
        <v>1652</v>
      </c>
      <c r="T215" s="1" t="str">
        <f t="shared" si="4"/>
        <v>Jalan Maskoki No 85A, Perumnas 2, Kecamatan Kayuringin, Kota Bekasi, Jawa Barat</v>
      </c>
      <c r="U215" s="1" t="s">
        <v>1652</v>
      </c>
      <c r="V215" s="1" t="s">
        <v>1653</v>
      </c>
      <c r="W215" s="1" t="s">
        <v>1311</v>
      </c>
      <c r="X215" s="1" t="s">
        <v>1653</v>
      </c>
      <c r="Y215" s="1" t="str">
        <f t="shared" si="5"/>
        <v>32</v>
      </c>
      <c r="Z215" s="1" t="str">
        <f>VLOOKUP(Y215,ja!E$2:F$35,2,FALSE)</f>
        <v>Jawa Barat</v>
      </c>
      <c r="AA215" s="1" t="str">
        <f t="shared" si="6"/>
        <v>3275</v>
      </c>
      <c r="AB215" s="1" t="str">
        <f t="shared" si="7"/>
        <v>BPS Kota Bekasi</v>
      </c>
      <c r="AD215" s="1" t="s">
        <v>1150</v>
      </c>
      <c r="AE215" s="5" t="s">
        <v>348</v>
      </c>
      <c r="AF215" s="2" t="s">
        <v>349</v>
      </c>
      <c r="AG215" s="1">
        <v>1</v>
      </c>
      <c r="AH215" s="5">
        <f>VLOOKUP(D215,'olah pemlap'!G$2:J$589,3,FALSE)</f>
        <v>340015486</v>
      </c>
      <c r="AI215" s="1" t="e">
        <f>VLOOKUP(AH215,BiodataPemlap!B$2:O$152,5,FALSE)</f>
        <v>#N/A</v>
      </c>
    </row>
    <row r="216" spans="1:35" ht="12.75">
      <c r="A216" s="3">
        <v>45447.775718773148</v>
      </c>
      <c r="B216" s="1" t="s">
        <v>35</v>
      </c>
      <c r="C216" s="4" t="str">
        <f t="shared" si="0"/>
        <v>DIV ST</v>
      </c>
      <c r="D216" s="24" t="s">
        <v>3007</v>
      </c>
      <c r="E216" s="2" t="s">
        <v>824</v>
      </c>
      <c r="F216" s="1">
        <f t="shared" si="8"/>
        <v>1</v>
      </c>
      <c r="G216" s="1" t="e">
        <f>VLOOKUP(D216,Sheet1!$A$2:$D$540,4,FALSE)</f>
        <v>#N/A</v>
      </c>
      <c r="H216" s="1" t="e">
        <f t="shared" si="2"/>
        <v>#N/A</v>
      </c>
      <c r="I216" s="1" t="s">
        <v>3008</v>
      </c>
      <c r="J216" s="25" t="s">
        <v>3009</v>
      </c>
      <c r="K216" s="23" t="str">
        <f t="shared" si="3"/>
        <v>62895330633793</v>
      </c>
      <c r="L216" s="23" t="s">
        <v>3010</v>
      </c>
      <c r="M216" s="1" t="s">
        <v>824</v>
      </c>
      <c r="N216" s="1" t="s">
        <v>1141</v>
      </c>
      <c r="O216" s="1" t="s">
        <v>3011</v>
      </c>
      <c r="P216" s="1" t="s">
        <v>3012</v>
      </c>
      <c r="Q216" s="1" t="s">
        <v>1144</v>
      </c>
      <c r="R216" s="1" t="s">
        <v>3013</v>
      </c>
      <c r="S216" s="1" t="s">
        <v>1414</v>
      </c>
      <c r="T216" s="1" t="str">
        <f t="shared" si="4"/>
        <v>Perumahan Sejahtera Land Blok I Gang 5 No 187, Kampung Oetalu, Desa Penfui Timur, Kec Kupang Tengah, Kab Kupang.</v>
      </c>
      <c r="U216" s="1" t="s">
        <v>1413</v>
      </c>
      <c r="V216" s="1" t="s">
        <v>1415</v>
      </c>
      <c r="W216" s="1" t="s">
        <v>1416</v>
      </c>
      <c r="X216" s="1" t="s">
        <v>1415</v>
      </c>
      <c r="Y216" s="1" t="str">
        <f t="shared" si="5"/>
        <v>53</v>
      </c>
      <c r="Z216" s="1" t="str">
        <f>VLOOKUP(Y216,ja!E$2:F$35,2,FALSE)</f>
        <v>Nusa Tenggara Timur</v>
      </c>
      <c r="AA216" s="1" t="str">
        <f t="shared" si="6"/>
        <v>5300</v>
      </c>
      <c r="AB216" s="1" t="str">
        <f t="shared" si="7"/>
        <v>BPS Provinsi Nusa Tenggara Timur</v>
      </c>
      <c r="AD216" s="1" t="s">
        <v>1150</v>
      </c>
      <c r="AE216" s="5" t="s">
        <v>822</v>
      </c>
      <c r="AF216" s="2" t="s">
        <v>823</v>
      </c>
      <c r="AG216" s="1">
        <v>1</v>
      </c>
      <c r="AH216" s="5">
        <f>VLOOKUP(D216,'olah pemlap'!G$2:J$589,3,FALSE)</f>
        <v>340016909</v>
      </c>
      <c r="AI216" s="1" t="e">
        <f>VLOOKUP(AH216,BiodataPemlap!B$2:O$152,5,FALSE)</f>
        <v>#N/A</v>
      </c>
    </row>
    <row r="217" spans="1:35" ht="12.75">
      <c r="A217" s="3">
        <v>45447.777292893516</v>
      </c>
      <c r="B217" s="1" t="s">
        <v>32</v>
      </c>
      <c r="C217" s="4" t="str">
        <f t="shared" si="0"/>
        <v>DIV KS</v>
      </c>
      <c r="D217" s="24" t="s">
        <v>3014</v>
      </c>
      <c r="E217" s="2" t="s">
        <v>683</v>
      </c>
      <c r="F217" s="1">
        <f t="shared" si="8"/>
        <v>1</v>
      </c>
      <c r="G217" s="1" t="e">
        <f>VLOOKUP(D217,Sheet1!$A$2:$D$540,4,FALSE)</f>
        <v>#N/A</v>
      </c>
      <c r="H217" s="1" t="e">
        <f t="shared" si="2"/>
        <v>#N/A</v>
      </c>
      <c r="I217" s="1" t="s">
        <v>3015</v>
      </c>
      <c r="J217" s="25" t="s">
        <v>3016</v>
      </c>
      <c r="K217" s="23" t="str">
        <f t="shared" si="3"/>
        <v>6282140922165</v>
      </c>
      <c r="L217" s="23" t="s">
        <v>3017</v>
      </c>
      <c r="M217" s="1" t="s">
        <v>3018</v>
      </c>
      <c r="N217" s="1" t="s">
        <v>1141</v>
      </c>
      <c r="O217" s="1" t="s">
        <v>3019</v>
      </c>
      <c r="P217" s="1" t="s">
        <v>3020</v>
      </c>
      <c r="Q217" s="1" t="s">
        <v>1144</v>
      </c>
      <c r="R217" s="1" t="s">
        <v>3021</v>
      </c>
      <c r="S217" s="1" t="s">
        <v>3022</v>
      </c>
      <c r="T217" s="1" t="str">
        <f t="shared" si="4"/>
        <v xml:space="preserve">Jalan Mayjen Sukertiyo No.59 Rt 01 Rw 01  Desa Yosowilangun Lor Kecamatan Yosowilangun </v>
      </c>
      <c r="U217" s="1" t="s">
        <v>3022</v>
      </c>
      <c r="V217" s="1" t="s">
        <v>3023</v>
      </c>
      <c r="W217" s="1" t="s">
        <v>3023</v>
      </c>
      <c r="X217" s="1" t="s">
        <v>3023</v>
      </c>
      <c r="Y217" s="1" t="str">
        <f t="shared" si="5"/>
        <v>35</v>
      </c>
      <c r="Z217" s="1" t="str">
        <f>VLOOKUP(Y217,ja!E$2:F$35,2,FALSE)</f>
        <v>Jawa Timur</v>
      </c>
      <c r="AA217" s="1" t="str">
        <f t="shared" si="6"/>
        <v>3508</v>
      </c>
      <c r="AB217" s="1" t="str">
        <f t="shared" si="7"/>
        <v>BPS Kabupaten Lumajang</v>
      </c>
      <c r="AD217" s="1" t="s">
        <v>1150</v>
      </c>
      <c r="AE217" s="5" t="s">
        <v>684</v>
      </c>
      <c r="AF217" s="2" t="s">
        <v>685</v>
      </c>
      <c r="AG217" s="1">
        <v>1</v>
      </c>
      <c r="AH217" s="5">
        <f>VLOOKUP(D217,'olah pemlap'!G$2:J$589,3,FALSE)</f>
        <v>340013352</v>
      </c>
      <c r="AI217" s="1" t="e">
        <f>VLOOKUP(AH217,BiodataPemlap!B$2:O$152,5,FALSE)</f>
        <v>#N/A</v>
      </c>
    </row>
    <row r="218" spans="1:35" ht="12.75">
      <c r="A218" s="3">
        <v>45447.78432259259</v>
      </c>
      <c r="B218" s="1" t="s">
        <v>20</v>
      </c>
      <c r="C218" s="4" t="str">
        <f t="shared" si="0"/>
        <v>DIV ST</v>
      </c>
      <c r="D218" s="24" t="s">
        <v>3024</v>
      </c>
      <c r="E218" s="2" t="s">
        <v>3025</v>
      </c>
      <c r="F218" s="1">
        <f t="shared" si="8"/>
        <v>1</v>
      </c>
      <c r="G218" s="1" t="e">
        <f>VLOOKUP(D218,Sheet1!$A$2:$D$540,4,FALSE)</f>
        <v>#N/A</v>
      </c>
      <c r="H218" s="1" t="e">
        <f t="shared" si="2"/>
        <v>#N/A</v>
      </c>
      <c r="I218" s="1" t="s">
        <v>3026</v>
      </c>
      <c r="J218" s="25" t="s">
        <v>3027</v>
      </c>
      <c r="K218" s="23" t="str">
        <f t="shared" si="3"/>
        <v>6282257640258</v>
      </c>
      <c r="L218" s="23" t="s">
        <v>3028</v>
      </c>
      <c r="M218" s="1" t="s">
        <v>3025</v>
      </c>
      <c r="N218" s="1" t="s">
        <v>1141</v>
      </c>
      <c r="O218" s="1" t="s">
        <v>3029</v>
      </c>
      <c r="P218" s="1" t="s">
        <v>3030</v>
      </c>
      <c r="Q218" s="1" t="s">
        <v>1144</v>
      </c>
      <c r="R218" s="1" t="s">
        <v>3031</v>
      </c>
      <c r="S218" s="1" t="s">
        <v>1719</v>
      </c>
      <c r="T218" s="1" t="str">
        <f t="shared" si="4"/>
        <v>Rt 02 Rw 01 Dukuh Ngelo Desa Ngloning, Kecamatan Slahung</v>
      </c>
      <c r="U218" s="1" t="s">
        <v>1739</v>
      </c>
      <c r="V218" s="1" t="s">
        <v>1721</v>
      </c>
      <c r="W218" s="1" t="s">
        <v>1721</v>
      </c>
      <c r="X218" s="1" t="s">
        <v>1721</v>
      </c>
      <c r="Y218" s="1" t="str">
        <f t="shared" si="5"/>
        <v>35</v>
      </c>
      <c r="Z218" s="1" t="str">
        <f>VLOOKUP(Y218,ja!E$2:F$35,2,FALSE)</f>
        <v>Jawa Timur</v>
      </c>
      <c r="AA218" s="1" t="str">
        <f t="shared" si="6"/>
        <v>3502</v>
      </c>
      <c r="AB218" s="1" t="str">
        <f t="shared" si="7"/>
        <v>BPS Kabupaten Ponorogo</v>
      </c>
      <c r="AD218" s="1" t="s">
        <v>1150</v>
      </c>
      <c r="AE218" s="5" t="s">
        <v>653</v>
      </c>
      <c r="AF218" s="2" t="s">
        <v>654</v>
      </c>
      <c r="AG218" s="1">
        <v>1</v>
      </c>
      <c r="AH218" s="5">
        <f>VLOOKUP(D218,'olah pemlap'!G$2:J$589,3,FALSE)</f>
        <v>340050044</v>
      </c>
      <c r="AI218" s="1" t="e">
        <f>VLOOKUP(AH218,BiodataPemlap!B$2:O$152,5,FALSE)</f>
        <v>#N/A</v>
      </c>
    </row>
    <row r="219" spans="1:35" ht="12.75">
      <c r="A219" s="3">
        <v>45447.778626435189</v>
      </c>
      <c r="B219" s="1" t="s">
        <v>75</v>
      </c>
      <c r="C219" s="4" t="str">
        <f t="shared" si="0"/>
        <v>DIV KS</v>
      </c>
      <c r="D219" s="24" t="s">
        <v>3032</v>
      </c>
      <c r="E219" s="2" t="s">
        <v>700</v>
      </c>
      <c r="F219" s="1">
        <f t="shared" si="8"/>
        <v>1</v>
      </c>
      <c r="G219" s="1" t="e">
        <f>VLOOKUP(D219,Sheet1!$A$2:$D$540,4,FALSE)</f>
        <v>#N/A</v>
      </c>
      <c r="H219" s="1" t="e">
        <f t="shared" si="2"/>
        <v>#N/A</v>
      </c>
      <c r="I219" s="1" t="s">
        <v>3033</v>
      </c>
      <c r="J219" s="1">
        <v>6281335742721</v>
      </c>
      <c r="K219" s="23">
        <f t="shared" si="3"/>
        <v>6281335742721</v>
      </c>
      <c r="L219" s="23" t="s">
        <v>3034</v>
      </c>
      <c r="M219" s="1" t="s">
        <v>3035</v>
      </c>
      <c r="N219" s="1" t="s">
        <v>1177</v>
      </c>
      <c r="O219" s="1" t="s">
        <v>3036</v>
      </c>
      <c r="P219" s="1" t="s">
        <v>3037</v>
      </c>
      <c r="Q219" s="1" t="s">
        <v>1144</v>
      </c>
      <c r="R219" s="1" t="s">
        <v>3038</v>
      </c>
      <c r="S219" s="1" t="s">
        <v>1267</v>
      </c>
      <c r="T219" s="1" t="str">
        <f t="shared" si="4"/>
        <v>Magersari Permai Blok J-02 Rt.23/Rw.7 Kab. Sidoarjo</v>
      </c>
      <c r="U219" s="1" t="s">
        <v>3039</v>
      </c>
      <c r="V219" s="1" t="s">
        <v>1269</v>
      </c>
      <c r="W219" s="1" t="s">
        <v>3040</v>
      </c>
      <c r="X219" s="1" t="s">
        <v>1269</v>
      </c>
      <c r="Y219" s="1" t="str">
        <f t="shared" si="5"/>
        <v>35</v>
      </c>
      <c r="Z219" s="1" t="str">
        <f>VLOOKUP(Y219,ja!E$2:F$35,2,FALSE)</f>
        <v>Jawa Timur</v>
      </c>
      <c r="AA219" s="1" t="str">
        <f t="shared" si="6"/>
        <v>3515</v>
      </c>
      <c r="AB219" s="1" t="str">
        <f t="shared" si="7"/>
        <v>BPS Kabupaten Sidoarjo</v>
      </c>
      <c r="AD219" s="1" t="s">
        <v>1150</v>
      </c>
      <c r="AE219" s="5" t="s">
        <v>698</v>
      </c>
      <c r="AF219" s="2" t="s">
        <v>699</v>
      </c>
      <c r="AG219" s="1">
        <v>1</v>
      </c>
      <c r="AH219" s="5">
        <f>VLOOKUP(D219,'olah pemlap'!G$2:J$589,3,FALSE)</f>
        <v>340016879</v>
      </c>
      <c r="AI219" s="1" t="e">
        <f>VLOOKUP(AH219,BiodataPemlap!B$2:O$152,5,FALSE)</f>
        <v>#N/A</v>
      </c>
    </row>
    <row r="220" spans="1:35" ht="12.75">
      <c r="A220" s="3">
        <v>45451.496035081014</v>
      </c>
      <c r="B220" s="1" t="s">
        <v>23</v>
      </c>
      <c r="C220" s="4" t="str">
        <f t="shared" si="0"/>
        <v>DIII ST</v>
      </c>
      <c r="D220" s="24" t="s">
        <v>3041</v>
      </c>
      <c r="E220" s="2" t="s">
        <v>227</v>
      </c>
      <c r="F220" s="1">
        <f t="shared" si="8"/>
        <v>1</v>
      </c>
      <c r="G220" s="1" t="e">
        <f>VLOOKUP(D220,Sheet1!$A$2:$D$540,4,FALSE)</f>
        <v>#N/A</v>
      </c>
      <c r="H220" s="1" t="e">
        <f t="shared" si="2"/>
        <v>#N/A</v>
      </c>
      <c r="I220" s="1" t="s">
        <v>3042</v>
      </c>
      <c r="J220" s="25" t="s">
        <v>3043</v>
      </c>
      <c r="K220" s="23" t="str">
        <f t="shared" si="3"/>
        <v>6285695040481</v>
      </c>
      <c r="L220" s="23" t="s">
        <v>3044</v>
      </c>
      <c r="M220" s="1" t="s">
        <v>227</v>
      </c>
      <c r="N220" s="1" t="s">
        <v>1286</v>
      </c>
      <c r="O220" s="1" t="s">
        <v>3045</v>
      </c>
      <c r="P220" s="1" t="s">
        <v>3046</v>
      </c>
      <c r="Q220" s="1" t="s">
        <v>1144</v>
      </c>
      <c r="R220" s="1" t="s">
        <v>3047</v>
      </c>
      <c r="S220" s="1" t="s">
        <v>1158</v>
      </c>
      <c r="T220" s="1" t="str">
        <f t="shared" si="4"/>
        <v>Jl Sensus 3 No. 10B Rt 006 Rw 04  Kel Bidara Cina, Jati Negara, Jakarta Timur</v>
      </c>
      <c r="U220" s="1" t="s">
        <v>1158</v>
      </c>
      <c r="V220" s="1" t="s">
        <v>1311</v>
      </c>
      <c r="W220" s="1" t="s">
        <v>1160</v>
      </c>
      <c r="X220" s="1" t="s">
        <v>1160</v>
      </c>
      <c r="Y220" s="1" t="str">
        <f t="shared" si="5"/>
        <v>31</v>
      </c>
      <c r="Z220" s="1" t="str">
        <f>VLOOKUP(Y220,ja!E$2:F$35,2,FALSE)</f>
        <v>DKI Jakarta</v>
      </c>
      <c r="AA220" s="1" t="str">
        <f t="shared" si="6"/>
        <v>3100</v>
      </c>
      <c r="AB220" s="1" t="str">
        <f t="shared" si="7"/>
        <v>BPS Provinsi DKI Jakarta</v>
      </c>
      <c r="AD220" s="1" t="s">
        <v>1150</v>
      </c>
      <c r="AE220" s="5" t="s">
        <v>225</v>
      </c>
      <c r="AF220" s="2" t="s">
        <v>226</v>
      </c>
      <c r="AG220" s="1">
        <v>1</v>
      </c>
      <c r="AH220" s="5">
        <f>VLOOKUP(D220,'olah pemlap'!G$2:J$589,3,FALSE)</f>
        <v>340016936</v>
      </c>
      <c r="AI220" s="1" t="e">
        <f>VLOOKUP(AH220,BiodataPemlap!B$2:O$152,5,FALSE)</f>
        <v>#N/A</v>
      </c>
    </row>
    <row r="221" spans="1:35" ht="12.75">
      <c r="A221" s="3">
        <v>45449.556290474538</v>
      </c>
      <c r="B221" s="1" t="s">
        <v>38</v>
      </c>
      <c r="C221" s="4" t="str">
        <f t="shared" si="0"/>
        <v>DIV ST</v>
      </c>
      <c r="D221" s="24" t="s">
        <v>3048</v>
      </c>
      <c r="E221" s="2" t="s">
        <v>3049</v>
      </c>
      <c r="F221" s="1">
        <f t="shared" si="8"/>
        <v>1</v>
      </c>
      <c r="G221" s="1" t="e">
        <f>VLOOKUP(D221,Sheet1!$A$2:$D$540,4,FALSE)</f>
        <v>#N/A</v>
      </c>
      <c r="H221" s="1" t="e">
        <f t="shared" si="2"/>
        <v>#N/A</v>
      </c>
      <c r="I221" s="1" t="s">
        <v>3050</v>
      </c>
      <c r="J221" s="25" t="s">
        <v>3051</v>
      </c>
      <c r="K221" s="23" t="str">
        <f t="shared" si="3"/>
        <v>6285225145458</v>
      </c>
      <c r="L221" s="23" t="s">
        <v>3052</v>
      </c>
      <c r="M221" s="1" t="s">
        <v>3049</v>
      </c>
      <c r="N221" s="1" t="s">
        <v>3053</v>
      </c>
      <c r="O221" s="1" t="s">
        <v>3054</v>
      </c>
      <c r="P221" s="1" t="s">
        <v>3055</v>
      </c>
      <c r="Q221" s="1" t="s">
        <v>1144</v>
      </c>
      <c r="R221" s="1" t="s">
        <v>3056</v>
      </c>
      <c r="S221" s="1" t="s">
        <v>1147</v>
      </c>
      <c r="T221" s="1" t="str">
        <f t="shared" si="4"/>
        <v>Minggiran Mj Ii No. 1369A Rt63/Rw17 Suryodiningratan, Mantrijeron, Kota Yogyakarta, Diy</v>
      </c>
      <c r="U221" s="1" t="s">
        <v>1146</v>
      </c>
      <c r="V221" s="1" t="s">
        <v>1149</v>
      </c>
      <c r="W221" s="1" t="s">
        <v>1541</v>
      </c>
      <c r="X221" s="1" t="s">
        <v>1149</v>
      </c>
      <c r="Y221" s="1" t="str">
        <f t="shared" si="5"/>
        <v>34</v>
      </c>
      <c r="Z221" s="1" t="str">
        <f>VLOOKUP(Y221,ja!E$2:F$35,2,FALSE)</f>
        <v>DI Yogyakarta</v>
      </c>
      <c r="AA221" s="1" t="str">
        <f t="shared" si="6"/>
        <v>3471</v>
      </c>
      <c r="AB221" s="1" t="str">
        <f t="shared" si="7"/>
        <v>BPS Kota Yogyakarta</v>
      </c>
      <c r="AD221" s="1" t="s">
        <v>1150</v>
      </c>
      <c r="AE221" s="5" t="s">
        <v>617</v>
      </c>
      <c r="AF221" s="2" t="s">
        <v>618</v>
      </c>
      <c r="AG221" s="1">
        <v>1</v>
      </c>
      <c r="AH221" s="5">
        <f>VLOOKUP(D221,'olah pemlap'!G$2:J$589,3,FALSE)</f>
        <v>340015618</v>
      </c>
      <c r="AI221" s="1" t="e">
        <f>VLOOKUP(AH221,BiodataPemlap!B$2:O$152,5,FALSE)</f>
        <v>#N/A</v>
      </c>
    </row>
    <row r="222" spans="1:35" ht="12.75">
      <c r="A222" s="3">
        <v>45447.782461817129</v>
      </c>
      <c r="B222" s="1" t="s">
        <v>41</v>
      </c>
      <c r="C222" s="4" t="str">
        <f t="shared" si="0"/>
        <v>DIV ST</v>
      </c>
      <c r="D222" s="24" t="s">
        <v>3057</v>
      </c>
      <c r="E222" s="2" t="s">
        <v>403</v>
      </c>
      <c r="F222" s="1">
        <f t="shared" si="8"/>
        <v>1</v>
      </c>
      <c r="G222" s="1" t="e">
        <f>VLOOKUP(D222,Sheet1!$A$2:$D$540,4,FALSE)</f>
        <v>#N/A</v>
      </c>
      <c r="H222" s="1" t="e">
        <f t="shared" si="2"/>
        <v>#N/A</v>
      </c>
      <c r="I222" s="1" t="s">
        <v>3058</v>
      </c>
      <c r="J222" s="25" t="s">
        <v>3059</v>
      </c>
      <c r="K222" s="23" t="str">
        <f t="shared" si="3"/>
        <v>6283176290190</v>
      </c>
      <c r="L222" s="23" t="s">
        <v>3060</v>
      </c>
      <c r="M222" s="1" t="s">
        <v>3061</v>
      </c>
      <c r="N222" s="1" t="s">
        <v>1141</v>
      </c>
      <c r="O222" s="1" t="s">
        <v>3062</v>
      </c>
      <c r="P222" s="1" t="s">
        <v>3063</v>
      </c>
      <c r="Q222" s="1" t="s">
        <v>1144</v>
      </c>
      <c r="R222" s="1" t="s">
        <v>3064</v>
      </c>
      <c r="S222" s="1" t="s">
        <v>1739</v>
      </c>
      <c r="T222" s="1" t="str">
        <f t="shared" si="4"/>
        <v xml:space="preserve">Jl. Kusumasari No 3B Rt 14 Rw 5, Kelurahan Rejomulyo, Kecamatan Kartoharjo, Kota Madiun </v>
      </c>
      <c r="U222" s="1" t="s">
        <v>1359</v>
      </c>
      <c r="V222" s="1" t="s">
        <v>1361</v>
      </c>
      <c r="W222" s="1" t="s">
        <v>1741</v>
      </c>
      <c r="X222" s="1" t="s">
        <v>1361</v>
      </c>
      <c r="Y222" s="1" t="str">
        <f t="shared" si="5"/>
        <v>33</v>
      </c>
      <c r="Z222" s="1" t="str">
        <f>VLOOKUP(Y222,ja!E$2:F$35,2,FALSE)</f>
        <v>Jawa Tengah</v>
      </c>
      <c r="AA222" s="1" t="str">
        <f t="shared" si="6"/>
        <v>3300</v>
      </c>
      <c r="AB222" s="1" t="str">
        <f t="shared" si="7"/>
        <v>BPS Provinsi Jawa Tengah</v>
      </c>
      <c r="AD222" s="1" t="s">
        <v>1150</v>
      </c>
      <c r="AE222" s="5" t="s">
        <v>399</v>
      </c>
      <c r="AF222" s="2" t="s">
        <v>370</v>
      </c>
      <c r="AG222" s="1">
        <v>1</v>
      </c>
      <c r="AH222" s="5" t="e">
        <f>VLOOKUP(D222,'olah pemlap'!G$2:J$589,3,FALSE)</f>
        <v>#N/A</v>
      </c>
      <c r="AI222" s="1" t="e">
        <f>VLOOKUP(AH222,BiodataPemlap!B$2:O$152,5,FALSE)</f>
        <v>#N/A</v>
      </c>
    </row>
    <row r="223" spans="1:35" ht="12.75">
      <c r="A223" s="3">
        <v>45447.782763287032</v>
      </c>
      <c r="B223" s="1" t="s">
        <v>23</v>
      </c>
      <c r="C223" s="4" t="str">
        <f t="shared" si="0"/>
        <v>DIII ST</v>
      </c>
      <c r="D223" s="24" t="s">
        <v>3065</v>
      </c>
      <c r="E223" s="2" t="s">
        <v>25</v>
      </c>
      <c r="F223" s="1">
        <f t="shared" si="8"/>
        <v>1</v>
      </c>
      <c r="G223" s="1" t="e">
        <f>VLOOKUP(D223,Sheet1!$A$2:$D$540,4,FALSE)</f>
        <v>#N/A</v>
      </c>
      <c r="H223" s="1" t="e">
        <f t="shared" si="2"/>
        <v>#N/A</v>
      </c>
      <c r="I223" s="1" t="s">
        <v>3066</v>
      </c>
      <c r="J223" s="25" t="s">
        <v>3067</v>
      </c>
      <c r="K223" s="23" t="str">
        <f t="shared" si="3"/>
        <v>6281264111240</v>
      </c>
      <c r="L223" s="23" t="s">
        <v>3068</v>
      </c>
      <c r="M223" s="1" t="s">
        <v>25</v>
      </c>
      <c r="N223" s="1" t="s">
        <v>1141</v>
      </c>
      <c r="O223" s="1" t="s">
        <v>3069</v>
      </c>
      <c r="P223" s="1" t="s">
        <v>3070</v>
      </c>
      <c r="Q223" s="1" t="s">
        <v>1144</v>
      </c>
      <c r="R223" s="1" t="s">
        <v>3071</v>
      </c>
      <c r="S223" s="1" t="s">
        <v>1181</v>
      </c>
      <c r="T223" s="1" t="str">
        <f t="shared" si="4"/>
        <v>Jalan Selamat Ujung No. 165 B Kecamatan Medan Amplas Kelurahan Sitirejo Iii Kodepos 20219</v>
      </c>
      <c r="U223" s="1" t="s">
        <v>1181</v>
      </c>
      <c r="V223" s="1" t="s">
        <v>1182</v>
      </c>
      <c r="W223" s="1" t="s">
        <v>1183</v>
      </c>
      <c r="X223" s="1" t="s">
        <v>1182</v>
      </c>
      <c r="Y223" s="1" t="str">
        <f t="shared" si="5"/>
        <v>12</v>
      </c>
      <c r="Z223" s="1" t="str">
        <f>VLOOKUP(Y223,ja!E$2:F$35,2,FALSE)</f>
        <v>Sumatera Utara</v>
      </c>
      <c r="AA223" s="1" t="str">
        <f t="shared" si="6"/>
        <v>1200</v>
      </c>
      <c r="AB223" s="1" t="str">
        <f t="shared" si="7"/>
        <v>BPS Provinsi Sumatera Utara</v>
      </c>
      <c r="AD223" s="1" t="s">
        <v>1150</v>
      </c>
      <c r="AE223" s="5" t="s">
        <v>28</v>
      </c>
      <c r="AF223" s="2" t="s">
        <v>29</v>
      </c>
      <c r="AG223" s="1">
        <v>1</v>
      </c>
      <c r="AH223" s="5" t="e">
        <f>VLOOKUP(D223,'olah pemlap'!G$2:J$589,3,FALSE)</f>
        <v>#N/A</v>
      </c>
      <c r="AI223" s="1" t="e">
        <f>VLOOKUP(AH223,BiodataPemlap!B$2:O$152,5,FALSE)</f>
        <v>#N/A</v>
      </c>
    </row>
    <row r="224" spans="1:35" ht="12.75">
      <c r="A224" s="3">
        <v>45447.784151608794</v>
      </c>
      <c r="B224" s="1" t="s">
        <v>38</v>
      </c>
      <c r="C224" s="4" t="str">
        <f t="shared" si="0"/>
        <v>DIV ST</v>
      </c>
      <c r="D224" s="24" t="s">
        <v>3072</v>
      </c>
      <c r="E224" s="2" t="s">
        <v>3073</v>
      </c>
      <c r="F224" s="1">
        <f t="shared" si="8"/>
        <v>1</v>
      </c>
      <c r="G224" s="1" t="e">
        <f>VLOOKUP(D224,Sheet1!$A$2:$D$540,4,FALSE)</f>
        <v>#N/A</v>
      </c>
      <c r="H224" s="1" t="e">
        <f t="shared" si="2"/>
        <v>#N/A</v>
      </c>
      <c r="I224" s="1" t="s">
        <v>3074</v>
      </c>
      <c r="J224" s="25" t="s">
        <v>3075</v>
      </c>
      <c r="K224" s="23" t="str">
        <f t="shared" si="3"/>
        <v>6288261386554</v>
      </c>
      <c r="L224" s="23" t="s">
        <v>3076</v>
      </c>
      <c r="M224" s="1" t="s">
        <v>3073</v>
      </c>
      <c r="N224" s="1" t="s">
        <v>1286</v>
      </c>
      <c r="O224" s="1" t="s">
        <v>3077</v>
      </c>
      <c r="P224" s="1" t="s">
        <v>3078</v>
      </c>
      <c r="Q224" s="1" t="s">
        <v>1144</v>
      </c>
      <c r="R224" s="1" t="s">
        <v>3079</v>
      </c>
      <c r="S224" s="1" t="s">
        <v>1181</v>
      </c>
      <c r="T224" s="1" t="str">
        <f t="shared" si="4"/>
        <v>Jalan Palapa No. 5B - Jl. Pertempuran,  Kelurahan Pulo Brayan Kota, Kecamatan Medan Barat</v>
      </c>
      <c r="U224" s="1" t="s">
        <v>1393</v>
      </c>
      <c r="V224" s="1" t="s">
        <v>1182</v>
      </c>
      <c r="W224" s="1" t="s">
        <v>1183</v>
      </c>
      <c r="X224" s="1" t="s">
        <v>1182</v>
      </c>
      <c r="Y224" s="1" t="str">
        <f t="shared" si="5"/>
        <v>12</v>
      </c>
      <c r="Z224" s="1" t="str">
        <f>VLOOKUP(Y224,ja!E$2:F$35,2,FALSE)</f>
        <v>Sumatera Utara</v>
      </c>
      <c r="AA224" s="1" t="str">
        <f t="shared" si="6"/>
        <v>1200</v>
      </c>
      <c r="AB224" s="1" t="str">
        <f t="shared" si="7"/>
        <v>BPS Provinsi Sumatera Utara</v>
      </c>
      <c r="AD224" s="1" t="s">
        <v>1150</v>
      </c>
      <c r="AE224" s="5" t="s">
        <v>28</v>
      </c>
      <c r="AF224" s="2" t="s">
        <v>29</v>
      </c>
      <c r="AG224" s="1">
        <v>1</v>
      </c>
      <c r="AH224" s="5" t="e">
        <f>VLOOKUP(D224,'olah pemlap'!G$2:J$589,3,FALSE)</f>
        <v>#N/A</v>
      </c>
      <c r="AI224" s="1" t="e">
        <f>VLOOKUP(AH224,BiodataPemlap!B$2:O$152,5,FALSE)</f>
        <v>#N/A</v>
      </c>
    </row>
    <row r="225" spans="1:35" ht="12.75">
      <c r="A225" s="3">
        <v>45447.790222800926</v>
      </c>
      <c r="B225" s="1" t="s">
        <v>20</v>
      </c>
      <c r="C225" s="4" t="str">
        <f t="shared" si="0"/>
        <v>DIV ST</v>
      </c>
      <c r="D225" s="24" t="s">
        <v>3080</v>
      </c>
      <c r="E225" s="2" t="s">
        <v>274</v>
      </c>
      <c r="F225" s="1">
        <f t="shared" si="8"/>
        <v>1</v>
      </c>
      <c r="G225" s="1" t="e">
        <f>VLOOKUP(D225,Sheet1!$A$2:$D$540,4,FALSE)</f>
        <v>#N/A</v>
      </c>
      <c r="H225" s="1" t="e">
        <f t="shared" si="2"/>
        <v>#N/A</v>
      </c>
      <c r="I225" s="1" t="s">
        <v>3081</v>
      </c>
      <c r="J225" s="25" t="s">
        <v>3082</v>
      </c>
      <c r="K225" s="23" t="str">
        <f t="shared" si="3"/>
        <v>6282152981315</v>
      </c>
      <c r="L225" s="23" t="s">
        <v>3083</v>
      </c>
      <c r="M225" s="1" t="s">
        <v>3084</v>
      </c>
      <c r="N225" s="1" t="s">
        <v>1141</v>
      </c>
      <c r="O225" s="1" t="s">
        <v>3085</v>
      </c>
      <c r="P225" s="1" t="s">
        <v>3086</v>
      </c>
      <c r="Q225" s="1" t="s">
        <v>1144</v>
      </c>
      <c r="R225" s="1" t="s">
        <v>3087</v>
      </c>
      <c r="S225" s="1" t="s">
        <v>2422</v>
      </c>
      <c r="T225" s="1" t="str">
        <f t="shared" si="4"/>
        <v>Jl. Asem No.9A, Rt.13/Rw.2, Bidara Cina, Kecamatan Jatinegara, Kota Jakarta Timur, Daerah Khusus Ibukota Jakarta 13330</v>
      </c>
      <c r="U225" s="1" t="s">
        <v>2422</v>
      </c>
      <c r="V225" s="1" t="s">
        <v>1899</v>
      </c>
      <c r="W225" s="1" t="s">
        <v>1311</v>
      </c>
      <c r="X225" s="1" t="s">
        <v>1899</v>
      </c>
      <c r="Y225" s="1" t="str">
        <f t="shared" si="5"/>
        <v>31</v>
      </c>
      <c r="Z225" s="1" t="str">
        <f>VLOOKUP(Y225,ja!E$2:F$35,2,FALSE)</f>
        <v>DKI Jakarta</v>
      </c>
      <c r="AA225" s="1" t="str">
        <f t="shared" si="6"/>
        <v>3171</v>
      </c>
      <c r="AB225" s="1" t="str">
        <f t="shared" si="7"/>
        <v>BPS Kota Jakarta Selatan</v>
      </c>
      <c r="AD225" s="1" t="s">
        <v>1150</v>
      </c>
      <c r="AE225" s="5" t="s">
        <v>266</v>
      </c>
      <c r="AF225" s="2" t="s">
        <v>267</v>
      </c>
      <c r="AG225" s="1">
        <v>1</v>
      </c>
      <c r="AH225" s="5">
        <f>VLOOKUP(D225,'olah pemlap'!G$2:J$589,3,FALSE)</f>
        <v>340019172</v>
      </c>
      <c r="AI225" s="1" t="e">
        <f>VLOOKUP(AH225,BiodataPemlap!B$2:O$152,5,FALSE)</f>
        <v>#N/A</v>
      </c>
    </row>
    <row r="226" spans="1:35" ht="12.75">
      <c r="A226" s="3">
        <v>45447.791191481483</v>
      </c>
      <c r="B226" s="1" t="s">
        <v>23</v>
      </c>
      <c r="C226" s="4" t="str">
        <f t="shared" si="0"/>
        <v>DIII ST</v>
      </c>
      <c r="D226" s="24" t="s">
        <v>3088</v>
      </c>
      <c r="E226" s="2" t="s">
        <v>759</v>
      </c>
      <c r="F226" s="1">
        <f t="shared" si="8"/>
        <v>1</v>
      </c>
      <c r="G226" s="1" t="e">
        <f>VLOOKUP(D226,Sheet1!$A$2:$D$540,4,FALSE)</f>
        <v>#N/A</v>
      </c>
      <c r="H226" s="1" t="e">
        <f t="shared" si="2"/>
        <v>#N/A</v>
      </c>
      <c r="I226" s="1" t="s">
        <v>3089</v>
      </c>
      <c r="J226" s="25" t="s">
        <v>3090</v>
      </c>
      <c r="K226" s="23" t="str">
        <f t="shared" si="3"/>
        <v>6281247883897</v>
      </c>
      <c r="L226" s="23" t="s">
        <v>3091</v>
      </c>
      <c r="M226" s="1" t="s">
        <v>759</v>
      </c>
      <c r="N226" s="1" t="s">
        <v>1177</v>
      </c>
      <c r="O226" s="1" t="s">
        <v>3092</v>
      </c>
      <c r="P226" s="1" t="s">
        <v>1191</v>
      </c>
      <c r="Q226" s="1" t="s">
        <v>1144</v>
      </c>
      <c r="R226" s="1" t="s">
        <v>3093</v>
      </c>
      <c r="S226" s="1" t="s">
        <v>2668</v>
      </c>
      <c r="T226" s="1" t="str">
        <f t="shared" si="4"/>
        <v>Depot Air Isi Ulang Rajaro Jl.Dorowati Giwu Km12, Kel.Klasaman, Kec.Sorong Timur, Kota Sorong, Papua Barat 98417</v>
      </c>
      <c r="U226" s="1" t="s">
        <v>3094</v>
      </c>
      <c r="V226" s="1" t="s">
        <v>1741</v>
      </c>
      <c r="W226" s="1" t="s">
        <v>1899</v>
      </c>
      <c r="X226" s="1" t="s">
        <v>1741</v>
      </c>
      <c r="Y226" s="1" t="str">
        <f t="shared" si="5"/>
        <v>35</v>
      </c>
      <c r="Z226" s="1" t="str">
        <f>VLOOKUP(Y226,ja!E$2:F$35,2,FALSE)</f>
        <v>Jawa Timur</v>
      </c>
      <c r="AA226" s="1" t="str">
        <f t="shared" si="6"/>
        <v>3577</v>
      </c>
      <c r="AB226" s="1" t="str">
        <f t="shared" si="7"/>
        <v>BPS Kota Madiun</v>
      </c>
      <c r="AD226" s="1" t="s">
        <v>1150</v>
      </c>
      <c r="AE226" s="5" t="s">
        <v>760</v>
      </c>
      <c r="AF226" s="2" t="s">
        <v>761</v>
      </c>
      <c r="AG226" s="1">
        <v>1</v>
      </c>
      <c r="AH226" s="5">
        <f>VLOOKUP(D226,'olah pemlap'!G$2:J$589,3,FALSE)</f>
        <v>340019258</v>
      </c>
      <c r="AI226" s="1" t="e">
        <f>VLOOKUP(AH226,BiodataPemlap!B$2:O$152,5,FALSE)</f>
        <v>#N/A</v>
      </c>
    </row>
    <row r="227" spans="1:35" ht="12.75">
      <c r="A227" s="3">
        <v>45447.793179675922</v>
      </c>
      <c r="B227" s="1" t="s">
        <v>103</v>
      </c>
      <c r="C227" s="4" t="str">
        <f t="shared" si="0"/>
        <v>DIV ST</v>
      </c>
      <c r="D227" s="24" t="s">
        <v>3095</v>
      </c>
      <c r="E227" s="2" t="s">
        <v>104</v>
      </c>
      <c r="F227" s="1">
        <f t="shared" si="8"/>
        <v>1</v>
      </c>
      <c r="G227" s="1" t="e">
        <f>VLOOKUP(D227,Sheet1!$A$2:$D$540,4,FALSE)</f>
        <v>#N/A</v>
      </c>
      <c r="H227" s="1" t="e">
        <f t="shared" si="2"/>
        <v>#N/A</v>
      </c>
      <c r="I227" s="1" t="s">
        <v>3096</v>
      </c>
      <c r="J227" s="1">
        <v>62895639425926</v>
      </c>
      <c r="K227" s="23">
        <f t="shared" si="3"/>
        <v>62895639425926</v>
      </c>
      <c r="L227" s="23" t="s">
        <v>3097</v>
      </c>
      <c r="M227" s="1" t="s">
        <v>104</v>
      </c>
      <c r="N227" s="1" t="s">
        <v>1141</v>
      </c>
      <c r="O227" s="1" t="s">
        <v>3098</v>
      </c>
      <c r="P227" s="1" t="s">
        <v>3099</v>
      </c>
      <c r="Q227" s="1" t="s">
        <v>1144</v>
      </c>
      <c r="R227" s="1" t="s">
        <v>3100</v>
      </c>
      <c r="S227" s="1" t="s">
        <v>3101</v>
      </c>
      <c r="T227" s="1" t="str">
        <f t="shared" si="4"/>
        <v>Jl.Bariang Indah Ii No.67 Rt 02/Rw 01 Kelurahan Anduring Kecamatan Kuranji, Kota Padang, Sumatera Barat</v>
      </c>
      <c r="U227" s="1" t="s">
        <v>3102</v>
      </c>
      <c r="V227" s="1" t="s">
        <v>1239</v>
      </c>
      <c r="W227" s="1" t="s">
        <v>3103</v>
      </c>
      <c r="X227" s="1" t="s">
        <v>1239</v>
      </c>
      <c r="Y227" s="1" t="str">
        <f t="shared" si="5"/>
        <v>13</v>
      </c>
      <c r="Z227" s="1" t="str">
        <f>VLOOKUP(Y227,ja!E$2:F$35,2,FALSE)</f>
        <v>Sumatera Barat</v>
      </c>
      <c r="AA227" s="1" t="str">
        <f t="shared" si="6"/>
        <v>1300</v>
      </c>
      <c r="AB227" s="1" t="str">
        <f t="shared" si="7"/>
        <v>BPS Provinsi Sumatera Barat</v>
      </c>
      <c r="AD227" s="1" t="s">
        <v>1150</v>
      </c>
      <c r="AE227" s="5" t="s">
        <v>101</v>
      </c>
      <c r="AF227" s="2" t="s">
        <v>102</v>
      </c>
      <c r="AG227" s="1">
        <v>1</v>
      </c>
      <c r="AH227" s="5">
        <f>VLOOKUP(D227,'olah pemlap'!G$2:J$589,3,FALSE)</f>
        <v>340016958</v>
      </c>
      <c r="AI227" s="1" t="e">
        <f>VLOOKUP(AH227,BiodataPemlap!B$2:O$152,5,FALSE)</f>
        <v>#N/A</v>
      </c>
    </row>
    <row r="228" spans="1:35" ht="12.75">
      <c r="A228" s="3">
        <v>45447.793350995373</v>
      </c>
      <c r="B228" s="1" t="s">
        <v>41</v>
      </c>
      <c r="C228" s="4" t="str">
        <f t="shared" si="0"/>
        <v>DIV ST</v>
      </c>
      <c r="D228" s="24" t="s">
        <v>3104</v>
      </c>
      <c r="E228" s="2" t="s">
        <v>42</v>
      </c>
      <c r="F228" s="1">
        <f t="shared" si="8"/>
        <v>1</v>
      </c>
      <c r="G228" s="1" t="e">
        <f>VLOOKUP(D228,Sheet1!$A$2:$D$540,4,FALSE)</f>
        <v>#N/A</v>
      </c>
      <c r="H228" s="1" t="e">
        <f t="shared" si="2"/>
        <v>#N/A</v>
      </c>
      <c r="I228" s="1" t="s">
        <v>3105</v>
      </c>
      <c r="J228" s="25" t="s">
        <v>3106</v>
      </c>
      <c r="K228" s="23" t="str">
        <f t="shared" si="3"/>
        <v>6281270574806</v>
      </c>
      <c r="L228" s="23" t="s">
        <v>3107</v>
      </c>
      <c r="M228" s="1" t="s">
        <v>42</v>
      </c>
      <c r="N228" s="1" t="s">
        <v>1286</v>
      </c>
      <c r="O228" s="1" t="s">
        <v>3108</v>
      </c>
      <c r="P228" s="1" t="s">
        <v>3109</v>
      </c>
      <c r="Q228" s="1" t="s">
        <v>1144</v>
      </c>
      <c r="R228" s="1" t="s">
        <v>3110</v>
      </c>
      <c r="S228" s="1" t="s">
        <v>1181</v>
      </c>
      <c r="T228" s="1" t="str">
        <f t="shared" si="4"/>
        <v>Jalan Perumahan Menteng Indah Blok F9 Nomor 3, Rt 00/Rw/00, Kelurahan Medan Tenggara, Kecamatan Medan Denai</v>
      </c>
      <c r="U228" s="1" t="s">
        <v>1181</v>
      </c>
      <c r="V228" s="1" t="s">
        <v>1182</v>
      </c>
      <c r="W228" s="1" t="s">
        <v>1183</v>
      </c>
      <c r="X228" s="1" t="s">
        <v>1182</v>
      </c>
      <c r="Y228" s="1" t="str">
        <f t="shared" si="5"/>
        <v>12</v>
      </c>
      <c r="Z228" s="1" t="str">
        <f>VLOOKUP(Y228,ja!E$2:F$35,2,FALSE)</f>
        <v>Sumatera Utara</v>
      </c>
      <c r="AA228" s="1" t="str">
        <f t="shared" si="6"/>
        <v>1200</v>
      </c>
      <c r="AB228" s="1" t="str">
        <f t="shared" si="7"/>
        <v>BPS Provinsi Sumatera Utara</v>
      </c>
      <c r="AD228" s="1" t="s">
        <v>1150</v>
      </c>
      <c r="AE228" s="5" t="s">
        <v>28</v>
      </c>
      <c r="AF228" s="2" t="s">
        <v>29</v>
      </c>
      <c r="AG228" s="1">
        <v>1</v>
      </c>
      <c r="AH228" s="5" t="e">
        <f>VLOOKUP(D228,'olah pemlap'!G$2:J$589,3,FALSE)</f>
        <v>#N/A</v>
      </c>
      <c r="AI228" s="1" t="e">
        <f>VLOOKUP(AH228,BiodataPemlap!B$2:O$152,5,FALSE)</f>
        <v>#N/A</v>
      </c>
    </row>
    <row r="229" spans="1:35" ht="12.75">
      <c r="A229" s="3">
        <v>45451.398629155097</v>
      </c>
      <c r="B229" s="1" t="s">
        <v>38</v>
      </c>
      <c r="C229" s="4" t="str">
        <f t="shared" si="0"/>
        <v>DIV ST</v>
      </c>
      <c r="D229" s="24" t="s">
        <v>3111</v>
      </c>
      <c r="E229" s="2" t="s">
        <v>570</v>
      </c>
      <c r="F229" s="1">
        <f t="shared" si="8"/>
        <v>1</v>
      </c>
      <c r="G229" s="1" t="e">
        <f>VLOOKUP(D229,Sheet1!$A$2:$D$540,4,FALSE)</f>
        <v>#N/A</v>
      </c>
      <c r="H229" s="1" t="e">
        <f t="shared" si="2"/>
        <v>#N/A</v>
      </c>
      <c r="I229" s="1" t="s">
        <v>3112</v>
      </c>
      <c r="J229" s="25" t="s">
        <v>3113</v>
      </c>
      <c r="K229" s="23" t="str">
        <f t="shared" si="3"/>
        <v>6285712729930</v>
      </c>
      <c r="L229" s="26" t="s">
        <v>3114</v>
      </c>
      <c r="M229" s="1" t="s">
        <v>3115</v>
      </c>
      <c r="N229" s="1" t="s">
        <v>1141</v>
      </c>
      <c r="O229" s="1" t="s">
        <v>3116</v>
      </c>
      <c r="P229" s="1" t="s">
        <v>3117</v>
      </c>
      <c r="Q229" s="1" t="s">
        <v>1144</v>
      </c>
      <c r="R229" s="1" t="s">
        <v>3118</v>
      </c>
      <c r="S229" s="1" t="s">
        <v>1359</v>
      </c>
      <c r="T229" s="1" t="str">
        <f t="shared" si="4"/>
        <v>Rt 9, Rw 1, No 14A, Jalan Puspanjolo Timur Iv, Kel. Cabean, Kec. Semarang Barat</v>
      </c>
      <c r="U229" s="1" t="s">
        <v>1506</v>
      </c>
      <c r="V229" s="1" t="s">
        <v>1362</v>
      </c>
      <c r="W229" s="1" t="s">
        <v>1361</v>
      </c>
      <c r="X229" s="1" t="s">
        <v>1362</v>
      </c>
      <c r="Y229" s="1" t="str">
        <f t="shared" si="5"/>
        <v>33</v>
      </c>
      <c r="Z229" s="1" t="str">
        <f>VLOOKUP(Y229,ja!E$2:F$35,2,FALSE)</f>
        <v>Jawa Tengah</v>
      </c>
      <c r="AA229" s="1" t="str">
        <f t="shared" si="6"/>
        <v>3374</v>
      </c>
      <c r="AB229" s="1" t="str">
        <f t="shared" si="7"/>
        <v>BPS Kota Semarang</v>
      </c>
      <c r="AD229" s="1" t="s">
        <v>1150</v>
      </c>
      <c r="AE229" s="5" t="s">
        <v>568</v>
      </c>
      <c r="AF229" s="2" t="s">
        <v>397</v>
      </c>
      <c r="AG229" s="1">
        <v>1</v>
      </c>
      <c r="AH229" s="5">
        <f>VLOOKUP(D229,'olah pemlap'!G$2:J$589,3,FALSE)</f>
        <v>340055038</v>
      </c>
      <c r="AI229" s="1" t="e">
        <f>VLOOKUP(AH229,BiodataPemlap!B$2:O$152,5,FALSE)</f>
        <v>#N/A</v>
      </c>
    </row>
    <row r="230" spans="1:35" ht="12.75">
      <c r="A230" s="3">
        <v>45447.79588957176</v>
      </c>
      <c r="B230" s="1" t="s">
        <v>57</v>
      </c>
      <c r="C230" s="4" t="str">
        <f t="shared" si="0"/>
        <v>DIV KS</v>
      </c>
      <c r="D230" s="24" t="s">
        <v>3119</v>
      </c>
      <c r="E230" s="2" t="s">
        <v>313</v>
      </c>
      <c r="F230" s="1">
        <f t="shared" si="8"/>
        <v>1</v>
      </c>
      <c r="G230" s="1" t="e">
        <f>VLOOKUP(D230,Sheet1!$A$2:$D$540,4,FALSE)</f>
        <v>#N/A</v>
      </c>
      <c r="H230" s="1" t="e">
        <f t="shared" si="2"/>
        <v>#N/A</v>
      </c>
      <c r="I230" s="1" t="s">
        <v>3120</v>
      </c>
      <c r="J230" s="25" t="s">
        <v>3121</v>
      </c>
      <c r="K230" s="23" t="str">
        <f t="shared" si="3"/>
        <v>6282154653048</v>
      </c>
      <c r="L230" s="23" t="s">
        <v>3122</v>
      </c>
      <c r="M230" s="1" t="s">
        <v>3123</v>
      </c>
      <c r="N230" s="1" t="s">
        <v>1141</v>
      </c>
      <c r="O230" s="1" t="s">
        <v>3124</v>
      </c>
      <c r="P230" s="1" t="s">
        <v>3125</v>
      </c>
      <c r="Q230" s="1" t="s">
        <v>1144</v>
      </c>
      <c r="R230" s="1" t="s">
        <v>3126</v>
      </c>
      <c r="S230" s="1" t="s">
        <v>3127</v>
      </c>
      <c r="T230" s="1" t="str">
        <f t="shared" si="4"/>
        <v>Silver Kost, 5, Jl. Saabun No.24, Rt.5/Rw.2, Bidara Cina, Kecamatan Jatinegara</v>
      </c>
      <c r="U230" s="1" t="s">
        <v>1381</v>
      </c>
      <c r="V230" s="1" t="s">
        <v>1311</v>
      </c>
      <c r="W230" s="1" t="s">
        <v>2366</v>
      </c>
      <c r="X230" s="1" t="s">
        <v>2366</v>
      </c>
      <c r="Y230" s="1" t="str">
        <f t="shared" si="5"/>
        <v>31</v>
      </c>
      <c r="Z230" s="1" t="str">
        <f>VLOOKUP(Y230,ja!E$2:F$35,2,FALSE)</f>
        <v>DKI Jakarta</v>
      </c>
      <c r="AA230" s="1" t="str">
        <f t="shared" si="6"/>
        <v>3175</v>
      </c>
      <c r="AB230" s="1" t="str">
        <f t="shared" si="7"/>
        <v>BPS Kota Jakarta Utara</v>
      </c>
      <c r="AD230" s="1" t="s">
        <v>1150</v>
      </c>
      <c r="AE230" s="5" t="s">
        <v>309</v>
      </c>
      <c r="AF230" s="2" t="s">
        <v>310</v>
      </c>
      <c r="AG230" s="1">
        <v>1</v>
      </c>
      <c r="AH230" s="5">
        <f>VLOOKUP(D230,'olah pemlap'!G$2:J$589,3,FALSE)</f>
        <v>340058514</v>
      </c>
      <c r="AI230" s="1" t="e">
        <f>VLOOKUP(AH230,BiodataPemlap!B$2:O$152,5,FALSE)</f>
        <v>#N/A</v>
      </c>
    </row>
    <row r="231" spans="1:35" ht="12.75">
      <c r="A231" s="3">
        <v>45449.185823831023</v>
      </c>
      <c r="B231" s="1" t="s">
        <v>35</v>
      </c>
      <c r="C231" s="4" t="str">
        <f t="shared" si="0"/>
        <v>DIV ST</v>
      </c>
      <c r="D231" s="24" t="s">
        <v>3128</v>
      </c>
      <c r="E231" s="2" t="s">
        <v>248</v>
      </c>
      <c r="F231" s="1">
        <f t="shared" si="8"/>
        <v>1</v>
      </c>
      <c r="G231" s="1" t="e">
        <f>VLOOKUP(D231,Sheet1!$A$2:$D$540,4,FALSE)</f>
        <v>#N/A</v>
      </c>
      <c r="H231" s="1" t="e">
        <f t="shared" si="2"/>
        <v>#N/A</v>
      </c>
      <c r="I231" s="1" t="s">
        <v>3129</v>
      </c>
      <c r="J231" s="25" t="s">
        <v>3130</v>
      </c>
      <c r="K231" s="23" t="str">
        <f t="shared" si="3"/>
        <v>6285643348363</v>
      </c>
      <c r="L231" s="23" t="s">
        <v>3131</v>
      </c>
      <c r="M231" s="1" t="s">
        <v>3132</v>
      </c>
      <c r="N231" s="1" t="s">
        <v>1475</v>
      </c>
      <c r="O231" s="1" t="s">
        <v>1475</v>
      </c>
      <c r="P231" s="1" t="s">
        <v>3133</v>
      </c>
      <c r="Q231" s="1" t="s">
        <v>1144</v>
      </c>
      <c r="R231" s="1" t="s">
        <v>3133</v>
      </c>
      <c r="S231" s="1" t="s">
        <v>1158</v>
      </c>
      <c r="T231" s="1" t="str">
        <f t="shared" si="4"/>
        <v>Otto Iskandardinata Ii No. 14, Bidara Cina, Kecamatan Jatinegara, Kota Jakarta Timur, Dki Jakarta</v>
      </c>
      <c r="U231" s="1" t="s">
        <v>1505</v>
      </c>
      <c r="V231" s="1" t="s">
        <v>1160</v>
      </c>
      <c r="W231" s="1" t="s">
        <v>1507</v>
      </c>
      <c r="X231" s="1" t="s">
        <v>1160</v>
      </c>
      <c r="Y231" s="1" t="str">
        <f t="shared" si="5"/>
        <v>31</v>
      </c>
      <c r="Z231" s="1" t="str">
        <f>VLOOKUP(Y231,ja!E$2:F$35,2,FALSE)</f>
        <v>DKI Jakarta</v>
      </c>
      <c r="AA231" s="1" t="str">
        <f t="shared" si="6"/>
        <v>3100</v>
      </c>
      <c r="AB231" s="1" t="str">
        <f t="shared" si="7"/>
        <v>BPS Provinsi DKI Jakarta</v>
      </c>
      <c r="AD231" s="1" t="s">
        <v>1150</v>
      </c>
      <c r="AE231" s="5" t="s">
        <v>225</v>
      </c>
      <c r="AF231" s="2" t="s">
        <v>226</v>
      </c>
      <c r="AG231" s="1">
        <v>1</v>
      </c>
      <c r="AH231" s="5">
        <f>VLOOKUP(D231,'olah pemlap'!G$2:J$589,3,FALSE)</f>
        <v>320007100</v>
      </c>
      <c r="AI231" s="1" t="e">
        <f>VLOOKUP(AH231,BiodataPemlap!B$2:O$152,5,FALSE)</f>
        <v>#N/A</v>
      </c>
    </row>
    <row r="232" spans="1:35" ht="12.75">
      <c r="A232" s="3">
        <v>45447.809455532406</v>
      </c>
      <c r="B232" s="1" t="s">
        <v>20</v>
      </c>
      <c r="C232" s="4" t="str">
        <f t="shared" si="0"/>
        <v>DIV ST</v>
      </c>
      <c r="D232" s="24" t="s">
        <v>3134</v>
      </c>
      <c r="E232" s="2" t="s">
        <v>526</v>
      </c>
      <c r="F232" s="1">
        <f t="shared" si="8"/>
        <v>1</v>
      </c>
      <c r="G232" s="1" t="e">
        <f>VLOOKUP(D232,Sheet1!$A$2:$D$540,4,FALSE)</f>
        <v>#N/A</v>
      </c>
      <c r="H232" s="1" t="e">
        <f t="shared" si="2"/>
        <v>#N/A</v>
      </c>
      <c r="I232" s="1" t="s">
        <v>3135</v>
      </c>
      <c r="J232" s="25" t="s">
        <v>3136</v>
      </c>
      <c r="K232" s="23" t="str">
        <f t="shared" si="3"/>
        <v>62895324074789</v>
      </c>
      <c r="L232" s="26" t="s">
        <v>3137</v>
      </c>
      <c r="M232" s="1" t="s">
        <v>526</v>
      </c>
      <c r="N232" s="1" t="s">
        <v>1141</v>
      </c>
      <c r="O232" s="1" t="s">
        <v>3138</v>
      </c>
      <c r="P232" s="1" t="s">
        <v>3139</v>
      </c>
      <c r="Q232" s="1" t="s">
        <v>1144</v>
      </c>
      <c r="R232" s="1" t="s">
        <v>3140</v>
      </c>
      <c r="S232" s="1" t="s">
        <v>1359</v>
      </c>
      <c r="T232" s="1" t="str">
        <f t="shared" si="4"/>
        <v>Rt 01/Rw 01, No. 5, Jalan Raya Plalangan, Kelurahan Plalangan, Kecamatan Gunung Pati</v>
      </c>
      <c r="U232" s="1" t="s">
        <v>1506</v>
      </c>
      <c r="V232" s="1" t="s">
        <v>1508</v>
      </c>
      <c r="W232" s="1" t="s">
        <v>1362</v>
      </c>
      <c r="X232" s="1" t="s">
        <v>1508</v>
      </c>
      <c r="Y232" s="1" t="str">
        <f t="shared" si="5"/>
        <v>33</v>
      </c>
      <c r="Z232" s="1" t="str">
        <f>VLOOKUP(Y232,ja!E$2:F$35,2,FALSE)</f>
        <v>Jawa Tengah</v>
      </c>
      <c r="AA232" s="1" t="str">
        <f t="shared" si="6"/>
        <v>3322</v>
      </c>
      <c r="AB232" s="1" t="str">
        <f t="shared" si="7"/>
        <v>BPS Kabupaten Semarang</v>
      </c>
      <c r="AD232" s="1" t="s">
        <v>1150</v>
      </c>
      <c r="AE232" s="5" t="s">
        <v>523</v>
      </c>
      <c r="AF232" s="2" t="s">
        <v>389</v>
      </c>
      <c r="AG232" s="1">
        <v>1</v>
      </c>
      <c r="AH232" s="5">
        <f>VLOOKUP(D232,'olah pemlap'!G$2:J$589,3,FALSE)</f>
        <v>340017821</v>
      </c>
      <c r="AI232" s="1" t="e">
        <f>VLOOKUP(AH232,BiodataPemlap!B$2:O$152,5,FALSE)</f>
        <v>#N/A</v>
      </c>
    </row>
    <row r="233" spans="1:35" ht="12.75">
      <c r="A233" s="3">
        <v>45447.809590428238</v>
      </c>
      <c r="B233" s="1" t="s">
        <v>57</v>
      </c>
      <c r="C233" s="4" t="str">
        <f t="shared" si="0"/>
        <v>DIV KS</v>
      </c>
      <c r="D233" s="24" t="s">
        <v>3141</v>
      </c>
      <c r="E233" s="2" t="s">
        <v>745</v>
      </c>
      <c r="F233" s="1">
        <f t="shared" si="8"/>
        <v>1</v>
      </c>
      <c r="G233" s="1" t="e">
        <f>VLOOKUP(D233,Sheet1!$A$2:$D$540,4,FALSE)</f>
        <v>#N/A</v>
      </c>
      <c r="H233" s="1" t="e">
        <f t="shared" si="2"/>
        <v>#N/A</v>
      </c>
      <c r="I233" s="1" t="s">
        <v>3142</v>
      </c>
      <c r="J233" s="25" t="s">
        <v>3143</v>
      </c>
      <c r="K233" s="23" t="str">
        <f t="shared" si="3"/>
        <v>62895399064906</v>
      </c>
      <c r="L233" s="23" t="s">
        <v>3144</v>
      </c>
      <c r="M233" s="1" t="s">
        <v>745</v>
      </c>
      <c r="N233" s="1" t="s">
        <v>1141</v>
      </c>
      <c r="O233" s="1" t="s">
        <v>3145</v>
      </c>
      <c r="P233" s="1" t="s">
        <v>3146</v>
      </c>
      <c r="Q233" s="1" t="s">
        <v>1144</v>
      </c>
      <c r="R233" s="1" t="s">
        <v>3147</v>
      </c>
      <c r="S233" s="1" t="s">
        <v>1601</v>
      </c>
      <c r="T233" s="1" t="str">
        <f t="shared" si="4"/>
        <v>Perumahan Asrikaton Indah Blok I2 No.20, Rt 003, Rw 009, Kec. Pakis, Kab. Malang, Jawa Timur</v>
      </c>
      <c r="U233" s="1" t="s">
        <v>1600</v>
      </c>
      <c r="V233" s="1" t="s">
        <v>1602</v>
      </c>
      <c r="W233" s="1" t="s">
        <v>1603</v>
      </c>
      <c r="X233" s="1" t="s">
        <v>1602</v>
      </c>
      <c r="Y233" s="1" t="str">
        <f t="shared" si="5"/>
        <v>35</v>
      </c>
      <c r="Z233" s="1" t="str">
        <f>VLOOKUP(Y233,ja!E$2:F$35,2,FALSE)</f>
        <v>Jawa Timur</v>
      </c>
      <c r="AA233" s="1" t="str">
        <f t="shared" si="6"/>
        <v>3573</v>
      </c>
      <c r="AB233" s="1" t="str">
        <f t="shared" si="7"/>
        <v>BPS Kota Malang</v>
      </c>
      <c r="AD233" s="1" t="s">
        <v>1150</v>
      </c>
      <c r="AE233" s="5" t="s">
        <v>746</v>
      </c>
      <c r="AF233" s="2" t="s">
        <v>747</v>
      </c>
      <c r="AG233" s="1">
        <v>1</v>
      </c>
      <c r="AH233" s="5">
        <f>VLOOKUP(D233,'olah pemlap'!G$2:J$589,3,FALSE)</f>
        <v>340016252</v>
      </c>
      <c r="AI233" s="1" t="e">
        <f>VLOOKUP(AH233,BiodataPemlap!B$2:O$152,5,FALSE)</f>
        <v>#N/A</v>
      </c>
    </row>
    <row r="234" spans="1:35" ht="12.75">
      <c r="A234" s="3">
        <v>45447.811893865743</v>
      </c>
      <c r="B234" s="1" t="s">
        <v>57</v>
      </c>
      <c r="C234" s="4" t="str">
        <f t="shared" si="0"/>
        <v>DIV KS</v>
      </c>
      <c r="D234" s="24" t="s">
        <v>3148</v>
      </c>
      <c r="E234" s="2" t="s">
        <v>238</v>
      </c>
      <c r="F234" s="1">
        <f t="shared" si="8"/>
        <v>1</v>
      </c>
      <c r="G234" s="1" t="e">
        <f>VLOOKUP(D234,Sheet1!$A$2:$D$540,4,FALSE)</f>
        <v>#N/A</v>
      </c>
      <c r="H234" s="1" t="e">
        <f t="shared" si="2"/>
        <v>#N/A</v>
      </c>
      <c r="I234" s="1" t="s">
        <v>3149</v>
      </c>
      <c r="J234" s="25" t="s">
        <v>3150</v>
      </c>
      <c r="K234" s="23" t="str">
        <f t="shared" si="3"/>
        <v>628953220262923</v>
      </c>
      <c r="L234" s="23" t="s">
        <v>3151</v>
      </c>
      <c r="M234" s="1" t="s">
        <v>3152</v>
      </c>
      <c r="N234" s="1" t="s">
        <v>3153</v>
      </c>
      <c r="O234" s="1" t="s">
        <v>3154</v>
      </c>
      <c r="P234" s="1" t="s">
        <v>3155</v>
      </c>
      <c r="Q234" s="1" t="s">
        <v>2054</v>
      </c>
      <c r="R234" s="1" t="s">
        <v>3155</v>
      </c>
      <c r="S234" s="1" t="s">
        <v>2055</v>
      </c>
      <c r="T234" s="1" t="str">
        <f t="shared" si="4"/>
        <v>Jl. Permata Iv Blok I/13, Rt.002/Rw.016, Kel. Tugu Utara, Kec. Koja</v>
      </c>
      <c r="U234" s="1" t="s">
        <v>2055</v>
      </c>
      <c r="V234" s="1" t="s">
        <v>1160</v>
      </c>
      <c r="W234" s="1" t="s">
        <v>2366</v>
      </c>
      <c r="X234" s="1" t="s">
        <v>1160</v>
      </c>
      <c r="Y234" s="1" t="str">
        <f t="shared" si="5"/>
        <v>31</v>
      </c>
      <c r="Z234" s="1" t="str">
        <f>VLOOKUP(Y234,ja!E$2:F$35,2,FALSE)</f>
        <v>DKI Jakarta</v>
      </c>
      <c r="AA234" s="1" t="str">
        <f t="shared" si="6"/>
        <v>3100</v>
      </c>
      <c r="AB234" s="1" t="str">
        <f t="shared" si="7"/>
        <v>BPS Provinsi DKI Jakarta</v>
      </c>
      <c r="AD234" s="1" t="s">
        <v>1150</v>
      </c>
      <c r="AE234" s="5" t="s">
        <v>225</v>
      </c>
      <c r="AF234" s="2" t="s">
        <v>226</v>
      </c>
      <c r="AG234" s="1">
        <v>1</v>
      </c>
      <c r="AH234" s="5">
        <f>VLOOKUP(D234,'olah pemlap'!G$2:J$589,3,FALSE)</f>
        <v>340011838</v>
      </c>
      <c r="AI234" s="1" t="e">
        <f>VLOOKUP(AH234,BiodataPemlap!B$2:O$152,5,FALSE)</f>
        <v>#N/A</v>
      </c>
    </row>
    <row r="235" spans="1:35" ht="12.75">
      <c r="A235" s="3">
        <v>45447.814676319445</v>
      </c>
      <c r="B235" s="1" t="s">
        <v>30</v>
      </c>
      <c r="C235" s="4" t="str">
        <f t="shared" si="0"/>
        <v>DIII ST</v>
      </c>
      <c r="D235" s="24" t="s">
        <v>3156</v>
      </c>
      <c r="E235" s="2" t="s">
        <v>362</v>
      </c>
      <c r="F235" s="1">
        <f t="shared" si="8"/>
        <v>1</v>
      </c>
      <c r="G235" s="1" t="e">
        <f>VLOOKUP(D235,Sheet1!$A$2:$D$540,4,FALSE)</f>
        <v>#N/A</v>
      </c>
      <c r="H235" s="1" t="e">
        <f t="shared" si="2"/>
        <v>#N/A</v>
      </c>
      <c r="I235" s="1" t="s">
        <v>3157</v>
      </c>
      <c r="J235" s="25" t="s">
        <v>3158</v>
      </c>
      <c r="K235" s="23" t="str">
        <f t="shared" si="3"/>
        <v>6281324568185</v>
      </c>
      <c r="L235" s="23" t="s">
        <v>3159</v>
      </c>
      <c r="M235" s="1" t="s">
        <v>3160</v>
      </c>
      <c r="N235" s="1" t="s">
        <v>1155</v>
      </c>
      <c r="O235" s="1" t="s">
        <v>3161</v>
      </c>
      <c r="P235" s="1" t="s">
        <v>3162</v>
      </c>
      <c r="Q235" s="1" t="s">
        <v>1144</v>
      </c>
      <c r="R235" s="1" t="s">
        <v>3163</v>
      </c>
      <c r="S235" s="1" t="s">
        <v>3164</v>
      </c>
      <c r="T235" s="1" t="str">
        <f t="shared" si="4"/>
        <v>Jalan Siluman No. 36, Rt/Rw 003/008 Setiaratu, Cibeureum</v>
      </c>
      <c r="U235" s="1" t="s">
        <v>3165</v>
      </c>
      <c r="V235" s="1" t="s">
        <v>3166</v>
      </c>
      <c r="W235" s="1" t="s">
        <v>3167</v>
      </c>
      <c r="X235" s="1" t="s">
        <v>3166</v>
      </c>
      <c r="Y235" s="1" t="str">
        <f t="shared" si="5"/>
        <v>32</v>
      </c>
      <c r="Z235" s="1" t="str">
        <f>VLOOKUP(Y235,ja!E$2:F$35,2,FALSE)</f>
        <v>Jawa Barat</v>
      </c>
      <c r="AA235" s="1" t="str">
        <f t="shared" si="6"/>
        <v>3278</v>
      </c>
      <c r="AB235" s="1" t="str">
        <f t="shared" si="7"/>
        <v>BPS Kota Tasikmalaya</v>
      </c>
      <c r="AD235" s="1" t="s">
        <v>1150</v>
      </c>
      <c r="AE235" s="5" t="s">
        <v>363</v>
      </c>
      <c r="AF235" s="2" t="s">
        <v>364</v>
      </c>
      <c r="AG235" s="1">
        <v>1</v>
      </c>
      <c r="AH235" s="5">
        <f>VLOOKUP(D235,'olah pemlap'!G$2:J$589,3,FALSE)</f>
        <v>340014877</v>
      </c>
      <c r="AI235" s="1" t="e">
        <f>VLOOKUP(AH235,BiodataPemlap!B$2:O$152,5,FALSE)</f>
        <v>#N/A</v>
      </c>
    </row>
    <row r="236" spans="1:35" ht="12.75">
      <c r="A236" s="3">
        <v>45447.818554178244</v>
      </c>
      <c r="B236" s="1" t="s">
        <v>30</v>
      </c>
      <c r="C236" s="4" t="str">
        <f t="shared" si="0"/>
        <v>DIII ST</v>
      </c>
      <c r="D236" s="24" t="s">
        <v>3168</v>
      </c>
      <c r="E236" s="2" t="s">
        <v>3169</v>
      </c>
      <c r="F236" s="1">
        <f t="shared" si="8"/>
        <v>1</v>
      </c>
      <c r="G236" s="1" t="e">
        <f>VLOOKUP(D236,Sheet1!$A$2:$D$540,4,FALSE)</f>
        <v>#N/A</v>
      </c>
      <c r="H236" s="1" t="e">
        <f t="shared" si="2"/>
        <v>#N/A</v>
      </c>
      <c r="I236" s="1" t="s">
        <v>3170</v>
      </c>
      <c r="J236" s="25" t="s">
        <v>3171</v>
      </c>
      <c r="K236" s="23" t="str">
        <f t="shared" si="3"/>
        <v>6289510376091</v>
      </c>
      <c r="L236" s="26" t="s">
        <v>3172</v>
      </c>
      <c r="M236" s="1" t="s">
        <v>3173</v>
      </c>
      <c r="N236" s="1" t="s">
        <v>1141</v>
      </c>
      <c r="O236" s="1" t="s">
        <v>2550</v>
      </c>
      <c r="P236" s="1" t="s">
        <v>3174</v>
      </c>
      <c r="Q236" s="1" t="s">
        <v>1144</v>
      </c>
      <c r="R236" s="1" t="s">
        <v>3175</v>
      </c>
      <c r="S236" s="1" t="s">
        <v>1224</v>
      </c>
      <c r="T236" s="1" t="str">
        <f t="shared" si="4"/>
        <v>Jalan Mangkudipuro, Rt.2/Rw.2, Desa Bakaran Wetan, Juwana</v>
      </c>
      <c r="U236" s="1" t="s">
        <v>1225</v>
      </c>
      <c r="V236" s="1" t="s">
        <v>1226</v>
      </c>
      <c r="W236" s="1" t="s">
        <v>1227</v>
      </c>
      <c r="X236" s="1" t="s">
        <v>1227</v>
      </c>
      <c r="Y236" s="1" t="str">
        <f t="shared" si="5"/>
        <v>33</v>
      </c>
      <c r="Z236" s="1" t="str">
        <f>VLOOKUP(Y236,ja!E$2:F$35,2,FALSE)</f>
        <v>Jawa Tengah</v>
      </c>
      <c r="AA236" s="1" t="str">
        <f t="shared" si="6"/>
        <v>3319</v>
      </c>
      <c r="AB236" s="1" t="str">
        <f t="shared" si="7"/>
        <v>BPS Kabupaten Kudus</v>
      </c>
      <c r="AC236" s="29">
        <v>3318</v>
      </c>
      <c r="AD236" s="29" t="s">
        <v>382</v>
      </c>
      <c r="AE236" s="5">
        <v>3318</v>
      </c>
      <c r="AF236" s="2" t="s">
        <v>382</v>
      </c>
      <c r="AG236" s="1">
        <v>1</v>
      </c>
      <c r="AH236" s="5" t="e">
        <f>VLOOKUP(D236,'olah pemlap'!G$2:J$589,3,FALSE)</f>
        <v>#N/A</v>
      </c>
      <c r="AI236" s="1" t="e">
        <f>VLOOKUP(AH236,BiodataPemlap!B$2:O$152,5,FALSE)</f>
        <v>#N/A</v>
      </c>
    </row>
    <row r="237" spans="1:35" ht="12.75">
      <c r="A237" s="3">
        <v>45447.818988854167</v>
      </c>
      <c r="B237" s="1" t="s">
        <v>30</v>
      </c>
      <c r="C237" s="4" t="str">
        <f t="shared" si="0"/>
        <v>DIII ST</v>
      </c>
      <c r="D237" s="24" t="s">
        <v>3176</v>
      </c>
      <c r="E237" s="2" t="s">
        <v>384</v>
      </c>
      <c r="F237" s="1">
        <f t="shared" si="8"/>
        <v>1</v>
      </c>
      <c r="G237" s="1" t="e">
        <f>VLOOKUP(D237,Sheet1!$A$2:$D$540,4,FALSE)</f>
        <v>#N/A</v>
      </c>
      <c r="H237" s="1" t="e">
        <f t="shared" si="2"/>
        <v>#N/A</v>
      </c>
      <c r="I237" s="1" t="s">
        <v>3177</v>
      </c>
      <c r="J237" s="25" t="s">
        <v>3178</v>
      </c>
      <c r="K237" s="23" t="str">
        <f t="shared" si="3"/>
        <v>6285700027486</v>
      </c>
      <c r="L237" s="23" t="s">
        <v>3179</v>
      </c>
      <c r="M237" s="1" t="s">
        <v>3180</v>
      </c>
      <c r="N237" s="1" t="s">
        <v>1141</v>
      </c>
      <c r="O237" s="1" t="s">
        <v>3181</v>
      </c>
      <c r="P237" s="1" t="s">
        <v>3182</v>
      </c>
      <c r="Q237" s="1" t="s">
        <v>1144</v>
      </c>
      <c r="R237" s="1" t="s">
        <v>3183</v>
      </c>
      <c r="S237" s="1" t="s">
        <v>1225</v>
      </c>
      <c r="T237" s="1" t="str">
        <f t="shared" si="4"/>
        <v>Gang H. Muhammad Siroj, Ds. Tanjungrejo Rt 01 Rw 05, Kec. Jekulo, Kab. Kudus</v>
      </c>
      <c r="U237" s="1" t="s">
        <v>1224</v>
      </c>
      <c r="V237" s="1" t="s">
        <v>1226</v>
      </c>
      <c r="W237" s="1" t="s">
        <v>1227</v>
      </c>
      <c r="X237" s="1" t="s">
        <v>1226</v>
      </c>
      <c r="Y237" s="1" t="str">
        <f t="shared" si="5"/>
        <v>33</v>
      </c>
      <c r="Z237" s="1" t="str">
        <f>VLOOKUP(Y237,ja!E$2:F$35,2,FALSE)</f>
        <v>Jawa Tengah</v>
      </c>
      <c r="AA237" s="1" t="str">
        <f t="shared" si="6"/>
        <v>3318</v>
      </c>
      <c r="AB237" s="1" t="str">
        <f t="shared" si="7"/>
        <v>BPS Kabupaten Pati</v>
      </c>
      <c r="AC237" s="29">
        <v>3319</v>
      </c>
      <c r="AD237" s="29" t="s">
        <v>385</v>
      </c>
      <c r="AE237" s="5">
        <v>3319</v>
      </c>
      <c r="AF237" s="2" t="s">
        <v>385</v>
      </c>
      <c r="AG237" s="1">
        <v>1</v>
      </c>
      <c r="AH237" s="5">
        <f>VLOOKUP(D237,'olah pemlap'!G$2:J$589,3,FALSE)</f>
        <v>340016478</v>
      </c>
      <c r="AI237" s="1" t="e">
        <f>VLOOKUP(AH237,BiodataPemlap!B$2:O$152,5,FALSE)</f>
        <v>#N/A</v>
      </c>
    </row>
    <row r="238" spans="1:35" ht="12.75">
      <c r="A238" s="3">
        <v>45451.407147430553</v>
      </c>
      <c r="B238" s="1" t="s">
        <v>57</v>
      </c>
      <c r="C238" s="4" t="str">
        <f t="shared" si="0"/>
        <v>DIV KS</v>
      </c>
      <c r="D238" s="24" t="s">
        <v>3184</v>
      </c>
      <c r="E238" s="2" t="s">
        <v>257</v>
      </c>
      <c r="F238" s="1">
        <f t="shared" si="8"/>
        <v>1</v>
      </c>
      <c r="G238" s="1" t="e">
        <f>VLOOKUP(D238,Sheet1!$A$2:$D$540,4,FALSE)</f>
        <v>#N/A</v>
      </c>
      <c r="H238" s="1" t="e">
        <f t="shared" si="2"/>
        <v>#N/A</v>
      </c>
      <c r="I238" s="1" t="s">
        <v>3185</v>
      </c>
      <c r="J238" s="25" t="s">
        <v>3186</v>
      </c>
      <c r="K238" s="23" t="str">
        <f t="shared" si="3"/>
        <v>6285236584932</v>
      </c>
      <c r="L238" s="23" t="s">
        <v>3187</v>
      </c>
      <c r="M238" s="1" t="s">
        <v>257</v>
      </c>
      <c r="N238" s="1" t="s">
        <v>1141</v>
      </c>
      <c r="O238" s="1" t="s">
        <v>3188</v>
      </c>
      <c r="P238" s="1" t="s">
        <v>3189</v>
      </c>
      <c r="Q238" s="1" t="s">
        <v>1144</v>
      </c>
      <c r="R238" s="1" t="s">
        <v>3190</v>
      </c>
      <c r="S238" s="1" t="s">
        <v>2422</v>
      </c>
      <c r="T238" s="1" t="str">
        <f t="shared" si="4"/>
        <v>Jl. Sensus Iii No 10B Rt 06 Rw 04, Bidaracina, Jatinegara, Jakarta Timur 13330</v>
      </c>
      <c r="U238" s="1" t="s">
        <v>1159</v>
      </c>
      <c r="V238" s="1" t="s">
        <v>1311</v>
      </c>
      <c r="W238" s="1" t="s">
        <v>1160</v>
      </c>
      <c r="X238" s="1" t="s">
        <v>2960</v>
      </c>
      <c r="Y238" s="1" t="str">
        <f t="shared" si="5"/>
        <v>31</v>
      </c>
      <c r="Z238" s="1" t="str">
        <f>VLOOKUP(Y238,ja!E$2:F$35,2,FALSE)</f>
        <v>DKI Jakarta</v>
      </c>
      <c r="AA238" s="1" t="str">
        <f t="shared" si="6"/>
        <v>3101</v>
      </c>
      <c r="AB238" s="1" t="str">
        <f t="shared" si="7"/>
        <v>BPS Kabupaten Kepulauan Seribu</v>
      </c>
      <c r="AD238" s="1" t="s">
        <v>1150</v>
      </c>
      <c r="AE238" s="5" t="s">
        <v>258</v>
      </c>
      <c r="AF238" s="2" t="s">
        <v>259</v>
      </c>
      <c r="AG238" s="1">
        <v>1</v>
      </c>
      <c r="AH238" s="5">
        <f>VLOOKUP(D238,'olah pemlap'!G$2:J$589,3,FALSE)</f>
        <v>340057201</v>
      </c>
      <c r="AI238" s="1" t="e">
        <f>VLOOKUP(AH238,BiodataPemlap!B$2:O$152,5,FALSE)</f>
        <v>#N/A</v>
      </c>
    </row>
    <row r="239" spans="1:35" ht="12.75">
      <c r="A239" s="3">
        <v>45447.829913692127</v>
      </c>
      <c r="B239" s="1" t="s">
        <v>30</v>
      </c>
      <c r="C239" s="4" t="str">
        <f t="shared" si="0"/>
        <v>DIII ST</v>
      </c>
      <c r="D239" s="24" t="s">
        <v>3191</v>
      </c>
      <c r="E239" s="2" t="s">
        <v>157</v>
      </c>
      <c r="F239" s="1">
        <f t="shared" si="8"/>
        <v>1</v>
      </c>
      <c r="G239" s="1" t="e">
        <f>VLOOKUP(D239,Sheet1!$A$2:$D$540,4,FALSE)</f>
        <v>#N/A</v>
      </c>
      <c r="H239" s="1" t="e">
        <f t="shared" si="2"/>
        <v>#N/A</v>
      </c>
      <c r="I239" s="1" t="s">
        <v>3192</v>
      </c>
      <c r="J239" s="25" t="s">
        <v>3193</v>
      </c>
      <c r="K239" s="23" t="str">
        <f t="shared" si="3"/>
        <v>6281373721260</v>
      </c>
      <c r="L239" s="23" t="s">
        <v>3194</v>
      </c>
      <c r="M239" s="1" t="s">
        <v>3195</v>
      </c>
      <c r="N239" s="1" t="s">
        <v>1699</v>
      </c>
      <c r="O239" s="1" t="s">
        <v>3196</v>
      </c>
      <c r="P239" s="1" t="s">
        <v>3197</v>
      </c>
      <c r="Q239" s="1" t="s">
        <v>1144</v>
      </c>
      <c r="R239" s="1" t="s">
        <v>3198</v>
      </c>
      <c r="S239" s="1" t="s">
        <v>1340</v>
      </c>
      <c r="T239" s="1" t="str">
        <f t="shared" si="4"/>
        <v>Blok B2 No.16 Rt.34 Jalan Sultan Hasanuddin Perum Permata Asri Kelurahan Bakung Jaya Kecamatan Paal Merah.</v>
      </c>
      <c r="U239" s="1" t="s">
        <v>1340</v>
      </c>
      <c r="V239" s="1" t="s">
        <v>3199</v>
      </c>
      <c r="W239" s="1" t="s">
        <v>1342</v>
      </c>
      <c r="X239" s="1" t="s">
        <v>3199</v>
      </c>
      <c r="Y239" s="1" t="str">
        <f t="shared" si="5"/>
        <v>15</v>
      </c>
      <c r="Z239" s="1" t="str">
        <f>VLOOKUP(Y239,ja!E$2:F$35,2,FALSE)</f>
        <v>Jambi</v>
      </c>
      <c r="AA239" s="1" t="str">
        <f t="shared" si="6"/>
        <v>1571</v>
      </c>
      <c r="AB239" s="1" t="str">
        <f t="shared" si="7"/>
        <v>BPS Kota Jambi</v>
      </c>
      <c r="AD239" s="1" t="s">
        <v>1150</v>
      </c>
      <c r="AE239" s="5" t="s">
        <v>158</v>
      </c>
      <c r="AF239" s="2" t="s">
        <v>159</v>
      </c>
      <c r="AG239" s="1">
        <v>1</v>
      </c>
      <c r="AH239" s="5" t="e">
        <f>VLOOKUP(D239,'olah pemlap'!G$2:J$589,3,FALSE)</f>
        <v>#N/A</v>
      </c>
      <c r="AI239" s="1" t="e">
        <f>VLOOKUP(AH239,BiodataPemlap!B$2:O$152,5,FALSE)</f>
        <v>#N/A</v>
      </c>
    </row>
    <row r="240" spans="1:35" ht="12.75">
      <c r="A240" s="3">
        <v>45447.827640706018</v>
      </c>
      <c r="B240" s="1" t="s">
        <v>57</v>
      </c>
      <c r="C240" s="4" t="str">
        <f t="shared" si="0"/>
        <v>DIV KS</v>
      </c>
      <c r="D240" s="24" t="s">
        <v>3200</v>
      </c>
      <c r="E240" s="2" t="s">
        <v>354</v>
      </c>
      <c r="F240" s="1">
        <f t="shared" si="8"/>
        <v>1</v>
      </c>
      <c r="G240" s="1" t="e">
        <f>VLOOKUP(D240,Sheet1!$A$2:$D$540,4,FALSE)</f>
        <v>#N/A</v>
      </c>
      <c r="H240" s="1" t="e">
        <f t="shared" si="2"/>
        <v>#N/A</v>
      </c>
      <c r="I240" s="1" t="s">
        <v>3201</v>
      </c>
      <c r="J240" s="25" t="s">
        <v>3202</v>
      </c>
      <c r="K240" s="23" t="str">
        <f t="shared" si="3"/>
        <v>6288210083303</v>
      </c>
      <c r="L240" s="26" t="s">
        <v>3203</v>
      </c>
      <c r="M240" s="1" t="s">
        <v>354</v>
      </c>
      <c r="N240" s="1" t="s">
        <v>1141</v>
      </c>
      <c r="O240" s="1" t="s">
        <v>3204</v>
      </c>
      <c r="P240" s="1" t="s">
        <v>3205</v>
      </c>
      <c r="Q240" s="1" t="s">
        <v>1144</v>
      </c>
      <c r="R240" s="1" t="s">
        <v>3206</v>
      </c>
      <c r="S240" s="1" t="s">
        <v>3207</v>
      </c>
      <c r="T240" s="1" t="str">
        <f t="shared" si="4"/>
        <v>Perum. Mekarsari Permai Blok B8/38 Rt 03 Rw 09, Tambun Selatan, Kab. Bekasi, Jawa Barat, 17510</v>
      </c>
      <c r="U240" s="1" t="s">
        <v>1652</v>
      </c>
      <c r="V240" s="1" t="s">
        <v>1653</v>
      </c>
      <c r="W240" s="1" t="s">
        <v>3208</v>
      </c>
      <c r="X240" s="1" t="s">
        <v>1653</v>
      </c>
      <c r="Y240" s="1" t="str">
        <f t="shared" si="5"/>
        <v>32</v>
      </c>
      <c r="Z240" s="1" t="str">
        <f>VLOOKUP(Y240,ja!E$2:F$35,2,FALSE)</f>
        <v>Jawa Barat</v>
      </c>
      <c r="AA240" s="1" t="str">
        <f t="shared" si="6"/>
        <v>3275</v>
      </c>
      <c r="AB240" s="1" t="str">
        <f t="shared" si="7"/>
        <v>BPS Kota Bekasi</v>
      </c>
      <c r="AD240" s="1" t="s">
        <v>1150</v>
      </c>
      <c r="AE240" s="5" t="s">
        <v>348</v>
      </c>
      <c r="AF240" s="2" t="s">
        <v>349</v>
      </c>
      <c r="AG240" s="1">
        <v>1</v>
      </c>
      <c r="AH240" s="5">
        <f>VLOOKUP(D240,'olah pemlap'!G$2:J$589,3,FALSE)</f>
        <v>340015486</v>
      </c>
      <c r="AI240" s="1" t="e">
        <f>VLOOKUP(AH240,BiodataPemlap!B$2:O$152,5,FALSE)</f>
        <v>#N/A</v>
      </c>
    </row>
    <row r="241" spans="1:35" ht="12.75">
      <c r="A241" s="3">
        <v>45447.834542314813</v>
      </c>
      <c r="B241" s="1" t="s">
        <v>30</v>
      </c>
      <c r="C241" s="4" t="str">
        <f t="shared" si="0"/>
        <v>DIII ST</v>
      </c>
      <c r="D241" s="24" t="s">
        <v>3209</v>
      </c>
      <c r="E241" s="2" t="s">
        <v>809</v>
      </c>
      <c r="F241" s="1">
        <f t="shared" si="8"/>
        <v>1</v>
      </c>
      <c r="G241" s="1" t="e">
        <f>VLOOKUP(D241,Sheet1!$A$2:$D$540,4,FALSE)</f>
        <v>#N/A</v>
      </c>
      <c r="H241" s="1" t="e">
        <f t="shared" si="2"/>
        <v>#N/A</v>
      </c>
      <c r="I241" s="1" t="s">
        <v>3210</v>
      </c>
      <c r="J241" s="25" t="s">
        <v>3211</v>
      </c>
      <c r="K241" s="23" t="str">
        <f t="shared" si="3"/>
        <v>6281936721959</v>
      </c>
      <c r="L241" s="23" t="s">
        <v>3212</v>
      </c>
      <c r="M241" s="1" t="s">
        <v>3213</v>
      </c>
      <c r="N241" s="1" t="s">
        <v>1141</v>
      </c>
      <c r="O241" s="1" t="s">
        <v>3214</v>
      </c>
      <c r="P241" s="1" t="s">
        <v>3215</v>
      </c>
      <c r="Q241" s="1" t="s">
        <v>1144</v>
      </c>
      <c r="R241" s="1" t="s">
        <v>3216</v>
      </c>
      <c r="S241" s="1" t="s">
        <v>2045</v>
      </c>
      <c r="T241" s="1" t="str">
        <f t="shared" si="4"/>
        <v>Gang Rambutan, Gubuk Baru, Dusun Karang Taliwang, Desa Dasan Tereng, Kecamatan Narmada</v>
      </c>
      <c r="U241" s="1" t="s">
        <v>2044</v>
      </c>
      <c r="V241" s="1" t="s">
        <v>2046</v>
      </c>
      <c r="W241" s="1" t="s">
        <v>2047</v>
      </c>
      <c r="X241" s="1" t="s">
        <v>2046</v>
      </c>
      <c r="Y241" s="1" t="str">
        <f t="shared" si="5"/>
        <v>52</v>
      </c>
      <c r="Z241" s="1" t="str">
        <f>VLOOKUP(Y241,ja!E$2:F$35,2,FALSE)</f>
        <v>Nusa Tenggara Barat</v>
      </c>
      <c r="AA241" s="1" t="str">
        <f t="shared" si="6"/>
        <v>5200</v>
      </c>
      <c r="AB241" s="1" t="str">
        <f t="shared" si="7"/>
        <v>BPS Provinsi Nusa Tenggara Barat</v>
      </c>
      <c r="AD241" s="1" t="s">
        <v>1150</v>
      </c>
      <c r="AE241" s="5" t="s">
        <v>807</v>
      </c>
      <c r="AF241" s="2" t="s">
        <v>808</v>
      </c>
      <c r="AG241" s="1">
        <v>1</v>
      </c>
      <c r="AH241" s="5">
        <f>VLOOKUP(D241,'olah pemlap'!G$2:J$589,3,FALSE)</f>
        <v>340017065</v>
      </c>
      <c r="AI241" s="1" t="e">
        <f>VLOOKUP(AH241,BiodataPemlap!B$2:O$152,5,FALSE)</f>
        <v>#N/A</v>
      </c>
    </row>
    <row r="242" spans="1:35" ht="12.75">
      <c r="A242" s="3">
        <v>45447.837279166662</v>
      </c>
      <c r="B242" s="1" t="s">
        <v>47</v>
      </c>
      <c r="C242" s="4" t="str">
        <f t="shared" si="0"/>
        <v>DIII ST</v>
      </c>
      <c r="D242" s="24" t="s">
        <v>3217</v>
      </c>
      <c r="E242" s="2" t="s">
        <v>852</v>
      </c>
      <c r="F242" s="1">
        <f t="shared" si="8"/>
        <v>1</v>
      </c>
      <c r="G242" s="1" t="e">
        <f>VLOOKUP(D242,Sheet1!$A$2:$D$540,4,FALSE)</f>
        <v>#N/A</v>
      </c>
      <c r="H242" s="1" t="e">
        <f t="shared" si="2"/>
        <v>#N/A</v>
      </c>
      <c r="I242" s="1" t="s">
        <v>3218</v>
      </c>
      <c r="J242" s="25" t="s">
        <v>3219</v>
      </c>
      <c r="K242" s="23" t="str">
        <f t="shared" si="3"/>
        <v>6285393646687</v>
      </c>
      <c r="L242" s="23" t="s">
        <v>3220</v>
      </c>
      <c r="M242" s="1" t="s">
        <v>3221</v>
      </c>
      <c r="N242" s="1" t="s">
        <v>1141</v>
      </c>
      <c r="O242" s="1" t="s">
        <v>3222</v>
      </c>
      <c r="P242" s="1" t="s">
        <v>3223</v>
      </c>
      <c r="Q242" s="1" t="s">
        <v>1144</v>
      </c>
      <c r="R242" s="1" t="s">
        <v>3224</v>
      </c>
      <c r="S242" s="1" t="s">
        <v>1979</v>
      </c>
      <c r="T242" s="1" t="str">
        <f t="shared" si="4"/>
        <v>Jalan Rta Milono Km.6,5 Perumahan Sababilah Permai No. 19, Kel. Langkai, Kec. Pahandut, Kota Palangka Raya</v>
      </c>
      <c r="U242" s="1" t="s">
        <v>3225</v>
      </c>
      <c r="V242" s="1" t="s">
        <v>1981</v>
      </c>
      <c r="W242" s="1" t="s">
        <v>3226</v>
      </c>
      <c r="X242" s="1" t="s">
        <v>1981</v>
      </c>
      <c r="Y242" s="1" t="str">
        <f t="shared" si="5"/>
        <v>62</v>
      </c>
      <c r="Z242" s="1" t="str">
        <f>VLOOKUP(Y242,ja!E$2:F$35,2,FALSE)</f>
        <v>Kalimantan Tengah</v>
      </c>
      <c r="AA242" s="1" t="str">
        <f t="shared" si="6"/>
        <v>6271</v>
      </c>
      <c r="AB242" s="1" t="str">
        <f t="shared" si="7"/>
        <v>BPS Kota Palangka Raya</v>
      </c>
      <c r="AD242" s="1" t="s">
        <v>1150</v>
      </c>
      <c r="AE242" s="5" t="s">
        <v>853</v>
      </c>
      <c r="AF242" s="2" t="s">
        <v>854</v>
      </c>
      <c r="AG242" s="1">
        <v>1</v>
      </c>
      <c r="AH242" s="5" t="e">
        <f>VLOOKUP(D242,'olah pemlap'!G$2:J$589,3,FALSE)</f>
        <v>#N/A</v>
      </c>
      <c r="AI242" s="1" t="e">
        <f>VLOOKUP(AH242,BiodataPemlap!B$2:O$152,5,FALSE)</f>
        <v>#N/A</v>
      </c>
    </row>
    <row r="243" spans="1:35" ht="12.75">
      <c r="A243" s="3">
        <v>45447.840215115742</v>
      </c>
      <c r="B243" s="1" t="s">
        <v>57</v>
      </c>
      <c r="C243" s="4" t="str">
        <f t="shared" si="0"/>
        <v>DIV KS</v>
      </c>
      <c r="D243" s="24" t="s">
        <v>3227</v>
      </c>
      <c r="E243" s="2" t="s">
        <v>459</v>
      </c>
      <c r="F243" s="1">
        <f t="shared" si="8"/>
        <v>1</v>
      </c>
      <c r="G243" s="1" t="e">
        <f>VLOOKUP(D243,Sheet1!$A$2:$D$540,4,FALSE)</f>
        <v>#N/A</v>
      </c>
      <c r="H243" s="1" t="e">
        <f t="shared" si="2"/>
        <v>#N/A</v>
      </c>
      <c r="I243" s="1" t="s">
        <v>3228</v>
      </c>
      <c r="J243" s="25" t="s">
        <v>3229</v>
      </c>
      <c r="K243" s="23" t="str">
        <f t="shared" si="3"/>
        <v>6289527430981</v>
      </c>
      <c r="L243" s="23" t="s">
        <v>3230</v>
      </c>
      <c r="M243" s="1" t="s">
        <v>3231</v>
      </c>
      <c r="N243" s="1" t="s">
        <v>1141</v>
      </c>
      <c r="O243" s="1" t="s">
        <v>3232</v>
      </c>
      <c r="P243" s="1" t="s">
        <v>3233</v>
      </c>
      <c r="Q243" s="1" t="s">
        <v>1144</v>
      </c>
      <c r="R243" s="1" t="s">
        <v>3234</v>
      </c>
      <c r="S243" s="1" t="s">
        <v>1193</v>
      </c>
      <c r="T243" s="1" t="str">
        <f t="shared" si="4"/>
        <v>No Rumah 106, Damaran, Rt.1/Rw.3, Gayamprit, Klaten Selatan</v>
      </c>
      <c r="U243" s="1" t="s">
        <v>1194</v>
      </c>
      <c r="V243" s="1" t="s">
        <v>1195</v>
      </c>
      <c r="W243" s="1" t="s">
        <v>1196</v>
      </c>
      <c r="X243" s="1" t="s">
        <v>1196</v>
      </c>
      <c r="Y243" s="1" t="str">
        <f t="shared" si="5"/>
        <v>33</v>
      </c>
      <c r="Z243" s="1" t="str">
        <f>VLOOKUP(Y243,ja!E$2:F$35,2,FALSE)</f>
        <v>Jawa Tengah</v>
      </c>
      <c r="AA243" s="1" t="str">
        <f t="shared" si="6"/>
        <v>3309</v>
      </c>
      <c r="AB243" s="1" t="str">
        <f t="shared" si="7"/>
        <v>BPS Kabupaten Boyolali</v>
      </c>
      <c r="AD243" s="1" t="s">
        <v>1150</v>
      </c>
      <c r="AE243" s="5" t="s">
        <v>455</v>
      </c>
      <c r="AF243" s="2" t="s">
        <v>376</v>
      </c>
      <c r="AG243" s="1">
        <v>1</v>
      </c>
      <c r="AH243" s="5">
        <f>VLOOKUP(D243,'olah pemlap'!G$2:J$589,3,FALSE)</f>
        <v>340050266</v>
      </c>
      <c r="AI243" s="1" t="e">
        <f>VLOOKUP(AH243,BiodataPemlap!B$2:O$152,5,FALSE)</f>
        <v>#N/A</v>
      </c>
    </row>
    <row r="244" spans="1:35" ht="12.75">
      <c r="A244" s="3">
        <v>45447.841508541664</v>
      </c>
      <c r="B244" s="1" t="s">
        <v>35</v>
      </c>
      <c r="C244" s="4" t="str">
        <f t="shared" si="0"/>
        <v>DIV ST</v>
      </c>
      <c r="D244" s="24" t="s">
        <v>3235</v>
      </c>
      <c r="E244" s="2" t="s">
        <v>763</v>
      </c>
      <c r="F244" s="1">
        <f t="shared" si="8"/>
        <v>1</v>
      </c>
      <c r="G244" s="1" t="e">
        <f>VLOOKUP(D244,Sheet1!$A$2:$D$540,4,FALSE)</f>
        <v>#N/A</v>
      </c>
      <c r="H244" s="1" t="e">
        <f t="shared" si="2"/>
        <v>#N/A</v>
      </c>
      <c r="I244" s="1" t="s">
        <v>3236</v>
      </c>
      <c r="J244" s="25" t="s">
        <v>3237</v>
      </c>
      <c r="K244" s="23" t="str">
        <f t="shared" si="3"/>
        <v>6281249633732</v>
      </c>
      <c r="L244" s="23" t="s">
        <v>3238</v>
      </c>
      <c r="M244" s="1" t="s">
        <v>3239</v>
      </c>
      <c r="N244" s="1" t="s">
        <v>1155</v>
      </c>
      <c r="O244" s="1" t="s">
        <v>3240</v>
      </c>
      <c r="P244" s="1" t="s">
        <v>3241</v>
      </c>
      <c r="Q244" s="1" t="s">
        <v>1144</v>
      </c>
      <c r="R244" s="1" t="s">
        <v>3242</v>
      </c>
      <c r="S244" s="1" t="s">
        <v>2123</v>
      </c>
      <c r="T244" s="1" t="str">
        <f t="shared" si="4"/>
        <v>Perum Permata Rahayu Blok A1, Rt 08 Rw 01, Jalan Podang, Beran, Ngawi</v>
      </c>
      <c r="U244" s="1" t="s">
        <v>1739</v>
      </c>
      <c r="V244" s="1" t="s">
        <v>1741</v>
      </c>
      <c r="W244" s="1" t="s">
        <v>2124</v>
      </c>
      <c r="X244" s="1" t="s">
        <v>1741</v>
      </c>
      <c r="Y244" s="1" t="str">
        <f t="shared" si="5"/>
        <v>35</v>
      </c>
      <c r="Z244" s="1" t="str">
        <f>VLOOKUP(Y244,ja!E$2:F$35,2,FALSE)</f>
        <v>Jawa Timur</v>
      </c>
      <c r="AA244" s="1" t="str">
        <f t="shared" si="6"/>
        <v>3577</v>
      </c>
      <c r="AB244" s="1" t="str">
        <f t="shared" si="7"/>
        <v>BPS Kota Madiun</v>
      </c>
      <c r="AD244" s="1" t="s">
        <v>1150</v>
      </c>
      <c r="AE244" s="5" t="s">
        <v>760</v>
      </c>
      <c r="AF244" s="2" t="s">
        <v>761</v>
      </c>
      <c r="AG244" s="1">
        <v>1</v>
      </c>
      <c r="AH244" s="5">
        <f>VLOOKUP(D244,'olah pemlap'!G$2:J$589,3,FALSE)</f>
        <v>340019258</v>
      </c>
      <c r="AI244" s="1" t="e">
        <f>VLOOKUP(AH244,BiodataPemlap!B$2:O$152,5,FALSE)</f>
        <v>#N/A</v>
      </c>
    </row>
    <row r="245" spans="1:35" ht="12.75">
      <c r="A245" s="3">
        <v>45447.845202893513</v>
      </c>
      <c r="B245" s="1" t="s">
        <v>32</v>
      </c>
      <c r="C245" s="4" t="str">
        <f t="shared" si="0"/>
        <v>DIV KS</v>
      </c>
      <c r="D245" s="24" t="s">
        <v>3243</v>
      </c>
      <c r="E245" s="2" t="s">
        <v>324</v>
      </c>
      <c r="F245" s="1">
        <f t="shared" si="8"/>
        <v>1</v>
      </c>
      <c r="G245" s="1" t="e">
        <f>VLOOKUP(D245,Sheet1!$A$2:$D$540,4,FALSE)</f>
        <v>#N/A</v>
      </c>
      <c r="H245" s="1" t="e">
        <f t="shared" si="2"/>
        <v>#N/A</v>
      </c>
      <c r="I245" s="1" t="s">
        <v>3244</v>
      </c>
      <c r="J245" s="25" t="s">
        <v>3245</v>
      </c>
      <c r="K245" s="23" t="str">
        <f t="shared" si="3"/>
        <v>6285659930126</v>
      </c>
      <c r="L245" s="23" t="s">
        <v>3246</v>
      </c>
      <c r="M245" s="1" t="s">
        <v>324</v>
      </c>
      <c r="N245" s="1" t="s">
        <v>1286</v>
      </c>
      <c r="O245" s="1" t="s">
        <v>3247</v>
      </c>
      <c r="P245" s="1" t="s">
        <v>3248</v>
      </c>
      <c r="Q245" s="1" t="s">
        <v>1144</v>
      </c>
      <c r="R245" s="1" t="s">
        <v>3249</v>
      </c>
      <c r="S245" s="1" t="s">
        <v>2580</v>
      </c>
      <c r="T245" s="1" t="str">
        <f t="shared" si="4"/>
        <v xml:space="preserve">Jalan Gempol Sari Rt03/Rw01 Kelurahan Gempol Sari, Kecamatan Bandung Kulon, Kota Bandung, Jawa Barat (Warung Abang Torang) </v>
      </c>
      <c r="U245" s="1" t="s">
        <v>2713</v>
      </c>
      <c r="V245" s="1" t="s">
        <v>2581</v>
      </c>
      <c r="W245" s="1" t="s">
        <v>2582</v>
      </c>
      <c r="X245" s="1" t="s">
        <v>2581</v>
      </c>
      <c r="Y245" s="1" t="str">
        <f t="shared" si="5"/>
        <v>32</v>
      </c>
      <c r="Z245" s="1" t="str">
        <f>VLOOKUP(Y245,ja!E$2:F$35,2,FALSE)</f>
        <v>Jawa Barat</v>
      </c>
      <c r="AA245" s="1" t="str">
        <f t="shared" si="6"/>
        <v>3200</v>
      </c>
      <c r="AB245" s="1" t="str">
        <f t="shared" si="7"/>
        <v>BPS Provinsi Jawa Barat</v>
      </c>
      <c r="AD245" s="1" t="s">
        <v>1150</v>
      </c>
      <c r="AE245" s="5" t="s">
        <v>321</v>
      </c>
      <c r="AF245" s="2" t="s">
        <v>322</v>
      </c>
      <c r="AG245" s="1">
        <v>1</v>
      </c>
      <c r="AH245" s="5">
        <f>VLOOKUP(D245,'olah pemlap'!G$2:J$589,3,FALSE)</f>
        <v>340017287</v>
      </c>
      <c r="AI245" s="1" t="e">
        <f>VLOOKUP(AH245,BiodataPemlap!B$2:O$152,5,FALSE)</f>
        <v>#N/A</v>
      </c>
    </row>
    <row r="246" spans="1:35" ht="12.75">
      <c r="A246" s="3">
        <v>45448.434613773148</v>
      </c>
      <c r="B246" s="1" t="s">
        <v>103</v>
      </c>
      <c r="C246" s="4" t="str">
        <f t="shared" si="0"/>
        <v>DIV ST</v>
      </c>
      <c r="D246" s="24" t="s">
        <v>3250</v>
      </c>
      <c r="E246" s="2" t="s">
        <v>3251</v>
      </c>
      <c r="F246" s="1">
        <f t="shared" si="8"/>
        <v>1</v>
      </c>
      <c r="G246" s="1" t="e">
        <f>VLOOKUP(D246,Sheet1!$A$2:$D$540,4,FALSE)</f>
        <v>#N/A</v>
      </c>
      <c r="H246" s="1" t="e">
        <f t="shared" si="2"/>
        <v>#N/A</v>
      </c>
      <c r="I246" s="1" t="s">
        <v>3252</v>
      </c>
      <c r="J246" s="25" t="s">
        <v>3253</v>
      </c>
      <c r="K246" s="23" t="str">
        <f t="shared" si="3"/>
        <v>62895705502077</v>
      </c>
      <c r="L246" s="23" t="s">
        <v>3254</v>
      </c>
      <c r="M246" s="1" t="s">
        <v>3251</v>
      </c>
      <c r="N246" s="1" t="s">
        <v>1141</v>
      </c>
      <c r="O246" s="1" t="s">
        <v>3255</v>
      </c>
      <c r="P246" s="1" t="s">
        <v>3256</v>
      </c>
      <c r="Q246" s="1" t="s">
        <v>1144</v>
      </c>
      <c r="R246" s="1" t="s">
        <v>3257</v>
      </c>
      <c r="S246" s="1" t="s">
        <v>1267</v>
      </c>
      <c r="T246" s="1" t="str">
        <f t="shared" si="4"/>
        <v>Jl. Otista 64 A Gg. Sensus I Rt.001/ 004 No. 13, Kota Jakarta Timur, Jatinegara, Dki Jakarta, Id, 13330</v>
      </c>
      <c r="U246" s="1" t="s">
        <v>1158</v>
      </c>
      <c r="V246" s="1" t="s">
        <v>1160</v>
      </c>
      <c r="W246" s="1" t="s">
        <v>1269</v>
      </c>
      <c r="X246" s="1" t="s">
        <v>1160</v>
      </c>
      <c r="Y246" s="1" t="str">
        <f t="shared" si="5"/>
        <v>31</v>
      </c>
      <c r="Z246" s="1" t="str">
        <f>VLOOKUP(Y246,ja!E$2:F$35,2,FALSE)</f>
        <v>DKI Jakarta</v>
      </c>
      <c r="AA246" s="1" t="str">
        <f t="shared" si="6"/>
        <v>3100</v>
      </c>
      <c r="AB246" s="1" t="str">
        <f t="shared" si="7"/>
        <v>BPS Provinsi DKI Jakarta</v>
      </c>
      <c r="AD246" s="1" t="s">
        <v>1150</v>
      </c>
      <c r="AE246" s="5" t="s">
        <v>225</v>
      </c>
      <c r="AF246" s="2" t="s">
        <v>226</v>
      </c>
      <c r="AG246" s="1">
        <v>1</v>
      </c>
      <c r="AH246" s="5">
        <f>VLOOKUP(D246,'olah pemlap'!G$2:J$589,3,FALSE)</f>
        <v>340016936</v>
      </c>
      <c r="AI246" s="1" t="e">
        <f>VLOOKUP(AH246,BiodataPemlap!B$2:O$152,5,FALSE)</f>
        <v>#N/A</v>
      </c>
    </row>
    <row r="247" spans="1:35" ht="12.75">
      <c r="A247" s="3">
        <v>45447.847850034726</v>
      </c>
      <c r="B247" s="1" t="s">
        <v>57</v>
      </c>
      <c r="C247" s="4" t="str">
        <f t="shared" si="0"/>
        <v>DIV KS</v>
      </c>
      <c r="D247" s="24" t="s">
        <v>3258</v>
      </c>
      <c r="E247" s="2" t="s">
        <v>3259</v>
      </c>
      <c r="F247" s="1">
        <f t="shared" si="8"/>
        <v>1</v>
      </c>
      <c r="G247" s="1" t="e">
        <f>VLOOKUP(D247,Sheet1!$A$2:$D$540,4,FALSE)</f>
        <v>#N/A</v>
      </c>
      <c r="H247" s="1" t="e">
        <f t="shared" si="2"/>
        <v>#N/A</v>
      </c>
      <c r="I247" s="1" t="s">
        <v>3260</v>
      </c>
      <c r="J247" s="25" t="s">
        <v>3261</v>
      </c>
      <c r="K247" s="23" t="str">
        <f t="shared" si="3"/>
        <v>6285876334338</v>
      </c>
      <c r="L247" s="26" t="s">
        <v>3262</v>
      </c>
      <c r="M247" s="1" t="s">
        <v>3263</v>
      </c>
      <c r="N247" s="1" t="s">
        <v>1141</v>
      </c>
      <c r="O247" s="1" t="s">
        <v>3264</v>
      </c>
      <c r="P247" s="1" t="s">
        <v>3265</v>
      </c>
      <c r="Q247" s="1" t="s">
        <v>1144</v>
      </c>
      <c r="R247" s="1" t="s">
        <v>3266</v>
      </c>
      <c r="S247" s="1" t="s">
        <v>1193</v>
      </c>
      <c r="T247" s="1" t="str">
        <f t="shared" si="4"/>
        <v>Perum Puri Hutama Blok M20, Rt02/Rw14, Danguran, Kec. Klaten Selatan</v>
      </c>
      <c r="U247" s="1" t="s">
        <v>1193</v>
      </c>
      <c r="V247" s="1" t="s">
        <v>1195</v>
      </c>
      <c r="W247" s="1" t="s">
        <v>1561</v>
      </c>
      <c r="X247" s="1" t="s">
        <v>1195</v>
      </c>
      <c r="Y247" s="1" t="str">
        <f t="shared" si="5"/>
        <v>33</v>
      </c>
      <c r="Z247" s="1" t="str">
        <f>VLOOKUP(Y247,ja!E$2:F$35,2,FALSE)</f>
        <v>Jawa Tengah</v>
      </c>
      <c r="AA247" s="1" t="str">
        <f t="shared" si="6"/>
        <v>3310</v>
      </c>
      <c r="AB247" s="1" t="str">
        <f t="shared" si="7"/>
        <v>BPS Kabupaten Klaten</v>
      </c>
      <c r="AD247" s="1" t="s">
        <v>1150</v>
      </c>
      <c r="AE247" s="5" t="s">
        <v>462</v>
      </c>
      <c r="AF247" s="2" t="s">
        <v>463</v>
      </c>
      <c r="AG247" s="1">
        <v>1</v>
      </c>
      <c r="AH247" s="5" t="e">
        <f>VLOOKUP(D247,'olah pemlap'!G$2:J$589,3,FALSE)</f>
        <v>#N/A</v>
      </c>
      <c r="AI247" s="1" t="e">
        <f>VLOOKUP(AH247,BiodataPemlap!B$2:O$152,5,FALSE)</f>
        <v>#N/A</v>
      </c>
    </row>
    <row r="248" spans="1:35" ht="12.75">
      <c r="A248" s="3">
        <v>45447.850796747683</v>
      </c>
      <c r="B248" s="1" t="s">
        <v>18</v>
      </c>
      <c r="C248" s="4" t="str">
        <f t="shared" si="0"/>
        <v>DIV KS</v>
      </c>
      <c r="D248" s="24" t="s">
        <v>3267</v>
      </c>
      <c r="E248" s="2" t="s">
        <v>146</v>
      </c>
      <c r="F248" s="1">
        <f t="shared" si="8"/>
        <v>1</v>
      </c>
      <c r="G248" s="1" t="e">
        <f>VLOOKUP(D248,Sheet1!$A$2:$D$540,4,FALSE)</f>
        <v>#N/A</v>
      </c>
      <c r="H248" s="1" t="e">
        <f t="shared" si="2"/>
        <v>#N/A</v>
      </c>
      <c r="I248" s="1" t="s">
        <v>3268</v>
      </c>
      <c r="J248" s="25" t="s">
        <v>3269</v>
      </c>
      <c r="K248" s="23" t="str">
        <f t="shared" si="3"/>
        <v>628127060818</v>
      </c>
      <c r="L248" s="26" t="s">
        <v>3270</v>
      </c>
      <c r="M248" s="1" t="s">
        <v>3271</v>
      </c>
      <c r="N248" s="1" t="s">
        <v>1286</v>
      </c>
      <c r="O248" s="1" t="s">
        <v>3272</v>
      </c>
      <c r="P248" s="1" t="s">
        <v>3273</v>
      </c>
      <c r="Q248" s="1" t="s">
        <v>1144</v>
      </c>
      <c r="R248" s="1" t="s">
        <v>3274</v>
      </c>
      <c r="S248" s="1" t="s">
        <v>2775</v>
      </c>
      <c r="T248" s="1" t="str">
        <f t="shared" si="4"/>
        <v xml:space="preserve">Jalan Selais No. 52 Rt002/Rw002, Tangkerang Barat, Marpoyan Damai </v>
      </c>
      <c r="U248" s="1" t="s">
        <v>3275</v>
      </c>
      <c r="V248" s="1" t="s">
        <v>3276</v>
      </c>
      <c r="W248" s="1" t="s">
        <v>3277</v>
      </c>
      <c r="X248" s="1" t="s">
        <v>3276</v>
      </c>
      <c r="Y248" s="1" t="str">
        <f t="shared" si="5"/>
        <v>14</v>
      </c>
      <c r="Z248" s="1" t="str">
        <f>VLOOKUP(Y248,ja!E$2:F$35,2,FALSE)</f>
        <v>Riau</v>
      </c>
      <c r="AA248" s="1" t="str">
        <f t="shared" si="6"/>
        <v>1471</v>
      </c>
      <c r="AB248" s="1" t="str">
        <f t="shared" si="7"/>
        <v>BPS Kota Pekanbaru</v>
      </c>
      <c r="AD248" s="1" t="s">
        <v>1150</v>
      </c>
      <c r="AE248" s="5" t="s">
        <v>147</v>
      </c>
      <c r="AF248" s="2" t="s">
        <v>148</v>
      </c>
      <c r="AG248" s="1">
        <v>1</v>
      </c>
      <c r="AH248" s="5" t="e">
        <f>VLOOKUP(D248,'olah pemlap'!G$2:J$589,3,FALSE)</f>
        <v>#N/A</v>
      </c>
      <c r="AI248" s="1" t="e">
        <f>VLOOKUP(AH248,BiodataPemlap!B$2:O$152,5,FALSE)</f>
        <v>#N/A</v>
      </c>
    </row>
    <row r="249" spans="1:35" ht="12.75">
      <c r="A249" s="3">
        <v>45447.852530682867</v>
      </c>
      <c r="B249" s="1" t="s">
        <v>62</v>
      </c>
      <c r="C249" s="4" t="str">
        <f t="shared" si="0"/>
        <v>DIV KS</v>
      </c>
      <c r="D249" s="24" t="s">
        <v>3278</v>
      </c>
      <c r="E249" s="2" t="s">
        <v>135</v>
      </c>
      <c r="F249" s="1">
        <f t="shared" si="8"/>
        <v>1</v>
      </c>
      <c r="G249" s="1" t="e">
        <f>VLOOKUP(D249,Sheet1!$A$2:$D$540,4,FALSE)</f>
        <v>#N/A</v>
      </c>
      <c r="H249" s="1" t="e">
        <f t="shared" si="2"/>
        <v>#N/A</v>
      </c>
      <c r="I249" s="1" t="s">
        <v>3279</v>
      </c>
      <c r="J249" s="25" t="s">
        <v>3280</v>
      </c>
      <c r="K249" s="23" t="str">
        <f t="shared" si="3"/>
        <v>6282162245394</v>
      </c>
      <c r="L249" s="23" t="s">
        <v>3281</v>
      </c>
      <c r="M249" s="1" t="s">
        <v>3282</v>
      </c>
      <c r="N249" s="1" t="s">
        <v>2830</v>
      </c>
      <c r="O249" s="1" t="s">
        <v>3283</v>
      </c>
      <c r="P249" s="1" t="s">
        <v>3284</v>
      </c>
      <c r="Q249" s="1" t="s">
        <v>1144</v>
      </c>
      <c r="R249" s="1" t="s">
        <v>3285</v>
      </c>
      <c r="S249" s="1" t="s">
        <v>2775</v>
      </c>
      <c r="T249" s="1" t="str">
        <f t="shared" si="4"/>
        <v>Jl. Karya Iii No.4, Rt.4/Rw.6, Kelurahan Air Dingin, Kecamatan Bukit Raya, Kota Pekanbaru, Provinsi Riau</v>
      </c>
      <c r="U249" s="1" t="s">
        <v>3275</v>
      </c>
      <c r="V249" s="1" t="s">
        <v>3276</v>
      </c>
      <c r="W249" s="1" t="s">
        <v>3277</v>
      </c>
      <c r="X249" s="1" t="s">
        <v>3276</v>
      </c>
      <c r="Y249" s="1" t="str">
        <f t="shared" si="5"/>
        <v>14</v>
      </c>
      <c r="Z249" s="1" t="str">
        <f>VLOOKUP(Y249,ja!E$2:F$35,2,FALSE)</f>
        <v>Riau</v>
      </c>
      <c r="AA249" s="1" t="str">
        <f t="shared" si="6"/>
        <v>1471</v>
      </c>
      <c r="AB249" s="1" t="str">
        <f t="shared" si="7"/>
        <v>BPS Kota Pekanbaru</v>
      </c>
      <c r="AC249" s="1">
        <v>1400</v>
      </c>
      <c r="AD249" s="1" t="s">
        <v>138</v>
      </c>
      <c r="AE249" s="5">
        <v>1400</v>
      </c>
      <c r="AF249" s="2" t="s">
        <v>138</v>
      </c>
      <c r="AG249" s="1">
        <v>1</v>
      </c>
      <c r="AH249" s="5" t="e">
        <f>VLOOKUP(D249,'olah pemlap'!G$2:J$589,3,FALSE)</f>
        <v>#N/A</v>
      </c>
      <c r="AI249" s="1" t="e">
        <f>VLOOKUP(AH249,BiodataPemlap!B$2:O$152,5,FALSE)</f>
        <v>#N/A</v>
      </c>
    </row>
    <row r="250" spans="1:35" ht="12.75">
      <c r="A250" s="3">
        <v>45447.85564267361</v>
      </c>
      <c r="B250" s="1" t="s">
        <v>103</v>
      </c>
      <c r="C250" s="4" t="str">
        <f t="shared" si="0"/>
        <v>DIV ST</v>
      </c>
      <c r="D250" s="24" t="s">
        <v>3286</v>
      </c>
      <c r="E250" s="2" t="s">
        <v>139</v>
      </c>
      <c r="F250" s="1">
        <f t="shared" si="8"/>
        <v>1</v>
      </c>
      <c r="G250" s="1" t="e">
        <f>VLOOKUP(D250,Sheet1!$A$2:$D$540,4,FALSE)</f>
        <v>#N/A</v>
      </c>
      <c r="H250" s="1" t="e">
        <f t="shared" si="2"/>
        <v>#N/A</v>
      </c>
      <c r="I250" s="1" t="s">
        <v>3287</v>
      </c>
      <c r="J250" s="25" t="s">
        <v>3288</v>
      </c>
      <c r="K250" s="23" t="str">
        <f t="shared" si="3"/>
        <v>6281717591802</v>
      </c>
      <c r="L250" s="23" t="s">
        <v>3289</v>
      </c>
      <c r="M250" s="1" t="s">
        <v>3290</v>
      </c>
      <c r="N250" s="1" t="s">
        <v>1141</v>
      </c>
      <c r="O250" s="1" t="s">
        <v>3291</v>
      </c>
      <c r="P250" s="1" t="s">
        <v>3292</v>
      </c>
      <c r="Q250" s="1" t="s">
        <v>1144</v>
      </c>
      <c r="R250" s="1" t="s">
        <v>3293</v>
      </c>
      <c r="S250" s="1" t="s">
        <v>2775</v>
      </c>
      <c r="T250" s="1" t="str">
        <f t="shared" si="4"/>
        <v>Jl.Gelugur Gang Gelugur I Nomor 14 Rt 02/ Rw 03, Kelurahan Tangkerang Utara, Kecamatan Bukit Raya</v>
      </c>
      <c r="U250" s="1" t="s">
        <v>3275</v>
      </c>
      <c r="V250" s="1" t="s">
        <v>3276</v>
      </c>
      <c r="W250" s="1" t="s">
        <v>3277</v>
      </c>
      <c r="X250" s="1" t="s">
        <v>3276</v>
      </c>
      <c r="Y250" s="1" t="str">
        <f t="shared" si="5"/>
        <v>14</v>
      </c>
      <c r="Z250" s="1" t="str">
        <f>VLOOKUP(Y250,ja!E$2:F$35,2,FALSE)</f>
        <v>Riau</v>
      </c>
      <c r="AA250" s="1" t="str">
        <f t="shared" si="6"/>
        <v>1471</v>
      </c>
      <c r="AB250" s="1" t="str">
        <f t="shared" si="7"/>
        <v>BPS Kota Pekanbaru</v>
      </c>
      <c r="AC250" s="1">
        <v>1400</v>
      </c>
      <c r="AD250" s="1" t="s">
        <v>138</v>
      </c>
      <c r="AE250" s="5">
        <v>1400</v>
      </c>
      <c r="AF250" s="2" t="s">
        <v>138</v>
      </c>
      <c r="AG250" s="1">
        <v>1</v>
      </c>
      <c r="AH250" s="5" t="e">
        <f>VLOOKUP(D250,'olah pemlap'!G$2:J$589,3,FALSE)</f>
        <v>#N/A</v>
      </c>
      <c r="AI250" s="1" t="e">
        <f>VLOOKUP(AH250,BiodataPemlap!B$2:O$152,5,FALSE)</f>
        <v>#N/A</v>
      </c>
    </row>
    <row r="251" spans="1:35" ht="12.75">
      <c r="A251" s="3">
        <v>45447.941347291664</v>
      </c>
      <c r="B251" s="1" t="s">
        <v>30</v>
      </c>
      <c r="C251" s="4" t="str">
        <f t="shared" si="0"/>
        <v>DIII ST</v>
      </c>
      <c r="D251" s="24" t="s">
        <v>3294</v>
      </c>
      <c r="E251" s="2" t="s">
        <v>228</v>
      </c>
      <c r="F251" s="1">
        <f t="shared" si="8"/>
        <v>1</v>
      </c>
      <c r="G251" s="1" t="e">
        <f>VLOOKUP(D251,Sheet1!$A$2:$D$540,4,FALSE)</f>
        <v>#N/A</v>
      </c>
      <c r="H251" s="1" t="e">
        <f t="shared" si="2"/>
        <v>#N/A</v>
      </c>
      <c r="I251" s="1" t="s">
        <v>3295</v>
      </c>
      <c r="J251" s="25" t="s">
        <v>3296</v>
      </c>
      <c r="K251" s="23" t="str">
        <f t="shared" si="3"/>
        <v>6281360006924</v>
      </c>
      <c r="L251" s="26" t="s">
        <v>3297</v>
      </c>
      <c r="M251" s="1" t="s">
        <v>3298</v>
      </c>
      <c r="N251" s="1" t="s">
        <v>1141</v>
      </c>
      <c r="O251" s="1" t="s">
        <v>3299</v>
      </c>
      <c r="P251" s="1" t="s">
        <v>3300</v>
      </c>
      <c r="Q251" s="1" t="s">
        <v>1144</v>
      </c>
      <c r="R251" s="1" t="s">
        <v>3300</v>
      </c>
      <c r="S251" s="1" t="s">
        <v>1158</v>
      </c>
      <c r="T251" s="1" t="str">
        <f t="shared" si="4"/>
        <v>Rt 1/Rw 14, No 16,Jalan Sensus Ivd , Kelurahan Bidaracina, Kecamatan Jatinegara</v>
      </c>
      <c r="U251" s="1" t="s">
        <v>1159</v>
      </c>
      <c r="V251" s="1" t="s">
        <v>1160</v>
      </c>
      <c r="W251" s="1" t="s">
        <v>1161</v>
      </c>
      <c r="X251" s="1" t="s">
        <v>1160</v>
      </c>
      <c r="Y251" s="1" t="str">
        <f t="shared" si="5"/>
        <v>31</v>
      </c>
      <c r="Z251" s="1" t="str">
        <f>VLOOKUP(Y251,ja!E$2:F$35,2,FALSE)</f>
        <v>DKI Jakarta</v>
      </c>
      <c r="AA251" s="1" t="str">
        <f t="shared" si="6"/>
        <v>3100</v>
      </c>
      <c r="AB251" s="1" t="str">
        <f t="shared" si="7"/>
        <v>BPS Provinsi DKI Jakarta</v>
      </c>
      <c r="AD251" s="1" t="s">
        <v>1150</v>
      </c>
      <c r="AE251" s="5" t="s">
        <v>225</v>
      </c>
      <c r="AF251" s="2" t="s">
        <v>226</v>
      </c>
      <c r="AG251" s="1">
        <v>1</v>
      </c>
      <c r="AH251" s="5">
        <f>VLOOKUP(D251,'olah pemlap'!G$2:J$589,3,FALSE)</f>
        <v>340014586</v>
      </c>
      <c r="AI251" s="1" t="e">
        <f>VLOOKUP(AH251,BiodataPemlap!B$2:O$152,5,FALSE)</f>
        <v>#N/A</v>
      </c>
    </row>
    <row r="252" spans="1:35" ht="12.75">
      <c r="A252" s="3">
        <v>45447.880535682867</v>
      </c>
      <c r="B252" s="1" t="s">
        <v>18</v>
      </c>
      <c r="C252" s="4" t="str">
        <f t="shared" si="0"/>
        <v>DIV KS</v>
      </c>
      <c r="D252" s="24" t="s">
        <v>3301</v>
      </c>
      <c r="E252" s="2" t="s">
        <v>815</v>
      </c>
      <c r="F252" s="1">
        <f t="shared" si="8"/>
        <v>1</v>
      </c>
      <c r="G252" s="1" t="e">
        <f>VLOOKUP(D252,Sheet1!$A$2:$D$540,4,FALSE)</f>
        <v>#N/A</v>
      </c>
      <c r="H252" s="1" t="e">
        <f t="shared" si="2"/>
        <v>#N/A</v>
      </c>
      <c r="I252" s="1" t="s">
        <v>3302</v>
      </c>
      <c r="J252" s="25" t="s">
        <v>3303</v>
      </c>
      <c r="K252" s="23" t="str">
        <f t="shared" si="3"/>
        <v>6281237770333</v>
      </c>
      <c r="L252" s="23" t="s">
        <v>3304</v>
      </c>
      <c r="M252" s="1" t="s">
        <v>3305</v>
      </c>
      <c r="N252" s="1" t="s">
        <v>3306</v>
      </c>
      <c r="O252" s="1" t="s">
        <v>3307</v>
      </c>
      <c r="P252" s="1" t="s">
        <v>3308</v>
      </c>
      <c r="Q252" s="1" t="s">
        <v>1144</v>
      </c>
      <c r="R252" s="1" t="s">
        <v>3309</v>
      </c>
      <c r="S252" s="1" t="s">
        <v>2381</v>
      </c>
      <c r="T252" s="1" t="str">
        <f t="shared" si="4"/>
        <v>Jalan Tongkol No 26, Kelurahan Pekat, Kecamatan Sumbawa</v>
      </c>
      <c r="U252" s="1" t="s">
        <v>2044</v>
      </c>
      <c r="V252" s="1" t="s">
        <v>2383</v>
      </c>
      <c r="W252" s="1" t="s">
        <v>2046</v>
      </c>
      <c r="X252" s="1" t="s">
        <v>2383</v>
      </c>
      <c r="Y252" s="1" t="str">
        <f t="shared" si="5"/>
        <v>52</v>
      </c>
      <c r="Z252" s="1" t="str">
        <f>VLOOKUP(Y252,ja!E$2:F$35,2,FALSE)</f>
        <v>Nusa Tenggara Barat</v>
      </c>
      <c r="AA252" s="1" t="str">
        <f t="shared" si="6"/>
        <v>5204</v>
      </c>
      <c r="AB252" s="1" t="str">
        <f t="shared" si="7"/>
        <v>BPS Kabupaten Sumbawa</v>
      </c>
      <c r="AD252" s="1" t="s">
        <v>1150</v>
      </c>
      <c r="AE252" s="5" t="s">
        <v>816</v>
      </c>
      <c r="AF252" s="2" t="s">
        <v>817</v>
      </c>
      <c r="AG252" s="1">
        <v>1</v>
      </c>
      <c r="AH252" s="5">
        <f>VLOOKUP(D252,'olah pemlap'!G$2:J$589,3,FALSE)</f>
        <v>340050113</v>
      </c>
      <c r="AI252" s="1" t="e">
        <f>VLOOKUP(AH252,BiodataPemlap!B$2:O$152,5,FALSE)</f>
        <v>#N/A</v>
      </c>
    </row>
    <row r="253" spans="1:35" ht="12.75">
      <c r="A253" s="3">
        <v>45447.886725150463</v>
      </c>
      <c r="B253" s="1" t="s">
        <v>38</v>
      </c>
      <c r="C253" s="4" t="str">
        <f t="shared" si="0"/>
        <v>DIV ST</v>
      </c>
      <c r="D253" s="24" t="s">
        <v>3310</v>
      </c>
      <c r="E253" s="2" t="s">
        <v>476</v>
      </c>
      <c r="F253" s="1">
        <f t="shared" si="8"/>
        <v>1</v>
      </c>
      <c r="G253" s="1" t="e">
        <f>VLOOKUP(D253,Sheet1!$A$2:$D$540,4,FALSE)</f>
        <v>#N/A</v>
      </c>
      <c r="H253" s="1" t="e">
        <f t="shared" si="2"/>
        <v>#N/A</v>
      </c>
      <c r="I253" s="1" t="s">
        <v>3311</v>
      </c>
      <c r="J253" s="25" t="s">
        <v>3312</v>
      </c>
      <c r="K253" s="23" t="str">
        <f t="shared" si="3"/>
        <v>62895363837281</v>
      </c>
      <c r="L253" s="23" t="s">
        <v>3313</v>
      </c>
      <c r="M253" s="1" t="s">
        <v>3314</v>
      </c>
      <c r="N253" s="1" t="s">
        <v>1141</v>
      </c>
      <c r="O253" s="1" t="s">
        <v>3315</v>
      </c>
      <c r="P253" s="1" t="s">
        <v>3316</v>
      </c>
      <c r="Q253" s="1" t="s">
        <v>1144</v>
      </c>
      <c r="R253" s="1" t="s">
        <v>3317</v>
      </c>
      <c r="S253" s="1" t="s">
        <v>1332</v>
      </c>
      <c r="T253" s="1" t="str">
        <f t="shared" si="4"/>
        <v>Tambakan, Rt.1/Rw.8, Kelurahan Jetis, Kecamatan Baki, Kabupaten Sukoharjo, Jawa Tengah</v>
      </c>
      <c r="U253" s="1" t="s">
        <v>1559</v>
      </c>
      <c r="V253" s="1" t="s">
        <v>1333</v>
      </c>
      <c r="W253" s="1" t="s">
        <v>1561</v>
      </c>
      <c r="X253" s="1" t="s">
        <v>1333</v>
      </c>
      <c r="Y253" s="1" t="str">
        <f t="shared" si="5"/>
        <v>33</v>
      </c>
      <c r="Z253" s="1" t="str">
        <f>VLOOKUP(Y253,ja!E$2:F$35,2,FALSE)</f>
        <v>Jawa Tengah</v>
      </c>
      <c r="AA253" s="1" t="str">
        <f t="shared" si="6"/>
        <v>3311</v>
      </c>
      <c r="AB253" s="1" t="str">
        <f t="shared" si="7"/>
        <v>BPS Kabupaten Sukoharjo</v>
      </c>
      <c r="AD253" s="1" t="s">
        <v>1150</v>
      </c>
      <c r="AE253" s="5" t="s">
        <v>471</v>
      </c>
      <c r="AF253" s="2" t="s">
        <v>472</v>
      </c>
      <c r="AG253" s="1">
        <v>1</v>
      </c>
      <c r="AH253" s="5">
        <f>VLOOKUP(D253,'olah pemlap'!G$2:J$589,3,FALSE)</f>
        <v>340015435</v>
      </c>
      <c r="AI253" s="1" t="e">
        <f>VLOOKUP(AH253,BiodataPemlap!B$2:O$152,5,FALSE)</f>
        <v>#N/A</v>
      </c>
    </row>
    <row r="254" spans="1:35" ht="12.75">
      <c r="A254" s="3">
        <v>45447.894096655087</v>
      </c>
      <c r="B254" s="1" t="s">
        <v>75</v>
      </c>
      <c r="C254" s="4" t="str">
        <f t="shared" si="0"/>
        <v>DIV KS</v>
      </c>
      <c r="D254" s="24" t="s">
        <v>3318</v>
      </c>
      <c r="E254" s="2" t="s">
        <v>76</v>
      </c>
      <c r="F254" s="1">
        <f t="shared" si="8"/>
        <v>1</v>
      </c>
      <c r="G254" s="1" t="e">
        <f>VLOOKUP(D254,Sheet1!$A$2:$D$540,4,FALSE)</f>
        <v>#N/A</v>
      </c>
      <c r="H254" s="1" t="e">
        <f t="shared" si="2"/>
        <v>#N/A</v>
      </c>
      <c r="I254" s="1" t="s">
        <v>3319</v>
      </c>
      <c r="J254" s="25" t="s">
        <v>3320</v>
      </c>
      <c r="K254" s="23" t="str">
        <f t="shared" si="3"/>
        <v>6282167886169</v>
      </c>
      <c r="L254" s="23" t="s">
        <v>3321</v>
      </c>
      <c r="M254" s="1" t="s">
        <v>3322</v>
      </c>
      <c r="N254" s="1" t="s">
        <v>1286</v>
      </c>
      <c r="O254" s="1" t="s">
        <v>1421</v>
      </c>
      <c r="P254" s="1" t="s">
        <v>3233</v>
      </c>
      <c r="Q254" s="1" t="s">
        <v>1144</v>
      </c>
      <c r="R254" s="1" t="s">
        <v>3323</v>
      </c>
      <c r="S254" s="1" t="s">
        <v>3324</v>
      </c>
      <c r="T254" s="1" t="str">
        <f t="shared" si="4"/>
        <v>Jl. Alpokat, Lk. Ii, Kel. Pantai Johor, Kec. Datuk Bandar</v>
      </c>
      <c r="U254" s="1" t="s">
        <v>3325</v>
      </c>
      <c r="V254" s="1" t="s">
        <v>3326</v>
      </c>
      <c r="W254" s="1" t="s">
        <v>3327</v>
      </c>
      <c r="X254" s="1" t="s">
        <v>3326</v>
      </c>
      <c r="Y254" s="1" t="str">
        <f t="shared" si="5"/>
        <v>12</v>
      </c>
      <c r="Z254" s="1" t="str">
        <f>VLOOKUP(Y254,ja!E$2:F$35,2,FALSE)</f>
        <v>Sumatera Utara</v>
      </c>
      <c r="AA254" s="1" t="str">
        <f t="shared" si="6"/>
        <v>1272</v>
      </c>
      <c r="AB254" s="1" t="str">
        <f t="shared" si="7"/>
        <v>BPS Kota Tanjung Balai</v>
      </c>
      <c r="AD254" s="1" t="s">
        <v>1150</v>
      </c>
      <c r="AE254" s="5" t="s">
        <v>77</v>
      </c>
      <c r="AF254" s="2" t="s">
        <v>78</v>
      </c>
      <c r="AG254" s="1">
        <v>1</v>
      </c>
      <c r="AH254" s="5" t="e">
        <f>VLOOKUP(D254,'olah pemlap'!G$2:J$589,3,FALSE)</f>
        <v>#N/A</v>
      </c>
      <c r="AI254" s="1" t="e">
        <f>VLOOKUP(AH254,BiodataPemlap!B$2:O$152,5,FALSE)</f>
        <v>#N/A</v>
      </c>
    </row>
    <row r="255" spans="1:35" ht="12.75">
      <c r="A255" s="3">
        <v>45447.906757314813</v>
      </c>
      <c r="B255" s="1" t="s">
        <v>47</v>
      </c>
      <c r="C255" s="4" t="str">
        <f t="shared" si="0"/>
        <v>DIII ST</v>
      </c>
      <c r="D255" s="24" t="s">
        <v>3328</v>
      </c>
      <c r="E255" s="2" t="s">
        <v>810</v>
      </c>
      <c r="F255" s="1">
        <f t="shared" si="8"/>
        <v>1</v>
      </c>
      <c r="G255" s="1" t="e">
        <f>VLOOKUP(D255,Sheet1!$A$2:$D$540,4,FALSE)</f>
        <v>#N/A</v>
      </c>
      <c r="H255" s="1" t="e">
        <f t="shared" si="2"/>
        <v>#N/A</v>
      </c>
      <c r="I255" s="1" t="s">
        <v>3329</v>
      </c>
      <c r="J255" s="25" t="s">
        <v>3330</v>
      </c>
      <c r="K255" s="23" t="str">
        <f t="shared" si="3"/>
        <v>6281803766871</v>
      </c>
      <c r="L255" s="23" t="s">
        <v>3331</v>
      </c>
      <c r="M255" s="1" t="s">
        <v>3332</v>
      </c>
      <c r="N255" s="1" t="s">
        <v>1189</v>
      </c>
      <c r="O255" s="1" t="s">
        <v>3333</v>
      </c>
      <c r="P255" s="1" t="s">
        <v>3334</v>
      </c>
      <c r="Q255" s="1" t="s">
        <v>1144</v>
      </c>
      <c r="R255" s="1" t="s">
        <v>3335</v>
      </c>
      <c r="S255" s="1" t="s">
        <v>2045</v>
      </c>
      <c r="T255" s="1" t="str">
        <f t="shared" si="4"/>
        <v>Desa Jagaraga Indah, Kecamatan Kediri</v>
      </c>
      <c r="U255" s="1" t="s">
        <v>2044</v>
      </c>
      <c r="V255" s="1" t="s">
        <v>2046</v>
      </c>
      <c r="W255" s="1" t="s">
        <v>1161</v>
      </c>
      <c r="X255" s="1" t="s">
        <v>2046</v>
      </c>
      <c r="Y255" s="1" t="str">
        <f t="shared" si="5"/>
        <v>52</v>
      </c>
      <c r="Z255" s="1" t="str">
        <f>VLOOKUP(Y255,ja!E$2:F$35,2,FALSE)</f>
        <v>Nusa Tenggara Barat</v>
      </c>
      <c r="AA255" s="1" t="str">
        <f t="shared" si="6"/>
        <v>5200</v>
      </c>
      <c r="AB255" s="1" t="str">
        <f t="shared" si="7"/>
        <v>BPS Provinsi Nusa Tenggara Barat</v>
      </c>
      <c r="AD255" s="1" t="s">
        <v>1150</v>
      </c>
      <c r="AE255" s="5" t="s">
        <v>807</v>
      </c>
      <c r="AF255" s="2" t="s">
        <v>808</v>
      </c>
      <c r="AG255" s="1">
        <v>1</v>
      </c>
      <c r="AH255" s="5">
        <f>VLOOKUP(D255,'olah pemlap'!G$2:J$589,3,FALSE)</f>
        <v>340017065</v>
      </c>
      <c r="AI255" s="1" t="e">
        <f>VLOOKUP(AH255,BiodataPemlap!B$2:O$152,5,FALSE)</f>
        <v>#N/A</v>
      </c>
    </row>
    <row r="256" spans="1:35" ht="12.75">
      <c r="A256" s="3">
        <v>45447.914434733801</v>
      </c>
      <c r="B256" s="1" t="s">
        <v>103</v>
      </c>
      <c r="C256" s="4" t="str">
        <f t="shared" si="0"/>
        <v>DIV ST</v>
      </c>
      <c r="D256" s="24" t="s">
        <v>3336</v>
      </c>
      <c r="E256" s="2" t="s">
        <v>585</v>
      </c>
      <c r="F256" s="1">
        <f t="shared" si="8"/>
        <v>1</v>
      </c>
      <c r="G256" s="1" t="e">
        <f>VLOOKUP(D256,Sheet1!$A$2:$D$540,4,FALSE)</f>
        <v>#N/A</v>
      </c>
      <c r="H256" s="1" t="e">
        <f t="shared" si="2"/>
        <v>#N/A</v>
      </c>
      <c r="I256" s="1" t="s">
        <v>3337</v>
      </c>
      <c r="J256" s="25" t="s">
        <v>3338</v>
      </c>
      <c r="K256" s="23" t="str">
        <f t="shared" si="3"/>
        <v>6289691882361</v>
      </c>
      <c r="L256" s="23" t="s">
        <v>3339</v>
      </c>
      <c r="M256" s="1" t="s">
        <v>3340</v>
      </c>
      <c r="N256" s="1" t="s">
        <v>1141</v>
      </c>
      <c r="O256" s="1" t="s">
        <v>1141</v>
      </c>
      <c r="P256" s="1" t="s">
        <v>3341</v>
      </c>
      <c r="Q256" s="1" t="s">
        <v>1144</v>
      </c>
      <c r="R256" s="1" t="s">
        <v>3342</v>
      </c>
      <c r="S256" s="1" t="s">
        <v>1193</v>
      </c>
      <c r="T256" s="1" t="str">
        <f t="shared" si="4"/>
        <v>Gayamprit Rt 3 Rw 1, Gayamprit, Klaten Selatan.</v>
      </c>
      <c r="U256" s="1" t="s">
        <v>1147</v>
      </c>
      <c r="V256" s="1" t="s">
        <v>1195</v>
      </c>
      <c r="W256" s="1" t="s">
        <v>1541</v>
      </c>
      <c r="X256" s="1" t="s">
        <v>1541</v>
      </c>
      <c r="Y256" s="1" t="str">
        <f t="shared" si="5"/>
        <v>34</v>
      </c>
      <c r="Z256" s="1" t="str">
        <f>VLOOKUP(Y256,ja!E$2:F$35,2,FALSE)</f>
        <v>DI Yogyakarta</v>
      </c>
      <c r="AA256" s="1" t="str">
        <f t="shared" si="6"/>
        <v>3400</v>
      </c>
      <c r="AB256" s="1" t="str">
        <f t="shared" si="7"/>
        <v>BPS Provinsi DI Yogyakarta</v>
      </c>
      <c r="AD256" s="1" t="s">
        <v>1150</v>
      </c>
      <c r="AE256" s="5" t="s">
        <v>579</v>
      </c>
      <c r="AF256" s="2" t="s">
        <v>580</v>
      </c>
      <c r="AG256" s="1">
        <v>1</v>
      </c>
      <c r="AH256" s="5">
        <f>VLOOKUP(D256,'olah pemlap'!G$2:J$589,3,FALSE)</f>
        <v>340017189</v>
      </c>
      <c r="AI256" s="1" t="e">
        <f>VLOOKUP(AH256,BiodataPemlap!B$2:O$152,5,FALSE)</f>
        <v>#N/A</v>
      </c>
    </row>
    <row r="257" spans="1:35" ht="12.75">
      <c r="A257" s="3">
        <v>45447.925253043984</v>
      </c>
      <c r="B257" s="1" t="s">
        <v>103</v>
      </c>
      <c r="C257" s="4" t="str">
        <f t="shared" ref="C257:C511" si="9">IF(MID(B257,2,2)="SK","DIV ST",IF(MID(B257,2,2)="SE","DIV ST",IF(MID(B257,2,2)="SI","DIV KS",IF(MID(B257,2,2)="SD","DIV KS","DIII ST"))))</f>
        <v>DIV ST</v>
      </c>
      <c r="D257" s="24" t="s">
        <v>3343</v>
      </c>
      <c r="E257" s="2" t="s">
        <v>649</v>
      </c>
      <c r="F257" s="1">
        <f t="shared" si="8"/>
        <v>1</v>
      </c>
      <c r="G257" s="1" t="e">
        <f>VLOOKUP(D257,Sheet1!$A$2:$D$540,4,FALSE)</f>
        <v>#N/A</v>
      </c>
      <c r="H257" s="1" t="e">
        <f t="shared" ref="H257:H511" si="10">IF(E257=G257,1,0)</f>
        <v>#N/A</v>
      </c>
      <c r="I257" s="1" t="s">
        <v>3344</v>
      </c>
      <c r="J257" s="25" t="s">
        <v>3345</v>
      </c>
      <c r="K257" s="23" t="str">
        <f t="shared" ref="K257:K511" si="11">IF(LEFT(J257,1)="0","62"&amp;MID(J257,2,20),IF(LEFT(J257,2)="62",J257,IF(LEFT(J257,1)="8","62"&amp;MID(J257,1,20),)))</f>
        <v>6285236243489</v>
      </c>
      <c r="L257" s="23" t="s">
        <v>3346</v>
      </c>
      <c r="M257" s="1" t="s">
        <v>649</v>
      </c>
      <c r="N257" s="1" t="s">
        <v>1141</v>
      </c>
      <c r="O257" s="1" t="s">
        <v>3347</v>
      </c>
      <c r="P257" s="1" t="s">
        <v>3348</v>
      </c>
      <c r="Q257" s="1" t="s">
        <v>1144</v>
      </c>
      <c r="R257" s="1" t="s">
        <v>3349</v>
      </c>
      <c r="S257" s="1" t="s">
        <v>3350</v>
      </c>
      <c r="T257" s="1" t="str">
        <f t="shared" ref="T257:T511" si="12">PROPER(IF(Y257="31",P257,R257))</f>
        <v>Rt 01/Rw 01, Dusun Krajan, Desa Bungur, Kecamatan Tulakan</v>
      </c>
      <c r="U257" s="1" t="s">
        <v>1719</v>
      </c>
      <c r="V257" s="1" t="s">
        <v>3351</v>
      </c>
      <c r="W257" s="1" t="s">
        <v>1311</v>
      </c>
      <c r="X257" s="1" t="s">
        <v>3351</v>
      </c>
      <c r="Y257" s="1" t="str">
        <f t="shared" ref="Y257:Y511" si="13">LEFT(X257,2)</f>
        <v>35</v>
      </c>
      <c r="Z257" s="1" t="str">
        <f>VLOOKUP(Y257,ja!E$2:F$35,2,FALSE)</f>
        <v>Jawa Timur</v>
      </c>
      <c r="AA257" s="1" t="str">
        <f t="shared" ref="AA257:AA511" si="14">LEFT(X257,4)</f>
        <v>3501</v>
      </c>
      <c r="AB257" s="1" t="str">
        <f t="shared" ref="AB257:AB511" si="15">MID(X257,6,50)</f>
        <v>BPS Kabupaten Pacitan</v>
      </c>
      <c r="AD257" s="1" t="s">
        <v>1150</v>
      </c>
      <c r="AE257" s="5" t="s">
        <v>647</v>
      </c>
      <c r="AF257" s="2" t="s">
        <v>648</v>
      </c>
      <c r="AG257" s="1">
        <v>1</v>
      </c>
      <c r="AH257" s="5">
        <f>VLOOKUP(D257,'olah pemlap'!G$2:J$589,3,FALSE)</f>
        <v>340054216</v>
      </c>
      <c r="AI257" s="1" t="e">
        <f>VLOOKUP(AH257,BiodataPemlap!B$2:O$152,5,FALSE)</f>
        <v>#N/A</v>
      </c>
    </row>
    <row r="258" spans="1:35" ht="12.75">
      <c r="A258" s="3">
        <v>45447.936310844903</v>
      </c>
      <c r="B258" s="1" t="s">
        <v>38</v>
      </c>
      <c r="C258" s="4" t="str">
        <f t="shared" si="9"/>
        <v>DIV ST</v>
      </c>
      <c r="D258" s="24" t="s">
        <v>3352</v>
      </c>
      <c r="E258" s="2" t="s">
        <v>764</v>
      </c>
      <c r="F258" s="1">
        <f t="shared" si="8"/>
        <v>1</v>
      </c>
      <c r="G258" s="1" t="e">
        <f>VLOOKUP(D258,Sheet1!$A$2:$D$540,4,FALSE)</f>
        <v>#N/A</v>
      </c>
      <c r="H258" s="1" t="e">
        <f t="shared" si="10"/>
        <v>#N/A</v>
      </c>
      <c r="I258" s="1" t="s">
        <v>3353</v>
      </c>
      <c r="J258" s="25" t="s">
        <v>3354</v>
      </c>
      <c r="K258" s="23" t="str">
        <f t="shared" si="11"/>
        <v>6285730405955</v>
      </c>
      <c r="L258" s="26" t="s">
        <v>3355</v>
      </c>
      <c r="M258" s="1" t="s">
        <v>3356</v>
      </c>
      <c r="N258" s="1" t="s">
        <v>1141</v>
      </c>
      <c r="O258" s="1" t="s">
        <v>3357</v>
      </c>
      <c r="P258" s="1" t="s">
        <v>3358</v>
      </c>
      <c r="Q258" s="1" t="s">
        <v>1144</v>
      </c>
      <c r="R258" s="1" t="s">
        <v>3359</v>
      </c>
      <c r="S258" s="1" t="s">
        <v>1739</v>
      </c>
      <c r="T258" s="1" t="str">
        <f t="shared" si="12"/>
        <v>Jl. Sri Jaya No.17, Kel. Rejomulyo, Kec. Kartoharjo</v>
      </c>
      <c r="U258" s="1" t="s">
        <v>1740</v>
      </c>
      <c r="V258" s="1" t="s">
        <v>1741</v>
      </c>
      <c r="W258" s="1" t="s">
        <v>1742</v>
      </c>
      <c r="X258" s="1" t="s">
        <v>1741</v>
      </c>
      <c r="Y258" s="1" t="str">
        <f t="shared" si="13"/>
        <v>35</v>
      </c>
      <c r="Z258" s="1" t="str">
        <f>VLOOKUP(Y258,ja!E$2:F$35,2,FALSE)</f>
        <v>Jawa Timur</v>
      </c>
      <c r="AA258" s="1" t="str">
        <f t="shared" si="14"/>
        <v>3577</v>
      </c>
      <c r="AB258" s="1" t="str">
        <f t="shared" si="15"/>
        <v>BPS Kota Madiun</v>
      </c>
      <c r="AD258" s="1" t="s">
        <v>1150</v>
      </c>
      <c r="AE258" s="5" t="s">
        <v>760</v>
      </c>
      <c r="AF258" s="2" t="s">
        <v>761</v>
      </c>
      <c r="AG258" s="1">
        <v>1</v>
      </c>
      <c r="AH258" s="5">
        <f>VLOOKUP(D258,'olah pemlap'!G$2:J$589,3,FALSE)</f>
        <v>340019258</v>
      </c>
      <c r="AI258" s="1" t="e">
        <f>VLOOKUP(AH258,BiodataPemlap!B$2:O$152,5,FALSE)</f>
        <v>#N/A</v>
      </c>
    </row>
    <row r="259" spans="1:35" ht="12.75">
      <c r="A259" s="3">
        <v>45447.961550902779</v>
      </c>
      <c r="B259" s="1" t="s">
        <v>18</v>
      </c>
      <c r="C259" s="4" t="str">
        <f t="shared" si="9"/>
        <v>DIV KS</v>
      </c>
      <c r="D259" s="24" t="s">
        <v>3360</v>
      </c>
      <c r="E259" s="2" t="s">
        <v>108</v>
      </c>
      <c r="F259" s="1">
        <f t="shared" si="8"/>
        <v>1</v>
      </c>
      <c r="G259" s="1" t="e">
        <f>VLOOKUP(D259,Sheet1!$A$2:$D$540,4,FALSE)</f>
        <v>#N/A</v>
      </c>
      <c r="H259" s="1" t="e">
        <f t="shared" si="10"/>
        <v>#N/A</v>
      </c>
      <c r="I259" s="1" t="s">
        <v>3361</v>
      </c>
      <c r="J259" s="25" t="s">
        <v>3362</v>
      </c>
      <c r="K259" s="23" t="str">
        <f t="shared" si="11"/>
        <v>6281378266627</v>
      </c>
      <c r="L259" s="26" t="s">
        <v>3363</v>
      </c>
      <c r="M259" s="1" t="s">
        <v>3364</v>
      </c>
      <c r="N259" s="1" t="s">
        <v>1141</v>
      </c>
      <c r="O259" s="1" t="s">
        <v>3365</v>
      </c>
      <c r="P259" s="1" t="s">
        <v>3366</v>
      </c>
      <c r="Q259" s="1" t="s">
        <v>1144</v>
      </c>
      <c r="R259" s="1" t="s">
        <v>3367</v>
      </c>
      <c r="S259" s="1" t="s">
        <v>3368</v>
      </c>
      <c r="T259" s="1" t="str">
        <f t="shared" si="12"/>
        <v>Perumnas Karya Dharma Blok E No. 12, Muaro, Kec. Sijunjung</v>
      </c>
      <c r="U259" s="1" t="s">
        <v>3369</v>
      </c>
      <c r="V259" s="1" t="s">
        <v>3370</v>
      </c>
      <c r="W259" s="1" t="s">
        <v>3371</v>
      </c>
      <c r="X259" s="1" t="s">
        <v>3370</v>
      </c>
      <c r="Y259" s="1" t="str">
        <f t="shared" si="13"/>
        <v>13</v>
      </c>
      <c r="Z259" s="1" t="str">
        <f>VLOOKUP(Y259,ja!E$2:F$35,2,FALSE)</f>
        <v>Sumatera Barat</v>
      </c>
      <c r="AA259" s="1" t="str">
        <f t="shared" si="14"/>
        <v>1304</v>
      </c>
      <c r="AB259" s="1" t="str">
        <f t="shared" si="15"/>
        <v>BPS Kabupaten Sijunjung</v>
      </c>
      <c r="AD259" s="1" t="s">
        <v>1150</v>
      </c>
      <c r="AE259" s="5" t="s">
        <v>109</v>
      </c>
      <c r="AF259" s="2" t="s">
        <v>110</v>
      </c>
      <c r="AG259" s="1">
        <v>1</v>
      </c>
      <c r="AH259" s="5">
        <f>VLOOKUP(D259,'olah pemlap'!G$2:J$589,3,FALSE)</f>
        <v>340051008</v>
      </c>
      <c r="AI259" s="1" t="e">
        <f>VLOOKUP(AH259,BiodataPemlap!B$2:O$152,5,FALSE)</f>
        <v>#N/A</v>
      </c>
    </row>
    <row r="260" spans="1:35" ht="12.75">
      <c r="A260" s="3">
        <v>45447.971724201387</v>
      </c>
      <c r="B260" s="1" t="s">
        <v>62</v>
      </c>
      <c r="C260" s="4" t="str">
        <f t="shared" si="9"/>
        <v>DIV KS</v>
      </c>
      <c r="D260" s="24" t="s">
        <v>3372</v>
      </c>
      <c r="E260" s="2" t="s">
        <v>63</v>
      </c>
      <c r="F260" s="1">
        <f t="shared" si="8"/>
        <v>1</v>
      </c>
      <c r="G260" s="1" t="e">
        <f>VLOOKUP(D260,Sheet1!$A$2:$D$540,4,FALSE)</f>
        <v>#N/A</v>
      </c>
      <c r="H260" s="1" t="e">
        <f t="shared" si="10"/>
        <v>#N/A</v>
      </c>
      <c r="I260" s="1" t="s">
        <v>3373</v>
      </c>
      <c r="J260" s="25" t="s">
        <v>3374</v>
      </c>
      <c r="K260" s="23" t="str">
        <f t="shared" si="11"/>
        <v>6288261651104</v>
      </c>
      <c r="L260" s="23" t="s">
        <v>3375</v>
      </c>
      <c r="M260" s="1" t="s">
        <v>3376</v>
      </c>
      <c r="N260" s="1" t="s">
        <v>1177</v>
      </c>
      <c r="O260" s="1" t="s">
        <v>3377</v>
      </c>
      <c r="P260" s="1" t="s">
        <v>3378</v>
      </c>
      <c r="Q260" s="1" t="s">
        <v>1144</v>
      </c>
      <c r="R260" s="1" t="s">
        <v>3379</v>
      </c>
      <c r="S260" s="1" t="s">
        <v>1393</v>
      </c>
      <c r="T260" s="1" t="str">
        <f t="shared" si="12"/>
        <v>Jl. Pelak, Gg. Barokah No. 28, Desa Sekip, Kec. Lubuk Pakam</v>
      </c>
      <c r="U260" s="1" t="s">
        <v>2055</v>
      </c>
      <c r="V260" s="1" t="s">
        <v>1497</v>
      </c>
      <c r="W260" s="1" t="s">
        <v>2366</v>
      </c>
      <c r="X260" s="1" t="s">
        <v>1497</v>
      </c>
      <c r="Y260" s="1" t="str">
        <f t="shared" si="13"/>
        <v>12</v>
      </c>
      <c r="Z260" s="1" t="str">
        <f>VLOOKUP(Y260,ja!E$2:F$35,2,FALSE)</f>
        <v>Sumatera Utara</v>
      </c>
      <c r="AA260" s="1" t="str">
        <f t="shared" si="14"/>
        <v>1212</v>
      </c>
      <c r="AB260" s="1" t="str">
        <f t="shared" si="15"/>
        <v>BPS Kabupaten Deli Serdang</v>
      </c>
      <c r="AD260" s="1" t="s">
        <v>1150</v>
      </c>
      <c r="AE260" s="5" t="s">
        <v>59</v>
      </c>
      <c r="AF260" s="2" t="s">
        <v>60</v>
      </c>
      <c r="AG260" s="1">
        <v>1</v>
      </c>
      <c r="AH260" s="5" t="e">
        <f>VLOOKUP(D260,'olah pemlap'!G$2:J$589,3,FALSE)</f>
        <v>#N/A</v>
      </c>
      <c r="AI260" s="1" t="e">
        <f>VLOOKUP(AH260,BiodataPemlap!B$2:O$152,5,FALSE)</f>
        <v>#N/A</v>
      </c>
    </row>
    <row r="261" spans="1:35" ht="12.75">
      <c r="A261" s="3">
        <v>45451.32024724537</v>
      </c>
      <c r="B261" s="1" t="s">
        <v>57</v>
      </c>
      <c r="C261" s="4" t="str">
        <f t="shared" si="9"/>
        <v>DIV KS</v>
      </c>
      <c r="D261" s="24" t="s">
        <v>3380</v>
      </c>
      <c r="E261" s="2" t="s">
        <v>408</v>
      </c>
      <c r="F261" s="1">
        <f t="shared" si="8"/>
        <v>1</v>
      </c>
      <c r="G261" s="1" t="e">
        <f>VLOOKUP(D261,Sheet1!$A$2:$D$540,4,FALSE)</f>
        <v>#N/A</v>
      </c>
      <c r="H261" s="1" t="e">
        <f t="shared" si="10"/>
        <v>#N/A</v>
      </c>
      <c r="I261" s="1" t="s">
        <v>3381</v>
      </c>
      <c r="J261" s="25" t="s">
        <v>3382</v>
      </c>
      <c r="K261" s="23" t="str">
        <f t="shared" si="11"/>
        <v>6281575382808</v>
      </c>
      <c r="L261" s="23" t="s">
        <v>3383</v>
      </c>
      <c r="M261" s="1" t="s">
        <v>3384</v>
      </c>
      <c r="N261" s="1" t="s">
        <v>1141</v>
      </c>
      <c r="O261" s="1" t="s">
        <v>3385</v>
      </c>
      <c r="P261" s="1" t="s">
        <v>3386</v>
      </c>
      <c r="Q261" s="1" t="s">
        <v>1144</v>
      </c>
      <c r="R261" s="1" t="s">
        <v>3387</v>
      </c>
      <c r="S261" s="1" t="s">
        <v>1300</v>
      </c>
      <c r="T261" s="1" t="str">
        <f t="shared" si="12"/>
        <v>Jalan Diponegoro, Rt 05, Rw 04, Desa Karangkandri, Kecamatan Kesugihan</v>
      </c>
      <c r="U261" s="1" t="s">
        <v>1371</v>
      </c>
      <c r="V261" s="1" t="s">
        <v>1301</v>
      </c>
      <c r="W261" s="1" t="s">
        <v>1372</v>
      </c>
      <c r="X261" s="1" t="s">
        <v>1301</v>
      </c>
      <c r="Y261" s="1" t="str">
        <f t="shared" si="13"/>
        <v>33</v>
      </c>
      <c r="Z261" s="1" t="str">
        <f>VLOOKUP(Y261,ja!E$2:F$35,2,FALSE)</f>
        <v>Jawa Tengah</v>
      </c>
      <c r="AA261" s="1" t="str">
        <f t="shared" si="14"/>
        <v>3301</v>
      </c>
      <c r="AB261" s="1" t="str">
        <f t="shared" si="15"/>
        <v>BPS Kabupaten Cilacap</v>
      </c>
      <c r="AD261" s="1" t="s">
        <v>1150</v>
      </c>
      <c r="AE261" s="5" t="s">
        <v>405</v>
      </c>
      <c r="AF261" s="2" t="s">
        <v>406</v>
      </c>
      <c r="AG261" s="1">
        <v>1</v>
      </c>
      <c r="AH261" s="5">
        <f>VLOOKUP(D261,'olah pemlap'!G$2:J$589,3,FALSE)</f>
        <v>340056118</v>
      </c>
      <c r="AI261" s="1" t="e">
        <f>VLOOKUP(AH261,BiodataPemlap!B$2:O$152,5,FALSE)</f>
        <v>#N/A</v>
      </c>
    </row>
    <row r="262" spans="1:35" ht="12.75">
      <c r="A262" s="3">
        <v>45448.047902430553</v>
      </c>
      <c r="B262" s="1" t="s">
        <v>103</v>
      </c>
      <c r="C262" s="4" t="str">
        <f t="shared" si="9"/>
        <v>DIV ST</v>
      </c>
      <c r="D262" s="24" t="s">
        <v>3388</v>
      </c>
      <c r="E262" s="2" t="s">
        <v>797</v>
      </c>
      <c r="F262" s="1">
        <f t="shared" si="8"/>
        <v>1</v>
      </c>
      <c r="G262" s="1" t="e">
        <f>VLOOKUP(D262,Sheet1!$A$2:$D$540,4,FALSE)</f>
        <v>#N/A</v>
      </c>
      <c r="H262" s="1" t="e">
        <f t="shared" si="10"/>
        <v>#N/A</v>
      </c>
      <c r="I262" s="1" t="s">
        <v>3389</v>
      </c>
      <c r="J262" s="25" t="s">
        <v>3390</v>
      </c>
      <c r="K262" s="23" t="str">
        <f t="shared" si="11"/>
        <v>6281913144834</v>
      </c>
      <c r="L262" s="23" t="s">
        <v>3391</v>
      </c>
      <c r="M262" s="1" t="s">
        <v>3392</v>
      </c>
      <c r="N262" s="1" t="s">
        <v>1141</v>
      </c>
      <c r="O262" s="1" t="s">
        <v>3393</v>
      </c>
      <c r="P262" s="1" t="s">
        <v>3394</v>
      </c>
      <c r="Q262" s="1" t="s">
        <v>1144</v>
      </c>
      <c r="R262" s="1" t="s">
        <v>3395</v>
      </c>
      <c r="S262" s="1" t="s">
        <v>3396</v>
      </c>
      <c r="T262" s="1" t="str">
        <f t="shared" si="12"/>
        <v>Jalan Sudirman Gang Dahlia No. 6, Subagan, Karangasem</v>
      </c>
      <c r="U262" s="1" t="s">
        <v>3397</v>
      </c>
      <c r="V262" s="1" t="s">
        <v>3398</v>
      </c>
      <c r="W262" s="1" t="s">
        <v>3399</v>
      </c>
      <c r="X262" s="1" t="s">
        <v>3398</v>
      </c>
      <c r="Y262" s="1" t="str">
        <f t="shared" si="13"/>
        <v>51</v>
      </c>
      <c r="Z262" s="1" t="str">
        <f>VLOOKUP(Y262,ja!E$2:F$35,2,FALSE)</f>
        <v>Bali</v>
      </c>
      <c r="AA262" s="1" t="str">
        <f t="shared" si="14"/>
        <v>5107</v>
      </c>
      <c r="AB262" s="1" t="str">
        <f t="shared" si="15"/>
        <v>BPS Kabupaten Karangasem</v>
      </c>
      <c r="AD262" s="1" t="s">
        <v>1150</v>
      </c>
      <c r="AE262" s="5" t="s">
        <v>795</v>
      </c>
      <c r="AF262" s="2" t="s">
        <v>796</v>
      </c>
      <c r="AG262" s="1">
        <v>1</v>
      </c>
      <c r="AH262" s="5">
        <f>VLOOKUP(D262,'olah pemlap'!G$2:J$589,3,FALSE)</f>
        <v>340015244</v>
      </c>
      <c r="AI262" s="1" t="e">
        <f>VLOOKUP(AH262,BiodataPemlap!B$2:O$152,5,FALSE)</f>
        <v>#N/A</v>
      </c>
    </row>
    <row r="263" spans="1:35" ht="12.75">
      <c r="A263" s="3">
        <v>45448.144527407407</v>
      </c>
      <c r="B263" s="1" t="s">
        <v>57</v>
      </c>
      <c r="C263" s="4" t="str">
        <f t="shared" si="9"/>
        <v>DIV KS</v>
      </c>
      <c r="D263" s="24" t="s">
        <v>3400</v>
      </c>
      <c r="E263" s="2" t="s">
        <v>536</v>
      </c>
      <c r="F263" s="1">
        <f t="shared" si="8"/>
        <v>1</v>
      </c>
      <c r="G263" s="1" t="e">
        <f>VLOOKUP(D263,Sheet1!$A$2:$D$540,4,FALSE)</f>
        <v>#N/A</v>
      </c>
      <c r="H263" s="1" t="e">
        <f t="shared" si="10"/>
        <v>#N/A</v>
      </c>
      <c r="I263" s="1" t="s">
        <v>3401</v>
      </c>
      <c r="J263" s="25" t="s">
        <v>3402</v>
      </c>
      <c r="K263" s="23" t="str">
        <f t="shared" si="11"/>
        <v>6287774015749</v>
      </c>
      <c r="L263" s="23" t="s">
        <v>3403</v>
      </c>
      <c r="M263" s="1" t="s">
        <v>3404</v>
      </c>
      <c r="N263" s="1" t="s">
        <v>3405</v>
      </c>
      <c r="O263" s="1" t="s">
        <v>3406</v>
      </c>
      <c r="P263" s="1" t="s">
        <v>3407</v>
      </c>
      <c r="Q263" s="1" t="s">
        <v>1144</v>
      </c>
      <c r="R263" s="1" t="s">
        <v>3408</v>
      </c>
      <c r="S263" s="1" t="s">
        <v>3409</v>
      </c>
      <c r="T263" s="1" t="str">
        <f t="shared" si="12"/>
        <v>Gang Cempaka Rt 9 Rw 1 No.27 Pegiringan, Bantarbolang</v>
      </c>
      <c r="U263" s="1" t="s">
        <v>1247</v>
      </c>
      <c r="V263" s="1" t="s">
        <v>3410</v>
      </c>
      <c r="W263" s="1" t="s">
        <v>1311</v>
      </c>
      <c r="X263" s="1" t="s">
        <v>3410</v>
      </c>
      <c r="Y263" s="1" t="str">
        <f t="shared" si="13"/>
        <v>33</v>
      </c>
      <c r="Z263" s="1" t="str">
        <f>VLOOKUP(Y263,ja!E$2:F$35,2,FALSE)</f>
        <v>Jawa Tengah</v>
      </c>
      <c r="AA263" s="1" t="str">
        <f t="shared" si="14"/>
        <v>3327</v>
      </c>
      <c r="AB263" s="1" t="str">
        <f t="shared" si="15"/>
        <v>BPS Kabupaten Pemalang</v>
      </c>
      <c r="AD263" s="1" t="s">
        <v>1150</v>
      </c>
      <c r="AE263" s="5" t="s">
        <v>537</v>
      </c>
      <c r="AF263" s="2" t="s">
        <v>538</v>
      </c>
      <c r="AG263" s="1">
        <v>1</v>
      </c>
      <c r="AH263" s="5" t="e">
        <f>VLOOKUP(D263,'olah pemlap'!G$2:J$589,3,FALSE)</f>
        <v>#N/A</v>
      </c>
      <c r="AI263" s="1" t="e">
        <f>VLOOKUP(AH263,BiodataPemlap!B$2:O$152,5,FALSE)</f>
        <v>#N/A</v>
      </c>
    </row>
    <row r="264" spans="1:35" ht="12.75">
      <c r="A264" s="3">
        <v>45448.270800416663</v>
      </c>
      <c r="B264" s="1" t="s">
        <v>47</v>
      </c>
      <c r="C264" s="4" t="str">
        <f t="shared" si="9"/>
        <v>DIII ST</v>
      </c>
      <c r="D264" s="24" t="s">
        <v>3411</v>
      </c>
      <c r="E264" s="2" t="s">
        <v>542</v>
      </c>
      <c r="F264" s="1">
        <f t="shared" si="8"/>
        <v>1</v>
      </c>
      <c r="G264" s="1" t="e">
        <f>VLOOKUP(D264,Sheet1!$A$2:$D$540,4,FALSE)</f>
        <v>#N/A</v>
      </c>
      <c r="H264" s="1" t="e">
        <f t="shared" si="10"/>
        <v>#N/A</v>
      </c>
      <c r="I264" s="1" t="s">
        <v>3412</v>
      </c>
      <c r="J264" s="25" t="s">
        <v>3413</v>
      </c>
      <c r="K264" s="23" t="str">
        <f t="shared" si="11"/>
        <v>6287761728524</v>
      </c>
      <c r="L264" s="23" t="s">
        <v>3414</v>
      </c>
      <c r="M264" s="1" t="s">
        <v>3415</v>
      </c>
      <c r="N264" s="1" t="s">
        <v>1141</v>
      </c>
      <c r="O264" s="1" t="s">
        <v>3416</v>
      </c>
      <c r="P264" s="1" t="s">
        <v>3417</v>
      </c>
      <c r="Q264" s="1" t="s">
        <v>1144</v>
      </c>
      <c r="R264" s="1" t="s">
        <v>3418</v>
      </c>
      <c r="S264" s="1" t="s">
        <v>1247</v>
      </c>
      <c r="T264" s="1" t="str">
        <f t="shared" si="12"/>
        <v>Rt.005/Rw.001,Jalan Mawar,Dk. Bongkok Padamangu,Kecamatan Kramat</v>
      </c>
      <c r="U264" s="1" t="s">
        <v>1248</v>
      </c>
      <c r="V264" s="1" t="s">
        <v>1249</v>
      </c>
      <c r="W264" s="1" t="s">
        <v>1250</v>
      </c>
      <c r="X264" s="1" t="s">
        <v>1249</v>
      </c>
      <c r="Y264" s="1" t="str">
        <f t="shared" si="13"/>
        <v>33</v>
      </c>
      <c r="Z264" s="1" t="str">
        <f>VLOOKUP(Y264,ja!E$2:F$35,2,FALSE)</f>
        <v>Jawa Tengah</v>
      </c>
      <c r="AA264" s="1" t="str">
        <f t="shared" si="14"/>
        <v>3328</v>
      </c>
      <c r="AB264" s="1" t="str">
        <f t="shared" si="15"/>
        <v>BPS Kabupaten Tegal</v>
      </c>
      <c r="AD264" s="1" t="s">
        <v>1150</v>
      </c>
      <c r="AE264" s="5" t="s">
        <v>543</v>
      </c>
      <c r="AF264" s="2" t="s">
        <v>544</v>
      </c>
      <c r="AG264" s="1">
        <v>1</v>
      </c>
      <c r="AH264" s="5">
        <f>VLOOKUP(D264,'olah pemlap'!G$2:J$589,3,FALSE)</f>
        <v>340017893</v>
      </c>
      <c r="AI264" s="1" t="e">
        <f>VLOOKUP(AH264,BiodataPemlap!B$2:O$152,5,FALSE)</f>
        <v>#N/A</v>
      </c>
    </row>
    <row r="265" spans="1:35" ht="12.75">
      <c r="A265" s="3">
        <v>45448.274048645835</v>
      </c>
      <c r="B265" s="1" t="s">
        <v>32</v>
      </c>
      <c r="C265" s="4" t="str">
        <f t="shared" si="9"/>
        <v>DIV KS</v>
      </c>
      <c r="D265" s="24" t="s">
        <v>3419</v>
      </c>
      <c r="E265" s="2" t="s">
        <v>420</v>
      </c>
      <c r="F265" s="1">
        <f t="shared" si="8"/>
        <v>1</v>
      </c>
      <c r="G265" s="1" t="e">
        <f>VLOOKUP(D265,Sheet1!$A$2:$D$540,4,FALSE)</f>
        <v>#N/A</v>
      </c>
      <c r="H265" s="1" t="e">
        <f t="shared" si="10"/>
        <v>#N/A</v>
      </c>
      <c r="I265" s="1" t="s">
        <v>3420</v>
      </c>
      <c r="J265" s="25" t="s">
        <v>3421</v>
      </c>
      <c r="K265" s="23" t="str">
        <f t="shared" si="11"/>
        <v>6285643252905</v>
      </c>
      <c r="L265" s="26" t="s">
        <v>3422</v>
      </c>
      <c r="M265" s="1" t="s">
        <v>3423</v>
      </c>
      <c r="N265" s="1" t="s">
        <v>1141</v>
      </c>
      <c r="O265" s="1" t="s">
        <v>3424</v>
      </c>
      <c r="P265" s="1" t="s">
        <v>3425</v>
      </c>
      <c r="Q265" s="1" t="s">
        <v>1144</v>
      </c>
      <c r="R265" s="1" t="s">
        <v>3426</v>
      </c>
      <c r="S265" s="1" t="s">
        <v>1486</v>
      </c>
      <c r="T265" s="1" t="str">
        <f t="shared" si="12"/>
        <v>Jalan Abdusyukur, Desa Penolih Rt 1 Rw 3, Kecamatan Kaligondang, Kabupaten Purbalingga</v>
      </c>
      <c r="U265" s="1" t="s">
        <v>1371</v>
      </c>
      <c r="V265" s="1" t="s">
        <v>1487</v>
      </c>
      <c r="W265" s="1" t="s">
        <v>1372</v>
      </c>
      <c r="X265" s="1" t="s">
        <v>1487</v>
      </c>
      <c r="Y265" s="1" t="str">
        <f t="shared" si="13"/>
        <v>33</v>
      </c>
      <c r="Z265" s="1" t="str">
        <f>VLOOKUP(Y265,ja!E$2:F$35,2,FALSE)</f>
        <v>Jawa Tengah</v>
      </c>
      <c r="AA265" s="1" t="str">
        <f t="shared" si="14"/>
        <v>3303</v>
      </c>
      <c r="AB265" s="1" t="str">
        <f t="shared" si="15"/>
        <v>BPS Kabupaten Purbalingga</v>
      </c>
      <c r="AD265" s="1" t="s">
        <v>1150</v>
      </c>
      <c r="AE265" s="5" t="s">
        <v>418</v>
      </c>
      <c r="AF265" s="2" t="s">
        <v>419</v>
      </c>
      <c r="AG265" s="1">
        <v>1</v>
      </c>
      <c r="AH265" s="5">
        <f>VLOOKUP(D265,'olah pemlap'!G$2:J$589,3,FALSE)</f>
        <v>340056736</v>
      </c>
      <c r="AI265" s="1" t="e">
        <f>VLOOKUP(AH265,BiodataPemlap!B$2:O$152,5,FALSE)</f>
        <v>#N/A</v>
      </c>
    </row>
    <row r="266" spans="1:35" ht="12.75">
      <c r="A266" s="3">
        <v>45448.308297349533</v>
      </c>
      <c r="B266" s="1" t="s">
        <v>35</v>
      </c>
      <c r="C266" s="4" t="str">
        <f t="shared" si="9"/>
        <v>DIV ST</v>
      </c>
      <c r="D266" s="24" t="s">
        <v>3427</v>
      </c>
      <c r="E266" s="2" t="s">
        <v>3428</v>
      </c>
      <c r="F266" s="1">
        <f t="shared" si="8"/>
        <v>1</v>
      </c>
      <c r="G266" s="1" t="e">
        <f>VLOOKUP(D266,Sheet1!$A$2:$D$540,4,FALSE)</f>
        <v>#N/A</v>
      </c>
      <c r="H266" s="1" t="e">
        <f t="shared" si="10"/>
        <v>#N/A</v>
      </c>
      <c r="I266" s="1" t="s">
        <v>3429</v>
      </c>
      <c r="J266" s="25" t="s">
        <v>3430</v>
      </c>
      <c r="K266" s="23" t="str">
        <f t="shared" si="11"/>
        <v>6282329136712</v>
      </c>
      <c r="L266" s="23" t="s">
        <v>3431</v>
      </c>
      <c r="M266" s="1" t="s">
        <v>3428</v>
      </c>
      <c r="N266" s="1" t="s">
        <v>1141</v>
      </c>
      <c r="O266" s="1" t="s">
        <v>3432</v>
      </c>
      <c r="P266" s="1" t="s">
        <v>3433</v>
      </c>
      <c r="Q266" s="1" t="s">
        <v>1144</v>
      </c>
      <c r="R266" s="1" t="s">
        <v>3434</v>
      </c>
      <c r="S266" s="1" t="s">
        <v>2823</v>
      </c>
      <c r="T266" s="1" t="str">
        <f t="shared" si="12"/>
        <v>Tempel Rt 01, Jetiskarangpung, Kalijambe, Sragen</v>
      </c>
      <c r="U266" s="1" t="s">
        <v>1559</v>
      </c>
      <c r="V266" s="1" t="s">
        <v>1561</v>
      </c>
      <c r="W266" s="1" t="s">
        <v>2824</v>
      </c>
      <c r="X266" s="1" t="s">
        <v>2824</v>
      </c>
      <c r="Y266" s="1" t="str">
        <f t="shared" si="13"/>
        <v>33</v>
      </c>
      <c r="Z266" s="1" t="str">
        <f>VLOOKUP(Y266,ja!E$2:F$35,2,FALSE)</f>
        <v>Jawa Tengah</v>
      </c>
      <c r="AA266" s="1" t="str">
        <f t="shared" si="14"/>
        <v>3314</v>
      </c>
      <c r="AB266" s="1" t="str">
        <f t="shared" si="15"/>
        <v>BPS Kabupaten Sragen</v>
      </c>
      <c r="AD266" s="1" t="s">
        <v>1150</v>
      </c>
      <c r="AE266" s="5" t="s">
        <v>497</v>
      </c>
      <c r="AF266" s="2" t="s">
        <v>498</v>
      </c>
      <c r="AG266" s="1">
        <v>1</v>
      </c>
      <c r="AH266" s="5" t="e">
        <f>VLOOKUP(D266,'olah pemlap'!G$2:J$589,3,FALSE)</f>
        <v>#N/A</v>
      </c>
      <c r="AI266" s="1" t="e">
        <f>VLOOKUP(AH266,BiodataPemlap!B$2:O$152,5,FALSE)</f>
        <v>#N/A</v>
      </c>
    </row>
    <row r="267" spans="1:35" ht="12.75">
      <c r="A267" s="3">
        <v>45448.315581250004</v>
      </c>
      <c r="B267" s="1" t="s">
        <v>141</v>
      </c>
      <c r="C267" s="4" t="str">
        <f t="shared" si="9"/>
        <v>DIV ST</v>
      </c>
      <c r="D267" s="24" t="s">
        <v>3435</v>
      </c>
      <c r="E267" s="2" t="s">
        <v>644</v>
      </c>
      <c r="F267" s="1">
        <f t="shared" si="8"/>
        <v>1</v>
      </c>
      <c r="G267" s="1" t="e">
        <f>VLOOKUP(D267,Sheet1!$A$2:$D$540,4,FALSE)</f>
        <v>#N/A</v>
      </c>
      <c r="H267" s="1" t="e">
        <f t="shared" si="10"/>
        <v>#N/A</v>
      </c>
      <c r="I267" s="1" t="s">
        <v>3436</v>
      </c>
      <c r="J267" s="25" t="s">
        <v>3437</v>
      </c>
      <c r="K267" s="23" t="str">
        <f t="shared" si="11"/>
        <v>6281233442723</v>
      </c>
      <c r="L267" s="23" t="s">
        <v>3438</v>
      </c>
      <c r="M267" s="1" t="s">
        <v>3439</v>
      </c>
      <c r="N267" s="1" t="s">
        <v>1141</v>
      </c>
      <c r="O267" s="1" t="s">
        <v>3440</v>
      </c>
      <c r="P267" s="1" t="s">
        <v>3441</v>
      </c>
      <c r="Q267" s="1" t="s">
        <v>1144</v>
      </c>
      <c r="R267" s="1" t="s">
        <v>3442</v>
      </c>
      <c r="S267" s="1" t="s">
        <v>1268</v>
      </c>
      <c r="T267" s="1" t="str">
        <f t="shared" si="12"/>
        <v>Gunungsari Indah Q-7, Rt 02 / Rw 07, Kedurus, Kec. Karang Pilang</v>
      </c>
      <c r="U267" s="1" t="s">
        <v>1267</v>
      </c>
      <c r="V267" s="1" t="s">
        <v>3443</v>
      </c>
      <c r="W267" s="1" t="s">
        <v>3444</v>
      </c>
      <c r="X267" s="1" t="s">
        <v>3443</v>
      </c>
      <c r="Y267" s="1" t="str">
        <f t="shared" si="13"/>
        <v>35</v>
      </c>
      <c r="Z267" s="1" t="str">
        <f>VLOOKUP(Y267,ja!E$2:F$35,2,FALSE)</f>
        <v>Jawa Timur</v>
      </c>
      <c r="AA267" s="1" t="str">
        <f t="shared" si="14"/>
        <v>3500</v>
      </c>
      <c r="AB267" s="1" t="str">
        <f t="shared" si="15"/>
        <v>BPS Provinsi Jawa Timur</v>
      </c>
      <c r="AD267" s="1" t="s">
        <v>1150</v>
      </c>
      <c r="AE267" s="5" t="s">
        <v>640</v>
      </c>
      <c r="AF267" s="2" t="s">
        <v>641</v>
      </c>
      <c r="AG267" s="1">
        <v>1</v>
      </c>
      <c r="AH267" s="5">
        <f>VLOOKUP(D267,'olah pemlap'!G$2:J$589,3,FALSE)</f>
        <v>340056217</v>
      </c>
      <c r="AI267" s="1" t="e">
        <f>VLOOKUP(AH267,BiodataPemlap!B$2:O$152,5,FALSE)</f>
        <v>#N/A</v>
      </c>
    </row>
    <row r="268" spans="1:35" ht="12.75">
      <c r="A268" s="3">
        <v>45448.320715729162</v>
      </c>
      <c r="B268" s="1" t="s">
        <v>35</v>
      </c>
      <c r="C268" s="4" t="str">
        <f t="shared" si="9"/>
        <v>DIV ST</v>
      </c>
      <c r="D268" s="24" t="s">
        <v>3445</v>
      </c>
      <c r="E268" s="2" t="s">
        <v>3446</v>
      </c>
      <c r="F268" s="1">
        <f t="shared" si="8"/>
        <v>1</v>
      </c>
      <c r="G268" s="1" t="e">
        <f>VLOOKUP(D268,Sheet1!$A$2:$D$540,4,FALSE)</f>
        <v>#N/A</v>
      </c>
      <c r="H268" s="1" t="e">
        <f t="shared" si="10"/>
        <v>#N/A</v>
      </c>
      <c r="I268" s="1" t="s">
        <v>3447</v>
      </c>
      <c r="J268" s="25" t="s">
        <v>3448</v>
      </c>
      <c r="K268" s="23" t="str">
        <f t="shared" si="11"/>
        <v>6289685395458</v>
      </c>
      <c r="L268" s="23" t="s">
        <v>3449</v>
      </c>
      <c r="M268" s="1" t="s">
        <v>3446</v>
      </c>
      <c r="N268" s="1" t="s">
        <v>1141</v>
      </c>
      <c r="O268" s="1" t="s">
        <v>3450</v>
      </c>
      <c r="P268" s="1" t="s">
        <v>3451</v>
      </c>
      <c r="Q268" s="1" t="s">
        <v>1144</v>
      </c>
      <c r="R268" s="1" t="s">
        <v>3452</v>
      </c>
      <c r="S268" s="1" t="s">
        <v>1146</v>
      </c>
      <c r="T268" s="1" t="str">
        <f t="shared" si="12"/>
        <v>Jl. Wates Km 07 Pasekan Kidul Rt 02 Balecatur, Gamping</v>
      </c>
      <c r="U268" s="1" t="s">
        <v>1619</v>
      </c>
      <c r="V268" s="1" t="s">
        <v>1148</v>
      </c>
      <c r="W268" s="1" t="s">
        <v>1620</v>
      </c>
      <c r="X268" s="1" t="s">
        <v>1620</v>
      </c>
      <c r="Y268" s="1" t="str">
        <f t="shared" si="13"/>
        <v>34</v>
      </c>
      <c r="Z268" s="1" t="str">
        <f>VLOOKUP(Y268,ja!E$2:F$35,2,FALSE)</f>
        <v>DI Yogyakarta</v>
      </c>
      <c r="AA268" s="1" t="str">
        <f t="shared" si="14"/>
        <v>3401</v>
      </c>
      <c r="AB268" s="1" t="str">
        <f t="shared" si="15"/>
        <v>BPS Kabupaten Kulon Progo</v>
      </c>
      <c r="AD268" s="1" t="s">
        <v>1150</v>
      </c>
      <c r="AE268" s="5" t="s">
        <v>587</v>
      </c>
      <c r="AF268" s="2" t="s">
        <v>588</v>
      </c>
      <c r="AG268" s="1">
        <v>1</v>
      </c>
      <c r="AH268" s="5">
        <f>VLOOKUP(D268,'olah pemlap'!G$2:J$589,3,FALSE)</f>
        <v>340015976</v>
      </c>
      <c r="AI268" s="1" t="e">
        <f>VLOOKUP(AH268,BiodataPemlap!B$2:O$152,5,FALSE)</f>
        <v>#N/A</v>
      </c>
    </row>
    <row r="269" spans="1:35" ht="12.75">
      <c r="A269" s="3">
        <v>45448.327237013887</v>
      </c>
      <c r="B269" s="1" t="s">
        <v>75</v>
      </c>
      <c r="C269" s="4" t="str">
        <f t="shared" si="9"/>
        <v>DIV KS</v>
      </c>
      <c r="D269" s="24" t="s">
        <v>3453</v>
      </c>
      <c r="E269" s="2" t="s">
        <v>595</v>
      </c>
      <c r="F269" s="1">
        <f t="shared" si="8"/>
        <v>1</v>
      </c>
      <c r="G269" s="1" t="e">
        <f>VLOOKUP(D269,Sheet1!$A$2:$D$540,4,FALSE)</f>
        <v>#N/A</v>
      </c>
      <c r="H269" s="1" t="e">
        <f t="shared" si="10"/>
        <v>#N/A</v>
      </c>
      <c r="I269" s="1" t="s">
        <v>3454</v>
      </c>
      <c r="J269" s="1">
        <v>6285741019279</v>
      </c>
      <c r="K269" s="23">
        <f t="shared" si="11"/>
        <v>6285741019279</v>
      </c>
      <c r="L269" s="23" t="s">
        <v>3455</v>
      </c>
      <c r="M269" s="1" t="s">
        <v>3456</v>
      </c>
      <c r="N269" s="1" t="s">
        <v>1141</v>
      </c>
      <c r="O269" s="1" t="s">
        <v>3457</v>
      </c>
      <c r="P269" s="1" t="s">
        <v>3458</v>
      </c>
      <c r="Q269" s="1" t="s">
        <v>1144</v>
      </c>
      <c r="R269" s="1" t="s">
        <v>3459</v>
      </c>
      <c r="S269" s="1" t="s">
        <v>1540</v>
      </c>
      <c r="T269" s="1" t="str">
        <f t="shared" si="12"/>
        <v>Jl Ngrukem, Krandohan, Pendowoharjo, Sewon, Bantul, Daerah Istimewa Yogyakarta</v>
      </c>
      <c r="U269" s="1" t="s">
        <v>1619</v>
      </c>
      <c r="V269" s="1" t="s">
        <v>1703</v>
      </c>
      <c r="W269" s="1" t="s">
        <v>1620</v>
      </c>
      <c r="X269" s="1" t="s">
        <v>1703</v>
      </c>
      <c r="Y269" s="1" t="str">
        <f t="shared" si="13"/>
        <v>34</v>
      </c>
      <c r="Z269" s="1" t="str">
        <f>VLOOKUP(Y269,ja!E$2:F$35,2,FALSE)</f>
        <v>DI Yogyakarta</v>
      </c>
      <c r="AA269" s="1" t="str">
        <f t="shared" si="14"/>
        <v>3402</v>
      </c>
      <c r="AB269" s="1" t="str">
        <f t="shared" si="15"/>
        <v>BPS Kabupaten Bantul</v>
      </c>
      <c r="AD269" s="1" t="s">
        <v>1150</v>
      </c>
      <c r="AE269" s="5" t="s">
        <v>592</v>
      </c>
      <c r="AF269" s="2" t="s">
        <v>593</v>
      </c>
      <c r="AG269" s="1">
        <v>1</v>
      </c>
      <c r="AH269" s="5">
        <f>VLOOKUP(D269,'olah pemlap'!G$2:J$589,3,FALSE)</f>
        <v>340016991</v>
      </c>
      <c r="AI269" s="1" t="e">
        <f>VLOOKUP(AH269,BiodataPemlap!B$2:O$152,5,FALSE)</f>
        <v>#N/A</v>
      </c>
    </row>
    <row r="270" spans="1:35" ht="12.75">
      <c r="A270" s="3">
        <v>45448.349583750001</v>
      </c>
      <c r="B270" s="1" t="s">
        <v>11</v>
      </c>
      <c r="C270" s="4" t="str">
        <f t="shared" si="9"/>
        <v>DIV KS</v>
      </c>
      <c r="D270" s="24" t="s">
        <v>3460</v>
      </c>
      <c r="E270" s="2" t="s">
        <v>3461</v>
      </c>
      <c r="F270" s="1">
        <f t="shared" si="8"/>
        <v>1</v>
      </c>
      <c r="G270" s="1" t="e">
        <f>VLOOKUP(D270,Sheet1!$A$2:$D$540,4,FALSE)</f>
        <v>#N/A</v>
      </c>
      <c r="H270" s="1" t="e">
        <f t="shared" si="10"/>
        <v>#N/A</v>
      </c>
      <c r="I270" s="1" t="s">
        <v>3462</v>
      </c>
      <c r="J270" s="25" t="s">
        <v>3463</v>
      </c>
      <c r="K270" s="23" t="str">
        <f t="shared" si="11"/>
        <v>6281556824352</v>
      </c>
      <c r="L270" s="26" t="s">
        <v>3464</v>
      </c>
      <c r="M270" s="1" t="s">
        <v>3461</v>
      </c>
      <c r="N270" s="1" t="s">
        <v>1141</v>
      </c>
      <c r="O270" s="1" t="s">
        <v>3465</v>
      </c>
      <c r="P270" s="1" t="s">
        <v>3466</v>
      </c>
      <c r="Q270" s="1" t="s">
        <v>1144</v>
      </c>
      <c r="R270" s="1" t="s">
        <v>3467</v>
      </c>
      <c r="S270" s="1" t="s">
        <v>3468</v>
      </c>
      <c r="T270" s="1" t="str">
        <f t="shared" si="12"/>
        <v>Perumahan Sumber Taman Indah Jl. Taman Tirta Iv Blok Dd No. 17, Rt.05/Rw.08, Sumber Taman, Kecamatan Wonoasih, Kota Probolinggo, Jawa Timur, 67237</v>
      </c>
      <c r="U270" s="1" t="s">
        <v>3469</v>
      </c>
      <c r="V270" s="1" t="s">
        <v>3470</v>
      </c>
      <c r="W270" s="1" t="s">
        <v>3471</v>
      </c>
      <c r="X270" s="1" t="s">
        <v>3470</v>
      </c>
      <c r="Y270" s="1" t="str">
        <f t="shared" si="13"/>
        <v>35</v>
      </c>
      <c r="Z270" s="1" t="str">
        <f>VLOOKUP(Y270,ja!E$2:F$35,2,FALSE)</f>
        <v>Jawa Timur</v>
      </c>
      <c r="AA270" s="1" t="str">
        <f t="shared" si="14"/>
        <v>3513</v>
      </c>
      <c r="AB270" s="1" t="str">
        <f t="shared" si="15"/>
        <v>BPS Kabupaten Probolinggo</v>
      </c>
      <c r="AD270" s="1" t="s">
        <v>1150</v>
      </c>
      <c r="AE270" s="5" t="s">
        <v>695</v>
      </c>
      <c r="AF270" s="2" t="s">
        <v>696</v>
      </c>
      <c r="AG270" s="1">
        <v>1</v>
      </c>
      <c r="AH270" s="5">
        <f>VLOOKUP(D270,'olah pemlap'!G$2:J$589,3,FALSE)</f>
        <v>340054346</v>
      </c>
      <c r="AI270" s="1" t="e">
        <f>VLOOKUP(AH270,BiodataPemlap!B$2:O$152,5,FALSE)</f>
        <v>#N/A</v>
      </c>
    </row>
    <row r="271" spans="1:35" ht="12.75">
      <c r="A271" s="3">
        <v>45448.360926990739</v>
      </c>
      <c r="B271" s="1" t="s">
        <v>41</v>
      </c>
      <c r="C271" s="4" t="str">
        <f t="shared" si="9"/>
        <v>DIV ST</v>
      </c>
      <c r="D271" s="24" t="s">
        <v>3472</v>
      </c>
      <c r="E271" s="2" t="s">
        <v>645</v>
      </c>
      <c r="F271" s="1">
        <f t="shared" si="8"/>
        <v>1</v>
      </c>
      <c r="G271" s="1" t="e">
        <f>VLOOKUP(D271,Sheet1!$A$2:$D$540,4,FALSE)</f>
        <v>#N/A</v>
      </c>
      <c r="H271" s="1" t="e">
        <f t="shared" si="10"/>
        <v>#N/A</v>
      </c>
      <c r="I271" s="1" t="s">
        <v>3473</v>
      </c>
      <c r="J271" s="25" t="s">
        <v>3474</v>
      </c>
      <c r="K271" s="23" t="str">
        <f t="shared" si="11"/>
        <v>6285748138648</v>
      </c>
      <c r="L271" s="23" t="s">
        <v>3475</v>
      </c>
      <c r="M271" s="1" t="s">
        <v>3476</v>
      </c>
      <c r="N271" s="1" t="s">
        <v>1141</v>
      </c>
      <c r="O271" s="1" t="s">
        <v>3477</v>
      </c>
      <c r="P271" s="1" t="s">
        <v>3478</v>
      </c>
      <c r="Q271" s="1" t="s">
        <v>1144</v>
      </c>
      <c r="R271" s="1" t="s">
        <v>3479</v>
      </c>
      <c r="S271" s="1" t="s">
        <v>1268</v>
      </c>
      <c r="T271" s="1" t="str">
        <f t="shared" si="12"/>
        <v>Kalijudan 10 Abc/17-H, Rt 001/Rw 006, Kelurahan Kalijudan, Kecamatan Mulyorejo</v>
      </c>
      <c r="U271" s="1" t="s">
        <v>3039</v>
      </c>
      <c r="V271" s="1" t="s">
        <v>3443</v>
      </c>
      <c r="W271" s="1" t="s">
        <v>3444</v>
      </c>
      <c r="X271" s="1" t="s">
        <v>3443</v>
      </c>
      <c r="Y271" s="1" t="str">
        <f t="shared" si="13"/>
        <v>35</v>
      </c>
      <c r="Z271" s="1" t="str">
        <f>VLOOKUP(Y271,ja!E$2:F$35,2,FALSE)</f>
        <v>Jawa Timur</v>
      </c>
      <c r="AA271" s="1" t="str">
        <f t="shared" si="14"/>
        <v>3500</v>
      </c>
      <c r="AB271" s="1" t="str">
        <f t="shared" si="15"/>
        <v>BPS Provinsi Jawa Timur</v>
      </c>
      <c r="AD271" s="1" t="s">
        <v>1150</v>
      </c>
      <c r="AE271" s="5" t="s">
        <v>640</v>
      </c>
      <c r="AF271" s="2" t="s">
        <v>641</v>
      </c>
      <c r="AG271" s="1">
        <v>1</v>
      </c>
      <c r="AH271" s="5">
        <f>VLOOKUP(D271,'olah pemlap'!G$2:J$589,3,FALSE)</f>
        <v>340054338</v>
      </c>
      <c r="AI271" s="1" t="e">
        <f>VLOOKUP(AH271,BiodataPemlap!B$2:O$152,5,FALSE)</f>
        <v>#N/A</v>
      </c>
    </row>
    <row r="272" spans="1:35" ht="12.75">
      <c r="A272" s="3">
        <v>45448.361320671298</v>
      </c>
      <c r="B272" s="1" t="s">
        <v>62</v>
      </c>
      <c r="C272" s="4" t="str">
        <f t="shared" si="9"/>
        <v>DIV KS</v>
      </c>
      <c r="D272" s="24" t="s">
        <v>3480</v>
      </c>
      <c r="E272" s="2" t="s">
        <v>639</v>
      </c>
      <c r="F272" s="1">
        <f t="shared" si="8"/>
        <v>1</v>
      </c>
      <c r="G272" s="1" t="e">
        <f>VLOOKUP(D272,Sheet1!$A$2:$D$540,4,FALSE)</f>
        <v>#N/A</v>
      </c>
      <c r="H272" s="1" t="e">
        <f t="shared" si="10"/>
        <v>#N/A</v>
      </c>
      <c r="I272" s="1" t="s">
        <v>3481</v>
      </c>
      <c r="J272" s="25" t="s">
        <v>3482</v>
      </c>
      <c r="K272" s="23" t="str">
        <f t="shared" si="11"/>
        <v>6281271581650</v>
      </c>
      <c r="L272" s="23" t="s">
        <v>3483</v>
      </c>
      <c r="M272" s="1" t="s">
        <v>3484</v>
      </c>
      <c r="N272" s="1" t="s">
        <v>1141</v>
      </c>
      <c r="O272" s="1" t="s">
        <v>3485</v>
      </c>
      <c r="P272" s="1" t="s">
        <v>3486</v>
      </c>
      <c r="Q272" s="1" t="s">
        <v>1144</v>
      </c>
      <c r="R272" s="1" t="s">
        <v>3487</v>
      </c>
      <c r="S272" s="1" t="s">
        <v>3039</v>
      </c>
      <c r="T272" s="1" t="str">
        <f t="shared" si="12"/>
        <v>Rt 21/Rw 06, Perum Bukit Bambe Blok Ai/2, Kelurahan Bambe, Kecamatan Driyorejo</v>
      </c>
      <c r="U272" s="1" t="s">
        <v>1268</v>
      </c>
      <c r="V272" s="1" t="s">
        <v>3443</v>
      </c>
      <c r="W272" s="1" t="s">
        <v>3444</v>
      </c>
      <c r="X272" s="1" t="s">
        <v>3443</v>
      </c>
      <c r="Y272" s="1" t="str">
        <f t="shared" si="13"/>
        <v>35</v>
      </c>
      <c r="Z272" s="1" t="str">
        <f>VLOOKUP(Y272,ja!E$2:F$35,2,FALSE)</f>
        <v>Jawa Timur</v>
      </c>
      <c r="AA272" s="1" t="str">
        <f t="shared" si="14"/>
        <v>3500</v>
      </c>
      <c r="AB272" s="1" t="str">
        <f t="shared" si="15"/>
        <v>BPS Provinsi Jawa Timur</v>
      </c>
      <c r="AD272" s="1" t="s">
        <v>1150</v>
      </c>
      <c r="AE272" s="5" t="s">
        <v>640</v>
      </c>
      <c r="AF272" s="2" t="s">
        <v>641</v>
      </c>
      <c r="AG272" s="1">
        <v>1</v>
      </c>
      <c r="AH272" s="5">
        <f>VLOOKUP(D272,'olah pemlap'!G$2:J$589,3,FALSE)</f>
        <v>340020343</v>
      </c>
      <c r="AI272" s="1" t="e">
        <f>VLOOKUP(AH272,BiodataPemlap!B$2:O$152,5,FALSE)</f>
        <v>#N/A</v>
      </c>
    </row>
    <row r="273" spans="1:35" ht="12.75">
      <c r="A273" s="3">
        <v>45448.364353831013</v>
      </c>
      <c r="B273" s="1" t="s">
        <v>141</v>
      </c>
      <c r="C273" s="4" t="str">
        <f t="shared" si="9"/>
        <v>DIV ST</v>
      </c>
      <c r="D273" s="24" t="s">
        <v>3488</v>
      </c>
      <c r="E273" s="2" t="s">
        <v>553</v>
      </c>
      <c r="F273" s="1">
        <f t="shared" si="8"/>
        <v>1</v>
      </c>
      <c r="G273" s="1" t="e">
        <f>VLOOKUP(D273,Sheet1!$A$2:$D$540,4,FALSE)</f>
        <v>#N/A</v>
      </c>
      <c r="H273" s="1" t="e">
        <f t="shared" si="10"/>
        <v>#N/A</v>
      </c>
      <c r="I273" s="1" t="s">
        <v>3489</v>
      </c>
      <c r="J273" s="25" t="s">
        <v>3490</v>
      </c>
      <c r="K273" s="23" t="str">
        <f t="shared" si="11"/>
        <v>6285868162996</v>
      </c>
      <c r="L273" s="23" t="s">
        <v>3491</v>
      </c>
      <c r="M273" s="1" t="s">
        <v>553</v>
      </c>
      <c r="N273" s="1" t="s">
        <v>1141</v>
      </c>
      <c r="O273" s="1" t="s">
        <v>3492</v>
      </c>
      <c r="P273" s="1" t="s">
        <v>3493</v>
      </c>
      <c r="Q273" s="1" t="s">
        <v>1144</v>
      </c>
      <c r="R273" s="1" t="s">
        <v>3494</v>
      </c>
      <c r="S273" s="1" t="s">
        <v>1170</v>
      </c>
      <c r="T273" s="1" t="str">
        <f t="shared" si="12"/>
        <v>Botton I No 17 Rt 04/Rw 05 Kelurahan Magelang, Kecamatan Magelang Tengah</v>
      </c>
      <c r="U273" s="1" t="s">
        <v>1169</v>
      </c>
      <c r="V273" s="1" t="s">
        <v>1171</v>
      </c>
      <c r="W273" s="1" t="s">
        <v>1172</v>
      </c>
      <c r="X273" s="1" t="s">
        <v>1171</v>
      </c>
      <c r="Y273" s="1" t="str">
        <f t="shared" si="13"/>
        <v>33</v>
      </c>
      <c r="Z273" s="1" t="str">
        <f>VLOOKUP(Y273,ja!E$2:F$35,2,FALSE)</f>
        <v>Jawa Tengah</v>
      </c>
      <c r="AA273" s="1" t="str">
        <f t="shared" si="14"/>
        <v>3371</v>
      </c>
      <c r="AB273" s="1" t="str">
        <f t="shared" si="15"/>
        <v>BPS Kota Magelang</v>
      </c>
      <c r="AD273" s="1" t="s">
        <v>1150</v>
      </c>
      <c r="AE273" s="5" t="s">
        <v>549</v>
      </c>
      <c r="AF273" s="2" t="s">
        <v>550</v>
      </c>
      <c r="AG273" s="1">
        <v>1</v>
      </c>
      <c r="AH273" s="5" t="e">
        <f>VLOOKUP(D273,'olah pemlap'!G$2:J$589,3,FALSE)</f>
        <v>#N/A</v>
      </c>
      <c r="AI273" s="1" t="e">
        <f>VLOOKUP(AH273,BiodataPemlap!B$2:O$152,5,FALSE)</f>
        <v>#N/A</v>
      </c>
    </row>
    <row r="274" spans="1:35" ht="12.75">
      <c r="A274" s="3">
        <v>45448.366731134258</v>
      </c>
      <c r="B274" s="1" t="s">
        <v>47</v>
      </c>
      <c r="C274" s="4" t="str">
        <f t="shared" si="9"/>
        <v>DIII ST</v>
      </c>
      <c r="D274" s="24" t="s">
        <v>3495</v>
      </c>
      <c r="E274" s="2" t="s">
        <v>876</v>
      </c>
      <c r="F274" s="1">
        <f t="shared" ref="F274:F528" si="16">IF(LEN(TEXT(D274,"###0"))=9,1,0)</f>
        <v>1</v>
      </c>
      <c r="G274" s="1" t="e">
        <f>VLOOKUP(D274,Sheet1!$A$2:$D$540,4,FALSE)</f>
        <v>#N/A</v>
      </c>
      <c r="H274" s="1" t="e">
        <f t="shared" si="10"/>
        <v>#N/A</v>
      </c>
      <c r="I274" s="1" t="s">
        <v>3496</v>
      </c>
      <c r="J274" s="25" t="s">
        <v>3497</v>
      </c>
      <c r="K274" s="23" t="str">
        <f t="shared" si="11"/>
        <v>6285960203195</v>
      </c>
      <c r="L274" s="23" t="s">
        <v>3498</v>
      </c>
      <c r="M274" s="1" t="s">
        <v>3499</v>
      </c>
      <c r="N274" s="1" t="s">
        <v>1155</v>
      </c>
      <c r="O274" s="1" t="s">
        <v>3500</v>
      </c>
      <c r="P274" s="1" t="s">
        <v>3501</v>
      </c>
      <c r="Q274" s="1" t="s">
        <v>1144</v>
      </c>
      <c r="R274" s="1" t="s">
        <v>3502</v>
      </c>
      <c r="S274" s="1" t="s">
        <v>2222</v>
      </c>
      <c r="T274" s="1" t="str">
        <f t="shared" si="12"/>
        <v>Jalan Cendrawasih Lrg. Sawerigading Iv No. 7C Tanamodindi, Mantikulore</v>
      </c>
      <c r="U274" s="1" t="s">
        <v>2222</v>
      </c>
      <c r="V274" s="1" t="s">
        <v>2224</v>
      </c>
      <c r="W274" s="1" t="s">
        <v>2225</v>
      </c>
      <c r="X274" s="1" t="s">
        <v>2224</v>
      </c>
      <c r="Y274" s="1" t="str">
        <f t="shared" si="13"/>
        <v>72</v>
      </c>
      <c r="Z274" s="1" t="str">
        <f>VLOOKUP(Y274,ja!E$2:F$35,2,FALSE)</f>
        <v>Sulawesi Tengah</v>
      </c>
      <c r="AA274" s="1" t="str">
        <f t="shared" si="14"/>
        <v>7200</v>
      </c>
      <c r="AB274" s="1" t="str">
        <f t="shared" si="15"/>
        <v>BPS Provinsi Sulawesi Tengah</v>
      </c>
      <c r="AD274" s="1" t="s">
        <v>1150</v>
      </c>
      <c r="AE274" s="5" t="s">
        <v>874</v>
      </c>
      <c r="AF274" s="2" t="s">
        <v>875</v>
      </c>
      <c r="AG274" s="1">
        <v>1</v>
      </c>
      <c r="AH274" s="5">
        <f>VLOOKUP(D274,'olah pemlap'!G$2:J$589,3,FALSE)</f>
        <v>340056676</v>
      </c>
      <c r="AI274" s="1" t="e">
        <f>VLOOKUP(AH274,BiodataPemlap!B$2:O$152,5,FALSE)</f>
        <v>#N/A</v>
      </c>
    </row>
    <row r="275" spans="1:35" ht="12.75">
      <c r="A275" s="3">
        <v>45448.37964944444</v>
      </c>
      <c r="B275" s="1" t="s">
        <v>32</v>
      </c>
      <c r="C275" s="4" t="str">
        <f t="shared" si="9"/>
        <v>DIV KS</v>
      </c>
      <c r="D275" s="24" t="s">
        <v>3503</v>
      </c>
      <c r="E275" s="2" t="s">
        <v>706</v>
      </c>
      <c r="F275" s="1">
        <f t="shared" si="16"/>
        <v>1</v>
      </c>
      <c r="G275" s="1" t="e">
        <f>VLOOKUP(D275,Sheet1!$A$2:$D$540,4,FALSE)</f>
        <v>#N/A</v>
      </c>
      <c r="H275" s="1" t="e">
        <f t="shared" si="10"/>
        <v>#N/A</v>
      </c>
      <c r="I275" s="1" t="s">
        <v>3504</v>
      </c>
      <c r="J275" s="25" t="s">
        <v>3505</v>
      </c>
      <c r="K275" s="23" t="str">
        <f t="shared" si="11"/>
        <v>6281231420561</v>
      </c>
      <c r="L275" s="23" t="s">
        <v>3506</v>
      </c>
      <c r="M275" s="1" t="s">
        <v>3507</v>
      </c>
      <c r="N275" s="1" t="s">
        <v>3508</v>
      </c>
      <c r="O275" s="1" t="s">
        <v>3509</v>
      </c>
      <c r="P275" s="1" t="s">
        <v>3510</v>
      </c>
      <c r="Q275" s="1" t="s">
        <v>1144</v>
      </c>
      <c r="R275" s="1" t="s">
        <v>3511</v>
      </c>
      <c r="S275" s="1" t="s">
        <v>3512</v>
      </c>
      <c r="T275" s="1" t="str">
        <f t="shared" si="12"/>
        <v>Rt.09/Rw.03, Jalan Raya Ngrame, Desa Ngrame, Kecamatan Pungging</v>
      </c>
      <c r="U275" s="1" t="s">
        <v>3513</v>
      </c>
      <c r="V275" s="1" t="s">
        <v>3514</v>
      </c>
      <c r="W275" s="1" t="s">
        <v>3515</v>
      </c>
      <c r="X275" s="1" t="s">
        <v>3515</v>
      </c>
      <c r="Y275" s="1" t="str">
        <f t="shared" si="13"/>
        <v>35</v>
      </c>
      <c r="Z275" s="1" t="str">
        <f>VLOOKUP(Y275,ja!E$2:F$35,2,FALSE)</f>
        <v>Jawa Timur</v>
      </c>
      <c r="AA275" s="1" t="str">
        <f t="shared" si="14"/>
        <v>3516</v>
      </c>
      <c r="AB275" s="1" t="str">
        <f t="shared" si="15"/>
        <v>BPS Kabupaten Mojokerto</v>
      </c>
      <c r="AD275" s="1" t="s">
        <v>1150</v>
      </c>
      <c r="AE275" s="5" t="s">
        <v>707</v>
      </c>
      <c r="AF275" s="2" t="s">
        <v>708</v>
      </c>
      <c r="AG275" s="1">
        <v>1</v>
      </c>
      <c r="AH275" s="5">
        <f>VLOOKUP(D275,'olah pemlap'!G$2:J$589,3,FALSE)</f>
        <v>340050252</v>
      </c>
      <c r="AI275" s="1" t="e">
        <f>VLOOKUP(AH275,BiodataPemlap!B$2:O$152,5,FALSE)</f>
        <v>#N/A</v>
      </c>
    </row>
    <row r="276" spans="1:35" ht="12.75">
      <c r="A276" s="3">
        <v>45448.380387349534</v>
      </c>
      <c r="B276" s="1" t="s">
        <v>11</v>
      </c>
      <c r="C276" s="4" t="str">
        <f t="shared" si="9"/>
        <v>DIV KS</v>
      </c>
      <c r="D276" s="24" t="s">
        <v>3516</v>
      </c>
      <c r="E276" s="2" t="s">
        <v>504</v>
      </c>
      <c r="F276" s="1">
        <f t="shared" si="16"/>
        <v>1</v>
      </c>
      <c r="G276" s="1" t="e">
        <f>VLOOKUP(D276,Sheet1!$A$2:$D$540,4,FALSE)</f>
        <v>#N/A</v>
      </c>
      <c r="H276" s="1" t="e">
        <f t="shared" si="10"/>
        <v>#N/A</v>
      </c>
      <c r="I276" s="1" t="s">
        <v>3517</v>
      </c>
      <c r="J276" s="25" t="s">
        <v>3518</v>
      </c>
      <c r="K276" s="23" t="str">
        <f t="shared" si="11"/>
        <v>6281229665225</v>
      </c>
      <c r="L276" s="23" t="s">
        <v>3519</v>
      </c>
      <c r="M276" s="1" t="s">
        <v>3520</v>
      </c>
      <c r="N276" s="1" t="s">
        <v>1141</v>
      </c>
      <c r="O276" s="1" t="s">
        <v>3521</v>
      </c>
      <c r="P276" s="1" t="s">
        <v>3522</v>
      </c>
      <c r="Q276" s="1" t="s">
        <v>1144</v>
      </c>
      <c r="R276" s="1" t="s">
        <v>3523</v>
      </c>
      <c r="S276" s="1" t="s">
        <v>3524</v>
      </c>
      <c r="T276" s="1" t="str">
        <f t="shared" si="12"/>
        <v>Jalan Jendral Sudirman Nomor 10, Rt.03/Rw.01, Kelurahan Bangkle, Kecamatan Blora, Kabupaten Blora, Jawa Tengah</v>
      </c>
      <c r="U276" s="1" t="s">
        <v>3525</v>
      </c>
      <c r="V276" s="1" t="s">
        <v>3526</v>
      </c>
      <c r="W276" s="1" t="s">
        <v>3527</v>
      </c>
      <c r="X276" s="1" t="s">
        <v>3526</v>
      </c>
      <c r="Y276" s="1" t="str">
        <f t="shared" si="13"/>
        <v>33</v>
      </c>
      <c r="Z276" s="1" t="str">
        <f>VLOOKUP(Y276,ja!E$2:F$35,2,FALSE)</f>
        <v>Jawa Tengah</v>
      </c>
      <c r="AA276" s="1" t="str">
        <f t="shared" si="14"/>
        <v>3316</v>
      </c>
      <c r="AB276" s="1" t="str">
        <f t="shared" si="15"/>
        <v>BPS Kabupaten Blora</v>
      </c>
      <c r="AD276" s="1" t="s">
        <v>1150</v>
      </c>
      <c r="AE276" s="5" t="s">
        <v>505</v>
      </c>
      <c r="AF276" s="2" t="s">
        <v>506</v>
      </c>
      <c r="AG276" s="1">
        <v>1</v>
      </c>
      <c r="AH276" s="5" t="e">
        <f>VLOOKUP(D276,'olah pemlap'!G$2:J$589,3,FALSE)</f>
        <v>#N/A</v>
      </c>
      <c r="AI276" s="1" t="e">
        <f>VLOOKUP(AH276,BiodataPemlap!B$2:O$152,5,FALSE)</f>
        <v>#N/A</v>
      </c>
    </row>
    <row r="277" spans="1:35" ht="12.75">
      <c r="A277" s="3">
        <v>45448.385655787039</v>
      </c>
      <c r="B277" s="1" t="s">
        <v>18</v>
      </c>
      <c r="C277" s="4" t="str">
        <f t="shared" si="9"/>
        <v>DIV KS</v>
      </c>
      <c r="D277" s="24" t="s">
        <v>3528</v>
      </c>
      <c r="E277" s="2" t="s">
        <v>756</v>
      </c>
      <c r="F277" s="1">
        <f t="shared" si="16"/>
        <v>1</v>
      </c>
      <c r="G277" s="1" t="e">
        <f>VLOOKUP(D277,Sheet1!$A$2:$D$540,4,FALSE)</f>
        <v>#N/A</v>
      </c>
      <c r="H277" s="1" t="e">
        <f t="shared" si="10"/>
        <v>#N/A</v>
      </c>
      <c r="I277" s="1" t="s">
        <v>3529</v>
      </c>
      <c r="J277" s="25" t="s">
        <v>3530</v>
      </c>
      <c r="K277" s="23" t="str">
        <f t="shared" si="11"/>
        <v>62895616754979</v>
      </c>
      <c r="L277" s="23" t="s">
        <v>3531</v>
      </c>
      <c r="M277" s="1" t="s">
        <v>3532</v>
      </c>
      <c r="N277" s="1" t="s">
        <v>1286</v>
      </c>
      <c r="O277" s="1" t="s">
        <v>3533</v>
      </c>
      <c r="P277" s="1" t="s">
        <v>3534</v>
      </c>
      <c r="Q277" s="1" t="s">
        <v>1144</v>
      </c>
      <c r="R277" s="1" t="s">
        <v>3535</v>
      </c>
      <c r="S277" s="1" t="s">
        <v>3513</v>
      </c>
      <c r="T277" s="1" t="str">
        <f t="shared" si="12"/>
        <v>Rt 8/Rw 2, No 23, Dsn. Candirejo, Desa Awang-Awang , Kecamatan Mojosari</v>
      </c>
      <c r="U277" s="1" t="s">
        <v>3512</v>
      </c>
      <c r="V277" s="1" t="s">
        <v>3514</v>
      </c>
      <c r="W277" s="1" t="s">
        <v>3515</v>
      </c>
      <c r="X277" s="1" t="s">
        <v>3514</v>
      </c>
      <c r="Y277" s="1" t="str">
        <f t="shared" si="13"/>
        <v>35</v>
      </c>
      <c r="Z277" s="1" t="str">
        <f>VLOOKUP(Y277,ja!E$2:F$35,2,FALSE)</f>
        <v>Jawa Timur</v>
      </c>
      <c r="AA277" s="1" t="str">
        <f t="shared" si="14"/>
        <v>3576</v>
      </c>
      <c r="AB277" s="1" t="str">
        <f t="shared" si="15"/>
        <v>BPS Kota Mojokerto</v>
      </c>
      <c r="AD277" s="1" t="s">
        <v>1150</v>
      </c>
      <c r="AE277" s="5" t="s">
        <v>754</v>
      </c>
      <c r="AF277" s="2" t="s">
        <v>755</v>
      </c>
      <c r="AG277" s="1">
        <v>1</v>
      </c>
      <c r="AH277" s="5">
        <f>VLOOKUP(D277,'olah pemlap'!G$2:J$589,3,FALSE)</f>
        <v>340015980</v>
      </c>
      <c r="AI277" s="1" t="e">
        <f>VLOOKUP(AH277,BiodataPemlap!B$2:O$152,5,FALSE)</f>
        <v>#N/A</v>
      </c>
    </row>
    <row r="278" spans="1:35" ht="12.75">
      <c r="A278" s="3">
        <v>45448.387548750004</v>
      </c>
      <c r="B278" s="1" t="s">
        <v>62</v>
      </c>
      <c r="C278" s="4" t="str">
        <f t="shared" si="9"/>
        <v>DIV KS</v>
      </c>
      <c r="D278" s="24" t="s">
        <v>3536</v>
      </c>
      <c r="E278" s="2" t="s">
        <v>709</v>
      </c>
      <c r="F278" s="1">
        <f t="shared" si="16"/>
        <v>1</v>
      </c>
      <c r="G278" s="1" t="e">
        <f>VLOOKUP(D278,Sheet1!$A$2:$D$540,4,FALSE)</f>
        <v>#N/A</v>
      </c>
      <c r="H278" s="1" t="e">
        <f t="shared" si="10"/>
        <v>#N/A</v>
      </c>
      <c r="I278" s="1" t="s">
        <v>3537</v>
      </c>
      <c r="J278" s="25" t="s">
        <v>3538</v>
      </c>
      <c r="K278" s="23" t="str">
        <f t="shared" si="11"/>
        <v>62895331138629</v>
      </c>
      <c r="L278" s="23" t="s">
        <v>3539</v>
      </c>
      <c r="M278" s="1" t="s">
        <v>709</v>
      </c>
      <c r="N278" s="1" t="s">
        <v>1177</v>
      </c>
      <c r="O278" s="1" t="s">
        <v>3540</v>
      </c>
      <c r="P278" s="1" t="s">
        <v>3541</v>
      </c>
      <c r="Q278" s="1" t="s">
        <v>1144</v>
      </c>
      <c r="R278" s="1" t="s">
        <v>3542</v>
      </c>
      <c r="S278" s="1" t="s">
        <v>3512</v>
      </c>
      <c r="T278" s="1" t="str">
        <f t="shared" si="12"/>
        <v>Jl. Kedungsari No.158, Rt.1/Rw.1, Gunung Gedangan, Magersari</v>
      </c>
      <c r="U278" s="1" t="s">
        <v>3513</v>
      </c>
      <c r="V278" s="1" t="s">
        <v>3514</v>
      </c>
      <c r="W278" s="1" t="s">
        <v>3515</v>
      </c>
      <c r="X278" s="1" t="s">
        <v>3515</v>
      </c>
      <c r="Y278" s="1" t="str">
        <f t="shared" si="13"/>
        <v>35</v>
      </c>
      <c r="Z278" s="1" t="str">
        <f>VLOOKUP(Y278,ja!E$2:F$35,2,FALSE)</f>
        <v>Jawa Timur</v>
      </c>
      <c r="AA278" s="1" t="str">
        <f t="shared" si="14"/>
        <v>3516</v>
      </c>
      <c r="AB278" s="1" t="str">
        <f t="shared" si="15"/>
        <v>BPS Kabupaten Mojokerto</v>
      </c>
      <c r="AD278" s="1" t="s">
        <v>1150</v>
      </c>
      <c r="AE278" s="5" t="s">
        <v>707</v>
      </c>
      <c r="AF278" s="2" t="s">
        <v>708</v>
      </c>
      <c r="AG278" s="1">
        <v>1</v>
      </c>
      <c r="AH278" s="5">
        <f>VLOOKUP(D278,'olah pemlap'!G$2:J$589,3,FALSE)</f>
        <v>340050252</v>
      </c>
      <c r="AI278" s="1" t="e">
        <f>VLOOKUP(AH278,BiodataPemlap!B$2:O$152,5,FALSE)</f>
        <v>#N/A</v>
      </c>
    </row>
    <row r="279" spans="1:35" ht="12.75">
      <c r="A279" s="3">
        <v>45448.395035787034</v>
      </c>
      <c r="B279" s="1" t="s">
        <v>41</v>
      </c>
      <c r="C279" s="4" t="str">
        <f t="shared" si="9"/>
        <v>DIV ST</v>
      </c>
      <c r="D279" s="24" t="s">
        <v>3543</v>
      </c>
      <c r="E279" s="2" t="s">
        <v>500</v>
      </c>
      <c r="F279" s="1">
        <f t="shared" si="16"/>
        <v>1</v>
      </c>
      <c r="G279" s="1" t="e">
        <f>VLOOKUP(D279,Sheet1!$A$2:$D$540,4,FALSE)</f>
        <v>#N/A</v>
      </c>
      <c r="H279" s="1" t="e">
        <f t="shared" si="10"/>
        <v>#N/A</v>
      </c>
      <c r="I279" s="1" t="s">
        <v>3544</v>
      </c>
      <c r="J279" s="25" t="s">
        <v>3545</v>
      </c>
      <c r="K279" s="23" t="str">
        <f t="shared" si="11"/>
        <v>6285820398349</v>
      </c>
      <c r="L279" s="23" t="s">
        <v>3546</v>
      </c>
      <c r="M279" s="1" t="s">
        <v>3547</v>
      </c>
      <c r="N279" s="1" t="s">
        <v>3306</v>
      </c>
      <c r="O279" s="1" t="s">
        <v>3548</v>
      </c>
      <c r="P279" s="1" t="s">
        <v>3549</v>
      </c>
      <c r="Q279" s="1" t="s">
        <v>1144</v>
      </c>
      <c r="R279" s="1" t="s">
        <v>3550</v>
      </c>
      <c r="S279" s="1" t="s">
        <v>2823</v>
      </c>
      <c r="T279" s="1" t="str">
        <f t="shared" si="12"/>
        <v>Plumbungan Rt10/Rw04, Plumbungan, Karangmalang</v>
      </c>
      <c r="U279" s="1" t="s">
        <v>1558</v>
      </c>
      <c r="V279" s="1" t="s">
        <v>2824</v>
      </c>
      <c r="W279" s="1" t="s">
        <v>1560</v>
      </c>
      <c r="X279" s="1" t="s">
        <v>2824</v>
      </c>
      <c r="Y279" s="1" t="str">
        <f t="shared" si="13"/>
        <v>33</v>
      </c>
      <c r="Z279" s="1" t="str">
        <f>VLOOKUP(Y279,ja!E$2:F$35,2,FALSE)</f>
        <v>Jawa Tengah</v>
      </c>
      <c r="AA279" s="1" t="str">
        <f t="shared" si="14"/>
        <v>3314</v>
      </c>
      <c r="AB279" s="1" t="str">
        <f t="shared" si="15"/>
        <v>BPS Kabupaten Sragen</v>
      </c>
      <c r="AD279" s="1" t="s">
        <v>1150</v>
      </c>
      <c r="AE279" s="5" t="s">
        <v>497</v>
      </c>
      <c r="AF279" s="2" t="s">
        <v>498</v>
      </c>
      <c r="AG279" s="1">
        <v>1</v>
      </c>
      <c r="AH279" s="5" t="e">
        <f>VLOOKUP(D279,'olah pemlap'!G$2:J$589,3,FALSE)</f>
        <v>#N/A</v>
      </c>
      <c r="AI279" s="1" t="e">
        <f>VLOOKUP(AH279,BiodataPemlap!B$2:O$152,5,FALSE)</f>
        <v>#N/A</v>
      </c>
    </row>
    <row r="280" spans="1:35" ht="12.75">
      <c r="A280" s="3">
        <v>45448.402522777775</v>
      </c>
      <c r="B280" s="1" t="s">
        <v>30</v>
      </c>
      <c r="C280" s="4" t="str">
        <f t="shared" si="9"/>
        <v>DIII ST</v>
      </c>
      <c r="D280" s="24" t="s">
        <v>3551</v>
      </c>
      <c r="E280" s="2" t="s">
        <v>31</v>
      </c>
      <c r="F280" s="1">
        <f t="shared" si="16"/>
        <v>1</v>
      </c>
      <c r="G280" s="1" t="e">
        <f>VLOOKUP(D280,Sheet1!$A$2:$D$540,4,FALSE)</f>
        <v>#N/A</v>
      </c>
      <c r="H280" s="1" t="e">
        <f t="shared" si="10"/>
        <v>#N/A</v>
      </c>
      <c r="I280" s="1" t="s">
        <v>3552</v>
      </c>
      <c r="J280" s="25" t="s">
        <v>3553</v>
      </c>
      <c r="K280" s="23" t="str">
        <f t="shared" si="11"/>
        <v>62895616586070</v>
      </c>
      <c r="L280" s="23" t="s">
        <v>3554</v>
      </c>
      <c r="M280" s="1" t="s">
        <v>3555</v>
      </c>
      <c r="N280" s="1" t="s">
        <v>1141</v>
      </c>
      <c r="O280" s="1" t="s">
        <v>3556</v>
      </c>
      <c r="P280" s="1" t="s">
        <v>3557</v>
      </c>
      <c r="Q280" s="1" t="s">
        <v>1144</v>
      </c>
      <c r="R280" s="1" t="s">
        <v>3558</v>
      </c>
      <c r="S280" s="1" t="s">
        <v>1181</v>
      </c>
      <c r="T280" s="1" t="str">
        <f t="shared" si="12"/>
        <v>Jalan Pintu Air Gg. Horas No. 30, Siti Rejo 1, Medan Kota, Kota Medan</v>
      </c>
      <c r="U280" s="1" t="s">
        <v>3559</v>
      </c>
      <c r="V280" s="1" t="s">
        <v>1182</v>
      </c>
      <c r="W280" s="1" t="s">
        <v>1183</v>
      </c>
      <c r="X280" s="1" t="s">
        <v>1182</v>
      </c>
      <c r="Y280" s="1" t="str">
        <f t="shared" si="13"/>
        <v>12</v>
      </c>
      <c r="Z280" s="1" t="str">
        <f>VLOOKUP(Y280,ja!E$2:F$35,2,FALSE)</f>
        <v>Sumatera Utara</v>
      </c>
      <c r="AA280" s="1" t="str">
        <f t="shared" si="14"/>
        <v>1200</v>
      </c>
      <c r="AB280" s="1" t="str">
        <f t="shared" si="15"/>
        <v>BPS Provinsi Sumatera Utara</v>
      </c>
      <c r="AD280" s="1" t="s">
        <v>1150</v>
      </c>
      <c r="AE280" s="5" t="s">
        <v>28</v>
      </c>
      <c r="AF280" s="2" t="s">
        <v>29</v>
      </c>
      <c r="AG280" s="1">
        <v>1</v>
      </c>
      <c r="AH280" s="5" t="e">
        <f>VLOOKUP(D280,'olah pemlap'!G$2:J$589,3,FALSE)</f>
        <v>#N/A</v>
      </c>
      <c r="AI280" s="1" t="e">
        <f>VLOOKUP(AH280,BiodataPemlap!B$2:O$152,5,FALSE)</f>
        <v>#N/A</v>
      </c>
    </row>
    <row r="281" spans="1:35" ht="12.75">
      <c r="A281" s="3">
        <v>45448.411421875004</v>
      </c>
      <c r="B281" s="1" t="s">
        <v>75</v>
      </c>
      <c r="C281" s="4" t="str">
        <f t="shared" si="9"/>
        <v>DIV KS</v>
      </c>
      <c r="D281" s="24" t="s">
        <v>3560</v>
      </c>
      <c r="E281" s="2" t="s">
        <v>131</v>
      </c>
      <c r="F281" s="1">
        <f t="shared" si="16"/>
        <v>1</v>
      </c>
      <c r="G281" s="1" t="e">
        <f>VLOOKUP(D281,Sheet1!$A$2:$D$540,4,FALSE)</f>
        <v>#N/A</v>
      </c>
      <c r="H281" s="1" t="e">
        <f t="shared" si="10"/>
        <v>#N/A</v>
      </c>
      <c r="I281" s="1" t="s">
        <v>3561</v>
      </c>
      <c r="J281" s="25" t="s">
        <v>3562</v>
      </c>
      <c r="K281" s="23" t="str">
        <f t="shared" si="11"/>
        <v>6281268301644</v>
      </c>
      <c r="L281" s="26" t="s">
        <v>3563</v>
      </c>
      <c r="M281" s="1" t="s">
        <v>3564</v>
      </c>
      <c r="N281" s="1" t="s">
        <v>1141</v>
      </c>
      <c r="O281" s="1" t="s">
        <v>3565</v>
      </c>
      <c r="P281" s="1" t="s">
        <v>3566</v>
      </c>
      <c r="Q281" s="1" t="s">
        <v>1144</v>
      </c>
      <c r="R281" s="1" t="s">
        <v>3567</v>
      </c>
      <c r="S281" s="1" t="s">
        <v>1237</v>
      </c>
      <c r="T281" s="1" t="str">
        <f t="shared" si="12"/>
        <v>Ranah Jorong Batang Buo, Biaro Gadang, Ampek Angkek</v>
      </c>
      <c r="U281" s="1" t="s">
        <v>1731</v>
      </c>
      <c r="V281" s="1" t="s">
        <v>1238</v>
      </c>
      <c r="W281" s="1" t="s">
        <v>2911</v>
      </c>
      <c r="X281" s="1" t="s">
        <v>1238</v>
      </c>
      <c r="Y281" s="1" t="str">
        <f t="shared" si="13"/>
        <v>13</v>
      </c>
      <c r="Z281" s="1" t="str">
        <f>VLOOKUP(Y281,ja!E$2:F$35,2,FALSE)</f>
        <v>Sumatera Barat</v>
      </c>
      <c r="AA281" s="1" t="str">
        <f t="shared" si="14"/>
        <v>1375</v>
      </c>
      <c r="AB281" s="1" t="str">
        <f t="shared" si="15"/>
        <v>BPS Kota Bukittinggi</v>
      </c>
      <c r="AD281" s="1" t="s">
        <v>1150</v>
      </c>
      <c r="AE281" s="5" t="s">
        <v>128</v>
      </c>
      <c r="AF281" s="2" t="s">
        <v>129</v>
      </c>
      <c r="AG281" s="1">
        <v>1</v>
      </c>
      <c r="AH281" s="5">
        <f>VLOOKUP(D281,'olah pemlap'!G$2:J$589,3,FALSE)</f>
        <v>340013546</v>
      </c>
      <c r="AI281" s="1" t="e">
        <f>VLOOKUP(AH281,BiodataPemlap!B$2:O$152,5,FALSE)</f>
        <v>#N/A</v>
      </c>
    </row>
    <row r="282" spans="1:35" ht="12.75">
      <c r="A282" s="3">
        <v>45448.428078055556</v>
      </c>
      <c r="B282" s="1" t="s">
        <v>30</v>
      </c>
      <c r="C282" s="4" t="str">
        <f t="shared" si="9"/>
        <v>DIII ST</v>
      </c>
      <c r="D282" s="24" t="s">
        <v>3568</v>
      </c>
      <c r="E282" s="2" t="s">
        <v>229</v>
      </c>
      <c r="F282" s="1">
        <f t="shared" si="16"/>
        <v>1</v>
      </c>
      <c r="G282" s="1" t="e">
        <f>VLOOKUP(D282,Sheet1!$A$2:$D$540,4,FALSE)</f>
        <v>#N/A</v>
      </c>
      <c r="H282" s="1" t="e">
        <f t="shared" si="10"/>
        <v>#N/A</v>
      </c>
      <c r="I282" s="1" t="s">
        <v>3569</v>
      </c>
      <c r="J282" s="25" t="s">
        <v>3570</v>
      </c>
      <c r="K282" s="23" t="str">
        <f t="shared" si="11"/>
        <v>6282399293695</v>
      </c>
      <c r="L282" s="23" t="s">
        <v>3571</v>
      </c>
      <c r="M282" s="1" t="s">
        <v>229</v>
      </c>
      <c r="N282" s="1" t="s">
        <v>1177</v>
      </c>
      <c r="O282" s="1" t="s">
        <v>3572</v>
      </c>
      <c r="P282" s="1" t="s">
        <v>3573</v>
      </c>
      <c r="Q282" s="1" t="s">
        <v>1144</v>
      </c>
      <c r="R282" s="1" t="s">
        <v>3574</v>
      </c>
      <c r="S282" s="1" t="s">
        <v>1158</v>
      </c>
      <c r="T282" s="1" t="str">
        <f t="shared" si="12"/>
        <v>Jl.Asem,Gang Mangga No.11,Rt.3/Rw.3, Kel.Bidara Cina,Kec.Jatinegara, Kota Jakarta Timur,Dki Jakarta,13320</v>
      </c>
      <c r="U282" s="1" t="s">
        <v>1158</v>
      </c>
      <c r="V282" s="1" t="s">
        <v>1160</v>
      </c>
      <c r="W282" s="1" t="s">
        <v>1161</v>
      </c>
      <c r="X282" s="1" t="s">
        <v>1160</v>
      </c>
      <c r="Y282" s="1" t="str">
        <f t="shared" si="13"/>
        <v>31</v>
      </c>
      <c r="Z282" s="1" t="str">
        <f>VLOOKUP(Y282,ja!E$2:F$35,2,FALSE)</f>
        <v>DKI Jakarta</v>
      </c>
      <c r="AA282" s="1" t="str">
        <f t="shared" si="14"/>
        <v>3100</v>
      </c>
      <c r="AB282" s="1" t="str">
        <f t="shared" si="15"/>
        <v>BPS Provinsi DKI Jakarta</v>
      </c>
      <c r="AD282" s="1" t="s">
        <v>1150</v>
      </c>
      <c r="AE282" s="5" t="s">
        <v>225</v>
      </c>
      <c r="AF282" s="2" t="s">
        <v>226</v>
      </c>
      <c r="AG282" s="1">
        <v>1</v>
      </c>
      <c r="AH282" s="5">
        <f>VLOOKUP(D282,'olah pemlap'!G$2:J$589,3,FALSE)</f>
        <v>340014586</v>
      </c>
      <c r="AI282" s="1" t="e">
        <f>VLOOKUP(AH282,BiodataPemlap!B$2:O$152,5,FALSE)</f>
        <v>#N/A</v>
      </c>
    </row>
    <row r="283" spans="1:35" ht="12.75">
      <c r="A283" s="3">
        <v>45448.444596724541</v>
      </c>
      <c r="B283" s="1" t="s">
        <v>11</v>
      </c>
      <c r="C283" s="4" t="str">
        <f t="shared" si="9"/>
        <v>DIV KS</v>
      </c>
      <c r="D283" s="24" t="s">
        <v>3575</v>
      </c>
      <c r="E283" s="2" t="s">
        <v>239</v>
      </c>
      <c r="F283" s="1">
        <f t="shared" si="16"/>
        <v>1</v>
      </c>
      <c r="G283" s="1" t="e">
        <f>VLOOKUP(D283,Sheet1!$A$2:$D$540,4,FALSE)</f>
        <v>#N/A</v>
      </c>
      <c r="H283" s="1" t="e">
        <f t="shared" si="10"/>
        <v>#N/A</v>
      </c>
      <c r="I283" s="1" t="s">
        <v>3576</v>
      </c>
      <c r="J283" s="25" t="s">
        <v>3577</v>
      </c>
      <c r="K283" s="23" t="str">
        <f t="shared" si="11"/>
        <v>6282167116573</v>
      </c>
      <c r="L283" s="26" t="s">
        <v>3578</v>
      </c>
      <c r="M283" s="1" t="s">
        <v>3579</v>
      </c>
      <c r="N283" s="1" t="s">
        <v>1141</v>
      </c>
      <c r="O283" s="1" t="s">
        <v>3580</v>
      </c>
      <c r="P283" s="1" t="s">
        <v>3581</v>
      </c>
      <c r="Q283" s="1" t="s">
        <v>1144</v>
      </c>
      <c r="R283" s="1" t="s">
        <v>3582</v>
      </c>
      <c r="S283" s="1" t="s">
        <v>3583</v>
      </c>
      <c r="T283" s="1" t="str">
        <f t="shared" si="12"/>
        <v>Jalan Sensus I No. 26, Rt.3/Rw.15, Kelurahan Bidara Cina, Kota Jakarta Timur, Jatinegara, Dki Jakarta, Id, 13330</v>
      </c>
      <c r="U283" s="1" t="s">
        <v>3583</v>
      </c>
      <c r="V283" s="1" t="s">
        <v>1160</v>
      </c>
      <c r="W283" s="1" t="s">
        <v>1311</v>
      </c>
      <c r="X283" s="1" t="s">
        <v>1160</v>
      </c>
      <c r="Y283" s="1" t="str">
        <f t="shared" si="13"/>
        <v>31</v>
      </c>
      <c r="Z283" s="1" t="str">
        <f>VLOOKUP(Y283,ja!E$2:F$35,2,FALSE)</f>
        <v>DKI Jakarta</v>
      </c>
      <c r="AA283" s="1" t="str">
        <f t="shared" si="14"/>
        <v>3100</v>
      </c>
      <c r="AB283" s="1" t="str">
        <f t="shared" si="15"/>
        <v>BPS Provinsi DKI Jakarta</v>
      </c>
      <c r="AD283" s="1" t="s">
        <v>1150</v>
      </c>
      <c r="AE283" s="5" t="s">
        <v>225</v>
      </c>
      <c r="AF283" s="2" t="s">
        <v>226</v>
      </c>
      <c r="AG283" s="1">
        <v>1</v>
      </c>
      <c r="AH283" s="5">
        <f>VLOOKUP(D283,'olah pemlap'!G$2:J$589,3,FALSE)</f>
        <v>340054258</v>
      </c>
      <c r="AI283" s="1" t="e">
        <f>VLOOKUP(AH283,BiodataPemlap!B$2:O$152,5,FALSE)</f>
        <v>#N/A</v>
      </c>
    </row>
    <row r="284" spans="1:35" ht="12.75">
      <c r="A284" s="3">
        <v>45449.491444224535</v>
      </c>
      <c r="B284" s="1" t="s">
        <v>47</v>
      </c>
      <c r="C284" s="4" t="str">
        <f t="shared" si="9"/>
        <v>DIII ST</v>
      </c>
      <c r="D284" s="24" t="s">
        <v>3584</v>
      </c>
      <c r="E284" s="2" t="s">
        <v>811</v>
      </c>
      <c r="F284" s="1">
        <f t="shared" si="16"/>
        <v>1</v>
      </c>
      <c r="G284" s="1" t="e">
        <f>VLOOKUP(D284,Sheet1!$A$2:$D$540,4,FALSE)</f>
        <v>#N/A</v>
      </c>
      <c r="H284" s="1" t="e">
        <f t="shared" si="10"/>
        <v>#N/A</v>
      </c>
      <c r="I284" s="1" t="s">
        <v>3585</v>
      </c>
      <c r="J284" s="25" t="s">
        <v>3586</v>
      </c>
      <c r="K284" s="23" t="str">
        <f t="shared" si="11"/>
        <v>6285338499410</v>
      </c>
      <c r="L284" s="26" t="s">
        <v>3587</v>
      </c>
      <c r="M284" s="1" t="s">
        <v>3588</v>
      </c>
      <c r="N284" s="1" t="s">
        <v>1141</v>
      </c>
      <c r="O284" s="1" t="s">
        <v>3589</v>
      </c>
      <c r="P284" s="1" t="s">
        <v>3590</v>
      </c>
      <c r="Q284" s="1" t="s">
        <v>1144</v>
      </c>
      <c r="R284" s="1" t="s">
        <v>3591</v>
      </c>
      <c r="S284" s="1" t="s">
        <v>2044</v>
      </c>
      <c r="T284" s="1" t="str">
        <f t="shared" si="12"/>
        <v>Rt 002/ Rw 251, No 17 , Jl Dewi Sartika, Monjok Barat, Selaparang</v>
      </c>
      <c r="U284" s="1" t="s">
        <v>2044</v>
      </c>
      <c r="V284" s="1" t="s">
        <v>2046</v>
      </c>
      <c r="W284" s="1" t="s">
        <v>2047</v>
      </c>
      <c r="X284" s="1" t="s">
        <v>2046</v>
      </c>
      <c r="Y284" s="1" t="str">
        <f t="shared" si="13"/>
        <v>52</v>
      </c>
      <c r="Z284" s="1" t="str">
        <f>VLOOKUP(Y284,ja!E$2:F$35,2,FALSE)</f>
        <v>Nusa Tenggara Barat</v>
      </c>
      <c r="AA284" s="1" t="str">
        <f t="shared" si="14"/>
        <v>5200</v>
      </c>
      <c r="AB284" s="1" t="str">
        <f t="shared" si="15"/>
        <v>BPS Provinsi Nusa Tenggara Barat</v>
      </c>
      <c r="AD284" s="1" t="s">
        <v>1150</v>
      </c>
      <c r="AE284" s="5" t="s">
        <v>807</v>
      </c>
      <c r="AF284" s="2" t="s">
        <v>808</v>
      </c>
      <c r="AG284" s="1">
        <v>1</v>
      </c>
      <c r="AH284" s="5">
        <f>VLOOKUP(D284,'olah pemlap'!G$2:J$589,3,FALSE)</f>
        <v>340017065</v>
      </c>
      <c r="AI284" s="1" t="e">
        <f>VLOOKUP(AH284,BiodataPemlap!B$2:O$152,5,FALSE)</f>
        <v>#N/A</v>
      </c>
    </row>
    <row r="285" spans="1:35" ht="12.75">
      <c r="A285" s="3">
        <v>45448.453162418984</v>
      </c>
      <c r="B285" s="1" t="s">
        <v>18</v>
      </c>
      <c r="C285" s="4" t="str">
        <f t="shared" si="9"/>
        <v>DIV KS</v>
      </c>
      <c r="D285" s="24" t="s">
        <v>3592</v>
      </c>
      <c r="E285" s="2" t="s">
        <v>64</v>
      </c>
      <c r="F285" s="1">
        <f t="shared" si="16"/>
        <v>1</v>
      </c>
      <c r="G285" s="1" t="e">
        <f>VLOOKUP(D285,Sheet1!$A$2:$D$540,4,FALSE)</f>
        <v>#N/A</v>
      </c>
      <c r="H285" s="1" t="e">
        <f t="shared" si="10"/>
        <v>#N/A</v>
      </c>
      <c r="I285" s="1" t="s">
        <v>3593</v>
      </c>
      <c r="J285" s="25" t="s">
        <v>3594</v>
      </c>
      <c r="K285" s="23" t="str">
        <f t="shared" si="11"/>
        <v>6281260277186</v>
      </c>
      <c r="L285" s="23" t="s">
        <v>3595</v>
      </c>
      <c r="M285" s="1" t="s">
        <v>3596</v>
      </c>
      <c r="N285" s="1" t="s">
        <v>1177</v>
      </c>
      <c r="O285" s="1" t="s">
        <v>3597</v>
      </c>
      <c r="P285" s="1" t="s">
        <v>3598</v>
      </c>
      <c r="Q285" s="1" t="s">
        <v>1144</v>
      </c>
      <c r="R285" s="1" t="s">
        <v>3599</v>
      </c>
      <c r="S285" s="1" t="s">
        <v>1393</v>
      </c>
      <c r="T285" s="1" t="str">
        <f t="shared" si="12"/>
        <v xml:space="preserve">Jln. Limau Mungkur, Gg. Saijo No.621, Desa Bangun Rejo, Kec. Tanjung Morawa </v>
      </c>
      <c r="U285" s="1" t="s">
        <v>1181</v>
      </c>
      <c r="V285" s="1" t="s">
        <v>1497</v>
      </c>
      <c r="W285" s="1" t="s">
        <v>3600</v>
      </c>
      <c r="X285" s="1" t="s">
        <v>1497</v>
      </c>
      <c r="Y285" s="1" t="str">
        <f t="shared" si="13"/>
        <v>12</v>
      </c>
      <c r="Z285" s="1" t="str">
        <f>VLOOKUP(Y285,ja!E$2:F$35,2,FALSE)</f>
        <v>Sumatera Utara</v>
      </c>
      <c r="AA285" s="1" t="str">
        <f t="shared" si="14"/>
        <v>1212</v>
      </c>
      <c r="AB285" s="1" t="str">
        <f t="shared" si="15"/>
        <v>BPS Kabupaten Deli Serdang</v>
      </c>
      <c r="AD285" s="1" t="s">
        <v>1150</v>
      </c>
      <c r="AE285" s="5" t="s">
        <v>59</v>
      </c>
      <c r="AF285" s="2" t="s">
        <v>60</v>
      </c>
      <c r="AG285" s="1">
        <v>1</v>
      </c>
      <c r="AH285" s="5" t="e">
        <f>VLOOKUP(D285,'olah pemlap'!G$2:J$589,3,FALSE)</f>
        <v>#N/A</v>
      </c>
      <c r="AI285" s="1" t="e">
        <f>VLOOKUP(AH285,BiodataPemlap!B$2:O$152,5,FALSE)</f>
        <v>#N/A</v>
      </c>
    </row>
    <row r="286" spans="1:35" ht="12.75">
      <c r="A286" s="3">
        <v>45448.457379479165</v>
      </c>
      <c r="B286" s="1" t="s">
        <v>62</v>
      </c>
      <c r="C286" s="4" t="str">
        <f t="shared" si="9"/>
        <v>DIV KS</v>
      </c>
      <c r="D286" s="24" t="s">
        <v>3601</v>
      </c>
      <c r="E286" s="2" t="s">
        <v>240</v>
      </c>
      <c r="F286" s="1">
        <f t="shared" si="16"/>
        <v>1</v>
      </c>
      <c r="G286" s="1" t="e">
        <f>VLOOKUP(D286,Sheet1!$A$2:$D$540,4,FALSE)</f>
        <v>#N/A</v>
      </c>
      <c r="H286" s="1" t="e">
        <f t="shared" si="10"/>
        <v>#N/A</v>
      </c>
      <c r="I286" s="1" t="s">
        <v>3602</v>
      </c>
      <c r="J286" s="25" t="s">
        <v>3603</v>
      </c>
      <c r="K286" s="23" t="str">
        <f t="shared" si="11"/>
        <v>6287865721443</v>
      </c>
      <c r="L286" s="26" t="s">
        <v>3604</v>
      </c>
      <c r="M286" s="1" t="s">
        <v>240</v>
      </c>
      <c r="N286" s="1" t="s">
        <v>1286</v>
      </c>
      <c r="O286" s="1" t="s">
        <v>3605</v>
      </c>
      <c r="P286" s="1" t="s">
        <v>3606</v>
      </c>
      <c r="Q286" s="1" t="s">
        <v>1144</v>
      </c>
      <c r="R286" s="1" t="s">
        <v>3607</v>
      </c>
      <c r="S286" s="1" t="s">
        <v>2045</v>
      </c>
      <c r="T286" s="1" t="str">
        <f t="shared" si="12"/>
        <v>Jalan Kebon Nanas Selatan, No 39, Rt 008/ Rw 005, Cipinang Cempedak, Jatinegara</v>
      </c>
      <c r="U286" s="1" t="s">
        <v>2044</v>
      </c>
      <c r="V286" s="1" t="s">
        <v>1160</v>
      </c>
      <c r="W286" s="1" t="s">
        <v>1161</v>
      </c>
      <c r="X286" s="1" t="s">
        <v>1160</v>
      </c>
      <c r="Y286" s="1" t="str">
        <f t="shared" si="13"/>
        <v>31</v>
      </c>
      <c r="Z286" s="1" t="str">
        <f>VLOOKUP(Y286,ja!E$2:F$35,2,FALSE)</f>
        <v>DKI Jakarta</v>
      </c>
      <c r="AA286" s="1" t="str">
        <f t="shared" si="14"/>
        <v>3100</v>
      </c>
      <c r="AB286" s="1" t="str">
        <f t="shared" si="15"/>
        <v>BPS Provinsi DKI Jakarta</v>
      </c>
      <c r="AD286" s="1" t="s">
        <v>1150</v>
      </c>
      <c r="AE286" s="5" t="s">
        <v>225</v>
      </c>
      <c r="AF286" s="2" t="s">
        <v>226</v>
      </c>
      <c r="AG286" s="1">
        <v>1</v>
      </c>
      <c r="AH286" s="5">
        <f>VLOOKUP(D286,'olah pemlap'!G$2:J$589,3,FALSE)</f>
        <v>340016936</v>
      </c>
      <c r="AI286" s="1" t="e">
        <f>VLOOKUP(AH286,BiodataPemlap!B$2:O$152,5,FALSE)</f>
        <v>#N/A</v>
      </c>
    </row>
    <row r="287" spans="1:35" ht="12.75">
      <c r="A287" s="3">
        <v>45448.473427256948</v>
      </c>
      <c r="B287" s="1" t="s">
        <v>41</v>
      </c>
      <c r="C287" s="4" t="str">
        <f t="shared" si="9"/>
        <v>DIV ST</v>
      </c>
      <c r="D287" s="24" t="s">
        <v>3608</v>
      </c>
      <c r="E287" s="2" t="s">
        <v>832</v>
      </c>
      <c r="F287" s="1">
        <f t="shared" si="16"/>
        <v>1</v>
      </c>
      <c r="G287" s="1" t="e">
        <f>VLOOKUP(D287,Sheet1!$A$2:$D$540,4,FALSE)</f>
        <v>#N/A</v>
      </c>
      <c r="H287" s="1" t="e">
        <f t="shared" si="10"/>
        <v>#N/A</v>
      </c>
      <c r="I287" s="1" t="s">
        <v>3609</v>
      </c>
      <c r="J287" s="1">
        <v>62887436101451</v>
      </c>
      <c r="K287" s="23">
        <f t="shared" si="11"/>
        <v>62887436101451</v>
      </c>
      <c r="L287" s="23" t="s">
        <v>3610</v>
      </c>
      <c r="M287" s="1" t="s">
        <v>3611</v>
      </c>
      <c r="N287" s="1" t="s">
        <v>1141</v>
      </c>
      <c r="O287" s="1" t="s">
        <v>3612</v>
      </c>
      <c r="P287" s="1" t="s">
        <v>3613</v>
      </c>
      <c r="Q287" s="1" t="s">
        <v>1144</v>
      </c>
      <c r="R287" s="1" t="s">
        <v>3614</v>
      </c>
      <c r="S287" s="1" t="s">
        <v>1661</v>
      </c>
      <c r="T287" s="1" t="str">
        <f t="shared" si="12"/>
        <v xml:space="preserve">Jalan Sepakat 2 Ruko Permata Royale No A48 Rt1/Rw7 Bansir Darat, Pontianak Tenggara, Kota Pontianak, Kalimantan Barat </v>
      </c>
      <c r="U287" s="1" t="s">
        <v>1662</v>
      </c>
      <c r="V287" s="1" t="s">
        <v>1663</v>
      </c>
      <c r="W287" s="1" t="s">
        <v>1664</v>
      </c>
      <c r="X287" s="1" t="s">
        <v>1663</v>
      </c>
      <c r="Y287" s="1" t="str">
        <f t="shared" si="13"/>
        <v>61</v>
      </c>
      <c r="Z287" s="1" t="str">
        <f>VLOOKUP(Y287,ja!E$2:F$35,2,FALSE)</f>
        <v>Kalimantan Barat</v>
      </c>
      <c r="AA287" s="1" t="str">
        <f t="shared" si="14"/>
        <v>6171</v>
      </c>
      <c r="AB287" s="1" t="str">
        <f t="shared" si="15"/>
        <v>BPS Kota Pontianak</v>
      </c>
      <c r="AC287" s="1">
        <v>6100</v>
      </c>
      <c r="AD287" s="1" t="s">
        <v>831</v>
      </c>
      <c r="AE287" s="5">
        <v>6100</v>
      </c>
      <c r="AF287" s="2" t="s">
        <v>831</v>
      </c>
      <c r="AG287" s="1">
        <v>1</v>
      </c>
      <c r="AH287" s="5">
        <f>VLOOKUP(D287,'olah pemlap'!G$2:J$589,3,FALSE)</f>
        <v>340015886</v>
      </c>
      <c r="AI287" s="1" t="e">
        <f>VLOOKUP(AH287,BiodataPemlap!B$2:O$152,5,FALSE)</f>
        <v>#N/A</v>
      </c>
    </row>
    <row r="288" spans="1:35" ht="12.75">
      <c r="A288" s="3">
        <v>45448.475371562497</v>
      </c>
      <c r="B288" s="1" t="s">
        <v>47</v>
      </c>
      <c r="C288" s="4" t="str">
        <f t="shared" si="9"/>
        <v>DIII ST</v>
      </c>
      <c r="D288" s="24" t="s">
        <v>3615</v>
      </c>
      <c r="E288" s="2" t="s">
        <v>113</v>
      </c>
      <c r="F288" s="1">
        <f t="shared" si="16"/>
        <v>1</v>
      </c>
      <c r="G288" s="1" t="e">
        <f>VLOOKUP(D288,Sheet1!$A$2:$D$540,4,FALSE)</f>
        <v>#N/A</v>
      </c>
      <c r="H288" s="1" t="e">
        <f t="shared" si="10"/>
        <v>#N/A</v>
      </c>
      <c r="I288" s="1" t="s">
        <v>3616</v>
      </c>
      <c r="J288" s="25" t="s">
        <v>3617</v>
      </c>
      <c r="K288" s="23" t="str">
        <f t="shared" si="11"/>
        <v>6282383109865</v>
      </c>
      <c r="L288" s="23" t="s">
        <v>3618</v>
      </c>
      <c r="M288" s="1" t="s">
        <v>3619</v>
      </c>
      <c r="N288" s="1" t="s">
        <v>1177</v>
      </c>
      <c r="O288" s="1" t="s">
        <v>3620</v>
      </c>
      <c r="P288" s="1" t="s">
        <v>3621</v>
      </c>
      <c r="Q288" s="1" t="s">
        <v>1144</v>
      </c>
      <c r="R288" s="1" t="s">
        <v>3622</v>
      </c>
      <c r="S288" s="1" t="s">
        <v>3102</v>
      </c>
      <c r="T288" s="1" t="str">
        <f t="shared" si="12"/>
        <v>No 195, Desa Pasa Balai, Nagari Parit Malintang,  Kecamatan Enam Lingkung</v>
      </c>
      <c r="U288" s="1" t="s">
        <v>3102</v>
      </c>
      <c r="V288" s="1" t="s">
        <v>3623</v>
      </c>
      <c r="W288" s="1" t="s">
        <v>3624</v>
      </c>
      <c r="X288" s="1" t="s">
        <v>3623</v>
      </c>
      <c r="Y288" s="1" t="str">
        <f t="shared" si="13"/>
        <v>13</v>
      </c>
      <c r="Z288" s="1" t="str">
        <f>VLOOKUP(Y288,ja!E$2:F$35,2,FALSE)</f>
        <v>Sumatera Barat</v>
      </c>
      <c r="AA288" s="1" t="str">
        <f t="shared" si="14"/>
        <v>1306</v>
      </c>
      <c r="AB288" s="1" t="str">
        <f t="shared" si="15"/>
        <v>BPS Kabupaten Padang Pariaman</v>
      </c>
      <c r="AD288" s="1" t="s">
        <v>1150</v>
      </c>
      <c r="AE288" s="5" t="s">
        <v>114</v>
      </c>
      <c r="AF288" s="2" t="s">
        <v>115</v>
      </c>
      <c r="AG288" s="1">
        <v>1</v>
      </c>
      <c r="AH288" s="5">
        <f>VLOOKUP(D288,'olah pemlap'!G$2:J$589,3,FALSE)</f>
        <v>340054615</v>
      </c>
      <c r="AI288" s="1" t="e">
        <f>VLOOKUP(AH288,BiodataPemlap!B$2:O$152,5,FALSE)</f>
        <v>#N/A</v>
      </c>
    </row>
    <row r="289" spans="1:35" ht="12.75">
      <c r="A289" s="3">
        <v>45448.477455335647</v>
      </c>
      <c r="B289" s="1" t="s">
        <v>32</v>
      </c>
      <c r="C289" s="4" t="str">
        <f t="shared" si="9"/>
        <v>DIV KS</v>
      </c>
      <c r="D289" s="24" t="s">
        <v>3625</v>
      </c>
      <c r="E289" s="2" t="s">
        <v>118</v>
      </c>
      <c r="F289" s="1">
        <f t="shared" si="16"/>
        <v>1</v>
      </c>
      <c r="G289" s="1" t="e">
        <f>VLOOKUP(D289,Sheet1!$A$2:$D$540,4,FALSE)</f>
        <v>#N/A</v>
      </c>
      <c r="H289" s="1" t="e">
        <f t="shared" si="10"/>
        <v>#N/A</v>
      </c>
      <c r="I289" s="1" t="s">
        <v>3626</v>
      </c>
      <c r="J289" s="25" t="s">
        <v>3627</v>
      </c>
      <c r="K289" s="23" t="str">
        <f t="shared" si="11"/>
        <v>6282176761882</v>
      </c>
      <c r="L289" s="23" t="s">
        <v>3628</v>
      </c>
      <c r="M289" s="1" t="s">
        <v>118</v>
      </c>
      <c r="N289" s="1" t="s">
        <v>1141</v>
      </c>
      <c r="O289" s="1" t="s">
        <v>3629</v>
      </c>
      <c r="P289" s="1" t="s">
        <v>3630</v>
      </c>
      <c r="Q289" s="1" t="s">
        <v>1144</v>
      </c>
      <c r="R289" s="1" t="s">
        <v>3631</v>
      </c>
      <c r="S289" s="1" t="s">
        <v>3632</v>
      </c>
      <c r="T289" s="1" t="str">
        <f t="shared" si="12"/>
        <v>Jalur V Barat Gang Tulip 5, Jorong Jambak, Nagari Koto Baru, Luhak Nan Duo, Pasaman Barat, Sumatera Barat</v>
      </c>
      <c r="U289" s="1" t="s">
        <v>1731</v>
      </c>
      <c r="V289" s="1" t="s">
        <v>3633</v>
      </c>
      <c r="W289" s="1" t="s">
        <v>1238</v>
      </c>
      <c r="X289" s="1" t="s">
        <v>3633</v>
      </c>
      <c r="Y289" s="1" t="str">
        <f t="shared" si="13"/>
        <v>13</v>
      </c>
      <c r="Z289" s="1" t="str">
        <f>VLOOKUP(Y289,ja!E$2:F$35,2,FALSE)</f>
        <v>Sumatera Barat</v>
      </c>
      <c r="AA289" s="1" t="str">
        <f t="shared" si="14"/>
        <v>1312</v>
      </c>
      <c r="AB289" s="1" t="str">
        <f t="shared" si="15"/>
        <v>BPS Kabupaten Pasaman Barat</v>
      </c>
      <c r="AD289" s="1" t="s">
        <v>1150</v>
      </c>
      <c r="AE289" s="5" t="s">
        <v>119</v>
      </c>
      <c r="AF289" s="2" t="s">
        <v>120</v>
      </c>
      <c r="AG289" s="1">
        <v>1</v>
      </c>
      <c r="AH289" s="5" t="e">
        <f>VLOOKUP(D289,'olah pemlap'!G$2:J$589,3,FALSE)</f>
        <v>#N/A</v>
      </c>
      <c r="AI289" s="1" t="e">
        <f>VLOOKUP(AH289,BiodataPemlap!B$2:O$152,5,FALSE)</f>
        <v>#N/A</v>
      </c>
    </row>
    <row r="290" spans="1:35" ht="12.75">
      <c r="A290" s="3">
        <v>45448.492184178242</v>
      </c>
      <c r="B290" s="1" t="s">
        <v>11</v>
      </c>
      <c r="C290" s="4" t="str">
        <f t="shared" si="9"/>
        <v>DIV KS</v>
      </c>
      <c r="D290" s="24" t="s">
        <v>3634</v>
      </c>
      <c r="E290" s="2" t="s">
        <v>768</v>
      </c>
      <c r="F290" s="1">
        <f t="shared" si="16"/>
        <v>1</v>
      </c>
      <c r="G290" s="1" t="e">
        <f>VLOOKUP(D290,Sheet1!$A$2:$D$540,4,FALSE)</f>
        <v>#N/A</v>
      </c>
      <c r="H290" s="1" t="e">
        <f t="shared" si="10"/>
        <v>#N/A</v>
      </c>
      <c r="I290" s="1" t="s">
        <v>3635</v>
      </c>
      <c r="J290" s="25" t="s">
        <v>3636</v>
      </c>
      <c r="K290" s="23" t="str">
        <f t="shared" si="11"/>
        <v>6281230948254</v>
      </c>
      <c r="L290" s="23" t="s">
        <v>3637</v>
      </c>
      <c r="M290" s="1" t="s">
        <v>768</v>
      </c>
      <c r="N290" s="1" t="s">
        <v>1493</v>
      </c>
      <c r="O290" s="1" t="s">
        <v>3638</v>
      </c>
      <c r="P290" s="1" t="s">
        <v>3639</v>
      </c>
      <c r="Q290" s="1" t="s">
        <v>1144</v>
      </c>
      <c r="R290" s="1" t="s">
        <v>3640</v>
      </c>
      <c r="S290" s="1" t="s">
        <v>1601</v>
      </c>
      <c r="T290" s="1" t="str">
        <f t="shared" si="12"/>
        <v>Perum Bumi Mondoroko Raya Blok Gn 3/56, Rt003/Rw015, Desa Watugede, Kecamatan Singosari</v>
      </c>
      <c r="U290" s="1" t="s">
        <v>2441</v>
      </c>
      <c r="V290" s="1" t="s">
        <v>2442</v>
      </c>
      <c r="W290" s="1" t="s">
        <v>1602</v>
      </c>
      <c r="X290" s="1" t="s">
        <v>2442</v>
      </c>
      <c r="Y290" s="1" t="str">
        <f t="shared" si="13"/>
        <v>35</v>
      </c>
      <c r="Z290" s="1" t="str">
        <f>VLOOKUP(Y290,ja!E$2:F$35,2,FALSE)</f>
        <v>Jawa Timur</v>
      </c>
      <c r="AA290" s="1" t="str">
        <f t="shared" si="14"/>
        <v>3579</v>
      </c>
      <c r="AB290" s="1" t="str">
        <f t="shared" si="15"/>
        <v>BPS Kota Batu</v>
      </c>
      <c r="AD290" s="1" t="s">
        <v>1150</v>
      </c>
      <c r="AE290" s="5" t="s">
        <v>769</v>
      </c>
      <c r="AF290" s="2" t="s">
        <v>770</v>
      </c>
      <c r="AG290" s="1">
        <v>1</v>
      </c>
      <c r="AH290" s="5">
        <f>VLOOKUP(D290,'olah pemlap'!G$2:J$589,3,FALSE)</f>
        <v>340055104</v>
      </c>
      <c r="AI290" s="1" t="e">
        <f>VLOOKUP(AH290,BiodataPemlap!B$2:O$152,5,FALSE)</f>
        <v>#N/A</v>
      </c>
    </row>
    <row r="291" spans="1:35" ht="12.75">
      <c r="A291" s="3">
        <v>45448.510055694445</v>
      </c>
      <c r="B291" s="1" t="s">
        <v>23</v>
      </c>
      <c r="C291" s="4" t="str">
        <f t="shared" si="9"/>
        <v>DIII ST</v>
      </c>
      <c r="D291" s="24" t="s">
        <v>3641</v>
      </c>
      <c r="E291" s="2" t="s">
        <v>186</v>
      </c>
      <c r="F291" s="1">
        <f t="shared" si="16"/>
        <v>1</v>
      </c>
      <c r="G291" s="1" t="e">
        <f>VLOOKUP(D291,Sheet1!$A$2:$D$540,4,FALSE)</f>
        <v>#N/A</v>
      </c>
      <c r="H291" s="1" t="e">
        <f t="shared" si="10"/>
        <v>#N/A</v>
      </c>
      <c r="I291" s="1" t="s">
        <v>3642</v>
      </c>
      <c r="J291" s="25" t="s">
        <v>3643</v>
      </c>
      <c r="K291" s="23" t="str">
        <f t="shared" si="11"/>
        <v>6281553620174</v>
      </c>
      <c r="L291" s="23" t="s">
        <v>3644</v>
      </c>
      <c r="M291" s="1" t="s">
        <v>186</v>
      </c>
      <c r="N291" s="1" t="s">
        <v>1141</v>
      </c>
      <c r="O291" s="1" t="s">
        <v>3645</v>
      </c>
      <c r="P291" s="1" t="s">
        <v>3646</v>
      </c>
      <c r="Q291" s="1" t="s">
        <v>1144</v>
      </c>
      <c r="R291" s="1" t="s">
        <v>3647</v>
      </c>
      <c r="S291" s="1" t="s">
        <v>1672</v>
      </c>
      <c r="T291" s="1" t="str">
        <f t="shared" si="12"/>
        <v>Jalan Marga Nomor 006 (Baru) / 12 (Lama), Rt 04, Rw 00 Sinarbanten Kelurahan Sumberejo Kecamatan Kemiling, Kota Bandar Lampung 35153</v>
      </c>
      <c r="U291" s="1" t="s">
        <v>1673</v>
      </c>
      <c r="V291" s="1" t="s">
        <v>1674</v>
      </c>
      <c r="W291" s="1" t="s">
        <v>1675</v>
      </c>
      <c r="X291" s="1" t="s">
        <v>1674</v>
      </c>
      <c r="Y291" s="1" t="str">
        <f t="shared" si="13"/>
        <v>18</v>
      </c>
      <c r="Z291" s="1" t="str">
        <f>VLOOKUP(Y291,ja!E$2:F$35,2,FALSE)</f>
        <v>Lampung</v>
      </c>
      <c r="AA291" s="1" t="str">
        <f t="shared" si="14"/>
        <v>1800</v>
      </c>
      <c r="AB291" s="1" t="str">
        <f t="shared" si="15"/>
        <v>BPS Provinsi Lampung</v>
      </c>
      <c r="AD291" s="1" t="s">
        <v>1150</v>
      </c>
      <c r="AE291" s="5" t="s">
        <v>189</v>
      </c>
      <c r="AF291" s="2" t="s">
        <v>190</v>
      </c>
      <c r="AG291" s="1">
        <v>1</v>
      </c>
      <c r="AH291" s="5" t="e">
        <f>VLOOKUP(D291,'olah pemlap'!G$2:J$589,3,FALSE)</f>
        <v>#N/A</v>
      </c>
      <c r="AI291" s="1" t="e">
        <f>VLOOKUP(AH291,BiodataPemlap!B$2:O$152,5,FALSE)</f>
        <v>#N/A</v>
      </c>
    </row>
    <row r="292" spans="1:35" ht="12.75">
      <c r="A292" s="3">
        <v>45448.545631122688</v>
      </c>
      <c r="B292" s="1" t="s">
        <v>75</v>
      </c>
      <c r="C292" s="4" t="str">
        <f t="shared" si="9"/>
        <v>DIV KS</v>
      </c>
      <c r="D292" s="24" t="s">
        <v>3648</v>
      </c>
      <c r="E292" s="2" t="s">
        <v>748</v>
      </c>
      <c r="F292" s="1">
        <f t="shared" si="16"/>
        <v>1</v>
      </c>
      <c r="G292" s="1" t="e">
        <f>VLOOKUP(D292,Sheet1!$A$2:$D$540,4,FALSE)</f>
        <v>#N/A</v>
      </c>
      <c r="H292" s="1" t="e">
        <f t="shared" si="10"/>
        <v>#N/A</v>
      </c>
      <c r="I292" s="1" t="s">
        <v>3649</v>
      </c>
      <c r="J292" s="25" t="s">
        <v>3650</v>
      </c>
      <c r="K292" s="23" t="str">
        <f t="shared" si="11"/>
        <v>6281280169326</v>
      </c>
      <c r="L292" s="23" t="s">
        <v>3651</v>
      </c>
      <c r="M292" s="1" t="s">
        <v>3652</v>
      </c>
      <c r="N292" s="1" t="s">
        <v>1189</v>
      </c>
      <c r="O292" s="1" t="s">
        <v>3653</v>
      </c>
      <c r="P292" s="1" t="s">
        <v>3654</v>
      </c>
      <c r="Q292" s="1" t="s">
        <v>1144</v>
      </c>
      <c r="R292" s="1" t="s">
        <v>3655</v>
      </c>
      <c r="S292" s="1" t="s">
        <v>1600</v>
      </c>
      <c r="T292" s="1" t="str">
        <f t="shared" si="12"/>
        <v xml:space="preserve">Jl. Puspo No.6, Rt 4/Rw 3, Kel. Lowokwaru, Kec. Lowokwaru </v>
      </c>
      <c r="U292" s="1" t="s">
        <v>2441</v>
      </c>
      <c r="V292" s="1" t="s">
        <v>1602</v>
      </c>
      <c r="W292" s="1" t="s">
        <v>2442</v>
      </c>
      <c r="X292" s="1" t="s">
        <v>1602</v>
      </c>
      <c r="Y292" s="1" t="str">
        <f t="shared" si="13"/>
        <v>35</v>
      </c>
      <c r="Z292" s="1" t="str">
        <f>VLOOKUP(Y292,ja!E$2:F$35,2,FALSE)</f>
        <v>Jawa Timur</v>
      </c>
      <c r="AA292" s="1" t="str">
        <f t="shared" si="14"/>
        <v>3573</v>
      </c>
      <c r="AB292" s="1" t="str">
        <f t="shared" si="15"/>
        <v>BPS Kota Malang</v>
      </c>
      <c r="AD292" s="1" t="s">
        <v>1150</v>
      </c>
      <c r="AE292" s="5" t="s">
        <v>746</v>
      </c>
      <c r="AF292" s="2" t="s">
        <v>747</v>
      </c>
      <c r="AG292" s="1">
        <v>1</v>
      </c>
      <c r="AH292" s="5">
        <f>VLOOKUP(D292,'olah pemlap'!G$2:J$589,3,FALSE)</f>
        <v>340017904</v>
      </c>
      <c r="AI292" s="1" t="e">
        <f>VLOOKUP(AH292,BiodataPemlap!B$2:O$152,5,FALSE)</f>
        <v>#N/A</v>
      </c>
    </row>
    <row r="293" spans="1:35" ht="12.75">
      <c r="A293" s="3">
        <v>45448.549552905097</v>
      </c>
      <c r="B293" s="1" t="s">
        <v>75</v>
      </c>
      <c r="C293" s="4" t="str">
        <f t="shared" si="9"/>
        <v>DIV KS</v>
      </c>
      <c r="D293" s="24" t="s">
        <v>3656</v>
      </c>
      <c r="E293" s="2" t="s">
        <v>551</v>
      </c>
      <c r="F293" s="1">
        <f t="shared" si="16"/>
        <v>1</v>
      </c>
      <c r="G293" s="1" t="e">
        <f>VLOOKUP(D293,Sheet1!$A$2:$D$540,4,FALSE)</f>
        <v>#N/A</v>
      </c>
      <c r="H293" s="1" t="e">
        <f t="shared" si="10"/>
        <v>#N/A</v>
      </c>
      <c r="I293" s="1" t="s">
        <v>3657</v>
      </c>
      <c r="J293" s="25" t="s">
        <v>3658</v>
      </c>
      <c r="K293" s="23" t="str">
        <f t="shared" si="11"/>
        <v>6281334938595</v>
      </c>
      <c r="L293" s="26" t="s">
        <v>3659</v>
      </c>
      <c r="M293" s="1" t="s">
        <v>551</v>
      </c>
      <c r="N293" s="1" t="s">
        <v>1177</v>
      </c>
      <c r="O293" s="1" t="s">
        <v>3660</v>
      </c>
      <c r="P293" s="1" t="s">
        <v>3661</v>
      </c>
      <c r="Q293" s="1" t="s">
        <v>1144</v>
      </c>
      <c r="R293" s="1" t="s">
        <v>3662</v>
      </c>
      <c r="S293" s="1" t="s">
        <v>1169</v>
      </c>
      <c r="T293" s="1" t="str">
        <f t="shared" si="12"/>
        <v>Rt 03 Rw 01, Kijingsari Wetan, Jogomulyo, Tempuran, Magelang</v>
      </c>
      <c r="U293" s="1" t="s">
        <v>1170</v>
      </c>
      <c r="V293" s="1" t="s">
        <v>1171</v>
      </c>
      <c r="W293" s="1" t="s">
        <v>1172</v>
      </c>
      <c r="X293" s="1" t="s">
        <v>1171</v>
      </c>
      <c r="Y293" s="1" t="str">
        <f t="shared" si="13"/>
        <v>33</v>
      </c>
      <c r="Z293" s="1" t="str">
        <f>VLOOKUP(Y293,ja!E$2:F$35,2,FALSE)</f>
        <v>Jawa Tengah</v>
      </c>
      <c r="AA293" s="1" t="str">
        <f t="shared" si="14"/>
        <v>3371</v>
      </c>
      <c r="AB293" s="1" t="str">
        <f t="shared" si="15"/>
        <v>BPS Kota Magelang</v>
      </c>
      <c r="AD293" s="1" t="s">
        <v>1150</v>
      </c>
      <c r="AE293" s="5" t="s">
        <v>549</v>
      </c>
      <c r="AF293" s="2" t="s">
        <v>550</v>
      </c>
      <c r="AG293" s="1">
        <v>1</v>
      </c>
      <c r="AH293" s="5" t="e">
        <f>VLOOKUP(D293,'olah pemlap'!G$2:J$589,3,FALSE)</f>
        <v>#N/A</v>
      </c>
      <c r="AI293" s="1" t="e">
        <f>VLOOKUP(AH293,BiodataPemlap!B$2:O$152,5,FALSE)</f>
        <v>#N/A</v>
      </c>
    </row>
    <row r="294" spans="1:35" ht="12.75">
      <c r="A294" s="3">
        <v>45448.559583854163</v>
      </c>
      <c r="B294" s="1" t="s">
        <v>11</v>
      </c>
      <c r="C294" s="4" t="str">
        <f t="shared" si="9"/>
        <v>DIV KS</v>
      </c>
      <c r="D294" s="24" t="s">
        <v>3663</v>
      </c>
      <c r="E294" s="2" t="s">
        <v>241</v>
      </c>
      <c r="F294" s="1">
        <f t="shared" si="16"/>
        <v>1</v>
      </c>
      <c r="G294" s="1" t="e">
        <f>VLOOKUP(D294,Sheet1!$A$2:$D$540,4,FALSE)</f>
        <v>#N/A</v>
      </c>
      <c r="H294" s="1" t="e">
        <f t="shared" si="10"/>
        <v>#N/A</v>
      </c>
      <c r="I294" s="1" t="s">
        <v>3664</v>
      </c>
      <c r="J294" s="25" t="s">
        <v>3665</v>
      </c>
      <c r="K294" s="23" t="str">
        <f t="shared" si="11"/>
        <v>6285163201552</v>
      </c>
      <c r="L294" s="23" t="s">
        <v>3666</v>
      </c>
      <c r="M294" s="1" t="s">
        <v>3667</v>
      </c>
      <c r="N294" s="1" t="s">
        <v>1177</v>
      </c>
      <c r="O294" s="1" t="s">
        <v>1144</v>
      </c>
      <c r="P294" s="1" t="s">
        <v>3668</v>
      </c>
      <c r="Q294" s="1" t="s">
        <v>1144</v>
      </c>
      <c r="R294" s="1" t="s">
        <v>3668</v>
      </c>
      <c r="S294" s="1" t="s">
        <v>1158</v>
      </c>
      <c r="T294" s="1" t="str">
        <f t="shared" si="12"/>
        <v>Jalan Tanjung Sanyang No. 9 Rt 007 Rw 08, Kelurahan Cawang, Kecamatan Kramat Jati</v>
      </c>
      <c r="U294" s="1" t="s">
        <v>2422</v>
      </c>
      <c r="V294" s="1" t="s">
        <v>1160</v>
      </c>
      <c r="W294" s="1" t="s">
        <v>1311</v>
      </c>
      <c r="X294" s="1" t="s">
        <v>1160</v>
      </c>
      <c r="Y294" s="1" t="str">
        <f t="shared" si="13"/>
        <v>31</v>
      </c>
      <c r="Z294" s="1" t="str">
        <f>VLOOKUP(Y294,ja!E$2:F$35,2,FALSE)</f>
        <v>DKI Jakarta</v>
      </c>
      <c r="AA294" s="1" t="str">
        <f t="shared" si="14"/>
        <v>3100</v>
      </c>
      <c r="AB294" s="1" t="str">
        <f t="shared" si="15"/>
        <v>BPS Provinsi DKI Jakarta</v>
      </c>
      <c r="AD294" s="1" t="s">
        <v>1150</v>
      </c>
      <c r="AE294" s="5" t="s">
        <v>225</v>
      </c>
      <c r="AF294" s="2" t="s">
        <v>226</v>
      </c>
      <c r="AG294" s="1">
        <v>1</v>
      </c>
      <c r="AH294" s="5">
        <f>VLOOKUP(D294,'olah pemlap'!G$2:J$589,3,FALSE)</f>
        <v>340016177</v>
      </c>
      <c r="AI294" s="1" t="e">
        <f>VLOOKUP(AH294,BiodataPemlap!B$2:O$152,5,FALSE)</f>
        <v>#N/A</v>
      </c>
    </row>
    <row r="295" spans="1:35" ht="12.75">
      <c r="A295" s="3">
        <v>45448.563726527776</v>
      </c>
      <c r="B295" s="1" t="s">
        <v>20</v>
      </c>
      <c r="C295" s="4" t="str">
        <f t="shared" si="9"/>
        <v>DIV ST</v>
      </c>
      <c r="D295" s="24" t="s">
        <v>3669</v>
      </c>
      <c r="E295" s="2" t="s">
        <v>155</v>
      </c>
      <c r="F295" s="1">
        <f t="shared" si="16"/>
        <v>1</v>
      </c>
      <c r="G295" s="1" t="e">
        <f>VLOOKUP(D295,Sheet1!$A$2:$D$540,4,FALSE)</f>
        <v>#N/A</v>
      </c>
      <c r="H295" s="1" t="e">
        <f t="shared" si="10"/>
        <v>#N/A</v>
      </c>
      <c r="I295" s="1" t="s">
        <v>3670</v>
      </c>
      <c r="J295" s="25" t="s">
        <v>3671</v>
      </c>
      <c r="K295" s="23" t="str">
        <f t="shared" si="11"/>
        <v>6288269209778</v>
      </c>
      <c r="L295" s="23" t="s">
        <v>3672</v>
      </c>
      <c r="M295" s="1" t="s">
        <v>3673</v>
      </c>
      <c r="N295" s="1" t="s">
        <v>1141</v>
      </c>
      <c r="O295" s="1" t="s">
        <v>3674</v>
      </c>
      <c r="P295" s="1" t="s">
        <v>3675</v>
      </c>
      <c r="Q295" s="1" t="s">
        <v>1144</v>
      </c>
      <c r="R295" s="1" t="s">
        <v>3676</v>
      </c>
      <c r="S295" s="1" t="s">
        <v>1340</v>
      </c>
      <c r="T295" s="1" t="str">
        <f t="shared" si="12"/>
        <v>Jln.Wali Songo, Lorong Semangka, Perum Aura Bimantara No.256, Rt.03, Kel.Aur Kenali, Kec.Telanaipura, Kota Jambi, Provinsi Jambi</v>
      </c>
      <c r="U295" s="1" t="s">
        <v>1340</v>
      </c>
      <c r="V295" s="1" t="s">
        <v>1342</v>
      </c>
      <c r="W295" s="1" t="s">
        <v>3199</v>
      </c>
      <c r="X295" s="1" t="s">
        <v>1342</v>
      </c>
      <c r="Y295" s="1" t="str">
        <f t="shared" si="13"/>
        <v>15</v>
      </c>
      <c r="Z295" s="1" t="str">
        <f>VLOOKUP(Y295,ja!E$2:F$35,2,FALSE)</f>
        <v>Jambi</v>
      </c>
      <c r="AA295" s="1" t="str">
        <f t="shared" si="14"/>
        <v>1500</v>
      </c>
      <c r="AB295" s="1" t="str">
        <f t="shared" si="15"/>
        <v>BPS Provinsi Jambi</v>
      </c>
      <c r="AD295" s="1" t="s">
        <v>1150</v>
      </c>
      <c r="AE295" s="5" t="s">
        <v>152</v>
      </c>
      <c r="AF295" s="2" t="s">
        <v>153</v>
      </c>
      <c r="AG295" s="1">
        <v>1</v>
      </c>
      <c r="AH295" s="5" t="e">
        <f>VLOOKUP(D295,'olah pemlap'!G$2:J$589,3,FALSE)</f>
        <v>#N/A</v>
      </c>
      <c r="AI295" s="1" t="e">
        <f>VLOOKUP(AH295,BiodataPemlap!B$2:O$152,5,FALSE)</f>
        <v>#N/A</v>
      </c>
    </row>
    <row r="296" spans="1:35" ht="12.75">
      <c r="A296" s="3">
        <v>45448.559785787038</v>
      </c>
      <c r="B296" s="1" t="s">
        <v>30</v>
      </c>
      <c r="C296" s="4" t="str">
        <f t="shared" si="9"/>
        <v>DIII ST</v>
      </c>
      <c r="D296" s="24" t="s">
        <v>3677</v>
      </c>
      <c r="E296" s="2" t="s">
        <v>280</v>
      </c>
      <c r="F296" s="1">
        <f t="shared" si="16"/>
        <v>1</v>
      </c>
      <c r="G296" s="1" t="e">
        <f>VLOOKUP(D296,Sheet1!$A$2:$D$540,4,FALSE)</f>
        <v>#N/A</v>
      </c>
      <c r="H296" s="1" t="e">
        <f t="shared" si="10"/>
        <v>#N/A</v>
      </c>
      <c r="I296" s="1" t="s">
        <v>3678</v>
      </c>
      <c r="J296" s="25" t="s">
        <v>3679</v>
      </c>
      <c r="K296" s="23" t="str">
        <f t="shared" si="11"/>
        <v>6282350651364</v>
      </c>
      <c r="L296" s="23" t="s">
        <v>3680</v>
      </c>
      <c r="M296" s="1" t="s">
        <v>280</v>
      </c>
      <c r="N296" s="1" t="s">
        <v>1177</v>
      </c>
      <c r="O296" s="1" t="s">
        <v>3681</v>
      </c>
      <c r="P296" s="1" t="s">
        <v>3682</v>
      </c>
      <c r="Q296" s="1" t="s">
        <v>1144</v>
      </c>
      <c r="R296" s="1" t="s">
        <v>3683</v>
      </c>
      <c r="S296" s="1" t="s">
        <v>3684</v>
      </c>
      <c r="T296" s="1" t="str">
        <f t="shared" si="12"/>
        <v>Jalan Sensus 4 No. 45 Rt 006 Rw 04, Jatinegara, Jakarta Timur, Dki Jakarta 13330</v>
      </c>
      <c r="U296" s="1" t="s">
        <v>3685</v>
      </c>
      <c r="V296" s="1" t="s">
        <v>1161</v>
      </c>
      <c r="W296" s="1" t="s">
        <v>1383</v>
      </c>
      <c r="X296" s="1" t="s">
        <v>1161</v>
      </c>
      <c r="Y296" s="1" t="str">
        <f t="shared" si="13"/>
        <v>31</v>
      </c>
      <c r="Z296" s="1" t="str">
        <f>VLOOKUP(Y296,ja!E$2:F$35,2,FALSE)</f>
        <v>DKI Jakarta</v>
      </c>
      <c r="AA296" s="1" t="str">
        <f t="shared" si="14"/>
        <v>3172</v>
      </c>
      <c r="AB296" s="1" t="str">
        <f t="shared" si="15"/>
        <v>BPS Kota Jakarta Timur</v>
      </c>
      <c r="AD296" s="1" t="s">
        <v>1150</v>
      </c>
      <c r="AE296" s="5" t="s">
        <v>276</v>
      </c>
      <c r="AF296" s="2" t="s">
        <v>277</v>
      </c>
      <c r="AG296" s="1">
        <v>1</v>
      </c>
      <c r="AH296" s="5" t="e">
        <f>VLOOKUP(D296,'olah pemlap'!G$2:J$589,3,FALSE)</f>
        <v>#N/A</v>
      </c>
      <c r="AI296" s="1" t="e">
        <f>VLOOKUP(AH296,BiodataPemlap!B$2:O$152,5,FALSE)</f>
        <v>#N/A</v>
      </c>
    </row>
    <row r="297" spans="1:35" ht="12.75">
      <c r="A297" s="3">
        <v>45448.563018506946</v>
      </c>
      <c r="B297" s="1" t="s">
        <v>75</v>
      </c>
      <c r="C297" s="4" t="str">
        <f t="shared" si="9"/>
        <v>DIV KS</v>
      </c>
      <c r="D297" s="24" t="s">
        <v>3686</v>
      </c>
      <c r="E297" s="2" t="s">
        <v>302</v>
      </c>
      <c r="F297" s="1">
        <f t="shared" si="16"/>
        <v>1</v>
      </c>
      <c r="G297" s="1" t="e">
        <f>VLOOKUP(D297,Sheet1!$A$2:$D$540,4,FALSE)</f>
        <v>#N/A</v>
      </c>
      <c r="H297" s="1" t="e">
        <f t="shared" si="10"/>
        <v>#N/A</v>
      </c>
      <c r="I297" s="1" t="s">
        <v>3687</v>
      </c>
      <c r="J297" s="25" t="s">
        <v>3688</v>
      </c>
      <c r="K297" s="23" t="str">
        <f t="shared" si="11"/>
        <v>6281311765907</v>
      </c>
      <c r="L297" s="23" t="s">
        <v>3689</v>
      </c>
      <c r="M297" s="1" t="s">
        <v>302</v>
      </c>
      <c r="N297" s="1" t="s">
        <v>1155</v>
      </c>
      <c r="O297" s="1" t="s">
        <v>3690</v>
      </c>
      <c r="P297" s="1" t="s">
        <v>3691</v>
      </c>
      <c r="Q297" s="1" t="s">
        <v>1144</v>
      </c>
      <c r="R297" s="1" t="s">
        <v>3692</v>
      </c>
      <c r="S297" s="1" t="s">
        <v>1158</v>
      </c>
      <c r="T297" s="1" t="str">
        <f t="shared" si="12"/>
        <v>Jalan Sederhana Vi No.98, Rt 5, Rw 6, Kelurahan Gedong, Kecamatan Pasar Rebo</v>
      </c>
      <c r="U297" s="1" t="s">
        <v>2422</v>
      </c>
      <c r="V297" s="1" t="s">
        <v>1161</v>
      </c>
      <c r="W297" s="1" t="s">
        <v>1311</v>
      </c>
      <c r="X297" s="1" t="s">
        <v>2344</v>
      </c>
      <c r="Y297" s="1" t="str">
        <f t="shared" si="13"/>
        <v>31</v>
      </c>
      <c r="Z297" s="1" t="str">
        <f>VLOOKUP(Y297,ja!E$2:F$35,2,FALSE)</f>
        <v>DKI Jakarta</v>
      </c>
      <c r="AA297" s="1" t="str">
        <f t="shared" si="14"/>
        <v>3174</v>
      </c>
      <c r="AB297" s="1" t="str">
        <f t="shared" si="15"/>
        <v>BPS Kota Jakarta Barat</v>
      </c>
      <c r="AD297" s="1" t="s">
        <v>1150</v>
      </c>
      <c r="AE297" s="5" t="s">
        <v>297</v>
      </c>
      <c r="AF297" s="2" t="s">
        <v>298</v>
      </c>
      <c r="AG297" s="1">
        <v>1</v>
      </c>
      <c r="AH297" s="5">
        <f>VLOOKUP(D297,'olah pemlap'!G$2:J$589,3,FALSE)</f>
        <v>340051370</v>
      </c>
      <c r="AI297" s="1" t="e">
        <f>VLOOKUP(AH297,BiodataPemlap!B$2:O$152,5,FALSE)</f>
        <v>#N/A</v>
      </c>
    </row>
    <row r="298" spans="1:35" ht="12.75">
      <c r="A298" s="3">
        <v>45448.575338865739</v>
      </c>
      <c r="B298" s="1" t="s">
        <v>47</v>
      </c>
      <c r="C298" s="4" t="str">
        <f t="shared" si="9"/>
        <v>DIII ST</v>
      </c>
      <c r="D298" s="24" t="s">
        <v>3693</v>
      </c>
      <c r="E298" s="2" t="s">
        <v>512</v>
      </c>
      <c r="F298" s="1">
        <f t="shared" si="16"/>
        <v>1</v>
      </c>
      <c r="G298" s="1" t="e">
        <f>VLOOKUP(D298,Sheet1!$A$2:$D$540,4,FALSE)</f>
        <v>#N/A</v>
      </c>
      <c r="H298" s="1" t="e">
        <f t="shared" si="10"/>
        <v>#N/A</v>
      </c>
      <c r="I298" s="1" t="s">
        <v>3694</v>
      </c>
      <c r="J298" s="25" t="s">
        <v>3695</v>
      </c>
      <c r="K298" s="23" t="str">
        <f t="shared" si="11"/>
        <v>6285878553231</v>
      </c>
      <c r="L298" s="23" t="s">
        <v>3696</v>
      </c>
      <c r="M298" s="1" t="s">
        <v>3697</v>
      </c>
      <c r="N298" s="1" t="s">
        <v>1286</v>
      </c>
      <c r="O298" s="1" t="s">
        <v>3698</v>
      </c>
      <c r="P298" s="1" t="s">
        <v>3699</v>
      </c>
      <c r="Q298" s="1" t="s">
        <v>1144</v>
      </c>
      <c r="R298" s="1" t="s">
        <v>3700</v>
      </c>
      <c r="S298" s="1" t="s">
        <v>1224</v>
      </c>
      <c r="T298" s="1" t="str">
        <f t="shared" si="12"/>
        <v>Perum Griya Pesona Mandiri Blok A No. 11, Rt.8/Rw.1, Rendole, Kel.Muktiharjo, Kec.Margorejo, Kab.Pati</v>
      </c>
      <c r="U298" s="1" t="s">
        <v>1158</v>
      </c>
      <c r="V298" s="1" t="s">
        <v>1226</v>
      </c>
      <c r="W298" s="1" t="s">
        <v>1161</v>
      </c>
      <c r="X298" s="1" t="s">
        <v>1226</v>
      </c>
      <c r="Y298" s="1" t="str">
        <f t="shared" si="13"/>
        <v>33</v>
      </c>
      <c r="Z298" s="1" t="str">
        <f>VLOOKUP(Y298,ja!E$2:F$35,2,FALSE)</f>
        <v>Jawa Tengah</v>
      </c>
      <c r="AA298" s="1" t="str">
        <f t="shared" si="14"/>
        <v>3318</v>
      </c>
      <c r="AB298" s="1" t="str">
        <f t="shared" si="15"/>
        <v>BPS Kabupaten Pati</v>
      </c>
      <c r="AD298" s="1" t="s">
        <v>1150</v>
      </c>
      <c r="AE298" s="5" t="s">
        <v>513</v>
      </c>
      <c r="AF298" s="2" t="s">
        <v>382</v>
      </c>
      <c r="AG298" s="1">
        <v>1</v>
      </c>
      <c r="AH298" s="5" t="e">
        <f>VLOOKUP(D298,'olah pemlap'!G$2:J$589,3,FALSE)</f>
        <v>#N/A</v>
      </c>
      <c r="AI298" s="1" t="e">
        <f>VLOOKUP(AH298,BiodataPemlap!B$2:O$152,5,FALSE)</f>
        <v>#N/A</v>
      </c>
    </row>
    <row r="299" spans="1:35" ht="12.75">
      <c r="A299" s="3">
        <v>45448.575534351854</v>
      </c>
      <c r="B299" s="1" t="s">
        <v>75</v>
      </c>
      <c r="C299" s="4" t="str">
        <f t="shared" si="9"/>
        <v>DIV KS</v>
      </c>
      <c r="D299" s="24" t="s">
        <v>3701</v>
      </c>
      <c r="E299" s="2" t="s">
        <v>3702</v>
      </c>
      <c r="F299" s="1">
        <f t="shared" si="16"/>
        <v>1</v>
      </c>
      <c r="G299" s="1" t="e">
        <f>VLOOKUP(D299,Sheet1!$A$2:$D$540,4,FALSE)</f>
        <v>#N/A</v>
      </c>
      <c r="H299" s="1" t="e">
        <f t="shared" si="10"/>
        <v>#N/A</v>
      </c>
      <c r="I299" s="1" t="s">
        <v>3703</v>
      </c>
      <c r="J299" s="25" t="s">
        <v>3704</v>
      </c>
      <c r="K299" s="23" t="str">
        <f t="shared" si="11"/>
        <v>6289628056556</v>
      </c>
      <c r="L299" s="23" t="s">
        <v>3705</v>
      </c>
      <c r="M299" s="1" t="s">
        <v>3702</v>
      </c>
      <c r="N299" s="1" t="s">
        <v>1177</v>
      </c>
      <c r="O299" s="1" t="s">
        <v>3706</v>
      </c>
      <c r="P299" s="1" t="s">
        <v>3707</v>
      </c>
      <c r="Q299" s="1" t="s">
        <v>1144</v>
      </c>
      <c r="R299" s="1" t="s">
        <v>3707</v>
      </c>
      <c r="S299" s="1" t="s">
        <v>1158</v>
      </c>
      <c r="T299" s="1" t="str">
        <f t="shared" si="12"/>
        <v>Jalan Jengki, Gang Delima No. 24 Rt05/Rw12, Kebon Pala, Makasar</v>
      </c>
      <c r="U299" s="1" t="s">
        <v>1158</v>
      </c>
      <c r="V299" s="1" t="s">
        <v>1899</v>
      </c>
      <c r="W299" s="1" t="s">
        <v>1161</v>
      </c>
      <c r="X299" s="1" t="s">
        <v>1899</v>
      </c>
      <c r="Y299" s="1" t="str">
        <f t="shared" si="13"/>
        <v>31</v>
      </c>
      <c r="Z299" s="1" t="str">
        <f>VLOOKUP(Y299,ja!E$2:F$35,2,FALSE)</f>
        <v>DKI Jakarta</v>
      </c>
      <c r="AA299" s="1" t="str">
        <f t="shared" si="14"/>
        <v>3171</v>
      </c>
      <c r="AB299" s="1" t="str">
        <f t="shared" si="15"/>
        <v>BPS Kota Jakarta Selatan</v>
      </c>
      <c r="AD299" s="1" t="s">
        <v>1150</v>
      </c>
      <c r="AE299" s="5" t="s">
        <v>266</v>
      </c>
      <c r="AF299" s="2" t="s">
        <v>267</v>
      </c>
      <c r="AG299" s="1">
        <v>1</v>
      </c>
      <c r="AH299" s="5">
        <f>VLOOKUP(D299,'olah pemlap'!G$2:J$589,3,FALSE)</f>
        <v>340019172</v>
      </c>
      <c r="AI299" s="1" t="e">
        <f>VLOOKUP(AH299,BiodataPemlap!B$2:O$152,5,FALSE)</f>
        <v>#N/A</v>
      </c>
    </row>
    <row r="300" spans="1:35" ht="12.75">
      <c r="A300" s="3">
        <v>45448.577008009262</v>
      </c>
      <c r="B300" s="1" t="s">
        <v>18</v>
      </c>
      <c r="C300" s="4" t="str">
        <f t="shared" si="9"/>
        <v>DIV KS</v>
      </c>
      <c r="D300" s="24" t="s">
        <v>3708</v>
      </c>
      <c r="E300" s="2" t="s">
        <v>392</v>
      </c>
      <c r="F300" s="1">
        <f t="shared" si="16"/>
        <v>1</v>
      </c>
      <c r="G300" s="1" t="e">
        <f>VLOOKUP(D300,Sheet1!$A$2:$D$540,4,FALSE)</f>
        <v>#N/A</v>
      </c>
      <c r="H300" s="1" t="e">
        <f t="shared" si="10"/>
        <v>#N/A</v>
      </c>
      <c r="I300" s="1" t="s">
        <v>3709</v>
      </c>
      <c r="J300" s="25" t="s">
        <v>3710</v>
      </c>
      <c r="K300" s="23" t="str">
        <f t="shared" si="11"/>
        <v>6285743509578</v>
      </c>
      <c r="L300" s="23" t="s">
        <v>3711</v>
      </c>
      <c r="M300" s="1" t="s">
        <v>3712</v>
      </c>
      <c r="N300" s="1" t="s">
        <v>1141</v>
      </c>
      <c r="O300" s="1" t="s">
        <v>3713</v>
      </c>
      <c r="P300" s="1" t="s">
        <v>3714</v>
      </c>
      <c r="Q300" s="1" t="s">
        <v>1144</v>
      </c>
      <c r="R300" s="1" t="s">
        <v>3715</v>
      </c>
      <c r="S300" s="1" t="s">
        <v>1169</v>
      </c>
      <c r="T300" s="1" t="str">
        <f t="shared" si="12"/>
        <v>Perum Griya Amarta No. B8, Rt.04/Rw.03, Jl. Iskandar, Sabrangan, Danurejo, Mertoyudan, Kab. Magelang, Jawa Tengah
56172</v>
      </c>
      <c r="U300" s="1" t="s">
        <v>1170</v>
      </c>
      <c r="V300" s="1" t="s">
        <v>1171</v>
      </c>
      <c r="W300" s="1" t="s">
        <v>1172</v>
      </c>
      <c r="X300" s="1" t="s">
        <v>1171</v>
      </c>
      <c r="Y300" s="1" t="str">
        <f t="shared" si="13"/>
        <v>33</v>
      </c>
      <c r="Z300" s="1" t="str">
        <f>VLOOKUP(Y300,ja!E$2:F$35,2,FALSE)</f>
        <v>Jawa Tengah</v>
      </c>
      <c r="AA300" s="1" t="str">
        <f t="shared" si="14"/>
        <v>3371</v>
      </c>
      <c r="AB300" s="1" t="str">
        <f t="shared" si="15"/>
        <v>BPS Kota Magelang</v>
      </c>
      <c r="AC300" s="1">
        <v>3323</v>
      </c>
      <c r="AD300" s="1" t="s">
        <v>391</v>
      </c>
      <c r="AE300" s="5">
        <v>3323</v>
      </c>
      <c r="AF300" s="2" t="s">
        <v>391</v>
      </c>
      <c r="AG300" s="1">
        <v>1</v>
      </c>
      <c r="AH300" s="5">
        <f>VLOOKUP(D300,'olah pemlap'!G$2:J$589,3,FALSE)</f>
        <v>340015024</v>
      </c>
      <c r="AI300" s="1" t="e">
        <f>VLOOKUP(AH300,BiodataPemlap!B$2:O$152,5,FALSE)</f>
        <v>#N/A</v>
      </c>
    </row>
    <row r="301" spans="1:35" ht="12.75">
      <c r="A301" s="3">
        <v>45448.698592430555</v>
      </c>
      <c r="B301" s="1" t="s">
        <v>23</v>
      </c>
      <c r="C301" s="4" t="str">
        <f t="shared" si="9"/>
        <v>DIII ST</v>
      </c>
      <c r="D301" s="24" t="s">
        <v>3716</v>
      </c>
      <c r="E301" s="2" t="s">
        <v>3717</v>
      </c>
      <c r="F301" s="1">
        <f t="shared" si="16"/>
        <v>1</v>
      </c>
      <c r="G301" s="1" t="e">
        <f>VLOOKUP(D301,Sheet1!$A$2:$D$540,4,FALSE)</f>
        <v>#N/A</v>
      </c>
      <c r="H301" s="1" t="e">
        <f t="shared" si="10"/>
        <v>#N/A</v>
      </c>
      <c r="I301" s="1" t="s">
        <v>3718</v>
      </c>
      <c r="J301" s="25" t="s">
        <v>3719</v>
      </c>
      <c r="K301" s="23" t="str">
        <f t="shared" si="11"/>
        <v>6281511799010</v>
      </c>
      <c r="L301" s="23" t="s">
        <v>3720</v>
      </c>
      <c r="M301" s="1" t="s">
        <v>3717</v>
      </c>
      <c r="N301" s="1" t="s">
        <v>1189</v>
      </c>
      <c r="O301" s="1" t="s">
        <v>3721</v>
      </c>
      <c r="P301" s="1" t="s">
        <v>3722</v>
      </c>
      <c r="Q301" s="1" t="s">
        <v>1144</v>
      </c>
      <c r="R301" s="1" t="s">
        <v>3723</v>
      </c>
      <c r="S301" s="1" t="s">
        <v>3724</v>
      </c>
      <c r="T301" s="1" t="str">
        <f t="shared" si="12"/>
        <v>Jl. Kb. Nanas Utara Ii No.25, Rt.5/Rw.7, Kelurahan Cipinang Cempedak, Kecamatan Jatinegara, Kota Jakarta Timur, Daerah Khusus Ibukota Jakarta 13340</v>
      </c>
      <c r="U301" s="1" t="s">
        <v>2242</v>
      </c>
      <c r="V301" s="1" t="s">
        <v>1311</v>
      </c>
      <c r="W301" s="1" t="s">
        <v>1899</v>
      </c>
      <c r="X301" s="1" t="s">
        <v>1311</v>
      </c>
      <c r="Y301" s="1" t="str">
        <f t="shared" si="13"/>
        <v>31</v>
      </c>
      <c r="Z301" s="1" t="str">
        <f>VLOOKUP(Y301,ja!E$2:F$35,2,FALSE)</f>
        <v>DKI Jakarta</v>
      </c>
      <c r="AA301" s="1" t="str">
        <f t="shared" si="14"/>
        <v>3173</v>
      </c>
      <c r="AB301" s="1" t="str">
        <f t="shared" si="15"/>
        <v>BPS Kota Jakarta Pusat</v>
      </c>
      <c r="AD301" s="1" t="s">
        <v>1150</v>
      </c>
      <c r="AE301" s="5" t="s">
        <v>285</v>
      </c>
      <c r="AF301" s="2" t="s">
        <v>286</v>
      </c>
      <c r="AG301" s="1">
        <v>1</v>
      </c>
      <c r="AH301" s="5" t="e">
        <f>VLOOKUP(D301,'olah pemlap'!G$2:J$589,3,FALSE)</f>
        <v>#N/A</v>
      </c>
      <c r="AI301" s="1" t="e">
        <f>VLOOKUP(AH301,BiodataPemlap!B$2:O$152,5,FALSE)</f>
        <v>#N/A</v>
      </c>
    </row>
    <row r="302" spans="1:35" ht="12.75">
      <c r="A302" s="3">
        <v>45448.602252743054</v>
      </c>
      <c r="B302" s="1" t="s">
        <v>18</v>
      </c>
      <c r="C302" s="4" t="str">
        <f t="shared" si="9"/>
        <v>DIV KS</v>
      </c>
      <c r="D302" s="24" t="s">
        <v>3725</v>
      </c>
      <c r="E302" s="2" t="s">
        <v>686</v>
      </c>
      <c r="F302" s="1">
        <f t="shared" si="16"/>
        <v>1</v>
      </c>
      <c r="G302" s="1" t="e">
        <f>VLOOKUP(D302,Sheet1!$A$2:$D$540,4,FALSE)</f>
        <v>#N/A</v>
      </c>
      <c r="H302" s="1" t="e">
        <f t="shared" si="10"/>
        <v>#N/A</v>
      </c>
      <c r="I302" s="1" t="s">
        <v>3726</v>
      </c>
      <c r="J302" s="25" t="s">
        <v>3727</v>
      </c>
      <c r="K302" s="23" t="str">
        <f t="shared" si="11"/>
        <v>6283857139774</v>
      </c>
      <c r="L302" s="23" t="s">
        <v>3728</v>
      </c>
      <c r="M302" s="1" t="s">
        <v>686</v>
      </c>
      <c r="N302" s="1" t="s">
        <v>3729</v>
      </c>
      <c r="O302" s="1" t="s">
        <v>3730</v>
      </c>
      <c r="P302" s="1" t="s">
        <v>3731</v>
      </c>
      <c r="Q302" s="1" t="s">
        <v>1144</v>
      </c>
      <c r="R302" s="1" t="s">
        <v>3732</v>
      </c>
      <c r="S302" s="1" t="s">
        <v>3022</v>
      </c>
      <c r="T302" s="1" t="str">
        <f t="shared" si="12"/>
        <v>Gang Flamboyan, Dusun Perjuangan, Rt 14 Rw 03, Sumbersuko, Lumajang.</v>
      </c>
      <c r="U302" s="1" t="s">
        <v>1652</v>
      </c>
      <c r="V302" s="1" t="s">
        <v>3023</v>
      </c>
      <c r="W302" s="1" t="s">
        <v>3023</v>
      </c>
      <c r="X302" s="1" t="s">
        <v>3023</v>
      </c>
      <c r="Y302" s="1" t="str">
        <f t="shared" si="13"/>
        <v>35</v>
      </c>
      <c r="Z302" s="1" t="str">
        <f>VLOOKUP(Y302,ja!E$2:F$35,2,FALSE)</f>
        <v>Jawa Timur</v>
      </c>
      <c r="AA302" s="1" t="str">
        <f t="shared" si="14"/>
        <v>3508</v>
      </c>
      <c r="AB302" s="1" t="str">
        <f t="shared" si="15"/>
        <v>BPS Kabupaten Lumajang</v>
      </c>
      <c r="AD302" s="1" t="s">
        <v>1150</v>
      </c>
      <c r="AE302" s="5" t="s">
        <v>684</v>
      </c>
      <c r="AF302" s="2" t="s">
        <v>685</v>
      </c>
      <c r="AG302" s="1">
        <v>1</v>
      </c>
      <c r="AH302" s="5">
        <f>VLOOKUP(D302,'olah pemlap'!G$2:J$589,3,FALSE)</f>
        <v>340013352</v>
      </c>
      <c r="AI302" s="1" t="e">
        <f>VLOOKUP(AH302,BiodataPemlap!B$2:O$152,5,FALSE)</f>
        <v>#N/A</v>
      </c>
    </row>
    <row r="303" spans="1:35" ht="12.75">
      <c r="A303" s="3">
        <v>45448.602793287035</v>
      </c>
      <c r="B303" s="1" t="s">
        <v>20</v>
      </c>
      <c r="C303" s="4" t="str">
        <f t="shared" si="9"/>
        <v>DIV ST</v>
      </c>
      <c r="D303" s="24" t="s">
        <v>3733</v>
      </c>
      <c r="E303" s="2" t="s">
        <v>292</v>
      </c>
      <c r="F303" s="1">
        <f t="shared" si="16"/>
        <v>1</v>
      </c>
      <c r="G303" s="1" t="e">
        <f>VLOOKUP(D303,Sheet1!$A$2:$D$540,4,FALSE)</f>
        <v>#N/A</v>
      </c>
      <c r="H303" s="1" t="e">
        <f t="shared" si="10"/>
        <v>#N/A</v>
      </c>
      <c r="I303" s="1" t="s">
        <v>3734</v>
      </c>
      <c r="J303" s="25" t="s">
        <v>3735</v>
      </c>
      <c r="K303" s="23" t="str">
        <f t="shared" si="11"/>
        <v>6283102908979</v>
      </c>
      <c r="L303" s="23" t="s">
        <v>3736</v>
      </c>
      <c r="M303" s="1" t="s">
        <v>3737</v>
      </c>
      <c r="N303" s="1" t="s">
        <v>1141</v>
      </c>
      <c r="O303" s="1" t="s">
        <v>3738</v>
      </c>
      <c r="P303" s="1" t="s">
        <v>3739</v>
      </c>
      <c r="Q303" s="1" t="s">
        <v>1144</v>
      </c>
      <c r="R303" s="1" t="s">
        <v>3740</v>
      </c>
      <c r="S303" s="1" t="s">
        <v>1158</v>
      </c>
      <c r="T303" s="1" t="str">
        <f t="shared" si="12"/>
        <v>Jalan Kebon Nanas Selatan I No. 2, Rt. 13/ Rw. 8, Cipinang Cempedak, Jatinegara</v>
      </c>
      <c r="U303" s="1" t="s">
        <v>1159</v>
      </c>
      <c r="V303" s="1" t="s">
        <v>1311</v>
      </c>
      <c r="W303" s="1" t="s">
        <v>1899</v>
      </c>
      <c r="X303" s="1" t="s">
        <v>1311</v>
      </c>
      <c r="Y303" s="1" t="str">
        <f t="shared" si="13"/>
        <v>31</v>
      </c>
      <c r="Z303" s="1" t="str">
        <f>VLOOKUP(Y303,ja!E$2:F$35,2,FALSE)</f>
        <v>DKI Jakarta</v>
      </c>
      <c r="AA303" s="1" t="str">
        <f t="shared" si="14"/>
        <v>3173</v>
      </c>
      <c r="AB303" s="1" t="str">
        <f t="shared" si="15"/>
        <v>BPS Kota Jakarta Pusat</v>
      </c>
      <c r="AD303" s="1" t="s">
        <v>1150</v>
      </c>
      <c r="AE303" s="5" t="s">
        <v>285</v>
      </c>
      <c r="AF303" s="2" t="s">
        <v>286</v>
      </c>
      <c r="AG303" s="1">
        <v>1</v>
      </c>
      <c r="AH303" s="5">
        <f>VLOOKUP(D303,'olah pemlap'!G$2:J$589,3,FALSE)</f>
        <v>340054848</v>
      </c>
      <c r="AI303" s="1" t="e">
        <f>VLOOKUP(AH303,BiodataPemlap!B$2:O$152,5,FALSE)</f>
        <v>#N/A</v>
      </c>
    </row>
    <row r="304" spans="1:35" ht="12.75">
      <c r="A304" s="3">
        <v>45448.603610844904</v>
      </c>
      <c r="B304" s="1" t="s">
        <v>11</v>
      </c>
      <c r="C304" s="4" t="str">
        <f t="shared" si="9"/>
        <v>DIV KS</v>
      </c>
      <c r="D304" s="24" t="s">
        <v>3741</v>
      </c>
      <c r="E304" s="2" t="s">
        <v>355</v>
      </c>
      <c r="F304" s="1">
        <f t="shared" si="16"/>
        <v>1</v>
      </c>
      <c r="G304" s="1" t="e">
        <f>VLOOKUP(D304,Sheet1!$A$2:$D$540,4,FALSE)</f>
        <v>#N/A</v>
      </c>
      <c r="H304" s="1" t="e">
        <f t="shared" si="10"/>
        <v>#N/A</v>
      </c>
      <c r="I304" s="1" t="s">
        <v>3742</v>
      </c>
      <c r="J304" s="25" t="s">
        <v>3743</v>
      </c>
      <c r="K304" s="23" t="str">
        <f t="shared" si="11"/>
        <v>6282123190880</v>
      </c>
      <c r="L304" s="23" t="s">
        <v>3744</v>
      </c>
      <c r="M304" s="1" t="s">
        <v>355</v>
      </c>
      <c r="N304" s="1" t="s">
        <v>1177</v>
      </c>
      <c r="O304" s="1" t="s">
        <v>3745</v>
      </c>
      <c r="P304" s="1" t="s">
        <v>1191</v>
      </c>
      <c r="Q304" s="1" t="s">
        <v>1144</v>
      </c>
      <c r="R304" s="1" t="s">
        <v>3746</v>
      </c>
      <c r="S304" s="1" t="s">
        <v>1652</v>
      </c>
      <c r="T304" s="1" t="str">
        <f t="shared" si="12"/>
        <v>Jl. Lumbu Tengah 1F No.74, Rt 02/Rw 27, Kel.Bojong Rawalumbu, Kec.Rawalumbu, Kota Bekasi</v>
      </c>
      <c r="U304" s="1" t="s">
        <v>1158</v>
      </c>
      <c r="V304" s="1" t="s">
        <v>1653</v>
      </c>
      <c r="W304" s="1" t="s">
        <v>1161</v>
      </c>
      <c r="X304" s="1" t="s">
        <v>1653</v>
      </c>
      <c r="Y304" s="1" t="str">
        <f t="shared" si="13"/>
        <v>32</v>
      </c>
      <c r="Z304" s="1" t="str">
        <f>VLOOKUP(Y304,ja!E$2:F$35,2,FALSE)</f>
        <v>Jawa Barat</v>
      </c>
      <c r="AA304" s="1" t="str">
        <f t="shared" si="14"/>
        <v>3275</v>
      </c>
      <c r="AB304" s="1" t="str">
        <f t="shared" si="15"/>
        <v>BPS Kota Bekasi</v>
      </c>
      <c r="AD304" s="1" t="s">
        <v>1150</v>
      </c>
      <c r="AE304" s="5" t="s">
        <v>348</v>
      </c>
      <c r="AF304" s="2" t="s">
        <v>349</v>
      </c>
      <c r="AG304" s="1">
        <v>1</v>
      </c>
      <c r="AH304" s="5">
        <f>VLOOKUP(D304,'olah pemlap'!G$2:J$589,3,FALSE)</f>
        <v>340015486</v>
      </c>
      <c r="AI304" s="1" t="e">
        <f>VLOOKUP(AH304,BiodataPemlap!B$2:O$152,5,FALSE)</f>
        <v>#N/A</v>
      </c>
    </row>
    <row r="305" spans="1:35" ht="12.75">
      <c r="A305" s="3">
        <v>45450.323682696762</v>
      </c>
      <c r="B305" s="1" t="s">
        <v>47</v>
      </c>
      <c r="C305" s="4" t="str">
        <f t="shared" si="9"/>
        <v>DIII ST</v>
      </c>
      <c r="D305" s="24" t="s">
        <v>3747</v>
      </c>
      <c r="E305" s="2" t="s">
        <v>917</v>
      </c>
      <c r="F305" s="1">
        <f t="shared" si="16"/>
        <v>1</v>
      </c>
      <c r="G305" s="1" t="e">
        <f>VLOOKUP(D305,Sheet1!$A$2:$D$540,4,FALSE)</f>
        <v>#N/A</v>
      </c>
      <c r="H305" s="1" t="e">
        <f t="shared" si="10"/>
        <v>#N/A</v>
      </c>
      <c r="I305" s="1" t="s">
        <v>3748</v>
      </c>
      <c r="J305" s="25" t="s">
        <v>3749</v>
      </c>
      <c r="K305" s="23" t="str">
        <f t="shared" si="11"/>
        <v>6285397250093</v>
      </c>
      <c r="L305" s="26" t="s">
        <v>3750</v>
      </c>
      <c r="M305" s="1" t="s">
        <v>917</v>
      </c>
      <c r="N305" s="1" t="s">
        <v>1141</v>
      </c>
      <c r="O305" s="1" t="s">
        <v>3751</v>
      </c>
      <c r="P305" s="1" t="s">
        <v>3752</v>
      </c>
      <c r="Q305" s="1" t="s">
        <v>1144</v>
      </c>
      <c r="R305" s="1" t="s">
        <v>3753</v>
      </c>
      <c r="S305" s="1" t="s">
        <v>3754</v>
      </c>
      <c r="T305" s="1" t="str">
        <f t="shared" si="12"/>
        <v>000/000, Jalan Jendral Sudirman, Simboro, Simboro</v>
      </c>
      <c r="U305" s="1" t="s">
        <v>3755</v>
      </c>
      <c r="V305" s="1" t="s">
        <v>3756</v>
      </c>
      <c r="W305" s="1" t="s">
        <v>3757</v>
      </c>
      <c r="X305" s="1" t="s">
        <v>3756</v>
      </c>
      <c r="Y305" s="1" t="str">
        <f t="shared" si="13"/>
        <v>76</v>
      </c>
      <c r="Z305" s="1" t="str">
        <f>VLOOKUP(Y305,ja!E$2:F$35,2,FALSE)</f>
        <v>Sulawesi Barat</v>
      </c>
      <c r="AA305" s="1" t="str">
        <f t="shared" si="14"/>
        <v>7600</v>
      </c>
      <c r="AB305" s="1" t="str">
        <f t="shared" si="15"/>
        <v>BPS Provinsi Sulawesi Barat</v>
      </c>
      <c r="AD305" s="1" t="s">
        <v>1150</v>
      </c>
      <c r="AE305" s="5" t="s">
        <v>920</v>
      </c>
      <c r="AF305" s="2" t="s">
        <v>921</v>
      </c>
      <c r="AG305" s="1">
        <v>1</v>
      </c>
      <c r="AH305" s="5">
        <f>VLOOKUP(D305,'olah pemlap'!G$2:J$589,3,FALSE)</f>
        <v>340019240</v>
      </c>
      <c r="AI305" s="1" t="e">
        <f>VLOOKUP(AH305,BiodataPemlap!B$2:O$152,5,FALSE)</f>
        <v>#N/A</v>
      </c>
    </row>
    <row r="306" spans="1:35" ht="12.75">
      <c r="A306" s="3">
        <v>45451.390094282411</v>
      </c>
      <c r="B306" s="1" t="s">
        <v>62</v>
      </c>
      <c r="C306" s="4" t="str">
        <f t="shared" si="9"/>
        <v>DIV KS</v>
      </c>
      <c r="D306" s="24" t="s">
        <v>3758</v>
      </c>
      <c r="E306" s="2" t="s">
        <v>356</v>
      </c>
      <c r="F306" s="1">
        <f t="shared" si="16"/>
        <v>1</v>
      </c>
      <c r="G306" s="1" t="e">
        <f>VLOOKUP(D306,Sheet1!$A$2:$D$540,4,FALSE)</f>
        <v>#N/A</v>
      </c>
      <c r="H306" s="1" t="e">
        <f t="shared" si="10"/>
        <v>#N/A</v>
      </c>
      <c r="I306" s="1" t="s">
        <v>3759</v>
      </c>
      <c r="J306" s="25" t="s">
        <v>3760</v>
      </c>
      <c r="K306" s="23" t="str">
        <f t="shared" si="11"/>
        <v>6289512528098</v>
      </c>
      <c r="L306" s="23" t="s">
        <v>3761</v>
      </c>
      <c r="M306" s="1" t="s">
        <v>3762</v>
      </c>
      <c r="N306" s="1" t="s">
        <v>3763</v>
      </c>
      <c r="O306" s="1" t="s">
        <v>1191</v>
      </c>
      <c r="P306" s="1" t="s">
        <v>3764</v>
      </c>
      <c r="Q306" s="1" t="s">
        <v>1144</v>
      </c>
      <c r="R306" s="1" t="s">
        <v>3765</v>
      </c>
      <c r="S306" s="1" t="s">
        <v>1652</v>
      </c>
      <c r="T306" s="1" t="str">
        <f t="shared" si="12"/>
        <v>Jl. Telaga Sarangan G, No.162, Rt/Rw 05/008, Kel. Pengasinan, Kec. Rawalumbu</v>
      </c>
      <c r="U306" s="1" t="s">
        <v>1159</v>
      </c>
      <c r="V306" s="1" t="s">
        <v>1653</v>
      </c>
      <c r="W306" s="1" t="s">
        <v>1311</v>
      </c>
      <c r="X306" s="1" t="s">
        <v>1653</v>
      </c>
      <c r="Y306" s="1" t="str">
        <f t="shared" si="13"/>
        <v>32</v>
      </c>
      <c r="Z306" s="1" t="str">
        <f>VLOOKUP(Y306,ja!E$2:F$35,2,FALSE)</f>
        <v>Jawa Barat</v>
      </c>
      <c r="AA306" s="1" t="str">
        <f t="shared" si="14"/>
        <v>3275</v>
      </c>
      <c r="AB306" s="1" t="str">
        <f t="shared" si="15"/>
        <v>BPS Kota Bekasi</v>
      </c>
      <c r="AD306" s="1" t="s">
        <v>1150</v>
      </c>
      <c r="AE306" s="5" t="s">
        <v>348</v>
      </c>
      <c r="AF306" s="2" t="s">
        <v>349</v>
      </c>
      <c r="AG306" s="1">
        <v>1</v>
      </c>
      <c r="AH306" s="5">
        <f>VLOOKUP(D306,'olah pemlap'!G$2:J$589,3,FALSE)</f>
        <v>340015486</v>
      </c>
      <c r="AI306" s="1" t="e">
        <f>VLOOKUP(AH306,BiodataPemlap!B$2:O$152,5,FALSE)</f>
        <v>#N/A</v>
      </c>
    </row>
    <row r="307" spans="1:35" ht="12.75">
      <c r="A307" s="3">
        <v>45448.620946273149</v>
      </c>
      <c r="B307" s="1" t="s">
        <v>47</v>
      </c>
      <c r="C307" s="4" t="str">
        <f t="shared" si="9"/>
        <v>DIII ST</v>
      </c>
      <c r="D307" s="24" t="s">
        <v>3766</v>
      </c>
      <c r="E307" s="2" t="s">
        <v>906</v>
      </c>
      <c r="F307" s="1">
        <f t="shared" si="16"/>
        <v>1</v>
      </c>
      <c r="G307" s="1" t="e">
        <f>VLOOKUP(D307,Sheet1!$A$2:$D$540,4,FALSE)</f>
        <v>#N/A</v>
      </c>
      <c r="H307" s="1" t="e">
        <f t="shared" si="10"/>
        <v>#N/A</v>
      </c>
      <c r="I307" s="1" t="s">
        <v>3767</v>
      </c>
      <c r="J307" s="25" t="s">
        <v>3768</v>
      </c>
      <c r="K307" s="23" t="str">
        <f t="shared" si="11"/>
        <v>6285289455949</v>
      </c>
      <c r="L307" s="26" t="s">
        <v>3769</v>
      </c>
      <c r="M307" s="1" t="s">
        <v>906</v>
      </c>
      <c r="N307" s="1" t="s">
        <v>1141</v>
      </c>
      <c r="O307" s="1" t="s">
        <v>2990</v>
      </c>
      <c r="P307" s="1" t="s">
        <v>3770</v>
      </c>
      <c r="Q307" s="1" t="s">
        <v>1144</v>
      </c>
      <c r="R307" s="1" t="s">
        <v>3771</v>
      </c>
      <c r="S307" s="1" t="s">
        <v>3772</v>
      </c>
      <c r="T307" s="1" t="str">
        <f t="shared" si="12"/>
        <v>Jl. Poros Toliamba</v>
      </c>
      <c r="U307" s="1" t="s">
        <v>3773</v>
      </c>
      <c r="V307" s="1" t="s">
        <v>3774</v>
      </c>
      <c r="W307" s="1" t="s">
        <v>2693</v>
      </c>
      <c r="X307" s="1" t="s">
        <v>3774</v>
      </c>
      <c r="Y307" s="1" t="str">
        <f t="shared" si="13"/>
        <v>74</v>
      </c>
      <c r="Z307" s="1" t="str">
        <f>VLOOKUP(Y307,ja!E$2:F$35,2,FALSE)</f>
        <v>Sulawesi Tenggara</v>
      </c>
      <c r="AA307" s="1" t="str">
        <f t="shared" si="14"/>
        <v>7407</v>
      </c>
      <c r="AB307" s="1" t="str">
        <f t="shared" si="15"/>
        <v>BPS Kabupaten Wakatobi</v>
      </c>
      <c r="AD307" s="1" t="s">
        <v>1150</v>
      </c>
      <c r="AE307" s="5" t="s">
        <v>907</v>
      </c>
      <c r="AF307" s="2" t="s">
        <v>908</v>
      </c>
      <c r="AG307" s="1">
        <v>1</v>
      </c>
      <c r="AH307" s="5">
        <f>VLOOKUP(D307,'olah pemlap'!G$2:J$589,3,FALSE)</f>
        <v>340056867</v>
      </c>
      <c r="AI307" s="1" t="e">
        <f>VLOOKUP(AH307,BiodataPemlap!B$2:O$152,5,FALSE)</f>
        <v>#N/A</v>
      </c>
    </row>
    <row r="308" spans="1:35" ht="12.75">
      <c r="A308" s="3">
        <v>45449.670195833329</v>
      </c>
      <c r="B308" s="1" t="s">
        <v>57</v>
      </c>
      <c r="C308" s="4" t="str">
        <f t="shared" si="9"/>
        <v>DIV KS</v>
      </c>
      <c r="D308" s="24" t="s">
        <v>3775</v>
      </c>
      <c r="E308" s="2" t="s">
        <v>179</v>
      </c>
      <c r="F308" s="1">
        <f t="shared" si="16"/>
        <v>1</v>
      </c>
      <c r="G308" s="1" t="e">
        <f>VLOOKUP(D308,Sheet1!$A$2:$D$540,4,FALSE)</f>
        <v>#N/A</v>
      </c>
      <c r="H308" s="1" t="e">
        <f t="shared" si="10"/>
        <v>#N/A</v>
      </c>
      <c r="I308" s="1" t="s">
        <v>3776</v>
      </c>
      <c r="J308" s="25" t="s">
        <v>3777</v>
      </c>
      <c r="K308" s="23" t="str">
        <f t="shared" si="11"/>
        <v>6285273250710</v>
      </c>
      <c r="L308" s="23" t="s">
        <v>3778</v>
      </c>
      <c r="M308" s="1" t="s">
        <v>179</v>
      </c>
      <c r="N308" s="1" t="s">
        <v>2830</v>
      </c>
      <c r="O308" s="1" t="s">
        <v>3779</v>
      </c>
      <c r="P308" s="1" t="s">
        <v>3780</v>
      </c>
      <c r="Q308" s="1" t="s">
        <v>1144</v>
      </c>
      <c r="R308" s="1" t="s">
        <v>3781</v>
      </c>
      <c r="S308" s="1" t="s">
        <v>1517</v>
      </c>
      <c r="T308" s="1" t="str">
        <f t="shared" si="12"/>
        <v>Jl. Adam Malik No.12, Rt.2/Rw.1, Kelurahan Pagar Dewa, Kecamatan Selebar</v>
      </c>
      <c r="U308" s="1" t="s">
        <v>3782</v>
      </c>
      <c r="V308" s="1" t="s">
        <v>1519</v>
      </c>
      <c r="W308" s="1" t="s">
        <v>1520</v>
      </c>
      <c r="X308" s="1" t="s">
        <v>1519</v>
      </c>
      <c r="Y308" s="1" t="str">
        <f t="shared" si="13"/>
        <v>17</v>
      </c>
      <c r="Z308" s="1" t="str">
        <f>VLOOKUP(Y308,ja!E$2:F$35,2,FALSE)</f>
        <v>Bengkulu</v>
      </c>
      <c r="AA308" s="1" t="str">
        <f t="shared" si="14"/>
        <v>1771</v>
      </c>
      <c r="AB308" s="1" t="str">
        <f t="shared" si="15"/>
        <v>BPS Kota Bengkulu</v>
      </c>
      <c r="AC308" s="1">
        <v>1700</v>
      </c>
      <c r="AD308" s="1" t="s">
        <v>182</v>
      </c>
      <c r="AE308" s="5">
        <v>1700</v>
      </c>
      <c r="AF308" s="2" t="s">
        <v>182</v>
      </c>
      <c r="AG308" s="1">
        <v>1</v>
      </c>
      <c r="AH308" s="5">
        <f>VLOOKUP(D308,'olah pemlap'!G$2:J$589,3,FALSE)</f>
        <v>340057255</v>
      </c>
      <c r="AI308" s="1" t="e">
        <f>VLOOKUP(AH308,BiodataPemlap!B$2:O$152,5,FALSE)</f>
        <v>#N/A</v>
      </c>
    </row>
    <row r="309" spans="1:35" ht="12.75">
      <c r="A309" s="3">
        <v>45448.637528761574</v>
      </c>
      <c r="B309" s="1" t="s">
        <v>103</v>
      </c>
      <c r="C309" s="4" t="str">
        <f t="shared" si="9"/>
        <v>DIV ST</v>
      </c>
      <c r="D309" s="24" t="s">
        <v>3783</v>
      </c>
      <c r="E309" s="2" t="s">
        <v>374</v>
      </c>
      <c r="F309" s="1">
        <f t="shared" si="16"/>
        <v>1</v>
      </c>
      <c r="G309" s="1" t="e">
        <f>VLOOKUP(D309,Sheet1!$A$2:$D$540,4,FALSE)</f>
        <v>#N/A</v>
      </c>
      <c r="H309" s="1" t="e">
        <f t="shared" si="10"/>
        <v>#N/A</v>
      </c>
      <c r="I309" s="1" t="s">
        <v>3784</v>
      </c>
      <c r="J309" s="25" t="s">
        <v>3785</v>
      </c>
      <c r="K309" s="23" t="str">
        <f t="shared" si="11"/>
        <v>6282299758962</v>
      </c>
      <c r="L309" s="23" t="s">
        <v>3786</v>
      </c>
      <c r="M309" s="1" t="s">
        <v>3787</v>
      </c>
      <c r="N309" s="1" t="s">
        <v>3788</v>
      </c>
      <c r="O309" s="1" t="s">
        <v>3789</v>
      </c>
      <c r="P309" s="1" t="s">
        <v>3790</v>
      </c>
      <c r="Q309" s="1" t="s">
        <v>1144</v>
      </c>
      <c r="R309" s="1" t="s">
        <v>3791</v>
      </c>
      <c r="S309" s="1" t="s">
        <v>1371</v>
      </c>
      <c r="T309" s="1" t="str">
        <f t="shared" si="12"/>
        <v>Karangtengah, Rt 1/Rw 1, Baturraden, Banyumas, Jawa Tengah</v>
      </c>
      <c r="U309" s="1" t="s">
        <v>1486</v>
      </c>
      <c r="V309" s="1" t="s">
        <v>1372</v>
      </c>
      <c r="W309" s="1" t="s">
        <v>1487</v>
      </c>
      <c r="X309" s="1" t="s">
        <v>1487</v>
      </c>
      <c r="Y309" s="1" t="str">
        <f t="shared" si="13"/>
        <v>33</v>
      </c>
      <c r="Z309" s="1" t="str">
        <f>VLOOKUP(Y309,ja!E$2:F$35,2,FALSE)</f>
        <v>Jawa Tengah</v>
      </c>
      <c r="AA309" s="1" t="str">
        <f t="shared" si="14"/>
        <v>3303</v>
      </c>
      <c r="AB309" s="1" t="str">
        <f t="shared" si="15"/>
        <v>BPS Kabupaten Purbalingga</v>
      </c>
      <c r="AC309" s="1">
        <v>3302</v>
      </c>
      <c r="AD309" s="1" t="s">
        <v>373</v>
      </c>
      <c r="AE309" s="5">
        <v>3302</v>
      </c>
      <c r="AF309" s="2" t="s">
        <v>373</v>
      </c>
      <c r="AG309" s="1">
        <v>1</v>
      </c>
      <c r="AH309" s="5" t="e">
        <f>VLOOKUP(D309,'olah pemlap'!G$2:J$589,3,FALSE)</f>
        <v>#N/A</v>
      </c>
      <c r="AI309" s="1" t="e">
        <f>VLOOKUP(AH309,BiodataPemlap!B$2:O$152,5,FALSE)</f>
        <v>#N/A</v>
      </c>
    </row>
    <row r="310" spans="1:35" ht="12.75">
      <c r="A310" s="3">
        <v>45448.64351577546</v>
      </c>
      <c r="B310" s="1" t="s">
        <v>38</v>
      </c>
      <c r="C310" s="4" t="str">
        <f t="shared" si="9"/>
        <v>DIV ST</v>
      </c>
      <c r="D310" s="24" t="s">
        <v>3792</v>
      </c>
      <c r="E310" s="2" t="s">
        <v>414</v>
      </c>
      <c r="F310" s="1">
        <f t="shared" si="16"/>
        <v>1</v>
      </c>
      <c r="G310" s="1" t="e">
        <f>VLOOKUP(D310,Sheet1!$A$2:$D$540,4,FALSE)</f>
        <v>#N/A</v>
      </c>
      <c r="H310" s="1" t="e">
        <f t="shared" si="10"/>
        <v>#N/A</v>
      </c>
      <c r="I310" s="1" t="s">
        <v>3793</v>
      </c>
      <c r="J310" s="25" t="s">
        <v>3794</v>
      </c>
      <c r="K310" s="23" t="str">
        <f t="shared" si="11"/>
        <v>6281225559431</v>
      </c>
      <c r="L310" s="26" t="s">
        <v>3795</v>
      </c>
      <c r="M310" s="1" t="s">
        <v>3796</v>
      </c>
      <c r="N310" s="1" t="s">
        <v>1286</v>
      </c>
      <c r="O310" s="1" t="s">
        <v>3797</v>
      </c>
      <c r="P310" s="1" t="s">
        <v>3798</v>
      </c>
      <c r="Q310" s="1" t="s">
        <v>1144</v>
      </c>
      <c r="R310" s="1" t="s">
        <v>3799</v>
      </c>
      <c r="S310" s="1" t="s">
        <v>1371</v>
      </c>
      <c r="T310" s="1" t="str">
        <f t="shared" si="12"/>
        <v>Jalan Bahagia, Rt 06/Rw 06, Desa Kedungwringin, Kecamatan Patikraja</v>
      </c>
      <c r="U310" s="1" t="s">
        <v>1371</v>
      </c>
      <c r="V310" s="1" t="s">
        <v>1372</v>
      </c>
      <c r="W310" s="1" t="s">
        <v>1487</v>
      </c>
      <c r="X310" s="1" t="s">
        <v>1372</v>
      </c>
      <c r="Y310" s="1" t="str">
        <f t="shared" si="13"/>
        <v>33</v>
      </c>
      <c r="Z310" s="1" t="str">
        <f>VLOOKUP(Y310,ja!E$2:F$35,2,FALSE)</f>
        <v>Jawa Tengah</v>
      </c>
      <c r="AA310" s="1" t="str">
        <f t="shared" si="14"/>
        <v>3302</v>
      </c>
      <c r="AB310" s="1" t="str">
        <f t="shared" si="15"/>
        <v>BPS Kabupaten Banyumas</v>
      </c>
      <c r="AD310" s="1" t="s">
        <v>1150</v>
      </c>
      <c r="AE310" s="5" t="s">
        <v>411</v>
      </c>
      <c r="AF310" s="2" t="s">
        <v>373</v>
      </c>
      <c r="AG310" s="1">
        <v>1</v>
      </c>
      <c r="AH310" s="5" t="e">
        <f>VLOOKUP(D310,'olah pemlap'!G$2:J$589,3,FALSE)</f>
        <v>#N/A</v>
      </c>
      <c r="AI310" s="1" t="e">
        <f>VLOOKUP(AH310,BiodataPemlap!B$2:O$152,5,FALSE)</f>
        <v>#N/A</v>
      </c>
    </row>
    <row r="311" spans="1:35" ht="12.75">
      <c r="A311" s="3">
        <v>45448.645878032403</v>
      </c>
      <c r="B311" s="1" t="s">
        <v>41</v>
      </c>
      <c r="C311" s="4" t="str">
        <f t="shared" si="9"/>
        <v>DIV ST</v>
      </c>
      <c r="D311" s="24" t="s">
        <v>3800</v>
      </c>
      <c r="E311" s="2" t="s">
        <v>736</v>
      </c>
      <c r="F311" s="1">
        <f t="shared" si="16"/>
        <v>1</v>
      </c>
      <c r="G311" s="1" t="e">
        <f>VLOOKUP(D311,Sheet1!$A$2:$D$540,4,FALSE)</f>
        <v>#N/A</v>
      </c>
      <c r="H311" s="1" t="e">
        <f t="shared" si="10"/>
        <v>#N/A</v>
      </c>
      <c r="I311" s="1" t="s">
        <v>3801</v>
      </c>
      <c r="J311" s="25" t="s">
        <v>3802</v>
      </c>
      <c r="K311" s="23" t="str">
        <f t="shared" si="11"/>
        <v>6281542739801</v>
      </c>
      <c r="L311" s="26" t="s">
        <v>3803</v>
      </c>
      <c r="M311" s="1" t="s">
        <v>3804</v>
      </c>
      <c r="N311" s="1" t="s">
        <v>1141</v>
      </c>
      <c r="O311" s="1" t="s">
        <v>3805</v>
      </c>
      <c r="P311" s="1" t="s">
        <v>3806</v>
      </c>
      <c r="Q311" s="1" t="s">
        <v>1144</v>
      </c>
      <c r="R311" s="1" t="s">
        <v>3807</v>
      </c>
      <c r="S311" s="1" t="s">
        <v>1402</v>
      </c>
      <c r="T311" s="1" t="str">
        <f t="shared" si="12"/>
        <v>Dusun Wotan, Jalan Masjid Rt07 Rw01 Sumurgung Kecamatan Palang Kabupaten Tuban</v>
      </c>
      <c r="U311" s="1" t="s">
        <v>1402</v>
      </c>
      <c r="V311" s="1" t="s">
        <v>1405</v>
      </c>
      <c r="W311" s="1" t="s">
        <v>1405</v>
      </c>
      <c r="X311" s="1" t="s">
        <v>1405</v>
      </c>
      <c r="Y311" s="1" t="str">
        <f t="shared" si="13"/>
        <v>35</v>
      </c>
      <c r="Z311" s="1" t="str">
        <f>VLOOKUP(Y311,ja!E$2:F$35,2,FALSE)</f>
        <v>Jawa Timur</v>
      </c>
      <c r="AA311" s="1" t="str">
        <f t="shared" si="14"/>
        <v>3523</v>
      </c>
      <c r="AB311" s="1" t="str">
        <f t="shared" si="15"/>
        <v>BPS Kabupaten Tuban</v>
      </c>
      <c r="AD311" s="1" t="s">
        <v>1150</v>
      </c>
      <c r="AE311" s="5" t="s">
        <v>733</v>
      </c>
      <c r="AF311" s="2" t="s">
        <v>734</v>
      </c>
      <c r="AG311" s="1">
        <v>1</v>
      </c>
      <c r="AH311" s="5">
        <f>VLOOKUP(D311,'olah pemlap'!G$2:J$589,3,FALSE)</f>
        <v>340015985</v>
      </c>
      <c r="AI311" s="1" t="e">
        <f>VLOOKUP(AH311,BiodataPemlap!B$2:O$152,5,FALSE)</f>
        <v>#N/A</v>
      </c>
    </row>
    <row r="312" spans="1:35" ht="12.75">
      <c r="A312" s="3">
        <v>45448.649580092591</v>
      </c>
      <c r="B312" s="1" t="s">
        <v>35</v>
      </c>
      <c r="C312" s="4" t="str">
        <f t="shared" si="9"/>
        <v>DIV ST</v>
      </c>
      <c r="D312" s="24" t="s">
        <v>3808</v>
      </c>
      <c r="E312" s="2" t="s">
        <v>415</v>
      </c>
      <c r="F312" s="1">
        <f t="shared" si="16"/>
        <v>1</v>
      </c>
      <c r="G312" s="1" t="e">
        <f>VLOOKUP(D312,Sheet1!$A$2:$D$540,4,FALSE)</f>
        <v>#N/A</v>
      </c>
      <c r="H312" s="1" t="e">
        <f t="shared" si="10"/>
        <v>#N/A</v>
      </c>
      <c r="I312" s="1" t="s">
        <v>3809</v>
      </c>
      <c r="J312" s="25" t="s">
        <v>3810</v>
      </c>
      <c r="K312" s="23" t="str">
        <f t="shared" si="11"/>
        <v>6285284950954</v>
      </c>
      <c r="L312" s="23" t="s">
        <v>3811</v>
      </c>
      <c r="M312" s="1" t="s">
        <v>3812</v>
      </c>
      <c r="N312" s="1" t="s">
        <v>1155</v>
      </c>
      <c r="O312" s="1" t="s">
        <v>3813</v>
      </c>
      <c r="P312" s="1" t="s">
        <v>3814</v>
      </c>
      <c r="Q312" s="1" t="s">
        <v>1144</v>
      </c>
      <c r="R312" s="1" t="s">
        <v>3815</v>
      </c>
      <c r="S312" s="1" t="s">
        <v>1371</v>
      </c>
      <c r="T312" s="1" t="str">
        <f t="shared" si="12"/>
        <v>Perum Griya Satria Bukit Permata Blok Q/12 Rt003 Rw009 Sidabowa, Patikraja</v>
      </c>
      <c r="U312" s="1" t="s">
        <v>1371</v>
      </c>
      <c r="V312" s="1" t="s">
        <v>1372</v>
      </c>
      <c r="W312" s="1" t="s">
        <v>1487</v>
      </c>
      <c r="X312" s="1" t="s">
        <v>1372</v>
      </c>
      <c r="Y312" s="1" t="str">
        <f t="shared" si="13"/>
        <v>33</v>
      </c>
      <c r="Z312" s="1" t="str">
        <f>VLOOKUP(Y312,ja!E$2:F$35,2,FALSE)</f>
        <v>Jawa Tengah</v>
      </c>
      <c r="AA312" s="1" t="str">
        <f t="shared" si="14"/>
        <v>3302</v>
      </c>
      <c r="AB312" s="1" t="str">
        <f t="shared" si="15"/>
        <v>BPS Kabupaten Banyumas</v>
      </c>
      <c r="AD312" s="1" t="s">
        <v>1150</v>
      </c>
      <c r="AE312" s="5" t="s">
        <v>411</v>
      </c>
      <c r="AF312" s="2" t="s">
        <v>373</v>
      </c>
      <c r="AG312" s="1">
        <v>1</v>
      </c>
      <c r="AH312" s="5" t="e">
        <f>VLOOKUP(D312,'olah pemlap'!G$2:J$589,3,FALSE)</f>
        <v>#N/A</v>
      </c>
      <c r="AI312" s="1" t="e">
        <f>VLOOKUP(AH312,BiodataPemlap!B$2:O$152,5,FALSE)</f>
        <v>#N/A</v>
      </c>
    </row>
    <row r="313" spans="1:35" ht="12.75">
      <c r="A313" s="3">
        <v>45448.659778368055</v>
      </c>
      <c r="B313" s="1" t="s">
        <v>75</v>
      </c>
      <c r="C313" s="4" t="str">
        <f t="shared" si="9"/>
        <v>DIV KS</v>
      </c>
      <c r="D313" s="24" t="s">
        <v>3816</v>
      </c>
      <c r="E313" s="2" t="s">
        <v>619</v>
      </c>
      <c r="F313" s="1">
        <f t="shared" si="16"/>
        <v>1</v>
      </c>
      <c r="G313" s="1" t="e">
        <f>VLOOKUP(D313,Sheet1!$A$2:$D$540,4,FALSE)</f>
        <v>#N/A</v>
      </c>
      <c r="H313" s="1" t="e">
        <f t="shared" si="10"/>
        <v>#N/A</v>
      </c>
      <c r="I313" s="1" t="s">
        <v>3817</v>
      </c>
      <c r="J313" s="25" t="s">
        <v>3818</v>
      </c>
      <c r="K313" s="23" t="str">
        <f t="shared" si="11"/>
        <v>6285172487389</v>
      </c>
      <c r="L313" s="23" t="s">
        <v>3819</v>
      </c>
      <c r="M313" s="1" t="s">
        <v>3820</v>
      </c>
      <c r="N313" s="1" t="s">
        <v>1141</v>
      </c>
      <c r="O313" s="1" t="s">
        <v>3821</v>
      </c>
      <c r="P313" s="1" t="s">
        <v>3822</v>
      </c>
      <c r="Q313" s="1" t="s">
        <v>1144</v>
      </c>
      <c r="R313" s="1" t="s">
        <v>3823</v>
      </c>
      <c r="S313" s="1" t="s">
        <v>1146</v>
      </c>
      <c r="T313" s="1" t="str">
        <f t="shared" si="12"/>
        <v>Ngebo Rt 008/Rw 023, Sukoharjo, Ngaglik</v>
      </c>
      <c r="U313" s="1" t="s">
        <v>1147</v>
      </c>
      <c r="V313" s="1" t="s">
        <v>1149</v>
      </c>
      <c r="W313" s="1" t="s">
        <v>1541</v>
      </c>
      <c r="X313" s="1" t="s">
        <v>1149</v>
      </c>
      <c r="Y313" s="1" t="str">
        <f t="shared" si="13"/>
        <v>34</v>
      </c>
      <c r="Z313" s="1" t="str">
        <f>VLOOKUP(Y313,ja!E$2:F$35,2,FALSE)</f>
        <v>DI Yogyakarta</v>
      </c>
      <c r="AA313" s="1" t="str">
        <f t="shared" si="14"/>
        <v>3471</v>
      </c>
      <c r="AB313" s="1" t="str">
        <f t="shared" si="15"/>
        <v>BPS Kota Yogyakarta</v>
      </c>
      <c r="AD313" s="1" t="s">
        <v>1150</v>
      </c>
      <c r="AE313" s="5" t="s">
        <v>617</v>
      </c>
      <c r="AF313" s="2" t="s">
        <v>618</v>
      </c>
      <c r="AG313" s="1">
        <v>1</v>
      </c>
      <c r="AH313" s="5">
        <f>VLOOKUP(D313,'olah pemlap'!G$2:J$589,3,FALSE)</f>
        <v>340017073</v>
      </c>
      <c r="AI313" s="1" t="e">
        <f>VLOOKUP(AH313,BiodataPemlap!B$2:O$152,5,FALSE)</f>
        <v>#N/A</v>
      </c>
    </row>
    <row r="314" spans="1:35" ht="12.75">
      <c r="A314" s="3">
        <v>45448.664903703699</v>
      </c>
      <c r="B314" s="1" t="s">
        <v>41</v>
      </c>
      <c r="C314" s="4" t="str">
        <f t="shared" si="9"/>
        <v>DIV ST</v>
      </c>
      <c r="D314" s="24" t="s">
        <v>3824</v>
      </c>
      <c r="E314" s="2" t="s">
        <v>3825</v>
      </c>
      <c r="F314" s="1">
        <f t="shared" si="16"/>
        <v>1</v>
      </c>
      <c r="G314" s="1" t="e">
        <f>VLOOKUP(D314,Sheet1!$A$2:$D$540,4,FALSE)</f>
        <v>#N/A</v>
      </c>
      <c r="H314" s="1" t="e">
        <f t="shared" si="10"/>
        <v>#N/A</v>
      </c>
      <c r="I314" s="1" t="s">
        <v>3826</v>
      </c>
      <c r="J314" s="25" t="s">
        <v>3827</v>
      </c>
      <c r="K314" s="23" t="str">
        <f t="shared" si="11"/>
        <v>6281391460274</v>
      </c>
      <c r="L314" s="23" t="s">
        <v>3828</v>
      </c>
      <c r="M314" s="1" t="s">
        <v>3825</v>
      </c>
      <c r="N314" s="1" t="s">
        <v>1189</v>
      </c>
      <c r="O314" s="1" t="s">
        <v>3829</v>
      </c>
      <c r="P314" s="1" t="s">
        <v>3830</v>
      </c>
      <c r="Q314" s="1" t="s">
        <v>1144</v>
      </c>
      <c r="R314" s="1" t="s">
        <v>3831</v>
      </c>
      <c r="S314" s="1" t="s">
        <v>1505</v>
      </c>
      <c r="T314" s="1" t="str">
        <f t="shared" si="12"/>
        <v>Blambangan Rt.002/Rw.005, Kauman Kidul, Kecamatan Sidorejo, Kota Salatiga</v>
      </c>
      <c r="U314" s="1" t="s">
        <v>1505</v>
      </c>
      <c r="V314" s="1" t="s">
        <v>1507</v>
      </c>
      <c r="W314" s="1" t="s">
        <v>1508</v>
      </c>
      <c r="X314" s="1" t="s">
        <v>1507</v>
      </c>
      <c r="Y314" s="1" t="str">
        <f t="shared" si="13"/>
        <v>33</v>
      </c>
      <c r="Z314" s="1" t="str">
        <f>VLOOKUP(Y314,ja!E$2:F$35,2,FALSE)</f>
        <v>Jawa Tengah</v>
      </c>
      <c r="AA314" s="1" t="str">
        <f t="shared" si="14"/>
        <v>3373</v>
      </c>
      <c r="AB314" s="1" t="str">
        <f t="shared" si="15"/>
        <v>BPS Kota Salatiga</v>
      </c>
      <c r="AC314" s="1">
        <v>3309</v>
      </c>
      <c r="AD314" s="1" t="s">
        <v>376</v>
      </c>
      <c r="AE314" s="5">
        <v>3309</v>
      </c>
      <c r="AF314" s="2" t="s">
        <v>376</v>
      </c>
      <c r="AG314" s="1">
        <v>1</v>
      </c>
      <c r="AH314" s="5">
        <f>VLOOKUP(D314,'olah pemlap'!G$2:J$589,3,FALSE)</f>
        <v>340016142</v>
      </c>
      <c r="AI314" s="1" t="e">
        <f>VLOOKUP(AH314,BiodataPemlap!B$2:O$152,5,FALSE)</f>
        <v>#N/A</v>
      </c>
    </row>
    <row r="315" spans="1:35" ht="12.75">
      <c r="A315" s="3">
        <v>45451.346378298607</v>
      </c>
      <c r="B315" s="1" t="s">
        <v>18</v>
      </c>
      <c r="C315" s="4" t="str">
        <f t="shared" si="9"/>
        <v>DIV KS</v>
      </c>
      <c r="D315" s="24" t="s">
        <v>3832</v>
      </c>
      <c r="E315" s="2" t="s">
        <v>732</v>
      </c>
      <c r="F315" s="1">
        <f t="shared" si="16"/>
        <v>1</v>
      </c>
      <c r="G315" s="1" t="e">
        <f>VLOOKUP(D315,Sheet1!$A$2:$D$540,4,FALSE)</f>
        <v>#N/A</v>
      </c>
      <c r="H315" s="1" t="e">
        <f t="shared" si="10"/>
        <v>#N/A</v>
      </c>
      <c r="I315" s="1" t="s">
        <v>3833</v>
      </c>
      <c r="J315" s="25" t="s">
        <v>3834</v>
      </c>
      <c r="K315" s="23" t="str">
        <f t="shared" si="11"/>
        <v>6281217409819</v>
      </c>
      <c r="L315" s="26" t="s">
        <v>3835</v>
      </c>
      <c r="M315" s="1" t="s">
        <v>3836</v>
      </c>
      <c r="N315" s="1" t="s">
        <v>1141</v>
      </c>
      <c r="O315" s="1" t="s">
        <v>3837</v>
      </c>
      <c r="P315" s="1" t="s">
        <v>3838</v>
      </c>
      <c r="Q315" s="1" t="s">
        <v>1144</v>
      </c>
      <c r="R315" s="1" t="s">
        <v>3839</v>
      </c>
      <c r="S315" s="1" t="s">
        <v>1402</v>
      </c>
      <c r="T315" s="1" t="str">
        <f t="shared" si="12"/>
        <v>Jalan Pahlawan Gg. Guworejo 3 No. 786A Rt.3/Rw.5, Kelurahan Gedongombo, Kecamatan Semanding, Tuban, Jawa Timur</v>
      </c>
      <c r="U315" s="1" t="s">
        <v>3840</v>
      </c>
      <c r="V315" s="1" t="s">
        <v>1405</v>
      </c>
      <c r="W315" s="1" t="s">
        <v>3841</v>
      </c>
      <c r="X315" s="1" t="s">
        <v>1405</v>
      </c>
      <c r="Y315" s="1" t="str">
        <f t="shared" si="13"/>
        <v>35</v>
      </c>
      <c r="Z315" s="1" t="str">
        <f>VLOOKUP(Y315,ja!E$2:F$35,2,FALSE)</f>
        <v>Jawa Timur</v>
      </c>
      <c r="AA315" s="1" t="str">
        <f t="shared" si="14"/>
        <v>3523</v>
      </c>
      <c r="AB315" s="1" t="str">
        <f t="shared" si="15"/>
        <v>BPS Kabupaten Tuban</v>
      </c>
      <c r="AD315" s="1" t="s">
        <v>1150</v>
      </c>
      <c r="AE315" s="5" t="s">
        <v>733</v>
      </c>
      <c r="AF315" s="2" t="s">
        <v>734</v>
      </c>
      <c r="AG315" s="1">
        <v>1</v>
      </c>
      <c r="AH315" s="5">
        <f>VLOOKUP(D315,'olah pemlap'!G$2:J$589,3,FALSE)</f>
        <v>340015985</v>
      </c>
      <c r="AI315" s="1" t="e">
        <f>VLOOKUP(AH315,BiodataPemlap!B$2:O$152,5,FALSE)</f>
        <v>#N/A</v>
      </c>
    </row>
    <row r="316" spans="1:35" ht="12.75">
      <c r="A316" s="3">
        <v>45451.689735763888</v>
      </c>
      <c r="B316" s="1" t="s">
        <v>18</v>
      </c>
      <c r="C316" s="4" t="str">
        <f t="shared" si="9"/>
        <v>DIV KS</v>
      </c>
      <c r="D316" s="24" t="s">
        <v>3842</v>
      </c>
      <c r="E316" s="2" t="s">
        <v>412</v>
      </c>
      <c r="F316" s="1">
        <f t="shared" si="16"/>
        <v>1</v>
      </c>
      <c r="G316" s="1" t="e">
        <f>VLOOKUP(D316,Sheet1!$A$2:$D$540,4,FALSE)</f>
        <v>#N/A</v>
      </c>
      <c r="H316" s="1" t="e">
        <f t="shared" si="10"/>
        <v>#N/A</v>
      </c>
      <c r="I316" s="1" t="s">
        <v>3843</v>
      </c>
      <c r="J316" s="25" t="s">
        <v>3844</v>
      </c>
      <c r="K316" s="23" t="str">
        <f t="shared" si="11"/>
        <v>6285876780397</v>
      </c>
      <c r="L316" s="23" t="s">
        <v>3845</v>
      </c>
      <c r="M316" s="1" t="s">
        <v>412</v>
      </c>
      <c r="N316" s="1" t="s">
        <v>1141</v>
      </c>
      <c r="O316" s="1" t="s">
        <v>3846</v>
      </c>
      <c r="P316" s="1" t="s">
        <v>3847</v>
      </c>
      <c r="Q316" s="1" t="s">
        <v>1144</v>
      </c>
      <c r="R316" s="1" t="s">
        <v>3848</v>
      </c>
      <c r="S316" s="1" t="s">
        <v>1359</v>
      </c>
      <c r="T316" s="1" t="str">
        <f t="shared" si="12"/>
        <v>Rt07/Rw07, Nomor 22, Jalan Raya Tengger Selatan, Kelurahan Gajahmungkur, Kecamatan Gajahmungkur, Kota Semarang</v>
      </c>
      <c r="U316" s="1" t="s">
        <v>2055</v>
      </c>
      <c r="V316" s="1" t="s">
        <v>1372</v>
      </c>
      <c r="W316" s="1" t="s">
        <v>1361</v>
      </c>
      <c r="X316" s="1" t="s">
        <v>1372</v>
      </c>
      <c r="Y316" s="1" t="str">
        <f t="shared" si="13"/>
        <v>33</v>
      </c>
      <c r="Z316" s="1" t="str">
        <f>VLOOKUP(Y316,ja!E$2:F$35,2,FALSE)</f>
        <v>Jawa Tengah</v>
      </c>
      <c r="AA316" s="1" t="str">
        <f t="shared" si="14"/>
        <v>3302</v>
      </c>
      <c r="AB316" s="1" t="str">
        <f t="shared" si="15"/>
        <v>BPS Kabupaten Banyumas</v>
      </c>
      <c r="AD316" s="1" t="s">
        <v>1150</v>
      </c>
      <c r="AE316" s="5" t="s">
        <v>411</v>
      </c>
      <c r="AF316" s="2" t="s">
        <v>373</v>
      </c>
      <c r="AG316" s="1">
        <v>1</v>
      </c>
      <c r="AH316" s="5" t="e">
        <f>VLOOKUP(D316,'olah pemlap'!G$2:J$589,3,FALSE)</f>
        <v>#N/A</v>
      </c>
      <c r="AI316" s="1" t="e">
        <f>VLOOKUP(AH316,BiodataPemlap!B$2:O$152,5,FALSE)</f>
        <v>#N/A</v>
      </c>
    </row>
    <row r="317" spans="1:35" ht="12.75">
      <c r="A317" s="3">
        <v>45448.689682083335</v>
      </c>
      <c r="B317" s="1" t="s">
        <v>23</v>
      </c>
      <c r="C317" s="4" t="str">
        <f t="shared" si="9"/>
        <v>DIII ST</v>
      </c>
      <c r="D317" s="24" t="s">
        <v>3849</v>
      </c>
      <c r="E317" s="2" t="s">
        <v>833</v>
      </c>
      <c r="F317" s="1">
        <f t="shared" si="16"/>
        <v>1</v>
      </c>
      <c r="G317" s="1" t="e">
        <f>VLOOKUP(D317,Sheet1!$A$2:$D$540,4,FALSE)</f>
        <v>#N/A</v>
      </c>
      <c r="H317" s="1" t="e">
        <f t="shared" si="10"/>
        <v>#N/A</v>
      </c>
      <c r="I317" s="1" t="s">
        <v>3850</v>
      </c>
      <c r="J317" s="25" t="s">
        <v>3851</v>
      </c>
      <c r="K317" s="23" t="str">
        <f t="shared" si="11"/>
        <v>628981706014</v>
      </c>
      <c r="L317" s="23" t="s">
        <v>3852</v>
      </c>
      <c r="M317" s="1" t="s">
        <v>3853</v>
      </c>
      <c r="N317" s="1" t="s">
        <v>1177</v>
      </c>
      <c r="O317" s="1" t="s">
        <v>3854</v>
      </c>
      <c r="P317" s="1" t="s">
        <v>3855</v>
      </c>
      <c r="Q317" s="1" t="s">
        <v>1144</v>
      </c>
      <c r="R317" s="1" t="s">
        <v>3856</v>
      </c>
      <c r="S317" s="1" t="s">
        <v>3857</v>
      </c>
      <c r="T317" s="1" t="str">
        <f t="shared" si="12"/>
        <v>Jl. K.H.Mansyur, Gg. Merak No.16,  Rt.045/Rw007, Sampit, Delta Pawan</v>
      </c>
      <c r="U317" s="1" t="s">
        <v>3858</v>
      </c>
      <c r="V317" s="1" t="s">
        <v>3859</v>
      </c>
      <c r="W317" s="1" t="s">
        <v>1161</v>
      </c>
      <c r="X317" s="1" t="s">
        <v>3859</v>
      </c>
      <c r="Y317" s="1" t="str">
        <f t="shared" si="13"/>
        <v>61</v>
      </c>
      <c r="Z317" s="1" t="str">
        <f>VLOOKUP(Y317,ja!E$2:F$35,2,FALSE)</f>
        <v>Kalimantan Barat</v>
      </c>
      <c r="AA317" s="1" t="str">
        <f t="shared" si="14"/>
        <v>6106</v>
      </c>
      <c r="AB317" s="1" t="str">
        <f t="shared" si="15"/>
        <v>BPS Kabupaten Ketapang</v>
      </c>
      <c r="AD317" s="1" t="s">
        <v>1150</v>
      </c>
      <c r="AE317" s="5" t="s">
        <v>834</v>
      </c>
      <c r="AF317" s="2" t="s">
        <v>835</v>
      </c>
      <c r="AG317" s="1">
        <v>1</v>
      </c>
      <c r="AH317" s="5">
        <f>VLOOKUP(D317,'olah pemlap'!G$2:J$589,3,FALSE)</f>
        <v>340055307</v>
      </c>
      <c r="AI317" s="1" t="e">
        <f>VLOOKUP(AH317,BiodataPemlap!B$2:O$152,5,FALSE)</f>
        <v>#N/A</v>
      </c>
    </row>
    <row r="318" spans="1:35" ht="12.75">
      <c r="A318" s="3">
        <v>45448.880544618056</v>
      </c>
      <c r="B318" s="1" t="s">
        <v>103</v>
      </c>
      <c r="C318" s="4" t="str">
        <f t="shared" si="9"/>
        <v>DIV ST</v>
      </c>
      <c r="D318" s="24" t="s">
        <v>3860</v>
      </c>
      <c r="E318" s="2" t="s">
        <v>3861</v>
      </c>
      <c r="F318" s="1">
        <f t="shared" si="16"/>
        <v>1</v>
      </c>
      <c r="G318" s="1" t="e">
        <f>VLOOKUP(D318,Sheet1!$A$2:$D$540,4,FALSE)</f>
        <v>#N/A</v>
      </c>
      <c r="H318" s="1" t="e">
        <f t="shared" si="10"/>
        <v>#N/A</v>
      </c>
      <c r="I318" s="1" t="s">
        <v>3862</v>
      </c>
      <c r="J318" s="25" t="s">
        <v>3863</v>
      </c>
      <c r="K318" s="23" t="str">
        <f t="shared" si="11"/>
        <v>62816600145</v>
      </c>
      <c r="L318" s="26" t="s">
        <v>3864</v>
      </c>
      <c r="M318" s="1" t="s">
        <v>282</v>
      </c>
      <c r="N318" s="1" t="s">
        <v>1177</v>
      </c>
      <c r="O318" s="1" t="s">
        <v>3813</v>
      </c>
      <c r="P318" s="1" t="s">
        <v>3865</v>
      </c>
      <c r="Q318" s="1" t="s">
        <v>1144</v>
      </c>
      <c r="R318" s="1" t="s">
        <v>3866</v>
      </c>
      <c r="S318" s="1" t="s">
        <v>1371</v>
      </c>
      <c r="T318" s="1" t="str">
        <f t="shared" si="12"/>
        <v>Rt.7/Rw.1, No.27A 7, Jl. Wedana, Balimester, Jatinegara</v>
      </c>
      <c r="U318" s="1" t="s">
        <v>1158</v>
      </c>
      <c r="V318" s="1" t="s">
        <v>1372</v>
      </c>
      <c r="W318" s="1" t="s">
        <v>1161</v>
      </c>
      <c r="X318" s="1" t="s">
        <v>1161</v>
      </c>
      <c r="Y318" s="1" t="str">
        <f t="shared" si="13"/>
        <v>31</v>
      </c>
      <c r="Z318" s="1" t="str">
        <f>VLOOKUP(Y318,ja!E$2:F$35,2,FALSE)</f>
        <v>DKI Jakarta</v>
      </c>
      <c r="AA318" s="1" t="str">
        <f t="shared" si="14"/>
        <v>3172</v>
      </c>
      <c r="AB318" s="1" t="str">
        <f t="shared" si="15"/>
        <v>BPS Kota Jakarta Timur</v>
      </c>
      <c r="AD318" s="1" t="s">
        <v>1150</v>
      </c>
      <c r="AE318" s="5" t="s">
        <v>276</v>
      </c>
      <c r="AF318" s="2" t="s">
        <v>277</v>
      </c>
      <c r="AG318" s="1">
        <v>1</v>
      </c>
      <c r="AH318" s="5" t="e">
        <f>VLOOKUP(D318,'olah pemlap'!G$2:J$589,3,FALSE)</f>
        <v>#N/A</v>
      </c>
      <c r="AI318" s="1" t="e">
        <f>VLOOKUP(AH318,BiodataPemlap!B$2:O$152,5,FALSE)</f>
        <v>#N/A</v>
      </c>
    </row>
    <row r="319" spans="1:35" ht="12.75">
      <c r="A319" s="3">
        <v>45448.720781631942</v>
      </c>
      <c r="B319" s="1" t="s">
        <v>18</v>
      </c>
      <c r="C319" s="4" t="str">
        <f t="shared" si="9"/>
        <v>DIV KS</v>
      </c>
      <c r="D319" s="24" t="s">
        <v>3867</v>
      </c>
      <c r="E319" s="2" t="s">
        <v>465</v>
      </c>
      <c r="F319" s="1">
        <f t="shared" si="16"/>
        <v>1</v>
      </c>
      <c r="G319" s="1" t="e">
        <f>VLOOKUP(D319,Sheet1!$A$2:$D$540,4,FALSE)</f>
        <v>#N/A</v>
      </c>
      <c r="H319" s="1" t="e">
        <f t="shared" si="10"/>
        <v>#N/A</v>
      </c>
      <c r="I319" s="1" t="s">
        <v>3868</v>
      </c>
      <c r="J319" s="25" t="s">
        <v>3869</v>
      </c>
      <c r="K319" s="23" t="str">
        <f t="shared" si="11"/>
        <v>6281228054210</v>
      </c>
      <c r="L319" s="23" t="s">
        <v>3870</v>
      </c>
      <c r="M319" s="1" t="s">
        <v>465</v>
      </c>
      <c r="N319" s="1" t="s">
        <v>1155</v>
      </c>
      <c r="O319" s="1" t="s">
        <v>3871</v>
      </c>
      <c r="P319" s="1" t="s">
        <v>3872</v>
      </c>
      <c r="Q319" s="1" t="s">
        <v>1144</v>
      </c>
      <c r="R319" s="1" t="s">
        <v>3873</v>
      </c>
      <c r="S319" s="1" t="s">
        <v>1193</v>
      </c>
      <c r="T319" s="1" t="str">
        <f t="shared" si="12"/>
        <v>Damaran Rt 02/Rw 02, Gayamprit, Klaten Selatan, Kabupaten Klaten, Jawa Tengah 57423</v>
      </c>
      <c r="U319" s="1" t="s">
        <v>1559</v>
      </c>
      <c r="V319" s="1" t="s">
        <v>1195</v>
      </c>
      <c r="W319" s="1" t="s">
        <v>1561</v>
      </c>
      <c r="X319" s="1" t="s">
        <v>1195</v>
      </c>
      <c r="Y319" s="1" t="str">
        <f t="shared" si="13"/>
        <v>33</v>
      </c>
      <c r="Z319" s="1" t="str">
        <f>VLOOKUP(Y319,ja!E$2:F$35,2,FALSE)</f>
        <v>Jawa Tengah</v>
      </c>
      <c r="AA319" s="1" t="str">
        <f t="shared" si="14"/>
        <v>3310</v>
      </c>
      <c r="AB319" s="1" t="str">
        <f t="shared" si="15"/>
        <v>BPS Kabupaten Klaten</v>
      </c>
      <c r="AD319" s="1" t="s">
        <v>1150</v>
      </c>
      <c r="AE319" s="5" t="s">
        <v>462</v>
      </c>
      <c r="AF319" s="2" t="s">
        <v>463</v>
      </c>
      <c r="AG319" s="1">
        <v>1</v>
      </c>
      <c r="AH319" s="5" t="e">
        <f>VLOOKUP(D319,'olah pemlap'!G$2:J$589,3,FALSE)</f>
        <v>#N/A</v>
      </c>
      <c r="AI319" s="1" t="e">
        <f>VLOOKUP(AH319,BiodataPemlap!B$2:O$152,5,FALSE)</f>
        <v>#N/A</v>
      </c>
    </row>
    <row r="320" spans="1:35" ht="12.75">
      <c r="A320" s="3">
        <v>45448.721891273148</v>
      </c>
      <c r="B320" s="1" t="s">
        <v>75</v>
      </c>
      <c r="C320" s="4" t="str">
        <f t="shared" si="9"/>
        <v>DIV KS</v>
      </c>
      <c r="D320" s="24" t="s">
        <v>3874</v>
      </c>
      <c r="E320" s="2" t="s">
        <v>379</v>
      </c>
      <c r="F320" s="1">
        <f t="shared" si="16"/>
        <v>1</v>
      </c>
      <c r="G320" s="1" t="e">
        <f>VLOOKUP(D320,Sheet1!$A$2:$D$540,4,FALSE)</f>
        <v>#N/A</v>
      </c>
      <c r="H320" s="1" t="e">
        <f t="shared" si="10"/>
        <v>#N/A</v>
      </c>
      <c r="I320" s="1" t="s">
        <v>3875</v>
      </c>
      <c r="J320" s="25" t="s">
        <v>3876</v>
      </c>
      <c r="K320" s="23" t="str">
        <f t="shared" si="11"/>
        <v>6285726168156</v>
      </c>
      <c r="L320" s="23" t="s">
        <v>3877</v>
      </c>
      <c r="M320" s="1" t="s">
        <v>3878</v>
      </c>
      <c r="N320" s="1" t="s">
        <v>1141</v>
      </c>
      <c r="O320" s="1" t="s">
        <v>3879</v>
      </c>
      <c r="P320" s="1" t="s">
        <v>3880</v>
      </c>
      <c r="Q320" s="1" t="s">
        <v>1144</v>
      </c>
      <c r="R320" s="1" t="s">
        <v>3881</v>
      </c>
      <c r="S320" s="1" t="s">
        <v>3882</v>
      </c>
      <c r="T320" s="1" t="str">
        <f t="shared" si="12"/>
        <v>Rt 04/Rw 02 Dusun Jatimas, Desa Manggarmas, Kecamatan Godong</v>
      </c>
      <c r="U320" s="1" t="s">
        <v>1359</v>
      </c>
      <c r="V320" s="1" t="s">
        <v>1361</v>
      </c>
      <c r="W320" s="1" t="s">
        <v>1362</v>
      </c>
      <c r="X320" s="1" t="s">
        <v>1361</v>
      </c>
      <c r="Y320" s="1" t="str">
        <f t="shared" si="13"/>
        <v>33</v>
      </c>
      <c r="Z320" s="1" t="str">
        <f>VLOOKUP(Y320,ja!E$2:F$35,2,FALSE)</f>
        <v>Jawa Tengah</v>
      </c>
      <c r="AA320" s="1" t="str">
        <f t="shared" si="14"/>
        <v>3300</v>
      </c>
      <c r="AB320" s="1" t="str">
        <f t="shared" si="15"/>
        <v>BPS Provinsi Jawa Tengah</v>
      </c>
      <c r="AC320" s="1">
        <v>3315</v>
      </c>
      <c r="AD320" s="1" t="s">
        <v>380</v>
      </c>
      <c r="AE320" s="5">
        <v>3315</v>
      </c>
      <c r="AF320" s="2" t="s">
        <v>380</v>
      </c>
      <c r="AG320" s="1">
        <v>1</v>
      </c>
      <c r="AH320" s="5" t="e">
        <f>VLOOKUP(D320,'olah pemlap'!G$2:J$589,3,FALSE)</f>
        <v>#N/A</v>
      </c>
      <c r="AI320" s="1" t="e">
        <f>VLOOKUP(AH320,BiodataPemlap!B$2:O$152,5,FALSE)</f>
        <v>#N/A</v>
      </c>
    </row>
    <row r="321" spans="1:35" ht="12.75">
      <c r="A321" s="3">
        <v>45448.732771006944</v>
      </c>
      <c r="B321" s="1" t="s">
        <v>32</v>
      </c>
      <c r="C321" s="4" t="str">
        <f t="shared" si="9"/>
        <v>DIV KS</v>
      </c>
      <c r="D321" s="24" t="s">
        <v>3883</v>
      </c>
      <c r="E321" s="2" t="s">
        <v>840</v>
      </c>
      <c r="F321" s="1">
        <f t="shared" si="16"/>
        <v>1</v>
      </c>
      <c r="G321" s="1" t="e">
        <f>VLOOKUP(D321,Sheet1!$A$2:$D$540,4,FALSE)</f>
        <v>#N/A</v>
      </c>
      <c r="H321" s="1" t="e">
        <f t="shared" si="10"/>
        <v>#N/A</v>
      </c>
      <c r="I321" s="1" t="s">
        <v>3884</v>
      </c>
      <c r="J321" s="25" t="s">
        <v>3885</v>
      </c>
      <c r="K321" s="23" t="str">
        <f t="shared" si="11"/>
        <v>6281273649926</v>
      </c>
      <c r="L321" s="26" t="s">
        <v>3886</v>
      </c>
      <c r="M321" s="1" t="s">
        <v>840</v>
      </c>
      <c r="N321" s="1" t="s">
        <v>1177</v>
      </c>
      <c r="O321" s="1" t="s">
        <v>3887</v>
      </c>
      <c r="P321" s="1" t="s">
        <v>3888</v>
      </c>
      <c r="Q321" s="1" t="s">
        <v>1144</v>
      </c>
      <c r="R321" s="1" t="s">
        <v>3889</v>
      </c>
      <c r="S321" s="1" t="s">
        <v>3890</v>
      </c>
      <c r="T321" s="1" t="str">
        <f t="shared" si="12"/>
        <v>Jalan Veteran No 56, Rt 032/ Rw 005, Kelurahan Roban, Singkawang Tengah</v>
      </c>
      <c r="U321" s="1" t="s">
        <v>1661</v>
      </c>
      <c r="V321" s="1" t="s">
        <v>3891</v>
      </c>
      <c r="W321" s="1" t="s">
        <v>1663</v>
      </c>
      <c r="X321" s="1" t="s">
        <v>3891</v>
      </c>
      <c r="Y321" s="1" t="str">
        <f t="shared" si="13"/>
        <v>61</v>
      </c>
      <c r="Z321" s="1" t="str">
        <f>VLOOKUP(Y321,ja!E$2:F$35,2,FALSE)</f>
        <v>Kalimantan Barat</v>
      </c>
      <c r="AA321" s="1" t="str">
        <f t="shared" si="14"/>
        <v>6172</v>
      </c>
      <c r="AB321" s="1" t="str">
        <f t="shared" si="15"/>
        <v>BPS Kota Singkawang</v>
      </c>
      <c r="AD321" s="1" t="s">
        <v>1150</v>
      </c>
      <c r="AE321" s="5" t="s">
        <v>841</v>
      </c>
      <c r="AF321" s="2" t="s">
        <v>842</v>
      </c>
      <c r="AG321" s="1">
        <v>1</v>
      </c>
      <c r="AH321" s="5">
        <f>VLOOKUP(D321,'olah pemlap'!G$2:J$589,3,FALSE)</f>
        <v>340017363</v>
      </c>
      <c r="AI321" s="1" t="e">
        <f>VLOOKUP(AH321,BiodataPemlap!B$2:O$152,5,FALSE)</f>
        <v>#N/A</v>
      </c>
    </row>
    <row r="322" spans="1:35" ht="12.75">
      <c r="A322" s="3">
        <v>45448.744833935183</v>
      </c>
      <c r="B322" s="1" t="s">
        <v>41</v>
      </c>
      <c r="C322" s="4" t="str">
        <f t="shared" si="9"/>
        <v>DIV ST</v>
      </c>
      <c r="D322" s="24" t="s">
        <v>3892</v>
      </c>
      <c r="E322" s="2" t="s">
        <v>65</v>
      </c>
      <c r="F322" s="1">
        <f t="shared" si="16"/>
        <v>1</v>
      </c>
      <c r="G322" s="1" t="s">
        <v>65</v>
      </c>
      <c r="H322" s="1">
        <f t="shared" si="10"/>
        <v>1</v>
      </c>
      <c r="I322" s="1" t="s">
        <v>3893</v>
      </c>
      <c r="J322" s="25" t="s">
        <v>3894</v>
      </c>
      <c r="K322" s="23" t="str">
        <f t="shared" si="11"/>
        <v>6288262323596</v>
      </c>
      <c r="L322" s="23" t="s">
        <v>3895</v>
      </c>
      <c r="M322" s="1" t="s">
        <v>3896</v>
      </c>
      <c r="N322" s="1" t="s">
        <v>1141</v>
      </c>
      <c r="O322" s="1" t="s">
        <v>3897</v>
      </c>
      <c r="P322" s="1" t="s">
        <v>1191</v>
      </c>
      <c r="Q322" s="1" t="s">
        <v>1144</v>
      </c>
      <c r="R322" s="1" t="s">
        <v>3898</v>
      </c>
      <c r="S322" s="1" t="s">
        <v>1393</v>
      </c>
      <c r="T322" s="1" t="str">
        <f t="shared" si="12"/>
        <v>Jalan Cempaka No 034, Bakaran Batu, Lubuk Pakam, Deli Serdang, Sumatera Utara. 20512</v>
      </c>
      <c r="U322" s="1" t="s">
        <v>1393</v>
      </c>
      <c r="V322" s="1" t="s">
        <v>1497</v>
      </c>
      <c r="W322" s="1" t="s">
        <v>1182</v>
      </c>
      <c r="X322" s="1" t="s">
        <v>1497</v>
      </c>
      <c r="Y322" s="1" t="str">
        <f t="shared" si="13"/>
        <v>12</v>
      </c>
      <c r="Z322" s="1" t="str">
        <f>VLOOKUP(Y322,ja!E$2:F$35,2,FALSE)</f>
        <v>Sumatera Utara</v>
      </c>
      <c r="AA322" s="1" t="str">
        <f t="shared" si="14"/>
        <v>1212</v>
      </c>
      <c r="AB322" s="1" t="str">
        <f t="shared" si="15"/>
        <v>BPS Kabupaten Deli Serdang</v>
      </c>
      <c r="AD322" s="1" t="s">
        <v>1150</v>
      </c>
      <c r="AE322" s="5" t="s">
        <v>59</v>
      </c>
      <c r="AF322" s="2" t="s">
        <v>60</v>
      </c>
      <c r="AG322" s="1">
        <v>2</v>
      </c>
      <c r="AH322" s="5" t="e">
        <f>VLOOKUP(D322,'olah pemlap'!G$2:J$589,3,FALSE)</f>
        <v>#N/A</v>
      </c>
      <c r="AI322" s="1" t="e">
        <f>VLOOKUP(AH322,BiodataPemlap!B$2:O$152,5,FALSE)</f>
        <v>#N/A</v>
      </c>
    </row>
    <row r="323" spans="1:35" ht="12.75">
      <c r="A323" s="3">
        <v>45448.745980127314</v>
      </c>
      <c r="B323" s="1" t="s">
        <v>35</v>
      </c>
      <c r="C323" s="4" t="str">
        <f t="shared" si="9"/>
        <v>DIV ST</v>
      </c>
      <c r="D323" s="24" t="s">
        <v>3899</v>
      </c>
      <c r="E323" s="2" t="s">
        <v>3900</v>
      </c>
      <c r="F323" s="1">
        <f t="shared" si="16"/>
        <v>1</v>
      </c>
      <c r="G323" s="1" t="e">
        <f>VLOOKUP(D323,Sheet1!$A$2:$D$540,4,FALSE)</f>
        <v>#N/A</v>
      </c>
      <c r="H323" s="1" t="e">
        <f t="shared" si="10"/>
        <v>#N/A</v>
      </c>
      <c r="I323" s="1" t="s">
        <v>3901</v>
      </c>
      <c r="J323" s="1">
        <v>6285642420849</v>
      </c>
      <c r="K323" s="23">
        <f t="shared" si="11"/>
        <v>6285642420849</v>
      </c>
      <c r="L323" s="23" t="s">
        <v>3902</v>
      </c>
      <c r="M323" s="1" t="s">
        <v>3900</v>
      </c>
      <c r="N323" s="1" t="s">
        <v>1141</v>
      </c>
      <c r="O323" s="1" t="s">
        <v>3903</v>
      </c>
      <c r="P323" s="1" t="s">
        <v>3904</v>
      </c>
      <c r="Q323" s="1" t="s">
        <v>1144</v>
      </c>
      <c r="R323" s="1" t="s">
        <v>3905</v>
      </c>
      <c r="S323" s="1" t="s">
        <v>1332</v>
      </c>
      <c r="T323" s="1" t="str">
        <f t="shared" si="12"/>
        <v>Kepoh Rt 1/ Rw 5, Cangkol, Kec. Mojolaban</v>
      </c>
      <c r="U323" s="1" t="s">
        <v>1559</v>
      </c>
      <c r="V323" s="1" t="s">
        <v>1333</v>
      </c>
      <c r="W323" s="1" t="s">
        <v>1561</v>
      </c>
      <c r="X323" s="1" t="s">
        <v>1333</v>
      </c>
      <c r="Y323" s="1" t="str">
        <f t="shared" si="13"/>
        <v>33</v>
      </c>
      <c r="Z323" s="1" t="str">
        <f>VLOOKUP(Y323,ja!E$2:F$35,2,FALSE)</f>
        <v>Jawa Tengah</v>
      </c>
      <c r="AA323" s="1" t="str">
        <f t="shared" si="14"/>
        <v>3311</v>
      </c>
      <c r="AB323" s="1" t="str">
        <f t="shared" si="15"/>
        <v>BPS Kabupaten Sukoharjo</v>
      </c>
      <c r="AD323" s="1" t="s">
        <v>1150</v>
      </c>
      <c r="AE323" s="5" t="s">
        <v>471</v>
      </c>
      <c r="AF323" s="2" t="s">
        <v>472</v>
      </c>
      <c r="AG323" s="1">
        <v>1</v>
      </c>
      <c r="AH323" s="5">
        <f>VLOOKUP(D323,'olah pemlap'!G$2:J$589,3,FALSE)</f>
        <v>340016561</v>
      </c>
      <c r="AI323" s="1" t="e">
        <f>VLOOKUP(AH323,BiodataPemlap!B$2:O$152,5,FALSE)</f>
        <v>#N/A</v>
      </c>
    </row>
    <row r="324" spans="1:35" ht="12.75">
      <c r="A324" s="3">
        <v>45449.751094479172</v>
      </c>
      <c r="B324" s="1" t="s">
        <v>41</v>
      </c>
      <c r="C324" s="4" t="str">
        <f t="shared" si="9"/>
        <v>DIV ST</v>
      </c>
      <c r="D324" s="24" t="s">
        <v>3906</v>
      </c>
      <c r="E324" s="2" t="s">
        <v>529</v>
      </c>
      <c r="F324" s="1">
        <f t="shared" si="16"/>
        <v>1</v>
      </c>
      <c r="G324" s="1" t="e">
        <f>VLOOKUP(D324,Sheet1!$A$2:$D$540,4,FALSE)</f>
        <v>#N/A</v>
      </c>
      <c r="H324" s="1" t="e">
        <f t="shared" si="10"/>
        <v>#N/A</v>
      </c>
      <c r="I324" s="1" t="s">
        <v>3907</v>
      </c>
      <c r="J324" s="25" t="s">
        <v>3908</v>
      </c>
      <c r="K324" s="23" t="str">
        <f t="shared" si="11"/>
        <v>6281229412243</v>
      </c>
      <c r="L324" s="23" t="s">
        <v>3909</v>
      </c>
      <c r="M324" s="1" t="s">
        <v>3910</v>
      </c>
      <c r="N324" s="1" t="s">
        <v>1893</v>
      </c>
      <c r="O324" s="1" t="s">
        <v>3911</v>
      </c>
      <c r="P324" s="1" t="s">
        <v>3912</v>
      </c>
      <c r="Q324" s="1" t="s">
        <v>1144</v>
      </c>
      <c r="R324" s="1" t="s">
        <v>3913</v>
      </c>
      <c r="S324" s="1" t="s">
        <v>3914</v>
      </c>
      <c r="T324" s="1" t="str">
        <f t="shared" si="12"/>
        <v xml:space="preserve">Rt 08/Rw 05 Demangan, Ngadirejo, Temanggung </v>
      </c>
      <c r="U324" s="1" t="s">
        <v>1169</v>
      </c>
      <c r="V324" s="1" t="s">
        <v>3915</v>
      </c>
      <c r="W324" s="1" t="s">
        <v>1172</v>
      </c>
      <c r="X324" s="1" t="s">
        <v>3915</v>
      </c>
      <c r="Y324" s="1" t="str">
        <f t="shared" si="13"/>
        <v>33</v>
      </c>
      <c r="Z324" s="1" t="str">
        <f>VLOOKUP(Y324,ja!E$2:F$35,2,FALSE)</f>
        <v>Jawa Tengah</v>
      </c>
      <c r="AA324" s="1" t="str">
        <f t="shared" si="14"/>
        <v>3323</v>
      </c>
      <c r="AB324" s="1" t="str">
        <f t="shared" si="15"/>
        <v>BPS Kabupaten Temanggung</v>
      </c>
      <c r="AD324" s="1" t="s">
        <v>1150</v>
      </c>
      <c r="AE324" s="5" t="s">
        <v>528</v>
      </c>
      <c r="AF324" s="2" t="s">
        <v>391</v>
      </c>
      <c r="AG324" s="1">
        <v>1</v>
      </c>
      <c r="AH324" s="5">
        <f>VLOOKUP(D324,'olah pemlap'!G$2:J$589,3,FALSE)</f>
        <v>340015024</v>
      </c>
      <c r="AI324" s="1" t="e">
        <f>VLOOKUP(AH324,BiodataPemlap!B$2:O$152,5,FALSE)</f>
        <v>#N/A</v>
      </c>
    </row>
    <row r="325" spans="1:35" ht="12.75">
      <c r="A325" s="3">
        <v>45448.765017569443</v>
      </c>
      <c r="B325" s="1" t="s">
        <v>18</v>
      </c>
      <c r="C325" s="4" t="str">
        <f t="shared" si="9"/>
        <v>DIV KS</v>
      </c>
      <c r="D325" s="24" t="s">
        <v>3916</v>
      </c>
      <c r="E325" s="2" t="s">
        <v>466</v>
      </c>
      <c r="F325" s="1">
        <f t="shared" si="16"/>
        <v>1</v>
      </c>
      <c r="G325" s="1" t="e">
        <f>VLOOKUP(D325,Sheet1!$A$2:$D$540,4,FALSE)</f>
        <v>#N/A</v>
      </c>
      <c r="H325" s="1" t="e">
        <f t="shared" si="10"/>
        <v>#N/A</v>
      </c>
      <c r="I325" s="1" t="s">
        <v>3917</v>
      </c>
      <c r="J325" s="25" t="s">
        <v>3918</v>
      </c>
      <c r="K325" s="23" t="str">
        <f t="shared" si="11"/>
        <v>62895392341274</v>
      </c>
      <c r="L325" s="26" t="s">
        <v>3919</v>
      </c>
      <c r="M325" s="1" t="s">
        <v>3920</v>
      </c>
      <c r="N325" s="1" t="s">
        <v>1141</v>
      </c>
      <c r="O325" s="1" t="s">
        <v>1329</v>
      </c>
      <c r="P325" s="1" t="s">
        <v>3921</v>
      </c>
      <c r="Q325" s="1" t="s">
        <v>1144</v>
      </c>
      <c r="R325" s="1" t="s">
        <v>3922</v>
      </c>
      <c r="S325" s="1" t="s">
        <v>1193</v>
      </c>
      <c r="T325" s="1" t="str">
        <f t="shared" si="12"/>
        <v>Sobrah Gede,Rt01 Rw11, Buntalan, Kec. Klaten Tengah, Kabupaten Klaten</v>
      </c>
      <c r="U325" s="1" t="s">
        <v>1559</v>
      </c>
      <c r="V325" s="1" t="s">
        <v>1195</v>
      </c>
      <c r="W325" s="1" t="s">
        <v>1561</v>
      </c>
      <c r="X325" s="1" t="s">
        <v>1195</v>
      </c>
      <c r="Y325" s="1" t="str">
        <f t="shared" si="13"/>
        <v>33</v>
      </c>
      <c r="Z325" s="1" t="str">
        <f>VLOOKUP(Y325,ja!E$2:F$35,2,FALSE)</f>
        <v>Jawa Tengah</v>
      </c>
      <c r="AA325" s="1" t="str">
        <f t="shared" si="14"/>
        <v>3310</v>
      </c>
      <c r="AB325" s="1" t="str">
        <f t="shared" si="15"/>
        <v>BPS Kabupaten Klaten</v>
      </c>
      <c r="AD325" s="1" t="s">
        <v>1150</v>
      </c>
      <c r="AE325" s="5" t="s">
        <v>462</v>
      </c>
      <c r="AF325" s="2" t="s">
        <v>463</v>
      </c>
      <c r="AG325" s="1">
        <v>1</v>
      </c>
      <c r="AH325" s="5" t="e">
        <f>VLOOKUP(D325,'olah pemlap'!G$2:J$589,3,FALSE)</f>
        <v>#N/A</v>
      </c>
      <c r="AI325" s="1" t="e">
        <f>VLOOKUP(AH325,BiodataPemlap!B$2:O$152,5,FALSE)</f>
        <v>#N/A</v>
      </c>
    </row>
    <row r="326" spans="1:35" ht="12.75">
      <c r="A326" s="3">
        <v>45448.771234849541</v>
      </c>
      <c r="B326" s="1" t="s">
        <v>23</v>
      </c>
      <c r="C326" s="4" t="str">
        <f t="shared" si="9"/>
        <v>DIII ST</v>
      </c>
      <c r="D326" s="24" t="s">
        <v>3923</v>
      </c>
      <c r="E326" s="2" t="s">
        <v>910</v>
      </c>
      <c r="F326" s="1">
        <f t="shared" si="16"/>
        <v>1</v>
      </c>
      <c r="G326" s="1" t="e">
        <f>VLOOKUP(D326,Sheet1!$A$2:$D$540,4,FALSE)</f>
        <v>#N/A</v>
      </c>
      <c r="H326" s="1" t="e">
        <f t="shared" si="10"/>
        <v>#N/A</v>
      </c>
      <c r="I326" s="1" t="s">
        <v>3924</v>
      </c>
      <c r="J326" s="25" t="s">
        <v>3925</v>
      </c>
      <c r="K326" s="23" t="str">
        <f t="shared" si="11"/>
        <v>6287789722564</v>
      </c>
      <c r="L326" s="23" t="s">
        <v>3926</v>
      </c>
      <c r="M326" s="1" t="s">
        <v>3927</v>
      </c>
      <c r="N326" s="1" t="s">
        <v>1177</v>
      </c>
      <c r="O326" s="1" t="s">
        <v>3928</v>
      </c>
      <c r="P326" s="1" t="s">
        <v>3929</v>
      </c>
      <c r="Q326" s="1" t="s">
        <v>1144</v>
      </c>
      <c r="R326" s="1" t="s">
        <v>3930</v>
      </c>
      <c r="S326" s="1" t="s">
        <v>3931</v>
      </c>
      <c r="T326" s="1" t="str">
        <f t="shared" si="12"/>
        <v>Jalan Moji Mohalo, Wandaka, Kulisusu</v>
      </c>
      <c r="U326" s="1" t="s">
        <v>3773</v>
      </c>
      <c r="V326" s="1" t="s">
        <v>3932</v>
      </c>
      <c r="W326" s="1" t="s">
        <v>2693</v>
      </c>
      <c r="X326" s="1" t="s">
        <v>3932</v>
      </c>
      <c r="Y326" s="1" t="str">
        <f t="shared" si="13"/>
        <v>74</v>
      </c>
      <c r="Z326" s="1" t="str">
        <f>VLOOKUP(Y326,ja!E$2:F$35,2,FALSE)</f>
        <v>Sulawesi Tenggara</v>
      </c>
      <c r="AA326" s="1" t="str">
        <f t="shared" si="14"/>
        <v>7409</v>
      </c>
      <c r="AB326" s="1" t="str">
        <f t="shared" si="15"/>
        <v>BPS Kabupaten Buton Utara</v>
      </c>
      <c r="AD326" s="1" t="s">
        <v>1150</v>
      </c>
      <c r="AE326" s="5" t="s">
        <v>911</v>
      </c>
      <c r="AF326" s="2" t="s">
        <v>912</v>
      </c>
      <c r="AG326" s="1">
        <v>1</v>
      </c>
      <c r="AH326" s="5">
        <f>VLOOKUP(D326,'olah pemlap'!G$2:J$589,3,FALSE)</f>
        <v>340057200</v>
      </c>
      <c r="AI326" s="1" t="e">
        <f>VLOOKUP(AH326,BiodataPemlap!B$2:O$152,5,FALSE)</f>
        <v>#N/A</v>
      </c>
    </row>
    <row r="327" spans="1:35" ht="12.75">
      <c r="A327" s="3">
        <v>45448.771235983797</v>
      </c>
      <c r="B327" s="1" t="s">
        <v>47</v>
      </c>
      <c r="C327" s="4" t="str">
        <f t="shared" si="9"/>
        <v>DIII ST</v>
      </c>
      <c r="D327" s="24" t="s">
        <v>3933</v>
      </c>
      <c r="E327" s="2" t="s">
        <v>913</v>
      </c>
      <c r="F327" s="1">
        <f t="shared" si="16"/>
        <v>1</v>
      </c>
      <c r="G327" s="1" t="e">
        <f>VLOOKUP(D327,Sheet1!$A$2:$D$540,4,FALSE)</f>
        <v>#N/A</v>
      </c>
      <c r="H327" s="1" t="e">
        <f t="shared" si="10"/>
        <v>#N/A</v>
      </c>
      <c r="I327" s="1" t="s">
        <v>3934</v>
      </c>
      <c r="J327" s="25" t="s">
        <v>3935</v>
      </c>
      <c r="K327" s="23" t="str">
        <f t="shared" si="11"/>
        <v>6281243095692</v>
      </c>
      <c r="L327" s="23" t="s">
        <v>3936</v>
      </c>
      <c r="M327" s="1" t="s">
        <v>3937</v>
      </c>
      <c r="N327" s="1" t="s">
        <v>1141</v>
      </c>
      <c r="O327" s="1" t="s">
        <v>3938</v>
      </c>
      <c r="P327" s="1" t="s">
        <v>3939</v>
      </c>
      <c r="Q327" s="1" t="s">
        <v>1144</v>
      </c>
      <c r="R327" s="1" t="s">
        <v>3940</v>
      </c>
      <c r="S327" s="1" t="s">
        <v>3931</v>
      </c>
      <c r="T327" s="1" t="str">
        <f t="shared" si="12"/>
        <v>Rt 01, Jln Wengkonuku No 5, Desa Waode Buri, Kecamatan Kulisusu Utara</v>
      </c>
      <c r="U327" s="1" t="s">
        <v>3773</v>
      </c>
      <c r="V327" s="1" t="s">
        <v>3932</v>
      </c>
      <c r="W327" s="1" t="s">
        <v>2693</v>
      </c>
      <c r="X327" s="1" t="s">
        <v>3932</v>
      </c>
      <c r="Y327" s="1" t="str">
        <f t="shared" si="13"/>
        <v>74</v>
      </c>
      <c r="Z327" s="1" t="str">
        <f>VLOOKUP(Y327,ja!E$2:F$35,2,FALSE)</f>
        <v>Sulawesi Tenggara</v>
      </c>
      <c r="AA327" s="1" t="str">
        <f t="shared" si="14"/>
        <v>7409</v>
      </c>
      <c r="AB327" s="1" t="str">
        <f t="shared" si="15"/>
        <v>BPS Kabupaten Buton Utara</v>
      </c>
      <c r="AD327" s="1" t="s">
        <v>1150</v>
      </c>
      <c r="AE327" s="5" t="s">
        <v>911</v>
      </c>
      <c r="AF327" s="2" t="s">
        <v>912</v>
      </c>
      <c r="AG327" s="1">
        <v>1</v>
      </c>
      <c r="AH327" s="5">
        <f>VLOOKUP(D327,'olah pemlap'!G$2:J$589,3,FALSE)</f>
        <v>340057200</v>
      </c>
      <c r="AI327" s="1" t="e">
        <f>VLOOKUP(AH327,BiodataPemlap!B$2:O$152,5,FALSE)</f>
        <v>#N/A</v>
      </c>
    </row>
    <row r="328" spans="1:35" ht="12.75">
      <c r="A328" s="3">
        <v>45448.790704270832</v>
      </c>
      <c r="B328" s="1" t="s">
        <v>35</v>
      </c>
      <c r="C328" s="4" t="str">
        <f t="shared" si="9"/>
        <v>DIV ST</v>
      </c>
      <c r="D328" s="24" t="s">
        <v>3941</v>
      </c>
      <c r="E328" s="2" t="s">
        <v>416</v>
      </c>
      <c r="F328" s="1">
        <f t="shared" si="16"/>
        <v>1</v>
      </c>
      <c r="G328" s="1" t="e">
        <f>VLOOKUP(D328,Sheet1!$A$2:$D$540,4,FALSE)</f>
        <v>#N/A</v>
      </c>
      <c r="H328" s="1" t="e">
        <f t="shared" si="10"/>
        <v>#N/A</v>
      </c>
      <c r="I328" s="1" t="s">
        <v>3942</v>
      </c>
      <c r="J328" s="25" t="s">
        <v>3943</v>
      </c>
      <c r="K328" s="23" t="str">
        <f t="shared" si="11"/>
        <v>6289638498752</v>
      </c>
      <c r="L328" s="23" t="s">
        <v>3944</v>
      </c>
      <c r="M328" s="1" t="s">
        <v>3945</v>
      </c>
      <c r="N328" s="1" t="s">
        <v>1189</v>
      </c>
      <c r="O328" s="1" t="s">
        <v>3946</v>
      </c>
      <c r="P328" s="1" t="s">
        <v>3947</v>
      </c>
      <c r="Q328" s="1" t="s">
        <v>1144</v>
      </c>
      <c r="R328" s="1" t="s">
        <v>3948</v>
      </c>
      <c r="S328" s="1" t="s">
        <v>1371</v>
      </c>
      <c r="T328" s="1" t="str">
        <f t="shared" si="12"/>
        <v>Jalan Pancurawis Gang Karanganyar 1 Rt.1/Rw.6, Purwokerto Kidul, Purwokerto Selatan, Banyumas, Jawa Tengah, Id 53147</v>
      </c>
      <c r="U328" s="1" t="s">
        <v>1486</v>
      </c>
      <c r="V328" s="1" t="s">
        <v>1372</v>
      </c>
      <c r="W328" s="1" t="s">
        <v>1487</v>
      </c>
      <c r="X328" s="1" t="s">
        <v>1372</v>
      </c>
      <c r="Y328" s="1" t="str">
        <f t="shared" si="13"/>
        <v>33</v>
      </c>
      <c r="Z328" s="1" t="str">
        <f>VLOOKUP(Y328,ja!E$2:F$35,2,FALSE)</f>
        <v>Jawa Tengah</v>
      </c>
      <c r="AA328" s="1" t="str">
        <f t="shared" si="14"/>
        <v>3302</v>
      </c>
      <c r="AB328" s="1" t="str">
        <f t="shared" si="15"/>
        <v>BPS Kabupaten Banyumas</v>
      </c>
      <c r="AD328" s="1" t="s">
        <v>1150</v>
      </c>
      <c r="AE328" s="5" t="s">
        <v>411</v>
      </c>
      <c r="AF328" s="2" t="s">
        <v>373</v>
      </c>
      <c r="AG328" s="1">
        <v>1</v>
      </c>
      <c r="AH328" s="5" t="e">
        <f>VLOOKUP(D328,'olah pemlap'!G$2:J$589,3,FALSE)</f>
        <v>#N/A</v>
      </c>
      <c r="AI328" s="1" t="e">
        <f>VLOOKUP(AH328,BiodataPemlap!B$2:O$152,5,FALSE)</f>
        <v>#N/A</v>
      </c>
    </row>
    <row r="329" spans="1:35" ht="12.75">
      <c r="A329" s="3">
        <v>45448.80308331018</v>
      </c>
      <c r="B329" s="1" t="s">
        <v>57</v>
      </c>
      <c r="C329" s="4" t="str">
        <f t="shared" si="9"/>
        <v>DIV KS</v>
      </c>
      <c r="D329" s="24" t="s">
        <v>3949</v>
      </c>
      <c r="E329" s="2" t="s">
        <v>287</v>
      </c>
      <c r="F329" s="1">
        <f t="shared" si="16"/>
        <v>1</v>
      </c>
      <c r="G329" s="1" t="e">
        <f>VLOOKUP(D329,Sheet1!$A$2:$D$540,4,FALSE)</f>
        <v>#N/A</v>
      </c>
      <c r="H329" s="1" t="e">
        <f t="shared" si="10"/>
        <v>#N/A</v>
      </c>
      <c r="I329" s="1" t="s">
        <v>3950</v>
      </c>
      <c r="J329" s="25" t="s">
        <v>3951</v>
      </c>
      <c r="K329" s="23" t="str">
        <f t="shared" si="11"/>
        <v>6281278984640</v>
      </c>
      <c r="L329" s="23" t="s">
        <v>3952</v>
      </c>
      <c r="M329" s="1" t="s">
        <v>3953</v>
      </c>
      <c r="N329" s="1" t="s">
        <v>1155</v>
      </c>
      <c r="O329" s="1" t="s">
        <v>3954</v>
      </c>
      <c r="P329" s="1" t="s">
        <v>3955</v>
      </c>
      <c r="Q329" s="1" t="s">
        <v>1144</v>
      </c>
      <c r="R329" s="1" t="s">
        <v>3956</v>
      </c>
      <c r="S329" s="1" t="s">
        <v>1382</v>
      </c>
      <c r="T329" s="1" t="str">
        <f t="shared" si="12"/>
        <v>Jalan Otista 2 No. 20A Rt. 4 Rw. 9 Bidara Cina, Jatinegara</v>
      </c>
      <c r="U329" s="1" t="s">
        <v>3684</v>
      </c>
      <c r="V329" s="1" t="s">
        <v>1311</v>
      </c>
      <c r="W329" s="1" t="s">
        <v>3957</v>
      </c>
      <c r="X329" s="1" t="s">
        <v>1311</v>
      </c>
      <c r="Y329" s="1" t="str">
        <f t="shared" si="13"/>
        <v>31</v>
      </c>
      <c r="Z329" s="1" t="str">
        <f>VLOOKUP(Y329,ja!E$2:F$35,2,FALSE)</f>
        <v>DKI Jakarta</v>
      </c>
      <c r="AA329" s="1" t="str">
        <f t="shared" si="14"/>
        <v>3173</v>
      </c>
      <c r="AB329" s="1" t="str">
        <f t="shared" si="15"/>
        <v>BPS Kota Jakarta Pusat</v>
      </c>
      <c r="AD329" s="1" t="s">
        <v>1150</v>
      </c>
      <c r="AE329" s="5" t="s">
        <v>285</v>
      </c>
      <c r="AF329" s="2" t="s">
        <v>286</v>
      </c>
      <c r="AG329" s="1">
        <v>1</v>
      </c>
      <c r="AH329" s="5" t="e">
        <f>VLOOKUP(D329,'olah pemlap'!G$2:J$589,3,FALSE)</f>
        <v>#N/A</v>
      </c>
      <c r="AI329" s="1" t="e">
        <f>VLOOKUP(AH329,BiodataPemlap!B$2:O$152,5,FALSE)</f>
        <v>#N/A</v>
      </c>
    </row>
    <row r="330" spans="1:35" ht="12.75">
      <c r="A330" s="3">
        <v>45448.810949270832</v>
      </c>
      <c r="B330" s="1" t="s">
        <v>62</v>
      </c>
      <c r="C330" s="4" t="str">
        <f t="shared" si="9"/>
        <v>DIV KS</v>
      </c>
      <c r="D330" s="24" t="s">
        <v>3958</v>
      </c>
      <c r="E330" s="2" t="s">
        <v>3959</v>
      </c>
      <c r="F330" s="1">
        <f t="shared" si="16"/>
        <v>1</v>
      </c>
      <c r="G330" s="1" t="e">
        <f>VLOOKUP(D330,Sheet1!$A$2:$D$540,4,FALSE)</f>
        <v>#N/A</v>
      </c>
      <c r="H330" s="1" t="e">
        <f t="shared" si="10"/>
        <v>#N/A</v>
      </c>
      <c r="I330" s="1" t="s">
        <v>3960</v>
      </c>
      <c r="J330" s="1">
        <v>6285242529403</v>
      </c>
      <c r="K330" s="23">
        <f t="shared" si="11"/>
        <v>6285242529403</v>
      </c>
      <c r="L330" s="26" t="s">
        <v>3961</v>
      </c>
      <c r="M330" s="1" t="s">
        <v>3959</v>
      </c>
      <c r="N330" s="1" t="s">
        <v>1141</v>
      </c>
      <c r="O330" s="1" t="s">
        <v>3962</v>
      </c>
      <c r="P330" s="1" t="s">
        <v>3963</v>
      </c>
      <c r="Q330" s="1" t="s">
        <v>1144</v>
      </c>
      <c r="R330" s="1" t="s">
        <v>3964</v>
      </c>
      <c r="S330" s="1" t="s">
        <v>3965</v>
      </c>
      <c r="T330" s="1" t="str">
        <f t="shared" si="12"/>
        <v>Jalan Stadion Mini, No. 34, 002/002, Kel. Bongki, Kec. Sinjai Utara, Kab. Sinjai</v>
      </c>
      <c r="U330" s="1" t="s">
        <v>2242</v>
      </c>
      <c r="V330" s="1" t="s">
        <v>3966</v>
      </c>
      <c r="W330" s="1" t="s">
        <v>3967</v>
      </c>
      <c r="X330" s="1" t="s">
        <v>3966</v>
      </c>
      <c r="Y330" s="1" t="str">
        <f t="shared" si="13"/>
        <v>73</v>
      </c>
      <c r="Z330" s="1" t="str">
        <f>VLOOKUP(Y330,ja!E$2:F$35,2,FALSE)</f>
        <v>Sulawesi Selatan</v>
      </c>
      <c r="AA330" s="1" t="str">
        <f t="shared" si="14"/>
        <v>7307</v>
      </c>
      <c r="AB330" s="1" t="str">
        <f t="shared" si="15"/>
        <v>BPS Kabupaten Sinjai</v>
      </c>
      <c r="AD330" s="1" t="s">
        <v>1150</v>
      </c>
      <c r="AE330" s="5" t="s">
        <v>880</v>
      </c>
      <c r="AF330" s="2" t="s">
        <v>881</v>
      </c>
      <c r="AG330" s="1">
        <v>1</v>
      </c>
      <c r="AH330" s="5" t="e">
        <f>VLOOKUP(D330,'olah pemlap'!G$2:J$589,3,FALSE)</f>
        <v>#N/A</v>
      </c>
      <c r="AI330" s="1" t="e">
        <f>VLOOKUP(AH330,BiodataPemlap!B$2:O$152,5,FALSE)</f>
        <v>#N/A</v>
      </c>
    </row>
    <row r="331" spans="1:35" ht="12.75">
      <c r="A331" s="3">
        <v>45448.820118784723</v>
      </c>
      <c r="B331" s="1" t="s">
        <v>38</v>
      </c>
      <c r="C331" s="4" t="str">
        <f t="shared" si="9"/>
        <v>DIV ST</v>
      </c>
      <c r="D331" s="24" t="s">
        <v>3968</v>
      </c>
      <c r="E331" s="2" t="s">
        <v>751</v>
      </c>
      <c r="F331" s="1">
        <f t="shared" si="16"/>
        <v>1</v>
      </c>
      <c r="G331" s="1" t="e">
        <f>VLOOKUP(D331,Sheet1!$A$2:$D$540,4,FALSE)</f>
        <v>#N/A</v>
      </c>
      <c r="H331" s="1" t="e">
        <f t="shared" si="10"/>
        <v>#N/A</v>
      </c>
      <c r="I331" s="1" t="s">
        <v>3969</v>
      </c>
      <c r="J331" s="25" t="s">
        <v>3970</v>
      </c>
      <c r="K331" s="23" t="str">
        <f t="shared" si="11"/>
        <v>6283833817490</v>
      </c>
      <c r="L331" s="23" t="s">
        <v>3971</v>
      </c>
      <c r="M331" s="1" t="s">
        <v>751</v>
      </c>
      <c r="N331" s="1" t="s">
        <v>1141</v>
      </c>
      <c r="O331" s="1" t="s">
        <v>3972</v>
      </c>
      <c r="P331" s="1" t="s">
        <v>3973</v>
      </c>
      <c r="Q331" s="1" t="s">
        <v>1144</v>
      </c>
      <c r="R331" s="1" t="s">
        <v>3974</v>
      </c>
      <c r="S331" s="1" t="s">
        <v>1601</v>
      </c>
      <c r="T331" s="1" t="str">
        <f t="shared" si="12"/>
        <v>Jalan Suropati No. 7 Rt 5 Rw 5, Kelurahan Losari, Kecamatan Singosari</v>
      </c>
      <c r="U331" s="1" t="s">
        <v>1600</v>
      </c>
      <c r="V331" s="1" t="s">
        <v>1602</v>
      </c>
      <c r="W331" s="1" t="s">
        <v>1603</v>
      </c>
      <c r="X331" s="1" t="s">
        <v>1602</v>
      </c>
      <c r="Y331" s="1" t="str">
        <f t="shared" si="13"/>
        <v>35</v>
      </c>
      <c r="Z331" s="1" t="str">
        <f>VLOOKUP(Y331,ja!E$2:F$35,2,FALSE)</f>
        <v>Jawa Timur</v>
      </c>
      <c r="AA331" s="1" t="str">
        <f t="shared" si="14"/>
        <v>3573</v>
      </c>
      <c r="AB331" s="1" t="str">
        <f t="shared" si="15"/>
        <v>BPS Kota Malang</v>
      </c>
      <c r="AD331" s="1" t="s">
        <v>1150</v>
      </c>
      <c r="AE331" s="5" t="s">
        <v>746</v>
      </c>
      <c r="AF331" s="2" t="s">
        <v>747</v>
      </c>
      <c r="AG331" s="1">
        <v>1</v>
      </c>
      <c r="AH331" s="5">
        <f>VLOOKUP(D331,'olah pemlap'!G$2:J$589,3,FALSE)</f>
        <v>340016252</v>
      </c>
      <c r="AI331" s="1" t="e">
        <f>VLOOKUP(AH331,BiodataPemlap!B$2:O$152,5,FALSE)</f>
        <v>#N/A</v>
      </c>
    </row>
    <row r="332" spans="1:35" ht="12.75">
      <c r="A332" s="3">
        <v>45448.82212783565</v>
      </c>
      <c r="B332" s="1" t="s">
        <v>62</v>
      </c>
      <c r="C332" s="4" t="str">
        <f t="shared" si="9"/>
        <v>DIV KS</v>
      </c>
      <c r="D332" s="24" t="s">
        <v>3975</v>
      </c>
      <c r="E332" s="2" t="s">
        <v>303</v>
      </c>
      <c r="F332" s="1">
        <f t="shared" si="16"/>
        <v>1</v>
      </c>
      <c r="G332" s="1" t="e">
        <f>VLOOKUP(D332,Sheet1!$A$2:$D$540,4,FALSE)</f>
        <v>#N/A</v>
      </c>
      <c r="H332" s="1" t="e">
        <f t="shared" si="10"/>
        <v>#N/A</v>
      </c>
      <c r="I332" s="1" t="s">
        <v>3976</v>
      </c>
      <c r="J332" s="25" t="s">
        <v>3977</v>
      </c>
      <c r="K332" s="23" t="str">
        <f t="shared" si="11"/>
        <v>6281806273373</v>
      </c>
      <c r="L332" s="23" t="s">
        <v>3978</v>
      </c>
      <c r="M332" s="1" t="s">
        <v>303</v>
      </c>
      <c r="N332" s="1" t="s">
        <v>1155</v>
      </c>
      <c r="O332" s="1" t="s">
        <v>3979</v>
      </c>
      <c r="P332" s="1" t="s">
        <v>3980</v>
      </c>
      <c r="Q332" s="1" t="s">
        <v>2060</v>
      </c>
      <c r="R332" s="1" t="s">
        <v>3980</v>
      </c>
      <c r="S332" s="1" t="s">
        <v>2062</v>
      </c>
      <c r="T332" s="1" t="str">
        <f t="shared" si="12"/>
        <v>Perumahan Kompleks Meruya Indah Blok E Nomor 3, Rt 002 Rw 007, Meruya Selatan, Kembangan, Jakarta Barat, Dki Jakarta</v>
      </c>
      <c r="U332" s="1" t="s">
        <v>1159</v>
      </c>
      <c r="V332" s="1" t="s">
        <v>2344</v>
      </c>
      <c r="W332" s="1" t="s">
        <v>1311</v>
      </c>
      <c r="X332" s="1" t="s">
        <v>2344</v>
      </c>
      <c r="Y332" s="1" t="str">
        <f t="shared" si="13"/>
        <v>31</v>
      </c>
      <c r="Z332" s="1" t="str">
        <f>VLOOKUP(Y332,ja!E$2:F$35,2,FALSE)</f>
        <v>DKI Jakarta</v>
      </c>
      <c r="AA332" s="1" t="str">
        <f t="shared" si="14"/>
        <v>3174</v>
      </c>
      <c r="AB332" s="1" t="str">
        <f t="shared" si="15"/>
        <v>BPS Kota Jakarta Barat</v>
      </c>
      <c r="AD332" s="1" t="s">
        <v>1150</v>
      </c>
      <c r="AE332" s="5" t="s">
        <v>297</v>
      </c>
      <c r="AF332" s="2" t="s">
        <v>298</v>
      </c>
      <c r="AG332" s="1">
        <v>1</v>
      </c>
      <c r="AH332" s="5">
        <f>VLOOKUP(D332,'olah pemlap'!G$2:J$589,3,FALSE)</f>
        <v>340015482</v>
      </c>
      <c r="AI332" s="1" t="e">
        <f>VLOOKUP(AH332,BiodataPemlap!B$2:O$152,5,FALSE)</f>
        <v>#N/A</v>
      </c>
    </row>
    <row r="333" spans="1:35" ht="12.75">
      <c r="A333" s="3">
        <v>45448.825024456019</v>
      </c>
      <c r="B333" s="1" t="s">
        <v>103</v>
      </c>
      <c r="C333" s="4" t="str">
        <f t="shared" si="9"/>
        <v>DIV ST</v>
      </c>
      <c r="D333" s="24" t="s">
        <v>3981</v>
      </c>
      <c r="E333" s="2" t="s">
        <v>605</v>
      </c>
      <c r="F333" s="1">
        <f t="shared" si="16"/>
        <v>1</v>
      </c>
      <c r="G333" s="1" t="e">
        <f>VLOOKUP(D333,Sheet1!$A$2:$D$540,4,FALSE)</f>
        <v>#N/A</v>
      </c>
      <c r="H333" s="1" t="e">
        <f t="shared" si="10"/>
        <v>#N/A</v>
      </c>
      <c r="I333" s="1" t="s">
        <v>3982</v>
      </c>
      <c r="J333" s="25" t="s">
        <v>3983</v>
      </c>
      <c r="K333" s="23" t="str">
        <f t="shared" si="11"/>
        <v>6289686028898</v>
      </c>
      <c r="L333" s="23" t="s">
        <v>3984</v>
      </c>
      <c r="M333" s="1" t="s">
        <v>3985</v>
      </c>
      <c r="N333" s="1" t="s">
        <v>1141</v>
      </c>
      <c r="O333" s="1" t="s">
        <v>3986</v>
      </c>
      <c r="P333" s="1" t="s">
        <v>3987</v>
      </c>
      <c r="Q333" s="1" t="s">
        <v>1144</v>
      </c>
      <c r="R333" s="1" t="s">
        <v>3988</v>
      </c>
      <c r="S333" s="1" t="s">
        <v>1193</v>
      </c>
      <c r="T333" s="1" t="str">
        <f t="shared" si="12"/>
        <v>Mutihan, Rt 13/Rw 06, Mutihan, Gantiwarno, Klaten</v>
      </c>
      <c r="U333" s="1" t="s">
        <v>1146</v>
      </c>
      <c r="V333" s="1" t="s">
        <v>1195</v>
      </c>
      <c r="W333" s="1" t="s">
        <v>1693</v>
      </c>
      <c r="X333" s="1" t="s">
        <v>1693</v>
      </c>
      <c r="Y333" s="1" t="str">
        <f t="shared" si="13"/>
        <v>34</v>
      </c>
      <c r="Z333" s="1" t="str">
        <f>VLOOKUP(Y333,ja!E$2:F$35,2,FALSE)</f>
        <v>DI Yogyakarta</v>
      </c>
      <c r="AA333" s="1" t="str">
        <f t="shared" si="14"/>
        <v>3403</v>
      </c>
      <c r="AB333" s="1" t="str">
        <f t="shared" si="15"/>
        <v>BPS Kabupaten Gunungkidul</v>
      </c>
      <c r="AD333" s="1" t="s">
        <v>1150</v>
      </c>
      <c r="AE333" s="5" t="s">
        <v>602</v>
      </c>
      <c r="AF333" s="2" t="s">
        <v>603</v>
      </c>
      <c r="AG333" s="1">
        <v>1</v>
      </c>
      <c r="AH333" s="5">
        <f>VLOOKUP(D333,'olah pemlap'!G$2:J$589,3,FALSE)</f>
        <v>340016964</v>
      </c>
      <c r="AI333" s="1" t="e">
        <f>VLOOKUP(AH333,BiodataPemlap!B$2:O$152,5,FALSE)</f>
        <v>#N/A</v>
      </c>
    </row>
    <row r="334" spans="1:35" ht="12.75">
      <c r="A334" s="3">
        <v>45448.846099745366</v>
      </c>
      <c r="B334" s="1" t="s">
        <v>38</v>
      </c>
      <c r="C334" s="4" t="str">
        <f t="shared" si="9"/>
        <v>DIV ST</v>
      </c>
      <c r="D334" s="24" t="s">
        <v>3989</v>
      </c>
      <c r="E334" s="2" t="s">
        <v>3990</v>
      </c>
      <c r="F334" s="1">
        <f t="shared" si="16"/>
        <v>1</v>
      </c>
      <c r="G334" s="1" t="e">
        <f>VLOOKUP(D334,Sheet1!$A$2:$D$540,4,FALSE)</f>
        <v>#N/A</v>
      </c>
      <c r="H334" s="1" t="e">
        <f t="shared" si="10"/>
        <v>#N/A</v>
      </c>
      <c r="I334" s="1" t="s">
        <v>3991</v>
      </c>
      <c r="J334" s="25" t="s">
        <v>3992</v>
      </c>
      <c r="K334" s="23" t="str">
        <f t="shared" si="11"/>
        <v>6283850296323</v>
      </c>
      <c r="L334" s="23" t="s">
        <v>3993</v>
      </c>
      <c r="M334" s="1" t="s">
        <v>3990</v>
      </c>
      <c r="N334" s="1" t="s">
        <v>3994</v>
      </c>
      <c r="O334" s="1" t="s">
        <v>3995</v>
      </c>
      <c r="P334" s="1" t="s">
        <v>3996</v>
      </c>
      <c r="Q334" s="1" t="s">
        <v>1144</v>
      </c>
      <c r="R334" s="1" t="s">
        <v>3997</v>
      </c>
      <c r="S334" s="1" t="s">
        <v>3998</v>
      </c>
      <c r="T334" s="1" t="str">
        <f t="shared" si="12"/>
        <v>Dsn Kolo Barat, Desa Apaan, Kecamatan Pangarengan</v>
      </c>
      <c r="U334" s="1" t="s">
        <v>1267</v>
      </c>
      <c r="V334" s="1" t="s">
        <v>3443</v>
      </c>
      <c r="W334" s="1" t="s">
        <v>3444</v>
      </c>
      <c r="X334" s="1" t="s">
        <v>3443</v>
      </c>
      <c r="Y334" s="1" t="str">
        <f t="shared" si="13"/>
        <v>35</v>
      </c>
      <c r="Z334" s="1" t="str">
        <f>VLOOKUP(Y334,ja!E$2:F$35,2,FALSE)</f>
        <v>Jawa Timur</v>
      </c>
      <c r="AA334" s="1" t="str">
        <f t="shared" si="14"/>
        <v>3500</v>
      </c>
      <c r="AB334" s="1" t="str">
        <f t="shared" si="15"/>
        <v>BPS Provinsi Jawa Timur</v>
      </c>
      <c r="AC334" s="1">
        <v>3527</v>
      </c>
      <c r="AD334" s="1" t="s">
        <v>635</v>
      </c>
      <c r="AE334" s="5">
        <v>3527</v>
      </c>
      <c r="AF334" s="2" t="s">
        <v>635</v>
      </c>
      <c r="AG334" s="1">
        <v>1</v>
      </c>
      <c r="AH334" s="5" t="e">
        <f>VLOOKUP(D334,'olah pemlap'!G$2:J$589,3,FALSE)</f>
        <v>#N/A</v>
      </c>
      <c r="AI334" s="1" t="e">
        <f>VLOOKUP(AH334,BiodataPemlap!B$2:O$152,5,FALSE)</f>
        <v>#N/A</v>
      </c>
    </row>
    <row r="335" spans="1:35" ht="12.75">
      <c r="A335" s="3">
        <v>45448.849056423613</v>
      </c>
      <c r="B335" s="1" t="s">
        <v>32</v>
      </c>
      <c r="C335" s="4" t="str">
        <f t="shared" si="9"/>
        <v>DIV KS</v>
      </c>
      <c r="D335" s="24" t="s">
        <v>3999</v>
      </c>
      <c r="E335" s="2" t="s">
        <v>800</v>
      </c>
      <c r="F335" s="1">
        <f t="shared" si="16"/>
        <v>1</v>
      </c>
      <c r="G335" s="1" t="e">
        <f>VLOOKUP(D335,Sheet1!$A$2:$D$540,4,FALSE)</f>
        <v>#N/A</v>
      </c>
      <c r="H335" s="1" t="e">
        <f t="shared" si="10"/>
        <v>#N/A</v>
      </c>
      <c r="I335" s="1" t="s">
        <v>4000</v>
      </c>
      <c r="J335" s="25" t="s">
        <v>4001</v>
      </c>
      <c r="K335" s="23" t="str">
        <f t="shared" si="11"/>
        <v>6282146153773</v>
      </c>
      <c r="L335" s="26" t="s">
        <v>4002</v>
      </c>
      <c r="M335" s="1" t="s">
        <v>4003</v>
      </c>
      <c r="N335" s="1" t="s">
        <v>1177</v>
      </c>
      <c r="O335" s="1" t="s">
        <v>4004</v>
      </c>
      <c r="P335" s="1" t="s">
        <v>4005</v>
      </c>
      <c r="Q335" s="1" t="s">
        <v>1144</v>
      </c>
      <c r="R335" s="1" t="s">
        <v>4006</v>
      </c>
      <c r="S335" s="1" t="s">
        <v>1898</v>
      </c>
      <c r="T335" s="1" t="str">
        <f t="shared" si="12"/>
        <v>Jalan Gunung Agung No.222, Kelurahan Padangsambian, Kecamatan Denpasar Barat</v>
      </c>
      <c r="U335" s="1" t="s">
        <v>1897</v>
      </c>
      <c r="V335" s="1" t="s">
        <v>2684</v>
      </c>
      <c r="W335" s="1" t="s">
        <v>2683</v>
      </c>
      <c r="X335" s="1" t="s">
        <v>2684</v>
      </c>
      <c r="Y335" s="1" t="str">
        <f t="shared" si="13"/>
        <v>51</v>
      </c>
      <c r="Z335" s="1" t="str">
        <f>VLOOKUP(Y335,ja!E$2:F$35,2,FALSE)</f>
        <v>Bali</v>
      </c>
      <c r="AA335" s="1" t="str">
        <f t="shared" si="14"/>
        <v>5171</v>
      </c>
      <c r="AB335" s="1" t="str">
        <f t="shared" si="15"/>
        <v>BPS Kota Denpasar</v>
      </c>
      <c r="AD335" s="1" t="s">
        <v>1150</v>
      </c>
      <c r="AE335" s="5" t="s">
        <v>801</v>
      </c>
      <c r="AF335" s="2" t="s">
        <v>802</v>
      </c>
      <c r="AG335" s="1">
        <v>1</v>
      </c>
      <c r="AH335" s="5" t="e">
        <f>VLOOKUP(D335,'olah pemlap'!G$2:J$589,3,FALSE)</f>
        <v>#N/A</v>
      </c>
      <c r="AI335" s="1" t="e">
        <f>VLOOKUP(AH335,BiodataPemlap!B$2:O$152,5,FALSE)</f>
        <v>#N/A</v>
      </c>
    </row>
    <row r="336" spans="1:35" ht="12.75">
      <c r="A336" s="3">
        <v>45448.854217002314</v>
      </c>
      <c r="B336" s="1" t="s">
        <v>75</v>
      </c>
      <c r="C336" s="4" t="str">
        <f t="shared" si="9"/>
        <v>DIV KS</v>
      </c>
      <c r="D336" s="24" t="s">
        <v>4007</v>
      </c>
      <c r="E336" s="2" t="s">
        <v>491</v>
      </c>
      <c r="F336" s="1">
        <f t="shared" si="16"/>
        <v>1</v>
      </c>
      <c r="G336" s="1" t="e">
        <f>VLOOKUP(D336,Sheet1!$A$2:$D$540,4,FALSE)</f>
        <v>#N/A</v>
      </c>
      <c r="H336" s="1" t="e">
        <f t="shared" si="10"/>
        <v>#N/A</v>
      </c>
      <c r="I336" s="1" t="s">
        <v>4008</v>
      </c>
      <c r="J336" s="25" t="s">
        <v>4009</v>
      </c>
      <c r="K336" s="23" t="str">
        <f t="shared" si="11"/>
        <v>6285156069570</v>
      </c>
      <c r="L336" s="23" t="s">
        <v>4010</v>
      </c>
      <c r="M336" s="1" t="s">
        <v>4011</v>
      </c>
      <c r="N336" s="1" t="s">
        <v>1155</v>
      </c>
      <c r="O336" s="1" t="s">
        <v>4012</v>
      </c>
      <c r="P336" s="1" t="s">
        <v>1191</v>
      </c>
      <c r="Q336" s="1" t="s">
        <v>1144</v>
      </c>
      <c r="R336" s="1" t="s">
        <v>4013</v>
      </c>
      <c r="S336" s="1" t="s">
        <v>1558</v>
      </c>
      <c r="T336" s="1" t="str">
        <f t="shared" si="12"/>
        <v>Jalan Gedangan Bulu Rt 01 Rw 01, Salam, Karangpandan, Karanganyar, Jawa Tengah 57791</v>
      </c>
      <c r="U336" s="1" t="s">
        <v>1559</v>
      </c>
      <c r="V336" s="1" t="s">
        <v>1560</v>
      </c>
      <c r="W336" s="1" t="s">
        <v>1561</v>
      </c>
      <c r="X336" s="1" t="s">
        <v>1560</v>
      </c>
      <c r="Y336" s="1" t="str">
        <f t="shared" si="13"/>
        <v>33</v>
      </c>
      <c r="Z336" s="1" t="str">
        <f>VLOOKUP(Y336,ja!E$2:F$35,2,FALSE)</f>
        <v>Jawa Tengah</v>
      </c>
      <c r="AA336" s="1" t="str">
        <f t="shared" si="14"/>
        <v>3313</v>
      </c>
      <c r="AB336" s="1" t="str">
        <f t="shared" si="15"/>
        <v>BPS Kabupaten Karanganyar</v>
      </c>
      <c r="AD336" s="1" t="s">
        <v>1150</v>
      </c>
      <c r="AE336" s="5" t="s">
        <v>487</v>
      </c>
      <c r="AF336" s="2" t="s">
        <v>488</v>
      </c>
      <c r="AG336" s="1">
        <v>1</v>
      </c>
      <c r="AH336" s="5">
        <f>VLOOKUP(D336,'olah pemlap'!G$2:J$589,3,FALSE)</f>
        <v>340017911</v>
      </c>
      <c r="AI336" s="1" t="e">
        <f>VLOOKUP(AH336,BiodataPemlap!B$2:O$152,5,FALSE)</f>
        <v>#N/A</v>
      </c>
    </row>
    <row r="337" spans="1:35" ht="12.75">
      <c r="A337" s="3">
        <v>45448.876114247687</v>
      </c>
      <c r="B337" s="1" t="s">
        <v>41</v>
      </c>
      <c r="C337" s="4" t="str">
        <f t="shared" si="9"/>
        <v>DIV ST</v>
      </c>
      <c r="D337" s="24" t="s">
        <v>4014</v>
      </c>
      <c r="E337" s="2" t="s">
        <v>752</v>
      </c>
      <c r="F337" s="1">
        <f t="shared" si="16"/>
        <v>1</v>
      </c>
      <c r="G337" s="1" t="e">
        <f>VLOOKUP(D337,Sheet1!$A$2:$D$540,4,FALSE)</f>
        <v>#N/A</v>
      </c>
      <c r="H337" s="1" t="e">
        <f t="shared" si="10"/>
        <v>#N/A</v>
      </c>
      <c r="I337" s="1" t="s">
        <v>4015</v>
      </c>
      <c r="J337" s="25" t="s">
        <v>4016</v>
      </c>
      <c r="K337" s="23" t="str">
        <f t="shared" si="11"/>
        <v>6282230016280</v>
      </c>
      <c r="L337" s="26" t="s">
        <v>4017</v>
      </c>
      <c r="M337" s="1" t="s">
        <v>4018</v>
      </c>
      <c r="N337" s="1" t="s">
        <v>1286</v>
      </c>
      <c r="O337" s="1" t="s">
        <v>4019</v>
      </c>
      <c r="P337" s="1" t="s">
        <v>4020</v>
      </c>
      <c r="Q337" s="1" t="s">
        <v>1144</v>
      </c>
      <c r="R337" s="1" t="s">
        <v>4021</v>
      </c>
      <c r="S337" s="1" t="s">
        <v>1600</v>
      </c>
      <c r="T337" s="1" t="str">
        <f t="shared" si="12"/>
        <v xml:space="preserve">Perum Taman Landung Sari Indah Blok D No.24 Malang Dan Jl. Kh Agus Salim No 105 Batu </v>
      </c>
      <c r="U337" s="1" t="s">
        <v>2441</v>
      </c>
      <c r="V337" s="1" t="s">
        <v>1602</v>
      </c>
      <c r="W337" s="1" t="s">
        <v>2442</v>
      </c>
      <c r="X337" s="1" t="s">
        <v>1602</v>
      </c>
      <c r="Y337" s="1" t="str">
        <f t="shared" si="13"/>
        <v>35</v>
      </c>
      <c r="Z337" s="1" t="str">
        <f>VLOOKUP(Y337,ja!E$2:F$35,2,FALSE)</f>
        <v>Jawa Timur</v>
      </c>
      <c r="AA337" s="1" t="str">
        <f t="shared" si="14"/>
        <v>3573</v>
      </c>
      <c r="AB337" s="1" t="str">
        <f t="shared" si="15"/>
        <v>BPS Kota Malang</v>
      </c>
      <c r="AD337" s="1" t="s">
        <v>1150</v>
      </c>
      <c r="AE337" s="5" t="s">
        <v>746</v>
      </c>
      <c r="AF337" s="2" t="s">
        <v>747</v>
      </c>
      <c r="AG337" s="1">
        <v>1</v>
      </c>
      <c r="AH337" s="5">
        <f>VLOOKUP(D337,'olah pemlap'!G$2:J$589,3,FALSE)</f>
        <v>340016252</v>
      </c>
      <c r="AI337" s="1" t="e">
        <f>VLOOKUP(AH337,BiodataPemlap!B$2:O$152,5,FALSE)</f>
        <v>#N/A</v>
      </c>
    </row>
    <row r="338" spans="1:35" ht="12.75">
      <c r="A338" s="3">
        <v>45448.887950081014</v>
      </c>
      <c r="B338" s="1" t="s">
        <v>62</v>
      </c>
      <c r="C338" s="4" t="str">
        <f t="shared" si="9"/>
        <v>DIV KS</v>
      </c>
      <c r="D338" s="24" t="s">
        <v>4022</v>
      </c>
      <c r="E338" s="2" t="s">
        <v>687</v>
      </c>
      <c r="F338" s="1">
        <f t="shared" si="16"/>
        <v>1</v>
      </c>
      <c r="G338" s="1" t="e">
        <f>VLOOKUP(D338,Sheet1!$A$2:$D$540,4,FALSE)</f>
        <v>#N/A</v>
      </c>
      <c r="H338" s="1" t="e">
        <f t="shared" si="10"/>
        <v>#N/A</v>
      </c>
      <c r="I338" s="1" t="s">
        <v>4023</v>
      </c>
      <c r="J338" s="25" t="s">
        <v>4024</v>
      </c>
      <c r="K338" s="23" t="str">
        <f t="shared" si="11"/>
        <v>6285236018435</v>
      </c>
      <c r="L338" s="23" t="s">
        <v>4025</v>
      </c>
      <c r="M338" s="1" t="s">
        <v>4026</v>
      </c>
      <c r="N338" s="1" t="s">
        <v>1141</v>
      </c>
      <c r="O338" s="1" t="s">
        <v>4027</v>
      </c>
      <c r="P338" s="1" t="s">
        <v>4028</v>
      </c>
      <c r="Q338" s="1" t="s">
        <v>1144</v>
      </c>
      <c r="R338" s="1" t="s">
        <v>4029</v>
      </c>
      <c r="S338" s="1" t="s">
        <v>1310</v>
      </c>
      <c r="T338" s="1" t="str">
        <f t="shared" si="12"/>
        <v>Rt.006/Rw.002, Jl. Madjid Baitussalam, Desa Karang Semanding, Kec. Balung</v>
      </c>
      <c r="U338" s="1" t="s">
        <v>1310</v>
      </c>
      <c r="V338" s="1" t="s">
        <v>3841</v>
      </c>
      <c r="W338" s="1" t="s">
        <v>3841</v>
      </c>
      <c r="X338" s="1" t="s">
        <v>3841</v>
      </c>
      <c r="Y338" s="1" t="str">
        <f t="shared" si="13"/>
        <v>35</v>
      </c>
      <c r="Z338" s="1" t="str">
        <f>VLOOKUP(Y338,ja!E$2:F$35,2,FALSE)</f>
        <v>Jawa Timur</v>
      </c>
      <c r="AA338" s="1" t="str">
        <f t="shared" si="14"/>
        <v>3509</v>
      </c>
      <c r="AB338" s="1" t="str">
        <f t="shared" si="15"/>
        <v>BPS Kabupaten Jember</v>
      </c>
      <c r="AD338" s="1" t="s">
        <v>1150</v>
      </c>
      <c r="AE338" s="5" t="s">
        <v>688</v>
      </c>
      <c r="AF338" s="2" t="s">
        <v>689</v>
      </c>
      <c r="AG338" s="1">
        <v>1</v>
      </c>
      <c r="AH338" s="5">
        <f>VLOOKUP(D338,'olah pemlap'!G$2:J$589,3,FALSE)</f>
        <v>340017850</v>
      </c>
      <c r="AI338" s="1" t="e">
        <f>VLOOKUP(AH338,BiodataPemlap!B$2:O$152,5,FALSE)</f>
        <v>#N/A</v>
      </c>
    </row>
    <row r="339" spans="1:35" ht="12.75">
      <c r="A339" s="3">
        <v>45448.88923601852</v>
      </c>
      <c r="B339" s="1" t="s">
        <v>103</v>
      </c>
      <c r="C339" s="4" t="str">
        <f t="shared" si="9"/>
        <v>DIV ST</v>
      </c>
      <c r="D339" s="24" t="s">
        <v>4030</v>
      </c>
      <c r="E339" s="2" t="s">
        <v>501</v>
      </c>
      <c r="F339" s="1">
        <f t="shared" si="16"/>
        <v>1</v>
      </c>
      <c r="G339" s="1" t="e">
        <f>VLOOKUP(D339,Sheet1!$A$2:$D$540,4,FALSE)</f>
        <v>#N/A</v>
      </c>
      <c r="H339" s="1" t="e">
        <f t="shared" si="10"/>
        <v>#N/A</v>
      </c>
      <c r="I339" s="1" t="s">
        <v>4031</v>
      </c>
      <c r="J339" s="25" t="s">
        <v>4032</v>
      </c>
      <c r="K339" s="23" t="str">
        <f t="shared" si="11"/>
        <v>6281390258782</v>
      </c>
      <c r="L339" s="23" t="s">
        <v>4033</v>
      </c>
      <c r="M339" s="1" t="s">
        <v>4034</v>
      </c>
      <c r="N339" s="1" t="s">
        <v>1141</v>
      </c>
      <c r="O339" s="1" t="s">
        <v>4035</v>
      </c>
      <c r="P339" s="1" t="s">
        <v>4036</v>
      </c>
      <c r="Q339" s="1" t="s">
        <v>1144</v>
      </c>
      <c r="R339" s="1" t="s">
        <v>4037</v>
      </c>
      <c r="S339" s="1" t="s">
        <v>2823</v>
      </c>
      <c r="T339" s="1" t="str">
        <f t="shared" si="12"/>
        <v>Krikilan Rt09/Rw 02, Krikilan, Masaran, Sragen</v>
      </c>
      <c r="U339" s="1" t="s">
        <v>1559</v>
      </c>
      <c r="V339" s="1" t="s">
        <v>2824</v>
      </c>
      <c r="W339" s="1" t="s">
        <v>1561</v>
      </c>
      <c r="X339" s="1" t="s">
        <v>2824</v>
      </c>
      <c r="Y339" s="1" t="str">
        <f t="shared" si="13"/>
        <v>33</v>
      </c>
      <c r="Z339" s="1" t="str">
        <f>VLOOKUP(Y339,ja!E$2:F$35,2,FALSE)</f>
        <v>Jawa Tengah</v>
      </c>
      <c r="AA339" s="1" t="str">
        <f t="shared" si="14"/>
        <v>3314</v>
      </c>
      <c r="AB339" s="1" t="str">
        <f t="shared" si="15"/>
        <v>BPS Kabupaten Sragen</v>
      </c>
      <c r="AD339" s="1" t="s">
        <v>1150</v>
      </c>
      <c r="AE339" s="5" t="s">
        <v>497</v>
      </c>
      <c r="AF339" s="2" t="s">
        <v>498</v>
      </c>
      <c r="AG339" s="1">
        <v>1</v>
      </c>
      <c r="AH339" s="5" t="e">
        <f>VLOOKUP(D339,'olah pemlap'!G$2:J$589,3,FALSE)</f>
        <v>#N/A</v>
      </c>
      <c r="AI339" s="1" t="e">
        <f>VLOOKUP(AH339,BiodataPemlap!B$2:O$152,5,FALSE)</f>
        <v>#N/A</v>
      </c>
    </row>
    <row r="340" spans="1:35" ht="12.75">
      <c r="A340" s="3">
        <v>45448.889241990742</v>
      </c>
      <c r="B340" s="1" t="s">
        <v>103</v>
      </c>
      <c r="C340" s="4" t="str">
        <f t="shared" si="9"/>
        <v>DIV ST</v>
      </c>
      <c r="D340" s="24" t="s">
        <v>4038</v>
      </c>
      <c r="E340" s="2" t="s">
        <v>502</v>
      </c>
      <c r="F340" s="1">
        <f t="shared" si="16"/>
        <v>1</v>
      </c>
      <c r="G340" s="1" t="e">
        <f>VLOOKUP(D340,Sheet1!$A$2:$D$540,4,FALSE)</f>
        <v>#N/A</v>
      </c>
      <c r="H340" s="1" t="e">
        <f t="shared" si="10"/>
        <v>#N/A</v>
      </c>
      <c r="I340" s="1" t="s">
        <v>4039</v>
      </c>
      <c r="J340" s="25" t="s">
        <v>4040</v>
      </c>
      <c r="K340" s="23" t="str">
        <f t="shared" si="11"/>
        <v>6281246759468</v>
      </c>
      <c r="L340" s="23" t="s">
        <v>4041</v>
      </c>
      <c r="M340" s="1" t="s">
        <v>4042</v>
      </c>
      <c r="N340" s="1" t="s">
        <v>1141</v>
      </c>
      <c r="O340" s="1" t="s">
        <v>4043</v>
      </c>
      <c r="P340" s="1" t="s">
        <v>4044</v>
      </c>
      <c r="Q340" s="1" t="s">
        <v>1144</v>
      </c>
      <c r="R340" s="1" t="s">
        <v>4045</v>
      </c>
      <c r="S340" s="1" t="s">
        <v>2823</v>
      </c>
      <c r="T340" s="1" t="str">
        <f t="shared" si="12"/>
        <v>Bugan Rt 12, Rw 3 , Slogo, Tanon, Sragen</v>
      </c>
      <c r="U340" s="1" t="s">
        <v>1559</v>
      </c>
      <c r="V340" s="1" t="s">
        <v>2824</v>
      </c>
      <c r="W340" s="1" t="s">
        <v>1561</v>
      </c>
      <c r="X340" s="1" t="s">
        <v>2824</v>
      </c>
      <c r="Y340" s="1" t="str">
        <f t="shared" si="13"/>
        <v>33</v>
      </c>
      <c r="Z340" s="1" t="str">
        <f>VLOOKUP(Y340,ja!E$2:F$35,2,FALSE)</f>
        <v>Jawa Tengah</v>
      </c>
      <c r="AA340" s="1" t="str">
        <f t="shared" si="14"/>
        <v>3314</v>
      </c>
      <c r="AB340" s="1" t="str">
        <f t="shared" si="15"/>
        <v>BPS Kabupaten Sragen</v>
      </c>
      <c r="AD340" s="1" t="s">
        <v>1150</v>
      </c>
      <c r="AE340" s="5" t="s">
        <v>497</v>
      </c>
      <c r="AF340" s="2" t="s">
        <v>498</v>
      </c>
      <c r="AG340" s="1">
        <v>1</v>
      </c>
      <c r="AH340" s="5" t="e">
        <f>VLOOKUP(D340,'olah pemlap'!G$2:J$589,3,FALSE)</f>
        <v>#N/A</v>
      </c>
      <c r="AI340" s="1" t="e">
        <f>VLOOKUP(AH340,BiodataPemlap!B$2:O$152,5,FALSE)</f>
        <v>#N/A</v>
      </c>
    </row>
    <row r="341" spans="1:35" ht="12.75">
      <c r="A341" s="3">
        <v>45448.937851030088</v>
      </c>
      <c r="B341" s="1" t="s">
        <v>141</v>
      </c>
      <c r="C341" s="4" t="str">
        <f t="shared" si="9"/>
        <v>DIV ST</v>
      </c>
      <c r="D341" s="24" t="s">
        <v>4046</v>
      </c>
      <c r="E341" s="2" t="s">
        <v>600</v>
      </c>
      <c r="F341" s="1">
        <f t="shared" si="16"/>
        <v>1</v>
      </c>
      <c r="G341" s="1" t="e">
        <f>VLOOKUP(D341,Sheet1!$A$2:$D$540,4,FALSE)</f>
        <v>#N/A</v>
      </c>
      <c r="H341" s="1" t="e">
        <f t="shared" si="10"/>
        <v>#N/A</v>
      </c>
      <c r="I341" s="1" t="s">
        <v>4047</v>
      </c>
      <c r="J341" s="25" t="s">
        <v>4048</v>
      </c>
      <c r="K341" s="23" t="str">
        <f t="shared" si="11"/>
        <v>6285228886823</v>
      </c>
      <c r="L341" s="23" t="s">
        <v>4049</v>
      </c>
      <c r="M341" s="1" t="s">
        <v>600</v>
      </c>
      <c r="N341" s="1" t="s">
        <v>1141</v>
      </c>
      <c r="O341" s="1" t="s">
        <v>4050</v>
      </c>
      <c r="P341" s="1" t="s">
        <v>4051</v>
      </c>
      <c r="Q341" s="1" t="s">
        <v>1144</v>
      </c>
      <c r="R341" s="1" t="s">
        <v>4052</v>
      </c>
      <c r="S341" s="1" t="s">
        <v>1540</v>
      </c>
      <c r="T341" s="1" t="str">
        <f t="shared" si="12"/>
        <v>Patalan Rt.36, Patalan, Jetis, Bantul, Di Yogyakarta</v>
      </c>
      <c r="U341" s="1" t="s">
        <v>1147</v>
      </c>
      <c r="V341" s="1" t="s">
        <v>1703</v>
      </c>
      <c r="W341" s="1" t="s">
        <v>1541</v>
      </c>
      <c r="X341" s="1" t="s">
        <v>1703</v>
      </c>
      <c r="Y341" s="1" t="str">
        <f t="shared" si="13"/>
        <v>34</v>
      </c>
      <c r="Z341" s="1" t="str">
        <f>VLOOKUP(Y341,ja!E$2:F$35,2,FALSE)</f>
        <v>DI Yogyakarta</v>
      </c>
      <c r="AA341" s="1" t="str">
        <f t="shared" si="14"/>
        <v>3402</v>
      </c>
      <c r="AB341" s="1" t="str">
        <f t="shared" si="15"/>
        <v>BPS Kabupaten Bantul</v>
      </c>
      <c r="AD341" s="1" t="s">
        <v>1150</v>
      </c>
      <c r="AE341" s="5" t="s">
        <v>592</v>
      </c>
      <c r="AF341" s="2" t="s">
        <v>593</v>
      </c>
      <c r="AG341" s="1">
        <v>1</v>
      </c>
      <c r="AH341" s="5">
        <f>VLOOKUP(D341,'olah pemlap'!G$2:J$589,3,FALSE)</f>
        <v>340016082</v>
      </c>
      <c r="AI341" s="1" t="e">
        <f>VLOOKUP(AH341,BiodataPemlap!B$2:O$152,5,FALSE)</f>
        <v>#N/A</v>
      </c>
    </row>
    <row r="342" spans="1:35" ht="12.75">
      <c r="A342" s="3">
        <v>45448.946147361115</v>
      </c>
      <c r="B342" s="1" t="s">
        <v>32</v>
      </c>
      <c r="C342" s="4" t="str">
        <f t="shared" si="9"/>
        <v>DIV KS</v>
      </c>
      <c r="D342" s="24" t="s">
        <v>4053</v>
      </c>
      <c r="E342" s="2" t="s">
        <v>365</v>
      </c>
      <c r="F342" s="1">
        <f t="shared" si="16"/>
        <v>1</v>
      </c>
      <c r="G342" s="1" t="e">
        <f>VLOOKUP(D342,Sheet1!$A$2:$D$540,4,FALSE)</f>
        <v>#N/A</v>
      </c>
      <c r="H342" s="1" t="e">
        <f t="shared" si="10"/>
        <v>#N/A</v>
      </c>
      <c r="I342" s="1" t="s">
        <v>4054</v>
      </c>
      <c r="J342" s="25" t="s">
        <v>4055</v>
      </c>
      <c r="K342" s="23" t="str">
        <f t="shared" si="11"/>
        <v>6282214121272</v>
      </c>
      <c r="L342" s="23" t="s">
        <v>4056</v>
      </c>
      <c r="M342" s="1" t="s">
        <v>365</v>
      </c>
      <c r="N342" s="1" t="s">
        <v>1155</v>
      </c>
      <c r="O342" s="1" t="s">
        <v>4057</v>
      </c>
      <c r="P342" s="1" t="s">
        <v>4058</v>
      </c>
      <c r="Q342" s="1" t="s">
        <v>1144</v>
      </c>
      <c r="R342" s="1" t="s">
        <v>4059</v>
      </c>
      <c r="S342" s="1" t="s">
        <v>3164</v>
      </c>
      <c r="T342" s="1" t="str">
        <f t="shared" si="12"/>
        <v>Perum Pondok Tandala Jl. Kemuning 3 No 286 Rt/Rw 01/07 Kelurahan Gunung Tandala, Kecamatan Kawalu, Kota Tasikmalaya</v>
      </c>
      <c r="U342" s="1" t="s">
        <v>3165</v>
      </c>
      <c r="V342" s="1" t="s">
        <v>3166</v>
      </c>
      <c r="W342" s="1" t="s">
        <v>3167</v>
      </c>
      <c r="X342" s="1" t="s">
        <v>3166</v>
      </c>
      <c r="Y342" s="1" t="str">
        <f t="shared" si="13"/>
        <v>32</v>
      </c>
      <c r="Z342" s="1" t="str">
        <f>VLOOKUP(Y342,ja!E$2:F$35,2,FALSE)</f>
        <v>Jawa Barat</v>
      </c>
      <c r="AA342" s="1" t="str">
        <f t="shared" si="14"/>
        <v>3278</v>
      </c>
      <c r="AB342" s="1" t="str">
        <f t="shared" si="15"/>
        <v>BPS Kota Tasikmalaya</v>
      </c>
      <c r="AD342" s="1" t="s">
        <v>1150</v>
      </c>
      <c r="AE342" s="5" t="s">
        <v>363</v>
      </c>
      <c r="AF342" s="2" t="s">
        <v>364</v>
      </c>
      <c r="AG342" s="1">
        <v>1</v>
      </c>
      <c r="AH342" s="5">
        <f>VLOOKUP(D342,'olah pemlap'!G$2:J$589,3,FALSE)</f>
        <v>340014877</v>
      </c>
      <c r="AI342" s="1" t="e">
        <f>VLOOKUP(AH342,BiodataPemlap!B$2:O$152,5,FALSE)</f>
        <v>#N/A</v>
      </c>
    </row>
    <row r="343" spans="1:35" ht="12.75">
      <c r="A343" s="3">
        <v>45448.968155358802</v>
      </c>
      <c r="B343" s="1" t="s">
        <v>75</v>
      </c>
      <c r="C343" s="4" t="str">
        <f t="shared" si="9"/>
        <v>DIV KS</v>
      </c>
      <c r="D343" s="24" t="s">
        <v>4060</v>
      </c>
      <c r="E343" s="2" t="s">
        <v>149</v>
      </c>
      <c r="F343" s="1">
        <f t="shared" si="16"/>
        <v>1</v>
      </c>
      <c r="G343" s="1" t="e">
        <f>VLOOKUP(D343,Sheet1!$A$2:$D$540,4,FALSE)</f>
        <v>#N/A</v>
      </c>
      <c r="H343" s="1" t="e">
        <f t="shared" si="10"/>
        <v>#N/A</v>
      </c>
      <c r="I343" s="1" t="s">
        <v>4061</v>
      </c>
      <c r="J343" s="25" t="s">
        <v>4062</v>
      </c>
      <c r="K343" s="23" t="str">
        <f t="shared" si="11"/>
        <v>6289616672682</v>
      </c>
      <c r="L343" s="26" t="s">
        <v>4063</v>
      </c>
      <c r="M343" s="1" t="s">
        <v>149</v>
      </c>
      <c r="N343" s="1" t="s">
        <v>1141</v>
      </c>
      <c r="O343" s="1" t="s">
        <v>4064</v>
      </c>
      <c r="P343" s="1" t="s">
        <v>4065</v>
      </c>
      <c r="Q343" s="1" t="s">
        <v>1144</v>
      </c>
      <c r="R343" s="1" t="s">
        <v>4066</v>
      </c>
      <c r="S343" s="1" t="s">
        <v>1340</v>
      </c>
      <c r="T343" s="1" t="str">
        <f t="shared" si="12"/>
        <v>Lrg. Siolo, Jl. Marsda Suryadharma Rt.15, Kenali Asam Bawah, Kec. Kota Baru, Kota Jambi, Jambi</v>
      </c>
      <c r="U343" s="1" t="s">
        <v>1341</v>
      </c>
      <c r="V343" s="1" t="s">
        <v>1342</v>
      </c>
      <c r="W343" s="1" t="s">
        <v>3199</v>
      </c>
      <c r="X343" s="1" t="s">
        <v>1342</v>
      </c>
      <c r="Y343" s="1" t="str">
        <f t="shared" si="13"/>
        <v>15</v>
      </c>
      <c r="Z343" s="1" t="str">
        <f>VLOOKUP(Y343,ja!E$2:F$35,2,FALSE)</f>
        <v>Jambi</v>
      </c>
      <c r="AA343" s="1" t="str">
        <f t="shared" si="14"/>
        <v>1500</v>
      </c>
      <c r="AB343" s="1" t="str">
        <f t="shared" si="15"/>
        <v>BPS Provinsi Jambi</v>
      </c>
      <c r="AD343" s="1" t="s">
        <v>1150</v>
      </c>
      <c r="AE343" s="5" t="s">
        <v>152</v>
      </c>
      <c r="AF343" s="2" t="s">
        <v>153</v>
      </c>
      <c r="AG343" s="1">
        <v>1</v>
      </c>
      <c r="AH343" s="5" t="e">
        <f>VLOOKUP(D343,'olah pemlap'!G$2:J$589,3,FALSE)</f>
        <v>#N/A</v>
      </c>
      <c r="AI343" s="1" t="e">
        <f>VLOOKUP(AH343,BiodataPemlap!B$2:O$152,5,FALSE)</f>
        <v>#N/A</v>
      </c>
    </row>
    <row r="344" spans="1:35" ht="12.75">
      <c r="A344" s="3">
        <v>45449.058177743056</v>
      </c>
      <c r="B344" s="1" t="s">
        <v>18</v>
      </c>
      <c r="C344" s="4" t="str">
        <f t="shared" si="9"/>
        <v>DIV KS</v>
      </c>
      <c r="D344" s="24" t="s">
        <v>4067</v>
      </c>
      <c r="E344" s="2" t="s">
        <v>330</v>
      </c>
      <c r="F344" s="1">
        <f t="shared" si="16"/>
        <v>1</v>
      </c>
      <c r="G344" s="1" t="e">
        <f>VLOOKUP(D344,Sheet1!$A$2:$D$540,4,FALSE)</f>
        <v>#N/A</v>
      </c>
      <c r="H344" s="1" t="e">
        <f t="shared" si="10"/>
        <v>#N/A</v>
      </c>
      <c r="I344" s="1" t="s">
        <v>4068</v>
      </c>
      <c r="J344" s="25" t="s">
        <v>4069</v>
      </c>
      <c r="K344" s="23" t="str">
        <f t="shared" si="11"/>
        <v>6281210710118</v>
      </c>
      <c r="L344" s="23" t="s">
        <v>4070</v>
      </c>
      <c r="M344" s="1" t="s">
        <v>330</v>
      </c>
      <c r="N344" s="1" t="s">
        <v>4071</v>
      </c>
      <c r="O344" s="1" t="s">
        <v>1286</v>
      </c>
      <c r="P344" s="1" t="s">
        <v>4072</v>
      </c>
      <c r="Q344" s="1" t="s">
        <v>1144</v>
      </c>
      <c r="R344" s="1" t="s">
        <v>4073</v>
      </c>
      <c r="S344" s="1" t="s">
        <v>1591</v>
      </c>
      <c r="T344" s="1" t="str">
        <f t="shared" si="12"/>
        <v>Jalan Puri Alam Kencana 1 Blok C No 1 Rt 03 Rw 07 Keluarahan Nanggewer Mekar Kecamatan Cibinong</v>
      </c>
      <c r="U344" s="1" t="s">
        <v>2432</v>
      </c>
      <c r="V344" s="1" t="s">
        <v>1592</v>
      </c>
      <c r="W344" s="1" t="s">
        <v>2423</v>
      </c>
      <c r="X344" s="1" t="s">
        <v>1592</v>
      </c>
      <c r="Y344" s="1" t="str">
        <f t="shared" si="13"/>
        <v>32</v>
      </c>
      <c r="Z344" s="1" t="str">
        <f>VLOOKUP(Y344,ja!E$2:F$35,2,FALSE)</f>
        <v>Jawa Barat</v>
      </c>
      <c r="AA344" s="1" t="str">
        <f t="shared" si="14"/>
        <v>3201</v>
      </c>
      <c r="AB344" s="1" t="str">
        <f t="shared" si="15"/>
        <v>BPS Kabupaten Bogor</v>
      </c>
      <c r="AD344" s="1" t="s">
        <v>1150</v>
      </c>
      <c r="AE344" s="5" t="s">
        <v>327</v>
      </c>
      <c r="AF344" s="2" t="s">
        <v>328</v>
      </c>
      <c r="AG344" s="1">
        <v>1</v>
      </c>
      <c r="AH344" s="5">
        <f>VLOOKUP(D344,'olah pemlap'!G$2:J$589,3,FALSE)</f>
        <v>340016189</v>
      </c>
      <c r="AI344" s="1" t="e">
        <f>VLOOKUP(AH344,BiodataPemlap!B$2:O$152,5,FALSE)</f>
        <v>#N/A</v>
      </c>
    </row>
    <row r="345" spans="1:35" ht="12.75">
      <c r="A345" s="3">
        <v>45449.126922141208</v>
      </c>
      <c r="B345" s="1" t="s">
        <v>23</v>
      </c>
      <c r="C345" s="4" t="str">
        <f t="shared" si="9"/>
        <v>DIII ST</v>
      </c>
      <c r="D345" s="24" t="s">
        <v>4074</v>
      </c>
      <c r="E345" s="2" t="s">
        <v>753</v>
      </c>
      <c r="F345" s="1">
        <f t="shared" si="16"/>
        <v>1</v>
      </c>
      <c r="G345" s="1" t="e">
        <f>VLOOKUP(D345,Sheet1!$A$2:$D$540,4,FALSE)</f>
        <v>#N/A</v>
      </c>
      <c r="H345" s="1" t="e">
        <f t="shared" si="10"/>
        <v>#N/A</v>
      </c>
      <c r="I345" s="1" t="s">
        <v>4075</v>
      </c>
      <c r="J345" s="25" t="s">
        <v>4076</v>
      </c>
      <c r="K345" s="23" t="str">
        <f t="shared" si="11"/>
        <v>6281378055108</v>
      </c>
      <c r="L345" s="26" t="s">
        <v>4077</v>
      </c>
      <c r="M345" s="1" t="s">
        <v>4078</v>
      </c>
      <c r="N345" s="1" t="s">
        <v>4079</v>
      </c>
      <c r="O345" s="1" t="s">
        <v>4080</v>
      </c>
      <c r="P345" s="1" t="s">
        <v>4081</v>
      </c>
      <c r="Q345" s="1" t="s">
        <v>1144</v>
      </c>
      <c r="R345" s="1" t="s">
        <v>4082</v>
      </c>
      <c r="S345" s="1" t="s">
        <v>3512</v>
      </c>
      <c r="T345" s="1" t="str">
        <f t="shared" si="12"/>
        <v>Jalan Raya Pandan No 2,Rt 006,Rw 002, Wates, Magersari</v>
      </c>
      <c r="U345" s="1" t="s">
        <v>3512</v>
      </c>
      <c r="V345" s="1" t="s">
        <v>3514</v>
      </c>
      <c r="W345" s="1" t="s">
        <v>3515</v>
      </c>
      <c r="X345" s="1" t="s">
        <v>3514</v>
      </c>
      <c r="Y345" s="1" t="str">
        <f t="shared" si="13"/>
        <v>35</v>
      </c>
      <c r="Z345" s="1" t="str">
        <f>VLOOKUP(Y345,ja!E$2:F$35,2,FALSE)</f>
        <v>Jawa Timur</v>
      </c>
      <c r="AA345" s="1" t="str">
        <f t="shared" si="14"/>
        <v>3576</v>
      </c>
      <c r="AB345" s="1" t="str">
        <f t="shared" si="15"/>
        <v>BPS Kota Mojokerto</v>
      </c>
      <c r="AD345" s="1" t="s">
        <v>1150</v>
      </c>
      <c r="AE345" s="5" t="s">
        <v>754</v>
      </c>
      <c r="AF345" s="2" t="s">
        <v>755</v>
      </c>
      <c r="AG345" s="1">
        <v>1</v>
      </c>
      <c r="AH345" s="5">
        <f>VLOOKUP(D345,'olah pemlap'!G$2:J$589,3,FALSE)</f>
        <v>340015980</v>
      </c>
      <c r="AI345" s="1" t="e">
        <f>VLOOKUP(AH345,BiodataPemlap!B$2:O$152,5,FALSE)</f>
        <v>#N/A</v>
      </c>
    </row>
    <row r="346" spans="1:35" ht="12.75">
      <c r="A346" s="3">
        <v>45449.265380254627</v>
      </c>
      <c r="B346" s="1" t="s">
        <v>47</v>
      </c>
      <c r="C346" s="4" t="str">
        <f t="shared" si="9"/>
        <v>DIII ST</v>
      </c>
      <c r="D346" s="24" t="s">
        <v>4083</v>
      </c>
      <c r="E346" s="2" t="s">
        <v>296</v>
      </c>
      <c r="F346" s="1">
        <f t="shared" si="16"/>
        <v>1</v>
      </c>
      <c r="G346" s="1" t="e">
        <f>VLOOKUP(D346,Sheet1!$A$2:$D$540,4,FALSE)</f>
        <v>#N/A</v>
      </c>
      <c r="H346" s="1" t="e">
        <f t="shared" si="10"/>
        <v>#N/A</v>
      </c>
      <c r="I346" s="1" t="s">
        <v>4084</v>
      </c>
      <c r="J346" s="25" t="s">
        <v>4085</v>
      </c>
      <c r="K346" s="23" t="str">
        <f t="shared" si="11"/>
        <v>628561726205</v>
      </c>
      <c r="L346" s="23" t="s">
        <v>4086</v>
      </c>
      <c r="M346" s="1" t="s">
        <v>296</v>
      </c>
      <c r="N346" s="1" t="s">
        <v>1177</v>
      </c>
      <c r="O346" s="1" t="s">
        <v>4087</v>
      </c>
      <c r="P346" s="1" t="s">
        <v>4088</v>
      </c>
      <c r="Q346" s="1" t="s">
        <v>2060</v>
      </c>
      <c r="R346" s="1" t="s">
        <v>4088</v>
      </c>
      <c r="S346" s="1" t="s">
        <v>2062</v>
      </c>
      <c r="T346" s="1" t="str">
        <f t="shared" si="12"/>
        <v>Villa Tomang Mas Baru No. 32 Rt03/08, Duri Kepa, Kebon Jeruk</v>
      </c>
      <c r="U346" s="1" t="s">
        <v>2062</v>
      </c>
      <c r="V346" s="1" t="s">
        <v>2344</v>
      </c>
      <c r="W346" s="1" t="s">
        <v>1311</v>
      </c>
      <c r="X346" s="1" t="s">
        <v>2344</v>
      </c>
      <c r="Y346" s="1" t="str">
        <f t="shared" si="13"/>
        <v>31</v>
      </c>
      <c r="Z346" s="1" t="str">
        <f>VLOOKUP(Y346,ja!E$2:F$35,2,FALSE)</f>
        <v>DKI Jakarta</v>
      </c>
      <c r="AA346" s="1" t="str">
        <f t="shared" si="14"/>
        <v>3174</v>
      </c>
      <c r="AB346" s="1" t="str">
        <f t="shared" si="15"/>
        <v>BPS Kota Jakarta Barat</v>
      </c>
      <c r="AD346" s="1" t="s">
        <v>1150</v>
      </c>
      <c r="AE346" s="5" t="s">
        <v>297</v>
      </c>
      <c r="AF346" s="2" t="s">
        <v>298</v>
      </c>
      <c r="AG346" s="1">
        <v>1</v>
      </c>
      <c r="AH346" s="5">
        <f>VLOOKUP(D346,'olah pemlap'!G$2:J$589,3,FALSE)</f>
        <v>340051370</v>
      </c>
      <c r="AI346" s="1" t="e">
        <f>VLOOKUP(AH346,BiodataPemlap!B$2:O$152,5,FALSE)</f>
        <v>#N/A</v>
      </c>
    </row>
    <row r="347" spans="1:35" ht="12.75">
      <c r="A347" s="3">
        <v>45449.289289768523</v>
      </c>
      <c r="B347" s="1" t="s">
        <v>75</v>
      </c>
      <c r="C347" s="4" t="str">
        <f t="shared" si="9"/>
        <v>DIV KS</v>
      </c>
      <c r="D347" s="24" t="s">
        <v>4089</v>
      </c>
      <c r="E347" s="2" t="s">
        <v>460</v>
      </c>
      <c r="F347" s="1">
        <f t="shared" si="16"/>
        <v>1</v>
      </c>
      <c r="G347" s="1" t="e">
        <f>VLOOKUP(D347,Sheet1!$A$2:$D$540,4,FALSE)</f>
        <v>#N/A</v>
      </c>
      <c r="H347" s="1" t="e">
        <f t="shared" si="10"/>
        <v>#N/A</v>
      </c>
      <c r="I347" s="1" t="s">
        <v>4090</v>
      </c>
      <c r="J347" s="25" t="s">
        <v>4091</v>
      </c>
      <c r="K347" s="23" t="str">
        <f t="shared" si="11"/>
        <v>6282137284408</v>
      </c>
      <c r="L347" s="23" t="s">
        <v>4092</v>
      </c>
      <c r="M347" s="1" t="s">
        <v>4093</v>
      </c>
      <c r="N347" s="1" t="s">
        <v>2830</v>
      </c>
      <c r="O347" s="1" t="s">
        <v>4094</v>
      </c>
      <c r="P347" s="1" t="s">
        <v>4095</v>
      </c>
      <c r="Q347" s="1" t="s">
        <v>1144</v>
      </c>
      <c r="R347" s="1" t="s">
        <v>4096</v>
      </c>
      <c r="S347" s="1" t="s">
        <v>1194</v>
      </c>
      <c r="T347" s="1" t="str">
        <f t="shared" si="12"/>
        <v>Randusari, Rt 3/ Rw 1, Keposong, Tamansari</v>
      </c>
      <c r="U347" s="1" t="s">
        <v>1558</v>
      </c>
      <c r="V347" s="1" t="s">
        <v>1196</v>
      </c>
      <c r="W347" s="1" t="s">
        <v>1560</v>
      </c>
      <c r="X347" s="1" t="s">
        <v>1196</v>
      </c>
      <c r="Y347" s="1" t="str">
        <f t="shared" si="13"/>
        <v>33</v>
      </c>
      <c r="Z347" s="1" t="str">
        <f>VLOOKUP(Y347,ja!E$2:F$35,2,FALSE)</f>
        <v>Jawa Tengah</v>
      </c>
      <c r="AA347" s="1" t="str">
        <f t="shared" si="14"/>
        <v>3309</v>
      </c>
      <c r="AB347" s="1" t="str">
        <f t="shared" si="15"/>
        <v>BPS Kabupaten Boyolali</v>
      </c>
      <c r="AD347" s="1" t="s">
        <v>1150</v>
      </c>
      <c r="AE347" s="5" t="s">
        <v>455</v>
      </c>
      <c r="AF347" s="2" t="s">
        <v>376</v>
      </c>
      <c r="AG347" s="1">
        <v>1</v>
      </c>
      <c r="AH347" s="5">
        <f>VLOOKUP(D347,'olah pemlap'!G$2:J$589,3,FALSE)</f>
        <v>340050266</v>
      </c>
      <c r="AI347" s="1" t="e">
        <f>VLOOKUP(AH347,BiodataPemlap!B$2:O$152,5,FALSE)</f>
        <v>#N/A</v>
      </c>
    </row>
    <row r="348" spans="1:35" ht="12.75">
      <c r="A348" s="3">
        <v>45449.429491076386</v>
      </c>
      <c r="B348" s="1" t="s">
        <v>18</v>
      </c>
      <c r="C348" s="4" t="str">
        <f t="shared" si="9"/>
        <v>DIV KS</v>
      </c>
      <c r="D348" s="24" t="s">
        <v>4097</v>
      </c>
      <c r="E348" s="2" t="s">
        <v>345</v>
      </c>
      <c r="F348" s="1">
        <f t="shared" si="16"/>
        <v>1</v>
      </c>
      <c r="G348" s="1" t="e">
        <f>VLOOKUP(D348,Sheet1!$A$2:$D$540,4,FALSE)</f>
        <v>#N/A</v>
      </c>
      <c r="H348" s="1" t="e">
        <f t="shared" si="10"/>
        <v>#N/A</v>
      </c>
      <c r="I348" s="1" t="s">
        <v>4098</v>
      </c>
      <c r="J348" s="25" t="s">
        <v>4099</v>
      </c>
      <c r="K348" s="23" t="str">
        <f t="shared" si="11"/>
        <v>6281564754025</v>
      </c>
      <c r="L348" s="23" t="s">
        <v>4100</v>
      </c>
      <c r="M348" s="1" t="s">
        <v>4101</v>
      </c>
      <c r="N348" s="1" t="s">
        <v>1141</v>
      </c>
      <c r="O348" s="1" t="s">
        <v>4102</v>
      </c>
      <c r="P348" s="1" t="s">
        <v>4103</v>
      </c>
      <c r="Q348" s="1" t="s">
        <v>1144</v>
      </c>
      <c r="R348" s="1" t="s">
        <v>4104</v>
      </c>
      <c r="S348" s="1" t="s">
        <v>4105</v>
      </c>
      <c r="T348" s="1" t="str">
        <f t="shared" si="12"/>
        <v>Dusun Karang Kancana Rt 03/ Rw 02 Desa Cimara Kecamatan Pasawahan</v>
      </c>
      <c r="U348" s="1" t="s">
        <v>1360</v>
      </c>
      <c r="V348" s="1" t="s">
        <v>2195</v>
      </c>
      <c r="W348" s="1" t="s">
        <v>2196</v>
      </c>
      <c r="X348" s="1" t="s">
        <v>2195</v>
      </c>
      <c r="Y348" s="1" t="str">
        <f t="shared" si="13"/>
        <v>32</v>
      </c>
      <c r="Z348" s="1" t="str">
        <f>VLOOKUP(Y348,ja!E$2:F$35,2,FALSE)</f>
        <v>Jawa Barat</v>
      </c>
      <c r="AA348" s="1" t="str">
        <f t="shared" si="14"/>
        <v>3274</v>
      </c>
      <c r="AB348" s="1" t="str">
        <f t="shared" si="15"/>
        <v>BPS Kota Cirebon</v>
      </c>
      <c r="AD348" s="1" t="s">
        <v>1150</v>
      </c>
      <c r="AE348" s="5" t="s">
        <v>343</v>
      </c>
      <c r="AF348" s="2" t="s">
        <v>344</v>
      </c>
      <c r="AG348" s="1">
        <v>1</v>
      </c>
      <c r="AH348" s="5" t="e">
        <f>VLOOKUP(D348,'olah pemlap'!G$2:J$589,3,FALSE)</f>
        <v>#N/A</v>
      </c>
      <c r="AI348" s="1" t="e">
        <f>VLOOKUP(AH348,BiodataPemlap!B$2:O$152,5,FALSE)</f>
        <v>#N/A</v>
      </c>
    </row>
    <row r="349" spans="1:35" ht="12.75">
      <c r="A349" s="3">
        <v>45449.318097210649</v>
      </c>
      <c r="B349" s="1" t="s">
        <v>62</v>
      </c>
      <c r="C349" s="4" t="str">
        <f t="shared" si="9"/>
        <v>DIV KS</v>
      </c>
      <c r="D349" s="24" t="s">
        <v>4106</v>
      </c>
      <c r="E349" s="2" t="s">
        <v>794</v>
      </c>
      <c r="F349" s="1">
        <f t="shared" si="16"/>
        <v>1</v>
      </c>
      <c r="G349" s="1" t="e">
        <f>VLOOKUP(D349,Sheet1!$A$2:$D$540,4,FALSE)</f>
        <v>#N/A</v>
      </c>
      <c r="H349" s="1" t="e">
        <f t="shared" si="10"/>
        <v>#N/A</v>
      </c>
      <c r="I349" s="1" t="s">
        <v>4107</v>
      </c>
      <c r="J349" s="25" t="s">
        <v>4108</v>
      </c>
      <c r="K349" s="23" t="str">
        <f t="shared" si="11"/>
        <v>6285338373609</v>
      </c>
      <c r="L349" s="26" t="s">
        <v>4109</v>
      </c>
      <c r="M349" s="1" t="s">
        <v>794</v>
      </c>
      <c r="N349" s="1" t="s">
        <v>1141</v>
      </c>
      <c r="O349" s="1" t="s">
        <v>4110</v>
      </c>
      <c r="P349" s="1" t="s">
        <v>4111</v>
      </c>
      <c r="Q349" s="1" t="s">
        <v>1144</v>
      </c>
      <c r="R349" s="1" t="s">
        <v>4112</v>
      </c>
      <c r="S349" s="1" t="s">
        <v>3396</v>
      </c>
      <c r="T349" s="1" t="str">
        <f t="shared" si="12"/>
        <v>Br. Dinas Geriana Kangin, Desa Duda Utara, Kecamatan Selat, Kabupaten Karangasem, Bali</v>
      </c>
      <c r="U349" s="1" t="s">
        <v>3397</v>
      </c>
      <c r="V349" s="1" t="s">
        <v>3398</v>
      </c>
      <c r="W349" s="1" t="s">
        <v>3399</v>
      </c>
      <c r="X349" s="1" t="s">
        <v>3398</v>
      </c>
      <c r="Y349" s="1" t="str">
        <f t="shared" si="13"/>
        <v>51</v>
      </c>
      <c r="Z349" s="1" t="str">
        <f>VLOOKUP(Y349,ja!E$2:F$35,2,FALSE)</f>
        <v>Bali</v>
      </c>
      <c r="AA349" s="1" t="str">
        <f t="shared" si="14"/>
        <v>5107</v>
      </c>
      <c r="AB349" s="1" t="str">
        <f t="shared" si="15"/>
        <v>BPS Kabupaten Karangasem</v>
      </c>
      <c r="AD349" s="1" t="s">
        <v>1150</v>
      </c>
      <c r="AE349" s="5" t="s">
        <v>795</v>
      </c>
      <c r="AF349" s="2" t="s">
        <v>796</v>
      </c>
      <c r="AG349" s="1">
        <v>1</v>
      </c>
      <c r="AH349" s="5">
        <f>VLOOKUP(D349,'olah pemlap'!G$2:J$589,3,FALSE)</f>
        <v>340015244</v>
      </c>
      <c r="AI349" s="1" t="e">
        <f>VLOOKUP(AH349,BiodataPemlap!B$2:O$152,5,FALSE)</f>
        <v>#N/A</v>
      </c>
    </row>
    <row r="350" spans="1:35" ht="12.75">
      <c r="A350" s="3">
        <v>45449.318238425927</v>
      </c>
      <c r="B350" s="1" t="s">
        <v>62</v>
      </c>
      <c r="C350" s="4" t="str">
        <f t="shared" si="9"/>
        <v>DIV KS</v>
      </c>
      <c r="D350" s="24" t="s">
        <v>4113</v>
      </c>
      <c r="E350" s="2" t="s">
        <v>546</v>
      </c>
      <c r="F350" s="1">
        <f t="shared" si="16"/>
        <v>1</v>
      </c>
      <c r="G350" s="1" t="e">
        <f>VLOOKUP(D350,Sheet1!$A$2:$D$540,4,FALSE)</f>
        <v>#N/A</v>
      </c>
      <c r="H350" s="1" t="e">
        <f t="shared" si="10"/>
        <v>#N/A</v>
      </c>
      <c r="I350" s="1" t="s">
        <v>4114</v>
      </c>
      <c r="J350" s="25" t="s">
        <v>4115</v>
      </c>
      <c r="K350" s="23" t="str">
        <f t="shared" si="11"/>
        <v>6281325462569</v>
      </c>
      <c r="L350" s="23" t="s">
        <v>4116</v>
      </c>
      <c r="M350" s="1" t="s">
        <v>4117</v>
      </c>
      <c r="N350" s="1" t="s">
        <v>1286</v>
      </c>
      <c r="O350" s="1" t="s">
        <v>4118</v>
      </c>
      <c r="P350" s="1" t="s">
        <v>4119</v>
      </c>
      <c r="Q350" s="1" t="s">
        <v>1144</v>
      </c>
      <c r="R350" s="1" t="s">
        <v>4120</v>
      </c>
      <c r="S350" s="1" t="s">
        <v>1248</v>
      </c>
      <c r="T350" s="1" t="str">
        <f t="shared" si="12"/>
        <v>Jalan Branjangan Gang Masjid No 12 Rt 03 Rw 06 Kelurahan Pekauman Kecamatan Tegal Barat</v>
      </c>
      <c r="U350" s="1" t="s">
        <v>1247</v>
      </c>
      <c r="V350" s="1" t="s">
        <v>1249</v>
      </c>
      <c r="W350" s="1" t="s">
        <v>1250</v>
      </c>
      <c r="X350" s="1" t="s">
        <v>1249</v>
      </c>
      <c r="Y350" s="1" t="str">
        <f t="shared" si="13"/>
        <v>33</v>
      </c>
      <c r="Z350" s="1" t="str">
        <f>VLOOKUP(Y350,ja!E$2:F$35,2,FALSE)</f>
        <v>Jawa Tengah</v>
      </c>
      <c r="AA350" s="1" t="str">
        <f t="shared" si="14"/>
        <v>3328</v>
      </c>
      <c r="AB350" s="1" t="str">
        <f t="shared" si="15"/>
        <v>BPS Kabupaten Tegal</v>
      </c>
      <c r="AD350" s="1" t="s">
        <v>1150</v>
      </c>
      <c r="AE350" s="5" t="s">
        <v>543</v>
      </c>
      <c r="AF350" s="2" t="s">
        <v>544</v>
      </c>
      <c r="AG350" s="1">
        <v>1</v>
      </c>
      <c r="AH350" s="5">
        <f>VLOOKUP(D350,'olah pemlap'!G$2:J$589,3,FALSE)</f>
        <v>340017893</v>
      </c>
      <c r="AI350" s="1" t="e">
        <f>VLOOKUP(AH350,BiodataPemlap!B$2:O$152,5,FALSE)</f>
        <v>#N/A</v>
      </c>
    </row>
    <row r="351" spans="1:35" ht="12.75">
      <c r="A351" s="3">
        <v>45449.325606608792</v>
      </c>
      <c r="B351" s="1" t="s">
        <v>62</v>
      </c>
      <c r="C351" s="4" t="str">
        <f t="shared" si="9"/>
        <v>DIV KS</v>
      </c>
      <c r="D351" s="24" t="s">
        <v>4121</v>
      </c>
      <c r="E351" s="2" t="s">
        <v>96</v>
      </c>
      <c r="F351" s="1">
        <f t="shared" si="16"/>
        <v>1</v>
      </c>
      <c r="G351" s="1" t="e">
        <f>VLOOKUP(D351,Sheet1!$A$2:$D$540,4,FALSE)</f>
        <v>#N/A</v>
      </c>
      <c r="H351" s="1" t="e">
        <f t="shared" si="10"/>
        <v>#N/A</v>
      </c>
      <c r="I351" s="1" t="s">
        <v>4122</v>
      </c>
      <c r="J351" s="25" t="s">
        <v>4123</v>
      </c>
      <c r="K351" s="23" t="str">
        <f t="shared" si="11"/>
        <v>628984618417</v>
      </c>
      <c r="L351" s="26" t="s">
        <v>4124</v>
      </c>
      <c r="M351" s="1" t="s">
        <v>96</v>
      </c>
      <c r="N351" s="1" t="s">
        <v>1141</v>
      </c>
      <c r="O351" s="1" t="s">
        <v>4125</v>
      </c>
      <c r="P351" s="1" t="s">
        <v>4126</v>
      </c>
      <c r="Q351" s="1" t="s">
        <v>1144</v>
      </c>
      <c r="R351" s="1" t="s">
        <v>4127</v>
      </c>
      <c r="S351" s="1" t="s">
        <v>1237</v>
      </c>
      <c r="T351" s="1" t="str">
        <f t="shared" si="12"/>
        <v>Jln Bypass Loweh Kecamatan Mandiangin Koto Selayan 04/02, Kota Bukittinggi, Mandiangin Koto Selayan, Sumatera Barat</v>
      </c>
      <c r="U351" s="1" t="s">
        <v>1237</v>
      </c>
      <c r="V351" s="1" t="s">
        <v>1238</v>
      </c>
      <c r="W351" s="1" t="s">
        <v>2911</v>
      </c>
      <c r="X351" s="1" t="s">
        <v>1238</v>
      </c>
      <c r="Y351" s="1" t="str">
        <f t="shared" si="13"/>
        <v>13</v>
      </c>
      <c r="Z351" s="1" t="str">
        <f>VLOOKUP(Y351,ja!E$2:F$35,2,FALSE)</f>
        <v>Sumatera Barat</v>
      </c>
      <c r="AA351" s="1" t="str">
        <f t="shared" si="14"/>
        <v>1375</v>
      </c>
      <c r="AB351" s="1" t="str">
        <f t="shared" si="15"/>
        <v>BPS Kota Bukittinggi</v>
      </c>
      <c r="AC351" s="1">
        <v>1374</v>
      </c>
      <c r="AD351" s="1" t="s">
        <v>97</v>
      </c>
      <c r="AE351" s="5">
        <v>1374</v>
      </c>
      <c r="AF351" s="2" t="s">
        <v>97</v>
      </c>
      <c r="AG351" s="1">
        <v>1</v>
      </c>
      <c r="AH351" s="5" t="e">
        <f>VLOOKUP(D351,'olah pemlap'!G$2:J$589,3,FALSE)</f>
        <v>#N/A</v>
      </c>
      <c r="AI351" s="1" t="e">
        <f>VLOOKUP(AH351,BiodataPemlap!B$2:O$152,5,FALSE)</f>
        <v>#N/A</v>
      </c>
    </row>
    <row r="352" spans="1:35" ht="12.75">
      <c r="A352" s="3">
        <v>45449.366708391201</v>
      </c>
      <c r="B352" s="1" t="s">
        <v>20</v>
      </c>
      <c r="C352" s="4" t="str">
        <f t="shared" si="9"/>
        <v>DIV ST</v>
      </c>
      <c r="D352" s="24" t="s">
        <v>4128</v>
      </c>
      <c r="E352" s="2" t="s">
        <v>250</v>
      </c>
      <c r="F352" s="1">
        <f t="shared" si="16"/>
        <v>1</v>
      </c>
      <c r="G352" s="1" t="e">
        <f>VLOOKUP(D352,Sheet1!$A$2:$D$540,4,FALSE)</f>
        <v>#N/A</v>
      </c>
      <c r="H352" s="1" t="e">
        <f t="shared" si="10"/>
        <v>#N/A</v>
      </c>
      <c r="I352" s="1" t="s">
        <v>4129</v>
      </c>
      <c r="J352" s="25" t="s">
        <v>4130</v>
      </c>
      <c r="K352" s="23" t="str">
        <f t="shared" si="11"/>
        <v>6281388836983</v>
      </c>
      <c r="L352" s="23" t="s">
        <v>4131</v>
      </c>
      <c r="M352" s="1" t="s">
        <v>4132</v>
      </c>
      <c r="N352" s="1" t="s">
        <v>1475</v>
      </c>
      <c r="O352" s="1" t="s">
        <v>4133</v>
      </c>
      <c r="P352" s="1" t="s">
        <v>4134</v>
      </c>
      <c r="Q352" s="1" t="s">
        <v>1144</v>
      </c>
      <c r="R352" s="1" t="s">
        <v>4134</v>
      </c>
      <c r="S352" s="1" t="s">
        <v>1158</v>
      </c>
      <c r="T352" s="1" t="str">
        <f t="shared" si="12"/>
        <v>Jalan Pangkalan Jati 1 No.11 Rt.05/ Rw.13 Kecamatan Makasar Kelurahan Cipinang Melayu</v>
      </c>
      <c r="U352" s="1" t="s">
        <v>1159</v>
      </c>
      <c r="V352" s="1" t="s">
        <v>1160</v>
      </c>
      <c r="W352" s="1" t="s">
        <v>1311</v>
      </c>
      <c r="X352" s="1" t="s">
        <v>1160</v>
      </c>
      <c r="Y352" s="1" t="str">
        <f t="shared" si="13"/>
        <v>31</v>
      </c>
      <c r="Z352" s="1" t="str">
        <f>VLOOKUP(Y352,ja!E$2:F$35,2,FALSE)</f>
        <v>DKI Jakarta</v>
      </c>
      <c r="AA352" s="1" t="str">
        <f t="shared" si="14"/>
        <v>3100</v>
      </c>
      <c r="AB352" s="1" t="str">
        <f t="shared" si="15"/>
        <v>BPS Provinsi DKI Jakarta</v>
      </c>
      <c r="AD352" s="1" t="s">
        <v>1150</v>
      </c>
      <c r="AE352" s="5" t="s">
        <v>225</v>
      </c>
      <c r="AF352" s="2" t="s">
        <v>226</v>
      </c>
      <c r="AG352" s="1">
        <v>1</v>
      </c>
      <c r="AH352" s="5">
        <f>VLOOKUP(D352,'olah pemlap'!G$2:J$589,3,FALSE)</f>
        <v>340016177</v>
      </c>
      <c r="AI352" s="1" t="e">
        <f>VLOOKUP(AH352,BiodataPemlap!B$2:O$152,5,FALSE)</f>
        <v>#N/A</v>
      </c>
    </row>
    <row r="353" spans="1:35" ht="12.75">
      <c r="A353" s="3">
        <v>45449.844065289348</v>
      </c>
      <c r="B353" s="1" t="s">
        <v>57</v>
      </c>
      <c r="C353" s="4" t="str">
        <f t="shared" si="9"/>
        <v>DIV KS</v>
      </c>
      <c r="D353" s="24" t="s">
        <v>4135</v>
      </c>
      <c r="E353" s="2" t="s">
        <v>470</v>
      </c>
      <c r="F353" s="1">
        <f t="shared" si="16"/>
        <v>1</v>
      </c>
      <c r="G353" s="1" t="e">
        <f>VLOOKUP(D353,Sheet1!$A$2:$D$540,4,FALSE)</f>
        <v>#N/A</v>
      </c>
      <c r="H353" s="1" t="e">
        <f t="shared" si="10"/>
        <v>#N/A</v>
      </c>
      <c r="I353" s="1" t="s">
        <v>4136</v>
      </c>
      <c r="J353" s="25" t="s">
        <v>4137</v>
      </c>
      <c r="K353" s="23" t="str">
        <f t="shared" si="11"/>
        <v>6282324387402</v>
      </c>
      <c r="L353" s="23" t="s">
        <v>4138</v>
      </c>
      <c r="M353" s="1" t="s">
        <v>470</v>
      </c>
      <c r="N353" s="1" t="s">
        <v>1141</v>
      </c>
      <c r="O353" s="1" t="s">
        <v>4139</v>
      </c>
      <c r="P353" s="1" t="s">
        <v>4140</v>
      </c>
      <c r="Q353" s="1" t="s">
        <v>1144</v>
      </c>
      <c r="R353" s="1" t="s">
        <v>4141</v>
      </c>
      <c r="S353" s="1" t="s">
        <v>1332</v>
      </c>
      <c r="T353" s="1" t="str">
        <f t="shared" si="12"/>
        <v>Jengglong Rt 01/Rw 05, Jatisobo, Polokarto, Sukoharjo, Jawa Tengah</v>
      </c>
      <c r="U353" s="1" t="s">
        <v>1558</v>
      </c>
      <c r="V353" s="1" t="s">
        <v>1560</v>
      </c>
      <c r="W353" s="1" t="s">
        <v>1333</v>
      </c>
      <c r="X353" s="1" t="s">
        <v>1333</v>
      </c>
      <c r="Y353" s="1" t="str">
        <f t="shared" si="13"/>
        <v>33</v>
      </c>
      <c r="Z353" s="1" t="str">
        <f>VLOOKUP(Y353,ja!E$2:F$35,2,FALSE)</f>
        <v>Jawa Tengah</v>
      </c>
      <c r="AA353" s="1" t="str">
        <f t="shared" si="14"/>
        <v>3311</v>
      </c>
      <c r="AB353" s="1" t="str">
        <f t="shared" si="15"/>
        <v>BPS Kabupaten Sukoharjo</v>
      </c>
      <c r="AD353" s="1" t="s">
        <v>1150</v>
      </c>
      <c r="AE353" s="5" t="s">
        <v>471</v>
      </c>
      <c r="AF353" s="2" t="s">
        <v>472</v>
      </c>
      <c r="AG353" s="1">
        <v>1</v>
      </c>
      <c r="AH353" s="5">
        <f>VLOOKUP(D353,'olah pemlap'!G$2:J$589,3,FALSE)</f>
        <v>340015435</v>
      </c>
      <c r="AI353" s="1" t="e">
        <f>VLOOKUP(AH353,BiodataPemlap!B$2:O$152,5,FALSE)</f>
        <v>#N/A</v>
      </c>
    </row>
    <row r="354" spans="1:35" ht="12.75">
      <c r="A354" s="3">
        <v>45449.424710046296</v>
      </c>
      <c r="B354" s="1" t="s">
        <v>32</v>
      </c>
      <c r="C354" s="4" t="str">
        <f t="shared" si="9"/>
        <v>DIV KS</v>
      </c>
      <c r="D354" s="24" t="s">
        <v>4142</v>
      </c>
      <c r="E354" s="2" t="s">
        <v>667</v>
      </c>
      <c r="F354" s="1">
        <f t="shared" si="16"/>
        <v>1</v>
      </c>
      <c r="G354" s="1" t="e">
        <f>VLOOKUP(D354,Sheet1!$A$2:$D$540,4,FALSE)</f>
        <v>#N/A</v>
      </c>
      <c r="H354" s="1" t="e">
        <f t="shared" si="10"/>
        <v>#N/A</v>
      </c>
      <c r="I354" s="1" t="s">
        <v>4143</v>
      </c>
      <c r="J354" s="25" t="s">
        <v>4144</v>
      </c>
      <c r="K354" s="23" t="str">
        <f t="shared" si="11"/>
        <v>6281330651078</v>
      </c>
      <c r="L354" s="23" t="s">
        <v>4145</v>
      </c>
      <c r="M354" s="1" t="s">
        <v>4146</v>
      </c>
      <c r="N354" s="1" t="s">
        <v>1141</v>
      </c>
      <c r="O354" s="1" t="s">
        <v>4147</v>
      </c>
      <c r="P354" s="1" t="s">
        <v>4148</v>
      </c>
      <c r="Q354" s="1" t="s">
        <v>1144</v>
      </c>
      <c r="R354" s="1" t="s">
        <v>4149</v>
      </c>
      <c r="S354" s="1" t="s">
        <v>1206</v>
      </c>
      <c r="T354" s="1" t="str">
        <f t="shared" si="12"/>
        <v>Rt/Rw 05/02 No. 2, Dusun Boyolangu, Desa Boyolangu, Kecamatan Boyolangu, Kabupaten Tulungagung, Jawa Timur</v>
      </c>
      <c r="U354" s="1" t="s">
        <v>1530</v>
      </c>
      <c r="V354" s="1" t="s">
        <v>1208</v>
      </c>
      <c r="W354" s="1" t="s">
        <v>1322</v>
      </c>
      <c r="X354" s="1" t="s">
        <v>1208</v>
      </c>
      <c r="Y354" s="1" t="str">
        <f t="shared" si="13"/>
        <v>35</v>
      </c>
      <c r="Z354" s="1" t="str">
        <f>VLOOKUP(Y354,ja!E$2:F$35,2,FALSE)</f>
        <v>Jawa Timur</v>
      </c>
      <c r="AA354" s="1" t="str">
        <f t="shared" si="14"/>
        <v>3504</v>
      </c>
      <c r="AB354" s="1" t="str">
        <f t="shared" si="15"/>
        <v>BPS Kabupaten Tulungagung</v>
      </c>
      <c r="AD354" s="1" t="s">
        <v>1150</v>
      </c>
      <c r="AE354" s="5" t="s">
        <v>668</v>
      </c>
      <c r="AF354" s="2" t="s">
        <v>669</v>
      </c>
      <c r="AG354" s="1">
        <v>1</v>
      </c>
      <c r="AH354" s="5">
        <f>VLOOKUP(D354,'olah pemlap'!G$2:J$589,3,FALSE)</f>
        <v>340015038</v>
      </c>
      <c r="AI354" s="1" t="e">
        <f>VLOOKUP(AH354,BiodataPemlap!B$2:O$152,5,FALSE)</f>
        <v>#N/A</v>
      </c>
    </row>
    <row r="355" spans="1:35" ht="12.75">
      <c r="A355" s="3">
        <v>45449.424885520828</v>
      </c>
      <c r="B355" s="1" t="s">
        <v>32</v>
      </c>
      <c r="C355" s="4" t="str">
        <f t="shared" si="9"/>
        <v>DIV KS</v>
      </c>
      <c r="D355" s="24" t="s">
        <v>4150</v>
      </c>
      <c r="E355" s="2" t="s">
        <v>111</v>
      </c>
      <c r="F355" s="1">
        <f t="shared" si="16"/>
        <v>1</v>
      </c>
      <c r="G355" s="1" t="e">
        <f>VLOOKUP(D355,Sheet1!$A$2:$D$540,4,FALSE)</f>
        <v>#N/A</v>
      </c>
      <c r="H355" s="1" t="e">
        <f t="shared" si="10"/>
        <v>#N/A</v>
      </c>
      <c r="I355" s="1" t="s">
        <v>4151</v>
      </c>
      <c r="J355" s="25" t="s">
        <v>4152</v>
      </c>
      <c r="K355" s="23" t="str">
        <f t="shared" si="11"/>
        <v>6282288991332</v>
      </c>
      <c r="L355" s="26" t="s">
        <v>4153</v>
      </c>
      <c r="M355" s="1" t="s">
        <v>111</v>
      </c>
      <c r="N355" s="1" t="s">
        <v>1141</v>
      </c>
      <c r="O355" s="1" t="s">
        <v>3365</v>
      </c>
      <c r="P355" s="1" t="s">
        <v>4154</v>
      </c>
      <c r="Q355" s="1" t="s">
        <v>1144</v>
      </c>
      <c r="R355" s="1" t="s">
        <v>4155</v>
      </c>
      <c r="S355" s="1" t="s">
        <v>3368</v>
      </c>
      <c r="T355" s="1" t="str">
        <f t="shared" si="12"/>
        <v>Perumnas Salasa Indah Blok T/1, Jorong Batang Salosah, Nagari Muaro,  Kec. Sijunjung, Kab. Sijunjung, Prov. Sumatera Barat</v>
      </c>
      <c r="U355" s="1" t="s">
        <v>3369</v>
      </c>
      <c r="V355" s="1" t="s">
        <v>3370</v>
      </c>
      <c r="W355" s="1" t="s">
        <v>3371</v>
      </c>
      <c r="X355" s="1" t="s">
        <v>3370</v>
      </c>
      <c r="Y355" s="1" t="str">
        <f t="shared" si="13"/>
        <v>13</v>
      </c>
      <c r="Z355" s="1" t="str">
        <f>VLOOKUP(Y355,ja!E$2:F$35,2,FALSE)</f>
        <v>Sumatera Barat</v>
      </c>
      <c r="AA355" s="1" t="str">
        <f t="shared" si="14"/>
        <v>1304</v>
      </c>
      <c r="AB355" s="1" t="str">
        <f t="shared" si="15"/>
        <v>BPS Kabupaten Sijunjung</v>
      </c>
      <c r="AD355" s="1" t="s">
        <v>1150</v>
      </c>
      <c r="AE355" s="5" t="s">
        <v>109</v>
      </c>
      <c r="AF355" s="2" t="s">
        <v>110</v>
      </c>
      <c r="AG355" s="1">
        <v>1</v>
      </c>
      <c r="AH355" s="5">
        <f>VLOOKUP(D355,'olah pemlap'!G$2:J$589,3,FALSE)</f>
        <v>340059119</v>
      </c>
      <c r="AI355" s="1" t="e">
        <f>VLOOKUP(AH355,BiodataPemlap!B$2:O$152,5,FALSE)</f>
        <v>#N/A</v>
      </c>
    </row>
    <row r="356" spans="1:35" ht="12.75">
      <c r="A356" s="3">
        <v>45449.429669131947</v>
      </c>
      <c r="B356" s="1" t="s">
        <v>23</v>
      </c>
      <c r="C356" s="4" t="str">
        <f t="shared" si="9"/>
        <v>DIII ST</v>
      </c>
      <c r="D356" s="24" t="s">
        <v>4156</v>
      </c>
      <c r="E356" s="2" t="s">
        <v>812</v>
      </c>
      <c r="F356" s="1">
        <f t="shared" si="16"/>
        <v>1</v>
      </c>
      <c r="G356" s="1" t="e">
        <f>VLOOKUP(D356,Sheet1!$A$2:$D$540,4,FALSE)</f>
        <v>#N/A</v>
      </c>
      <c r="H356" s="1" t="e">
        <f t="shared" si="10"/>
        <v>#N/A</v>
      </c>
      <c r="I356" s="1" t="s">
        <v>4157</v>
      </c>
      <c r="J356" s="25" t="s">
        <v>4158</v>
      </c>
      <c r="K356" s="23" t="str">
        <f t="shared" si="11"/>
        <v>6287752982773</v>
      </c>
      <c r="L356" s="23" t="s">
        <v>4159</v>
      </c>
      <c r="M356" s="1" t="s">
        <v>4160</v>
      </c>
      <c r="N356" s="1" t="s">
        <v>1141</v>
      </c>
      <c r="O356" s="1" t="s">
        <v>4161</v>
      </c>
      <c r="P356" s="1" t="s">
        <v>4162</v>
      </c>
      <c r="Q356" s="1" t="s">
        <v>1144</v>
      </c>
      <c r="R356" s="1" t="s">
        <v>4163</v>
      </c>
      <c r="S356" s="1" t="s">
        <v>2045</v>
      </c>
      <c r="T356" s="1" t="str">
        <f t="shared" si="12"/>
        <v>Rt002/Rw000, Jagaraga, Kuripan</v>
      </c>
      <c r="U356" s="1" t="s">
        <v>2044</v>
      </c>
      <c r="V356" s="1" t="s">
        <v>2046</v>
      </c>
      <c r="W356" s="1" t="s">
        <v>2047</v>
      </c>
      <c r="X356" s="1" t="s">
        <v>2046</v>
      </c>
      <c r="Y356" s="1" t="str">
        <f t="shared" si="13"/>
        <v>52</v>
      </c>
      <c r="Z356" s="1" t="str">
        <f>VLOOKUP(Y356,ja!E$2:F$35,2,FALSE)</f>
        <v>Nusa Tenggara Barat</v>
      </c>
      <c r="AA356" s="1" t="str">
        <f t="shared" si="14"/>
        <v>5200</v>
      </c>
      <c r="AB356" s="1" t="str">
        <f t="shared" si="15"/>
        <v>BPS Provinsi Nusa Tenggara Barat</v>
      </c>
      <c r="AD356" s="1" t="s">
        <v>1150</v>
      </c>
      <c r="AE356" s="5" t="s">
        <v>807</v>
      </c>
      <c r="AF356" s="2" t="s">
        <v>808</v>
      </c>
      <c r="AG356" s="1">
        <v>1</v>
      </c>
      <c r="AH356" s="5">
        <f>VLOOKUP(D356,'olah pemlap'!G$2:J$589,3,FALSE)</f>
        <v>340017065</v>
      </c>
      <c r="AI356" s="1" t="e">
        <f>VLOOKUP(AH356,BiodataPemlap!B$2:O$152,5,FALSE)</f>
        <v>#N/A</v>
      </c>
    </row>
    <row r="357" spans="1:35" ht="12.75">
      <c r="A357" s="3">
        <v>45449.430693587958</v>
      </c>
      <c r="B357" s="1" t="s">
        <v>32</v>
      </c>
      <c r="C357" s="4" t="str">
        <f t="shared" si="9"/>
        <v>DIV KS</v>
      </c>
      <c r="D357" s="24" t="s">
        <v>4164</v>
      </c>
      <c r="E357" s="2" t="s">
        <v>646</v>
      </c>
      <c r="F357" s="1">
        <f t="shared" si="16"/>
        <v>1</v>
      </c>
      <c r="G357" s="1" t="e">
        <f>VLOOKUP(D357,Sheet1!$A$2:$D$540,4,FALSE)</f>
        <v>#N/A</v>
      </c>
      <c r="H357" s="1" t="e">
        <f t="shared" si="10"/>
        <v>#N/A</v>
      </c>
      <c r="I357" s="1" t="s">
        <v>4165</v>
      </c>
      <c r="J357" s="25" t="s">
        <v>4166</v>
      </c>
      <c r="K357" s="23" t="str">
        <f t="shared" si="11"/>
        <v>62895807861040</v>
      </c>
      <c r="L357" s="23" t="s">
        <v>4167</v>
      </c>
      <c r="M357" s="1" t="s">
        <v>4168</v>
      </c>
      <c r="N357" s="1" t="s">
        <v>1141</v>
      </c>
      <c r="O357" s="1" t="s">
        <v>4169</v>
      </c>
      <c r="P357" s="1" t="s">
        <v>4170</v>
      </c>
      <c r="Q357" s="1" t="s">
        <v>1144</v>
      </c>
      <c r="R357" s="1" t="s">
        <v>4171</v>
      </c>
      <c r="S357" s="1" t="s">
        <v>3350</v>
      </c>
      <c r="T357" s="1" t="str">
        <f t="shared" si="12"/>
        <v>Rt 003/Rw 001, No. 15, Jalan Imam Bonjol Gg. I, Kelurahan Pacitan, Kecamatan Pacitan</v>
      </c>
      <c r="U357" s="1" t="s">
        <v>1719</v>
      </c>
      <c r="V357" s="1" t="s">
        <v>3351</v>
      </c>
      <c r="W357" s="1" t="s">
        <v>1721</v>
      </c>
      <c r="X357" s="1" t="s">
        <v>3351</v>
      </c>
      <c r="Y357" s="1" t="str">
        <f t="shared" si="13"/>
        <v>35</v>
      </c>
      <c r="Z357" s="1" t="str">
        <f>VLOOKUP(Y357,ja!E$2:F$35,2,FALSE)</f>
        <v>Jawa Timur</v>
      </c>
      <c r="AA357" s="1" t="str">
        <f t="shared" si="14"/>
        <v>3501</v>
      </c>
      <c r="AB357" s="1" t="str">
        <f t="shared" si="15"/>
        <v>BPS Kabupaten Pacitan</v>
      </c>
      <c r="AD357" s="1" t="s">
        <v>1150</v>
      </c>
      <c r="AE357" s="5" t="s">
        <v>647</v>
      </c>
      <c r="AF357" s="2" t="s">
        <v>648</v>
      </c>
      <c r="AG357" s="1">
        <v>1</v>
      </c>
      <c r="AH357" s="5">
        <f>VLOOKUP(D357,'olah pemlap'!G$2:J$589,3,FALSE)</f>
        <v>340054216</v>
      </c>
      <c r="AI357" s="1" t="e">
        <f>VLOOKUP(AH357,BiodataPemlap!B$2:O$152,5,FALSE)</f>
        <v>#N/A</v>
      </c>
    </row>
    <row r="358" spans="1:35" ht="12.75">
      <c r="A358" s="3">
        <v>45449.723091423613</v>
      </c>
      <c r="B358" s="1" t="s">
        <v>62</v>
      </c>
      <c r="C358" s="4" t="str">
        <f t="shared" si="9"/>
        <v>DIV KS</v>
      </c>
      <c r="D358" s="24" t="s">
        <v>4172</v>
      </c>
      <c r="E358" s="2" t="s">
        <v>314</v>
      </c>
      <c r="F358" s="1">
        <f t="shared" si="16"/>
        <v>1</v>
      </c>
      <c r="G358" s="1" t="e">
        <f>VLOOKUP(D358,Sheet1!$A$2:$D$540,4,FALSE)</f>
        <v>#N/A</v>
      </c>
      <c r="H358" s="1" t="e">
        <f t="shared" si="10"/>
        <v>#N/A</v>
      </c>
      <c r="I358" s="1" t="s">
        <v>4173</v>
      </c>
      <c r="J358" s="25" t="s">
        <v>4174</v>
      </c>
      <c r="K358" s="23" t="str">
        <f t="shared" si="11"/>
        <v>6287878656676</v>
      </c>
      <c r="L358" s="23" t="s">
        <v>4175</v>
      </c>
      <c r="M358" s="1" t="s">
        <v>4176</v>
      </c>
      <c r="N358" s="1" t="s">
        <v>1155</v>
      </c>
      <c r="O358" s="1" t="s">
        <v>2054</v>
      </c>
      <c r="P358" s="1" t="s">
        <v>4177</v>
      </c>
      <c r="Q358" s="1" t="s">
        <v>2054</v>
      </c>
      <c r="R358" s="1" t="s">
        <v>4177</v>
      </c>
      <c r="S358" s="1" t="s">
        <v>2055</v>
      </c>
      <c r="T358" s="1" t="str">
        <f t="shared" si="12"/>
        <v>Komp. Dewa Kembar Jl. Wijayandanu No.A28 Rt 001/001 Kec. Cilincing, Kel. Semper Timur, Jakarta Utara 14130</v>
      </c>
      <c r="U358" s="1" t="s">
        <v>2055</v>
      </c>
      <c r="V358" s="1" t="s">
        <v>1311</v>
      </c>
      <c r="W358" s="1" t="s">
        <v>2366</v>
      </c>
      <c r="X358" s="1" t="s">
        <v>2366</v>
      </c>
      <c r="Y358" s="1" t="str">
        <f t="shared" si="13"/>
        <v>31</v>
      </c>
      <c r="Z358" s="1" t="str">
        <f>VLOOKUP(Y358,ja!E$2:F$35,2,FALSE)</f>
        <v>DKI Jakarta</v>
      </c>
      <c r="AA358" s="1" t="str">
        <f t="shared" si="14"/>
        <v>3175</v>
      </c>
      <c r="AB358" s="1" t="str">
        <f t="shared" si="15"/>
        <v>BPS Kota Jakarta Utara</v>
      </c>
      <c r="AD358" s="1" t="s">
        <v>1150</v>
      </c>
      <c r="AE358" s="5" t="s">
        <v>309</v>
      </c>
      <c r="AF358" s="2" t="s">
        <v>310</v>
      </c>
      <c r="AG358" s="1">
        <v>1</v>
      </c>
      <c r="AH358" s="5">
        <f>VLOOKUP(D358,'olah pemlap'!G$2:J$589,3,FALSE)</f>
        <v>340058514</v>
      </c>
      <c r="AI358" s="1" t="e">
        <f>VLOOKUP(AH358,BiodataPemlap!B$2:O$152,5,FALSE)</f>
        <v>#N/A</v>
      </c>
    </row>
    <row r="359" spans="1:35" ht="12.75">
      <c r="A359" s="3">
        <v>45449.461737523146</v>
      </c>
      <c r="B359" s="1" t="s">
        <v>32</v>
      </c>
      <c r="C359" s="4" t="str">
        <f t="shared" si="9"/>
        <v>DIV KS</v>
      </c>
      <c r="D359" s="24" t="s">
        <v>4178</v>
      </c>
      <c r="E359" s="2" t="s">
        <v>4179</v>
      </c>
      <c r="F359" s="1">
        <f t="shared" si="16"/>
        <v>1</v>
      </c>
      <c r="G359" s="1" t="e">
        <f>VLOOKUP(D359,Sheet1!$A$2:$D$540,4,FALSE)</f>
        <v>#N/A</v>
      </c>
      <c r="H359" s="1" t="e">
        <f t="shared" si="10"/>
        <v>#N/A</v>
      </c>
      <c r="I359" s="1" t="s">
        <v>4180</v>
      </c>
      <c r="J359" s="25" t="s">
        <v>4181</v>
      </c>
      <c r="K359" s="23" t="str">
        <f t="shared" si="11"/>
        <v>6282228126072</v>
      </c>
      <c r="L359" s="23" t="s">
        <v>4182</v>
      </c>
      <c r="M359" s="1" t="s">
        <v>4179</v>
      </c>
      <c r="N359" s="1" t="s">
        <v>1286</v>
      </c>
      <c r="O359" s="1" t="s">
        <v>4183</v>
      </c>
      <c r="P359" s="1" t="s">
        <v>4184</v>
      </c>
      <c r="Q359" s="1" t="s">
        <v>1144</v>
      </c>
      <c r="R359" s="1" t="s">
        <v>4185</v>
      </c>
      <c r="S359" s="1" t="s">
        <v>1310</v>
      </c>
      <c r="T359" s="1" t="str">
        <f t="shared" si="12"/>
        <v>Jl. Gajah Mada Xii/Kav.11 Rt/Rw 002/032 Kel. Jemberkidul Kec. Kaliwates</v>
      </c>
      <c r="U359" s="1" t="s">
        <v>1158</v>
      </c>
      <c r="V359" s="1" t="s">
        <v>3841</v>
      </c>
      <c r="W359" s="1" t="s">
        <v>3841</v>
      </c>
      <c r="X359" s="1" t="s">
        <v>3841</v>
      </c>
      <c r="Y359" s="1" t="str">
        <f t="shared" si="13"/>
        <v>35</v>
      </c>
      <c r="Z359" s="1" t="str">
        <f>VLOOKUP(Y359,ja!E$2:F$35,2,FALSE)</f>
        <v>Jawa Timur</v>
      </c>
      <c r="AA359" s="1" t="str">
        <f t="shared" si="14"/>
        <v>3509</v>
      </c>
      <c r="AB359" s="1" t="str">
        <f t="shared" si="15"/>
        <v>BPS Kabupaten Jember</v>
      </c>
      <c r="AD359" s="1" t="s">
        <v>1150</v>
      </c>
      <c r="AE359" s="5" t="s">
        <v>688</v>
      </c>
      <c r="AF359" s="2" t="s">
        <v>689</v>
      </c>
      <c r="AG359" s="1">
        <v>1</v>
      </c>
      <c r="AH359" s="5">
        <f>VLOOKUP(D359,'olah pemlap'!G$2:J$589,3,FALSE)</f>
        <v>340017850</v>
      </c>
      <c r="AI359" s="1" t="e">
        <f>VLOOKUP(AH359,BiodataPemlap!B$2:O$152,5,FALSE)</f>
        <v>#N/A</v>
      </c>
    </row>
    <row r="360" spans="1:35" ht="12.75">
      <c r="A360" s="3">
        <v>45449.483532905091</v>
      </c>
      <c r="B360" s="1" t="s">
        <v>11</v>
      </c>
      <c r="C360" s="4" t="str">
        <f t="shared" si="9"/>
        <v>DIV KS</v>
      </c>
      <c r="D360" s="24" t="s">
        <v>4186</v>
      </c>
      <c r="E360" s="2" t="s">
        <v>765</v>
      </c>
      <c r="F360" s="1">
        <f t="shared" si="16"/>
        <v>1</v>
      </c>
      <c r="G360" s="1" t="e">
        <f>VLOOKUP(D360,Sheet1!$A$2:$D$540,4,FALSE)</f>
        <v>#N/A</v>
      </c>
      <c r="H360" s="1" t="e">
        <f t="shared" si="10"/>
        <v>#N/A</v>
      </c>
      <c r="I360" s="1" t="s">
        <v>4187</v>
      </c>
      <c r="J360" s="25" t="s">
        <v>4188</v>
      </c>
      <c r="K360" s="23" t="str">
        <f t="shared" si="11"/>
        <v>6281529906799</v>
      </c>
      <c r="L360" s="23" t="s">
        <v>4189</v>
      </c>
      <c r="M360" s="1" t="s">
        <v>4190</v>
      </c>
      <c r="N360" s="1" t="s">
        <v>1177</v>
      </c>
      <c r="O360" s="1" t="s">
        <v>4191</v>
      </c>
      <c r="P360" s="1" t="s">
        <v>4192</v>
      </c>
      <c r="Q360" s="1" t="s">
        <v>1144</v>
      </c>
      <c r="R360" s="1" t="s">
        <v>4193</v>
      </c>
      <c r="S360" s="1" t="s">
        <v>1268</v>
      </c>
      <c r="T360" s="1" t="str">
        <f t="shared" si="12"/>
        <v>Pradah Kalikendal Gg 12 No 117, Rt 04 Rw 1, Kelurahan Pradah Kalikendal, Kecamatan Dukuh Pakis</v>
      </c>
      <c r="U360" s="1" t="s">
        <v>1267</v>
      </c>
      <c r="V360" s="1" t="s">
        <v>3443</v>
      </c>
      <c r="W360" s="1" t="s">
        <v>3444</v>
      </c>
      <c r="X360" s="1" t="s">
        <v>3444</v>
      </c>
      <c r="Y360" s="1" t="str">
        <f t="shared" si="13"/>
        <v>35</v>
      </c>
      <c r="Z360" s="1" t="str">
        <f>VLOOKUP(Y360,ja!E$2:F$35,2,FALSE)</f>
        <v>Jawa Timur</v>
      </c>
      <c r="AA360" s="1" t="str">
        <f t="shared" si="14"/>
        <v>3578</v>
      </c>
      <c r="AB360" s="1" t="str">
        <f t="shared" si="15"/>
        <v>BPS Kota Surabaya</v>
      </c>
      <c r="AD360" s="1" t="s">
        <v>1150</v>
      </c>
      <c r="AE360" s="5" t="s">
        <v>766</v>
      </c>
      <c r="AF360" s="2" t="s">
        <v>767</v>
      </c>
      <c r="AG360" s="1">
        <v>1</v>
      </c>
      <c r="AH360" s="5">
        <f>VLOOKUP(D360,'olah pemlap'!G$2:J$589,3,FALSE)</f>
        <v>340015991</v>
      </c>
      <c r="AI360" s="1" t="e">
        <f>VLOOKUP(AH360,BiodataPemlap!B$2:O$152,5,FALSE)</f>
        <v>#N/A</v>
      </c>
    </row>
    <row r="361" spans="1:35" ht="12.75">
      <c r="A361" s="3">
        <v>45449.490570497685</v>
      </c>
      <c r="B361" s="1" t="s">
        <v>20</v>
      </c>
      <c r="C361" s="4" t="str">
        <f t="shared" si="9"/>
        <v>DIV ST</v>
      </c>
      <c r="D361" s="24" t="s">
        <v>4194</v>
      </c>
      <c r="E361" s="2" t="s">
        <v>140</v>
      </c>
      <c r="F361" s="1">
        <f t="shared" si="16"/>
        <v>1</v>
      </c>
      <c r="G361" s="1" t="e">
        <f>VLOOKUP(D361,Sheet1!$A$2:$D$540,4,FALSE)</f>
        <v>#N/A</v>
      </c>
      <c r="H361" s="1" t="e">
        <f t="shared" si="10"/>
        <v>#N/A</v>
      </c>
      <c r="I361" s="1" t="s">
        <v>4195</v>
      </c>
      <c r="J361" s="25" t="s">
        <v>4196</v>
      </c>
      <c r="K361" s="23" t="str">
        <f t="shared" si="11"/>
        <v>6282112538186</v>
      </c>
      <c r="L361" s="23" t="s">
        <v>4197</v>
      </c>
      <c r="M361" s="1" t="s">
        <v>4198</v>
      </c>
      <c r="N361" s="1" t="s">
        <v>1141</v>
      </c>
      <c r="O361" s="1" t="s">
        <v>4199</v>
      </c>
      <c r="P361" s="1" t="s">
        <v>4200</v>
      </c>
      <c r="Q361" s="1" t="s">
        <v>1144</v>
      </c>
      <c r="R361" s="1" t="s">
        <v>4201</v>
      </c>
      <c r="S361" s="1" t="s">
        <v>2775</v>
      </c>
      <c r="T361" s="1" t="str">
        <f t="shared" si="12"/>
        <v>Jalan Ikan Mas, Rt004/Rw006, Kelurahan Tangkerang Barat, Kecamatan Marpoyan Damai, Pekanbaru, Riau</v>
      </c>
      <c r="U361" s="1" t="s">
        <v>2775</v>
      </c>
      <c r="V361" s="1" t="s">
        <v>3276</v>
      </c>
      <c r="W361" s="1" t="s">
        <v>3277</v>
      </c>
      <c r="X361" s="1" t="s">
        <v>3276</v>
      </c>
      <c r="Y361" s="1" t="str">
        <f t="shared" si="13"/>
        <v>14</v>
      </c>
      <c r="Z361" s="1" t="str">
        <f>VLOOKUP(Y361,ja!E$2:F$35,2,FALSE)</f>
        <v>Riau</v>
      </c>
      <c r="AA361" s="1" t="str">
        <f t="shared" si="14"/>
        <v>1471</v>
      </c>
      <c r="AB361" s="1" t="str">
        <f t="shared" si="15"/>
        <v>BPS Kota Pekanbaru</v>
      </c>
      <c r="AC361" s="1">
        <v>1400</v>
      </c>
      <c r="AD361" s="1" t="s">
        <v>138</v>
      </c>
      <c r="AE361" s="5">
        <v>1400</v>
      </c>
      <c r="AF361" s="2" t="s">
        <v>138</v>
      </c>
      <c r="AG361" s="1">
        <v>1</v>
      </c>
      <c r="AH361" s="5" t="e">
        <f>VLOOKUP(D361,'olah pemlap'!G$2:J$589,3,FALSE)</f>
        <v>#N/A</v>
      </c>
      <c r="AI361" s="1" t="e">
        <f>VLOOKUP(AH361,BiodataPemlap!B$2:O$152,5,FALSE)</f>
        <v>#N/A</v>
      </c>
    </row>
    <row r="362" spans="1:35" ht="12.75">
      <c r="A362" s="3">
        <v>45449.512374328704</v>
      </c>
      <c r="B362" s="1" t="s">
        <v>30</v>
      </c>
      <c r="C362" s="4" t="str">
        <f t="shared" si="9"/>
        <v>DIII ST</v>
      </c>
      <c r="D362" s="24" t="s">
        <v>4202</v>
      </c>
      <c r="E362" s="2" t="s">
        <v>230</v>
      </c>
      <c r="F362" s="1">
        <f t="shared" si="16"/>
        <v>1</v>
      </c>
      <c r="G362" s="1" t="e">
        <f>VLOOKUP(D362,Sheet1!$A$2:$D$540,4,FALSE)</f>
        <v>#N/A</v>
      </c>
      <c r="H362" s="1" t="e">
        <f t="shared" si="10"/>
        <v>#N/A</v>
      </c>
      <c r="I362" s="1" t="s">
        <v>4203</v>
      </c>
      <c r="J362" s="25" t="s">
        <v>4204</v>
      </c>
      <c r="K362" s="23" t="str">
        <f t="shared" si="11"/>
        <v>6289691111960</v>
      </c>
      <c r="L362" s="26" t="s">
        <v>4205</v>
      </c>
      <c r="M362" s="1" t="s">
        <v>230</v>
      </c>
      <c r="N362" s="1" t="s">
        <v>1141</v>
      </c>
      <c r="O362" s="1" t="s">
        <v>4206</v>
      </c>
      <c r="P362" s="1" t="s">
        <v>4207</v>
      </c>
      <c r="Q362" s="1" t="s">
        <v>1144</v>
      </c>
      <c r="R362" s="1" t="s">
        <v>4208</v>
      </c>
      <c r="S362" s="1" t="s">
        <v>3684</v>
      </c>
      <c r="T362" s="1" t="str">
        <f t="shared" si="12"/>
        <v>Rt.2/Rw.4, No. 9A,Jalan Sensus Ii, Bidaracina, Jatinegara</v>
      </c>
      <c r="U362" s="1" t="s">
        <v>1381</v>
      </c>
      <c r="V362" s="1" t="s">
        <v>1160</v>
      </c>
      <c r="W362" s="1" t="s">
        <v>1383</v>
      </c>
      <c r="X362" s="1" t="s">
        <v>1160</v>
      </c>
      <c r="Y362" s="1" t="str">
        <f t="shared" si="13"/>
        <v>31</v>
      </c>
      <c r="Z362" s="1" t="str">
        <f>VLOOKUP(Y362,ja!E$2:F$35,2,FALSE)</f>
        <v>DKI Jakarta</v>
      </c>
      <c r="AA362" s="1" t="str">
        <f t="shared" si="14"/>
        <v>3100</v>
      </c>
      <c r="AB362" s="1" t="str">
        <f t="shared" si="15"/>
        <v>BPS Provinsi DKI Jakarta</v>
      </c>
      <c r="AD362" s="1" t="s">
        <v>1150</v>
      </c>
      <c r="AE362" s="5" t="s">
        <v>225</v>
      </c>
      <c r="AF362" s="2" t="s">
        <v>226</v>
      </c>
      <c r="AG362" s="1">
        <v>1</v>
      </c>
      <c r="AH362" s="5">
        <f>VLOOKUP(D362,'olah pemlap'!G$2:J$589,3,FALSE)</f>
        <v>340014586</v>
      </c>
      <c r="AI362" s="1" t="e">
        <f>VLOOKUP(AH362,BiodataPemlap!B$2:O$152,5,FALSE)</f>
        <v>#N/A</v>
      </c>
    </row>
    <row r="363" spans="1:35" ht="12.75">
      <c r="A363" s="3">
        <v>45451.492302500003</v>
      </c>
      <c r="B363" s="1" t="s">
        <v>35</v>
      </c>
      <c r="C363" s="4" t="str">
        <f t="shared" si="9"/>
        <v>DIV ST</v>
      </c>
      <c r="D363" s="24" t="s">
        <v>4209</v>
      </c>
      <c r="E363" s="2" t="s">
        <v>263</v>
      </c>
      <c r="F363" s="1">
        <f t="shared" si="16"/>
        <v>1</v>
      </c>
      <c r="G363" s="1" t="e">
        <f>VLOOKUP(D363,Sheet1!$A$2:$D$540,4,FALSE)</f>
        <v>#N/A</v>
      </c>
      <c r="H363" s="1" t="e">
        <f t="shared" si="10"/>
        <v>#N/A</v>
      </c>
      <c r="I363" s="1" t="s">
        <v>4210</v>
      </c>
      <c r="J363" s="25" t="s">
        <v>4211</v>
      </c>
      <c r="K363" s="23" t="str">
        <f t="shared" si="11"/>
        <v>6285763416405</v>
      </c>
      <c r="L363" s="26" t="s">
        <v>4212</v>
      </c>
      <c r="M363" s="1" t="s">
        <v>4213</v>
      </c>
      <c r="N363" s="1" t="s">
        <v>1141</v>
      </c>
      <c r="O363" s="1" t="s">
        <v>4214</v>
      </c>
      <c r="P363" s="1" t="s">
        <v>4215</v>
      </c>
      <c r="Q363" s="1" t="s">
        <v>1144</v>
      </c>
      <c r="R363" s="1" t="s">
        <v>4215</v>
      </c>
      <c r="S363" s="1" t="s">
        <v>1158</v>
      </c>
      <c r="T363" s="1" t="str">
        <f t="shared" si="12"/>
        <v>Jalan Kebon Nanas Selatan I No.31, Rt.8/Rw.8, Kel. Cipinang Cempedak, Jatinegara</v>
      </c>
      <c r="U363" s="1" t="s">
        <v>2422</v>
      </c>
      <c r="V363" s="1" t="s">
        <v>1311</v>
      </c>
      <c r="W363" s="1" t="s">
        <v>1160</v>
      </c>
      <c r="X363" s="1" t="s">
        <v>2960</v>
      </c>
      <c r="Y363" s="1" t="str">
        <f t="shared" si="13"/>
        <v>31</v>
      </c>
      <c r="Z363" s="1" t="str">
        <f>VLOOKUP(Y363,ja!E$2:F$35,2,FALSE)</f>
        <v>DKI Jakarta</v>
      </c>
      <c r="AA363" s="1" t="str">
        <f t="shared" si="14"/>
        <v>3101</v>
      </c>
      <c r="AB363" s="1" t="str">
        <f t="shared" si="15"/>
        <v>BPS Kabupaten Kepulauan Seribu</v>
      </c>
      <c r="AD363" s="1" t="s">
        <v>1150</v>
      </c>
      <c r="AE363" s="5" t="s">
        <v>258</v>
      </c>
      <c r="AF363" s="2" t="s">
        <v>259</v>
      </c>
      <c r="AG363" s="1">
        <v>1</v>
      </c>
      <c r="AH363" s="5">
        <f>VLOOKUP(D363,'olah pemlap'!G$2:J$589,3,FALSE)</f>
        <v>340057201</v>
      </c>
      <c r="AI363" s="1" t="e">
        <f>VLOOKUP(AH363,BiodataPemlap!B$2:O$152,5,FALSE)</f>
        <v>#N/A</v>
      </c>
    </row>
    <row r="364" spans="1:35" ht="12.75">
      <c r="A364" s="3">
        <v>45449.567100532411</v>
      </c>
      <c r="B364" s="1" t="s">
        <v>38</v>
      </c>
      <c r="C364" s="4" t="str">
        <f t="shared" si="9"/>
        <v>DIV ST</v>
      </c>
      <c r="D364" s="24" t="s">
        <v>4216</v>
      </c>
      <c r="E364" s="2" t="s">
        <v>251</v>
      </c>
      <c r="F364" s="1">
        <f t="shared" si="16"/>
        <v>1</v>
      </c>
      <c r="G364" s="1" t="e">
        <f>VLOOKUP(D364,Sheet1!$A$2:$D$540,4,FALSE)</f>
        <v>#N/A</v>
      </c>
      <c r="H364" s="1" t="e">
        <f t="shared" si="10"/>
        <v>#N/A</v>
      </c>
      <c r="I364" s="1" t="s">
        <v>4217</v>
      </c>
      <c r="J364" s="25" t="s">
        <v>4218</v>
      </c>
      <c r="K364" s="23" t="str">
        <f t="shared" si="11"/>
        <v>6282241366483</v>
      </c>
      <c r="L364" s="23" t="s">
        <v>4219</v>
      </c>
      <c r="M364" s="1" t="s">
        <v>251</v>
      </c>
      <c r="N364" s="1" t="s">
        <v>1141</v>
      </c>
      <c r="O364" s="1" t="s">
        <v>4220</v>
      </c>
      <c r="P364" s="1" t="s">
        <v>4221</v>
      </c>
      <c r="Q364" s="1" t="s">
        <v>1144</v>
      </c>
      <c r="R364" s="1" t="s">
        <v>4221</v>
      </c>
      <c r="S364" s="1" t="s">
        <v>1158</v>
      </c>
      <c r="T364" s="1" t="str">
        <f t="shared" si="12"/>
        <v xml:space="preserve">Jl. Teratai Putih I, Gang 5 No. 36 Block 19, Rt 002 Rw 004, Kel. Malaka Sari, Kec. Duren Sawit Prumnas Kelender, Jakarta Timur. </v>
      </c>
      <c r="U364" s="1" t="s">
        <v>1159</v>
      </c>
      <c r="V364" s="1" t="s">
        <v>1160</v>
      </c>
      <c r="W364" s="1" t="s">
        <v>1161</v>
      </c>
      <c r="X364" s="1" t="s">
        <v>1160</v>
      </c>
      <c r="Y364" s="1" t="str">
        <f t="shared" si="13"/>
        <v>31</v>
      </c>
      <c r="Z364" s="1" t="str">
        <f>VLOOKUP(Y364,ja!E$2:F$35,2,FALSE)</f>
        <v>DKI Jakarta</v>
      </c>
      <c r="AA364" s="1" t="str">
        <f t="shared" si="14"/>
        <v>3100</v>
      </c>
      <c r="AB364" s="1" t="str">
        <f t="shared" si="15"/>
        <v>BPS Provinsi DKI Jakarta</v>
      </c>
      <c r="AD364" s="1" t="s">
        <v>1150</v>
      </c>
      <c r="AE364" s="5" t="s">
        <v>225</v>
      </c>
      <c r="AF364" s="2" t="s">
        <v>226</v>
      </c>
      <c r="AG364" s="1">
        <v>1</v>
      </c>
      <c r="AH364" s="5">
        <f>VLOOKUP(D364,'olah pemlap'!G$2:J$589,3,FALSE)</f>
        <v>340054258</v>
      </c>
      <c r="AI364" s="1" t="e">
        <f>VLOOKUP(AH364,BiodataPemlap!B$2:O$152,5,FALSE)</f>
        <v>#N/A</v>
      </c>
    </row>
    <row r="365" spans="1:35" ht="12.75">
      <c r="A365" s="3">
        <v>45449.569709999996</v>
      </c>
      <c r="B365" s="1" t="s">
        <v>30</v>
      </c>
      <c r="C365" s="4" t="str">
        <f t="shared" si="9"/>
        <v>DIII ST</v>
      </c>
      <c r="D365" s="24" t="s">
        <v>4222</v>
      </c>
      <c r="E365" s="2" t="s">
        <v>53</v>
      </c>
      <c r="F365" s="1">
        <f t="shared" si="16"/>
        <v>1</v>
      </c>
      <c r="G365" s="1" t="e">
        <f>VLOOKUP(D365,Sheet1!$A$2:$D$540,4,FALSE)</f>
        <v>#N/A</v>
      </c>
      <c r="H365" s="1" t="e">
        <f t="shared" si="10"/>
        <v>#N/A</v>
      </c>
      <c r="I365" s="1" t="s">
        <v>4223</v>
      </c>
      <c r="J365" s="25" t="s">
        <v>4224</v>
      </c>
      <c r="K365" s="23" t="str">
        <f t="shared" si="11"/>
        <v>6281214287836</v>
      </c>
      <c r="L365" s="26" t="s">
        <v>4225</v>
      </c>
      <c r="M365" s="1" t="s">
        <v>4226</v>
      </c>
      <c r="N365" s="1" t="s">
        <v>1141</v>
      </c>
      <c r="O365" s="1" t="s">
        <v>2389</v>
      </c>
      <c r="P365" s="1" t="s">
        <v>4227</v>
      </c>
      <c r="Q365" s="1" t="s">
        <v>1144</v>
      </c>
      <c r="R365" s="1" t="s">
        <v>4228</v>
      </c>
      <c r="S365" s="1" t="s">
        <v>1468</v>
      </c>
      <c r="T365" s="1" t="str">
        <f t="shared" si="12"/>
        <v>Jalan Persada No.356, Desa Huta Rakyat, Sidikalang</v>
      </c>
      <c r="U365" s="1" t="s">
        <v>1181</v>
      </c>
      <c r="V365" s="1" t="s">
        <v>1469</v>
      </c>
      <c r="W365" s="1" t="s">
        <v>1182</v>
      </c>
      <c r="X365" s="1" t="s">
        <v>1469</v>
      </c>
      <c r="Y365" s="1" t="str">
        <f t="shared" si="13"/>
        <v>12</v>
      </c>
      <c r="Z365" s="1" t="str">
        <f>VLOOKUP(Y365,ja!E$2:F$35,2,FALSE)</f>
        <v>Sumatera Utara</v>
      </c>
      <c r="AA365" s="1" t="str">
        <f t="shared" si="14"/>
        <v>1210</v>
      </c>
      <c r="AB365" s="1" t="str">
        <f t="shared" si="15"/>
        <v>BPS Kabupaten Dairi</v>
      </c>
      <c r="AD365" s="1" t="s">
        <v>1150</v>
      </c>
      <c r="AE365" s="5" t="s">
        <v>54</v>
      </c>
      <c r="AF365" s="2" t="s">
        <v>55</v>
      </c>
      <c r="AG365" s="1">
        <v>1</v>
      </c>
      <c r="AH365" s="5" t="e">
        <f>VLOOKUP(D365,'olah pemlap'!G$2:J$589,3,FALSE)</f>
        <v>#N/A</v>
      </c>
      <c r="AI365" s="1" t="e">
        <f>VLOOKUP(AH365,BiodataPemlap!B$2:O$152,5,FALSE)</f>
        <v>#N/A</v>
      </c>
    </row>
    <row r="366" spans="1:35" ht="12.75">
      <c r="A366" s="3">
        <v>45449.576026111114</v>
      </c>
      <c r="B366" s="1" t="s">
        <v>57</v>
      </c>
      <c r="C366" s="4" t="str">
        <f t="shared" si="9"/>
        <v>DIV KS</v>
      </c>
      <c r="D366" s="24" t="s">
        <v>4229</v>
      </c>
      <c r="E366" s="2" t="s">
        <v>642</v>
      </c>
      <c r="F366" s="1">
        <f t="shared" si="16"/>
        <v>1</v>
      </c>
      <c r="G366" s="1" t="e">
        <f>VLOOKUP(D366,Sheet1!$A$2:$D$540,4,FALSE)</f>
        <v>#N/A</v>
      </c>
      <c r="H366" s="1" t="e">
        <f t="shared" si="10"/>
        <v>#N/A</v>
      </c>
      <c r="I366" s="1" t="s">
        <v>4230</v>
      </c>
      <c r="J366" s="25" t="s">
        <v>4231</v>
      </c>
      <c r="K366" s="23" t="str">
        <f t="shared" si="11"/>
        <v>6289616419735</v>
      </c>
      <c r="L366" s="23" t="s">
        <v>4232</v>
      </c>
      <c r="M366" s="1" t="s">
        <v>4233</v>
      </c>
      <c r="N366" s="1" t="s">
        <v>1141</v>
      </c>
      <c r="O366" s="1" t="s">
        <v>4234</v>
      </c>
      <c r="P366" s="1" t="s">
        <v>3963</v>
      </c>
      <c r="Q366" s="1" t="s">
        <v>1144</v>
      </c>
      <c r="R366" s="1" t="s">
        <v>4235</v>
      </c>
      <c r="S366" s="1" t="s">
        <v>1268</v>
      </c>
      <c r="T366" s="1" t="str">
        <f t="shared" si="12"/>
        <v>Penjaringan Sari Blok A No 104, Penjaringansari, Rungkut,Kota Surabaya, Provinsi Jawa Timur</v>
      </c>
      <c r="U366" s="1" t="s">
        <v>1268</v>
      </c>
      <c r="V366" s="1" t="s">
        <v>3443</v>
      </c>
      <c r="W366" s="1" t="s">
        <v>3444</v>
      </c>
      <c r="X366" s="1" t="s">
        <v>3443</v>
      </c>
      <c r="Y366" s="1" t="str">
        <f t="shared" si="13"/>
        <v>35</v>
      </c>
      <c r="Z366" s="1" t="str">
        <f>VLOOKUP(Y366,ja!E$2:F$35,2,FALSE)</f>
        <v>Jawa Timur</v>
      </c>
      <c r="AA366" s="1" t="str">
        <f t="shared" si="14"/>
        <v>3500</v>
      </c>
      <c r="AB366" s="1" t="str">
        <f t="shared" si="15"/>
        <v>BPS Provinsi Jawa Timur</v>
      </c>
      <c r="AD366" s="1" t="s">
        <v>1150</v>
      </c>
      <c r="AE366" s="5" t="s">
        <v>640</v>
      </c>
      <c r="AF366" s="2" t="s">
        <v>641</v>
      </c>
      <c r="AG366" s="1">
        <v>1</v>
      </c>
      <c r="AH366" s="5">
        <f>VLOOKUP(D366,'olah pemlap'!G$2:J$589,3,FALSE)</f>
        <v>340056759</v>
      </c>
      <c r="AI366" s="1" t="e">
        <f>VLOOKUP(AH366,BiodataPemlap!B$2:O$152,5,FALSE)</f>
        <v>#N/A</v>
      </c>
    </row>
    <row r="367" spans="1:35" ht="12.75">
      <c r="A367" s="3">
        <v>45451.395952592589</v>
      </c>
      <c r="B367" s="1" t="s">
        <v>35</v>
      </c>
      <c r="C367" s="4" t="str">
        <f t="shared" si="9"/>
        <v>DIV ST</v>
      </c>
      <c r="D367" s="24" t="s">
        <v>4236</v>
      </c>
      <c r="E367" s="2" t="s">
        <v>772</v>
      </c>
      <c r="F367" s="1">
        <f t="shared" si="16"/>
        <v>1</v>
      </c>
      <c r="G367" s="1" t="e">
        <f>VLOOKUP(D367,Sheet1!$A$2:$D$540,4,FALSE)</f>
        <v>#N/A</v>
      </c>
      <c r="H367" s="1" t="e">
        <f t="shared" si="10"/>
        <v>#N/A</v>
      </c>
      <c r="I367" s="1" t="s">
        <v>4237</v>
      </c>
      <c r="J367" s="25" t="s">
        <v>4238</v>
      </c>
      <c r="K367" s="23" t="str">
        <f t="shared" si="11"/>
        <v>6282132724497</v>
      </c>
      <c r="L367" s="26" t="s">
        <v>4239</v>
      </c>
      <c r="M367" s="1" t="s">
        <v>772</v>
      </c>
      <c r="N367" s="1" t="s">
        <v>1141</v>
      </c>
      <c r="O367" s="1" t="s">
        <v>4240</v>
      </c>
      <c r="P367" s="1" t="s">
        <v>4241</v>
      </c>
      <c r="Q367" s="1" t="s">
        <v>1144</v>
      </c>
      <c r="R367" s="1" t="s">
        <v>4242</v>
      </c>
      <c r="S367" s="1" t="s">
        <v>2441</v>
      </c>
      <c r="T367" s="1" t="str">
        <f t="shared" si="12"/>
        <v>Perum Batu Permata Land Kav. 82, Rt. 08 Rw. 05, Kel. Sisir, Kec. Batu, Kota Batu, Jawa Timur, 65314</v>
      </c>
      <c r="U367" s="1" t="s">
        <v>1600</v>
      </c>
      <c r="V367" s="1" t="s">
        <v>2442</v>
      </c>
      <c r="W367" s="1" t="s">
        <v>1602</v>
      </c>
      <c r="X367" s="1" t="s">
        <v>2442</v>
      </c>
      <c r="Y367" s="1" t="str">
        <f t="shared" si="13"/>
        <v>35</v>
      </c>
      <c r="Z367" s="1" t="str">
        <f>VLOOKUP(Y367,ja!E$2:F$35,2,FALSE)</f>
        <v>Jawa Timur</v>
      </c>
      <c r="AA367" s="1" t="str">
        <f t="shared" si="14"/>
        <v>3579</v>
      </c>
      <c r="AB367" s="1" t="str">
        <f t="shared" si="15"/>
        <v>BPS Kota Batu</v>
      </c>
      <c r="AD367" s="1" t="s">
        <v>1150</v>
      </c>
      <c r="AE367" s="5" t="s">
        <v>769</v>
      </c>
      <c r="AF367" s="2" t="s">
        <v>770</v>
      </c>
      <c r="AG367" s="1">
        <v>1</v>
      </c>
      <c r="AH367" s="5">
        <f>VLOOKUP(D367,'olah pemlap'!G$2:J$589,3,FALSE)</f>
        <v>340055104</v>
      </c>
      <c r="AI367" s="1" t="e">
        <f>VLOOKUP(AH367,BiodataPemlap!B$2:O$152,5,FALSE)</f>
        <v>#N/A</v>
      </c>
    </row>
    <row r="368" spans="1:35" ht="12.75">
      <c r="A368" s="3">
        <v>45449.682004050926</v>
      </c>
      <c r="B368" s="1" t="s">
        <v>47</v>
      </c>
      <c r="C368" s="4" t="str">
        <f t="shared" si="9"/>
        <v>DIII ST</v>
      </c>
      <c r="D368" s="24" t="s">
        <v>4243</v>
      </c>
      <c r="E368" s="2" t="s">
        <v>900</v>
      </c>
      <c r="F368" s="1">
        <f t="shared" si="16"/>
        <v>1</v>
      </c>
      <c r="G368" s="1" t="e">
        <f>VLOOKUP(D368,Sheet1!$A$2:$D$540,4,FALSE)</f>
        <v>#N/A</v>
      </c>
      <c r="H368" s="1" t="e">
        <f t="shared" si="10"/>
        <v>#N/A</v>
      </c>
      <c r="I368" s="1" t="s">
        <v>4244</v>
      </c>
      <c r="J368" s="25" t="s">
        <v>4245</v>
      </c>
      <c r="K368" s="23" t="str">
        <f t="shared" si="11"/>
        <v>6285246819353</v>
      </c>
      <c r="L368" s="26" t="s">
        <v>4246</v>
      </c>
      <c r="M368" s="1" t="s">
        <v>4247</v>
      </c>
      <c r="N368" s="1" t="s">
        <v>1866</v>
      </c>
      <c r="O368" s="1" t="s">
        <v>4248</v>
      </c>
      <c r="P368" s="1" t="s">
        <v>4249</v>
      </c>
      <c r="Q368" s="1" t="s">
        <v>1144</v>
      </c>
      <c r="R368" s="1" t="s">
        <v>4250</v>
      </c>
      <c r="S368" s="1" t="s">
        <v>3773</v>
      </c>
      <c r="T368" s="1" t="str">
        <f t="shared" si="12"/>
        <v>Rt. 007/Rw. 003, Blok I No.5, Btn Wahana Prima Asri, Kel. Mokoau, Kec. Kambu</v>
      </c>
      <c r="U368" s="1" t="s">
        <v>3773</v>
      </c>
      <c r="V368" s="1" t="s">
        <v>2693</v>
      </c>
      <c r="W368" s="1" t="s">
        <v>4251</v>
      </c>
      <c r="X368" s="1" t="s">
        <v>2693</v>
      </c>
      <c r="Y368" s="1" t="str">
        <f t="shared" si="13"/>
        <v>74</v>
      </c>
      <c r="Z368" s="1" t="str">
        <f>VLOOKUP(Y368,ja!E$2:F$35,2,FALSE)</f>
        <v>Sulawesi Tenggara</v>
      </c>
      <c r="AA368" s="1" t="str">
        <f t="shared" si="14"/>
        <v>7400</v>
      </c>
      <c r="AB368" s="1" t="str">
        <f t="shared" si="15"/>
        <v>BPS Provinsi Sulawesi Tenggara</v>
      </c>
      <c r="AD368" s="1" t="s">
        <v>1150</v>
      </c>
      <c r="AE368" s="5" t="s">
        <v>903</v>
      </c>
      <c r="AF368" s="2" t="s">
        <v>904</v>
      </c>
      <c r="AG368" s="1">
        <v>1</v>
      </c>
      <c r="AH368" s="5">
        <f>VLOOKUP(D368,'olah pemlap'!G$2:J$589,3,FALSE)</f>
        <v>340019243</v>
      </c>
      <c r="AI368" s="1" t="e">
        <f>VLOOKUP(AH368,BiodataPemlap!B$2:O$152,5,FALSE)</f>
        <v>#N/A</v>
      </c>
    </row>
    <row r="369" spans="1:35" ht="12.75">
      <c r="A369" s="3">
        <v>45449.692533472218</v>
      </c>
      <c r="B369" s="1" t="s">
        <v>30</v>
      </c>
      <c r="C369" s="4" t="str">
        <f t="shared" si="9"/>
        <v>DIII ST</v>
      </c>
      <c r="D369" s="24" t="s">
        <v>4252</v>
      </c>
      <c r="E369" s="2" t="s">
        <v>637</v>
      </c>
      <c r="F369" s="1">
        <f t="shared" si="16"/>
        <v>1</v>
      </c>
      <c r="G369" s="1" t="e">
        <f>VLOOKUP(D369,Sheet1!$A$2:$D$540,4,FALSE)</f>
        <v>#N/A</v>
      </c>
      <c r="H369" s="1" t="e">
        <f t="shared" si="10"/>
        <v>#N/A</v>
      </c>
      <c r="I369" s="1" t="s">
        <v>4253</v>
      </c>
      <c r="J369" s="25" t="s">
        <v>4254</v>
      </c>
      <c r="K369" s="23" t="str">
        <f t="shared" si="11"/>
        <v>6285217712971</v>
      </c>
      <c r="L369" s="23" t="s">
        <v>4255</v>
      </c>
      <c r="M369" s="1" t="s">
        <v>4256</v>
      </c>
      <c r="N369" s="1" t="s">
        <v>1141</v>
      </c>
      <c r="O369" s="1" t="s">
        <v>4257</v>
      </c>
      <c r="P369" s="1" t="s">
        <v>4258</v>
      </c>
      <c r="Q369" s="1" t="s">
        <v>1144</v>
      </c>
      <c r="R369" s="1" t="s">
        <v>4259</v>
      </c>
      <c r="S369" s="1" t="s">
        <v>3468</v>
      </c>
      <c r="T369" s="1" t="str">
        <f t="shared" si="12"/>
        <v>Jalan M.T. Haryono Gang Iv No. 20 Rt.04/Rw.05, Kelurahan Mangunharjo, Kecamatan Mayangan</v>
      </c>
      <c r="U369" s="1" t="s">
        <v>3469</v>
      </c>
      <c r="V369" s="1" t="s">
        <v>3470</v>
      </c>
      <c r="W369" s="1" t="s">
        <v>3471</v>
      </c>
      <c r="X369" s="1" t="s">
        <v>3470</v>
      </c>
      <c r="Y369" s="1" t="str">
        <f t="shared" si="13"/>
        <v>35</v>
      </c>
      <c r="Z369" s="1" t="str">
        <f>VLOOKUP(Y369,ja!E$2:F$35,2,FALSE)</f>
        <v>Jawa Timur</v>
      </c>
      <c r="AA369" s="1" t="str">
        <f t="shared" si="14"/>
        <v>3513</v>
      </c>
      <c r="AB369" s="1" t="str">
        <f t="shared" si="15"/>
        <v>BPS Kabupaten Probolinggo</v>
      </c>
      <c r="AC369" s="1">
        <v>3574</v>
      </c>
      <c r="AD369" s="1" t="s">
        <v>638</v>
      </c>
      <c r="AE369" s="5">
        <v>3574</v>
      </c>
      <c r="AF369" s="2" t="s">
        <v>638</v>
      </c>
      <c r="AG369" s="1">
        <v>1</v>
      </c>
      <c r="AH369" s="5">
        <f>VLOOKUP(D369,'olah pemlap'!G$2:J$589,3,FALSE)</f>
        <v>340050152</v>
      </c>
      <c r="AI369" s="1" t="e">
        <f>VLOOKUP(AH369,BiodataPemlap!B$2:O$152,5,FALSE)</f>
        <v>#N/A</v>
      </c>
    </row>
    <row r="370" spans="1:35" ht="12.75">
      <c r="A370" s="3">
        <v>45451.470825289347</v>
      </c>
      <c r="B370" s="1" t="s">
        <v>57</v>
      </c>
      <c r="C370" s="4" t="str">
        <f t="shared" si="9"/>
        <v>DIV KS</v>
      </c>
      <c r="D370" s="24" t="s">
        <v>4260</v>
      </c>
      <c r="E370" s="2" t="s">
        <v>209</v>
      </c>
      <c r="F370" s="1">
        <f t="shared" si="16"/>
        <v>1</v>
      </c>
      <c r="G370" s="1" t="e">
        <f>VLOOKUP(D370,Sheet1!$A$2:$D$540,4,FALSE)</f>
        <v>#N/A</v>
      </c>
      <c r="H370" s="1" t="e">
        <f t="shared" si="10"/>
        <v>#N/A</v>
      </c>
      <c r="I370" s="1" t="s">
        <v>4261</v>
      </c>
      <c r="J370" s="25" t="s">
        <v>4262</v>
      </c>
      <c r="K370" s="23" t="str">
        <f t="shared" si="11"/>
        <v>6289628690085</v>
      </c>
      <c r="L370" s="23" t="s">
        <v>4263</v>
      </c>
      <c r="M370" s="1" t="s">
        <v>4264</v>
      </c>
      <c r="N370" s="1" t="s">
        <v>2830</v>
      </c>
      <c r="O370" s="1" t="s">
        <v>4265</v>
      </c>
      <c r="P370" s="1" t="s">
        <v>4266</v>
      </c>
      <c r="Q370" s="1" t="s">
        <v>1144</v>
      </c>
      <c r="R370" s="1" t="s">
        <v>4267</v>
      </c>
      <c r="S370" s="1" t="s">
        <v>4268</v>
      </c>
      <c r="T370" s="1" t="str">
        <f t="shared" si="12"/>
        <v>Jl A Yani No 32 Rt/Rw 002/001 Kelurahan Iringmulyo Kecamatan Metro Timur Kota Metro Lampung</v>
      </c>
      <c r="U370" s="1" t="s">
        <v>4269</v>
      </c>
      <c r="V370" s="1" t="s">
        <v>4270</v>
      </c>
      <c r="W370" s="1" t="s">
        <v>4271</v>
      </c>
      <c r="X370" s="1" t="s">
        <v>4270</v>
      </c>
      <c r="Y370" s="1" t="str">
        <f t="shared" si="13"/>
        <v>18</v>
      </c>
      <c r="Z370" s="1" t="str">
        <f>VLOOKUP(Y370,ja!E$2:F$35,2,FALSE)</f>
        <v>Lampung</v>
      </c>
      <c r="AA370" s="1" t="str">
        <f t="shared" si="14"/>
        <v>1872</v>
      </c>
      <c r="AB370" s="1" t="str">
        <f t="shared" si="15"/>
        <v>BPS Kota Metro</v>
      </c>
      <c r="AD370" s="1" t="s">
        <v>1150</v>
      </c>
      <c r="AE370" s="5" t="s">
        <v>210</v>
      </c>
      <c r="AF370" s="2" t="s">
        <v>211</v>
      </c>
      <c r="AG370" s="1">
        <v>1</v>
      </c>
      <c r="AH370" s="5">
        <f>VLOOKUP(D370,'olah pemlap'!G$2:J$589,3,FALSE)</f>
        <v>340015737</v>
      </c>
      <c r="AI370" s="1" t="e">
        <f>VLOOKUP(AH370,BiodataPemlap!B$2:O$152,5,FALSE)</f>
        <v>#N/A</v>
      </c>
    </row>
    <row r="371" spans="1:35" ht="12.75">
      <c r="A371" s="3">
        <v>45449.718713344904</v>
      </c>
      <c r="B371" s="1" t="s">
        <v>30</v>
      </c>
      <c r="C371" s="4" t="str">
        <f t="shared" si="9"/>
        <v>DIII ST</v>
      </c>
      <c r="D371" s="24" t="s">
        <v>4272</v>
      </c>
      <c r="E371" s="2" t="s">
        <v>217</v>
      </c>
      <c r="F371" s="1">
        <f t="shared" si="16"/>
        <v>1</v>
      </c>
      <c r="G371" s="1" t="e">
        <f>VLOOKUP(D371,Sheet1!$A$2:$D$540,4,FALSE)</f>
        <v>#N/A</v>
      </c>
      <c r="H371" s="1" t="e">
        <f t="shared" si="10"/>
        <v>#N/A</v>
      </c>
      <c r="I371" s="1" t="s">
        <v>4273</v>
      </c>
      <c r="J371" s="25" t="s">
        <v>4274</v>
      </c>
      <c r="K371" s="23" t="str">
        <f t="shared" si="11"/>
        <v>6281275673701</v>
      </c>
      <c r="L371" s="23" t="s">
        <v>4275</v>
      </c>
      <c r="M371" s="1" t="s">
        <v>4276</v>
      </c>
      <c r="N371" s="1" t="s">
        <v>1141</v>
      </c>
      <c r="O371" s="1" t="s">
        <v>4277</v>
      </c>
      <c r="P371" s="1" t="s">
        <v>4278</v>
      </c>
      <c r="Q371" s="1" t="s">
        <v>1144</v>
      </c>
      <c r="R371" s="1" t="s">
        <v>4279</v>
      </c>
      <c r="S371" s="1" t="s">
        <v>4280</v>
      </c>
      <c r="T371" s="1" t="str">
        <f t="shared" si="12"/>
        <v>Rt 004/Rw 001, Jln. Nusantara Km 16 Kijang No.23, Gunung Lengkuas, Bintan Timur</v>
      </c>
      <c r="U371" s="1" t="s">
        <v>4281</v>
      </c>
      <c r="V371" s="1" t="s">
        <v>4282</v>
      </c>
      <c r="W371" s="1" t="s">
        <v>4283</v>
      </c>
      <c r="X371" s="1" t="s">
        <v>4282</v>
      </c>
      <c r="Y371" s="1" t="str">
        <f t="shared" si="13"/>
        <v>21</v>
      </c>
      <c r="Z371" s="1" t="str">
        <f>VLOOKUP(Y371,ja!E$2:F$35,2,FALSE)</f>
        <v>Kep. Riau</v>
      </c>
      <c r="AA371" s="1" t="str">
        <f t="shared" si="14"/>
        <v>2172</v>
      </c>
      <c r="AB371" s="1" t="str">
        <f t="shared" si="15"/>
        <v>BPS Kota Tanjung Pinang</v>
      </c>
      <c r="AD371" s="1" t="s">
        <v>1150</v>
      </c>
      <c r="AE371" s="5" t="s">
        <v>220</v>
      </c>
      <c r="AF371" s="2" t="s">
        <v>221</v>
      </c>
      <c r="AG371" s="1">
        <v>1</v>
      </c>
      <c r="AH371" s="5">
        <f>VLOOKUP(D371,'olah pemlap'!G$2:J$589,3,FALSE)</f>
        <v>340056809</v>
      </c>
      <c r="AI371" s="1" t="e">
        <f>VLOOKUP(AH371,BiodataPemlap!B$2:O$152,5,FALSE)</f>
        <v>#N/A</v>
      </c>
    </row>
    <row r="372" spans="1:35" ht="12.75">
      <c r="A372" s="3">
        <v>45449.783480868056</v>
      </c>
      <c r="B372" s="1" t="s">
        <v>103</v>
      </c>
      <c r="C372" s="4" t="str">
        <f t="shared" si="9"/>
        <v>DIV ST</v>
      </c>
      <c r="D372" s="24" t="s">
        <v>4284</v>
      </c>
      <c r="E372" s="2" t="s">
        <v>711</v>
      </c>
      <c r="F372" s="1">
        <f t="shared" si="16"/>
        <v>1</v>
      </c>
      <c r="G372" s="1" t="e">
        <f>VLOOKUP(D372,Sheet1!$A$2:$D$540,4,FALSE)</f>
        <v>#N/A</v>
      </c>
      <c r="H372" s="1" t="e">
        <f t="shared" si="10"/>
        <v>#N/A</v>
      </c>
      <c r="I372" s="1" t="s">
        <v>4285</v>
      </c>
      <c r="J372" s="1">
        <v>6289525000372</v>
      </c>
      <c r="K372" s="23">
        <f t="shared" si="11"/>
        <v>6289525000372</v>
      </c>
      <c r="L372" s="26" t="s">
        <v>4286</v>
      </c>
      <c r="M372" s="1" t="s">
        <v>4287</v>
      </c>
      <c r="N372" s="1" t="s">
        <v>1177</v>
      </c>
      <c r="O372" s="1" t="s">
        <v>3540</v>
      </c>
      <c r="P372" s="1" t="s">
        <v>4288</v>
      </c>
      <c r="Q372" s="1" t="s">
        <v>1144</v>
      </c>
      <c r="R372" s="1" t="s">
        <v>4289</v>
      </c>
      <c r="S372" s="1" t="s">
        <v>3513</v>
      </c>
      <c r="T372" s="1" t="str">
        <f t="shared" si="12"/>
        <v>Perumahan Wikarsa Blok F No. 38, Rt/Rw 006/012, Kenanten, Puri</v>
      </c>
      <c r="U372" s="1" t="s">
        <v>3512</v>
      </c>
      <c r="V372" s="1" t="s">
        <v>3514</v>
      </c>
      <c r="W372" s="1" t="s">
        <v>3515</v>
      </c>
      <c r="X372" s="1" t="s">
        <v>3515</v>
      </c>
      <c r="Y372" s="1" t="str">
        <f t="shared" si="13"/>
        <v>35</v>
      </c>
      <c r="Z372" s="1" t="str">
        <f>VLOOKUP(Y372,ja!E$2:F$35,2,FALSE)</f>
        <v>Jawa Timur</v>
      </c>
      <c r="AA372" s="1" t="str">
        <f t="shared" si="14"/>
        <v>3516</v>
      </c>
      <c r="AB372" s="1" t="str">
        <f t="shared" si="15"/>
        <v>BPS Kabupaten Mojokerto</v>
      </c>
      <c r="AD372" s="1" t="s">
        <v>1150</v>
      </c>
      <c r="AE372" s="5" t="s">
        <v>707</v>
      </c>
      <c r="AF372" s="2" t="s">
        <v>708</v>
      </c>
      <c r="AG372" s="1">
        <v>1</v>
      </c>
      <c r="AH372" s="5">
        <f>VLOOKUP(D372,'olah pemlap'!G$2:J$589,3,FALSE)</f>
        <v>340050252</v>
      </c>
      <c r="AI372" s="1" t="e">
        <f>VLOOKUP(AH372,BiodataPemlap!B$2:O$152,5,FALSE)</f>
        <v>#N/A</v>
      </c>
    </row>
    <row r="373" spans="1:35" ht="12.75">
      <c r="A373" s="3">
        <v>45449.867182708331</v>
      </c>
      <c r="B373" s="1" t="s">
        <v>62</v>
      </c>
      <c r="C373" s="4" t="str">
        <f t="shared" si="9"/>
        <v>DIV KS</v>
      </c>
      <c r="D373" s="24" t="s">
        <v>4290</v>
      </c>
      <c r="E373" s="2" t="s">
        <v>896</v>
      </c>
      <c r="F373" s="1">
        <f t="shared" si="16"/>
        <v>1</v>
      </c>
      <c r="G373" s="1" t="e">
        <f>VLOOKUP(D373,Sheet1!$A$2:$D$540,4,FALSE)</f>
        <v>#N/A</v>
      </c>
      <c r="H373" s="1" t="e">
        <f t="shared" si="10"/>
        <v>#N/A</v>
      </c>
      <c r="I373" s="1" t="s">
        <v>4291</v>
      </c>
      <c r="J373" s="25" t="s">
        <v>4292</v>
      </c>
      <c r="K373" s="23" t="str">
        <f t="shared" si="11"/>
        <v>6281241607257</v>
      </c>
      <c r="L373" s="23" t="s">
        <v>4293</v>
      </c>
      <c r="M373" s="1" t="s">
        <v>4294</v>
      </c>
      <c r="N373" s="1" t="s">
        <v>1141</v>
      </c>
      <c r="O373" s="1" t="s">
        <v>4295</v>
      </c>
      <c r="P373" s="1" t="s">
        <v>4296</v>
      </c>
      <c r="Q373" s="1" t="s">
        <v>1144</v>
      </c>
      <c r="R373" s="1" t="s">
        <v>4297</v>
      </c>
      <c r="S373" s="1" t="s">
        <v>1886</v>
      </c>
      <c r="T373" s="1" t="str">
        <f t="shared" si="12"/>
        <v>Jl. Chalik No.15, Rt.03/Rw.01, Sumpang Minangae, Bacukiki Barat</v>
      </c>
      <c r="U373" s="1" t="s">
        <v>4298</v>
      </c>
      <c r="V373" s="1" t="s">
        <v>4299</v>
      </c>
      <c r="W373" s="1" t="s">
        <v>4300</v>
      </c>
      <c r="X373" s="1" t="s">
        <v>4299</v>
      </c>
      <c r="Y373" s="1" t="str">
        <f t="shared" si="13"/>
        <v>73</v>
      </c>
      <c r="Z373" s="1" t="str">
        <f>VLOOKUP(Y373,ja!E$2:F$35,2,FALSE)</f>
        <v>Sulawesi Selatan</v>
      </c>
      <c r="AA373" s="1" t="str">
        <f t="shared" si="14"/>
        <v>7372</v>
      </c>
      <c r="AB373" s="1" t="str">
        <f t="shared" si="15"/>
        <v>BPS Kota Parepare</v>
      </c>
      <c r="AD373" s="1" t="s">
        <v>1150</v>
      </c>
      <c r="AE373" s="5" t="s">
        <v>897</v>
      </c>
      <c r="AF373" s="2" t="s">
        <v>898</v>
      </c>
      <c r="AG373" s="1">
        <v>1</v>
      </c>
      <c r="AH373" s="5" t="e">
        <f>VLOOKUP(D373,'olah pemlap'!G$2:J$589,3,FALSE)</f>
        <v>#N/A</v>
      </c>
      <c r="AI373" s="1" t="e">
        <f>VLOOKUP(AH373,BiodataPemlap!B$2:O$152,5,FALSE)</f>
        <v>#N/A</v>
      </c>
    </row>
    <row r="374" spans="1:35" ht="12.75">
      <c r="A374" s="3">
        <v>45449.797017303237</v>
      </c>
      <c r="B374" s="1" t="s">
        <v>38</v>
      </c>
      <c r="C374" s="4" t="str">
        <f t="shared" si="9"/>
        <v>DIV ST</v>
      </c>
      <c r="D374" s="24" t="s">
        <v>4301</v>
      </c>
      <c r="E374" s="2" t="s">
        <v>4302</v>
      </c>
      <c r="F374" s="1">
        <f t="shared" si="16"/>
        <v>1</v>
      </c>
      <c r="G374" s="1" t="e">
        <f>VLOOKUP(D374,Sheet1!$A$2:$D$540,4,FALSE)</f>
        <v>#N/A</v>
      </c>
      <c r="H374" s="1" t="e">
        <f t="shared" si="10"/>
        <v>#N/A</v>
      </c>
      <c r="I374" s="1" t="s">
        <v>4303</v>
      </c>
      <c r="J374" s="25" t="s">
        <v>4304</v>
      </c>
      <c r="K374" s="23" t="str">
        <f t="shared" si="11"/>
        <v>6285212556277</v>
      </c>
      <c r="L374" s="26" t="s">
        <v>4305</v>
      </c>
      <c r="M374" s="1" t="s">
        <v>4306</v>
      </c>
      <c r="N374" s="1" t="s">
        <v>1177</v>
      </c>
      <c r="O374" s="1" t="s">
        <v>4307</v>
      </c>
      <c r="P374" s="1" t="s">
        <v>4308</v>
      </c>
      <c r="Q374" s="1" t="s">
        <v>1144</v>
      </c>
      <c r="R374" s="1" t="s">
        <v>4309</v>
      </c>
      <c r="S374" s="1" t="s">
        <v>1224</v>
      </c>
      <c r="T374" s="1" t="str">
        <f t="shared" si="12"/>
        <v>Ds. Tlogorejo Rt 07/Rw 01, Kec. Tlogowungu, Kab. Pati, Jawa Tengah</v>
      </c>
      <c r="U374" s="1" t="s">
        <v>1225</v>
      </c>
      <c r="V374" s="1" t="s">
        <v>1226</v>
      </c>
      <c r="W374" s="1" t="s">
        <v>1227</v>
      </c>
      <c r="X374" s="1" t="s">
        <v>1226</v>
      </c>
      <c r="Y374" s="1" t="str">
        <f t="shared" si="13"/>
        <v>33</v>
      </c>
      <c r="Z374" s="1" t="str">
        <f>VLOOKUP(Y374,ja!E$2:F$35,2,FALSE)</f>
        <v>Jawa Tengah</v>
      </c>
      <c r="AA374" s="1" t="str">
        <f t="shared" si="14"/>
        <v>3318</v>
      </c>
      <c r="AB374" s="1" t="str">
        <f t="shared" si="15"/>
        <v>BPS Kabupaten Pati</v>
      </c>
      <c r="AD374" s="1" t="s">
        <v>1150</v>
      </c>
      <c r="AE374" s="5" t="s">
        <v>513</v>
      </c>
      <c r="AF374" s="2" t="s">
        <v>382</v>
      </c>
      <c r="AG374" s="1">
        <v>1</v>
      </c>
      <c r="AH374" s="5" t="e">
        <f>VLOOKUP(D374,'olah pemlap'!G$2:J$589,3,FALSE)</f>
        <v>#N/A</v>
      </c>
      <c r="AI374" s="1" t="e">
        <f>VLOOKUP(AH374,BiodataPemlap!B$2:O$152,5,FALSE)</f>
        <v>#N/A</v>
      </c>
    </row>
    <row r="375" spans="1:35" ht="12.75">
      <c r="A375" s="3">
        <v>45449.796974525467</v>
      </c>
      <c r="B375" s="1" t="s">
        <v>11</v>
      </c>
      <c r="C375" s="4" t="str">
        <f t="shared" si="9"/>
        <v>DIV KS</v>
      </c>
      <c r="D375" s="24" t="s">
        <v>4310</v>
      </c>
      <c r="E375" s="2" t="s">
        <v>539</v>
      </c>
      <c r="F375" s="1">
        <f t="shared" si="16"/>
        <v>1</v>
      </c>
      <c r="G375" s="1" t="e">
        <f>VLOOKUP(D375,Sheet1!$A$2:$D$540,4,FALSE)</f>
        <v>#N/A</v>
      </c>
      <c r="H375" s="1" t="e">
        <f t="shared" si="10"/>
        <v>#N/A</v>
      </c>
      <c r="I375" s="1" t="s">
        <v>4311</v>
      </c>
      <c r="J375" s="25" t="s">
        <v>4312</v>
      </c>
      <c r="K375" s="23" t="str">
        <f t="shared" si="11"/>
        <v>6285325117510</v>
      </c>
      <c r="L375" s="23" t="s">
        <v>4313</v>
      </c>
      <c r="M375" s="1" t="s">
        <v>4314</v>
      </c>
      <c r="N375" s="1" t="s">
        <v>1141</v>
      </c>
      <c r="O375" s="1" t="s">
        <v>4315</v>
      </c>
      <c r="P375" s="1" t="s">
        <v>1191</v>
      </c>
      <c r="Q375" s="1" t="s">
        <v>1144</v>
      </c>
      <c r="R375" s="1" t="s">
        <v>4316</v>
      </c>
      <c r="S375" s="1" t="s">
        <v>3409</v>
      </c>
      <c r="T375" s="1" t="str">
        <f t="shared" si="12"/>
        <v>Dk. Krajan, Rt 004 / Rw 005, Jalan Moga-Karangsari, Desa Sima, Kecamatan Moga</v>
      </c>
      <c r="U375" s="1" t="s">
        <v>1247</v>
      </c>
      <c r="V375" s="1" t="s">
        <v>3410</v>
      </c>
      <c r="W375" s="1" t="s">
        <v>1487</v>
      </c>
      <c r="X375" s="1" t="s">
        <v>3410</v>
      </c>
      <c r="Y375" s="1" t="str">
        <f t="shared" si="13"/>
        <v>33</v>
      </c>
      <c r="Z375" s="1" t="str">
        <f>VLOOKUP(Y375,ja!E$2:F$35,2,FALSE)</f>
        <v>Jawa Tengah</v>
      </c>
      <c r="AA375" s="1" t="str">
        <f t="shared" si="14"/>
        <v>3327</v>
      </c>
      <c r="AB375" s="1" t="str">
        <f t="shared" si="15"/>
        <v>BPS Kabupaten Pemalang</v>
      </c>
      <c r="AD375" s="1" t="s">
        <v>1150</v>
      </c>
      <c r="AE375" s="5" t="s">
        <v>537</v>
      </c>
      <c r="AF375" s="2" t="s">
        <v>538</v>
      </c>
      <c r="AG375" s="1">
        <v>1</v>
      </c>
      <c r="AH375" s="5" t="e">
        <f>VLOOKUP(D375,'olah pemlap'!G$2:J$589,3,FALSE)</f>
        <v>#N/A</v>
      </c>
      <c r="AI375" s="1" t="e">
        <f>VLOOKUP(AH375,BiodataPemlap!B$2:O$152,5,FALSE)</f>
        <v>#N/A</v>
      </c>
    </row>
    <row r="376" spans="1:35" ht="12.75">
      <c r="A376" s="3">
        <v>45449.803020752312</v>
      </c>
      <c r="B376" s="1" t="s">
        <v>20</v>
      </c>
      <c r="C376" s="4" t="str">
        <f t="shared" si="9"/>
        <v>DIV ST</v>
      </c>
      <c r="D376" s="24" t="s">
        <v>4317</v>
      </c>
      <c r="E376" s="2" t="s">
        <v>483</v>
      </c>
      <c r="F376" s="1">
        <f t="shared" si="16"/>
        <v>1</v>
      </c>
      <c r="G376" s="1" t="e">
        <f>VLOOKUP(D376,Sheet1!$A$2:$D$540,4,FALSE)</f>
        <v>#N/A</v>
      </c>
      <c r="H376" s="1" t="e">
        <f t="shared" si="10"/>
        <v>#N/A</v>
      </c>
      <c r="I376" s="1" t="s">
        <v>4318</v>
      </c>
      <c r="J376" s="25" t="s">
        <v>4319</v>
      </c>
      <c r="K376" s="23" t="str">
        <f t="shared" si="11"/>
        <v>6282313951923</v>
      </c>
      <c r="L376" s="23" t="s">
        <v>4320</v>
      </c>
      <c r="M376" s="1" t="s">
        <v>4321</v>
      </c>
      <c r="N376" s="1" t="s">
        <v>1141</v>
      </c>
      <c r="O376" s="1" t="s">
        <v>4322</v>
      </c>
      <c r="P376" s="1" t="s">
        <v>4323</v>
      </c>
      <c r="Q376" s="1" t="s">
        <v>1144</v>
      </c>
      <c r="R376" s="1" t="s">
        <v>4324</v>
      </c>
      <c r="S376" s="1" t="s">
        <v>1720</v>
      </c>
      <c r="T376" s="1" t="str">
        <f t="shared" si="12"/>
        <v>Pule Rt 02/Rw 04, Selogiri, Wonogiri</v>
      </c>
      <c r="U376" s="1" t="s">
        <v>1332</v>
      </c>
      <c r="V376" s="1" t="s">
        <v>1722</v>
      </c>
      <c r="W376" s="1" t="s">
        <v>1333</v>
      </c>
      <c r="X376" s="1" t="s">
        <v>1722</v>
      </c>
      <c r="Y376" s="1" t="str">
        <f t="shared" si="13"/>
        <v>33</v>
      </c>
      <c r="Z376" s="1" t="str">
        <f>VLOOKUP(Y376,ja!E$2:F$35,2,FALSE)</f>
        <v>Jawa Tengah</v>
      </c>
      <c r="AA376" s="1" t="str">
        <f t="shared" si="14"/>
        <v>3312</v>
      </c>
      <c r="AB376" s="1" t="str">
        <f t="shared" si="15"/>
        <v>BPS Kabupaten Wonogiri</v>
      </c>
      <c r="AD376" s="1" t="s">
        <v>1150</v>
      </c>
      <c r="AE376" s="5" t="s">
        <v>480</v>
      </c>
      <c r="AF376" s="2" t="s">
        <v>481</v>
      </c>
      <c r="AG376" s="1">
        <v>1</v>
      </c>
      <c r="AH376" s="5">
        <f>VLOOKUP(D376,'olah pemlap'!G$2:J$589,3,FALSE)</f>
        <v>340019279</v>
      </c>
      <c r="AI376" s="1" t="e">
        <f>VLOOKUP(AH376,BiodataPemlap!B$2:O$152,5,FALSE)</f>
        <v>#N/A</v>
      </c>
    </row>
    <row r="377" spans="1:35" ht="12.75">
      <c r="A377" s="3">
        <v>45449.80829961806</v>
      </c>
      <c r="B377" s="1" t="s">
        <v>30</v>
      </c>
      <c r="C377" s="4" t="str">
        <f t="shared" si="9"/>
        <v>DIII ST</v>
      </c>
      <c r="D377" s="24" t="s">
        <v>4325</v>
      </c>
      <c r="E377" s="2" t="s">
        <v>4326</v>
      </c>
      <c r="F377" s="1">
        <f t="shared" si="16"/>
        <v>1</v>
      </c>
      <c r="G377" s="1" t="e">
        <f>VLOOKUP(D377,Sheet1!$A$2:$D$540,4,FALSE)</f>
        <v>#N/A</v>
      </c>
      <c r="H377" s="1" t="e">
        <f t="shared" si="10"/>
        <v>#N/A</v>
      </c>
      <c r="I377" s="1" t="s">
        <v>4327</v>
      </c>
      <c r="J377" s="25" t="s">
        <v>4328</v>
      </c>
      <c r="K377" s="23" t="str">
        <f t="shared" si="11"/>
        <v>6289669280906</v>
      </c>
      <c r="L377" s="26" t="s">
        <v>4329</v>
      </c>
      <c r="M377" s="1" t="s">
        <v>4330</v>
      </c>
      <c r="N377" s="1" t="s">
        <v>1141</v>
      </c>
      <c r="O377" s="1" t="s">
        <v>4331</v>
      </c>
      <c r="P377" s="1" t="s">
        <v>4332</v>
      </c>
      <c r="Q377" s="1" t="s">
        <v>1144</v>
      </c>
      <c r="R377" s="1" t="s">
        <v>4333</v>
      </c>
      <c r="S377" s="1" t="s">
        <v>4334</v>
      </c>
      <c r="T377" s="1" t="str">
        <f t="shared" si="12"/>
        <v>Kav. A 1, Jl. Otista 3, Rt.1/Rw.4, Cipinang Cempedak, Kecamatan Jatinegara, Kota Jakarta Timur, Daerah Khusus Ibukota Jakarta 13330</v>
      </c>
      <c r="U377" s="1" t="s">
        <v>4334</v>
      </c>
      <c r="V377" s="1" t="s">
        <v>1311</v>
      </c>
      <c r="W377" s="1" t="s">
        <v>2366</v>
      </c>
      <c r="X377" s="1" t="s">
        <v>2366</v>
      </c>
      <c r="Y377" s="1" t="str">
        <f t="shared" si="13"/>
        <v>31</v>
      </c>
      <c r="Z377" s="1" t="str">
        <f>VLOOKUP(Y377,ja!E$2:F$35,2,FALSE)</f>
        <v>DKI Jakarta</v>
      </c>
      <c r="AA377" s="1" t="str">
        <f t="shared" si="14"/>
        <v>3175</v>
      </c>
      <c r="AB377" s="1" t="str">
        <f t="shared" si="15"/>
        <v>BPS Kota Jakarta Utara</v>
      </c>
      <c r="AD377" s="1" t="s">
        <v>1150</v>
      </c>
      <c r="AE377" s="5" t="s">
        <v>309</v>
      </c>
      <c r="AF377" s="2" t="s">
        <v>310</v>
      </c>
      <c r="AG377" s="1">
        <v>1</v>
      </c>
      <c r="AH377" s="5">
        <f>VLOOKUP(D377,'olah pemlap'!G$2:J$589,3,FALSE)</f>
        <v>340014782</v>
      </c>
      <c r="AI377" s="1" t="e">
        <f>VLOOKUP(AH377,BiodataPemlap!B$2:O$152,5,FALSE)</f>
        <v>#N/A</v>
      </c>
    </row>
    <row r="378" spans="1:35" ht="12.75">
      <c r="A378" s="3">
        <v>45449.82865865741</v>
      </c>
      <c r="B378" s="1" t="s">
        <v>141</v>
      </c>
      <c r="C378" s="4" t="str">
        <f t="shared" si="9"/>
        <v>DIV ST</v>
      </c>
      <c r="D378" s="24" t="s">
        <v>4335</v>
      </c>
      <c r="E378" s="2" t="s">
        <v>305</v>
      </c>
      <c r="F378" s="1">
        <f t="shared" si="16"/>
        <v>1</v>
      </c>
      <c r="G378" s="1" t="e">
        <f>VLOOKUP(D378,Sheet1!$A$2:$D$540,4,FALSE)</f>
        <v>#N/A</v>
      </c>
      <c r="H378" s="1" t="e">
        <f t="shared" si="10"/>
        <v>#N/A</v>
      </c>
      <c r="I378" s="1" t="s">
        <v>4336</v>
      </c>
      <c r="J378" s="25" t="s">
        <v>4337</v>
      </c>
      <c r="K378" s="23" t="str">
        <f t="shared" si="11"/>
        <v>6281282208163</v>
      </c>
      <c r="L378" s="26" t="s">
        <v>4338</v>
      </c>
      <c r="M378" s="1" t="s">
        <v>4339</v>
      </c>
      <c r="N378" s="1" t="s">
        <v>1141</v>
      </c>
      <c r="O378" s="1" t="s">
        <v>4340</v>
      </c>
      <c r="P378" s="1" t="s">
        <v>4341</v>
      </c>
      <c r="Q378" s="1" t="s">
        <v>1348</v>
      </c>
      <c r="R378" s="1" t="s">
        <v>4341</v>
      </c>
      <c r="S378" s="1" t="s">
        <v>2422</v>
      </c>
      <c r="T378" s="1" t="str">
        <f t="shared" si="12"/>
        <v>Jl. Depsos Xi No. 47 Rt 005/Rw 002, Kelurahan Bintaro, Kecamatan Pesanggrahan</v>
      </c>
      <c r="U378" s="1" t="s">
        <v>2062</v>
      </c>
      <c r="V378" s="1" t="s">
        <v>2344</v>
      </c>
      <c r="W378" s="1" t="s">
        <v>1311</v>
      </c>
      <c r="X378" s="1" t="s">
        <v>2344</v>
      </c>
      <c r="Y378" s="1" t="str">
        <f t="shared" si="13"/>
        <v>31</v>
      </c>
      <c r="Z378" s="1" t="str">
        <f>VLOOKUP(Y378,ja!E$2:F$35,2,FALSE)</f>
        <v>DKI Jakarta</v>
      </c>
      <c r="AA378" s="1" t="str">
        <f t="shared" si="14"/>
        <v>3174</v>
      </c>
      <c r="AB378" s="1" t="str">
        <f t="shared" si="15"/>
        <v>BPS Kota Jakarta Barat</v>
      </c>
      <c r="AD378" s="1" t="s">
        <v>1150</v>
      </c>
      <c r="AE378" s="5" t="s">
        <v>297</v>
      </c>
      <c r="AF378" s="2" t="s">
        <v>298</v>
      </c>
      <c r="AG378" s="1">
        <v>1</v>
      </c>
      <c r="AH378" s="5">
        <f>VLOOKUP(D378,'olah pemlap'!G$2:J$589,3,FALSE)</f>
        <v>340015482</v>
      </c>
      <c r="AI378" s="1" t="e">
        <f>VLOOKUP(AH378,BiodataPemlap!B$2:O$152,5,FALSE)</f>
        <v>#N/A</v>
      </c>
    </row>
    <row r="379" spans="1:35" ht="12.75">
      <c r="A379" s="3">
        <v>45449.846877881944</v>
      </c>
      <c r="B379" s="1" t="s">
        <v>57</v>
      </c>
      <c r="C379" s="4" t="str">
        <f t="shared" si="9"/>
        <v>DIV KS</v>
      </c>
      <c r="D379" s="24" t="s">
        <v>4342</v>
      </c>
      <c r="E379" s="2" t="s">
        <v>176</v>
      </c>
      <c r="F379" s="1">
        <f t="shared" si="16"/>
        <v>1</v>
      </c>
      <c r="G379" s="1" t="e">
        <f>VLOOKUP(D379,Sheet1!$A$2:$D$540,4,FALSE)</f>
        <v>#N/A</v>
      </c>
      <c r="H379" s="1" t="e">
        <f t="shared" si="10"/>
        <v>#N/A</v>
      </c>
      <c r="I379" s="1" t="s">
        <v>4343</v>
      </c>
      <c r="J379" s="25" t="s">
        <v>4344</v>
      </c>
      <c r="K379" s="23" t="str">
        <f t="shared" si="11"/>
        <v>6282278418521</v>
      </c>
      <c r="L379" s="23" t="s">
        <v>4345</v>
      </c>
      <c r="M379" s="1" t="s">
        <v>4346</v>
      </c>
      <c r="N379" s="1" t="s">
        <v>4347</v>
      </c>
      <c r="O379" s="1" t="s">
        <v>4348</v>
      </c>
      <c r="P379" s="1" t="s">
        <v>4349</v>
      </c>
      <c r="Q379" s="1" t="s">
        <v>1144</v>
      </c>
      <c r="R379" s="1" t="s">
        <v>4350</v>
      </c>
      <c r="S379" s="1" t="s">
        <v>4351</v>
      </c>
      <c r="T379" s="1" t="str">
        <f t="shared" si="12"/>
        <v>Griya Bangun Sejahtera, Jalan Mangga, Rt 001/Rw 005, Keluaharan Bangun Rejo, Kecamatan Pagar Alam Utara</v>
      </c>
      <c r="U379" s="1" t="s">
        <v>1849</v>
      </c>
      <c r="V379" s="1" t="s">
        <v>4352</v>
      </c>
      <c r="W379" s="1" t="s">
        <v>1851</v>
      </c>
      <c r="X379" s="1" t="s">
        <v>4352</v>
      </c>
      <c r="Y379" s="1" t="str">
        <f t="shared" si="13"/>
        <v>16</v>
      </c>
      <c r="Z379" s="1" t="str">
        <f>VLOOKUP(Y379,ja!E$2:F$35,2,FALSE)</f>
        <v>Sumatera Selatan</v>
      </c>
      <c r="AA379" s="1" t="str">
        <f t="shared" si="14"/>
        <v>1673</v>
      </c>
      <c r="AB379" s="1" t="str">
        <f t="shared" si="15"/>
        <v>BPS Kota Pagar Alam</v>
      </c>
      <c r="AD379" s="1" t="s">
        <v>1150</v>
      </c>
      <c r="AE379" s="5" t="s">
        <v>177</v>
      </c>
      <c r="AF379" s="2" t="s">
        <v>178</v>
      </c>
      <c r="AG379" s="1">
        <v>1</v>
      </c>
      <c r="AH379" s="5" t="e">
        <f>VLOOKUP(D379,'olah pemlap'!G$2:J$589,3,FALSE)</f>
        <v>#N/A</v>
      </c>
      <c r="AI379" s="1" t="e">
        <f>VLOOKUP(AH379,BiodataPemlap!B$2:O$152,5,FALSE)</f>
        <v>#N/A</v>
      </c>
    </row>
    <row r="380" spans="1:35" ht="12.75">
      <c r="A380" s="3">
        <v>45449.848182685186</v>
      </c>
      <c r="B380" s="1" t="s">
        <v>30</v>
      </c>
      <c r="C380" s="4" t="str">
        <f t="shared" si="9"/>
        <v>DIII ST</v>
      </c>
      <c r="D380" s="24" t="s">
        <v>4353</v>
      </c>
      <c r="E380" s="2" t="s">
        <v>124</v>
      </c>
      <c r="F380" s="1">
        <f t="shared" si="16"/>
        <v>1</v>
      </c>
      <c r="G380" s="1" t="e">
        <f>VLOOKUP(D380,Sheet1!$A$2:$D$540,4,FALSE)</f>
        <v>#N/A</v>
      </c>
      <c r="H380" s="1" t="e">
        <f t="shared" si="10"/>
        <v>#N/A</v>
      </c>
      <c r="I380" s="1" t="s">
        <v>4354</v>
      </c>
      <c r="J380" s="25" t="s">
        <v>4355</v>
      </c>
      <c r="K380" s="23" t="str">
        <f t="shared" si="11"/>
        <v>6282285034322</v>
      </c>
      <c r="L380" s="23" t="s">
        <v>4356</v>
      </c>
      <c r="M380" s="1" t="s">
        <v>4357</v>
      </c>
      <c r="N380" s="1" t="s">
        <v>1141</v>
      </c>
      <c r="O380" s="1" t="s">
        <v>4358</v>
      </c>
      <c r="P380" s="1" t="s">
        <v>4359</v>
      </c>
      <c r="Q380" s="1" t="s">
        <v>1144</v>
      </c>
      <c r="R380" s="1" t="s">
        <v>4360</v>
      </c>
      <c r="S380" s="1" t="s">
        <v>3369</v>
      </c>
      <c r="T380" s="1" t="str">
        <f t="shared" si="12"/>
        <v>Air Dingin,Dusun Sawah Tambang,Desa Muaro Kalaban,Kecamatan Silungkang,Kota Sawah Lunto,Provinsi Sumatera Barat</v>
      </c>
      <c r="U380" s="1" t="s">
        <v>4361</v>
      </c>
      <c r="V380" s="1" t="s">
        <v>3371</v>
      </c>
      <c r="W380" s="1" t="s">
        <v>4362</v>
      </c>
      <c r="X380" s="1" t="s">
        <v>3371</v>
      </c>
      <c r="Y380" s="1" t="str">
        <f t="shared" si="13"/>
        <v>13</v>
      </c>
      <c r="Z380" s="1" t="str">
        <f>VLOOKUP(Y380,ja!E$2:F$35,2,FALSE)</f>
        <v>Sumatera Barat</v>
      </c>
      <c r="AA380" s="1" t="str">
        <f t="shared" si="14"/>
        <v>1373</v>
      </c>
      <c r="AB380" s="1" t="str">
        <f t="shared" si="15"/>
        <v>BPS Kota Sawah Lunto</v>
      </c>
      <c r="AD380" s="1" t="s">
        <v>1150</v>
      </c>
      <c r="AE380" s="5" t="s">
        <v>125</v>
      </c>
      <c r="AF380" s="2" t="s">
        <v>126</v>
      </c>
      <c r="AG380" s="1">
        <v>1</v>
      </c>
      <c r="AH380" s="5">
        <f>VLOOKUP(D380,'olah pemlap'!G$2:J$589,3,FALSE)</f>
        <v>340057405</v>
      </c>
      <c r="AI380" s="1" t="e">
        <f>VLOOKUP(AH380,BiodataPemlap!B$2:O$152,5,FALSE)</f>
        <v>#N/A</v>
      </c>
    </row>
    <row r="381" spans="1:35" ht="12.75">
      <c r="A381" s="3">
        <v>45449.883380208332</v>
      </c>
      <c r="B381" s="1" t="s">
        <v>141</v>
      </c>
      <c r="C381" s="4" t="str">
        <f t="shared" si="9"/>
        <v>DIV ST</v>
      </c>
      <c r="D381" s="24" t="s">
        <v>4363</v>
      </c>
      <c r="E381" s="2" t="s">
        <v>156</v>
      </c>
      <c r="F381" s="1">
        <f t="shared" si="16"/>
        <v>1</v>
      </c>
      <c r="G381" s="1" t="e">
        <f>VLOOKUP(D381,Sheet1!$A$2:$D$540,4,FALSE)</f>
        <v>#N/A</v>
      </c>
      <c r="H381" s="1" t="e">
        <f t="shared" si="10"/>
        <v>#N/A</v>
      </c>
      <c r="I381" s="1" t="s">
        <v>4364</v>
      </c>
      <c r="J381" s="25" t="s">
        <v>4365</v>
      </c>
      <c r="K381" s="23" t="str">
        <f t="shared" si="11"/>
        <v>6289630595661</v>
      </c>
      <c r="L381" s="26" t="s">
        <v>4366</v>
      </c>
      <c r="M381" s="1" t="s">
        <v>156</v>
      </c>
      <c r="N381" s="1" t="s">
        <v>1141</v>
      </c>
      <c r="O381" s="1" t="s">
        <v>4367</v>
      </c>
      <c r="P381" s="1" t="s">
        <v>4368</v>
      </c>
      <c r="Q381" s="1" t="s">
        <v>1144</v>
      </c>
      <c r="R381" s="1" t="s">
        <v>4369</v>
      </c>
      <c r="S381" s="1" t="s">
        <v>1340</v>
      </c>
      <c r="T381" s="1" t="str">
        <f t="shared" si="12"/>
        <v>Rt 18/Rw -, No. 121, Jalan Jalak Raya, Kelurahan Andil Jaya, Kecamatan Jelutung</v>
      </c>
      <c r="U381" s="1" t="s">
        <v>1340</v>
      </c>
      <c r="V381" s="1" t="s">
        <v>1342</v>
      </c>
      <c r="W381" s="1" t="s">
        <v>3199</v>
      </c>
      <c r="X381" s="1" t="s">
        <v>1342</v>
      </c>
      <c r="Y381" s="1" t="str">
        <f t="shared" si="13"/>
        <v>15</v>
      </c>
      <c r="Z381" s="1" t="str">
        <f>VLOOKUP(Y381,ja!E$2:F$35,2,FALSE)</f>
        <v>Jambi</v>
      </c>
      <c r="AA381" s="1" t="str">
        <f t="shared" si="14"/>
        <v>1500</v>
      </c>
      <c r="AB381" s="1" t="str">
        <f t="shared" si="15"/>
        <v>BPS Provinsi Jambi</v>
      </c>
      <c r="AD381" s="1" t="s">
        <v>1150</v>
      </c>
      <c r="AE381" s="5" t="s">
        <v>152</v>
      </c>
      <c r="AF381" s="2" t="s">
        <v>153</v>
      </c>
      <c r="AG381" s="1">
        <v>1</v>
      </c>
      <c r="AH381" s="5" t="e">
        <f>VLOOKUP(D381,'olah pemlap'!G$2:J$589,3,FALSE)</f>
        <v>#N/A</v>
      </c>
      <c r="AI381" s="1" t="e">
        <f>VLOOKUP(AH381,BiodataPemlap!B$2:O$152,5,FALSE)</f>
        <v>#N/A</v>
      </c>
    </row>
    <row r="382" spans="1:35" ht="12.75">
      <c r="A382" s="3">
        <v>45449.892849791664</v>
      </c>
      <c r="B382" s="1" t="s">
        <v>62</v>
      </c>
      <c r="C382" s="4" t="str">
        <f t="shared" si="9"/>
        <v>DIV KS</v>
      </c>
      <c r="D382" s="24" t="s">
        <v>4370</v>
      </c>
      <c r="E382" s="2" t="s">
        <v>79</v>
      </c>
      <c r="F382" s="1">
        <f t="shared" si="16"/>
        <v>1</v>
      </c>
      <c r="G382" s="1" t="e">
        <f>VLOOKUP(D382,Sheet1!$A$2:$D$540,4,FALSE)</f>
        <v>#N/A</v>
      </c>
      <c r="H382" s="1" t="e">
        <f t="shared" si="10"/>
        <v>#N/A</v>
      </c>
      <c r="I382" s="1" t="s">
        <v>4371</v>
      </c>
      <c r="J382" s="25" t="s">
        <v>4372</v>
      </c>
      <c r="K382" s="23" t="str">
        <f t="shared" si="11"/>
        <v>6289502526856</v>
      </c>
      <c r="L382" s="23" t="s">
        <v>4373</v>
      </c>
      <c r="M382" s="1" t="s">
        <v>4374</v>
      </c>
      <c r="N382" s="1" t="s">
        <v>1155</v>
      </c>
      <c r="O382" s="1" t="s">
        <v>4375</v>
      </c>
      <c r="P382" s="1" t="s">
        <v>4376</v>
      </c>
      <c r="Q382" s="1" t="s">
        <v>1144</v>
      </c>
      <c r="R382" s="1" t="s">
        <v>4377</v>
      </c>
      <c r="S382" s="1" t="s">
        <v>3324</v>
      </c>
      <c r="T382" s="1" t="str">
        <f t="shared" si="12"/>
        <v>Jl. Jumpul Lk. Vi Kelurahan Kapias Pulau Buaya, Kecamatan Teluk Nibung</v>
      </c>
      <c r="U382" s="1" t="s">
        <v>3324</v>
      </c>
      <c r="V382" s="1" t="s">
        <v>3326</v>
      </c>
      <c r="W382" s="1" t="s">
        <v>1160</v>
      </c>
      <c r="X382" s="1" t="s">
        <v>3326</v>
      </c>
      <c r="Y382" s="1" t="str">
        <f t="shared" si="13"/>
        <v>12</v>
      </c>
      <c r="Z382" s="1" t="str">
        <f>VLOOKUP(Y382,ja!E$2:F$35,2,FALSE)</f>
        <v>Sumatera Utara</v>
      </c>
      <c r="AA382" s="1" t="str">
        <f t="shared" si="14"/>
        <v>1272</v>
      </c>
      <c r="AB382" s="1" t="str">
        <f t="shared" si="15"/>
        <v>BPS Kota Tanjung Balai</v>
      </c>
      <c r="AD382" s="1" t="s">
        <v>1150</v>
      </c>
      <c r="AE382" s="5" t="s">
        <v>77</v>
      </c>
      <c r="AF382" s="2" t="s">
        <v>78</v>
      </c>
      <c r="AG382" s="1">
        <v>1</v>
      </c>
      <c r="AH382" s="5" t="e">
        <f>VLOOKUP(D382,'olah pemlap'!G$2:J$589,3,FALSE)</f>
        <v>#N/A</v>
      </c>
      <c r="AI382" s="1" t="e">
        <f>VLOOKUP(AH382,BiodataPemlap!B$2:O$152,5,FALSE)</f>
        <v>#N/A</v>
      </c>
    </row>
    <row r="383" spans="1:35" ht="12.75">
      <c r="A383" s="3">
        <v>45449.906718726852</v>
      </c>
      <c r="B383" s="1" t="s">
        <v>35</v>
      </c>
      <c r="C383" s="4" t="str">
        <f t="shared" si="9"/>
        <v>DIV ST</v>
      </c>
      <c r="D383" s="24" t="s">
        <v>4378</v>
      </c>
      <c r="E383" s="2" t="s">
        <v>672</v>
      </c>
      <c r="F383" s="1">
        <f t="shared" si="16"/>
        <v>1</v>
      </c>
      <c r="G383" s="1" t="e">
        <f>VLOOKUP(D383,Sheet1!$A$2:$D$540,4,FALSE)</f>
        <v>#N/A</v>
      </c>
      <c r="H383" s="1" t="e">
        <f t="shared" si="10"/>
        <v>#N/A</v>
      </c>
      <c r="I383" s="1" t="s">
        <v>4379</v>
      </c>
      <c r="J383" s="25" t="s">
        <v>4380</v>
      </c>
      <c r="K383" s="23" t="str">
        <f t="shared" si="11"/>
        <v>6281548236658</v>
      </c>
      <c r="L383" s="23" t="s">
        <v>4381</v>
      </c>
      <c r="M383" s="1" t="s">
        <v>4382</v>
      </c>
      <c r="N383" s="1" t="s">
        <v>1141</v>
      </c>
      <c r="O383" s="1" t="s">
        <v>4383</v>
      </c>
      <c r="P383" s="1" t="s">
        <v>4384</v>
      </c>
      <c r="Q383" s="1" t="s">
        <v>1144</v>
      </c>
      <c r="R383" s="1" t="s">
        <v>4385</v>
      </c>
      <c r="S383" s="1" t="s">
        <v>1206</v>
      </c>
      <c r="T383" s="1" t="str">
        <f t="shared" si="12"/>
        <v>Dusun Krajan Rt. 01/Rw. 02 Desa Talunkulon, Kecamatan Bandung</v>
      </c>
      <c r="U383" s="1" t="s">
        <v>1205</v>
      </c>
      <c r="V383" s="1" t="s">
        <v>1208</v>
      </c>
      <c r="W383" s="1" t="s">
        <v>1207</v>
      </c>
      <c r="X383" s="1" t="s">
        <v>1208</v>
      </c>
      <c r="Y383" s="1" t="str">
        <f t="shared" si="13"/>
        <v>35</v>
      </c>
      <c r="Z383" s="1" t="str">
        <f>VLOOKUP(Y383,ja!E$2:F$35,2,FALSE)</f>
        <v>Jawa Timur</v>
      </c>
      <c r="AA383" s="1" t="str">
        <f t="shared" si="14"/>
        <v>3504</v>
      </c>
      <c r="AB383" s="1" t="str">
        <f t="shared" si="15"/>
        <v>BPS Kabupaten Tulungagung</v>
      </c>
      <c r="AD383" s="1" t="s">
        <v>1150</v>
      </c>
      <c r="AE383" s="5" t="s">
        <v>668</v>
      </c>
      <c r="AF383" s="2" t="s">
        <v>669</v>
      </c>
      <c r="AG383" s="1">
        <v>1</v>
      </c>
      <c r="AH383" s="5">
        <f>VLOOKUP(D383,'olah pemlap'!G$2:J$589,3,FALSE)</f>
        <v>340015038</v>
      </c>
      <c r="AI383" s="1" t="e">
        <f>VLOOKUP(AH383,BiodataPemlap!B$2:O$152,5,FALSE)</f>
        <v>#N/A</v>
      </c>
    </row>
    <row r="384" spans="1:35" ht="12.75">
      <c r="A384" s="3">
        <v>45449.902082939814</v>
      </c>
      <c r="B384" s="1" t="s">
        <v>57</v>
      </c>
      <c r="C384" s="4" t="str">
        <f t="shared" si="9"/>
        <v>DIV KS</v>
      </c>
      <c r="D384" s="24" t="s">
        <v>4386</v>
      </c>
      <c r="E384" s="2" t="s">
        <v>730</v>
      </c>
      <c r="F384" s="1">
        <f t="shared" si="16"/>
        <v>1</v>
      </c>
      <c r="G384" s="1" t="e">
        <f>VLOOKUP(D384,Sheet1!$A$2:$D$540,4,FALSE)</f>
        <v>#N/A</v>
      </c>
      <c r="H384" s="1" t="e">
        <f t="shared" si="10"/>
        <v>#N/A</v>
      </c>
      <c r="I384" s="1" t="s">
        <v>4387</v>
      </c>
      <c r="J384" s="25" t="s">
        <v>4388</v>
      </c>
      <c r="K384" s="23" t="str">
        <f t="shared" si="11"/>
        <v>6285755356457</v>
      </c>
      <c r="L384" s="23" t="s">
        <v>4389</v>
      </c>
      <c r="M384" s="1" t="s">
        <v>4390</v>
      </c>
      <c r="N384" s="1" t="s">
        <v>1155</v>
      </c>
      <c r="O384" s="1" t="s">
        <v>4391</v>
      </c>
      <c r="P384" s="1" t="s">
        <v>3241</v>
      </c>
      <c r="Q384" s="1" t="s">
        <v>1144</v>
      </c>
      <c r="R384" s="1" t="s">
        <v>4392</v>
      </c>
      <c r="S384" s="1" t="s">
        <v>1403</v>
      </c>
      <c r="T384" s="1" t="str">
        <f t="shared" si="12"/>
        <v xml:space="preserve">Rt 11/Rw 02 Dusun Botoputih, Desa Tlogohaji, Kec. Sumberejo, Kabupaten Bojonegoro, Jawa Timur 62191
</v>
      </c>
      <c r="U384" s="1" t="s">
        <v>1402</v>
      </c>
      <c r="V384" s="1" t="s">
        <v>1404</v>
      </c>
      <c r="W384" s="1" t="s">
        <v>1405</v>
      </c>
      <c r="X384" s="1" t="s">
        <v>1404</v>
      </c>
      <c r="Y384" s="1" t="str">
        <f t="shared" si="13"/>
        <v>35</v>
      </c>
      <c r="Z384" s="1" t="str">
        <f>VLOOKUP(Y384,ja!E$2:F$35,2,FALSE)</f>
        <v>Jawa Timur</v>
      </c>
      <c r="AA384" s="1" t="str">
        <f t="shared" si="14"/>
        <v>3522</v>
      </c>
      <c r="AB384" s="1" t="str">
        <f t="shared" si="15"/>
        <v>BPS Kabupaten Bojonegoro</v>
      </c>
      <c r="AD384" s="1" t="s">
        <v>1150</v>
      </c>
      <c r="AE384" s="5" t="s">
        <v>727</v>
      </c>
      <c r="AF384" s="2" t="s">
        <v>728</v>
      </c>
      <c r="AG384" s="1">
        <v>1</v>
      </c>
      <c r="AH384" s="5">
        <f>VLOOKUP(D384,'olah pemlap'!G$2:J$589,3,FALSE)</f>
        <v>340020181</v>
      </c>
      <c r="AI384" s="1" t="e">
        <f>VLOOKUP(AH384,BiodataPemlap!B$2:O$152,5,FALSE)</f>
        <v>#N/A</v>
      </c>
    </row>
    <row r="385" spans="1:35" ht="12.75">
      <c r="A385" s="3">
        <v>45449.90565429398</v>
      </c>
      <c r="B385" s="1" t="s">
        <v>30</v>
      </c>
      <c r="C385" s="4" t="str">
        <f t="shared" si="9"/>
        <v>DIII ST</v>
      </c>
      <c r="D385" s="24" t="s">
        <v>4393</v>
      </c>
      <c r="E385" s="2" t="s">
        <v>299</v>
      </c>
      <c r="F385" s="1">
        <f t="shared" si="16"/>
        <v>1</v>
      </c>
      <c r="G385" s="1" t="e">
        <f>VLOOKUP(D385,Sheet1!$A$2:$D$540,4,FALSE)</f>
        <v>#N/A</v>
      </c>
      <c r="H385" s="1" t="e">
        <f t="shared" si="10"/>
        <v>#N/A</v>
      </c>
      <c r="I385" s="1" t="s">
        <v>4394</v>
      </c>
      <c r="J385" s="25" t="s">
        <v>4395</v>
      </c>
      <c r="K385" s="23" t="str">
        <f t="shared" si="11"/>
        <v>628114504100</v>
      </c>
      <c r="L385" s="23" t="s">
        <v>4396</v>
      </c>
      <c r="M385" s="1" t="s">
        <v>4397</v>
      </c>
      <c r="N385" s="1" t="s">
        <v>1994</v>
      </c>
      <c r="O385" s="1" t="s">
        <v>4398</v>
      </c>
      <c r="P385" s="1" t="s">
        <v>4399</v>
      </c>
      <c r="Q385" s="1" t="s">
        <v>1144</v>
      </c>
      <c r="R385" s="1" t="s">
        <v>4400</v>
      </c>
      <c r="S385" s="1" t="s">
        <v>4401</v>
      </c>
      <c r="T385" s="1" t="str">
        <f t="shared" si="12"/>
        <v>Rt.1/Rw.3, No.15, Jalan Mangga, Kelurahan Bidara Cina, Kecamatan Kampung Melayu</v>
      </c>
      <c r="U385" s="1" t="s">
        <v>2222</v>
      </c>
      <c r="V385" s="1" t="s">
        <v>1899</v>
      </c>
      <c r="W385" s="1" t="s">
        <v>2344</v>
      </c>
      <c r="X385" s="1" t="s">
        <v>2344</v>
      </c>
      <c r="Y385" s="1" t="str">
        <f t="shared" si="13"/>
        <v>31</v>
      </c>
      <c r="Z385" s="1" t="str">
        <f>VLOOKUP(Y385,ja!E$2:F$35,2,FALSE)</f>
        <v>DKI Jakarta</v>
      </c>
      <c r="AA385" s="1" t="str">
        <f t="shared" si="14"/>
        <v>3174</v>
      </c>
      <c r="AB385" s="1" t="str">
        <f t="shared" si="15"/>
        <v>BPS Kota Jakarta Barat</v>
      </c>
      <c r="AD385" s="1" t="s">
        <v>1150</v>
      </c>
      <c r="AE385" s="5" t="s">
        <v>297</v>
      </c>
      <c r="AF385" s="2" t="s">
        <v>298</v>
      </c>
      <c r="AG385" s="1">
        <v>1</v>
      </c>
      <c r="AH385" s="5">
        <f>VLOOKUP(D385,'olah pemlap'!G$2:J$589,3,FALSE)</f>
        <v>340051370</v>
      </c>
      <c r="AI385" s="1" t="e">
        <f>VLOOKUP(AH385,BiodataPemlap!B$2:O$152,5,FALSE)</f>
        <v>#N/A</v>
      </c>
    </row>
    <row r="386" spans="1:35" ht="12.75">
      <c r="A386" s="3">
        <v>45449.998643425926</v>
      </c>
      <c r="B386" s="1" t="s">
        <v>75</v>
      </c>
      <c r="C386" s="4" t="str">
        <f t="shared" si="9"/>
        <v>DIV KS</v>
      </c>
      <c r="D386" s="24" t="s">
        <v>4402</v>
      </c>
      <c r="E386" s="2" t="s">
        <v>885</v>
      </c>
      <c r="F386" s="1">
        <f t="shared" si="16"/>
        <v>1</v>
      </c>
      <c r="G386" s="1" t="e">
        <f>VLOOKUP(D386,Sheet1!$A$2:$D$540,4,FALSE)</f>
        <v>#N/A</v>
      </c>
      <c r="H386" s="1" t="e">
        <f t="shared" si="10"/>
        <v>#N/A</v>
      </c>
      <c r="I386" s="1" t="s">
        <v>4403</v>
      </c>
      <c r="J386" s="25" t="s">
        <v>4404</v>
      </c>
      <c r="K386" s="23" t="str">
        <f t="shared" si="11"/>
        <v>6282154734819</v>
      </c>
      <c r="L386" s="26" t="s">
        <v>4405</v>
      </c>
      <c r="M386" s="1" t="s">
        <v>4406</v>
      </c>
      <c r="N386" s="1" t="s">
        <v>1141</v>
      </c>
      <c r="O386" s="1" t="s">
        <v>4407</v>
      </c>
      <c r="P386" s="1" t="s">
        <v>4408</v>
      </c>
      <c r="Q386" s="1" t="s">
        <v>1144</v>
      </c>
      <c r="R386" s="1" t="s">
        <v>4409</v>
      </c>
      <c r="S386" s="1" t="s">
        <v>4410</v>
      </c>
      <c r="T386" s="1" t="str">
        <f t="shared" si="12"/>
        <v>Jalan Keadilan, Rt/Rw 001/001 Mattoanging, Kelurahan Pabundukang, Kecamatan Pangkajene</v>
      </c>
      <c r="U386" s="1" t="s">
        <v>4411</v>
      </c>
      <c r="V386" s="1" t="s">
        <v>4412</v>
      </c>
      <c r="W386" s="1" t="s">
        <v>4413</v>
      </c>
      <c r="X386" s="1" t="s">
        <v>4412</v>
      </c>
      <c r="Y386" s="1" t="str">
        <f t="shared" si="13"/>
        <v>73</v>
      </c>
      <c r="Z386" s="1" t="str">
        <f>VLOOKUP(Y386,ja!E$2:F$35,2,FALSE)</f>
        <v>Sulawesi Selatan</v>
      </c>
      <c r="AA386" s="1" t="str">
        <f t="shared" si="14"/>
        <v>7309</v>
      </c>
      <c r="AB386" s="1" t="str">
        <f t="shared" si="15"/>
        <v>BPS Kabupaten Pangkajene Dan Kepulauan</v>
      </c>
      <c r="AD386" s="1" t="s">
        <v>1150</v>
      </c>
      <c r="AE386" s="5" t="s">
        <v>886</v>
      </c>
      <c r="AF386" s="2" t="s">
        <v>887</v>
      </c>
      <c r="AG386" s="1">
        <v>1</v>
      </c>
      <c r="AH386" s="5" t="e">
        <f>VLOOKUP(D386,'olah pemlap'!G$2:J$589,3,FALSE)</f>
        <v>#N/A</v>
      </c>
      <c r="AI386" s="1" t="e">
        <f>VLOOKUP(AH386,BiodataPemlap!B$2:O$152,5,FALSE)</f>
        <v>#N/A</v>
      </c>
    </row>
    <row r="387" spans="1:35" ht="12.75">
      <c r="A387" s="3">
        <v>45450.214225046293</v>
      </c>
      <c r="B387" s="1" t="s">
        <v>62</v>
      </c>
      <c r="C387" s="4" t="str">
        <f t="shared" si="9"/>
        <v>DIV KS</v>
      </c>
      <c r="D387" s="24" t="s">
        <v>4414</v>
      </c>
      <c r="E387" s="2" t="s">
        <v>336</v>
      </c>
      <c r="F387" s="1">
        <f t="shared" si="16"/>
        <v>1</v>
      </c>
      <c r="G387" s="1" t="e">
        <f>VLOOKUP(D387,Sheet1!$A$2:$D$540,4,FALSE)</f>
        <v>#N/A</v>
      </c>
      <c r="H387" s="1" t="e">
        <f t="shared" si="10"/>
        <v>#N/A</v>
      </c>
      <c r="I387" s="1" t="s">
        <v>4415</v>
      </c>
      <c r="J387" s="25" t="s">
        <v>4416</v>
      </c>
      <c r="K387" s="23" t="str">
        <f t="shared" si="11"/>
        <v>6285776346532</v>
      </c>
      <c r="L387" s="23" t="s">
        <v>4417</v>
      </c>
      <c r="M387" s="1" t="s">
        <v>336</v>
      </c>
      <c r="N387" s="1" t="s">
        <v>4418</v>
      </c>
      <c r="O387" s="1" t="s">
        <v>4419</v>
      </c>
      <c r="P387" s="1" t="s">
        <v>4420</v>
      </c>
      <c r="Q387" s="1" t="s">
        <v>1144</v>
      </c>
      <c r="R387" s="1" t="s">
        <v>4421</v>
      </c>
      <c r="S387" s="1" t="s">
        <v>2579</v>
      </c>
      <c r="T387" s="1" t="str">
        <f t="shared" si="12"/>
        <v>Jl. Raya Soreang - Banjaran No.163, Cangkuang, Rt002/Rw012, Desa Cangkuang , Kecamatan Cangkuang</v>
      </c>
      <c r="U387" s="1" t="s">
        <v>2580</v>
      </c>
      <c r="V387" s="1" t="s">
        <v>4422</v>
      </c>
      <c r="W387" s="1" t="s">
        <v>2581</v>
      </c>
      <c r="X387" s="1" t="s">
        <v>4422</v>
      </c>
      <c r="Y387" s="1" t="str">
        <f t="shared" si="13"/>
        <v>32</v>
      </c>
      <c r="Z387" s="1" t="str">
        <f>VLOOKUP(Y387,ja!E$2:F$35,2,FALSE)</f>
        <v>Jawa Barat</v>
      </c>
      <c r="AA387" s="1" t="str">
        <f t="shared" si="14"/>
        <v>3204</v>
      </c>
      <c r="AB387" s="1" t="str">
        <f t="shared" si="15"/>
        <v>BPS Kabupaten Bandung</v>
      </c>
      <c r="AD387" s="1" t="s">
        <v>1150</v>
      </c>
      <c r="AE387" s="5" t="s">
        <v>337</v>
      </c>
      <c r="AF387" s="2" t="s">
        <v>338</v>
      </c>
      <c r="AG387" s="1">
        <v>1</v>
      </c>
      <c r="AH387" s="5">
        <f>VLOOKUP(D387,'olah pemlap'!G$2:J$589,3,FALSE)</f>
        <v>340017839</v>
      </c>
      <c r="AI387" s="1" t="e">
        <f>VLOOKUP(AH387,BiodataPemlap!B$2:O$152,5,FALSE)</f>
        <v>#N/A</v>
      </c>
    </row>
    <row r="388" spans="1:35" ht="12.75">
      <c r="A388" s="3">
        <v>45450.240751944446</v>
      </c>
      <c r="B388" s="1" t="s">
        <v>47</v>
      </c>
      <c r="C388" s="4" t="str">
        <f t="shared" si="9"/>
        <v>DIII ST</v>
      </c>
      <c r="D388" s="24" t="s">
        <v>4423</v>
      </c>
      <c r="E388" s="2" t="s">
        <v>892</v>
      </c>
      <c r="F388" s="1">
        <f t="shared" si="16"/>
        <v>1</v>
      </c>
      <c r="G388" s="1" t="e">
        <f>VLOOKUP(D388,Sheet1!$A$2:$D$540,4,FALSE)</f>
        <v>#N/A</v>
      </c>
      <c r="H388" s="1" t="e">
        <f t="shared" si="10"/>
        <v>#N/A</v>
      </c>
      <c r="I388" s="1" t="s">
        <v>4424</v>
      </c>
      <c r="J388" s="25" t="s">
        <v>4425</v>
      </c>
      <c r="K388" s="23" t="str">
        <f t="shared" si="11"/>
        <v>6287727584969</v>
      </c>
      <c r="L388" s="26" t="s">
        <v>4426</v>
      </c>
      <c r="M388" s="1" t="s">
        <v>892</v>
      </c>
      <c r="N388" s="1" t="s">
        <v>1141</v>
      </c>
      <c r="O388" s="1" t="s">
        <v>4427</v>
      </c>
      <c r="P388" s="1" t="s">
        <v>4428</v>
      </c>
      <c r="Q388" s="1" t="s">
        <v>1144</v>
      </c>
      <c r="R388" s="1" t="s">
        <v>4429</v>
      </c>
      <c r="S388" s="1" t="s">
        <v>2242</v>
      </c>
      <c r="T388" s="1" t="str">
        <f t="shared" si="12"/>
        <v>002/003, 25, Jalan Rehabilitasi Cacat, Sinrijala, Panakkukang</v>
      </c>
      <c r="U388" s="1" t="s">
        <v>3724</v>
      </c>
      <c r="V388" s="1" t="s">
        <v>4430</v>
      </c>
      <c r="W388" s="1" t="s">
        <v>3967</v>
      </c>
      <c r="X388" s="1" t="s">
        <v>4430</v>
      </c>
      <c r="Y388" s="1" t="str">
        <f t="shared" si="13"/>
        <v>73</v>
      </c>
      <c r="Z388" s="1" t="str">
        <f>VLOOKUP(Y388,ja!E$2:F$35,2,FALSE)</f>
        <v>Sulawesi Selatan</v>
      </c>
      <c r="AA388" s="1" t="str">
        <f t="shared" si="14"/>
        <v>7371</v>
      </c>
      <c r="AB388" s="1" t="str">
        <f t="shared" si="15"/>
        <v>BPS Kota Makassar</v>
      </c>
      <c r="AD388" s="1" t="s">
        <v>1150</v>
      </c>
      <c r="AE388" s="5" t="s">
        <v>893</v>
      </c>
      <c r="AF388" s="2" t="s">
        <v>894</v>
      </c>
      <c r="AG388" s="1">
        <v>1</v>
      </c>
      <c r="AH388" s="5" t="e">
        <f>VLOOKUP(D388,'olah pemlap'!G$2:J$589,3,FALSE)</f>
        <v>#N/A</v>
      </c>
      <c r="AI388" s="1" t="e">
        <f>VLOOKUP(AH388,BiodataPemlap!B$2:O$152,5,FALSE)</f>
        <v>#N/A</v>
      </c>
    </row>
    <row r="389" spans="1:35" ht="12.75">
      <c r="A389" s="3">
        <v>45450.24842668981</v>
      </c>
      <c r="B389" s="1" t="s">
        <v>18</v>
      </c>
      <c r="C389" s="4" t="str">
        <f t="shared" si="9"/>
        <v>DIV KS</v>
      </c>
      <c r="D389" s="24" t="s">
        <v>4431</v>
      </c>
      <c r="E389" s="2" t="s">
        <v>888</v>
      </c>
      <c r="F389" s="1">
        <f t="shared" si="16"/>
        <v>1</v>
      </c>
      <c r="G389" s="1" t="e">
        <f>VLOOKUP(D389,Sheet1!$A$2:$D$540,4,FALSE)</f>
        <v>#N/A</v>
      </c>
      <c r="H389" s="1" t="e">
        <f t="shared" si="10"/>
        <v>#N/A</v>
      </c>
      <c r="I389" s="1" t="s">
        <v>4432</v>
      </c>
      <c r="J389" s="25" t="s">
        <v>4433</v>
      </c>
      <c r="K389" s="23" t="str">
        <f t="shared" si="11"/>
        <v>6282343757829</v>
      </c>
      <c r="L389" s="23" t="s">
        <v>4434</v>
      </c>
      <c r="M389" s="1" t="s">
        <v>4435</v>
      </c>
      <c r="N389" s="1" t="s">
        <v>1141</v>
      </c>
      <c r="O389" s="1" t="s">
        <v>1141</v>
      </c>
      <c r="P389" s="1" t="s">
        <v>4436</v>
      </c>
      <c r="Q389" s="1" t="s">
        <v>1144</v>
      </c>
      <c r="R389" s="1" t="s">
        <v>4437</v>
      </c>
      <c r="S389" s="1" t="s">
        <v>4410</v>
      </c>
      <c r="T389" s="1" t="str">
        <f t="shared" si="12"/>
        <v>Jalan Andi Caco Barat, Kecamatan Pangkajene Dan Kepulauan, Provinsi Sulawesi Selatan</v>
      </c>
      <c r="U389" s="1" t="s">
        <v>4411</v>
      </c>
      <c r="V389" s="1" t="s">
        <v>4412</v>
      </c>
      <c r="W389" s="1" t="s">
        <v>4413</v>
      </c>
      <c r="X389" s="1" t="s">
        <v>4412</v>
      </c>
      <c r="Y389" s="1" t="str">
        <f t="shared" si="13"/>
        <v>73</v>
      </c>
      <c r="Z389" s="1" t="str">
        <f>VLOOKUP(Y389,ja!E$2:F$35,2,FALSE)</f>
        <v>Sulawesi Selatan</v>
      </c>
      <c r="AA389" s="1" t="str">
        <f t="shared" si="14"/>
        <v>7309</v>
      </c>
      <c r="AB389" s="1" t="str">
        <f t="shared" si="15"/>
        <v>BPS Kabupaten Pangkajene Dan Kepulauan</v>
      </c>
      <c r="AD389" s="1" t="s">
        <v>1150</v>
      </c>
      <c r="AE389" s="5" t="s">
        <v>886</v>
      </c>
      <c r="AF389" s="2" t="s">
        <v>887</v>
      </c>
      <c r="AG389" s="1">
        <v>1</v>
      </c>
      <c r="AH389" s="5" t="e">
        <f>VLOOKUP(D389,'olah pemlap'!G$2:J$589,3,FALSE)</f>
        <v>#N/A</v>
      </c>
      <c r="AI389" s="1" t="e">
        <f>VLOOKUP(AH389,BiodataPemlap!B$2:O$152,5,FALSE)</f>
        <v>#N/A</v>
      </c>
    </row>
    <row r="390" spans="1:35" ht="12.75">
      <c r="A390" s="3">
        <v>45450.287738148152</v>
      </c>
      <c r="B390" s="1" t="s">
        <v>30</v>
      </c>
      <c r="C390" s="4" t="str">
        <f t="shared" si="9"/>
        <v>DIII ST</v>
      </c>
      <c r="D390" s="24" t="s">
        <v>4438</v>
      </c>
      <c r="E390" s="2" t="s">
        <v>825</v>
      </c>
      <c r="F390" s="1">
        <f t="shared" si="16"/>
        <v>1</v>
      </c>
      <c r="G390" s="1" t="e">
        <f>VLOOKUP(D390,Sheet1!$A$2:$D$540,4,FALSE)</f>
        <v>#N/A</v>
      </c>
      <c r="H390" s="1" t="e">
        <f t="shared" si="10"/>
        <v>#N/A</v>
      </c>
      <c r="I390" s="1" t="s">
        <v>4439</v>
      </c>
      <c r="J390" s="25" t="s">
        <v>4440</v>
      </c>
      <c r="K390" s="23" t="str">
        <f t="shared" si="11"/>
        <v>6282247594261</v>
      </c>
      <c r="L390" s="26" t="s">
        <v>4441</v>
      </c>
      <c r="M390" s="1" t="s">
        <v>825</v>
      </c>
      <c r="N390" s="1" t="s">
        <v>1177</v>
      </c>
      <c r="O390" s="1" t="s">
        <v>4442</v>
      </c>
      <c r="P390" s="1" t="s">
        <v>4443</v>
      </c>
      <c r="Q390" s="1" t="s">
        <v>1144</v>
      </c>
      <c r="R390" s="1" t="s">
        <v>4444</v>
      </c>
      <c r="S390" s="1" t="s">
        <v>4445</v>
      </c>
      <c r="T390" s="1" t="str">
        <f t="shared" si="12"/>
        <v>Jl. El Tari, Km. 3 Rt.48/ Rw.5, Kelurahan Kefa Selatan, Kecamatan Kota Kefamenanu</v>
      </c>
      <c r="U390" s="1" t="s">
        <v>4446</v>
      </c>
      <c r="V390" s="1" t="s">
        <v>4447</v>
      </c>
      <c r="W390" s="1" t="s">
        <v>1160</v>
      </c>
      <c r="X390" s="1" t="s">
        <v>4447</v>
      </c>
      <c r="Y390" s="1" t="str">
        <f t="shared" si="13"/>
        <v>53</v>
      </c>
      <c r="Z390" s="1" t="str">
        <f>VLOOKUP(Y390,ja!E$2:F$35,2,FALSE)</f>
        <v>Nusa Tenggara Timur</v>
      </c>
      <c r="AA390" s="1" t="str">
        <f t="shared" si="14"/>
        <v>5305</v>
      </c>
      <c r="AB390" s="1" t="str">
        <f t="shared" si="15"/>
        <v>BPS Kabupaten Timor Tengah Utara</v>
      </c>
      <c r="AD390" s="1" t="s">
        <v>1150</v>
      </c>
      <c r="AE390" s="5" t="s">
        <v>826</v>
      </c>
      <c r="AF390" s="2" t="s">
        <v>827</v>
      </c>
      <c r="AG390" s="1">
        <v>1</v>
      </c>
      <c r="AH390" s="5" t="e">
        <f>VLOOKUP(D390,'olah pemlap'!G$2:J$589,3,FALSE)</f>
        <v>#N/A</v>
      </c>
      <c r="AI390" s="1" t="e">
        <f>VLOOKUP(AH390,BiodataPemlap!B$2:O$152,5,FALSE)</f>
        <v>#N/A</v>
      </c>
    </row>
    <row r="391" spans="1:35" ht="12.75">
      <c r="A391" s="3">
        <v>45450.29050938657</v>
      </c>
      <c r="B391" s="1" t="s">
        <v>47</v>
      </c>
      <c r="C391" s="4" t="str">
        <f t="shared" si="9"/>
        <v>DIII ST</v>
      </c>
      <c r="D391" s="24" t="s">
        <v>4448</v>
      </c>
      <c r="E391" s="2" t="s">
        <v>198</v>
      </c>
      <c r="F391" s="1">
        <f t="shared" si="16"/>
        <v>1</v>
      </c>
      <c r="G391" s="1" t="e">
        <f>VLOOKUP(D391,Sheet1!$A$2:$D$540,4,FALSE)</f>
        <v>#N/A</v>
      </c>
      <c r="H391" s="1" t="e">
        <f t="shared" si="10"/>
        <v>#N/A</v>
      </c>
      <c r="I391" s="1" t="s">
        <v>4449</v>
      </c>
      <c r="J391" s="25" t="s">
        <v>4450</v>
      </c>
      <c r="K391" s="23" t="str">
        <f t="shared" si="11"/>
        <v>6285267449565</v>
      </c>
      <c r="L391" s="23" t="s">
        <v>4451</v>
      </c>
      <c r="M391" s="1" t="s">
        <v>4452</v>
      </c>
      <c r="N391" s="1" t="s">
        <v>1141</v>
      </c>
      <c r="O391" s="1" t="s">
        <v>4453</v>
      </c>
      <c r="P391" s="1" t="s">
        <v>4454</v>
      </c>
      <c r="Q391" s="1" t="s">
        <v>1144</v>
      </c>
      <c r="R391" s="1" t="s">
        <v>4455</v>
      </c>
      <c r="S391" s="1" t="s">
        <v>4456</v>
      </c>
      <c r="T391" s="1" t="str">
        <f t="shared" si="12"/>
        <v>Jalan Jendral Sudirman Km. 2 Rt.002 /Rw.009, Kelurahan Blambangan Umpu, Blambangan Umpu, Way Kanan, Lampung</v>
      </c>
      <c r="U391" s="1" t="s">
        <v>4457</v>
      </c>
      <c r="V391" s="1" t="s">
        <v>4458</v>
      </c>
      <c r="W391" s="1" t="s">
        <v>4459</v>
      </c>
      <c r="X391" s="1" t="s">
        <v>4458</v>
      </c>
      <c r="Y391" s="1" t="str">
        <f t="shared" si="13"/>
        <v>18</v>
      </c>
      <c r="Z391" s="1" t="str">
        <f>VLOOKUP(Y391,ja!E$2:F$35,2,FALSE)</f>
        <v>Lampung</v>
      </c>
      <c r="AA391" s="1" t="str">
        <f t="shared" si="14"/>
        <v>1807</v>
      </c>
      <c r="AB391" s="1" t="str">
        <f t="shared" si="15"/>
        <v>BPS Kabupaten Way Kanan</v>
      </c>
      <c r="AD391" s="1" t="s">
        <v>1150</v>
      </c>
      <c r="AE391" s="5" t="s">
        <v>199</v>
      </c>
      <c r="AF391" s="2" t="s">
        <v>200</v>
      </c>
      <c r="AG391" s="1">
        <v>1</v>
      </c>
      <c r="AH391" s="5" t="e">
        <f>VLOOKUP(D391,'olah pemlap'!G$2:J$589,3,FALSE)</f>
        <v>#N/A</v>
      </c>
      <c r="AI391" s="1" t="e">
        <f>VLOOKUP(AH391,BiodataPemlap!B$2:O$152,5,FALSE)</f>
        <v>#N/A</v>
      </c>
    </row>
    <row r="392" spans="1:35" ht="12.75">
      <c r="A392" s="3">
        <v>45450.317132395838</v>
      </c>
      <c r="B392" s="1" t="s">
        <v>57</v>
      </c>
      <c r="C392" s="4" t="str">
        <f t="shared" si="9"/>
        <v>DIV KS</v>
      </c>
      <c r="D392" s="24" t="s">
        <v>4460</v>
      </c>
      <c r="E392" s="2" t="s">
        <v>212</v>
      </c>
      <c r="F392" s="1">
        <f t="shared" si="16"/>
        <v>1</v>
      </c>
      <c r="G392" s="1" t="e">
        <f>VLOOKUP(D392,Sheet1!$A$2:$D$540,4,FALSE)</f>
        <v>#N/A</v>
      </c>
      <c r="H392" s="1" t="e">
        <f t="shared" si="10"/>
        <v>#N/A</v>
      </c>
      <c r="I392" s="1" t="s">
        <v>4461</v>
      </c>
      <c r="J392" s="25" t="s">
        <v>4462</v>
      </c>
      <c r="K392" s="23" t="str">
        <f t="shared" si="11"/>
        <v>6285253607825</v>
      </c>
      <c r="L392" s="23" t="s">
        <v>4463</v>
      </c>
      <c r="M392" s="1" t="s">
        <v>4464</v>
      </c>
      <c r="N392" s="1" t="s">
        <v>1141</v>
      </c>
      <c r="O392" s="1" t="s">
        <v>4465</v>
      </c>
      <c r="P392" s="1" t="s">
        <v>4466</v>
      </c>
      <c r="Q392" s="1" t="s">
        <v>1144</v>
      </c>
      <c r="R392" s="1" t="s">
        <v>4467</v>
      </c>
      <c r="S392" s="1" t="s">
        <v>4468</v>
      </c>
      <c r="T392" s="1" t="str">
        <f t="shared" si="12"/>
        <v>Jl. Sijuk Rt 26 Rw 10 Paal Satu, Kecamatan Tanjung Pandan, Kabupaten Belitung</v>
      </c>
      <c r="U392" s="1" t="s">
        <v>4469</v>
      </c>
      <c r="V392" s="1" t="s">
        <v>4470</v>
      </c>
      <c r="W392" s="1" t="s">
        <v>1311</v>
      </c>
      <c r="X392" s="1" t="s">
        <v>4470</v>
      </c>
      <c r="Y392" s="1" t="str">
        <f t="shared" si="13"/>
        <v>19</v>
      </c>
      <c r="Z392" s="1" t="str">
        <f>VLOOKUP(Y392,ja!E$2:F$35,2,FALSE)</f>
        <v>Kep. Bangka Belitung</v>
      </c>
      <c r="AA392" s="1" t="str">
        <f t="shared" si="14"/>
        <v>1902</v>
      </c>
      <c r="AB392" s="1" t="str">
        <f t="shared" si="15"/>
        <v>BPS Kabupaten Belitung</v>
      </c>
      <c r="AD392" s="1" t="s">
        <v>1150</v>
      </c>
      <c r="AE392" s="5" t="s">
        <v>215</v>
      </c>
      <c r="AF392" s="2" t="s">
        <v>216</v>
      </c>
      <c r="AG392" s="1">
        <v>1</v>
      </c>
      <c r="AH392" s="5" t="e">
        <f>VLOOKUP(D392,'olah pemlap'!G$2:J$589,3,FALSE)</f>
        <v>#N/A</v>
      </c>
      <c r="AI392" s="1" t="e">
        <f>VLOOKUP(AH392,BiodataPemlap!B$2:O$152,5,FALSE)</f>
        <v>#N/A</v>
      </c>
    </row>
    <row r="393" spans="1:35" ht="12.75">
      <c r="A393" s="3">
        <v>45450.318509409721</v>
      </c>
      <c r="B393" s="1" t="s">
        <v>30</v>
      </c>
      <c r="C393" s="4" t="str">
        <f t="shared" si="9"/>
        <v>DIII ST</v>
      </c>
      <c r="D393" s="24" t="s">
        <v>4471</v>
      </c>
      <c r="E393" s="2" t="s">
        <v>4472</v>
      </c>
      <c r="F393" s="1">
        <f t="shared" si="16"/>
        <v>1</v>
      </c>
      <c r="G393" s="1" t="e">
        <f>VLOOKUP(D393,Sheet1!$A$2:$D$540,4,FALSE)</f>
        <v>#N/A</v>
      </c>
      <c r="H393" s="1" t="e">
        <f t="shared" si="10"/>
        <v>#N/A</v>
      </c>
      <c r="I393" s="1" t="s">
        <v>4473</v>
      </c>
      <c r="J393" s="25" t="s">
        <v>4474</v>
      </c>
      <c r="K393" s="23" t="str">
        <f t="shared" si="11"/>
        <v>6281775166266</v>
      </c>
      <c r="L393" s="26" t="s">
        <v>4475</v>
      </c>
      <c r="M393" s="1" t="s">
        <v>4472</v>
      </c>
      <c r="N393" s="1" t="s">
        <v>1141</v>
      </c>
      <c r="O393" s="1" t="s">
        <v>4476</v>
      </c>
      <c r="P393" s="1" t="s">
        <v>4477</v>
      </c>
      <c r="Q393" s="1" t="s">
        <v>1144</v>
      </c>
      <c r="R393" s="1" t="s">
        <v>4478</v>
      </c>
      <c r="S393" s="1" t="s">
        <v>2044</v>
      </c>
      <c r="T393" s="1" t="str">
        <f t="shared" si="12"/>
        <v>Jl. Dakota, Rembiga, Kec. Selaparang, Kota Mataram, Nusa Tenggara Bar. 83124</v>
      </c>
      <c r="U393" s="1" t="s">
        <v>2045</v>
      </c>
      <c r="V393" s="1" t="s">
        <v>3774</v>
      </c>
      <c r="W393" s="1" t="s">
        <v>2693</v>
      </c>
      <c r="X393" s="1" t="s">
        <v>3774</v>
      </c>
      <c r="Y393" s="1" t="str">
        <f t="shared" si="13"/>
        <v>74</v>
      </c>
      <c r="Z393" s="1" t="str">
        <f>VLOOKUP(Y393,ja!E$2:F$35,2,FALSE)</f>
        <v>Sulawesi Tenggara</v>
      </c>
      <c r="AA393" s="1" t="str">
        <f t="shared" si="14"/>
        <v>7407</v>
      </c>
      <c r="AB393" s="1" t="str">
        <f t="shared" si="15"/>
        <v>BPS Kabupaten Wakatobi</v>
      </c>
      <c r="AD393" s="1" t="s">
        <v>1150</v>
      </c>
      <c r="AE393" s="5" t="s">
        <v>907</v>
      </c>
      <c r="AF393" s="2" t="s">
        <v>908</v>
      </c>
      <c r="AG393" s="1">
        <v>1</v>
      </c>
      <c r="AH393" s="5">
        <f>VLOOKUP(D393,'olah pemlap'!G$2:J$589,3,FALSE)</f>
        <v>340056867</v>
      </c>
      <c r="AI393" s="1" t="e">
        <f>VLOOKUP(AH393,BiodataPemlap!B$2:O$152,5,FALSE)</f>
        <v>#N/A</v>
      </c>
    </row>
    <row r="394" spans="1:35" ht="12.75">
      <c r="A394" s="3">
        <v>45450.360915092591</v>
      </c>
      <c r="B394" s="1" t="s">
        <v>47</v>
      </c>
      <c r="C394" s="4" t="str">
        <f t="shared" si="9"/>
        <v>DIII ST</v>
      </c>
      <c r="D394" s="24" t="s">
        <v>4479</v>
      </c>
      <c r="E394" s="2" t="s">
        <v>895</v>
      </c>
      <c r="F394" s="1">
        <f t="shared" si="16"/>
        <v>1</v>
      </c>
      <c r="G394" s="1" t="e">
        <f>VLOOKUP(D394,Sheet1!$A$2:$D$540,4,FALSE)</f>
        <v>#N/A</v>
      </c>
      <c r="H394" s="1" t="e">
        <f t="shared" si="10"/>
        <v>#N/A</v>
      </c>
      <c r="I394" s="1" t="s">
        <v>4480</v>
      </c>
      <c r="J394" s="25" t="s">
        <v>4481</v>
      </c>
      <c r="K394" s="23" t="str">
        <f t="shared" si="11"/>
        <v>6283138202104</v>
      </c>
      <c r="L394" s="23" t="s">
        <v>4482</v>
      </c>
      <c r="M394" s="1" t="s">
        <v>4483</v>
      </c>
      <c r="N394" s="1" t="s">
        <v>1141</v>
      </c>
      <c r="O394" s="1" t="s">
        <v>4484</v>
      </c>
      <c r="P394" s="1" t="s">
        <v>4485</v>
      </c>
      <c r="Q394" s="1" t="s">
        <v>1144</v>
      </c>
      <c r="R394" s="1" t="s">
        <v>4486</v>
      </c>
      <c r="S394" s="1" t="s">
        <v>3724</v>
      </c>
      <c r="T394" s="1" t="str">
        <f t="shared" si="12"/>
        <v>Rt.01/Rw.01, 01, Jalan Lapangan, Kelurahan Limbung, Kecamatan Bajeng</v>
      </c>
      <c r="U394" s="1" t="s">
        <v>2242</v>
      </c>
      <c r="V394" s="1" t="s">
        <v>4430</v>
      </c>
      <c r="W394" s="1" t="s">
        <v>4487</v>
      </c>
      <c r="X394" s="1" t="s">
        <v>4430</v>
      </c>
      <c r="Y394" s="1" t="str">
        <f t="shared" si="13"/>
        <v>73</v>
      </c>
      <c r="Z394" s="1" t="str">
        <f>VLOOKUP(Y394,ja!E$2:F$35,2,FALSE)</f>
        <v>Sulawesi Selatan</v>
      </c>
      <c r="AA394" s="1" t="str">
        <f t="shared" si="14"/>
        <v>7371</v>
      </c>
      <c r="AB394" s="1" t="str">
        <f t="shared" si="15"/>
        <v>BPS Kota Makassar</v>
      </c>
      <c r="AD394" s="1" t="s">
        <v>1150</v>
      </c>
      <c r="AE394" s="5" t="s">
        <v>893</v>
      </c>
      <c r="AF394" s="2" t="s">
        <v>894</v>
      </c>
      <c r="AG394" s="1">
        <v>1</v>
      </c>
      <c r="AH394" s="5" t="e">
        <f>VLOOKUP(D394,'olah pemlap'!G$2:J$589,3,FALSE)</f>
        <v>#N/A</v>
      </c>
      <c r="AI394" s="1" t="e">
        <f>VLOOKUP(AH394,BiodataPemlap!B$2:O$152,5,FALSE)</f>
        <v>#N/A</v>
      </c>
    </row>
    <row r="395" spans="1:35" ht="12.75">
      <c r="A395" s="3">
        <v>45450.386761516202</v>
      </c>
      <c r="B395" s="1" t="s">
        <v>23</v>
      </c>
      <c r="C395" s="4" t="str">
        <f t="shared" si="9"/>
        <v>DIII ST</v>
      </c>
      <c r="D395" s="24" t="s">
        <v>4488</v>
      </c>
      <c r="E395" s="2" t="s">
        <v>634</v>
      </c>
      <c r="F395" s="1">
        <f t="shared" si="16"/>
        <v>1</v>
      </c>
      <c r="G395" s="1" t="e">
        <f>VLOOKUP(D395,Sheet1!$A$2:$D$540,4,FALSE)</f>
        <v>#N/A</v>
      </c>
      <c r="H395" s="1" t="e">
        <f t="shared" si="10"/>
        <v>#N/A</v>
      </c>
      <c r="I395" s="1" t="s">
        <v>4489</v>
      </c>
      <c r="J395" s="25" t="s">
        <v>4490</v>
      </c>
      <c r="K395" s="23" t="str">
        <f t="shared" si="11"/>
        <v>6285812031614</v>
      </c>
      <c r="L395" s="23" t="s">
        <v>4491</v>
      </c>
      <c r="M395" s="1" t="s">
        <v>4492</v>
      </c>
      <c r="N395" s="1" t="s">
        <v>1233</v>
      </c>
      <c r="O395" s="1" t="s">
        <v>4493</v>
      </c>
      <c r="P395" s="1" t="s">
        <v>4494</v>
      </c>
      <c r="Q395" s="1" t="s">
        <v>1144</v>
      </c>
      <c r="R395" s="1" t="s">
        <v>4495</v>
      </c>
      <c r="S395" s="1" t="s">
        <v>3998</v>
      </c>
      <c r="T395" s="1" t="str">
        <f t="shared" si="12"/>
        <v>Jalan Rajawli Ii, Karang Dalem, Sampang</v>
      </c>
      <c r="U395" s="1" t="s">
        <v>1268</v>
      </c>
      <c r="V395" s="1" t="s">
        <v>3443</v>
      </c>
      <c r="W395" s="1" t="s">
        <v>3444</v>
      </c>
      <c r="X395" s="1" t="s">
        <v>3444</v>
      </c>
      <c r="Y395" s="1" t="str">
        <f t="shared" si="13"/>
        <v>35</v>
      </c>
      <c r="Z395" s="1" t="str">
        <f>VLOOKUP(Y395,ja!E$2:F$35,2,FALSE)</f>
        <v>Jawa Timur</v>
      </c>
      <c r="AA395" s="1" t="str">
        <f t="shared" si="14"/>
        <v>3578</v>
      </c>
      <c r="AB395" s="1" t="str">
        <f t="shared" si="15"/>
        <v>BPS Kota Surabaya</v>
      </c>
      <c r="AC395" s="1">
        <v>3527</v>
      </c>
      <c r="AD395" s="1" t="s">
        <v>635</v>
      </c>
      <c r="AE395" s="5">
        <v>3527</v>
      </c>
      <c r="AF395" s="2" t="s">
        <v>635</v>
      </c>
      <c r="AG395" s="1">
        <v>1</v>
      </c>
      <c r="AH395" s="5" t="e">
        <f>VLOOKUP(D395,'olah pemlap'!G$2:J$589,3,FALSE)</f>
        <v>#N/A</v>
      </c>
      <c r="AI395" s="1" t="e">
        <f>VLOOKUP(AH395,BiodataPemlap!B$2:O$152,5,FALSE)</f>
        <v>#N/A</v>
      </c>
    </row>
    <row r="396" spans="1:35" ht="12.75">
      <c r="A396" s="3">
        <v>45450.415354328703</v>
      </c>
      <c r="B396" s="1" t="s">
        <v>47</v>
      </c>
      <c r="C396" s="4" t="str">
        <f t="shared" si="9"/>
        <v>DIII ST</v>
      </c>
      <c r="D396" s="24" t="s">
        <v>4496</v>
      </c>
      <c r="E396" s="2" t="s">
        <v>80</v>
      </c>
      <c r="F396" s="1">
        <f t="shared" si="16"/>
        <v>1</v>
      </c>
      <c r="G396" s="1" t="e">
        <f>VLOOKUP(D396,Sheet1!$A$2:$D$540,4,FALSE)</f>
        <v>#N/A</v>
      </c>
      <c r="H396" s="1" t="e">
        <f t="shared" si="10"/>
        <v>#N/A</v>
      </c>
      <c r="I396" s="1" t="s">
        <v>4497</v>
      </c>
      <c r="J396" s="25" t="s">
        <v>4498</v>
      </c>
      <c r="K396" s="23" t="str">
        <f t="shared" si="11"/>
        <v>6281369720493</v>
      </c>
      <c r="L396" s="23" t="s">
        <v>4499</v>
      </c>
      <c r="M396" s="1" t="s">
        <v>4500</v>
      </c>
      <c r="N396" s="1" t="s">
        <v>1141</v>
      </c>
      <c r="O396" s="1" t="s">
        <v>4501</v>
      </c>
      <c r="P396" s="1" t="s">
        <v>4502</v>
      </c>
      <c r="Q396" s="1" t="s">
        <v>1144</v>
      </c>
      <c r="R396" s="1" t="s">
        <v>4503</v>
      </c>
      <c r="S396" s="1" t="s">
        <v>1181</v>
      </c>
      <c r="T396" s="1" t="str">
        <f t="shared" si="12"/>
        <v>Jalan Jati Iii, Gg. Ampera Ii, No.8A, Kel.Teladan Timur, Kec. Medan Kota</v>
      </c>
      <c r="U396" s="1" t="s">
        <v>1393</v>
      </c>
      <c r="V396" s="1" t="s">
        <v>1183</v>
      </c>
      <c r="W396" s="1" t="s">
        <v>1497</v>
      </c>
      <c r="X396" s="1" t="s">
        <v>1183</v>
      </c>
      <c r="Y396" s="1" t="str">
        <f t="shared" si="13"/>
        <v>12</v>
      </c>
      <c r="Z396" s="1" t="str">
        <f>VLOOKUP(Y396,ja!E$2:F$35,2,FALSE)</f>
        <v>Sumatera Utara</v>
      </c>
      <c r="AA396" s="1" t="str">
        <f t="shared" si="14"/>
        <v>1275</v>
      </c>
      <c r="AB396" s="1" t="str">
        <f t="shared" si="15"/>
        <v>BPS Kota Medan</v>
      </c>
      <c r="AD396" s="1" t="s">
        <v>1150</v>
      </c>
      <c r="AE396" s="5" t="s">
        <v>81</v>
      </c>
      <c r="AF396" s="2" t="s">
        <v>82</v>
      </c>
      <c r="AG396" s="1">
        <v>1</v>
      </c>
      <c r="AH396" s="5">
        <f>VLOOKUP(D396,'olah pemlap'!G$2:J$589,3,FALSE)</f>
        <v>340017295</v>
      </c>
      <c r="AI396" s="1" t="e">
        <f>VLOOKUP(AH396,BiodataPemlap!B$2:O$152,5,FALSE)</f>
        <v>#N/A</v>
      </c>
    </row>
    <row r="397" spans="1:35" ht="12.75">
      <c r="A397" s="3">
        <v>45450.41747537037</v>
      </c>
      <c r="B397" s="1" t="s">
        <v>62</v>
      </c>
      <c r="C397" s="4" t="str">
        <f t="shared" si="9"/>
        <v>DIV KS</v>
      </c>
      <c r="D397" s="24" t="s">
        <v>4504</v>
      </c>
      <c r="E397" s="2" t="s">
        <v>575</v>
      </c>
      <c r="F397" s="1">
        <f t="shared" si="16"/>
        <v>1</v>
      </c>
      <c r="G397" s="1" t="e">
        <f>VLOOKUP(D397,Sheet1!$A$2:$D$540,4,FALSE)</f>
        <v>#N/A</v>
      </c>
      <c r="H397" s="1" t="e">
        <f t="shared" si="10"/>
        <v>#N/A</v>
      </c>
      <c r="I397" s="1" t="s">
        <v>4505</v>
      </c>
      <c r="J397" s="25" t="s">
        <v>4506</v>
      </c>
      <c r="K397" s="23" t="str">
        <f t="shared" si="11"/>
        <v>6285156570260</v>
      </c>
      <c r="L397" s="23" t="s">
        <v>4507</v>
      </c>
      <c r="M397" s="1" t="s">
        <v>4508</v>
      </c>
      <c r="N397" s="1" t="s">
        <v>1155</v>
      </c>
      <c r="O397" s="1" t="s">
        <v>4509</v>
      </c>
      <c r="P397" s="1" t="s">
        <v>4510</v>
      </c>
      <c r="Q397" s="1" t="s">
        <v>1144</v>
      </c>
      <c r="R397" s="1" t="s">
        <v>4511</v>
      </c>
      <c r="S397" s="1" t="s">
        <v>4512</v>
      </c>
      <c r="T397" s="1" t="str">
        <f t="shared" si="12"/>
        <v xml:space="preserve">Jalan H. Sehab Bligo No. 27, Buaran, Pekalongan </v>
      </c>
      <c r="U397" s="1" t="s">
        <v>2141</v>
      </c>
      <c r="V397" s="1" t="s">
        <v>2142</v>
      </c>
      <c r="W397" s="1" t="s">
        <v>2186</v>
      </c>
      <c r="X397" s="1" t="s">
        <v>2142</v>
      </c>
      <c r="Y397" s="1" t="str">
        <f t="shared" si="13"/>
        <v>33</v>
      </c>
      <c r="Z397" s="1" t="str">
        <f>VLOOKUP(Y397,ja!E$2:F$35,2,FALSE)</f>
        <v>Jawa Tengah</v>
      </c>
      <c r="AA397" s="1" t="str">
        <f t="shared" si="14"/>
        <v>3375</v>
      </c>
      <c r="AB397" s="1" t="str">
        <f t="shared" si="15"/>
        <v>BPS Kota Pekalongan</v>
      </c>
      <c r="AD397" s="1" t="s">
        <v>1150</v>
      </c>
      <c r="AE397" s="5" t="s">
        <v>572</v>
      </c>
      <c r="AF397" s="2" t="s">
        <v>573</v>
      </c>
      <c r="AG397" s="1">
        <v>1</v>
      </c>
      <c r="AH397" s="5" t="e">
        <f>VLOOKUP(D397,'olah pemlap'!G$2:J$589,3,FALSE)</f>
        <v>#N/A</v>
      </c>
      <c r="AI397" s="1" t="e">
        <f>VLOOKUP(AH397,BiodataPemlap!B$2:O$152,5,FALSE)</f>
        <v>#N/A</v>
      </c>
    </row>
    <row r="398" spans="1:35" ht="12.75">
      <c r="A398" s="3">
        <v>45450.426140439813</v>
      </c>
      <c r="B398" s="1" t="s">
        <v>38</v>
      </c>
      <c r="C398" s="4" t="str">
        <f t="shared" si="9"/>
        <v>DIV ST</v>
      </c>
      <c r="D398" s="24" t="s">
        <v>4513</v>
      </c>
      <c r="E398" s="2" t="s">
        <v>905</v>
      </c>
      <c r="F398" s="1">
        <f t="shared" si="16"/>
        <v>1</v>
      </c>
      <c r="G398" s="1" t="e">
        <f>VLOOKUP(D398,Sheet1!$A$2:$D$540,4,FALSE)</f>
        <v>#N/A</v>
      </c>
      <c r="H398" s="1" t="e">
        <f t="shared" si="10"/>
        <v>#N/A</v>
      </c>
      <c r="I398" s="1" t="s">
        <v>4514</v>
      </c>
      <c r="J398" s="25" t="s">
        <v>4515</v>
      </c>
      <c r="K398" s="23" t="str">
        <f t="shared" si="11"/>
        <v>6282288462044</v>
      </c>
      <c r="L398" s="26" t="s">
        <v>4516</v>
      </c>
      <c r="M398" s="1" t="s">
        <v>4517</v>
      </c>
      <c r="N398" s="1" t="s">
        <v>1141</v>
      </c>
      <c r="O398" s="1" t="s">
        <v>4518</v>
      </c>
      <c r="P398" s="1" t="s">
        <v>4519</v>
      </c>
      <c r="Q398" s="1" t="s">
        <v>1144</v>
      </c>
      <c r="R398" s="1" t="s">
        <v>4520</v>
      </c>
      <c r="S398" s="1" t="s">
        <v>3773</v>
      </c>
      <c r="T398" s="1" t="str">
        <f t="shared" si="12"/>
        <v>Jl. Sao-Sao Lr. Damai No.30A Kec. Kadia, Kel. Bende, Kota Kendari, Sulawesi Tenggara</v>
      </c>
      <c r="U398" s="1" t="s">
        <v>3773</v>
      </c>
      <c r="V398" s="1" t="s">
        <v>2693</v>
      </c>
      <c r="W398" s="1" t="s">
        <v>4251</v>
      </c>
      <c r="X398" s="1" t="s">
        <v>2693</v>
      </c>
      <c r="Y398" s="1" t="str">
        <f t="shared" si="13"/>
        <v>74</v>
      </c>
      <c r="Z398" s="1" t="str">
        <f>VLOOKUP(Y398,ja!E$2:F$35,2,FALSE)</f>
        <v>Sulawesi Tenggara</v>
      </c>
      <c r="AA398" s="1" t="str">
        <f t="shared" si="14"/>
        <v>7400</v>
      </c>
      <c r="AB398" s="1" t="str">
        <f t="shared" si="15"/>
        <v>BPS Provinsi Sulawesi Tenggara</v>
      </c>
      <c r="AD398" s="1" t="s">
        <v>1150</v>
      </c>
      <c r="AE398" s="5" t="s">
        <v>903</v>
      </c>
      <c r="AF398" s="2" t="s">
        <v>904</v>
      </c>
      <c r="AG398" s="1">
        <v>1</v>
      </c>
      <c r="AH398" s="5">
        <f>VLOOKUP(D398,'olah pemlap'!G$2:J$589,3,FALSE)</f>
        <v>340019246</v>
      </c>
      <c r="AI398" s="1" t="e">
        <f>VLOOKUP(AH398,BiodataPemlap!B$2:O$152,5,FALSE)</f>
        <v>#N/A</v>
      </c>
    </row>
    <row r="399" spans="1:35" ht="12.75">
      <c r="A399" s="3">
        <v>45450.436637905092</v>
      </c>
      <c r="B399" s="1" t="s">
        <v>38</v>
      </c>
      <c r="C399" s="4" t="str">
        <f t="shared" si="9"/>
        <v>DIV ST</v>
      </c>
      <c r="D399" s="24" t="s">
        <v>4521</v>
      </c>
      <c r="E399" s="2" t="s">
        <v>510</v>
      </c>
      <c r="F399" s="1">
        <f t="shared" si="16"/>
        <v>1</v>
      </c>
      <c r="G399" s="1" t="e">
        <f>VLOOKUP(D399,Sheet1!$A$2:$D$540,4,FALSE)</f>
        <v>#N/A</v>
      </c>
      <c r="H399" s="1" t="e">
        <f t="shared" si="10"/>
        <v>#N/A</v>
      </c>
      <c r="I399" s="1" t="s">
        <v>4522</v>
      </c>
      <c r="J399" s="25" t="s">
        <v>4523</v>
      </c>
      <c r="K399" s="23" t="str">
        <f t="shared" si="11"/>
        <v>6285697747179</v>
      </c>
      <c r="L399" s="23" t="s">
        <v>4524</v>
      </c>
      <c r="M399" s="1" t="s">
        <v>4525</v>
      </c>
      <c r="N399" s="1" t="s">
        <v>1141</v>
      </c>
      <c r="O399" s="1" t="s">
        <v>4526</v>
      </c>
      <c r="P399" s="1" t="s">
        <v>4527</v>
      </c>
      <c r="Q399" s="1" t="s">
        <v>1144</v>
      </c>
      <c r="R399" s="1" t="s">
        <v>4528</v>
      </c>
      <c r="S399" s="1" t="s">
        <v>3525</v>
      </c>
      <c r="T399" s="1" t="str">
        <f t="shared" si="12"/>
        <v>Rt 08/Rw 03, Desa Kalitengah, Kecamatan Pancur, Kabupaten Rembang</v>
      </c>
      <c r="U399" s="1" t="s">
        <v>3524</v>
      </c>
      <c r="V399" s="1" t="s">
        <v>3527</v>
      </c>
      <c r="W399" s="1" t="s">
        <v>3526</v>
      </c>
      <c r="X399" s="1" t="s">
        <v>3527</v>
      </c>
      <c r="Y399" s="1" t="str">
        <f t="shared" si="13"/>
        <v>33</v>
      </c>
      <c r="Z399" s="1" t="str">
        <f>VLOOKUP(Y399,ja!E$2:F$35,2,FALSE)</f>
        <v>Jawa Tengah</v>
      </c>
      <c r="AA399" s="1" t="str">
        <f t="shared" si="14"/>
        <v>3317</v>
      </c>
      <c r="AB399" s="1" t="str">
        <f t="shared" si="15"/>
        <v>BPS Kabupaten Rembang</v>
      </c>
      <c r="AD399" s="1" t="s">
        <v>1150</v>
      </c>
      <c r="AE399" s="5" t="s">
        <v>508</v>
      </c>
      <c r="AF399" s="2" t="s">
        <v>509</v>
      </c>
      <c r="AG399" s="1">
        <v>1</v>
      </c>
      <c r="AH399" s="5">
        <f>VLOOKUP(D399,'olah pemlap'!G$2:J$589,3,FALSE)</f>
        <v>340017854</v>
      </c>
      <c r="AI399" s="1" t="e">
        <f>VLOOKUP(AH399,BiodataPemlap!B$2:O$152,5,FALSE)</f>
        <v>#N/A</v>
      </c>
    </row>
    <row r="400" spans="1:35" ht="12.75">
      <c r="A400" s="3">
        <v>45450.445314375</v>
      </c>
      <c r="B400" s="1" t="s">
        <v>35</v>
      </c>
      <c r="C400" s="4" t="str">
        <f t="shared" si="9"/>
        <v>DIV ST</v>
      </c>
      <c r="D400" s="24" t="s">
        <v>4529</v>
      </c>
      <c r="E400" s="2" t="s">
        <v>737</v>
      </c>
      <c r="F400" s="1">
        <f t="shared" si="16"/>
        <v>1</v>
      </c>
      <c r="G400" s="1" t="e">
        <f>VLOOKUP(D400,Sheet1!$A$2:$D$540,4,FALSE)</f>
        <v>#N/A</v>
      </c>
      <c r="H400" s="1" t="e">
        <f t="shared" si="10"/>
        <v>#N/A</v>
      </c>
      <c r="I400" s="1" t="s">
        <v>4530</v>
      </c>
      <c r="J400" s="25" t="s">
        <v>4531</v>
      </c>
      <c r="K400" s="23" t="str">
        <f t="shared" si="11"/>
        <v>62895329204245</v>
      </c>
      <c r="L400" s="23" t="s">
        <v>4532</v>
      </c>
      <c r="M400" s="1" t="s">
        <v>737</v>
      </c>
      <c r="N400" s="1" t="s">
        <v>2830</v>
      </c>
      <c r="O400" s="1" t="s">
        <v>3837</v>
      </c>
      <c r="P400" s="1" t="s">
        <v>4533</v>
      </c>
      <c r="Q400" s="1" t="s">
        <v>1144</v>
      </c>
      <c r="R400" s="1" t="s">
        <v>4534</v>
      </c>
      <c r="S400" s="1" t="s">
        <v>1402</v>
      </c>
      <c r="T400" s="1" t="str">
        <f t="shared" si="12"/>
        <v xml:space="preserve">Perum Bukit Karang Jl. Jamrud Ah-3, Rt 01 Rw 06, Kelurahan Karang, Kecamatan Semanding </v>
      </c>
      <c r="U400" s="1" t="s">
        <v>1403</v>
      </c>
      <c r="V400" s="1" t="s">
        <v>1405</v>
      </c>
      <c r="W400" s="1" t="s">
        <v>1269</v>
      </c>
      <c r="X400" s="1" t="s">
        <v>1405</v>
      </c>
      <c r="Y400" s="1" t="str">
        <f t="shared" si="13"/>
        <v>35</v>
      </c>
      <c r="Z400" s="1" t="str">
        <f>VLOOKUP(Y400,ja!E$2:F$35,2,FALSE)</f>
        <v>Jawa Timur</v>
      </c>
      <c r="AA400" s="1" t="str">
        <f t="shared" si="14"/>
        <v>3523</v>
      </c>
      <c r="AB400" s="1" t="str">
        <f t="shared" si="15"/>
        <v>BPS Kabupaten Tuban</v>
      </c>
      <c r="AD400" s="1" t="s">
        <v>1150</v>
      </c>
      <c r="AE400" s="5" t="s">
        <v>733</v>
      </c>
      <c r="AF400" s="2" t="s">
        <v>734</v>
      </c>
      <c r="AG400" s="1">
        <v>1</v>
      </c>
      <c r="AH400" s="5">
        <f>VLOOKUP(D400,'olah pemlap'!G$2:J$589,3,FALSE)</f>
        <v>340015985</v>
      </c>
      <c r="AI400" s="1" t="e">
        <f>VLOOKUP(AH400,BiodataPemlap!B$2:O$152,5,FALSE)</f>
        <v>#N/A</v>
      </c>
    </row>
    <row r="401" spans="1:35" ht="12.75">
      <c r="A401" s="3">
        <v>45450.446525150459</v>
      </c>
      <c r="B401" s="1" t="s">
        <v>18</v>
      </c>
      <c r="C401" s="4" t="str">
        <f t="shared" si="9"/>
        <v>DIV KS</v>
      </c>
      <c r="D401" s="24" t="s">
        <v>4535</v>
      </c>
      <c r="E401" s="2" t="s">
        <v>19</v>
      </c>
      <c r="F401" s="1">
        <f t="shared" si="16"/>
        <v>1</v>
      </c>
      <c r="G401" s="1" t="e">
        <f>VLOOKUP(D401,Sheet1!$A$2:$D$540,4,FALSE)</f>
        <v>#N/A</v>
      </c>
      <c r="H401" s="1" t="e">
        <f t="shared" si="10"/>
        <v>#N/A</v>
      </c>
      <c r="I401" s="1" t="s">
        <v>4536</v>
      </c>
      <c r="J401" s="25" t="s">
        <v>4537</v>
      </c>
      <c r="K401" s="23" t="str">
        <f t="shared" si="11"/>
        <v>6282217552217</v>
      </c>
      <c r="L401" s="23" t="s">
        <v>4538</v>
      </c>
      <c r="M401" s="1" t="s">
        <v>19</v>
      </c>
      <c r="N401" s="1" t="s">
        <v>1994</v>
      </c>
      <c r="O401" s="1" t="s">
        <v>4539</v>
      </c>
      <c r="P401" s="1" t="s">
        <v>4540</v>
      </c>
      <c r="Q401" s="1" t="s">
        <v>1144</v>
      </c>
      <c r="R401" s="1" t="s">
        <v>4541</v>
      </c>
      <c r="S401" s="1" t="s">
        <v>2553</v>
      </c>
      <c r="T401" s="1" t="str">
        <f t="shared" si="12"/>
        <v>Rt00/Rw00, Jalan Kb, Baet, Kec.Baitussalam</v>
      </c>
      <c r="U401" s="1" t="s">
        <v>4542</v>
      </c>
      <c r="V401" s="1" t="s">
        <v>2499</v>
      </c>
      <c r="W401" s="1" t="s">
        <v>2555</v>
      </c>
      <c r="X401" s="1" t="s">
        <v>2499</v>
      </c>
      <c r="Y401" s="1" t="str">
        <f t="shared" si="13"/>
        <v>11</v>
      </c>
      <c r="Z401" s="1" t="str">
        <f>VLOOKUP(Y401,ja!E$2:F$35,2,FALSE)</f>
        <v>Aceh</v>
      </c>
      <c r="AA401" s="1" t="str">
        <f t="shared" si="14"/>
        <v>1100</v>
      </c>
      <c r="AB401" s="1" t="str">
        <f t="shared" si="15"/>
        <v>BPS Provinsi Aceh</v>
      </c>
      <c r="AD401" s="1" t="s">
        <v>1150</v>
      </c>
      <c r="AE401" s="5" t="s">
        <v>16</v>
      </c>
      <c r="AF401" s="2" t="s">
        <v>17</v>
      </c>
      <c r="AG401" s="1">
        <v>1</v>
      </c>
      <c r="AH401" s="5" t="e">
        <f>VLOOKUP(D401,'olah pemlap'!G$2:J$589,3,FALSE)</f>
        <v>#N/A</v>
      </c>
      <c r="AI401" s="1" t="e">
        <f>VLOOKUP(AH401,BiodataPemlap!B$2:O$152,5,FALSE)</f>
        <v>#N/A</v>
      </c>
    </row>
    <row r="402" spans="1:35" ht="12.75">
      <c r="A402" s="3">
        <v>45450.454791851851</v>
      </c>
      <c r="B402" s="1" t="s">
        <v>20</v>
      </c>
      <c r="C402" s="4" t="str">
        <f t="shared" si="9"/>
        <v>DIV ST</v>
      </c>
      <c r="D402" s="24" t="s">
        <v>4543</v>
      </c>
      <c r="E402" s="2" t="s">
        <v>4544</v>
      </c>
      <c r="F402" s="1">
        <f t="shared" si="16"/>
        <v>1</v>
      </c>
      <c r="G402" s="1" t="e">
        <f>VLOOKUP(D402,Sheet1!$A$2:$D$540,4,FALSE)</f>
        <v>#N/A</v>
      </c>
      <c r="H402" s="1" t="e">
        <f t="shared" si="10"/>
        <v>#N/A</v>
      </c>
      <c r="I402" s="1" t="s">
        <v>4545</v>
      </c>
      <c r="J402" s="25" t="s">
        <v>4546</v>
      </c>
      <c r="K402" s="23" t="str">
        <f t="shared" si="11"/>
        <v>6285784297763</v>
      </c>
      <c r="L402" s="23" t="s">
        <v>4547</v>
      </c>
      <c r="M402" s="1" t="s">
        <v>4548</v>
      </c>
      <c r="N402" s="1" t="s">
        <v>1141</v>
      </c>
      <c r="O402" s="1" t="s">
        <v>4549</v>
      </c>
      <c r="P402" s="1" t="s">
        <v>4550</v>
      </c>
      <c r="Q402" s="1" t="s">
        <v>1144</v>
      </c>
      <c r="R402" s="1" t="s">
        <v>4551</v>
      </c>
      <c r="S402" s="1" t="s">
        <v>4552</v>
      </c>
      <c r="T402" s="1" t="str">
        <f t="shared" si="12"/>
        <v>Rt 003/Rw 003,No 7, Jl. Kelengkeng, Kel. Karangsari, Kecamatan Sukorejo, Kota Blitar</v>
      </c>
      <c r="U402" s="1" t="s">
        <v>1290</v>
      </c>
      <c r="V402" s="1" t="s">
        <v>4553</v>
      </c>
      <c r="W402" s="1" t="s">
        <v>1291</v>
      </c>
      <c r="X402" s="1" t="s">
        <v>4553</v>
      </c>
      <c r="Y402" s="1" t="str">
        <f t="shared" si="13"/>
        <v>35</v>
      </c>
      <c r="Z402" s="1" t="str">
        <f>VLOOKUP(Y402,ja!E$2:F$35,2,FALSE)</f>
        <v>Jawa Timur</v>
      </c>
      <c r="AA402" s="1" t="str">
        <f t="shared" si="14"/>
        <v>3572</v>
      </c>
      <c r="AB402" s="1" t="str">
        <f t="shared" si="15"/>
        <v>BPS Kota Blitar</v>
      </c>
      <c r="AD402" s="1" t="s">
        <v>1150</v>
      </c>
      <c r="AE402" s="5" t="s">
        <v>743</v>
      </c>
      <c r="AF402" s="2" t="s">
        <v>744</v>
      </c>
      <c r="AG402" s="1">
        <v>1</v>
      </c>
      <c r="AH402" s="5">
        <f>VLOOKUP(D402,'olah pemlap'!G$2:J$589,3,FALSE)</f>
        <v>340051157</v>
      </c>
      <c r="AI402" s="1" t="e">
        <f>VLOOKUP(AH402,BiodataPemlap!B$2:O$152,5,FALSE)</f>
        <v>#N/A</v>
      </c>
    </row>
    <row r="403" spans="1:35" ht="12.75">
      <c r="A403" s="3">
        <v>45450.459293043983</v>
      </c>
      <c r="B403" s="1" t="s">
        <v>62</v>
      </c>
      <c r="C403" s="4" t="str">
        <f t="shared" si="9"/>
        <v>DIV KS</v>
      </c>
      <c r="D403" s="24" t="s">
        <v>4554</v>
      </c>
      <c r="E403" s="2" t="s">
        <v>132</v>
      </c>
      <c r="F403" s="1">
        <f t="shared" si="16"/>
        <v>1</v>
      </c>
      <c r="G403" s="1" t="e">
        <f>VLOOKUP(D403,Sheet1!$A$2:$D$540,4,FALSE)</f>
        <v>#N/A</v>
      </c>
      <c r="H403" s="1" t="e">
        <f t="shared" si="10"/>
        <v>#N/A</v>
      </c>
      <c r="I403" s="1" t="s">
        <v>4555</v>
      </c>
      <c r="J403" s="25" t="s">
        <v>4556</v>
      </c>
      <c r="K403" s="23" t="str">
        <f t="shared" si="11"/>
        <v>6282169972608</v>
      </c>
      <c r="L403" s="23" t="s">
        <v>4557</v>
      </c>
      <c r="M403" s="1" t="s">
        <v>4558</v>
      </c>
      <c r="N403" s="1" t="s">
        <v>2830</v>
      </c>
      <c r="O403" s="1" t="s">
        <v>4559</v>
      </c>
      <c r="P403" s="1" t="s">
        <v>4560</v>
      </c>
      <c r="Q403" s="1" t="s">
        <v>1144</v>
      </c>
      <c r="R403" s="1" t="s">
        <v>4561</v>
      </c>
      <c r="S403" s="1" t="s">
        <v>4562</v>
      </c>
      <c r="T403" s="1" t="str">
        <f t="shared" si="12"/>
        <v>Samping Sd 01 Nagari Batuhampar, Kecamatan Akabiluru</v>
      </c>
      <c r="U403" s="1" t="s">
        <v>2910</v>
      </c>
      <c r="V403" s="1" t="s">
        <v>2911</v>
      </c>
      <c r="W403" s="1" t="s">
        <v>1238</v>
      </c>
      <c r="X403" s="1" t="s">
        <v>2911</v>
      </c>
      <c r="Y403" s="1" t="str">
        <f t="shared" si="13"/>
        <v>13</v>
      </c>
      <c r="Z403" s="1" t="str">
        <f>VLOOKUP(Y403,ja!E$2:F$35,2,FALSE)</f>
        <v>Sumatera Barat</v>
      </c>
      <c r="AA403" s="1" t="str">
        <f t="shared" si="14"/>
        <v>1376</v>
      </c>
      <c r="AB403" s="1" t="str">
        <f t="shared" si="15"/>
        <v>BPS Kota Payakumbuh</v>
      </c>
      <c r="AD403" s="1" t="s">
        <v>1150</v>
      </c>
      <c r="AE403" s="5" t="s">
        <v>133</v>
      </c>
      <c r="AF403" s="2" t="s">
        <v>134</v>
      </c>
      <c r="AG403" s="1">
        <v>1</v>
      </c>
      <c r="AH403" s="5">
        <f>VLOOKUP(D403,'olah pemlap'!G$2:J$589,3,FALSE)</f>
        <v>340012242</v>
      </c>
      <c r="AI403" s="1" t="e">
        <f>VLOOKUP(AH403,BiodataPemlap!B$2:O$152,5,FALSE)</f>
        <v>#N/A</v>
      </c>
    </row>
    <row r="404" spans="1:35" ht="12.75">
      <c r="A404" s="3">
        <v>45451.063323831018</v>
      </c>
      <c r="B404" s="1" t="s">
        <v>18</v>
      </c>
      <c r="C404" s="4" t="str">
        <f t="shared" si="9"/>
        <v>DIV KS</v>
      </c>
      <c r="D404" s="24" t="s">
        <v>4563</v>
      </c>
      <c r="E404" s="2" t="s">
        <v>843</v>
      </c>
      <c r="F404" s="1">
        <f t="shared" si="16"/>
        <v>1</v>
      </c>
      <c r="G404" s="1" t="e">
        <f>VLOOKUP(D404,Sheet1!$A$2:$D$540,4,FALSE)</f>
        <v>#N/A</v>
      </c>
      <c r="H404" s="1" t="e">
        <f t="shared" si="10"/>
        <v>#N/A</v>
      </c>
      <c r="I404" s="1" t="s">
        <v>4564</v>
      </c>
      <c r="J404" s="25" t="s">
        <v>4565</v>
      </c>
      <c r="K404" s="23" t="str">
        <f t="shared" si="11"/>
        <v>6288705712107</v>
      </c>
      <c r="L404" s="23" t="s">
        <v>4566</v>
      </c>
      <c r="M404" s="1" t="s">
        <v>4567</v>
      </c>
      <c r="N404" s="1" t="s">
        <v>1141</v>
      </c>
      <c r="O404" s="1" t="s">
        <v>4568</v>
      </c>
      <c r="P404" s="1" t="s">
        <v>4569</v>
      </c>
      <c r="Q404" s="1" t="s">
        <v>1144</v>
      </c>
      <c r="R404" s="1" t="s">
        <v>4570</v>
      </c>
      <c r="S404" s="1" t="s">
        <v>4571</v>
      </c>
      <c r="T404" s="1" t="str">
        <f t="shared" si="12"/>
        <v>Dusun Polaria, Gang Manggis, Rt.8/Rw.4, Desa Sungai Rusa, Selakau (No. 65)
Selakau, Kab. Sambas, Kalimantan Barat</v>
      </c>
      <c r="U404" s="1" t="s">
        <v>3890</v>
      </c>
      <c r="V404" s="1" t="s">
        <v>3891</v>
      </c>
      <c r="W404" s="1" t="s">
        <v>4572</v>
      </c>
      <c r="X404" s="1" t="s">
        <v>3891</v>
      </c>
      <c r="Y404" s="1" t="str">
        <f t="shared" si="13"/>
        <v>61</v>
      </c>
      <c r="Z404" s="1" t="str">
        <f>VLOOKUP(Y404,ja!E$2:F$35,2,FALSE)</f>
        <v>Kalimantan Barat</v>
      </c>
      <c r="AA404" s="1" t="str">
        <f t="shared" si="14"/>
        <v>6172</v>
      </c>
      <c r="AB404" s="1" t="str">
        <f t="shared" si="15"/>
        <v>BPS Kota Singkawang</v>
      </c>
      <c r="AD404" s="1" t="s">
        <v>1150</v>
      </c>
      <c r="AE404" s="5" t="s">
        <v>841</v>
      </c>
      <c r="AF404" s="2" t="s">
        <v>842</v>
      </c>
      <c r="AG404" s="1">
        <v>1</v>
      </c>
      <c r="AH404" s="5">
        <f>VLOOKUP(D404,'olah pemlap'!G$2:J$589,3,FALSE)</f>
        <v>340017363</v>
      </c>
      <c r="AI404" s="1" t="e">
        <f>VLOOKUP(AH404,BiodataPemlap!B$2:O$152,5,FALSE)</f>
        <v>#N/A</v>
      </c>
    </row>
    <row r="405" spans="1:35" ht="12.75">
      <c r="A405" s="3">
        <v>45450.567820694443</v>
      </c>
      <c r="B405" s="1" t="s">
        <v>30</v>
      </c>
      <c r="C405" s="4" t="str">
        <f t="shared" si="9"/>
        <v>DIII ST</v>
      </c>
      <c r="D405" s="24" t="s">
        <v>4573</v>
      </c>
      <c r="E405" s="2" t="s">
        <v>626</v>
      </c>
      <c r="F405" s="1">
        <f t="shared" si="16"/>
        <v>1</v>
      </c>
      <c r="G405" s="1" t="e">
        <f>VLOOKUP(D405,Sheet1!$A$2:$D$540,4,FALSE)</f>
        <v>#N/A</v>
      </c>
      <c r="H405" s="1" t="e">
        <f t="shared" si="10"/>
        <v>#N/A</v>
      </c>
      <c r="I405" s="1" t="s">
        <v>4574</v>
      </c>
      <c r="J405" s="25" t="s">
        <v>4575</v>
      </c>
      <c r="K405" s="23" t="str">
        <f t="shared" si="11"/>
        <v>6285730002575</v>
      </c>
      <c r="L405" s="23" t="s">
        <v>4576</v>
      </c>
      <c r="M405" s="1" t="s">
        <v>626</v>
      </c>
      <c r="N405" s="1" t="s">
        <v>1141</v>
      </c>
      <c r="O405" s="1" t="s">
        <v>4577</v>
      </c>
      <c r="P405" s="1" t="s">
        <v>4578</v>
      </c>
      <c r="Q405" s="1" t="s">
        <v>1144</v>
      </c>
      <c r="R405" s="1" t="s">
        <v>4579</v>
      </c>
      <c r="S405" s="1" t="s">
        <v>1290</v>
      </c>
      <c r="T405" s="1" t="str">
        <f t="shared" si="12"/>
        <v>Dusun Pakel Rt 01/ Rw 05, Desa Banggle, Kecamatan Kanigoro, Kabupaten Blitar, Jawa Timur</v>
      </c>
      <c r="U405" s="1" t="s">
        <v>1206</v>
      </c>
      <c r="V405" s="1" t="s">
        <v>4553</v>
      </c>
      <c r="W405" s="1" t="s">
        <v>1291</v>
      </c>
      <c r="X405" s="1" t="s">
        <v>4553</v>
      </c>
      <c r="Y405" s="1" t="str">
        <f t="shared" si="13"/>
        <v>35</v>
      </c>
      <c r="Z405" s="1" t="str">
        <f>VLOOKUP(Y405,ja!E$2:F$35,2,FALSE)</f>
        <v>Jawa Timur</v>
      </c>
      <c r="AA405" s="1" t="str">
        <f t="shared" si="14"/>
        <v>3572</v>
      </c>
      <c r="AB405" s="1" t="str">
        <f t="shared" si="15"/>
        <v>BPS Kota Blitar</v>
      </c>
      <c r="AC405" s="1">
        <v>3505</v>
      </c>
      <c r="AD405" s="1" t="s">
        <v>629</v>
      </c>
      <c r="AE405" s="5">
        <v>3505</v>
      </c>
      <c r="AF405" s="2" t="s">
        <v>629</v>
      </c>
      <c r="AG405" s="1">
        <v>1</v>
      </c>
      <c r="AH405" s="5">
        <f>VLOOKUP(D405,'olah pemlap'!G$2:J$589,3,FALSE)</f>
        <v>340056340</v>
      </c>
      <c r="AI405" s="1" t="e">
        <f>VLOOKUP(AH405,BiodataPemlap!B$2:O$152,5,FALSE)</f>
        <v>#N/A</v>
      </c>
    </row>
    <row r="406" spans="1:35" ht="12.75">
      <c r="A406" s="3">
        <v>45450.52415438657</v>
      </c>
      <c r="B406" s="1" t="s">
        <v>20</v>
      </c>
      <c r="C406" s="4" t="str">
        <f t="shared" si="9"/>
        <v>DIV ST</v>
      </c>
      <c r="D406" s="24" t="s">
        <v>4580</v>
      </c>
      <c r="E406" s="2" t="s">
        <v>673</v>
      </c>
      <c r="F406" s="1">
        <f t="shared" si="16"/>
        <v>1</v>
      </c>
      <c r="G406" s="1" t="e">
        <f>VLOOKUP(D406,Sheet1!$A$2:$D$540,4,FALSE)</f>
        <v>#N/A</v>
      </c>
      <c r="H406" s="1" t="e">
        <f t="shared" si="10"/>
        <v>#N/A</v>
      </c>
      <c r="I406" s="1" t="s">
        <v>4581</v>
      </c>
      <c r="J406" s="25" t="s">
        <v>4582</v>
      </c>
      <c r="K406" s="23" t="str">
        <f t="shared" si="11"/>
        <v>6282139877805</v>
      </c>
      <c r="L406" s="23" t="s">
        <v>4583</v>
      </c>
      <c r="M406" s="1" t="s">
        <v>4584</v>
      </c>
      <c r="N406" s="1" t="s">
        <v>1155</v>
      </c>
      <c r="O406" s="1" t="s">
        <v>4585</v>
      </c>
      <c r="P406" s="1" t="s">
        <v>4586</v>
      </c>
      <c r="Q406" s="1" t="s">
        <v>1144</v>
      </c>
      <c r="R406" s="1" t="s">
        <v>4587</v>
      </c>
      <c r="S406" s="1" t="s">
        <v>1206</v>
      </c>
      <c r="T406" s="1" t="str">
        <f t="shared" si="12"/>
        <v>Desa Tawangsari Rt 5/Rw 1, Kec. Kedungwaru, Kab. Tulungagung, Jawa Timur, 66227</v>
      </c>
      <c r="U406" s="1" t="s">
        <v>1530</v>
      </c>
      <c r="V406" s="1" t="s">
        <v>1208</v>
      </c>
      <c r="W406" s="1" t="s">
        <v>1322</v>
      </c>
      <c r="X406" s="1" t="s">
        <v>1208</v>
      </c>
      <c r="Y406" s="1" t="str">
        <f t="shared" si="13"/>
        <v>35</v>
      </c>
      <c r="Z406" s="1" t="str">
        <f>VLOOKUP(Y406,ja!E$2:F$35,2,FALSE)</f>
        <v>Jawa Timur</v>
      </c>
      <c r="AA406" s="1" t="str">
        <f t="shared" si="14"/>
        <v>3504</v>
      </c>
      <c r="AB406" s="1" t="str">
        <f t="shared" si="15"/>
        <v>BPS Kabupaten Tulungagung</v>
      </c>
      <c r="AD406" s="1" t="s">
        <v>1150</v>
      </c>
      <c r="AE406" s="5" t="s">
        <v>668</v>
      </c>
      <c r="AF406" s="2" t="s">
        <v>669</v>
      </c>
      <c r="AG406" s="1">
        <v>1</v>
      </c>
      <c r="AH406" s="5">
        <f>VLOOKUP(D406,'olah pemlap'!G$2:J$589,3,FALSE)</f>
        <v>340015038</v>
      </c>
      <c r="AI406" s="1" t="e">
        <f>VLOOKUP(AH406,BiodataPemlap!B$2:O$152,5,FALSE)</f>
        <v>#N/A</v>
      </c>
    </row>
    <row r="407" spans="1:35" ht="12.75">
      <c r="A407" s="3">
        <v>45450.571332673615</v>
      </c>
      <c r="B407" s="1" t="s">
        <v>57</v>
      </c>
      <c r="C407" s="4" t="str">
        <f t="shared" si="9"/>
        <v>DIV KS</v>
      </c>
      <c r="D407" s="24" t="s">
        <v>4588</v>
      </c>
      <c r="E407" s="2" t="s">
        <v>630</v>
      </c>
      <c r="F407" s="1">
        <f t="shared" si="16"/>
        <v>1</v>
      </c>
      <c r="G407" s="1" t="e">
        <f>VLOOKUP(D407,Sheet1!$A$2:$D$540,4,FALSE)</f>
        <v>#N/A</v>
      </c>
      <c r="H407" s="1" t="e">
        <f t="shared" si="10"/>
        <v>#N/A</v>
      </c>
      <c r="I407" s="1" t="s">
        <v>4589</v>
      </c>
      <c r="J407" s="25" t="s">
        <v>4590</v>
      </c>
      <c r="K407" s="23" t="str">
        <f t="shared" si="11"/>
        <v>6285334347296</v>
      </c>
      <c r="L407" s="26" t="s">
        <v>4591</v>
      </c>
      <c r="M407" s="1" t="s">
        <v>4592</v>
      </c>
      <c r="N407" s="1" t="s">
        <v>1286</v>
      </c>
      <c r="O407" s="1" t="s">
        <v>4593</v>
      </c>
      <c r="P407" s="1" t="s">
        <v>4594</v>
      </c>
      <c r="Q407" s="1" t="s">
        <v>1144</v>
      </c>
      <c r="R407" s="1" t="s">
        <v>4595</v>
      </c>
      <c r="S407" s="1" t="s">
        <v>1290</v>
      </c>
      <c r="T407" s="1" t="str">
        <f t="shared" si="12"/>
        <v>Btn Tlogo Blok H-2 Kec.Kanigoro Kab.Blitar</v>
      </c>
      <c r="U407" s="1" t="s">
        <v>4552</v>
      </c>
      <c r="V407" s="1" t="s">
        <v>4553</v>
      </c>
      <c r="W407" s="1" t="s">
        <v>1291</v>
      </c>
      <c r="X407" s="1" t="s">
        <v>4553</v>
      </c>
      <c r="Y407" s="1" t="str">
        <f t="shared" si="13"/>
        <v>35</v>
      </c>
      <c r="Z407" s="1" t="str">
        <f>VLOOKUP(Y407,ja!E$2:F$35,2,FALSE)</f>
        <v>Jawa Timur</v>
      </c>
      <c r="AA407" s="1" t="str">
        <f t="shared" si="14"/>
        <v>3572</v>
      </c>
      <c r="AB407" s="1" t="str">
        <f t="shared" si="15"/>
        <v>BPS Kota Blitar</v>
      </c>
      <c r="AC407" s="1">
        <v>3505</v>
      </c>
      <c r="AD407" s="1" t="s">
        <v>629</v>
      </c>
      <c r="AE407" s="5">
        <v>3505</v>
      </c>
      <c r="AF407" s="2" t="s">
        <v>629</v>
      </c>
      <c r="AG407" s="1">
        <v>1</v>
      </c>
      <c r="AH407" s="5">
        <f>VLOOKUP(D407,'olah pemlap'!G$2:J$589,3,FALSE)</f>
        <v>340056340</v>
      </c>
      <c r="AI407" s="1" t="e">
        <f>VLOOKUP(AH407,BiodataPemlap!B$2:O$152,5,FALSE)</f>
        <v>#N/A</v>
      </c>
    </row>
    <row r="408" spans="1:35" ht="12.75">
      <c r="A408" s="3">
        <v>45450.589036238423</v>
      </c>
      <c r="B408" s="1" t="s">
        <v>35</v>
      </c>
      <c r="C408" s="4" t="str">
        <f t="shared" si="9"/>
        <v>DIV ST</v>
      </c>
      <c r="D408" s="24" t="s">
        <v>4596</v>
      </c>
      <c r="E408" s="2" t="s">
        <v>194</v>
      </c>
      <c r="F408" s="1">
        <f t="shared" si="16"/>
        <v>1</v>
      </c>
      <c r="G408" s="1" t="e">
        <f>VLOOKUP(D408,Sheet1!$A$2:$D$540,4,FALSE)</f>
        <v>#N/A</v>
      </c>
      <c r="H408" s="1" t="e">
        <f t="shared" si="10"/>
        <v>#N/A</v>
      </c>
      <c r="I408" s="1" t="s">
        <v>4597</v>
      </c>
      <c r="J408" s="25" t="s">
        <v>4598</v>
      </c>
      <c r="K408" s="23" t="str">
        <f t="shared" si="11"/>
        <v>62895702969523</v>
      </c>
      <c r="L408" s="23" t="s">
        <v>4599</v>
      </c>
      <c r="M408" s="1" t="s">
        <v>194</v>
      </c>
      <c r="N408" s="1" t="s">
        <v>1155</v>
      </c>
      <c r="O408" s="1" t="s">
        <v>4600</v>
      </c>
      <c r="P408" s="1" t="s">
        <v>4601</v>
      </c>
      <c r="Q408" s="1" t="s">
        <v>1144</v>
      </c>
      <c r="R408" s="1" t="s">
        <v>4602</v>
      </c>
      <c r="S408" s="1" t="s">
        <v>1672</v>
      </c>
      <c r="T408" s="1" t="str">
        <f t="shared" si="12"/>
        <v>Jalan Basuki Rahmat No 91, Pengajaran, Teluk Betung Utara, Bandar Lampung, Lampung</v>
      </c>
      <c r="U408" s="1" t="s">
        <v>1673</v>
      </c>
      <c r="V408" s="1" t="s">
        <v>1674</v>
      </c>
      <c r="W408" s="1" t="s">
        <v>1675</v>
      </c>
      <c r="X408" s="1" t="s">
        <v>1674</v>
      </c>
      <c r="Y408" s="1" t="str">
        <f t="shared" si="13"/>
        <v>18</v>
      </c>
      <c r="Z408" s="1" t="str">
        <f>VLOOKUP(Y408,ja!E$2:F$35,2,FALSE)</f>
        <v>Lampung</v>
      </c>
      <c r="AA408" s="1" t="str">
        <f t="shared" si="14"/>
        <v>1800</v>
      </c>
      <c r="AB408" s="1" t="str">
        <f t="shared" si="15"/>
        <v>BPS Provinsi Lampung</v>
      </c>
      <c r="AD408" s="1" t="s">
        <v>1150</v>
      </c>
      <c r="AE408" s="5" t="s">
        <v>189</v>
      </c>
      <c r="AF408" s="2" t="s">
        <v>190</v>
      </c>
      <c r="AG408" s="1">
        <v>1</v>
      </c>
      <c r="AH408" s="5" t="e">
        <f>VLOOKUP(D408,'olah pemlap'!G$2:J$589,3,FALSE)</f>
        <v>#N/A</v>
      </c>
      <c r="AI408" s="1" t="e">
        <f>VLOOKUP(AH408,BiodataPemlap!B$2:O$152,5,FALSE)</f>
        <v>#N/A</v>
      </c>
    </row>
    <row r="409" spans="1:35" ht="12.75">
      <c r="A409" s="3">
        <v>45450.604879016202</v>
      </c>
      <c r="B409" s="1" t="s">
        <v>38</v>
      </c>
      <c r="C409" s="4" t="str">
        <f t="shared" si="9"/>
        <v>DIV ST</v>
      </c>
      <c r="D409" s="24" t="s">
        <v>4603</v>
      </c>
      <c r="E409" s="2" t="s">
        <v>559</v>
      </c>
      <c r="F409" s="1">
        <f t="shared" si="16"/>
        <v>1</v>
      </c>
      <c r="G409" s="1" t="e">
        <f>VLOOKUP(D409,Sheet1!$A$2:$D$540,4,FALSE)</f>
        <v>#N/A</v>
      </c>
      <c r="H409" s="1" t="e">
        <f t="shared" si="10"/>
        <v>#N/A</v>
      </c>
      <c r="I409" s="1" t="s">
        <v>4604</v>
      </c>
      <c r="J409" s="25" t="s">
        <v>4605</v>
      </c>
      <c r="K409" s="23" t="str">
        <f t="shared" si="11"/>
        <v>6287828926742</v>
      </c>
      <c r="L409" s="23" t="s">
        <v>4606</v>
      </c>
      <c r="M409" s="1" t="s">
        <v>4607</v>
      </c>
      <c r="N409" s="1" t="s">
        <v>1141</v>
      </c>
      <c r="O409" s="1" t="s">
        <v>4608</v>
      </c>
      <c r="P409" s="1" t="s">
        <v>4036</v>
      </c>
      <c r="Q409" s="1" t="s">
        <v>1144</v>
      </c>
      <c r="R409" s="1" t="s">
        <v>4609</v>
      </c>
      <c r="S409" s="1" t="s">
        <v>1559</v>
      </c>
      <c r="T409" s="1" t="str">
        <f t="shared" si="12"/>
        <v>Mijen Rt 001/Rw 008, Sudiroprajan, Jebres</v>
      </c>
      <c r="U409" s="1" t="s">
        <v>1332</v>
      </c>
      <c r="V409" s="1" t="s">
        <v>1561</v>
      </c>
      <c r="W409" s="1" t="s">
        <v>1333</v>
      </c>
      <c r="X409" s="1" t="s">
        <v>1561</v>
      </c>
      <c r="Y409" s="1" t="str">
        <f t="shared" si="13"/>
        <v>33</v>
      </c>
      <c r="Z409" s="1" t="str">
        <f>VLOOKUP(Y409,ja!E$2:F$35,2,FALSE)</f>
        <v>Jawa Tengah</v>
      </c>
      <c r="AA409" s="1" t="str">
        <f t="shared" si="14"/>
        <v>3372</v>
      </c>
      <c r="AB409" s="1" t="str">
        <f t="shared" si="15"/>
        <v>BPS Kota Surakarta</v>
      </c>
      <c r="AD409" s="1" t="s">
        <v>1150</v>
      </c>
      <c r="AE409" s="5" t="s">
        <v>556</v>
      </c>
      <c r="AF409" s="2" t="s">
        <v>557</v>
      </c>
      <c r="AG409" s="1">
        <v>1</v>
      </c>
      <c r="AH409" s="5">
        <f>VLOOKUP(D409,'olah pemlap'!G$2:J$589,3,FALSE)</f>
        <v>340016828</v>
      </c>
      <c r="AI409" s="1" t="e">
        <f>VLOOKUP(AH409,BiodataPemlap!B$2:O$152,5,FALSE)</f>
        <v>#N/A</v>
      </c>
    </row>
    <row r="410" spans="1:35" ht="12.75">
      <c r="A410" s="3">
        <v>45450.615440590278</v>
      </c>
      <c r="B410" s="1" t="s">
        <v>30</v>
      </c>
      <c r="C410" s="4" t="str">
        <f t="shared" si="9"/>
        <v>DIII ST</v>
      </c>
      <c r="D410" s="24" t="s">
        <v>4610</v>
      </c>
      <c r="E410" s="2" t="s">
        <v>923</v>
      </c>
      <c r="F410" s="1">
        <f t="shared" si="16"/>
        <v>1</v>
      </c>
      <c r="G410" s="1" t="e">
        <f>VLOOKUP(D410,Sheet1!$A$2:$D$540,4,FALSE)</f>
        <v>#N/A</v>
      </c>
      <c r="H410" s="1" t="e">
        <f t="shared" si="10"/>
        <v>#N/A</v>
      </c>
      <c r="I410" s="1" t="s">
        <v>4611</v>
      </c>
      <c r="J410" s="25" t="s">
        <v>4612</v>
      </c>
      <c r="K410" s="23" t="str">
        <f t="shared" si="11"/>
        <v>6285298519293</v>
      </c>
      <c r="L410" s="26" t="s">
        <v>4613</v>
      </c>
      <c r="M410" s="1" t="s">
        <v>4614</v>
      </c>
      <c r="N410" s="1" t="s">
        <v>1141</v>
      </c>
      <c r="O410" s="1" t="s">
        <v>4615</v>
      </c>
      <c r="P410" s="1" t="s">
        <v>4616</v>
      </c>
      <c r="Q410" s="1" t="s">
        <v>1144</v>
      </c>
      <c r="R410" s="1" t="s">
        <v>4617</v>
      </c>
      <c r="S410" s="1" t="s">
        <v>3754</v>
      </c>
      <c r="T410" s="1" t="str">
        <f t="shared" si="12"/>
        <v>Jl. Ir. H. Juanda No.31 B, Kelurahan Mamunyu, Kecamatan Mamuju, Kabupaten Mamuju, Sulawesi Barat</v>
      </c>
      <c r="U410" s="1" t="s">
        <v>4618</v>
      </c>
      <c r="V410" s="1" t="s">
        <v>3757</v>
      </c>
      <c r="W410" s="1" t="s">
        <v>3756</v>
      </c>
      <c r="X410" s="1" t="s">
        <v>3757</v>
      </c>
      <c r="Y410" s="1" t="str">
        <f t="shared" si="13"/>
        <v>76</v>
      </c>
      <c r="Z410" s="1" t="str">
        <f>VLOOKUP(Y410,ja!E$2:F$35,2,FALSE)</f>
        <v>Sulawesi Barat</v>
      </c>
      <c r="AA410" s="1" t="str">
        <f t="shared" si="14"/>
        <v>7604</v>
      </c>
      <c r="AB410" s="1" t="str">
        <f t="shared" si="15"/>
        <v>BPS Kabupaten Mamuju</v>
      </c>
      <c r="AD410" s="1" t="s">
        <v>1150</v>
      </c>
      <c r="AE410" s="5" t="s">
        <v>924</v>
      </c>
      <c r="AF410" s="2" t="s">
        <v>925</v>
      </c>
      <c r="AG410" s="1">
        <v>1</v>
      </c>
      <c r="AH410" s="5">
        <f>VLOOKUP(D410,'olah pemlap'!G$2:J$589,3,FALSE)</f>
        <v>340018175</v>
      </c>
      <c r="AI410" s="1" t="e">
        <f>VLOOKUP(AH410,BiodataPemlap!B$2:O$152,5,FALSE)</f>
        <v>#N/A</v>
      </c>
    </row>
    <row r="411" spans="1:35" ht="12.75">
      <c r="A411" s="3">
        <v>45450.630779155093</v>
      </c>
      <c r="B411" s="1" t="s">
        <v>75</v>
      </c>
      <c r="C411" s="4" t="str">
        <f t="shared" si="9"/>
        <v>DIV KS</v>
      </c>
      <c r="D411" s="24" t="s">
        <v>4619</v>
      </c>
      <c r="E411" s="2" t="s">
        <v>467</v>
      </c>
      <c r="F411" s="1">
        <f t="shared" si="16"/>
        <v>1</v>
      </c>
      <c r="G411" s="1" t="e">
        <f>VLOOKUP(D411,Sheet1!$A$2:$D$540,4,FALSE)</f>
        <v>#N/A</v>
      </c>
      <c r="H411" s="1" t="e">
        <f t="shared" si="10"/>
        <v>#N/A</v>
      </c>
      <c r="I411" s="1" t="s">
        <v>4620</v>
      </c>
      <c r="J411" s="25" t="s">
        <v>4621</v>
      </c>
      <c r="K411" s="23" t="str">
        <f t="shared" si="11"/>
        <v>6282133605665</v>
      </c>
      <c r="L411" s="23" t="s">
        <v>4622</v>
      </c>
      <c r="M411" s="1" t="s">
        <v>4623</v>
      </c>
      <c r="N411" s="1" t="s">
        <v>1141</v>
      </c>
      <c r="O411" s="1" t="s">
        <v>4624</v>
      </c>
      <c r="P411" s="1" t="s">
        <v>4625</v>
      </c>
      <c r="Q411" s="1" t="s">
        <v>1144</v>
      </c>
      <c r="R411" s="1" t="s">
        <v>4626</v>
      </c>
      <c r="S411" s="1" t="s">
        <v>1193</v>
      </c>
      <c r="T411" s="1" t="str">
        <f t="shared" si="12"/>
        <v>Gading Tulung, Rt 002/Rw 008, Belang Wetan, Klaten Utara, Klaten</v>
      </c>
      <c r="U411" s="1" t="s">
        <v>1559</v>
      </c>
      <c r="V411" s="1" t="s">
        <v>1195</v>
      </c>
      <c r="W411" s="1" t="s">
        <v>1561</v>
      </c>
      <c r="X411" s="1" t="s">
        <v>1195</v>
      </c>
      <c r="Y411" s="1" t="str">
        <f t="shared" si="13"/>
        <v>33</v>
      </c>
      <c r="Z411" s="1" t="str">
        <f>VLOOKUP(Y411,ja!E$2:F$35,2,FALSE)</f>
        <v>Jawa Tengah</v>
      </c>
      <c r="AA411" s="1" t="str">
        <f t="shared" si="14"/>
        <v>3310</v>
      </c>
      <c r="AB411" s="1" t="str">
        <f t="shared" si="15"/>
        <v>BPS Kabupaten Klaten</v>
      </c>
      <c r="AD411" s="1" t="s">
        <v>1150</v>
      </c>
      <c r="AE411" s="5" t="s">
        <v>462</v>
      </c>
      <c r="AF411" s="2" t="s">
        <v>463</v>
      </c>
      <c r="AG411" s="1">
        <v>1</v>
      </c>
      <c r="AH411" s="5" t="e">
        <f>VLOOKUP(D411,'olah pemlap'!G$2:J$589,3,FALSE)</f>
        <v>#N/A</v>
      </c>
      <c r="AI411" s="1" t="e">
        <f>VLOOKUP(AH411,BiodataPemlap!B$2:O$152,5,FALSE)</f>
        <v>#N/A</v>
      </c>
    </row>
    <row r="412" spans="1:35" ht="12.75">
      <c r="A412" s="3">
        <v>45450.652208888889</v>
      </c>
      <c r="B412" s="1" t="s">
        <v>62</v>
      </c>
      <c r="C412" s="4" t="str">
        <f t="shared" si="9"/>
        <v>DIV KS</v>
      </c>
      <c r="D412" s="24" t="s">
        <v>4627</v>
      </c>
      <c r="E412" s="2" t="s">
        <v>530</v>
      </c>
      <c r="F412" s="1">
        <f t="shared" si="16"/>
        <v>1</v>
      </c>
      <c r="G412" s="1" t="e">
        <f>VLOOKUP(D412,Sheet1!$A$2:$D$540,4,FALSE)</f>
        <v>#N/A</v>
      </c>
      <c r="H412" s="1" t="e">
        <f t="shared" si="10"/>
        <v>#N/A</v>
      </c>
      <c r="I412" s="1" t="s">
        <v>4628</v>
      </c>
      <c r="J412" s="1">
        <v>6285879020848</v>
      </c>
      <c r="K412" s="23">
        <f t="shared" si="11"/>
        <v>6285879020848</v>
      </c>
      <c r="L412" s="26" t="s">
        <v>4629</v>
      </c>
      <c r="M412" s="1" t="s">
        <v>530</v>
      </c>
      <c r="N412" s="1" t="s">
        <v>1141</v>
      </c>
      <c r="O412" s="1" t="s">
        <v>4630</v>
      </c>
      <c r="P412" s="1" t="s">
        <v>4631</v>
      </c>
      <c r="Q412" s="1" t="s">
        <v>1144</v>
      </c>
      <c r="R412" s="1" t="s">
        <v>4632</v>
      </c>
      <c r="S412" s="1" t="s">
        <v>2185</v>
      </c>
      <c r="T412" s="1" t="str">
        <f t="shared" si="12"/>
        <v>Dukuh Jemawu Timur Desa Sidore Kecamatan Warungasem Kab. Batang Kec. Warungasem Kab. Batang, Provinsi Jawa Tengah</v>
      </c>
      <c r="U412" s="1" t="s">
        <v>2141</v>
      </c>
      <c r="V412" s="1" t="s">
        <v>2186</v>
      </c>
      <c r="W412" s="1" t="s">
        <v>2142</v>
      </c>
      <c r="X412" s="1" t="s">
        <v>2186</v>
      </c>
      <c r="Y412" s="1" t="str">
        <f t="shared" si="13"/>
        <v>33</v>
      </c>
      <c r="Z412" s="1" t="str">
        <f>VLOOKUP(Y412,ja!E$2:F$35,2,FALSE)</f>
        <v>Jawa Tengah</v>
      </c>
      <c r="AA412" s="1" t="str">
        <f t="shared" si="14"/>
        <v>3325</v>
      </c>
      <c r="AB412" s="1" t="str">
        <f t="shared" si="15"/>
        <v>BPS Kabupaten Batang</v>
      </c>
      <c r="AD412" s="1" t="s">
        <v>1150</v>
      </c>
      <c r="AE412" s="5" t="s">
        <v>531</v>
      </c>
      <c r="AF412" s="2" t="s">
        <v>532</v>
      </c>
      <c r="AG412" s="1">
        <v>1</v>
      </c>
      <c r="AH412" s="5">
        <f>VLOOKUP(D412,'olah pemlap'!G$2:J$589,3,FALSE)</f>
        <v>340016985</v>
      </c>
      <c r="AI412" s="1" t="e">
        <f>VLOOKUP(AH412,BiodataPemlap!B$2:O$152,5,FALSE)</f>
        <v>#N/A</v>
      </c>
    </row>
    <row r="413" spans="1:35" ht="12.75">
      <c r="A413" s="3">
        <v>45450.658464340275</v>
      </c>
      <c r="B413" s="1" t="s">
        <v>38</v>
      </c>
      <c r="C413" s="4" t="str">
        <f t="shared" si="9"/>
        <v>DIV ST</v>
      </c>
      <c r="D413" s="24" t="s">
        <v>4633</v>
      </c>
      <c r="E413" s="2" t="s">
        <v>787</v>
      </c>
      <c r="F413" s="1">
        <f t="shared" si="16"/>
        <v>1</v>
      </c>
      <c r="G413" s="1" t="e">
        <f>VLOOKUP(D413,Sheet1!$A$2:$D$540,4,FALSE)</f>
        <v>#N/A</v>
      </c>
      <c r="H413" s="1" t="e">
        <f t="shared" si="10"/>
        <v>#N/A</v>
      </c>
      <c r="I413" s="1" t="s">
        <v>4634</v>
      </c>
      <c r="J413" s="25" t="s">
        <v>4635</v>
      </c>
      <c r="K413" s="23" t="str">
        <f t="shared" si="11"/>
        <v>6285729064213</v>
      </c>
      <c r="L413" s="26" t="s">
        <v>4636</v>
      </c>
      <c r="M413" s="1" t="s">
        <v>4637</v>
      </c>
      <c r="N413" s="1" t="s">
        <v>1177</v>
      </c>
      <c r="O413" s="1" t="s">
        <v>4638</v>
      </c>
      <c r="P413" s="1" t="s">
        <v>4639</v>
      </c>
      <c r="Q413" s="1" t="s">
        <v>1144</v>
      </c>
      <c r="R413" s="1" t="s">
        <v>4640</v>
      </c>
      <c r="S413" s="1" t="s">
        <v>1897</v>
      </c>
      <c r="T413" s="1" t="str">
        <f t="shared" si="12"/>
        <v>Perumahan Dewi Sri Blok Iv No. 4, Jalan Raya Abianbase, Abianbase, Mengwi</v>
      </c>
      <c r="U413" s="1" t="s">
        <v>1898</v>
      </c>
      <c r="V413" s="1" t="s">
        <v>1900</v>
      </c>
      <c r="W413" s="1" t="s">
        <v>2683</v>
      </c>
      <c r="X413" s="1" t="s">
        <v>1900</v>
      </c>
      <c r="Y413" s="1" t="str">
        <f t="shared" si="13"/>
        <v>51</v>
      </c>
      <c r="Z413" s="1" t="str">
        <f>VLOOKUP(Y413,ja!E$2:F$35,2,FALSE)</f>
        <v>Bali</v>
      </c>
      <c r="AA413" s="1" t="str">
        <f t="shared" si="14"/>
        <v>5103</v>
      </c>
      <c r="AB413" s="1" t="str">
        <f t="shared" si="15"/>
        <v>BPS Kabupaten Badung</v>
      </c>
      <c r="AD413" s="1" t="s">
        <v>1150</v>
      </c>
      <c r="AE413" s="5" t="s">
        <v>788</v>
      </c>
      <c r="AF413" s="2" t="s">
        <v>789</v>
      </c>
      <c r="AG413" s="1">
        <v>1</v>
      </c>
      <c r="AH413" s="5">
        <f>VLOOKUP(D413,'olah pemlap'!G$2:J$589,3,FALSE)</f>
        <v>340057540</v>
      </c>
      <c r="AI413" s="1" t="e">
        <f>VLOOKUP(AH413,BiodataPemlap!B$2:O$152,5,FALSE)</f>
        <v>#N/A</v>
      </c>
    </row>
    <row r="414" spans="1:35" ht="12.75">
      <c r="A414" s="3">
        <v>45450.683321828707</v>
      </c>
      <c r="B414" s="1" t="s">
        <v>32</v>
      </c>
      <c r="C414" s="4" t="str">
        <f t="shared" si="9"/>
        <v>DIV KS</v>
      </c>
      <c r="D414" s="24" t="s">
        <v>4641</v>
      </c>
      <c r="E414" s="2" t="s">
        <v>331</v>
      </c>
      <c r="F414" s="1">
        <f t="shared" si="16"/>
        <v>1</v>
      </c>
      <c r="G414" s="1" t="e">
        <f>VLOOKUP(D414,Sheet1!$A$2:$D$540,4,FALSE)</f>
        <v>#N/A</v>
      </c>
      <c r="H414" s="1" t="e">
        <f t="shared" si="10"/>
        <v>#N/A</v>
      </c>
      <c r="I414" s="1" t="s">
        <v>4642</v>
      </c>
      <c r="J414" s="25" t="s">
        <v>4643</v>
      </c>
      <c r="K414" s="23" t="str">
        <f t="shared" si="11"/>
        <v>6282231599128</v>
      </c>
      <c r="L414" s="23" t="s">
        <v>4644</v>
      </c>
      <c r="M414" s="1" t="s">
        <v>331</v>
      </c>
      <c r="N414" s="1" t="s">
        <v>1141</v>
      </c>
      <c r="O414" s="1" t="s">
        <v>1141</v>
      </c>
      <c r="P414" s="1" t="s">
        <v>4645</v>
      </c>
      <c r="Q414" s="1" t="s">
        <v>1144</v>
      </c>
      <c r="R414" s="1" t="s">
        <v>4646</v>
      </c>
      <c r="S414" s="1" t="s">
        <v>1652</v>
      </c>
      <c r="T414" s="1" t="str">
        <f t="shared" si="12"/>
        <v>Jalan Pulo Sirih Utara Dalam 5 Dd No 190, Rt 05 Rw 14 Perumahan Galaxy, Pekayon Jaya , Bekasi Selatan.</v>
      </c>
      <c r="U414" s="1" t="s">
        <v>1591</v>
      </c>
      <c r="V414" s="1" t="s">
        <v>1592</v>
      </c>
      <c r="W414" s="1" t="s">
        <v>2423</v>
      </c>
      <c r="X414" s="1" t="s">
        <v>1592</v>
      </c>
      <c r="Y414" s="1" t="str">
        <f t="shared" si="13"/>
        <v>32</v>
      </c>
      <c r="Z414" s="1" t="str">
        <f>VLOOKUP(Y414,ja!E$2:F$35,2,FALSE)</f>
        <v>Jawa Barat</v>
      </c>
      <c r="AA414" s="1" t="str">
        <f t="shared" si="14"/>
        <v>3201</v>
      </c>
      <c r="AB414" s="1" t="str">
        <f t="shared" si="15"/>
        <v>BPS Kabupaten Bogor</v>
      </c>
      <c r="AD414" s="1" t="s">
        <v>1150</v>
      </c>
      <c r="AE414" s="5" t="s">
        <v>327</v>
      </c>
      <c r="AF414" s="2" t="s">
        <v>328</v>
      </c>
      <c r="AG414" s="1">
        <v>1</v>
      </c>
      <c r="AH414" s="5">
        <f>VLOOKUP(D414,'olah pemlap'!G$2:J$589,3,FALSE)</f>
        <v>340016189</v>
      </c>
      <c r="AI414" s="1" t="e">
        <f>VLOOKUP(AH414,BiodataPemlap!B$2:O$152,5,FALSE)</f>
        <v>#N/A</v>
      </c>
    </row>
    <row r="415" spans="1:35" ht="12.75">
      <c r="A415" s="3">
        <v>45451.44739612269</v>
      </c>
      <c r="B415" s="1" t="s">
        <v>57</v>
      </c>
      <c r="C415" s="4" t="str">
        <f t="shared" si="9"/>
        <v>DIV KS</v>
      </c>
      <c r="D415" s="24" t="s">
        <v>4647</v>
      </c>
      <c r="E415" s="2" t="s">
        <v>4648</v>
      </c>
      <c r="F415" s="1">
        <f t="shared" si="16"/>
        <v>1</v>
      </c>
      <c r="G415" s="1" t="e">
        <f>VLOOKUP(D415,Sheet1!$A$2:$D$540,4,FALSE)</f>
        <v>#N/A</v>
      </c>
      <c r="H415" s="1" t="e">
        <f t="shared" si="10"/>
        <v>#N/A</v>
      </c>
      <c r="I415" s="1" t="s">
        <v>4649</v>
      </c>
      <c r="J415" s="25" t="s">
        <v>4650</v>
      </c>
      <c r="K415" s="23" t="str">
        <f t="shared" si="11"/>
        <v>628993959626</v>
      </c>
      <c r="L415" s="23" t="s">
        <v>4651</v>
      </c>
      <c r="M415" s="1" t="s">
        <v>4648</v>
      </c>
      <c r="N415" s="1" t="s">
        <v>1286</v>
      </c>
      <c r="O415" s="1" t="s">
        <v>4652</v>
      </c>
      <c r="P415" s="1" t="s">
        <v>4653</v>
      </c>
      <c r="Q415" s="1" t="s">
        <v>1144</v>
      </c>
      <c r="R415" s="1" t="s">
        <v>4654</v>
      </c>
      <c r="S415" s="1" t="s">
        <v>1898</v>
      </c>
      <c r="T415" s="1" t="str">
        <f t="shared" si="12"/>
        <v>Jalan Mekar 2 Blok B4 No 36,Pemogan, Denpasar Selatan, Denpasar, Bali</v>
      </c>
      <c r="U415" s="1" t="s">
        <v>1897</v>
      </c>
      <c r="V415" s="1" t="s">
        <v>2683</v>
      </c>
      <c r="W415" s="1" t="s">
        <v>2684</v>
      </c>
      <c r="X415" s="1" t="s">
        <v>2683</v>
      </c>
      <c r="Y415" s="1" t="str">
        <f t="shared" si="13"/>
        <v>51</v>
      </c>
      <c r="Z415" s="1" t="str">
        <f>VLOOKUP(Y415,ja!E$2:F$35,2,FALSE)</f>
        <v>Bali</v>
      </c>
      <c r="AA415" s="1" t="str">
        <f t="shared" si="14"/>
        <v>5100</v>
      </c>
      <c r="AB415" s="1" t="str">
        <f t="shared" si="15"/>
        <v>BPS Provinsi Bali</v>
      </c>
      <c r="AD415" s="1" t="s">
        <v>1150</v>
      </c>
      <c r="AE415" s="5" t="s">
        <v>784</v>
      </c>
      <c r="AF415" s="2" t="s">
        <v>785</v>
      </c>
      <c r="AG415" s="1">
        <v>1</v>
      </c>
      <c r="AH415" s="5">
        <f>VLOOKUP(D415,'olah pemlap'!G$2:J$589,3,FALSE)</f>
        <v>340013455</v>
      </c>
      <c r="AI415" s="1" t="e">
        <f>VLOOKUP(AH415,BiodataPemlap!B$2:O$152,5,FALSE)</f>
        <v>#N/A</v>
      </c>
    </row>
    <row r="416" spans="1:35" ht="12.75">
      <c r="A416" s="3">
        <v>45450.694491076385</v>
      </c>
      <c r="B416" s="1" t="s">
        <v>141</v>
      </c>
      <c r="C416" s="4" t="str">
        <f t="shared" si="9"/>
        <v>DIV ST</v>
      </c>
      <c r="D416" s="24" t="s">
        <v>4655</v>
      </c>
      <c r="E416" s="2" t="s">
        <v>4656</v>
      </c>
      <c r="F416" s="1">
        <f t="shared" si="16"/>
        <v>1</v>
      </c>
      <c r="G416" s="1" t="e">
        <f>VLOOKUP(D416,Sheet1!$A$2:$D$540,4,FALSE)</f>
        <v>#N/A</v>
      </c>
      <c r="H416" s="1" t="e">
        <f t="shared" si="10"/>
        <v>#N/A</v>
      </c>
      <c r="I416" s="1" t="s">
        <v>4657</v>
      </c>
      <c r="J416" s="25" t="s">
        <v>4658</v>
      </c>
      <c r="K416" s="23" t="str">
        <f t="shared" si="11"/>
        <v>6281227577682</v>
      </c>
      <c r="L416" s="23" t="s">
        <v>4659</v>
      </c>
      <c r="M416" s="1" t="s">
        <v>4656</v>
      </c>
      <c r="N416" s="1" t="s">
        <v>1141</v>
      </c>
      <c r="O416" s="1" t="s">
        <v>4660</v>
      </c>
      <c r="P416" s="1" t="s">
        <v>4661</v>
      </c>
      <c r="Q416" s="1" t="s">
        <v>1144</v>
      </c>
      <c r="R416" s="1" t="s">
        <v>4662</v>
      </c>
      <c r="S416" s="1" t="s">
        <v>1332</v>
      </c>
      <c r="T416" s="1" t="str">
        <f t="shared" si="12"/>
        <v>Bulusari Rt4 Rw6, Gayam, Sukoharjo</v>
      </c>
      <c r="U416" s="1" t="s">
        <v>1559</v>
      </c>
      <c r="V416" s="1" t="s">
        <v>1333</v>
      </c>
      <c r="W416" s="1" t="s">
        <v>1561</v>
      </c>
      <c r="X416" s="1" t="s">
        <v>1333</v>
      </c>
      <c r="Y416" s="1" t="str">
        <f t="shared" si="13"/>
        <v>33</v>
      </c>
      <c r="Z416" s="1" t="str">
        <f>VLOOKUP(Y416,ja!E$2:F$35,2,FALSE)</f>
        <v>Jawa Tengah</v>
      </c>
      <c r="AA416" s="1" t="str">
        <f t="shared" si="14"/>
        <v>3311</v>
      </c>
      <c r="AB416" s="1" t="str">
        <f t="shared" si="15"/>
        <v>BPS Kabupaten Sukoharjo</v>
      </c>
      <c r="AD416" s="1" t="s">
        <v>1150</v>
      </c>
      <c r="AE416" s="5" t="s">
        <v>471</v>
      </c>
      <c r="AF416" s="2" t="s">
        <v>472</v>
      </c>
      <c r="AG416" s="1">
        <v>1</v>
      </c>
      <c r="AH416" s="5">
        <f>VLOOKUP(D416,'olah pemlap'!G$2:J$589,3,FALSE)</f>
        <v>340016561</v>
      </c>
      <c r="AI416" s="1" t="e">
        <f>VLOOKUP(AH416,BiodataPemlap!B$2:O$152,5,FALSE)</f>
        <v>#N/A</v>
      </c>
    </row>
    <row r="417" spans="1:35" ht="12.75">
      <c r="A417" s="3">
        <v>45450.69515049769</v>
      </c>
      <c r="B417" s="1" t="s">
        <v>141</v>
      </c>
      <c r="C417" s="4" t="str">
        <f t="shared" si="9"/>
        <v>DIV ST</v>
      </c>
      <c r="D417" s="24" t="s">
        <v>4663</v>
      </c>
      <c r="E417" s="2" t="s">
        <v>589</v>
      </c>
      <c r="F417" s="1">
        <f t="shared" si="16"/>
        <v>1</v>
      </c>
      <c r="G417" s="1" t="e">
        <f>VLOOKUP(D417,Sheet1!$A$2:$D$540,4,FALSE)</f>
        <v>#N/A</v>
      </c>
      <c r="H417" s="1" t="e">
        <f t="shared" si="10"/>
        <v>#N/A</v>
      </c>
      <c r="I417" s="1" t="s">
        <v>4664</v>
      </c>
      <c r="J417" s="25" t="s">
        <v>4665</v>
      </c>
      <c r="K417" s="23" t="str">
        <f t="shared" si="11"/>
        <v>6281226493370</v>
      </c>
      <c r="L417" s="23" t="s">
        <v>4666</v>
      </c>
      <c r="M417" s="1" t="s">
        <v>589</v>
      </c>
      <c r="N417" s="1" t="s">
        <v>1994</v>
      </c>
      <c r="O417" s="1" t="s">
        <v>4667</v>
      </c>
      <c r="P417" s="1" t="s">
        <v>4668</v>
      </c>
      <c r="Q417" s="1" t="s">
        <v>1144</v>
      </c>
      <c r="R417" s="1" t="s">
        <v>4669</v>
      </c>
      <c r="S417" s="1" t="s">
        <v>1619</v>
      </c>
      <c r="T417" s="1" t="str">
        <f t="shared" si="12"/>
        <v>Kanoman 2, 0/04, Banjararum, Kalibawang, Kulon Progo</v>
      </c>
      <c r="U417" s="1" t="s">
        <v>1147</v>
      </c>
      <c r="V417" s="1" t="s">
        <v>1620</v>
      </c>
      <c r="W417" s="1" t="s">
        <v>1541</v>
      </c>
      <c r="X417" s="1" t="s">
        <v>1620</v>
      </c>
      <c r="Y417" s="1" t="str">
        <f t="shared" si="13"/>
        <v>34</v>
      </c>
      <c r="Z417" s="1" t="str">
        <f>VLOOKUP(Y417,ja!E$2:F$35,2,FALSE)</f>
        <v>DI Yogyakarta</v>
      </c>
      <c r="AA417" s="1" t="str">
        <f t="shared" si="14"/>
        <v>3401</v>
      </c>
      <c r="AB417" s="1" t="str">
        <f t="shared" si="15"/>
        <v>BPS Kabupaten Kulon Progo</v>
      </c>
      <c r="AD417" s="1" t="s">
        <v>1150</v>
      </c>
      <c r="AE417" s="5" t="s">
        <v>587</v>
      </c>
      <c r="AF417" s="2" t="s">
        <v>588</v>
      </c>
      <c r="AG417" s="1">
        <v>1</v>
      </c>
      <c r="AH417" s="5">
        <f>VLOOKUP(D417,'olah pemlap'!G$2:J$589,3,FALSE)</f>
        <v>340015976</v>
      </c>
      <c r="AI417" s="1" t="e">
        <f>VLOOKUP(AH417,BiodataPemlap!B$2:O$152,5,FALSE)</f>
        <v>#N/A</v>
      </c>
    </row>
    <row r="418" spans="1:35" ht="12.75">
      <c r="A418" s="3">
        <v>45450.699626423608</v>
      </c>
      <c r="B418" s="1" t="s">
        <v>18</v>
      </c>
      <c r="C418" s="4" t="str">
        <f t="shared" si="9"/>
        <v>DIV KS</v>
      </c>
      <c r="D418" s="24" t="s">
        <v>4670</v>
      </c>
      <c r="E418" s="2" t="s">
        <v>771</v>
      </c>
      <c r="F418" s="1">
        <f t="shared" si="16"/>
        <v>1</v>
      </c>
      <c r="G418" s="1" t="e">
        <f>VLOOKUP(D418,Sheet1!$A$2:$D$540,4,FALSE)</f>
        <v>#N/A</v>
      </c>
      <c r="H418" s="1" t="e">
        <f t="shared" si="10"/>
        <v>#N/A</v>
      </c>
      <c r="I418" s="1" t="s">
        <v>4671</v>
      </c>
      <c r="J418" s="25" t="s">
        <v>4672</v>
      </c>
      <c r="K418" s="23" t="str">
        <f t="shared" si="11"/>
        <v>6285776346743</v>
      </c>
      <c r="L418" s="23" t="s">
        <v>4673</v>
      </c>
      <c r="M418" s="1" t="s">
        <v>771</v>
      </c>
      <c r="N418" s="1" t="s">
        <v>3729</v>
      </c>
      <c r="O418" s="1" t="s">
        <v>4674</v>
      </c>
      <c r="P418" s="1" t="s">
        <v>4675</v>
      </c>
      <c r="Q418" s="1" t="s">
        <v>1144</v>
      </c>
      <c r="R418" s="1" t="s">
        <v>4676</v>
      </c>
      <c r="S418" s="1" t="s">
        <v>2441</v>
      </c>
      <c r="T418" s="1" t="str">
        <f t="shared" si="12"/>
        <v>Rt 6/Rw 8, Jl. Joyo Darmo 3, Gunungsari, Bumiaji</v>
      </c>
      <c r="U418" s="1" t="s">
        <v>1600</v>
      </c>
      <c r="V418" s="1" t="s">
        <v>2442</v>
      </c>
      <c r="W418" s="1" t="s">
        <v>1602</v>
      </c>
      <c r="X418" s="1" t="s">
        <v>2442</v>
      </c>
      <c r="Y418" s="1" t="str">
        <f t="shared" si="13"/>
        <v>35</v>
      </c>
      <c r="Z418" s="1" t="str">
        <f>VLOOKUP(Y418,ja!E$2:F$35,2,FALSE)</f>
        <v>Jawa Timur</v>
      </c>
      <c r="AA418" s="1" t="str">
        <f t="shared" si="14"/>
        <v>3579</v>
      </c>
      <c r="AB418" s="1" t="str">
        <f t="shared" si="15"/>
        <v>BPS Kota Batu</v>
      </c>
      <c r="AD418" s="1" t="s">
        <v>1150</v>
      </c>
      <c r="AE418" s="5" t="s">
        <v>769</v>
      </c>
      <c r="AF418" s="2" t="s">
        <v>770</v>
      </c>
      <c r="AG418" s="1">
        <v>1</v>
      </c>
      <c r="AH418" s="5">
        <f>VLOOKUP(D418,'olah pemlap'!G$2:J$589,3,FALSE)</f>
        <v>340055104</v>
      </c>
      <c r="AI418" s="1" t="e">
        <f>VLOOKUP(AH418,BiodataPemlap!B$2:O$152,5,FALSE)</f>
        <v>#N/A</v>
      </c>
    </row>
    <row r="419" spans="1:35" ht="12.75">
      <c r="A419" s="3">
        <v>45450.73165663195</v>
      </c>
      <c r="B419" s="1" t="s">
        <v>47</v>
      </c>
      <c r="C419" s="4" t="str">
        <f t="shared" si="9"/>
        <v>DIII ST</v>
      </c>
      <c r="D419" s="24" t="s">
        <v>4677</v>
      </c>
      <c r="E419" s="2" t="s">
        <v>48</v>
      </c>
      <c r="F419" s="1">
        <f t="shared" si="16"/>
        <v>1</v>
      </c>
      <c r="G419" s="1" t="e">
        <f>VLOOKUP(D419,Sheet1!$A$2:$D$540,4,FALSE)</f>
        <v>#N/A</v>
      </c>
      <c r="H419" s="1" t="e">
        <f t="shared" si="10"/>
        <v>#N/A</v>
      </c>
      <c r="I419" s="1" t="s">
        <v>4678</v>
      </c>
      <c r="J419" s="25" t="s">
        <v>4679</v>
      </c>
      <c r="K419" s="23" t="str">
        <f t="shared" si="11"/>
        <v>6285270446536</v>
      </c>
      <c r="L419" s="23" t="s">
        <v>4680</v>
      </c>
      <c r="M419" s="1" t="s">
        <v>48</v>
      </c>
      <c r="N419" s="1" t="s">
        <v>1141</v>
      </c>
      <c r="O419" s="1" t="s">
        <v>4681</v>
      </c>
      <c r="P419" s="1" t="s">
        <v>4682</v>
      </c>
      <c r="Q419" s="1" t="s">
        <v>1144</v>
      </c>
      <c r="R419" s="1" t="s">
        <v>4683</v>
      </c>
      <c r="S419" s="1" t="s">
        <v>4684</v>
      </c>
      <c r="T419" s="1" t="str">
        <f t="shared" si="12"/>
        <v>Desa Aek Goti, Kec.Silangkitang, Kab.Labuhanbatu Selatan</v>
      </c>
      <c r="U419" s="1" t="s">
        <v>4685</v>
      </c>
      <c r="V419" s="1" t="s">
        <v>4686</v>
      </c>
      <c r="W419" s="1" t="s">
        <v>4687</v>
      </c>
      <c r="X419" s="1" t="s">
        <v>4686</v>
      </c>
      <c r="Y419" s="1" t="str">
        <f t="shared" si="13"/>
        <v>12</v>
      </c>
      <c r="Z419" s="1" t="str">
        <f>VLOOKUP(Y419,ja!E$2:F$35,2,FALSE)</f>
        <v>Sumatera Utara</v>
      </c>
      <c r="AA419" s="1" t="str">
        <f t="shared" si="14"/>
        <v>1207</v>
      </c>
      <c r="AB419" s="1" t="str">
        <f t="shared" si="15"/>
        <v>BPS Kabupaten Labuhan Batu</v>
      </c>
      <c r="AD419" s="1" t="s">
        <v>1150</v>
      </c>
      <c r="AE419" s="5" t="s">
        <v>49</v>
      </c>
      <c r="AF419" s="2" t="s">
        <v>50</v>
      </c>
      <c r="AG419" s="1">
        <v>1</v>
      </c>
      <c r="AH419" s="5" t="e">
        <f>VLOOKUP(D419,'olah pemlap'!G$2:J$589,3,FALSE)</f>
        <v>#N/A</v>
      </c>
      <c r="AI419" s="1" t="e">
        <f>VLOOKUP(AH419,BiodataPemlap!B$2:O$152,5,FALSE)</f>
        <v>#N/A</v>
      </c>
    </row>
    <row r="420" spans="1:35" ht="12.75">
      <c r="A420" s="3">
        <v>45450.763164652773</v>
      </c>
      <c r="B420" s="1" t="s">
        <v>11</v>
      </c>
      <c r="C420" s="4" t="str">
        <f t="shared" si="9"/>
        <v>DIV KS</v>
      </c>
      <c r="D420" s="24" t="s">
        <v>4688</v>
      </c>
      <c r="E420" s="2" t="s">
        <v>552</v>
      </c>
      <c r="F420" s="1">
        <f t="shared" si="16"/>
        <v>1</v>
      </c>
      <c r="G420" s="1" t="e">
        <f>VLOOKUP(D420,Sheet1!$A$2:$D$540,4,FALSE)</f>
        <v>#N/A</v>
      </c>
      <c r="H420" s="1" t="e">
        <f t="shared" si="10"/>
        <v>#N/A</v>
      </c>
      <c r="I420" s="1" t="s">
        <v>4689</v>
      </c>
      <c r="J420" s="25" t="s">
        <v>4690</v>
      </c>
      <c r="K420" s="23" t="str">
        <f t="shared" si="11"/>
        <v>628977444754</v>
      </c>
      <c r="L420" s="23" t="s">
        <v>4691</v>
      </c>
      <c r="M420" s="1" t="s">
        <v>552</v>
      </c>
      <c r="N420" s="1" t="s">
        <v>1475</v>
      </c>
      <c r="O420" s="1" t="s">
        <v>4692</v>
      </c>
      <c r="P420" s="1" t="s">
        <v>4693</v>
      </c>
      <c r="Q420" s="1" t="s">
        <v>1144</v>
      </c>
      <c r="R420" s="1" t="s">
        <v>4694</v>
      </c>
      <c r="S420" s="1" t="s">
        <v>1170</v>
      </c>
      <c r="T420" s="1" t="str">
        <f t="shared" si="12"/>
        <v>Jl. Mahakam Iii 874 Rt 002 / Rw 008 Kelurahan Kedungsari, Kecamatan Magelang Utara</v>
      </c>
      <c r="U420" s="1" t="s">
        <v>1169</v>
      </c>
      <c r="V420" s="1" t="s">
        <v>1171</v>
      </c>
      <c r="W420" s="1" t="s">
        <v>1172</v>
      </c>
      <c r="X420" s="1" t="s">
        <v>1171</v>
      </c>
      <c r="Y420" s="1" t="str">
        <f t="shared" si="13"/>
        <v>33</v>
      </c>
      <c r="Z420" s="1" t="str">
        <f>VLOOKUP(Y420,ja!E$2:F$35,2,FALSE)</f>
        <v>Jawa Tengah</v>
      </c>
      <c r="AA420" s="1" t="str">
        <f t="shared" si="14"/>
        <v>3371</v>
      </c>
      <c r="AB420" s="1" t="str">
        <f t="shared" si="15"/>
        <v>BPS Kota Magelang</v>
      </c>
      <c r="AD420" s="1" t="s">
        <v>1150</v>
      </c>
      <c r="AE420" s="5" t="s">
        <v>549</v>
      </c>
      <c r="AF420" s="2" t="s">
        <v>550</v>
      </c>
      <c r="AG420" s="1">
        <v>1</v>
      </c>
      <c r="AH420" s="5" t="e">
        <f>VLOOKUP(D420,'olah pemlap'!G$2:J$589,3,FALSE)</f>
        <v>#N/A</v>
      </c>
      <c r="AI420" s="1" t="e">
        <f>VLOOKUP(AH420,BiodataPemlap!B$2:O$152,5,FALSE)</f>
        <v>#N/A</v>
      </c>
    </row>
    <row r="421" spans="1:35" ht="12.75">
      <c r="A421" s="3">
        <v>45450.768053101856</v>
      </c>
      <c r="B421" s="1" t="s">
        <v>20</v>
      </c>
      <c r="C421" s="4" t="str">
        <f t="shared" si="9"/>
        <v>DIV ST</v>
      </c>
      <c r="D421" s="24" t="s">
        <v>4695</v>
      </c>
      <c r="E421" s="2" t="s">
        <v>494</v>
      </c>
      <c r="F421" s="1">
        <f t="shared" si="16"/>
        <v>1</v>
      </c>
      <c r="G421" s="1" t="e">
        <f>VLOOKUP(D421,Sheet1!$A$2:$D$540,4,FALSE)</f>
        <v>#N/A</v>
      </c>
      <c r="H421" s="1" t="e">
        <f t="shared" si="10"/>
        <v>#N/A</v>
      </c>
      <c r="I421" s="1" t="s">
        <v>4696</v>
      </c>
      <c r="J421" s="25" t="s">
        <v>4697</v>
      </c>
      <c r="K421" s="23" t="str">
        <f t="shared" si="11"/>
        <v>6281381254951</v>
      </c>
      <c r="L421" s="26" t="s">
        <v>4698</v>
      </c>
      <c r="M421" s="1" t="s">
        <v>4699</v>
      </c>
      <c r="N421" s="1" t="s">
        <v>1141</v>
      </c>
      <c r="O421" s="1" t="s">
        <v>4700</v>
      </c>
      <c r="P421" s="1" t="s">
        <v>4701</v>
      </c>
      <c r="Q421" s="1" t="s">
        <v>1144</v>
      </c>
      <c r="R421" s="1" t="s">
        <v>4702</v>
      </c>
      <c r="S421" s="1" t="s">
        <v>1558</v>
      </c>
      <c r="T421" s="1" t="str">
        <f t="shared" si="12"/>
        <v>Pandes Rt 07/Rw 13, Papahan, Tasikmadu, Karanganyar</v>
      </c>
      <c r="U421" s="1" t="s">
        <v>1559</v>
      </c>
      <c r="V421" s="1" t="s">
        <v>1560</v>
      </c>
      <c r="W421" s="1" t="s">
        <v>1561</v>
      </c>
      <c r="X421" s="1" t="s">
        <v>1560</v>
      </c>
      <c r="Y421" s="1" t="str">
        <f t="shared" si="13"/>
        <v>33</v>
      </c>
      <c r="Z421" s="1" t="str">
        <f>VLOOKUP(Y421,ja!E$2:F$35,2,FALSE)</f>
        <v>Jawa Tengah</v>
      </c>
      <c r="AA421" s="1" t="str">
        <f t="shared" si="14"/>
        <v>3313</v>
      </c>
      <c r="AB421" s="1" t="str">
        <f t="shared" si="15"/>
        <v>BPS Kabupaten Karanganyar</v>
      </c>
      <c r="AD421" s="1" t="s">
        <v>1150</v>
      </c>
      <c r="AE421" s="5" t="s">
        <v>487</v>
      </c>
      <c r="AF421" s="2" t="s">
        <v>488</v>
      </c>
      <c r="AG421" s="1">
        <v>1</v>
      </c>
      <c r="AH421" s="5">
        <f>VLOOKUP(D421,'olah pemlap'!G$2:J$589,3,FALSE)</f>
        <v>340019213</v>
      </c>
      <c r="AI421" s="1" t="e">
        <f>VLOOKUP(AH421,BiodataPemlap!B$2:O$152,5,FALSE)</f>
        <v>#N/A</v>
      </c>
    </row>
    <row r="422" spans="1:35" ht="12.75">
      <c r="A422" s="3">
        <v>45450.791735081017</v>
      </c>
      <c r="B422" s="1" t="s">
        <v>35</v>
      </c>
      <c r="C422" s="4" t="str">
        <f t="shared" si="9"/>
        <v>DIV ST</v>
      </c>
      <c r="D422" s="24" t="s">
        <v>4703</v>
      </c>
      <c r="E422" s="2" t="s">
        <v>112</v>
      </c>
      <c r="F422" s="1">
        <f t="shared" si="16"/>
        <v>1</v>
      </c>
      <c r="G422" s="1" t="s">
        <v>112</v>
      </c>
      <c r="H422" s="1">
        <f t="shared" si="10"/>
        <v>1</v>
      </c>
      <c r="I422" s="1" t="s">
        <v>4704</v>
      </c>
      <c r="J422" s="25" t="s">
        <v>4705</v>
      </c>
      <c r="K422" s="23" t="str">
        <f t="shared" si="11"/>
        <v>6282268488779</v>
      </c>
      <c r="L422" s="23" t="s">
        <v>4706</v>
      </c>
      <c r="M422" s="1" t="s">
        <v>4707</v>
      </c>
      <c r="N422" s="1" t="s">
        <v>1141</v>
      </c>
      <c r="O422" s="1" t="s">
        <v>4708</v>
      </c>
      <c r="P422" s="1" t="s">
        <v>4709</v>
      </c>
      <c r="Q422" s="1" t="s">
        <v>1144</v>
      </c>
      <c r="R422" s="1" t="s">
        <v>4710</v>
      </c>
      <c r="S422" s="1" t="s">
        <v>3368</v>
      </c>
      <c r="T422" s="1" t="str">
        <f t="shared" si="12"/>
        <v>Jorong Dusun Tuo, Nagari Muaro Bodi, Kecamatan Iv Nagari</v>
      </c>
      <c r="U422" s="1" t="s">
        <v>3369</v>
      </c>
      <c r="V422" s="1" t="s">
        <v>3370</v>
      </c>
      <c r="W422" s="1" t="s">
        <v>3371</v>
      </c>
      <c r="X422" s="1" t="s">
        <v>3370</v>
      </c>
      <c r="Y422" s="1" t="str">
        <f t="shared" si="13"/>
        <v>13</v>
      </c>
      <c r="Z422" s="1" t="str">
        <f>VLOOKUP(Y422,ja!E$2:F$35,2,FALSE)</f>
        <v>Sumatera Barat</v>
      </c>
      <c r="AA422" s="1" t="str">
        <f t="shared" si="14"/>
        <v>1304</v>
      </c>
      <c r="AB422" s="1" t="str">
        <f t="shared" si="15"/>
        <v>BPS Kabupaten Sijunjung</v>
      </c>
      <c r="AD422" s="1" t="s">
        <v>1150</v>
      </c>
      <c r="AE422" s="5" t="s">
        <v>109</v>
      </c>
      <c r="AF422" s="2" t="s">
        <v>110</v>
      </c>
      <c r="AG422" s="1">
        <v>1</v>
      </c>
      <c r="AH422" s="5">
        <f>VLOOKUP(D422,'olah pemlap'!G$2:J$589,3,FALSE)</f>
        <v>340017127</v>
      </c>
      <c r="AI422" s="1" t="e">
        <f>VLOOKUP(AH422,BiodataPemlap!B$2:O$152,5,FALSE)</f>
        <v>#N/A</v>
      </c>
    </row>
    <row r="423" spans="1:35" ht="12.75">
      <c r="A423" s="3">
        <v>45450.794649467593</v>
      </c>
      <c r="B423" s="1" t="s">
        <v>62</v>
      </c>
      <c r="C423" s="4" t="str">
        <f t="shared" si="9"/>
        <v>DIV KS</v>
      </c>
      <c r="D423" s="24" t="s">
        <v>4711</v>
      </c>
      <c r="E423" s="2" t="s">
        <v>731</v>
      </c>
      <c r="F423" s="1">
        <f t="shared" si="16"/>
        <v>1</v>
      </c>
      <c r="G423" s="1" t="e">
        <f>VLOOKUP(D423,Sheet1!$A$2:$D$540,4,FALSE)</f>
        <v>#N/A</v>
      </c>
      <c r="H423" s="1" t="e">
        <f t="shared" si="10"/>
        <v>#N/A</v>
      </c>
      <c r="I423" s="1" t="s">
        <v>4712</v>
      </c>
      <c r="J423" s="25" t="s">
        <v>4713</v>
      </c>
      <c r="K423" s="23" t="str">
        <f t="shared" si="11"/>
        <v>6282331341705</v>
      </c>
      <c r="L423" s="26" t="s">
        <v>4714</v>
      </c>
      <c r="M423" s="1" t="s">
        <v>4715</v>
      </c>
      <c r="N423" s="1" t="s">
        <v>1141</v>
      </c>
      <c r="O423" s="1" t="s">
        <v>4716</v>
      </c>
      <c r="P423" s="1" t="s">
        <v>4717</v>
      </c>
      <c r="Q423" s="1" t="s">
        <v>1144</v>
      </c>
      <c r="R423" s="1" t="s">
        <v>4718</v>
      </c>
      <c r="S423" s="1" t="s">
        <v>1403</v>
      </c>
      <c r="T423" s="1" t="str">
        <f t="shared" si="12"/>
        <v>Rt 01 / Rw 05, No 53, Jalan Rajekwesi Perumahan Rakyat (Perak), Kelurahan Ledok Kulon, Kecamatan Bojonegoro</v>
      </c>
      <c r="U423" s="1" t="s">
        <v>1402</v>
      </c>
      <c r="V423" s="1" t="s">
        <v>1404</v>
      </c>
      <c r="W423" s="1" t="s">
        <v>1405</v>
      </c>
      <c r="X423" s="1" t="s">
        <v>1404</v>
      </c>
      <c r="Y423" s="1" t="str">
        <f t="shared" si="13"/>
        <v>35</v>
      </c>
      <c r="Z423" s="1" t="str">
        <f>VLOOKUP(Y423,ja!E$2:F$35,2,FALSE)</f>
        <v>Jawa Timur</v>
      </c>
      <c r="AA423" s="1" t="str">
        <f t="shared" si="14"/>
        <v>3522</v>
      </c>
      <c r="AB423" s="1" t="str">
        <f t="shared" si="15"/>
        <v>BPS Kabupaten Bojonegoro</v>
      </c>
      <c r="AD423" s="1" t="s">
        <v>1150</v>
      </c>
      <c r="AE423" s="5" t="s">
        <v>727</v>
      </c>
      <c r="AF423" s="2" t="s">
        <v>728</v>
      </c>
      <c r="AG423" s="1">
        <v>1</v>
      </c>
      <c r="AH423" s="5">
        <f>VLOOKUP(D423,'olah pemlap'!G$2:J$589,3,FALSE)</f>
        <v>340020181</v>
      </c>
      <c r="AI423" s="1" t="e">
        <f>VLOOKUP(AH423,BiodataPemlap!B$2:O$152,5,FALSE)</f>
        <v>#N/A</v>
      </c>
    </row>
    <row r="424" spans="1:35" ht="12.75">
      <c r="A424" s="3">
        <v>45450.798229664353</v>
      </c>
      <c r="B424" s="1" t="s">
        <v>141</v>
      </c>
      <c r="C424" s="4" t="str">
        <f t="shared" si="9"/>
        <v>DIV ST</v>
      </c>
      <c r="D424" s="24" t="s">
        <v>4719</v>
      </c>
      <c r="E424" s="2" t="s">
        <v>252</v>
      </c>
      <c r="F424" s="1">
        <f t="shared" si="16"/>
        <v>1</v>
      </c>
      <c r="G424" s="1" t="e">
        <f>VLOOKUP(D424,Sheet1!$A$2:$D$540,4,FALSE)</f>
        <v>#N/A</v>
      </c>
      <c r="H424" s="1" t="e">
        <f t="shared" si="10"/>
        <v>#N/A</v>
      </c>
      <c r="I424" s="1" t="s">
        <v>4720</v>
      </c>
      <c r="J424" s="25" t="s">
        <v>4721</v>
      </c>
      <c r="K424" s="23" t="str">
        <f t="shared" si="11"/>
        <v>6285333009580</v>
      </c>
      <c r="L424" s="23" t="s">
        <v>4722</v>
      </c>
      <c r="M424" s="1" t="s">
        <v>4723</v>
      </c>
      <c r="N424" s="1" t="s">
        <v>1286</v>
      </c>
      <c r="O424" s="1" t="s">
        <v>4724</v>
      </c>
      <c r="P424" s="1" t="s">
        <v>4725</v>
      </c>
      <c r="Q424" s="1" t="s">
        <v>1144</v>
      </c>
      <c r="R424" s="1" t="s">
        <v>4726</v>
      </c>
      <c r="S424" s="1" t="s">
        <v>1413</v>
      </c>
      <c r="T424" s="1" t="str">
        <f t="shared" si="12"/>
        <v xml:space="preserve">Gg Sensus Ivd Rt 001 Rw 014 No 20 Kelurahan Bidara Cina Kecamatan Jatinegara </v>
      </c>
      <c r="U424" s="1" t="s">
        <v>1414</v>
      </c>
      <c r="V424" s="1" t="s">
        <v>1160</v>
      </c>
      <c r="W424" s="1" t="s">
        <v>1311</v>
      </c>
      <c r="X424" s="1" t="s">
        <v>1160</v>
      </c>
      <c r="Y424" s="1" t="str">
        <f t="shared" si="13"/>
        <v>31</v>
      </c>
      <c r="Z424" s="1" t="str">
        <f>VLOOKUP(Y424,ja!E$2:F$35,2,FALSE)</f>
        <v>DKI Jakarta</v>
      </c>
      <c r="AA424" s="1" t="str">
        <f t="shared" si="14"/>
        <v>3100</v>
      </c>
      <c r="AB424" s="1" t="str">
        <f t="shared" si="15"/>
        <v>BPS Provinsi DKI Jakarta</v>
      </c>
      <c r="AD424" s="1" t="s">
        <v>1150</v>
      </c>
      <c r="AE424" s="5" t="s">
        <v>225</v>
      </c>
      <c r="AF424" s="2" t="s">
        <v>226</v>
      </c>
      <c r="AG424" s="1">
        <v>1</v>
      </c>
      <c r="AH424" s="5">
        <f>VLOOKUP(D424,'olah pemlap'!G$2:J$589,3,FALSE)</f>
        <v>340017406</v>
      </c>
      <c r="AI424" s="1" t="e">
        <f>VLOOKUP(AH424,BiodataPemlap!B$2:O$152,5,FALSE)</f>
        <v>#N/A</v>
      </c>
    </row>
    <row r="425" spans="1:35" ht="12.75">
      <c r="A425" s="3">
        <v>45450.798797222218</v>
      </c>
      <c r="B425" s="1" t="s">
        <v>23</v>
      </c>
      <c r="C425" s="4" t="str">
        <f t="shared" si="9"/>
        <v>DIII ST</v>
      </c>
      <c r="D425" s="24" t="s">
        <v>4727</v>
      </c>
      <c r="E425" s="2" t="s">
        <v>4728</v>
      </c>
      <c r="F425" s="1">
        <f t="shared" si="16"/>
        <v>1</v>
      </c>
      <c r="G425" s="1" t="e">
        <f>VLOOKUP(D425,Sheet1!$A$2:$D$540,4,FALSE)</f>
        <v>#N/A</v>
      </c>
      <c r="H425" s="1" t="e">
        <f t="shared" si="10"/>
        <v>#N/A</v>
      </c>
      <c r="I425" s="1" t="s">
        <v>4729</v>
      </c>
      <c r="J425" s="25" t="s">
        <v>4730</v>
      </c>
      <c r="K425" s="23" t="str">
        <f t="shared" si="11"/>
        <v>6281261624618</v>
      </c>
      <c r="L425" s="23" t="s">
        <v>4731</v>
      </c>
      <c r="M425" s="1" t="s">
        <v>4728</v>
      </c>
      <c r="N425" s="1" t="s">
        <v>1141</v>
      </c>
      <c r="O425" s="1" t="s">
        <v>4732</v>
      </c>
      <c r="P425" s="1" t="s">
        <v>4733</v>
      </c>
      <c r="Q425" s="1" t="s">
        <v>1144</v>
      </c>
      <c r="R425" s="1" t="s">
        <v>4734</v>
      </c>
      <c r="S425" s="1" t="s">
        <v>3102</v>
      </c>
      <c r="T425" s="1" t="str">
        <f t="shared" si="12"/>
        <v>0/0/065/Jalan Raya Lubuk Alung/Toboh Sawah Mandi/Toboh Gadang Timur/Sintuk Toboh Gadang</v>
      </c>
      <c r="U425" s="1" t="s">
        <v>3583</v>
      </c>
      <c r="V425" s="1" t="s">
        <v>3623</v>
      </c>
      <c r="W425" s="1" t="s">
        <v>3624</v>
      </c>
      <c r="X425" s="1" t="s">
        <v>3623</v>
      </c>
      <c r="Y425" s="1" t="str">
        <f t="shared" si="13"/>
        <v>13</v>
      </c>
      <c r="Z425" s="1" t="str">
        <f>VLOOKUP(Y425,ja!E$2:F$35,2,FALSE)</f>
        <v>Sumatera Barat</v>
      </c>
      <c r="AA425" s="1" t="str">
        <f t="shared" si="14"/>
        <v>1306</v>
      </c>
      <c r="AB425" s="1" t="str">
        <f t="shared" si="15"/>
        <v>BPS Kabupaten Padang Pariaman</v>
      </c>
      <c r="AD425" s="1" t="s">
        <v>1150</v>
      </c>
      <c r="AE425" s="5" t="s">
        <v>114</v>
      </c>
      <c r="AF425" s="2" t="s">
        <v>115</v>
      </c>
      <c r="AG425" s="1">
        <v>1</v>
      </c>
      <c r="AH425" s="5">
        <f>VLOOKUP(D425,'olah pemlap'!G$2:J$589,3,FALSE)</f>
        <v>340054615</v>
      </c>
      <c r="AI425" s="1" t="e">
        <f>VLOOKUP(AH425,BiodataPemlap!B$2:O$152,5,FALSE)</f>
        <v>#N/A</v>
      </c>
    </row>
    <row r="426" spans="1:35" ht="12.75">
      <c r="A426" s="3">
        <v>45450.803379699079</v>
      </c>
      <c r="B426" s="1" t="s">
        <v>57</v>
      </c>
      <c r="C426" s="4" t="str">
        <f t="shared" si="9"/>
        <v>DIV KS</v>
      </c>
      <c r="D426" s="24" t="s">
        <v>4735</v>
      </c>
      <c r="E426" s="2" t="s">
        <v>4736</v>
      </c>
      <c r="F426" s="1">
        <f t="shared" si="16"/>
        <v>1</v>
      </c>
      <c r="G426" s="1" t="e">
        <f>VLOOKUP(D426,Sheet1!$A$2:$D$540,4,FALSE)</f>
        <v>#N/A</v>
      </c>
      <c r="H426" s="1" t="e">
        <f t="shared" si="10"/>
        <v>#N/A</v>
      </c>
      <c r="I426" s="1" t="s">
        <v>4737</v>
      </c>
      <c r="J426" s="25" t="s">
        <v>4738</v>
      </c>
      <c r="K426" s="23" t="str">
        <f t="shared" si="11"/>
        <v>6283133735144</v>
      </c>
      <c r="L426" s="23" t="s">
        <v>4739</v>
      </c>
      <c r="M426" s="1" t="s">
        <v>4736</v>
      </c>
      <c r="N426" s="1" t="s">
        <v>1141</v>
      </c>
      <c r="O426" s="1" t="s">
        <v>4740</v>
      </c>
      <c r="P426" s="1" t="s">
        <v>4741</v>
      </c>
      <c r="Q426" s="1" t="s">
        <v>1144</v>
      </c>
      <c r="R426" s="1" t="s">
        <v>4742</v>
      </c>
      <c r="S426" s="1" t="s">
        <v>1540</v>
      </c>
      <c r="T426" s="1" t="str">
        <f t="shared" si="12"/>
        <v>Butuh Rt/Rw 02/00, Sriharjo, Imogiri, Bantul, Daerah Istimewa Yogyakarta</v>
      </c>
      <c r="U426" s="1" t="s">
        <v>1540</v>
      </c>
      <c r="V426" s="1" t="s">
        <v>1703</v>
      </c>
      <c r="W426" s="1" t="s">
        <v>1541</v>
      </c>
      <c r="X426" s="1" t="s">
        <v>1703</v>
      </c>
      <c r="Y426" s="1" t="str">
        <f t="shared" si="13"/>
        <v>34</v>
      </c>
      <c r="Z426" s="1" t="str">
        <f>VLOOKUP(Y426,ja!E$2:F$35,2,FALSE)</f>
        <v>DI Yogyakarta</v>
      </c>
      <c r="AA426" s="1" t="str">
        <f t="shared" si="14"/>
        <v>3402</v>
      </c>
      <c r="AB426" s="1" t="str">
        <f t="shared" si="15"/>
        <v>BPS Kabupaten Bantul</v>
      </c>
      <c r="AD426" s="1" t="s">
        <v>1150</v>
      </c>
      <c r="AE426" s="5" t="s">
        <v>592</v>
      </c>
      <c r="AF426" s="2" t="s">
        <v>593</v>
      </c>
      <c r="AG426" s="1">
        <v>1</v>
      </c>
      <c r="AH426" s="5">
        <f>VLOOKUP(D426,'olah pemlap'!G$2:J$589,3,FALSE)</f>
        <v>340016991</v>
      </c>
      <c r="AI426" s="1" t="e">
        <f>VLOOKUP(AH426,BiodataPemlap!B$2:O$152,5,FALSE)</f>
        <v>#N/A</v>
      </c>
    </row>
    <row r="427" spans="1:35" ht="12.75">
      <c r="A427" s="3">
        <v>45450.803521828704</v>
      </c>
      <c r="B427" s="1" t="s">
        <v>32</v>
      </c>
      <c r="C427" s="4" t="str">
        <f t="shared" si="9"/>
        <v>DIV KS</v>
      </c>
      <c r="D427" s="24" t="s">
        <v>4743</v>
      </c>
      <c r="E427" s="2" t="s">
        <v>533</v>
      </c>
      <c r="F427" s="1">
        <f t="shared" si="16"/>
        <v>1</v>
      </c>
      <c r="G427" s="1" t="e">
        <f>VLOOKUP(D427,Sheet1!$A$2:$D$540,4,FALSE)</f>
        <v>#N/A</v>
      </c>
      <c r="H427" s="1" t="e">
        <f t="shared" si="10"/>
        <v>#N/A</v>
      </c>
      <c r="I427" s="1" t="s">
        <v>4744</v>
      </c>
      <c r="J427" s="25" t="s">
        <v>4745</v>
      </c>
      <c r="K427" s="23" t="str">
        <f t="shared" si="11"/>
        <v>6285700866755</v>
      </c>
      <c r="L427" s="23" t="s">
        <v>4746</v>
      </c>
      <c r="M427" s="1" t="s">
        <v>533</v>
      </c>
      <c r="N427" s="1" t="s">
        <v>1141</v>
      </c>
      <c r="O427" s="1" t="s">
        <v>4747</v>
      </c>
      <c r="P427" s="1" t="s">
        <v>4748</v>
      </c>
      <c r="Q427" s="1" t="s">
        <v>1144</v>
      </c>
      <c r="R427" s="1" t="s">
        <v>4749</v>
      </c>
      <c r="S427" s="1" t="s">
        <v>2185</v>
      </c>
      <c r="T427" s="1" t="str">
        <f t="shared" si="12"/>
        <v>Kaliwareng Rt 03 Rw 02, Warungasem</v>
      </c>
      <c r="U427" s="1" t="s">
        <v>2141</v>
      </c>
      <c r="V427" s="1" t="s">
        <v>2186</v>
      </c>
      <c r="W427" s="1" t="s">
        <v>2142</v>
      </c>
      <c r="X427" s="1" t="s">
        <v>2186</v>
      </c>
      <c r="Y427" s="1" t="str">
        <f t="shared" si="13"/>
        <v>33</v>
      </c>
      <c r="Z427" s="1" t="str">
        <f>VLOOKUP(Y427,ja!E$2:F$35,2,FALSE)</f>
        <v>Jawa Tengah</v>
      </c>
      <c r="AA427" s="1" t="str">
        <f t="shared" si="14"/>
        <v>3325</v>
      </c>
      <c r="AB427" s="1" t="str">
        <f t="shared" si="15"/>
        <v>BPS Kabupaten Batang</v>
      </c>
      <c r="AD427" s="1" t="s">
        <v>1150</v>
      </c>
      <c r="AE427" s="5" t="s">
        <v>531</v>
      </c>
      <c r="AF427" s="2" t="s">
        <v>532</v>
      </c>
      <c r="AG427" s="1">
        <v>1</v>
      </c>
      <c r="AH427" s="5">
        <f>VLOOKUP(D427,'olah pemlap'!G$2:J$589,3,FALSE)</f>
        <v>340016985</v>
      </c>
      <c r="AI427" s="1" t="e">
        <f>VLOOKUP(AH427,BiodataPemlap!B$2:O$152,5,FALSE)</f>
        <v>#N/A</v>
      </c>
    </row>
    <row r="428" spans="1:35" ht="12.75">
      <c r="A428" s="3">
        <v>45450.810844016203</v>
      </c>
      <c r="B428" s="1" t="s">
        <v>32</v>
      </c>
      <c r="C428" s="4" t="str">
        <f t="shared" si="9"/>
        <v>DIV KS</v>
      </c>
      <c r="D428" s="24" t="s">
        <v>4750</v>
      </c>
      <c r="E428" s="2" t="s">
        <v>4751</v>
      </c>
      <c r="F428" s="1">
        <f t="shared" si="16"/>
        <v>1</v>
      </c>
      <c r="G428" s="1" t="e">
        <f>VLOOKUP(D428,Sheet1!$A$2:$D$540,4,FALSE)</f>
        <v>#N/A</v>
      </c>
      <c r="H428" s="1" t="e">
        <f t="shared" si="10"/>
        <v>#N/A</v>
      </c>
      <c r="I428" s="1" t="s">
        <v>4752</v>
      </c>
      <c r="J428" s="25" t="s">
        <v>4753</v>
      </c>
      <c r="K428" s="23" t="str">
        <f t="shared" si="11"/>
        <v>6281263486245</v>
      </c>
      <c r="L428" s="23" t="s">
        <v>4754</v>
      </c>
      <c r="M428" s="1" t="s">
        <v>4751</v>
      </c>
      <c r="N428" s="1" t="s">
        <v>1141</v>
      </c>
      <c r="O428" s="1" t="s">
        <v>4755</v>
      </c>
      <c r="P428" s="1" t="s">
        <v>4756</v>
      </c>
      <c r="Q428" s="1" t="s">
        <v>1144</v>
      </c>
      <c r="R428" s="1" t="s">
        <v>4757</v>
      </c>
      <c r="S428" s="1" t="s">
        <v>4758</v>
      </c>
      <c r="T428" s="1" t="str">
        <f t="shared" si="12"/>
        <v>Rt 2/Rw 1, No. 47, Jl. Arah Tuhemberua Km 21, Desa Hilimbosi, Kecamatan Sitolu Ori</v>
      </c>
      <c r="U428" s="1" t="s">
        <v>4759</v>
      </c>
      <c r="V428" s="1" t="s">
        <v>4760</v>
      </c>
      <c r="W428" s="1" t="s">
        <v>4761</v>
      </c>
      <c r="X428" s="1" t="s">
        <v>4760</v>
      </c>
      <c r="Y428" s="1" t="str">
        <f t="shared" si="13"/>
        <v>12</v>
      </c>
      <c r="Z428" s="1" t="str">
        <f>VLOOKUP(Y428,ja!E$2:F$35,2,FALSE)</f>
        <v>Sumatera Utara</v>
      </c>
      <c r="AA428" s="1" t="str">
        <f t="shared" si="14"/>
        <v>1224</v>
      </c>
      <c r="AB428" s="1" t="str">
        <f t="shared" si="15"/>
        <v>BPS Kabupaten Nias Utara</v>
      </c>
      <c r="AD428" s="1" t="s">
        <v>1150</v>
      </c>
      <c r="AE428" s="5" t="s">
        <v>70</v>
      </c>
      <c r="AF428" s="2" t="s">
        <v>71</v>
      </c>
      <c r="AG428" s="1">
        <v>1</v>
      </c>
      <c r="AH428" s="5" t="e">
        <f>VLOOKUP(D428,'olah pemlap'!G$2:J$589,3,FALSE)</f>
        <v>#N/A</v>
      </c>
      <c r="AI428" s="1" t="e">
        <f>VLOOKUP(AH428,BiodataPemlap!B$2:O$152,5,FALSE)</f>
        <v>#N/A</v>
      </c>
    </row>
    <row r="429" spans="1:35" ht="12.75">
      <c r="A429" s="3">
        <v>45450.872794409719</v>
      </c>
      <c r="B429" s="1" t="s">
        <v>18</v>
      </c>
      <c r="C429" s="4" t="str">
        <f t="shared" si="9"/>
        <v>DIV KS</v>
      </c>
      <c r="D429" s="24" t="s">
        <v>4762</v>
      </c>
      <c r="E429" s="2" t="s">
        <v>701</v>
      </c>
      <c r="F429" s="1">
        <f t="shared" si="16"/>
        <v>1</v>
      </c>
      <c r="G429" s="1" t="e">
        <f>VLOOKUP(D429,Sheet1!$A$2:$D$540,4,FALSE)</f>
        <v>#N/A</v>
      </c>
      <c r="H429" s="1" t="e">
        <f t="shared" si="10"/>
        <v>#N/A</v>
      </c>
      <c r="I429" s="1" t="s">
        <v>4763</v>
      </c>
      <c r="J429" s="25" t="s">
        <v>4764</v>
      </c>
      <c r="K429" s="23" t="str">
        <f t="shared" si="11"/>
        <v>6285608389667</v>
      </c>
      <c r="L429" s="23" t="s">
        <v>4765</v>
      </c>
      <c r="M429" s="1" t="s">
        <v>4766</v>
      </c>
      <c r="N429" s="1" t="s">
        <v>1286</v>
      </c>
      <c r="O429" s="1" t="s">
        <v>4767</v>
      </c>
      <c r="P429" s="1" t="s">
        <v>4768</v>
      </c>
      <c r="Q429" s="1" t="s">
        <v>1144</v>
      </c>
      <c r="R429" s="1" t="s">
        <v>4769</v>
      </c>
      <c r="S429" s="1" t="s">
        <v>1267</v>
      </c>
      <c r="T429" s="1" t="str">
        <f t="shared" si="12"/>
        <v>Rt12/Rw04, Jalan Kyai Mojo, Desa Sedenganmijen, Kecamatan Krian</v>
      </c>
      <c r="U429" s="1" t="s">
        <v>1268</v>
      </c>
      <c r="V429" s="1" t="s">
        <v>1269</v>
      </c>
      <c r="W429" s="1" t="s">
        <v>3515</v>
      </c>
      <c r="X429" s="1" t="s">
        <v>1269</v>
      </c>
      <c r="Y429" s="1" t="str">
        <f t="shared" si="13"/>
        <v>35</v>
      </c>
      <c r="Z429" s="1" t="str">
        <f>VLOOKUP(Y429,ja!E$2:F$35,2,FALSE)</f>
        <v>Jawa Timur</v>
      </c>
      <c r="AA429" s="1" t="str">
        <f t="shared" si="14"/>
        <v>3515</v>
      </c>
      <c r="AB429" s="1" t="str">
        <f t="shared" si="15"/>
        <v>BPS Kabupaten Sidoarjo</v>
      </c>
      <c r="AD429" s="1" t="s">
        <v>1150</v>
      </c>
      <c r="AE429" s="5" t="s">
        <v>698</v>
      </c>
      <c r="AF429" s="2" t="s">
        <v>699</v>
      </c>
      <c r="AG429" s="1">
        <v>1</v>
      </c>
      <c r="AH429" s="5">
        <f>VLOOKUP(D429,'olah pemlap'!G$2:J$589,3,FALSE)</f>
        <v>340016879</v>
      </c>
      <c r="AI429" s="1" t="e">
        <f>VLOOKUP(AH429,BiodataPemlap!B$2:O$152,5,FALSE)</f>
        <v>#N/A</v>
      </c>
    </row>
    <row r="430" spans="1:35" ht="12.75">
      <c r="A430" s="3">
        <v>45450.833835798607</v>
      </c>
      <c r="B430" s="1" t="s">
        <v>47</v>
      </c>
      <c r="C430" s="4" t="str">
        <f t="shared" si="9"/>
        <v>DIII ST</v>
      </c>
      <c r="D430" s="24" t="s">
        <v>4770</v>
      </c>
      <c r="E430" s="2" t="s">
        <v>860</v>
      </c>
      <c r="F430" s="1">
        <f t="shared" si="16"/>
        <v>1</v>
      </c>
      <c r="G430" s="1" t="e">
        <f>VLOOKUP(D430,Sheet1!$A$2:$D$540,4,FALSE)</f>
        <v>#N/A</v>
      </c>
      <c r="H430" s="1" t="e">
        <f t="shared" si="10"/>
        <v>#N/A</v>
      </c>
      <c r="I430" s="1" t="s">
        <v>4771</v>
      </c>
      <c r="J430" s="25" t="s">
        <v>4772</v>
      </c>
      <c r="K430" s="23" t="str">
        <f t="shared" si="11"/>
        <v>6285389426274</v>
      </c>
      <c r="L430" s="23" t="s">
        <v>4773</v>
      </c>
      <c r="M430" s="1" t="s">
        <v>860</v>
      </c>
      <c r="N430" s="1" t="s">
        <v>1141</v>
      </c>
      <c r="O430" s="1" t="s">
        <v>4774</v>
      </c>
      <c r="P430" s="1" t="s">
        <v>4775</v>
      </c>
      <c r="Q430" s="1" t="s">
        <v>1144</v>
      </c>
      <c r="R430" s="1" t="s">
        <v>4776</v>
      </c>
      <c r="S430" s="1" t="s">
        <v>1381</v>
      </c>
      <c r="T430" s="1" t="str">
        <f t="shared" si="12"/>
        <v>Jl. Sultan Adam Gg. Famili Rt. 03 Rw. 04 No. 29 Kelurahan Surgi Mufti Kecamatan Banjarmasin Utara</v>
      </c>
      <c r="U430" s="1" t="s">
        <v>1382</v>
      </c>
      <c r="V430" s="1" t="s">
        <v>1383</v>
      </c>
      <c r="W430" s="1" t="s">
        <v>3957</v>
      </c>
      <c r="X430" s="1" t="s">
        <v>1383</v>
      </c>
      <c r="Y430" s="1" t="str">
        <f t="shared" si="13"/>
        <v>63</v>
      </c>
      <c r="Z430" s="1" t="str">
        <f>VLOOKUP(Y430,ja!E$2:F$35,2,FALSE)</f>
        <v>Kalimantan Selatan</v>
      </c>
      <c r="AA430" s="1" t="str">
        <f t="shared" si="14"/>
        <v>6371</v>
      </c>
      <c r="AB430" s="1" t="str">
        <f t="shared" si="15"/>
        <v>BPS Kota Banjarmasin</v>
      </c>
      <c r="AD430" s="1" t="s">
        <v>1150</v>
      </c>
      <c r="AE430" s="5" t="s">
        <v>861</v>
      </c>
      <c r="AF430" s="2" t="s">
        <v>862</v>
      </c>
      <c r="AG430" s="1">
        <v>1</v>
      </c>
      <c r="AH430" s="5">
        <f>VLOOKUP(D430,'olah pemlap'!G$2:J$589,3,FALSE)</f>
        <v>340056117</v>
      </c>
      <c r="AI430" s="1" t="e">
        <f>VLOOKUP(AH430,BiodataPemlap!B$2:O$152,5,FALSE)</f>
        <v>#N/A</v>
      </c>
    </row>
    <row r="431" spans="1:35" ht="12.75">
      <c r="A431" s="3">
        <v>45450.839888171293</v>
      </c>
      <c r="B431" s="1" t="s">
        <v>75</v>
      </c>
      <c r="C431" s="4" t="str">
        <f t="shared" si="9"/>
        <v>DIV KS</v>
      </c>
      <c r="D431" s="24" t="s">
        <v>4777</v>
      </c>
      <c r="E431" s="2" t="s">
        <v>492</v>
      </c>
      <c r="F431" s="1">
        <f t="shared" si="16"/>
        <v>1</v>
      </c>
      <c r="G431" s="1" t="e">
        <f>VLOOKUP(D431,Sheet1!$A$2:$D$540,4,FALSE)</f>
        <v>#N/A</v>
      </c>
      <c r="H431" s="1" t="e">
        <f t="shared" si="10"/>
        <v>#N/A</v>
      </c>
      <c r="I431" s="1" t="s">
        <v>4778</v>
      </c>
      <c r="J431" s="25" t="s">
        <v>4779</v>
      </c>
      <c r="K431" s="23" t="str">
        <f t="shared" si="11"/>
        <v>6285742737301</v>
      </c>
      <c r="L431" s="23" t="s">
        <v>4780</v>
      </c>
      <c r="M431" s="1" t="s">
        <v>4781</v>
      </c>
      <c r="N431" s="1" t="s">
        <v>1141</v>
      </c>
      <c r="O431" s="1" t="s">
        <v>4782</v>
      </c>
      <c r="P431" s="1" t="s">
        <v>4783</v>
      </c>
      <c r="Q431" s="1" t="s">
        <v>1144</v>
      </c>
      <c r="R431" s="1" t="s">
        <v>4784</v>
      </c>
      <c r="S431" s="1" t="s">
        <v>1558</v>
      </c>
      <c r="T431" s="1" t="str">
        <f t="shared" si="12"/>
        <v>Mojoroto Rt 01/Rw 01, Mojoroto, Mojogedang, Karanganyar</v>
      </c>
      <c r="U431" s="1" t="s">
        <v>1559</v>
      </c>
      <c r="V431" s="1" t="s">
        <v>1560</v>
      </c>
      <c r="W431" s="1" t="s">
        <v>1561</v>
      </c>
      <c r="X431" s="1" t="s">
        <v>1560</v>
      </c>
      <c r="Y431" s="1" t="str">
        <f t="shared" si="13"/>
        <v>33</v>
      </c>
      <c r="Z431" s="1" t="str">
        <f>VLOOKUP(Y431,ja!E$2:F$35,2,FALSE)</f>
        <v>Jawa Tengah</v>
      </c>
      <c r="AA431" s="1" t="str">
        <f t="shared" si="14"/>
        <v>3313</v>
      </c>
      <c r="AB431" s="1" t="str">
        <f t="shared" si="15"/>
        <v>BPS Kabupaten Karanganyar</v>
      </c>
      <c r="AD431" s="1" t="s">
        <v>1150</v>
      </c>
      <c r="AE431" s="5" t="s">
        <v>487</v>
      </c>
      <c r="AF431" s="2" t="s">
        <v>488</v>
      </c>
      <c r="AG431" s="1">
        <v>1</v>
      </c>
      <c r="AH431" s="5">
        <f>VLOOKUP(D431,'olah pemlap'!G$2:J$589,3,FALSE)</f>
        <v>340017911</v>
      </c>
      <c r="AI431" s="1" t="e">
        <f>VLOOKUP(AH431,BiodataPemlap!B$2:O$152,5,FALSE)</f>
        <v>#N/A</v>
      </c>
    </row>
    <row r="432" spans="1:35" ht="12.75">
      <c r="A432" s="3">
        <v>45450.839908136579</v>
      </c>
      <c r="B432" s="1" t="s">
        <v>23</v>
      </c>
      <c r="C432" s="4" t="str">
        <f t="shared" si="9"/>
        <v>DIII ST</v>
      </c>
      <c r="D432" s="24" t="s">
        <v>4785</v>
      </c>
      <c r="E432" s="2" t="s">
        <v>926</v>
      </c>
      <c r="F432" s="1">
        <f t="shared" si="16"/>
        <v>1</v>
      </c>
      <c r="G432" s="1" t="e">
        <f>VLOOKUP(D432,Sheet1!$A$2:$D$540,4,FALSE)</f>
        <v>#N/A</v>
      </c>
      <c r="H432" s="1" t="e">
        <f t="shared" si="10"/>
        <v>#N/A</v>
      </c>
      <c r="I432" s="1" t="s">
        <v>4786</v>
      </c>
      <c r="J432" s="25" t="s">
        <v>4787</v>
      </c>
      <c r="K432" s="23" t="str">
        <f t="shared" si="11"/>
        <v>6282293341074</v>
      </c>
      <c r="L432" s="26" t="s">
        <v>4788</v>
      </c>
      <c r="M432" s="1" t="s">
        <v>4789</v>
      </c>
      <c r="N432" s="1" t="s">
        <v>1141</v>
      </c>
      <c r="O432" s="1" t="s">
        <v>4790</v>
      </c>
      <c r="P432" s="1" t="s">
        <v>1191</v>
      </c>
      <c r="Q432" s="1" t="s">
        <v>1144</v>
      </c>
      <c r="R432" s="1" t="s">
        <v>4791</v>
      </c>
      <c r="S432" s="1" t="s">
        <v>4792</v>
      </c>
      <c r="T432" s="1" t="str">
        <f t="shared" si="12"/>
        <v>002/010, No.12, Jaya Asri Blok Ah, Entrop, Jayapura Selatan</v>
      </c>
      <c r="U432" s="1" t="s">
        <v>4792</v>
      </c>
      <c r="V432" s="1" t="s">
        <v>4793</v>
      </c>
      <c r="W432" s="1" t="s">
        <v>1741</v>
      </c>
      <c r="X432" s="1" t="s">
        <v>4793</v>
      </c>
      <c r="Y432" s="1" t="str">
        <f t="shared" si="13"/>
        <v>94</v>
      </c>
      <c r="Z432" s="1" t="str">
        <f>VLOOKUP(Y432,ja!E$2:F$35,2,FALSE)</f>
        <v>Papua</v>
      </c>
      <c r="AA432" s="1" t="str">
        <f t="shared" si="14"/>
        <v>9400</v>
      </c>
      <c r="AB432" s="1" t="str">
        <f t="shared" si="15"/>
        <v>BPS Provinsi Papua</v>
      </c>
      <c r="AD432" s="1" t="s">
        <v>1150</v>
      </c>
      <c r="AE432" s="5" t="s">
        <v>929</v>
      </c>
      <c r="AF432" s="2" t="s">
        <v>930</v>
      </c>
      <c r="AG432" s="1">
        <v>1</v>
      </c>
      <c r="AH432" s="5">
        <f>VLOOKUP(D432,'olah pemlap'!G$2:J$589,3,FALSE)</f>
        <v>340054349</v>
      </c>
      <c r="AI432" s="1" t="e">
        <f>VLOOKUP(AH432,BiodataPemlap!B$2:O$152,5,FALSE)</f>
        <v>#N/A</v>
      </c>
    </row>
    <row r="433" spans="1:35" ht="12.75">
      <c r="A433" s="3">
        <v>45450.849800856478</v>
      </c>
      <c r="B433" s="1" t="s">
        <v>23</v>
      </c>
      <c r="C433" s="4" t="str">
        <f t="shared" si="9"/>
        <v>DIII ST</v>
      </c>
      <c r="D433" s="24" t="s">
        <v>4794</v>
      </c>
      <c r="E433" s="2" t="s">
        <v>168</v>
      </c>
      <c r="F433" s="1">
        <f t="shared" si="16"/>
        <v>1</v>
      </c>
      <c r="G433" s="1" t="e">
        <f>VLOOKUP(D433,Sheet1!$A$2:$D$540,4,FALSE)</f>
        <v>#N/A</v>
      </c>
      <c r="H433" s="1" t="e">
        <f t="shared" si="10"/>
        <v>#N/A</v>
      </c>
      <c r="I433" s="1" t="s">
        <v>4795</v>
      </c>
      <c r="J433" s="25" t="s">
        <v>4796</v>
      </c>
      <c r="K433" s="23" t="str">
        <f t="shared" si="11"/>
        <v>6283117212760</v>
      </c>
      <c r="L433" s="23" t="s">
        <v>4797</v>
      </c>
      <c r="M433" s="1" t="s">
        <v>4798</v>
      </c>
      <c r="N433" s="1" t="s">
        <v>4799</v>
      </c>
      <c r="O433" s="1" t="s">
        <v>4800</v>
      </c>
      <c r="P433" s="1" t="s">
        <v>4801</v>
      </c>
      <c r="Q433" s="1" t="s">
        <v>1144</v>
      </c>
      <c r="R433" s="1" t="s">
        <v>4802</v>
      </c>
      <c r="S433" s="1" t="s">
        <v>4803</v>
      </c>
      <c r="T433" s="1" t="str">
        <f t="shared" si="12"/>
        <v>Dusun 3 Desa Ujanmas Baru Kecamatan Ujanmas</v>
      </c>
      <c r="U433" s="1" t="s">
        <v>4804</v>
      </c>
      <c r="V433" s="1" t="s">
        <v>4805</v>
      </c>
      <c r="W433" s="1" t="s">
        <v>4806</v>
      </c>
      <c r="X433" s="1" t="s">
        <v>4805</v>
      </c>
      <c r="Y433" s="1" t="str">
        <f t="shared" si="13"/>
        <v>16</v>
      </c>
      <c r="Z433" s="1" t="str">
        <f>VLOOKUP(Y433,ja!E$2:F$35,2,FALSE)</f>
        <v>Sumatera Selatan</v>
      </c>
      <c r="AA433" s="1" t="str">
        <f t="shared" si="14"/>
        <v>1603</v>
      </c>
      <c r="AB433" s="1" t="str">
        <f t="shared" si="15"/>
        <v>BPS Kabupaten Muara Enim</v>
      </c>
      <c r="AD433" s="1" t="s">
        <v>1150</v>
      </c>
      <c r="AE433" s="5" t="s">
        <v>169</v>
      </c>
      <c r="AF433" s="2" t="s">
        <v>170</v>
      </c>
      <c r="AG433" s="1">
        <v>1</v>
      </c>
      <c r="AH433" s="5">
        <f>VLOOKUP(D433,'olah pemlap'!G$2:J$589,3,FALSE)</f>
        <v>340056016</v>
      </c>
      <c r="AI433" s="1" t="e">
        <f>VLOOKUP(AH433,BiodataPemlap!B$2:O$152,5,FALSE)</f>
        <v>#N/A</v>
      </c>
    </row>
    <row r="434" spans="1:35" ht="12.75">
      <c r="A434" s="3">
        <v>45450.846834675925</v>
      </c>
      <c r="B434" s="1" t="s">
        <v>38</v>
      </c>
      <c r="C434" s="4" t="str">
        <f t="shared" si="9"/>
        <v>DIV ST</v>
      </c>
      <c r="D434" s="24" t="s">
        <v>4807</v>
      </c>
      <c r="E434" s="2" t="s">
        <v>447</v>
      </c>
      <c r="F434" s="1">
        <f t="shared" si="16"/>
        <v>1</v>
      </c>
      <c r="G434" s="1" t="e">
        <f>VLOOKUP(D434,Sheet1!$A$2:$D$540,4,FALSE)</f>
        <v>#N/A</v>
      </c>
      <c r="H434" s="1" t="e">
        <f t="shared" si="10"/>
        <v>#N/A</v>
      </c>
      <c r="I434" s="1" t="s">
        <v>4808</v>
      </c>
      <c r="J434" s="25" t="s">
        <v>4809</v>
      </c>
      <c r="K434" s="23" t="str">
        <f t="shared" si="11"/>
        <v>628976618870</v>
      </c>
      <c r="L434" s="23" t="s">
        <v>4810</v>
      </c>
      <c r="M434" s="1" t="s">
        <v>447</v>
      </c>
      <c r="N434" s="1" t="s">
        <v>1141</v>
      </c>
      <c r="O434" s="1" t="s">
        <v>4811</v>
      </c>
      <c r="P434" s="1" t="s">
        <v>4812</v>
      </c>
      <c r="Q434" s="1" t="s">
        <v>1144</v>
      </c>
      <c r="R434" s="1" t="s">
        <v>4813</v>
      </c>
      <c r="S434" s="1" t="s">
        <v>2158</v>
      </c>
      <c r="T434" s="1" t="str">
        <f t="shared" si="12"/>
        <v>Rt 4 Rw 5, Ngadisono, Kaliwiro, Wonosobo</v>
      </c>
      <c r="U434" s="1" t="s">
        <v>2158</v>
      </c>
      <c r="V434" s="1" t="s">
        <v>2160</v>
      </c>
      <c r="W434" s="1" t="s">
        <v>1361</v>
      </c>
      <c r="X434" s="1" t="s">
        <v>2160</v>
      </c>
      <c r="Y434" s="1" t="str">
        <f t="shared" si="13"/>
        <v>33</v>
      </c>
      <c r="Z434" s="1" t="str">
        <f>VLOOKUP(Y434,ja!E$2:F$35,2,FALSE)</f>
        <v>Jawa Tengah</v>
      </c>
      <c r="AA434" s="1" t="str">
        <f t="shared" si="14"/>
        <v>3307</v>
      </c>
      <c r="AB434" s="1" t="str">
        <f t="shared" si="15"/>
        <v>BPS Kabupaten Wonosobo</v>
      </c>
      <c r="AD434" s="1" t="s">
        <v>1150</v>
      </c>
      <c r="AE434" s="5" t="s">
        <v>445</v>
      </c>
      <c r="AF434" s="2" t="s">
        <v>446</v>
      </c>
      <c r="AG434" s="1">
        <v>1</v>
      </c>
      <c r="AH434" s="5" t="e">
        <f>VLOOKUP(D434,'olah pemlap'!G$2:J$589,3,FALSE)</f>
        <v>#N/A</v>
      </c>
      <c r="AI434" s="1" t="e">
        <f>VLOOKUP(AH434,BiodataPemlap!B$2:O$152,5,FALSE)</f>
        <v>#N/A</v>
      </c>
    </row>
    <row r="435" spans="1:35" ht="12.75">
      <c r="A435" s="3">
        <v>45450.849087754628</v>
      </c>
      <c r="B435" s="1" t="s">
        <v>38</v>
      </c>
      <c r="C435" s="4" t="str">
        <f t="shared" si="9"/>
        <v>DIV ST</v>
      </c>
      <c r="D435" s="24" t="s">
        <v>4814</v>
      </c>
      <c r="E435" s="2" t="s">
        <v>484</v>
      </c>
      <c r="F435" s="1">
        <f t="shared" si="16"/>
        <v>1</v>
      </c>
      <c r="G435" s="1" t="e">
        <f>VLOOKUP(D435,Sheet1!$A$2:$D$540,4,FALSE)</f>
        <v>#N/A</v>
      </c>
      <c r="H435" s="1" t="e">
        <f t="shared" si="10"/>
        <v>#N/A</v>
      </c>
      <c r="I435" s="1" t="s">
        <v>4815</v>
      </c>
      <c r="J435" s="25" t="s">
        <v>4816</v>
      </c>
      <c r="K435" s="23" t="str">
        <f t="shared" si="11"/>
        <v>6282241588721</v>
      </c>
      <c r="L435" s="23" t="s">
        <v>4817</v>
      </c>
      <c r="M435" s="1" t="s">
        <v>4818</v>
      </c>
      <c r="N435" s="1" t="s">
        <v>1141</v>
      </c>
      <c r="O435" s="1" t="s">
        <v>4819</v>
      </c>
      <c r="P435" s="1" t="s">
        <v>4820</v>
      </c>
      <c r="Q435" s="1" t="s">
        <v>1144</v>
      </c>
      <c r="R435" s="1" t="s">
        <v>4821</v>
      </c>
      <c r="S435" s="1" t="s">
        <v>1720</v>
      </c>
      <c r="T435" s="1" t="str">
        <f t="shared" si="12"/>
        <v>Lingkungan Pandan, Rt 02/Rw 08, Beji, Nguntoronadi, 57671</v>
      </c>
      <c r="U435" s="1" t="s">
        <v>1332</v>
      </c>
      <c r="V435" s="1" t="s">
        <v>1722</v>
      </c>
      <c r="W435" s="1" t="s">
        <v>1333</v>
      </c>
      <c r="X435" s="1" t="s">
        <v>1722</v>
      </c>
      <c r="Y435" s="1" t="str">
        <f t="shared" si="13"/>
        <v>33</v>
      </c>
      <c r="Z435" s="1" t="str">
        <f>VLOOKUP(Y435,ja!E$2:F$35,2,FALSE)</f>
        <v>Jawa Tengah</v>
      </c>
      <c r="AA435" s="1" t="str">
        <f t="shared" si="14"/>
        <v>3312</v>
      </c>
      <c r="AB435" s="1" t="str">
        <f t="shared" si="15"/>
        <v>BPS Kabupaten Wonogiri</v>
      </c>
      <c r="AD435" s="1" t="s">
        <v>1150</v>
      </c>
      <c r="AE435" s="5" t="s">
        <v>480</v>
      </c>
      <c r="AF435" s="2" t="s">
        <v>481</v>
      </c>
      <c r="AG435" s="1">
        <v>1</v>
      </c>
      <c r="AH435" s="5">
        <f>VLOOKUP(D435,'olah pemlap'!G$2:J$589,3,FALSE)</f>
        <v>340019279</v>
      </c>
      <c r="AI435" s="1" t="e">
        <f>VLOOKUP(AH435,BiodataPemlap!B$2:O$152,5,FALSE)</f>
        <v>#N/A</v>
      </c>
    </row>
    <row r="436" spans="1:35" ht="12.75">
      <c r="A436" s="3">
        <v>45450.854983101854</v>
      </c>
      <c r="B436" s="1" t="s">
        <v>62</v>
      </c>
      <c r="C436" s="4" t="str">
        <f t="shared" si="9"/>
        <v>DIV KS</v>
      </c>
      <c r="D436" s="24" t="s">
        <v>4822</v>
      </c>
      <c r="E436" s="2" t="s">
        <v>522</v>
      </c>
      <c r="F436" s="1">
        <f t="shared" si="16"/>
        <v>1</v>
      </c>
      <c r="G436" s="1" t="e">
        <f>VLOOKUP(D436,Sheet1!$A$2:$D$540,4,FALSE)</f>
        <v>#N/A</v>
      </c>
      <c r="H436" s="1" t="e">
        <f t="shared" si="10"/>
        <v>#N/A</v>
      </c>
      <c r="I436" s="1" t="s">
        <v>4823</v>
      </c>
      <c r="J436" s="25" t="s">
        <v>4824</v>
      </c>
      <c r="K436" s="23" t="str">
        <f t="shared" si="11"/>
        <v>6289609920639</v>
      </c>
      <c r="L436" s="26" t="s">
        <v>4825</v>
      </c>
      <c r="M436" s="1" t="s">
        <v>522</v>
      </c>
      <c r="N436" s="1" t="s">
        <v>1141</v>
      </c>
      <c r="O436" s="1" t="s">
        <v>4826</v>
      </c>
      <c r="P436" s="1" t="s">
        <v>4827</v>
      </c>
      <c r="Q436" s="1" t="s">
        <v>1144</v>
      </c>
      <c r="R436" s="1" t="s">
        <v>4828</v>
      </c>
      <c r="S436" s="1" t="s">
        <v>1359</v>
      </c>
      <c r="T436" s="1" t="str">
        <f t="shared" si="12"/>
        <v>Wiratama I K-38 No. 51 Kel. Pudakpayung, Kec. Banyumanik, Kota Semarang</v>
      </c>
      <c r="U436" s="1" t="s">
        <v>1506</v>
      </c>
      <c r="V436" s="1" t="s">
        <v>1508</v>
      </c>
      <c r="W436" s="1" t="s">
        <v>1361</v>
      </c>
      <c r="X436" s="1" t="s">
        <v>1508</v>
      </c>
      <c r="Y436" s="1" t="str">
        <f t="shared" si="13"/>
        <v>33</v>
      </c>
      <c r="Z436" s="1" t="str">
        <f>VLOOKUP(Y436,ja!E$2:F$35,2,FALSE)</f>
        <v>Jawa Tengah</v>
      </c>
      <c r="AA436" s="1" t="str">
        <f t="shared" si="14"/>
        <v>3322</v>
      </c>
      <c r="AB436" s="1" t="str">
        <f t="shared" si="15"/>
        <v>BPS Kabupaten Semarang</v>
      </c>
      <c r="AD436" s="1" t="s">
        <v>1150</v>
      </c>
      <c r="AE436" s="5" t="s">
        <v>523</v>
      </c>
      <c r="AF436" s="2" t="s">
        <v>389</v>
      </c>
      <c r="AG436" s="1">
        <v>1</v>
      </c>
      <c r="AH436" s="5">
        <f>VLOOKUP(D436,'olah pemlap'!G$2:J$589,3,FALSE)</f>
        <v>340016157</v>
      </c>
      <c r="AI436" s="1" t="e">
        <f>VLOOKUP(AH436,BiodataPemlap!B$2:O$152,5,FALSE)</f>
        <v>#N/A</v>
      </c>
    </row>
    <row r="437" spans="1:35" ht="12.75">
      <c r="A437" s="3">
        <v>45450.856091701389</v>
      </c>
      <c r="B437" s="1" t="s">
        <v>57</v>
      </c>
      <c r="C437" s="4" t="str">
        <f t="shared" si="9"/>
        <v>DIV KS</v>
      </c>
      <c r="D437" s="24" t="s">
        <v>4829</v>
      </c>
      <c r="E437" s="2" t="s">
        <v>333</v>
      </c>
      <c r="F437" s="1">
        <f t="shared" si="16"/>
        <v>1</v>
      </c>
      <c r="G437" s="1" t="e">
        <f>VLOOKUP(D437,Sheet1!$A$2:$D$540,4,FALSE)</f>
        <v>#N/A</v>
      </c>
      <c r="H437" s="1" t="e">
        <f t="shared" si="10"/>
        <v>#N/A</v>
      </c>
      <c r="I437" s="1" t="s">
        <v>4830</v>
      </c>
      <c r="J437" s="25" t="s">
        <v>4831</v>
      </c>
      <c r="K437" s="23" t="str">
        <f t="shared" si="11"/>
        <v>6285798188591</v>
      </c>
      <c r="L437" s="23" t="s">
        <v>4832</v>
      </c>
      <c r="M437" s="1" t="s">
        <v>333</v>
      </c>
      <c r="N437" s="1" t="s">
        <v>2830</v>
      </c>
      <c r="O437" s="1" t="s">
        <v>4833</v>
      </c>
      <c r="P437" s="1" t="s">
        <v>4834</v>
      </c>
      <c r="Q437" s="1" t="s">
        <v>1144</v>
      </c>
      <c r="R437" s="1" t="s">
        <v>4835</v>
      </c>
      <c r="S437" s="1" t="s">
        <v>4836</v>
      </c>
      <c r="T437" s="1" t="str">
        <f t="shared" si="12"/>
        <v>Kp. Lembur Kaler, Rt 04 Rw 05 Desa Kademangan Kec Mande Kab Cianjur</v>
      </c>
      <c r="U437" s="1" t="s">
        <v>2298</v>
      </c>
      <c r="V437" s="1" t="s">
        <v>4837</v>
      </c>
      <c r="W437" s="1" t="s">
        <v>2299</v>
      </c>
      <c r="X437" s="1" t="s">
        <v>4837</v>
      </c>
      <c r="Y437" s="1" t="str">
        <f t="shared" si="13"/>
        <v>32</v>
      </c>
      <c r="Z437" s="1" t="str">
        <f>VLOOKUP(Y437,ja!E$2:F$35,2,FALSE)</f>
        <v>Jawa Barat</v>
      </c>
      <c r="AA437" s="1" t="str">
        <f t="shared" si="14"/>
        <v>3203</v>
      </c>
      <c r="AB437" s="1" t="str">
        <f t="shared" si="15"/>
        <v>BPS Kabupaten Cianjur</v>
      </c>
      <c r="AD437" s="1" t="s">
        <v>1150</v>
      </c>
      <c r="AE437" s="5" t="s">
        <v>334</v>
      </c>
      <c r="AF437" s="2" t="s">
        <v>335</v>
      </c>
      <c r="AG437" s="1">
        <v>1</v>
      </c>
      <c r="AH437" s="5">
        <f>VLOOKUP(D437,'olah pemlap'!G$2:J$589,3,FALSE)</f>
        <v>3400123210</v>
      </c>
      <c r="AI437" s="1" t="e">
        <f>VLOOKUP(AH437,BiodataPemlap!B$2:O$152,5,FALSE)</f>
        <v>#N/A</v>
      </c>
    </row>
    <row r="438" spans="1:35" ht="12.75">
      <c r="A438" s="3">
        <v>45450.862286111107</v>
      </c>
      <c r="B438" s="1" t="s">
        <v>57</v>
      </c>
      <c r="C438" s="4" t="str">
        <f t="shared" si="9"/>
        <v>DIV KS</v>
      </c>
      <c r="D438" s="24" t="s">
        <v>4838</v>
      </c>
      <c r="E438" s="2" t="s">
        <v>360</v>
      </c>
      <c r="F438" s="1">
        <f t="shared" si="16"/>
        <v>1</v>
      </c>
      <c r="G438" s="1" t="e">
        <f>VLOOKUP(D438,Sheet1!$A$2:$D$540,4,FALSE)</f>
        <v>#N/A</v>
      </c>
      <c r="H438" s="1" t="e">
        <f t="shared" si="10"/>
        <v>#N/A</v>
      </c>
      <c r="I438" s="1" t="s">
        <v>4839</v>
      </c>
      <c r="J438" s="25" t="s">
        <v>4840</v>
      </c>
      <c r="K438" s="23" t="str">
        <f t="shared" si="11"/>
        <v>6289655122370</v>
      </c>
      <c r="L438" s="23" t="s">
        <v>4841</v>
      </c>
      <c r="M438" s="1" t="s">
        <v>4842</v>
      </c>
      <c r="N438" s="1" t="s">
        <v>1475</v>
      </c>
      <c r="O438" s="1" t="s">
        <v>4843</v>
      </c>
      <c r="P438" s="1" t="s">
        <v>1191</v>
      </c>
      <c r="Q438" s="1" t="s">
        <v>1144</v>
      </c>
      <c r="R438" s="1" t="s">
        <v>4844</v>
      </c>
      <c r="S438" s="1" t="s">
        <v>2432</v>
      </c>
      <c r="T438" s="1" t="str">
        <f t="shared" si="12"/>
        <v>Jl. Hj. Abdul Ghani 1 Rt. 4 Rw. 2 No. 162 Kel. Kalibaru Kec. Cilodong, Kota Depok 16473</v>
      </c>
      <c r="U438" s="1" t="s">
        <v>1591</v>
      </c>
      <c r="V438" s="1" t="s">
        <v>2423</v>
      </c>
      <c r="W438" s="1" t="s">
        <v>1592</v>
      </c>
      <c r="X438" s="1" t="s">
        <v>2423</v>
      </c>
      <c r="Y438" s="1" t="str">
        <f t="shared" si="13"/>
        <v>32</v>
      </c>
      <c r="Z438" s="1" t="str">
        <f>VLOOKUP(Y438,ja!E$2:F$35,2,FALSE)</f>
        <v>Jawa Barat</v>
      </c>
      <c r="AA438" s="1" t="str">
        <f t="shared" si="14"/>
        <v>3276</v>
      </c>
      <c r="AB438" s="1" t="str">
        <f t="shared" si="15"/>
        <v>BPS Kota Depok</v>
      </c>
      <c r="AD438" s="1" t="s">
        <v>1150</v>
      </c>
      <c r="AE438" s="5" t="s">
        <v>358</v>
      </c>
      <c r="AF438" s="2" t="s">
        <v>359</v>
      </c>
      <c r="AG438" s="1">
        <v>1</v>
      </c>
      <c r="AH438" s="5">
        <f>VLOOKUP(D438,'olah pemlap'!G$2:J$589,3,FALSE)</f>
        <v>340019969</v>
      </c>
      <c r="AI438" s="1" t="e">
        <f>VLOOKUP(AH438,BiodataPemlap!B$2:O$152,5,FALSE)</f>
        <v>#N/A</v>
      </c>
    </row>
    <row r="439" spans="1:35" ht="12.75">
      <c r="A439" s="3">
        <v>45450.880282349535</v>
      </c>
      <c r="B439" s="1" t="s">
        <v>62</v>
      </c>
      <c r="C439" s="4" t="str">
        <f t="shared" si="9"/>
        <v>DIV KS</v>
      </c>
      <c r="D439" s="24" t="s">
        <v>4845</v>
      </c>
      <c r="E439" s="2" t="s">
        <v>422</v>
      </c>
      <c r="F439" s="1">
        <f t="shared" si="16"/>
        <v>1</v>
      </c>
      <c r="G439" s="1" t="e">
        <f>VLOOKUP(D439,Sheet1!$A$2:$D$540,4,FALSE)</f>
        <v>#N/A</v>
      </c>
      <c r="H439" s="1" t="e">
        <f t="shared" si="10"/>
        <v>#N/A</v>
      </c>
      <c r="I439" s="1" t="s">
        <v>4846</v>
      </c>
      <c r="J439" s="1">
        <v>628112684103</v>
      </c>
      <c r="K439" s="23">
        <f t="shared" si="11"/>
        <v>628112684103</v>
      </c>
      <c r="L439" s="26" t="s">
        <v>4847</v>
      </c>
      <c r="M439" s="1" t="s">
        <v>422</v>
      </c>
      <c r="N439" s="1" t="s">
        <v>1141</v>
      </c>
      <c r="O439" s="1" t="s">
        <v>4848</v>
      </c>
      <c r="P439" s="1" t="s">
        <v>4849</v>
      </c>
      <c r="Q439" s="1" t="s">
        <v>1144</v>
      </c>
      <c r="R439" s="1" t="s">
        <v>4850</v>
      </c>
      <c r="S439" s="1" t="s">
        <v>2159</v>
      </c>
      <c r="T439" s="1" t="str">
        <f t="shared" si="12"/>
        <v>Jalan Gagak, Rt 02/Rw 09, Parakancanggah, Banjarnegara</v>
      </c>
      <c r="U439" s="1" t="s">
        <v>2158</v>
      </c>
      <c r="V439" s="1" t="s">
        <v>2161</v>
      </c>
      <c r="W439" s="1" t="s">
        <v>1592</v>
      </c>
      <c r="X439" s="1" t="s">
        <v>2161</v>
      </c>
      <c r="Y439" s="1" t="str">
        <f t="shared" si="13"/>
        <v>33</v>
      </c>
      <c r="Z439" s="1" t="str">
        <f>VLOOKUP(Y439,ja!E$2:F$35,2,FALSE)</f>
        <v>Jawa Tengah</v>
      </c>
      <c r="AA439" s="1" t="str">
        <f t="shared" si="14"/>
        <v>3304</v>
      </c>
      <c r="AB439" s="1" t="str">
        <f t="shared" si="15"/>
        <v>BPS Kabupaten Banjarnegara</v>
      </c>
      <c r="AD439" s="1" t="s">
        <v>1150</v>
      </c>
      <c r="AE439" s="5" t="s">
        <v>423</v>
      </c>
      <c r="AF439" s="2" t="s">
        <v>424</v>
      </c>
      <c r="AG439" s="1">
        <v>1</v>
      </c>
      <c r="AH439" s="5">
        <f>VLOOKUP(D439,'olah pemlap'!G$2:J$589,3,FALSE)</f>
        <v>340056219</v>
      </c>
      <c r="AI439" s="1" t="e">
        <f>VLOOKUP(AH439,BiodataPemlap!B$2:O$152,5,FALSE)</f>
        <v>#N/A</v>
      </c>
    </row>
    <row r="440" spans="1:35" ht="12.75">
      <c r="A440" s="3">
        <v>45451.414727199073</v>
      </c>
      <c r="B440" s="1" t="s">
        <v>75</v>
      </c>
      <c r="C440" s="4" t="str">
        <f t="shared" si="9"/>
        <v>DIV KS</v>
      </c>
      <c r="D440" s="24" t="s">
        <v>4851</v>
      </c>
      <c r="E440" s="2" t="s">
        <v>702</v>
      </c>
      <c r="F440" s="1">
        <f t="shared" si="16"/>
        <v>1</v>
      </c>
      <c r="G440" s="1" t="e">
        <f>VLOOKUP(D440,Sheet1!$A$2:$D$540,4,FALSE)</f>
        <v>#N/A</v>
      </c>
      <c r="H440" s="1" t="e">
        <f t="shared" si="10"/>
        <v>#N/A</v>
      </c>
      <c r="I440" s="1" t="s">
        <v>4852</v>
      </c>
      <c r="J440" s="25" t="s">
        <v>4853</v>
      </c>
      <c r="K440" s="23" t="str">
        <f t="shared" si="11"/>
        <v>62895336928670</v>
      </c>
      <c r="L440" s="26" t="s">
        <v>4854</v>
      </c>
      <c r="M440" s="1" t="s">
        <v>4855</v>
      </c>
      <c r="N440" s="1" t="s">
        <v>1141</v>
      </c>
      <c r="O440" s="1" t="s">
        <v>4856</v>
      </c>
      <c r="P440" s="1" t="s">
        <v>4857</v>
      </c>
      <c r="Q440" s="1" t="s">
        <v>1144</v>
      </c>
      <c r="R440" s="1" t="s">
        <v>4858</v>
      </c>
      <c r="S440" s="1" t="s">
        <v>1267</v>
      </c>
      <c r="T440" s="1" t="str">
        <f t="shared" si="12"/>
        <v>Istana Candi Mas Regency, Cluster Brawijaya, Blok B4 No 1, Desa Ngampelsari, Kecamatan Candi</v>
      </c>
      <c r="U440" s="1" t="s">
        <v>1268</v>
      </c>
      <c r="V440" s="1" t="s">
        <v>1269</v>
      </c>
      <c r="W440" s="1" t="s">
        <v>1269</v>
      </c>
      <c r="X440" s="1" t="s">
        <v>1269</v>
      </c>
      <c r="Y440" s="1" t="str">
        <f t="shared" si="13"/>
        <v>35</v>
      </c>
      <c r="Z440" s="1" t="str">
        <f>VLOOKUP(Y440,ja!E$2:F$35,2,FALSE)</f>
        <v>Jawa Timur</v>
      </c>
      <c r="AA440" s="1" t="str">
        <f t="shared" si="14"/>
        <v>3515</v>
      </c>
      <c r="AB440" s="1" t="str">
        <f t="shared" si="15"/>
        <v>BPS Kabupaten Sidoarjo</v>
      </c>
      <c r="AD440" s="1" t="s">
        <v>1150</v>
      </c>
      <c r="AE440" s="5" t="s">
        <v>698</v>
      </c>
      <c r="AF440" s="2" t="s">
        <v>699</v>
      </c>
      <c r="AG440" s="1">
        <v>1</v>
      </c>
      <c r="AH440" s="5">
        <f>VLOOKUP(D440,'olah pemlap'!G$2:J$589,3,FALSE)</f>
        <v>340016879</v>
      </c>
      <c r="AI440" s="1" t="e">
        <f>VLOOKUP(AH440,BiodataPemlap!B$2:O$152,5,FALSE)</f>
        <v>#N/A</v>
      </c>
    </row>
    <row r="441" spans="1:35" ht="12.75">
      <c r="A441" s="3">
        <v>45450.914380254631</v>
      </c>
      <c r="B441" s="1" t="s">
        <v>41</v>
      </c>
      <c r="C441" s="4" t="str">
        <f t="shared" si="9"/>
        <v>DIV ST</v>
      </c>
      <c r="D441" s="24" t="s">
        <v>4859</v>
      </c>
      <c r="E441" s="2" t="s">
        <v>293</v>
      </c>
      <c r="F441" s="1">
        <f t="shared" si="16"/>
        <v>1</v>
      </c>
      <c r="G441" s="1" t="e">
        <f>VLOOKUP(D441,Sheet1!$A$2:$D$540,4,FALSE)</f>
        <v>#N/A</v>
      </c>
      <c r="H441" s="1" t="e">
        <f t="shared" si="10"/>
        <v>#N/A</v>
      </c>
      <c r="I441" s="1" t="s">
        <v>4860</v>
      </c>
      <c r="J441" s="25" t="s">
        <v>4861</v>
      </c>
      <c r="K441" s="23" t="str">
        <f t="shared" si="11"/>
        <v>6288260406498</v>
      </c>
      <c r="L441" s="23" t="s">
        <v>4862</v>
      </c>
      <c r="M441" s="1" t="s">
        <v>4863</v>
      </c>
      <c r="N441" s="1" t="s">
        <v>4864</v>
      </c>
      <c r="O441" s="1" t="s">
        <v>4865</v>
      </c>
      <c r="P441" s="1" t="s">
        <v>4866</v>
      </c>
      <c r="Q441" s="1" t="s">
        <v>1144</v>
      </c>
      <c r="R441" s="1" t="s">
        <v>4867</v>
      </c>
      <c r="S441" s="1" t="s">
        <v>1181</v>
      </c>
      <c r="T441" s="1" t="str">
        <f t="shared" si="12"/>
        <v>Jl. Setia No.36, Rt.6/Rw.2, Bidara Cina, Kecamatan Jatinegara, Kota Jakarta Timur, Daerah Khusus Ibukota Jakarta 13330</v>
      </c>
      <c r="U441" s="1" t="s">
        <v>1158</v>
      </c>
      <c r="V441" s="1" t="s">
        <v>1311</v>
      </c>
      <c r="W441" s="1" t="s">
        <v>1183</v>
      </c>
      <c r="X441" s="1" t="s">
        <v>1311</v>
      </c>
      <c r="Y441" s="1" t="str">
        <f t="shared" si="13"/>
        <v>31</v>
      </c>
      <c r="Z441" s="1" t="str">
        <f>VLOOKUP(Y441,ja!E$2:F$35,2,FALSE)</f>
        <v>DKI Jakarta</v>
      </c>
      <c r="AA441" s="1" t="str">
        <f t="shared" si="14"/>
        <v>3173</v>
      </c>
      <c r="AB441" s="1" t="str">
        <f t="shared" si="15"/>
        <v>BPS Kota Jakarta Pusat</v>
      </c>
      <c r="AD441" s="1" t="s">
        <v>1150</v>
      </c>
      <c r="AE441" s="5" t="s">
        <v>285</v>
      </c>
      <c r="AF441" s="2" t="s">
        <v>286</v>
      </c>
      <c r="AG441" s="1">
        <v>1</v>
      </c>
      <c r="AH441" s="5">
        <f>VLOOKUP(D441,'olah pemlap'!G$2:J$589,3,FALSE)</f>
        <v>340054848</v>
      </c>
      <c r="AI441" s="1" t="e">
        <f>VLOOKUP(AH441,BiodataPemlap!B$2:O$152,5,FALSE)</f>
        <v>#N/A</v>
      </c>
    </row>
    <row r="442" spans="1:35" ht="12.75">
      <c r="A442" s="3">
        <v>45451.474305231481</v>
      </c>
      <c r="B442" s="1" t="s">
        <v>11</v>
      </c>
      <c r="C442" s="4" t="str">
        <f t="shared" si="9"/>
        <v>DIV KS</v>
      </c>
      <c r="D442" s="24" t="s">
        <v>4868</v>
      </c>
      <c r="E442" s="2" t="s">
        <v>361</v>
      </c>
      <c r="F442" s="1">
        <f t="shared" si="16"/>
        <v>1</v>
      </c>
      <c r="G442" s="1" t="e">
        <f>VLOOKUP(D442,Sheet1!$A$2:$D$540,4,FALSE)</f>
        <v>#N/A</v>
      </c>
      <c r="H442" s="1" t="e">
        <f t="shared" si="10"/>
        <v>#N/A</v>
      </c>
      <c r="I442" s="1" t="s">
        <v>4869</v>
      </c>
      <c r="J442" s="25" t="s">
        <v>4870</v>
      </c>
      <c r="K442" s="23" t="str">
        <f t="shared" si="11"/>
        <v>6289602499078</v>
      </c>
      <c r="L442" s="23" t="s">
        <v>4871</v>
      </c>
      <c r="M442" s="1" t="s">
        <v>4872</v>
      </c>
      <c r="N442" s="1" t="s">
        <v>1155</v>
      </c>
      <c r="O442" s="1" t="s">
        <v>2023</v>
      </c>
      <c r="P442" s="1" t="s">
        <v>4873</v>
      </c>
      <c r="Q442" s="1" t="s">
        <v>1144</v>
      </c>
      <c r="R442" s="1" t="s">
        <v>4874</v>
      </c>
      <c r="S442" s="1" t="s">
        <v>1309</v>
      </c>
      <c r="T442" s="1" t="str">
        <f t="shared" si="12"/>
        <v xml:space="preserve">Perum Pakis Jalio Blok B26, Rt 02 Rw 03, Kel. Sumberrejo, Kec. Banyuwangi </v>
      </c>
      <c r="U442" s="1" t="s">
        <v>2432</v>
      </c>
      <c r="V442" s="1" t="s">
        <v>2423</v>
      </c>
      <c r="W442" s="1" t="s">
        <v>4875</v>
      </c>
      <c r="X442" s="1" t="s">
        <v>2423</v>
      </c>
      <c r="Y442" s="1" t="str">
        <f t="shared" si="13"/>
        <v>32</v>
      </c>
      <c r="Z442" s="1" t="str">
        <f>VLOOKUP(Y442,ja!E$2:F$35,2,FALSE)</f>
        <v>Jawa Barat</v>
      </c>
      <c r="AA442" s="1" t="str">
        <f t="shared" si="14"/>
        <v>3276</v>
      </c>
      <c r="AB442" s="1" t="str">
        <f t="shared" si="15"/>
        <v>BPS Kota Depok</v>
      </c>
      <c r="AD442" s="1" t="s">
        <v>1150</v>
      </c>
      <c r="AE442" s="5" t="s">
        <v>358</v>
      </c>
      <c r="AF442" s="2" t="s">
        <v>359</v>
      </c>
      <c r="AG442" s="1">
        <v>1</v>
      </c>
      <c r="AH442" s="5">
        <f>VLOOKUP(D442,'olah pemlap'!G$2:J$589,3,FALSE)</f>
        <v>340019969</v>
      </c>
      <c r="AI442" s="1" t="e">
        <f>VLOOKUP(AH442,BiodataPemlap!B$2:O$152,5,FALSE)</f>
        <v>#N/A</v>
      </c>
    </row>
    <row r="443" spans="1:35" ht="12.75">
      <c r="A443" s="3">
        <v>45450.947093124996</v>
      </c>
      <c r="B443" s="1" t="s">
        <v>38</v>
      </c>
      <c r="C443" s="4" t="str">
        <f t="shared" si="9"/>
        <v>DIV ST</v>
      </c>
      <c r="D443" s="24" t="s">
        <v>4876</v>
      </c>
      <c r="E443" s="2" t="s">
        <v>798</v>
      </c>
      <c r="F443" s="1">
        <f t="shared" si="16"/>
        <v>1</v>
      </c>
      <c r="G443" s="1" t="e">
        <f>VLOOKUP(D443,Sheet1!$A$2:$D$540,4,FALSE)</f>
        <v>#N/A</v>
      </c>
      <c r="H443" s="1" t="e">
        <f t="shared" si="10"/>
        <v>#N/A</v>
      </c>
      <c r="I443" s="1" t="s">
        <v>4877</v>
      </c>
      <c r="J443" s="25" t="s">
        <v>4878</v>
      </c>
      <c r="K443" s="23" t="str">
        <f t="shared" si="11"/>
        <v>6281239170252</v>
      </c>
      <c r="L443" s="26" t="s">
        <v>4879</v>
      </c>
      <c r="M443" s="1" t="s">
        <v>798</v>
      </c>
      <c r="N443" s="1" t="s">
        <v>1141</v>
      </c>
      <c r="O443" s="1" t="s">
        <v>4880</v>
      </c>
      <c r="P443" s="1" t="s">
        <v>4881</v>
      </c>
      <c r="Q443" s="1" t="s">
        <v>1144</v>
      </c>
      <c r="R443" s="1" t="s">
        <v>4882</v>
      </c>
      <c r="S443" s="1" t="s">
        <v>3396</v>
      </c>
      <c r="T443" s="1" t="str">
        <f t="shared" si="12"/>
        <v>Jalan Nenas, No. 1027, Telagemas, Kelurahan Subagan, Kecamatan Karangasem</v>
      </c>
      <c r="U443" s="1" t="s">
        <v>3397</v>
      </c>
      <c r="V443" s="1" t="s">
        <v>3398</v>
      </c>
      <c r="W443" s="1" t="s">
        <v>3399</v>
      </c>
      <c r="X443" s="1" t="s">
        <v>3398</v>
      </c>
      <c r="Y443" s="1" t="str">
        <f t="shared" si="13"/>
        <v>51</v>
      </c>
      <c r="Z443" s="1" t="str">
        <f>VLOOKUP(Y443,ja!E$2:F$35,2,FALSE)</f>
        <v>Bali</v>
      </c>
      <c r="AA443" s="1" t="str">
        <f t="shared" si="14"/>
        <v>5107</v>
      </c>
      <c r="AB443" s="1" t="str">
        <f t="shared" si="15"/>
        <v>BPS Kabupaten Karangasem</v>
      </c>
      <c r="AD443" s="1" t="s">
        <v>1150</v>
      </c>
      <c r="AE443" s="5" t="s">
        <v>795</v>
      </c>
      <c r="AF443" s="2" t="s">
        <v>796</v>
      </c>
      <c r="AG443" s="1">
        <v>1</v>
      </c>
      <c r="AH443" s="5">
        <f>VLOOKUP(D443,'olah pemlap'!G$2:J$589,3,FALSE)</f>
        <v>340015244</v>
      </c>
      <c r="AI443" s="1" t="e">
        <f>VLOOKUP(AH443,BiodataPemlap!B$2:O$152,5,FALSE)</f>
        <v>#N/A</v>
      </c>
    </row>
    <row r="444" spans="1:35" ht="12.75">
      <c r="A444" s="3">
        <v>45450.948097581015</v>
      </c>
      <c r="B444" s="1" t="s">
        <v>38</v>
      </c>
      <c r="C444" s="4" t="str">
        <f t="shared" si="9"/>
        <v>DIV ST</v>
      </c>
      <c r="D444" s="24" t="s">
        <v>4883</v>
      </c>
      <c r="E444" s="2" t="s">
        <v>495</v>
      </c>
      <c r="F444" s="1">
        <f t="shared" si="16"/>
        <v>1</v>
      </c>
      <c r="G444" s="1" t="e">
        <f>VLOOKUP(D444,Sheet1!$A$2:$D$540,4,FALSE)</f>
        <v>#N/A</v>
      </c>
      <c r="H444" s="1" t="e">
        <f t="shared" si="10"/>
        <v>#N/A</v>
      </c>
      <c r="I444" s="1" t="s">
        <v>4884</v>
      </c>
      <c r="J444" s="25" t="s">
        <v>4885</v>
      </c>
      <c r="K444" s="23" t="str">
        <f t="shared" si="11"/>
        <v>6288216676243</v>
      </c>
      <c r="L444" s="23" t="s">
        <v>4886</v>
      </c>
      <c r="M444" s="1" t="s">
        <v>4887</v>
      </c>
      <c r="N444" s="1" t="s">
        <v>1141</v>
      </c>
      <c r="O444" s="1" t="s">
        <v>4888</v>
      </c>
      <c r="P444" s="1" t="s">
        <v>4889</v>
      </c>
      <c r="Q444" s="1" t="s">
        <v>1144</v>
      </c>
      <c r="R444" s="1" t="s">
        <v>4890</v>
      </c>
      <c r="S444" s="1" t="s">
        <v>1558</v>
      </c>
      <c r="T444" s="1" t="str">
        <f t="shared" si="12"/>
        <v>Jalan Kanthil Rt 12 Rw 06, Desa Ngijo Kecamatan Tasikmadu, Kabupaten Karanganyar</v>
      </c>
      <c r="U444" s="1" t="s">
        <v>1558</v>
      </c>
      <c r="V444" s="1" t="s">
        <v>1560</v>
      </c>
      <c r="W444" s="1" t="s">
        <v>1561</v>
      </c>
      <c r="X444" s="1" t="s">
        <v>1560</v>
      </c>
      <c r="Y444" s="1" t="str">
        <f t="shared" si="13"/>
        <v>33</v>
      </c>
      <c r="Z444" s="1" t="str">
        <f>VLOOKUP(Y444,ja!E$2:F$35,2,FALSE)</f>
        <v>Jawa Tengah</v>
      </c>
      <c r="AA444" s="1" t="str">
        <f t="shared" si="14"/>
        <v>3313</v>
      </c>
      <c r="AB444" s="1" t="str">
        <f t="shared" si="15"/>
        <v>BPS Kabupaten Karanganyar</v>
      </c>
      <c r="AD444" s="1" t="s">
        <v>1150</v>
      </c>
      <c r="AE444" s="5" t="s">
        <v>487</v>
      </c>
      <c r="AF444" s="2" t="s">
        <v>488</v>
      </c>
      <c r="AG444" s="1">
        <v>1</v>
      </c>
      <c r="AH444" s="5">
        <f>VLOOKUP(D444,'olah pemlap'!G$2:J$589,3,FALSE)</f>
        <v>340019213</v>
      </c>
      <c r="AI444" s="1" t="e">
        <f>VLOOKUP(AH444,BiodataPemlap!B$2:O$152,5,FALSE)</f>
        <v>#N/A</v>
      </c>
    </row>
    <row r="445" spans="1:35" ht="12.75">
      <c r="A445" s="3">
        <v>45450.952402465278</v>
      </c>
      <c r="B445" s="1" t="s">
        <v>38</v>
      </c>
      <c r="C445" s="4" t="str">
        <f t="shared" si="9"/>
        <v>DIV ST</v>
      </c>
      <c r="D445" s="24" t="s">
        <v>4891</v>
      </c>
      <c r="E445" s="2" t="s">
        <v>4892</v>
      </c>
      <c r="F445" s="1">
        <f t="shared" si="16"/>
        <v>1</v>
      </c>
      <c r="G445" s="1" t="e">
        <f>VLOOKUP(D445,Sheet1!$A$2:$D$540,4,FALSE)</f>
        <v>#N/A</v>
      </c>
      <c r="H445" s="1" t="e">
        <f t="shared" si="10"/>
        <v>#N/A</v>
      </c>
      <c r="I445" s="1" t="s">
        <v>4893</v>
      </c>
      <c r="J445" s="25" t="s">
        <v>4894</v>
      </c>
      <c r="K445" s="23" t="str">
        <f t="shared" si="11"/>
        <v>6281917917420</v>
      </c>
      <c r="L445" s="23" t="s">
        <v>4895</v>
      </c>
      <c r="M445" s="1" t="s">
        <v>4896</v>
      </c>
      <c r="N445" s="1" t="s">
        <v>1141</v>
      </c>
      <c r="O445" s="1" t="s">
        <v>4897</v>
      </c>
      <c r="P445" s="1" t="s">
        <v>4898</v>
      </c>
      <c r="Q445" s="1" t="s">
        <v>1144</v>
      </c>
      <c r="R445" s="1" t="s">
        <v>4899</v>
      </c>
      <c r="S445" s="1" t="s">
        <v>4900</v>
      </c>
      <c r="T445" s="1" t="str">
        <f t="shared" si="12"/>
        <v>00/00, Jl. Putra Yudha, Banjar Penatahan, Susut</v>
      </c>
      <c r="U445" s="1" t="s">
        <v>4901</v>
      </c>
      <c r="V445" s="1" t="s">
        <v>4902</v>
      </c>
      <c r="W445" s="1" t="s">
        <v>4903</v>
      </c>
      <c r="X445" s="1" t="s">
        <v>4902</v>
      </c>
      <c r="Y445" s="1" t="str">
        <f t="shared" si="13"/>
        <v>51</v>
      </c>
      <c r="Z445" s="1" t="str">
        <f>VLOOKUP(Y445,ja!E$2:F$35,2,FALSE)</f>
        <v>Bali</v>
      </c>
      <c r="AA445" s="1" t="str">
        <f t="shared" si="14"/>
        <v>5106</v>
      </c>
      <c r="AB445" s="1" t="str">
        <f t="shared" si="15"/>
        <v>BPS Kabupaten Bangli</v>
      </c>
      <c r="AD445" s="1" t="s">
        <v>1150</v>
      </c>
      <c r="AE445" s="5" t="s">
        <v>792</v>
      </c>
      <c r="AF445" s="2" t="s">
        <v>793</v>
      </c>
      <c r="AG445" s="1">
        <v>1</v>
      </c>
      <c r="AH445" s="5">
        <f>VLOOKUP(D445,'olah pemlap'!G$2:J$589,3,FALSE)</f>
        <v>340058432</v>
      </c>
      <c r="AI445" s="1" t="e">
        <f>VLOOKUP(AH445,BiodataPemlap!B$2:O$152,5,FALSE)</f>
        <v>#N/A</v>
      </c>
    </row>
    <row r="446" spans="1:35" ht="12.75">
      <c r="A446" s="3">
        <v>45450.967976956017</v>
      </c>
      <c r="B446" s="1" t="s">
        <v>20</v>
      </c>
      <c r="C446" s="4" t="str">
        <f t="shared" si="9"/>
        <v>DIV ST</v>
      </c>
      <c r="D446" s="24" t="s">
        <v>4904</v>
      </c>
      <c r="E446" s="2" t="s">
        <v>712</v>
      </c>
      <c r="F446" s="1">
        <f t="shared" si="16"/>
        <v>1</v>
      </c>
      <c r="G446" s="1" t="e">
        <f>VLOOKUP(D446,Sheet1!$A$2:$D$540,4,FALSE)</f>
        <v>#N/A</v>
      </c>
      <c r="H446" s="1" t="e">
        <f t="shared" si="10"/>
        <v>#N/A</v>
      </c>
      <c r="I446" s="1" t="s">
        <v>4905</v>
      </c>
      <c r="J446" s="25" t="s">
        <v>4906</v>
      </c>
      <c r="K446" s="23" t="str">
        <f t="shared" si="11"/>
        <v>6285731775790</v>
      </c>
      <c r="L446" s="23" t="s">
        <v>4907</v>
      </c>
      <c r="M446" s="1" t="s">
        <v>4908</v>
      </c>
      <c r="N446" s="1" t="s">
        <v>1141</v>
      </c>
      <c r="O446" s="1" t="s">
        <v>4909</v>
      </c>
      <c r="P446" s="1" t="s">
        <v>4910</v>
      </c>
      <c r="Q446" s="1" t="s">
        <v>1144</v>
      </c>
      <c r="R446" s="1" t="s">
        <v>4911</v>
      </c>
      <c r="S446" s="1" t="s">
        <v>4912</v>
      </c>
      <c r="T446" s="1" t="str">
        <f t="shared" si="12"/>
        <v>Rt.02 Rw.01, No. 28, Jalan Sumberan, Desa Plandaan, Kelurahan Plandaan, Kecamatan Plandaan</v>
      </c>
      <c r="U446" s="1" t="s">
        <v>1319</v>
      </c>
      <c r="V446" s="1" t="s">
        <v>4913</v>
      </c>
      <c r="W446" s="1" t="s">
        <v>1321</v>
      </c>
      <c r="X446" s="1" t="s">
        <v>4913</v>
      </c>
      <c r="Y446" s="1" t="str">
        <f t="shared" si="13"/>
        <v>35</v>
      </c>
      <c r="Z446" s="1" t="str">
        <f>VLOOKUP(Y446,ja!E$2:F$35,2,FALSE)</f>
        <v>Jawa Timur</v>
      </c>
      <c r="AA446" s="1" t="str">
        <f t="shared" si="14"/>
        <v>3517</v>
      </c>
      <c r="AB446" s="1" t="str">
        <f t="shared" si="15"/>
        <v>BPS Kabupaten Jombang</v>
      </c>
      <c r="AD446" s="1" t="s">
        <v>1150</v>
      </c>
      <c r="AE446" s="5" t="s">
        <v>713</v>
      </c>
      <c r="AF446" s="2" t="s">
        <v>714</v>
      </c>
      <c r="AG446" s="1">
        <v>1</v>
      </c>
      <c r="AH446" s="5">
        <f>VLOOKUP(D446,'olah pemlap'!G$2:J$589,3,FALSE)</f>
        <v>340020209</v>
      </c>
      <c r="AI446" s="1" t="e">
        <f>VLOOKUP(AH446,BiodataPemlap!B$2:O$152,5,FALSE)</f>
        <v>#N/A</v>
      </c>
    </row>
    <row r="447" spans="1:35" ht="12.75">
      <c r="A447" s="3">
        <v>45450.971310428242</v>
      </c>
      <c r="B447" s="1" t="s">
        <v>62</v>
      </c>
      <c r="C447" s="4" t="str">
        <f t="shared" si="9"/>
        <v>DIV KS</v>
      </c>
      <c r="D447" s="24" t="s">
        <v>4914</v>
      </c>
      <c r="E447" s="2" t="s">
        <v>914</v>
      </c>
      <c r="F447" s="1">
        <f t="shared" si="16"/>
        <v>1</v>
      </c>
      <c r="G447" s="1" t="e">
        <f>VLOOKUP(D447,Sheet1!$A$2:$D$540,4,FALSE)</f>
        <v>#N/A</v>
      </c>
      <c r="H447" s="1" t="e">
        <f t="shared" si="10"/>
        <v>#N/A</v>
      </c>
      <c r="I447" s="1" t="s">
        <v>4915</v>
      </c>
      <c r="J447" s="25" t="s">
        <v>4916</v>
      </c>
      <c r="K447" s="23" t="str">
        <f t="shared" si="11"/>
        <v>6282259461981</v>
      </c>
      <c r="L447" s="26" t="s">
        <v>4917</v>
      </c>
      <c r="M447" s="1" t="s">
        <v>4918</v>
      </c>
      <c r="N447" s="1" t="s">
        <v>1177</v>
      </c>
      <c r="O447" s="1" t="s">
        <v>4919</v>
      </c>
      <c r="P447" s="1" t="s">
        <v>4920</v>
      </c>
      <c r="Q447" s="1" t="s">
        <v>1144</v>
      </c>
      <c r="R447" s="1" t="s">
        <v>4921</v>
      </c>
      <c r="S447" s="1" t="s">
        <v>4922</v>
      </c>
      <c r="T447" s="1" t="str">
        <f t="shared" si="12"/>
        <v>Rt 002/Rw 003, Jalan Kh. Syukur (Dekat Masjid Nur-Syarif), Kelurahan Tanganapada, Kecamatan Murhum</v>
      </c>
      <c r="U447" s="1" t="s">
        <v>3773</v>
      </c>
      <c r="V447" s="1" t="s">
        <v>4923</v>
      </c>
      <c r="W447" s="1" t="s">
        <v>2344</v>
      </c>
      <c r="X447" s="1" t="s">
        <v>4923</v>
      </c>
      <c r="Y447" s="1" t="str">
        <f t="shared" si="13"/>
        <v>74</v>
      </c>
      <c r="Z447" s="1" t="str">
        <f>VLOOKUP(Y447,ja!E$2:F$35,2,FALSE)</f>
        <v>Sulawesi Tenggara</v>
      </c>
      <c r="AA447" s="1" t="str">
        <f t="shared" si="14"/>
        <v>7472</v>
      </c>
      <c r="AB447" s="1" t="str">
        <f t="shared" si="15"/>
        <v>BPS Kota Baubau</v>
      </c>
      <c r="AD447" s="1" t="s">
        <v>1150</v>
      </c>
      <c r="AE447" s="5" t="s">
        <v>915</v>
      </c>
      <c r="AF447" s="2" t="s">
        <v>916</v>
      </c>
      <c r="AG447" s="1">
        <v>1</v>
      </c>
      <c r="AH447" s="5">
        <f>VLOOKUP(D447,'olah pemlap'!G$2:J$589,3,FALSE)</f>
        <v>340055497</v>
      </c>
      <c r="AI447" s="1" t="e">
        <f>VLOOKUP(AH447,BiodataPemlap!B$2:O$152,5,FALSE)</f>
        <v>#N/A</v>
      </c>
    </row>
    <row r="448" spans="1:35" ht="12.75">
      <c r="A448" s="3">
        <v>45450.973821134263</v>
      </c>
      <c r="B448" s="1" t="s">
        <v>38</v>
      </c>
      <c r="C448" s="4" t="str">
        <f t="shared" si="9"/>
        <v>DIV ST</v>
      </c>
      <c r="D448" s="24" t="s">
        <v>4924</v>
      </c>
      <c r="E448" s="2" t="s">
        <v>625</v>
      </c>
      <c r="F448" s="1">
        <f t="shared" si="16"/>
        <v>1</v>
      </c>
      <c r="G448" s="1" t="e">
        <f>VLOOKUP(D448,Sheet1!$A$2:$D$540,4,FALSE)</f>
        <v>#N/A</v>
      </c>
      <c r="H448" s="1" t="e">
        <f t="shared" si="10"/>
        <v>#N/A</v>
      </c>
      <c r="I448" s="1" t="s">
        <v>4925</v>
      </c>
      <c r="J448" s="25" t="s">
        <v>4926</v>
      </c>
      <c r="K448" s="23" t="str">
        <f t="shared" si="11"/>
        <v>6285803787313</v>
      </c>
      <c r="L448" s="23" t="s">
        <v>4927</v>
      </c>
      <c r="M448" s="1" t="s">
        <v>4928</v>
      </c>
      <c r="N448" s="1" t="s">
        <v>1141</v>
      </c>
      <c r="O448" s="1" t="s">
        <v>4929</v>
      </c>
      <c r="P448" s="1" t="s">
        <v>4930</v>
      </c>
      <c r="Q448" s="1" t="s">
        <v>1144</v>
      </c>
      <c r="R448" s="1" t="s">
        <v>4931</v>
      </c>
      <c r="S448" s="1" t="s">
        <v>1540</v>
      </c>
      <c r="T448" s="1" t="str">
        <f t="shared" si="12"/>
        <v>Perum. Banguntapan Permai D.20 Baturetno, Banguntapan, Bantul</v>
      </c>
      <c r="U448" s="1" t="s">
        <v>1147</v>
      </c>
      <c r="V448" s="1" t="s">
        <v>1149</v>
      </c>
      <c r="W448" s="1" t="s">
        <v>1541</v>
      </c>
      <c r="X448" s="1" t="s">
        <v>1149</v>
      </c>
      <c r="Y448" s="1" t="str">
        <f t="shared" si="13"/>
        <v>34</v>
      </c>
      <c r="Z448" s="1" t="str">
        <f>VLOOKUP(Y448,ja!E$2:F$35,2,FALSE)</f>
        <v>DI Yogyakarta</v>
      </c>
      <c r="AA448" s="1" t="str">
        <f t="shared" si="14"/>
        <v>3471</v>
      </c>
      <c r="AB448" s="1" t="str">
        <f t="shared" si="15"/>
        <v>BPS Kota Yogyakarta</v>
      </c>
      <c r="AD448" s="1" t="s">
        <v>1150</v>
      </c>
      <c r="AE448" s="5" t="s">
        <v>617</v>
      </c>
      <c r="AF448" s="2" t="s">
        <v>618</v>
      </c>
      <c r="AG448" s="1">
        <v>1</v>
      </c>
      <c r="AH448" s="5">
        <f>VLOOKUP(D448,'olah pemlap'!G$2:J$589,3,FALSE)</f>
        <v>340015618</v>
      </c>
      <c r="AI448" s="1" t="e">
        <f>VLOOKUP(AH448,BiodataPemlap!B$2:O$152,5,FALSE)</f>
        <v>#N/A</v>
      </c>
    </row>
    <row r="449" spans="1:35" ht="12.75">
      <c r="A449" s="3">
        <v>45451.493456666663</v>
      </c>
      <c r="B449" s="1" t="s">
        <v>35</v>
      </c>
      <c r="C449" s="4" t="str">
        <f t="shared" si="9"/>
        <v>DIV ST</v>
      </c>
      <c r="D449" s="24" t="s">
        <v>4932</v>
      </c>
      <c r="E449" s="2" t="s">
        <v>264</v>
      </c>
      <c r="F449" s="1">
        <f t="shared" si="16"/>
        <v>1</v>
      </c>
      <c r="G449" s="1" t="e">
        <f>VLOOKUP(D449,Sheet1!$A$2:$D$540,4,FALSE)</f>
        <v>#N/A</v>
      </c>
      <c r="H449" s="1" t="e">
        <f t="shared" si="10"/>
        <v>#N/A</v>
      </c>
      <c r="I449" s="1" t="s">
        <v>4933</v>
      </c>
      <c r="J449" s="25" t="s">
        <v>4934</v>
      </c>
      <c r="K449" s="23" t="str">
        <f t="shared" si="11"/>
        <v>6281218659804</v>
      </c>
      <c r="L449" s="26" t="s">
        <v>4935</v>
      </c>
      <c r="M449" s="1" t="s">
        <v>4936</v>
      </c>
      <c r="N449" s="1" t="s">
        <v>1141</v>
      </c>
      <c r="O449" s="1" t="s">
        <v>4937</v>
      </c>
      <c r="P449" s="1" t="s">
        <v>4938</v>
      </c>
      <c r="Q449" s="1" t="s">
        <v>1144</v>
      </c>
      <c r="R449" s="1" t="s">
        <v>4939</v>
      </c>
      <c r="S449" s="1" t="s">
        <v>2422</v>
      </c>
      <c r="T449" s="1" t="str">
        <f t="shared" si="12"/>
        <v>Wisma Kost Saabun, Jalan Otista Raya No.5A, Rt.10/Rw.2, Kelurahan Bidara Cina, Kecamatan Jatinegara</v>
      </c>
      <c r="U449" s="1" t="s">
        <v>1159</v>
      </c>
      <c r="V449" s="1" t="s">
        <v>1311</v>
      </c>
      <c r="W449" s="1" t="s">
        <v>1160</v>
      </c>
      <c r="X449" s="1" t="s">
        <v>2960</v>
      </c>
      <c r="Y449" s="1" t="str">
        <f t="shared" si="13"/>
        <v>31</v>
      </c>
      <c r="Z449" s="1" t="str">
        <f>VLOOKUP(Y449,ja!E$2:F$35,2,FALSE)</f>
        <v>DKI Jakarta</v>
      </c>
      <c r="AA449" s="1" t="str">
        <f t="shared" si="14"/>
        <v>3101</v>
      </c>
      <c r="AB449" s="1" t="str">
        <f t="shared" si="15"/>
        <v>BPS Kabupaten Kepulauan Seribu</v>
      </c>
      <c r="AD449" s="1" t="s">
        <v>1150</v>
      </c>
      <c r="AE449" s="5" t="s">
        <v>258</v>
      </c>
      <c r="AF449" s="2" t="s">
        <v>259</v>
      </c>
      <c r="AG449" s="1">
        <v>1</v>
      </c>
      <c r="AH449" s="5">
        <f>VLOOKUP(D449,'olah pemlap'!G$2:J$589,3,FALSE)</f>
        <v>340057201</v>
      </c>
      <c r="AI449" s="1" t="e">
        <f>VLOOKUP(AH449,BiodataPemlap!B$2:O$152,5,FALSE)</f>
        <v>#N/A</v>
      </c>
    </row>
    <row r="450" spans="1:35" ht="12.75">
      <c r="A450" s="3">
        <v>45450.992872858798</v>
      </c>
      <c r="B450" s="1" t="s">
        <v>141</v>
      </c>
      <c r="C450" s="4" t="str">
        <f t="shared" si="9"/>
        <v>DIV ST</v>
      </c>
      <c r="D450" s="24" t="s">
        <v>4940</v>
      </c>
      <c r="E450" s="2" t="s">
        <v>4941</v>
      </c>
      <c r="F450" s="1">
        <f t="shared" si="16"/>
        <v>1</v>
      </c>
      <c r="G450" s="1" t="e">
        <f>VLOOKUP(D450,Sheet1!$A$2:$D$540,4,FALSE)</f>
        <v>#N/A</v>
      </c>
      <c r="H450" s="1" t="e">
        <f t="shared" si="10"/>
        <v>#N/A</v>
      </c>
      <c r="I450" s="1" t="s">
        <v>4942</v>
      </c>
      <c r="J450" s="1">
        <v>628979582277</v>
      </c>
      <c r="K450" s="23">
        <f t="shared" si="11"/>
        <v>628979582277</v>
      </c>
      <c r="L450" s="23" t="s">
        <v>4943</v>
      </c>
      <c r="M450" s="1" t="s">
        <v>4941</v>
      </c>
      <c r="N450" s="1" t="s">
        <v>1177</v>
      </c>
      <c r="O450" s="1" t="s">
        <v>4944</v>
      </c>
      <c r="P450" s="1" t="s">
        <v>4945</v>
      </c>
      <c r="Q450" s="1" t="s">
        <v>1144</v>
      </c>
      <c r="R450" s="1" t="s">
        <v>4946</v>
      </c>
      <c r="S450" s="1" t="s">
        <v>4947</v>
      </c>
      <c r="T450" s="1" t="str">
        <f t="shared" si="12"/>
        <v>Jalan Ki. Hajar. Dewantara No.25 Rt.4/Rw.4 Kel. Pringsewu Selatan, Kec.Pringsewu</v>
      </c>
      <c r="U450" s="1" t="s">
        <v>1672</v>
      </c>
      <c r="V450" s="1" t="s">
        <v>4948</v>
      </c>
      <c r="W450" s="1" t="s">
        <v>1674</v>
      </c>
      <c r="X450" s="1" t="s">
        <v>4948</v>
      </c>
      <c r="Y450" s="1" t="str">
        <f t="shared" si="13"/>
        <v>18</v>
      </c>
      <c r="Z450" s="1" t="str">
        <f>VLOOKUP(Y450,ja!E$2:F$35,2,FALSE)</f>
        <v>Lampung</v>
      </c>
      <c r="AA450" s="1" t="str">
        <f t="shared" si="14"/>
        <v>1810</v>
      </c>
      <c r="AB450" s="1" t="str">
        <f t="shared" si="15"/>
        <v>BPS Kabupaten Pringsewu</v>
      </c>
      <c r="AD450" s="1" t="s">
        <v>1150</v>
      </c>
      <c r="AE450" s="5" t="s">
        <v>202</v>
      </c>
      <c r="AF450" s="2" t="s">
        <v>203</v>
      </c>
      <c r="AG450" s="1">
        <v>1</v>
      </c>
      <c r="AH450" s="5">
        <f>VLOOKUP(D450,'olah pemlap'!G$2:J$589,3,FALSE)</f>
        <v>340019181</v>
      </c>
      <c r="AI450" s="1" t="e">
        <f>VLOOKUP(AH450,BiodataPemlap!B$2:O$152,5,FALSE)</f>
        <v>#N/A</v>
      </c>
    </row>
    <row r="451" spans="1:35" ht="12.75">
      <c r="A451" s="3">
        <v>45450.992984189812</v>
      </c>
      <c r="B451" s="1" t="s">
        <v>11</v>
      </c>
      <c r="C451" s="4" t="str">
        <f t="shared" si="9"/>
        <v>DIV KS</v>
      </c>
      <c r="D451" s="24" t="s">
        <v>4949</v>
      </c>
      <c r="E451" s="2" t="s">
        <v>703</v>
      </c>
      <c r="F451" s="1">
        <f t="shared" si="16"/>
        <v>1</v>
      </c>
      <c r="G451" s="1" t="e">
        <f>VLOOKUP(D451,Sheet1!$A$2:$D$540,4,FALSE)</f>
        <v>#N/A</v>
      </c>
      <c r="H451" s="1" t="e">
        <f t="shared" si="10"/>
        <v>#N/A</v>
      </c>
      <c r="I451" s="1" t="s">
        <v>4950</v>
      </c>
      <c r="J451" s="25" t="s">
        <v>4951</v>
      </c>
      <c r="K451" s="23" t="str">
        <f t="shared" si="11"/>
        <v>6285748103989</v>
      </c>
      <c r="L451" s="23" t="s">
        <v>4952</v>
      </c>
      <c r="M451" s="1" t="s">
        <v>4953</v>
      </c>
      <c r="N451" s="1" t="s">
        <v>4954</v>
      </c>
      <c r="O451" s="1" t="s">
        <v>4955</v>
      </c>
      <c r="P451" s="1" t="s">
        <v>2515</v>
      </c>
      <c r="Q451" s="1" t="s">
        <v>1144</v>
      </c>
      <c r="R451" s="1" t="s">
        <v>4956</v>
      </c>
      <c r="S451" s="1" t="s">
        <v>1267</v>
      </c>
      <c r="T451" s="1" t="str">
        <f t="shared" si="12"/>
        <v>Griya Permata Gedangan D4 No.23, Keboansikep, Gedangan</v>
      </c>
      <c r="U451" s="1" t="s">
        <v>1268</v>
      </c>
      <c r="V451" s="1" t="s">
        <v>1269</v>
      </c>
      <c r="W451" s="1" t="s">
        <v>3443</v>
      </c>
      <c r="X451" s="1" t="s">
        <v>1269</v>
      </c>
      <c r="Y451" s="1" t="str">
        <f t="shared" si="13"/>
        <v>35</v>
      </c>
      <c r="Z451" s="1" t="str">
        <f>VLOOKUP(Y451,ja!E$2:F$35,2,FALSE)</f>
        <v>Jawa Timur</v>
      </c>
      <c r="AA451" s="1" t="str">
        <f t="shared" si="14"/>
        <v>3515</v>
      </c>
      <c r="AB451" s="1" t="str">
        <f t="shared" si="15"/>
        <v>BPS Kabupaten Sidoarjo</v>
      </c>
      <c r="AD451" s="1" t="s">
        <v>1150</v>
      </c>
      <c r="AE451" s="5" t="s">
        <v>698</v>
      </c>
      <c r="AF451" s="2" t="s">
        <v>699</v>
      </c>
      <c r="AG451" s="1">
        <v>1</v>
      </c>
      <c r="AH451" s="5">
        <f>VLOOKUP(D451,'olah pemlap'!G$2:J$589,3,FALSE)</f>
        <v>340016879</v>
      </c>
      <c r="AI451" s="1" t="e">
        <f>VLOOKUP(AH451,BiodataPemlap!B$2:O$152,5,FALSE)</f>
        <v>#N/A</v>
      </c>
    </row>
    <row r="452" spans="1:35" ht="12.75">
      <c r="A452" s="3">
        <v>45451.13038037037</v>
      </c>
      <c r="B452" s="1" t="s">
        <v>103</v>
      </c>
      <c r="C452" s="4" t="str">
        <f t="shared" si="9"/>
        <v>DIV ST</v>
      </c>
      <c r="D452" s="24" t="s">
        <v>4957</v>
      </c>
      <c r="E452" s="2" t="s">
        <v>253</v>
      </c>
      <c r="F452" s="1">
        <f t="shared" si="16"/>
        <v>1</v>
      </c>
      <c r="G452" s="1" t="e">
        <f>VLOOKUP(D452,Sheet1!$A$2:$D$540,4,FALSE)</f>
        <v>#N/A</v>
      </c>
      <c r="H452" s="1" t="e">
        <f t="shared" si="10"/>
        <v>#N/A</v>
      </c>
      <c r="I452" s="1" t="s">
        <v>4958</v>
      </c>
      <c r="J452" s="25" t="s">
        <v>4959</v>
      </c>
      <c r="K452" s="23" t="str">
        <f t="shared" si="11"/>
        <v>6281282369768</v>
      </c>
      <c r="L452" s="23" t="s">
        <v>4960</v>
      </c>
      <c r="M452" s="1" t="s">
        <v>4961</v>
      </c>
      <c r="N452" s="1" t="s">
        <v>1141</v>
      </c>
      <c r="O452" s="1" t="s">
        <v>4962</v>
      </c>
      <c r="P452" s="1" t="s">
        <v>4963</v>
      </c>
      <c r="Q452" s="1" t="s">
        <v>1144</v>
      </c>
      <c r="R452" s="1" t="s">
        <v>4964</v>
      </c>
      <c r="S452" s="1" t="s">
        <v>1158</v>
      </c>
      <c r="T452" s="1" t="str">
        <f t="shared" si="12"/>
        <v>Jalan Otista Iii No 23, Rt 8/Rw 9, Bidara Cina, Jatinegara</v>
      </c>
      <c r="U452" s="1" t="s">
        <v>1159</v>
      </c>
      <c r="V452" s="1" t="s">
        <v>1160</v>
      </c>
      <c r="W452" s="1" t="s">
        <v>1161</v>
      </c>
      <c r="X452" s="1" t="s">
        <v>1160</v>
      </c>
      <c r="Y452" s="1" t="str">
        <f t="shared" si="13"/>
        <v>31</v>
      </c>
      <c r="Z452" s="1" t="str">
        <f>VLOOKUP(Y452,ja!E$2:F$35,2,FALSE)</f>
        <v>DKI Jakarta</v>
      </c>
      <c r="AA452" s="1" t="str">
        <f t="shared" si="14"/>
        <v>3100</v>
      </c>
      <c r="AB452" s="1" t="str">
        <f t="shared" si="15"/>
        <v>BPS Provinsi DKI Jakarta</v>
      </c>
      <c r="AD452" s="1" t="s">
        <v>1150</v>
      </c>
      <c r="AE452" s="5" t="s">
        <v>225</v>
      </c>
      <c r="AF452" s="2" t="s">
        <v>226</v>
      </c>
      <c r="AG452" s="1">
        <v>1</v>
      </c>
      <c r="AH452" s="5">
        <f>VLOOKUP(D452,'olah pemlap'!G$2:J$589,3,FALSE)</f>
        <v>340016936</v>
      </c>
      <c r="AI452" s="1" t="e">
        <f>VLOOKUP(AH452,BiodataPemlap!B$2:O$152,5,FALSE)</f>
        <v>#N/A</v>
      </c>
    </row>
    <row r="453" spans="1:35" ht="12.75">
      <c r="A453" s="3">
        <v>45451.017332835647</v>
      </c>
      <c r="B453" s="1" t="s">
        <v>20</v>
      </c>
      <c r="C453" s="4" t="str">
        <f t="shared" si="9"/>
        <v>DIV ST</v>
      </c>
      <c r="D453" s="24" t="s">
        <v>4965</v>
      </c>
      <c r="E453" s="2" t="s">
        <v>633</v>
      </c>
      <c r="F453" s="1">
        <f t="shared" si="16"/>
        <v>1</v>
      </c>
      <c r="G453" s="1" t="e">
        <f>VLOOKUP(D453,Sheet1!$A$2:$D$540,4,FALSE)</f>
        <v>#N/A</v>
      </c>
      <c r="H453" s="1" t="e">
        <f t="shared" si="10"/>
        <v>#N/A</v>
      </c>
      <c r="I453" s="1" t="s">
        <v>4966</v>
      </c>
      <c r="J453" s="25" t="s">
        <v>4967</v>
      </c>
      <c r="K453" s="23" t="str">
        <f t="shared" si="11"/>
        <v>6289504990871</v>
      </c>
      <c r="L453" s="23" t="s">
        <v>4968</v>
      </c>
      <c r="M453" s="1" t="s">
        <v>4969</v>
      </c>
      <c r="N453" s="1" t="s">
        <v>1141</v>
      </c>
      <c r="O453" s="1" t="s">
        <v>4970</v>
      </c>
      <c r="P453" s="1" t="s">
        <v>4971</v>
      </c>
      <c r="Q453" s="1" t="s">
        <v>1144</v>
      </c>
      <c r="R453" s="1" t="s">
        <v>4972</v>
      </c>
      <c r="S453" s="1" t="s">
        <v>1739</v>
      </c>
      <c r="T453" s="1" t="str">
        <f t="shared" si="12"/>
        <v>Jalan Ksatria Bakti No.8/Iii Rt 28 Rw 6, Kanigoro, Kartoharjo, Madiun</v>
      </c>
      <c r="U453" s="1" t="s">
        <v>1740</v>
      </c>
      <c r="V453" s="1" t="s">
        <v>1741</v>
      </c>
      <c r="W453" s="1" t="s">
        <v>1742</v>
      </c>
      <c r="X453" s="1" t="s">
        <v>1741</v>
      </c>
      <c r="Y453" s="1" t="str">
        <f t="shared" si="13"/>
        <v>35</v>
      </c>
      <c r="Z453" s="1" t="str">
        <f>VLOOKUP(Y453,ja!E$2:F$35,2,FALSE)</f>
        <v>Jawa Timur</v>
      </c>
      <c r="AA453" s="1" t="str">
        <f t="shared" si="14"/>
        <v>3577</v>
      </c>
      <c r="AB453" s="1" t="str">
        <f t="shared" si="15"/>
        <v>BPS Kota Madiun</v>
      </c>
      <c r="AC453" s="1">
        <v>3519</v>
      </c>
      <c r="AD453" s="1" t="s">
        <v>632</v>
      </c>
      <c r="AE453" s="5">
        <v>3519</v>
      </c>
      <c r="AF453" s="2" t="s">
        <v>632</v>
      </c>
      <c r="AG453" s="1">
        <v>1</v>
      </c>
      <c r="AH453" s="5">
        <f>VLOOKUP(D453,'olah pemlap'!G$2:J$589,3,FALSE)</f>
        <v>340018515</v>
      </c>
      <c r="AI453" s="1" t="e">
        <f>VLOOKUP(AH453,BiodataPemlap!B$2:O$152,5,FALSE)</f>
        <v>#N/A</v>
      </c>
    </row>
    <row r="454" spans="1:35" ht="12.75">
      <c r="A454" s="3">
        <v>45451.017826585652</v>
      </c>
      <c r="B454" s="1" t="s">
        <v>11</v>
      </c>
      <c r="C454" s="4" t="str">
        <f t="shared" si="9"/>
        <v>DIV KS</v>
      </c>
      <c r="D454" s="24" t="s">
        <v>4973</v>
      </c>
      <c r="E454" s="2" t="s">
        <v>663</v>
      </c>
      <c r="F454" s="1">
        <f t="shared" si="16"/>
        <v>1</v>
      </c>
      <c r="G454" s="1" t="e">
        <f>VLOOKUP(D454,Sheet1!$A$2:$D$540,4,FALSE)</f>
        <v>#N/A</v>
      </c>
      <c r="H454" s="1" t="e">
        <f t="shared" si="10"/>
        <v>#N/A</v>
      </c>
      <c r="I454" s="1" t="s">
        <v>4974</v>
      </c>
      <c r="J454" s="25" t="s">
        <v>4975</v>
      </c>
      <c r="K454" s="23" t="str">
        <f t="shared" si="11"/>
        <v>6289682262658</v>
      </c>
      <c r="L454" s="23" t="s">
        <v>4976</v>
      </c>
      <c r="M454" s="1" t="s">
        <v>4977</v>
      </c>
      <c r="N454" s="1" t="s">
        <v>1141</v>
      </c>
      <c r="O454" s="1" t="s">
        <v>1202</v>
      </c>
      <c r="P454" s="1" t="s">
        <v>4978</v>
      </c>
      <c r="Q454" s="1" t="s">
        <v>1144</v>
      </c>
      <c r="R454" s="1" t="s">
        <v>4979</v>
      </c>
      <c r="S454" s="1" t="s">
        <v>1205</v>
      </c>
      <c r="T454" s="1" t="str">
        <f t="shared" si="12"/>
        <v>Jl. Prof. Dr. Hamka Rt.18 Rw.06, Gang Manikoro, Kauman, Kelurahan Ngantru, Kecamatan Trenggalek</v>
      </c>
      <c r="U454" s="1" t="s">
        <v>1206</v>
      </c>
      <c r="V454" s="1" t="s">
        <v>1207</v>
      </c>
      <c r="W454" s="1" t="s">
        <v>1161</v>
      </c>
      <c r="X454" s="1" t="s">
        <v>1207</v>
      </c>
      <c r="Y454" s="1" t="str">
        <f t="shared" si="13"/>
        <v>35</v>
      </c>
      <c r="Z454" s="1" t="str">
        <f>VLOOKUP(Y454,ja!E$2:F$35,2,FALSE)</f>
        <v>Jawa Timur</v>
      </c>
      <c r="AA454" s="1" t="str">
        <f t="shared" si="14"/>
        <v>3503</v>
      </c>
      <c r="AB454" s="1" t="str">
        <f t="shared" si="15"/>
        <v>BPS Kabupaten Trenggalek</v>
      </c>
      <c r="AD454" s="1" t="s">
        <v>1150</v>
      </c>
      <c r="AE454" s="5" t="s">
        <v>660</v>
      </c>
      <c r="AF454" s="2" t="s">
        <v>661</v>
      </c>
      <c r="AG454" s="1">
        <v>1</v>
      </c>
      <c r="AH454" s="5">
        <f>VLOOKUP(D454,'olah pemlap'!G$2:J$589,3,FALSE)</f>
        <v>340050022</v>
      </c>
      <c r="AI454" s="1" t="e">
        <f>VLOOKUP(AH454,BiodataPemlap!B$2:O$152,5,FALSE)</f>
        <v>#N/A</v>
      </c>
    </row>
    <row r="455" spans="1:35" ht="12.75">
      <c r="A455" s="3">
        <v>45451.019110069443</v>
      </c>
      <c r="B455" s="1" t="s">
        <v>23</v>
      </c>
      <c r="C455" s="4" t="str">
        <f t="shared" si="9"/>
        <v>DIII ST</v>
      </c>
      <c r="D455" s="24" t="s">
        <v>4980</v>
      </c>
      <c r="E455" s="2" t="s">
        <v>932</v>
      </c>
      <c r="F455" s="1">
        <f t="shared" si="16"/>
        <v>1</v>
      </c>
      <c r="G455" s="1" t="e">
        <f>VLOOKUP(D455,Sheet1!$A$2:$D$540,4,FALSE)</f>
        <v>#N/A</v>
      </c>
      <c r="H455" s="1" t="e">
        <f t="shared" si="10"/>
        <v>#N/A</v>
      </c>
      <c r="I455" s="1" t="s">
        <v>4981</v>
      </c>
      <c r="J455" s="25" t="s">
        <v>4982</v>
      </c>
      <c r="K455" s="23" t="str">
        <f t="shared" si="11"/>
        <v>6282238129996</v>
      </c>
      <c r="L455" s="23" t="s">
        <v>4983</v>
      </c>
      <c r="M455" s="1" t="s">
        <v>932</v>
      </c>
      <c r="N455" s="1" t="s">
        <v>1141</v>
      </c>
      <c r="O455" s="1" t="s">
        <v>4984</v>
      </c>
      <c r="P455" s="1" t="s">
        <v>4985</v>
      </c>
      <c r="Q455" s="1" t="s">
        <v>1144</v>
      </c>
      <c r="R455" s="1" t="s">
        <v>4986</v>
      </c>
      <c r="S455" s="1" t="s">
        <v>4987</v>
      </c>
      <c r="T455" s="1" t="str">
        <f t="shared" si="12"/>
        <v>Rt.010/Rw.002, Jl.Pertanian, Kelurahan Rimba Jaya, Kecamatan Merauke</v>
      </c>
      <c r="U455" s="1" t="s">
        <v>4988</v>
      </c>
      <c r="V455" s="1" t="s">
        <v>4989</v>
      </c>
      <c r="W455" s="1" t="s">
        <v>1160</v>
      </c>
      <c r="X455" s="1" t="s">
        <v>4989</v>
      </c>
      <c r="Y455" s="1" t="str">
        <f t="shared" si="13"/>
        <v>94</v>
      </c>
      <c r="Z455" s="1" t="str">
        <f>VLOOKUP(Y455,ja!E$2:F$35,2,FALSE)</f>
        <v>Papua</v>
      </c>
      <c r="AA455" s="1" t="str">
        <f t="shared" si="14"/>
        <v>9401</v>
      </c>
      <c r="AB455" s="1" t="str">
        <f t="shared" si="15"/>
        <v>BPS Kabupaten Merauke</v>
      </c>
      <c r="AD455" s="1" t="s">
        <v>1150</v>
      </c>
      <c r="AE455" s="5" t="s">
        <v>933</v>
      </c>
      <c r="AF455" s="2" t="s">
        <v>934</v>
      </c>
      <c r="AG455" s="1">
        <v>1</v>
      </c>
      <c r="AH455" s="5">
        <f>VLOOKUP(D455,'olah pemlap'!G$2:J$589,3,FALSE)</f>
        <v>340055887</v>
      </c>
      <c r="AI455" s="1" t="e">
        <f>VLOOKUP(AH455,BiodataPemlap!B$2:O$152,5,FALSE)</f>
        <v>#N/A</v>
      </c>
    </row>
    <row r="456" spans="1:35" ht="12.75">
      <c r="A456" s="3">
        <v>45451.019121111109</v>
      </c>
      <c r="B456" s="1" t="s">
        <v>47</v>
      </c>
      <c r="C456" s="4" t="str">
        <f t="shared" si="9"/>
        <v>DIII ST</v>
      </c>
      <c r="D456" s="24" t="s">
        <v>4990</v>
      </c>
      <c r="E456" s="2" t="s">
        <v>931</v>
      </c>
      <c r="F456" s="1">
        <f t="shared" si="16"/>
        <v>1</v>
      </c>
      <c r="G456" s="1" t="s">
        <v>931</v>
      </c>
      <c r="H456" s="1">
        <f t="shared" si="10"/>
        <v>1</v>
      </c>
      <c r="I456" s="1" t="s">
        <v>4991</v>
      </c>
      <c r="J456" s="25" t="s">
        <v>4992</v>
      </c>
      <c r="K456" s="23" t="str">
        <f t="shared" si="11"/>
        <v>6282238214331</v>
      </c>
      <c r="L456" s="23" t="s">
        <v>4993</v>
      </c>
      <c r="M456" s="1" t="s">
        <v>4994</v>
      </c>
      <c r="N456" s="1" t="s">
        <v>1177</v>
      </c>
      <c r="O456" s="1" t="s">
        <v>4995</v>
      </c>
      <c r="P456" s="1" t="s">
        <v>4996</v>
      </c>
      <c r="Q456" s="1" t="s">
        <v>1144</v>
      </c>
      <c r="R456" s="1" t="s">
        <v>4997</v>
      </c>
      <c r="S456" s="1" t="s">
        <v>4792</v>
      </c>
      <c r="T456" s="1" t="str">
        <f t="shared" si="12"/>
        <v>Taman Calvaria, Jalan S Condronegoro, Angkasapura, Jayapura Utara, Kota Jayapura, Papua.</v>
      </c>
      <c r="U456" s="1" t="s">
        <v>4998</v>
      </c>
      <c r="V456" s="1" t="s">
        <v>4793</v>
      </c>
      <c r="W456" s="1" t="s">
        <v>4999</v>
      </c>
      <c r="X456" s="1" t="s">
        <v>4793</v>
      </c>
      <c r="Y456" s="1" t="str">
        <f t="shared" si="13"/>
        <v>94</v>
      </c>
      <c r="Z456" s="1" t="str">
        <f>VLOOKUP(Y456,ja!E$2:F$35,2,FALSE)</f>
        <v>Papua</v>
      </c>
      <c r="AA456" s="1" t="str">
        <f t="shared" si="14"/>
        <v>9400</v>
      </c>
      <c r="AB456" s="1" t="str">
        <f t="shared" si="15"/>
        <v>BPS Provinsi Papua</v>
      </c>
      <c r="AD456" s="1" t="s">
        <v>1150</v>
      </c>
      <c r="AE456" s="5" t="s">
        <v>929</v>
      </c>
      <c r="AF456" s="2" t="s">
        <v>930</v>
      </c>
      <c r="AG456" s="1">
        <v>1</v>
      </c>
      <c r="AH456" s="5">
        <f>VLOOKUP(D456,'olah pemlap'!G$2:J$589,3,FALSE)</f>
        <v>340054349</v>
      </c>
      <c r="AI456" s="1" t="e">
        <f>VLOOKUP(AH456,BiodataPemlap!B$2:O$152,5,FALSE)</f>
        <v>#N/A</v>
      </c>
    </row>
    <row r="457" spans="1:35" ht="12.75">
      <c r="A457" s="3">
        <v>45451.022314780093</v>
      </c>
      <c r="B457" s="1" t="s">
        <v>62</v>
      </c>
      <c r="C457" s="4" t="str">
        <f t="shared" si="9"/>
        <v>DIV KS</v>
      </c>
      <c r="D457" s="24" t="s">
        <v>5000</v>
      </c>
      <c r="E457" s="2" t="s">
        <v>288</v>
      </c>
      <c r="F457" s="1">
        <f t="shared" si="16"/>
        <v>1</v>
      </c>
      <c r="G457" s="1" t="e">
        <f>VLOOKUP(D457,Sheet1!$A$2:$D$540,4,FALSE)</f>
        <v>#N/A</v>
      </c>
      <c r="H457" s="1" t="e">
        <f t="shared" si="10"/>
        <v>#N/A</v>
      </c>
      <c r="I457" s="1" t="s">
        <v>5001</v>
      </c>
      <c r="J457" s="1">
        <v>6281225069065</v>
      </c>
      <c r="K457" s="23">
        <f t="shared" si="11"/>
        <v>6281225069065</v>
      </c>
      <c r="L457" s="23" t="s">
        <v>5002</v>
      </c>
      <c r="M457" s="1" t="s">
        <v>5003</v>
      </c>
      <c r="N457" s="1" t="s">
        <v>1141</v>
      </c>
      <c r="O457" s="1" t="s">
        <v>5004</v>
      </c>
      <c r="P457" s="1" t="s">
        <v>5005</v>
      </c>
      <c r="Q457" s="1" t="s">
        <v>1144</v>
      </c>
      <c r="R457" s="1" t="s">
        <v>5006</v>
      </c>
      <c r="S457" s="1" t="s">
        <v>1619</v>
      </c>
      <c r="T457" s="1" t="str">
        <f t="shared" si="12"/>
        <v>Jl. Kebon Nanas Selatan Ii No.10, Rt.5/Rw.5, Cipinang Cempedak, Kecamatan Jatinegara, Kota Jakarta Timur, Daerah Khusus Ibukota Jakarta 13340</v>
      </c>
      <c r="U457" s="1" t="s">
        <v>1540</v>
      </c>
      <c r="V457" s="1" t="s">
        <v>1311</v>
      </c>
      <c r="W457" s="1" t="s">
        <v>1620</v>
      </c>
      <c r="X457" s="1" t="s">
        <v>1311</v>
      </c>
      <c r="Y457" s="1" t="str">
        <f t="shared" si="13"/>
        <v>31</v>
      </c>
      <c r="Z457" s="1" t="str">
        <f>VLOOKUP(Y457,ja!E$2:F$35,2,FALSE)</f>
        <v>DKI Jakarta</v>
      </c>
      <c r="AA457" s="1" t="str">
        <f t="shared" si="14"/>
        <v>3173</v>
      </c>
      <c r="AB457" s="1" t="str">
        <f t="shared" si="15"/>
        <v>BPS Kota Jakarta Pusat</v>
      </c>
      <c r="AD457" s="1" t="s">
        <v>1150</v>
      </c>
      <c r="AE457" s="5" t="s">
        <v>285</v>
      </c>
      <c r="AF457" s="2" t="s">
        <v>286</v>
      </c>
      <c r="AG457" s="1">
        <v>1</v>
      </c>
      <c r="AH457" s="5" t="e">
        <f>VLOOKUP(D457,'olah pemlap'!G$2:J$589,3,FALSE)</f>
        <v>#N/A</v>
      </c>
      <c r="AI457" s="1" t="e">
        <f>VLOOKUP(AH457,BiodataPemlap!B$2:O$152,5,FALSE)</f>
        <v>#N/A</v>
      </c>
    </row>
    <row r="458" spans="1:35" ht="12.75">
      <c r="A458" s="3">
        <v>45451.029652592595</v>
      </c>
      <c r="B458" s="1" t="s">
        <v>20</v>
      </c>
      <c r="C458" s="4" t="str">
        <f t="shared" si="9"/>
        <v>DIV ST</v>
      </c>
      <c r="D458" s="24" t="s">
        <v>5007</v>
      </c>
      <c r="E458" s="2" t="s">
        <v>43</v>
      </c>
      <c r="F458" s="1">
        <f t="shared" si="16"/>
        <v>1</v>
      </c>
      <c r="G458" s="1" t="e">
        <f>VLOOKUP(D458,Sheet1!$A$2:$D$540,4,FALSE)</f>
        <v>#N/A</v>
      </c>
      <c r="H458" s="1" t="e">
        <f t="shared" si="10"/>
        <v>#N/A</v>
      </c>
      <c r="I458" s="1" t="s">
        <v>5008</v>
      </c>
      <c r="J458" s="25" t="s">
        <v>5009</v>
      </c>
      <c r="K458" s="23" t="str">
        <f t="shared" si="11"/>
        <v>6282145041142</v>
      </c>
      <c r="L458" s="23" t="s">
        <v>5010</v>
      </c>
      <c r="M458" s="1" t="s">
        <v>5011</v>
      </c>
      <c r="N458" s="1" t="s">
        <v>2271</v>
      </c>
      <c r="O458" s="1" t="s">
        <v>5012</v>
      </c>
      <c r="P458" s="1" t="s">
        <v>5013</v>
      </c>
      <c r="Q458" s="1" t="s">
        <v>1144</v>
      </c>
      <c r="R458" s="1" t="s">
        <v>5014</v>
      </c>
      <c r="S458" s="1" t="s">
        <v>1181</v>
      </c>
      <c r="T458" s="1" t="str">
        <f t="shared" si="12"/>
        <v xml:space="preserve">Jl. Letda Sujono Gg Pinang No 20 Medan, Kelurahan Bandar Selamat, Kecamatan Medan Tembung </v>
      </c>
      <c r="U458" s="1" t="s">
        <v>1393</v>
      </c>
      <c r="V458" s="1" t="s">
        <v>1182</v>
      </c>
      <c r="W458" s="1" t="s">
        <v>1183</v>
      </c>
      <c r="X458" s="1" t="s">
        <v>1182</v>
      </c>
      <c r="Y458" s="1" t="str">
        <f t="shared" si="13"/>
        <v>12</v>
      </c>
      <c r="Z458" s="1" t="str">
        <f>VLOOKUP(Y458,ja!E$2:F$35,2,FALSE)</f>
        <v>Sumatera Utara</v>
      </c>
      <c r="AA458" s="1" t="str">
        <f t="shared" si="14"/>
        <v>1200</v>
      </c>
      <c r="AB458" s="1" t="str">
        <f t="shared" si="15"/>
        <v>BPS Provinsi Sumatera Utara</v>
      </c>
      <c r="AD458" s="1" t="s">
        <v>1150</v>
      </c>
      <c r="AE458" s="5" t="s">
        <v>28</v>
      </c>
      <c r="AF458" s="2" t="s">
        <v>29</v>
      </c>
      <c r="AG458" s="1">
        <v>1</v>
      </c>
      <c r="AH458" s="5" t="e">
        <f>VLOOKUP(D458,'olah pemlap'!G$2:J$589,3,FALSE)</f>
        <v>#N/A</v>
      </c>
      <c r="AI458" s="1" t="e">
        <f>VLOOKUP(AH458,BiodataPemlap!B$2:O$152,5,FALSE)</f>
        <v>#N/A</v>
      </c>
    </row>
    <row r="459" spans="1:35" ht="12.75">
      <c r="A459" s="3">
        <v>45451.035763356485</v>
      </c>
      <c r="B459" s="1" t="s">
        <v>20</v>
      </c>
      <c r="C459" s="4" t="str">
        <f t="shared" si="9"/>
        <v>DIV ST</v>
      </c>
      <c r="D459" s="24" t="s">
        <v>5015</v>
      </c>
      <c r="E459" s="2" t="s">
        <v>590</v>
      </c>
      <c r="F459" s="1">
        <f t="shared" si="16"/>
        <v>1</v>
      </c>
      <c r="G459" s="1" t="e">
        <f>VLOOKUP(D459,Sheet1!$A$2:$D$540,4,FALSE)</f>
        <v>#N/A</v>
      </c>
      <c r="H459" s="1" t="e">
        <f t="shared" si="10"/>
        <v>#N/A</v>
      </c>
      <c r="I459" s="1" t="s">
        <v>5016</v>
      </c>
      <c r="J459" s="25" t="s">
        <v>5017</v>
      </c>
      <c r="K459" s="23" t="str">
        <f t="shared" si="11"/>
        <v>6285643242256</v>
      </c>
      <c r="L459" s="23" t="s">
        <v>5018</v>
      </c>
      <c r="M459" s="1" t="s">
        <v>5019</v>
      </c>
      <c r="N459" s="1" t="s">
        <v>1141</v>
      </c>
      <c r="O459" s="1" t="s">
        <v>5020</v>
      </c>
      <c r="P459" s="1" t="s">
        <v>5021</v>
      </c>
      <c r="Q459" s="1" t="s">
        <v>1144</v>
      </c>
      <c r="R459" s="1" t="s">
        <v>5022</v>
      </c>
      <c r="S459" s="1" t="s">
        <v>1146</v>
      </c>
      <c r="T459" s="1" t="str">
        <f t="shared" si="12"/>
        <v>Rt04/Rw15, Sanggrahan, Tirtoadi, Mlati</v>
      </c>
      <c r="U459" s="1" t="s">
        <v>1146</v>
      </c>
      <c r="V459" s="1" t="s">
        <v>1148</v>
      </c>
      <c r="W459" s="1" t="s">
        <v>1620</v>
      </c>
      <c r="X459" s="1" t="s">
        <v>1620</v>
      </c>
      <c r="Y459" s="1" t="str">
        <f t="shared" si="13"/>
        <v>34</v>
      </c>
      <c r="Z459" s="1" t="str">
        <f>VLOOKUP(Y459,ja!E$2:F$35,2,FALSE)</f>
        <v>DI Yogyakarta</v>
      </c>
      <c r="AA459" s="1" t="str">
        <f t="shared" si="14"/>
        <v>3401</v>
      </c>
      <c r="AB459" s="1" t="str">
        <f t="shared" si="15"/>
        <v>BPS Kabupaten Kulon Progo</v>
      </c>
      <c r="AD459" s="1" t="s">
        <v>1150</v>
      </c>
      <c r="AE459" s="5" t="s">
        <v>587</v>
      </c>
      <c r="AF459" s="2" t="s">
        <v>588</v>
      </c>
      <c r="AG459" s="1">
        <v>1</v>
      </c>
      <c r="AH459" s="5">
        <f>VLOOKUP(D459,'olah pemlap'!G$2:J$589,3,FALSE)</f>
        <v>340015976</v>
      </c>
      <c r="AI459" s="1" t="e">
        <f>VLOOKUP(AH459,BiodataPemlap!B$2:O$152,5,FALSE)</f>
        <v>#N/A</v>
      </c>
    </row>
    <row r="460" spans="1:35" ht="12.75">
      <c r="A460" s="3">
        <v>45451.062990879625</v>
      </c>
      <c r="B460" s="1" t="s">
        <v>38</v>
      </c>
      <c r="C460" s="4" t="str">
        <f t="shared" si="9"/>
        <v>DIV ST</v>
      </c>
      <c r="D460" s="24" t="s">
        <v>5023</v>
      </c>
      <c r="E460" s="2" t="s">
        <v>5024</v>
      </c>
      <c r="F460" s="1">
        <f t="shared" si="16"/>
        <v>1</v>
      </c>
      <c r="G460" s="1" t="e">
        <f>VLOOKUP(D460,Sheet1!$A$2:$D$540,4,FALSE)</f>
        <v>#N/A</v>
      </c>
      <c r="H460" s="1" t="e">
        <f t="shared" si="10"/>
        <v>#N/A</v>
      </c>
      <c r="I460" s="1" t="s">
        <v>5025</v>
      </c>
      <c r="J460" s="25" t="s">
        <v>5026</v>
      </c>
      <c r="K460" s="23" t="str">
        <f t="shared" si="11"/>
        <v>6282334757243</v>
      </c>
      <c r="L460" s="23" t="s">
        <v>5027</v>
      </c>
      <c r="M460" s="1" t="s">
        <v>5024</v>
      </c>
      <c r="N460" s="1" t="s">
        <v>1141</v>
      </c>
      <c r="O460" s="1" t="s">
        <v>5028</v>
      </c>
      <c r="P460" s="1" t="s">
        <v>5029</v>
      </c>
      <c r="Q460" s="1" t="s">
        <v>1144</v>
      </c>
      <c r="R460" s="1" t="s">
        <v>5030</v>
      </c>
      <c r="S460" s="1" t="s">
        <v>1319</v>
      </c>
      <c r="T460" s="1" t="str">
        <f t="shared" si="12"/>
        <v>Rt 01 / Rw 05, Kelurahan Kapas, Kecamatan Sukomoro, Kabupaten Nganjuk</v>
      </c>
      <c r="U460" s="1" t="s">
        <v>1319</v>
      </c>
      <c r="V460" s="1" t="s">
        <v>1321</v>
      </c>
      <c r="W460" s="1" t="s">
        <v>3443</v>
      </c>
      <c r="X460" s="1" t="s">
        <v>1321</v>
      </c>
      <c r="Y460" s="1" t="str">
        <f t="shared" si="13"/>
        <v>35</v>
      </c>
      <c r="Z460" s="1" t="str">
        <f>VLOOKUP(Y460,ja!E$2:F$35,2,FALSE)</f>
        <v>Jawa Timur</v>
      </c>
      <c r="AA460" s="1" t="str">
        <f t="shared" si="14"/>
        <v>3518</v>
      </c>
      <c r="AB460" s="1" t="str">
        <f t="shared" si="15"/>
        <v>BPS Kabupaten Nganjuk</v>
      </c>
      <c r="AD460" s="1" t="s">
        <v>1150</v>
      </c>
      <c r="AE460" s="5" t="s">
        <v>716</v>
      </c>
      <c r="AF460" s="2" t="s">
        <v>717</v>
      </c>
      <c r="AG460" s="1">
        <v>1</v>
      </c>
      <c r="AH460" s="5">
        <f>VLOOKUP(D460,'olah pemlap'!G$2:J$589,3,FALSE)</f>
        <v>340015799</v>
      </c>
      <c r="AI460" s="1" t="e">
        <f>VLOOKUP(AH460,BiodataPemlap!B$2:O$152,5,FALSE)</f>
        <v>#N/A</v>
      </c>
    </row>
    <row r="461" spans="1:35" ht="12.75">
      <c r="A461" s="3">
        <v>45451.112421759259</v>
      </c>
      <c r="B461" s="1" t="s">
        <v>57</v>
      </c>
      <c r="C461" s="4" t="str">
        <f t="shared" si="9"/>
        <v>DIV KS</v>
      </c>
      <c r="D461" s="24" t="s">
        <v>5031</v>
      </c>
      <c r="E461" s="2" t="s">
        <v>195</v>
      </c>
      <c r="F461" s="1">
        <f t="shared" si="16"/>
        <v>1</v>
      </c>
      <c r="G461" s="1" t="e">
        <f>VLOOKUP(D461,Sheet1!$A$2:$D$540,4,FALSE)</f>
        <v>#N/A</v>
      </c>
      <c r="H461" s="1" t="e">
        <f t="shared" si="10"/>
        <v>#N/A</v>
      </c>
      <c r="I461" s="1" t="s">
        <v>5032</v>
      </c>
      <c r="J461" s="25" t="s">
        <v>5033</v>
      </c>
      <c r="K461" s="23" t="str">
        <f t="shared" si="11"/>
        <v>6282377590790</v>
      </c>
      <c r="L461" s="23" t="s">
        <v>5034</v>
      </c>
      <c r="M461" s="1" t="s">
        <v>5035</v>
      </c>
      <c r="N461" s="1" t="s">
        <v>1155</v>
      </c>
      <c r="O461" s="1" t="s">
        <v>5036</v>
      </c>
      <c r="P461" s="1" t="s">
        <v>5037</v>
      </c>
      <c r="Q461" s="1" t="s">
        <v>1144</v>
      </c>
      <c r="R461" s="1" t="s">
        <v>5038</v>
      </c>
      <c r="S461" s="1" t="s">
        <v>5039</v>
      </c>
      <c r="T461" s="1" t="str">
        <f t="shared" si="12"/>
        <v>005/005, No. 253, Jl. Kapten Mustofa Gg Merak 8, Kelurahan Tanjung Harapan, Kecamatan Kotabumi Selatan, Kabupaten Lampung Utara</v>
      </c>
      <c r="U461" s="1" t="s">
        <v>1672</v>
      </c>
      <c r="V461" s="1" t="s">
        <v>5040</v>
      </c>
      <c r="W461" s="1" t="s">
        <v>1674</v>
      </c>
      <c r="X461" s="1" t="s">
        <v>5040</v>
      </c>
      <c r="Y461" s="1" t="str">
        <f t="shared" si="13"/>
        <v>18</v>
      </c>
      <c r="Z461" s="1" t="str">
        <f>VLOOKUP(Y461,ja!E$2:F$35,2,FALSE)</f>
        <v>Lampung</v>
      </c>
      <c r="AA461" s="1" t="str">
        <f t="shared" si="14"/>
        <v>1806</v>
      </c>
      <c r="AB461" s="1" t="str">
        <f t="shared" si="15"/>
        <v>BPS Kabupaten Lampung Utara</v>
      </c>
      <c r="AD461" s="1" t="s">
        <v>1150</v>
      </c>
      <c r="AE461" s="5" t="s">
        <v>196</v>
      </c>
      <c r="AF461" s="2" t="s">
        <v>197</v>
      </c>
      <c r="AG461" s="1">
        <v>1</v>
      </c>
      <c r="AH461" s="5" t="e">
        <f>VLOOKUP(D461,'olah pemlap'!G$2:J$589,3,FALSE)</f>
        <v>#N/A</v>
      </c>
      <c r="AI461" s="1" t="e">
        <f>VLOOKUP(AH461,BiodataPemlap!B$2:O$152,5,FALSE)</f>
        <v>#N/A</v>
      </c>
    </row>
    <row r="462" spans="1:35" ht="12.75">
      <c r="A462" s="3">
        <v>45451.162087800927</v>
      </c>
      <c r="B462" s="1" t="s">
        <v>35</v>
      </c>
      <c r="C462" s="4" t="str">
        <f t="shared" si="9"/>
        <v>DIV ST</v>
      </c>
      <c r="D462" s="24" t="s">
        <v>5041</v>
      </c>
      <c r="E462" s="2" t="s">
        <v>5042</v>
      </c>
      <c r="F462" s="1">
        <f t="shared" si="16"/>
        <v>1</v>
      </c>
      <c r="G462" s="1" t="e">
        <f>VLOOKUP(D462,Sheet1!$A$2:$D$540,4,FALSE)</f>
        <v>#N/A</v>
      </c>
      <c r="H462" s="1" t="e">
        <f t="shared" si="10"/>
        <v>#N/A</v>
      </c>
      <c r="I462" s="1" t="s">
        <v>5043</v>
      </c>
      <c r="J462" s="25" t="s">
        <v>5044</v>
      </c>
      <c r="K462" s="23" t="str">
        <f t="shared" si="11"/>
        <v>6281802257432</v>
      </c>
      <c r="L462" s="23" t="s">
        <v>5045</v>
      </c>
      <c r="M462" s="1" t="s">
        <v>5042</v>
      </c>
      <c r="N462" s="1" t="s">
        <v>1141</v>
      </c>
      <c r="O462" s="1" t="s">
        <v>5046</v>
      </c>
      <c r="P462" s="1" t="s">
        <v>5047</v>
      </c>
      <c r="Q462" s="1" t="s">
        <v>1144</v>
      </c>
      <c r="R462" s="1" t="s">
        <v>5048</v>
      </c>
      <c r="S462" s="1" t="s">
        <v>2159</v>
      </c>
      <c r="T462" s="1" t="str">
        <f t="shared" si="12"/>
        <v>Dusun 3 Rt. 004/Rw. 001, Desa Gumingsir, Kec. Wanadadi</v>
      </c>
      <c r="U462" s="1" t="s">
        <v>1486</v>
      </c>
      <c r="V462" s="1" t="s">
        <v>2161</v>
      </c>
      <c r="W462" s="1" t="s">
        <v>1487</v>
      </c>
      <c r="X462" s="1" t="s">
        <v>2161</v>
      </c>
      <c r="Y462" s="1" t="str">
        <f t="shared" si="13"/>
        <v>33</v>
      </c>
      <c r="Z462" s="1" t="str">
        <f>VLOOKUP(Y462,ja!E$2:F$35,2,FALSE)</f>
        <v>Jawa Tengah</v>
      </c>
      <c r="AA462" s="1" t="str">
        <f t="shared" si="14"/>
        <v>3304</v>
      </c>
      <c r="AB462" s="1" t="str">
        <f t="shared" si="15"/>
        <v>BPS Kabupaten Banjarnegara</v>
      </c>
      <c r="AD462" s="1" t="s">
        <v>1150</v>
      </c>
      <c r="AE462" s="5" t="s">
        <v>423</v>
      </c>
      <c r="AF462" s="2" t="s">
        <v>424</v>
      </c>
      <c r="AG462" s="1">
        <v>1</v>
      </c>
      <c r="AH462" s="5">
        <f>VLOOKUP(D462,'olah pemlap'!G$2:J$589,3,FALSE)</f>
        <v>340056219</v>
      </c>
      <c r="AI462" s="1" t="e">
        <f>VLOOKUP(AH462,BiodataPemlap!B$2:O$152,5,FALSE)</f>
        <v>#N/A</v>
      </c>
    </row>
    <row r="463" spans="1:35" ht="12.75">
      <c r="A463" s="3">
        <v>45451.258492858797</v>
      </c>
      <c r="B463" s="1" t="s">
        <v>11</v>
      </c>
      <c r="C463" s="4" t="str">
        <f t="shared" si="9"/>
        <v>DIV KS</v>
      </c>
      <c r="D463" s="24" t="s">
        <v>5049</v>
      </c>
      <c r="E463" s="2" t="s">
        <v>289</v>
      </c>
      <c r="F463" s="1">
        <f t="shared" si="16"/>
        <v>1</v>
      </c>
      <c r="G463" s="1" t="e">
        <f>VLOOKUP(D463,Sheet1!$A$2:$D$540,4,FALSE)</f>
        <v>#N/A</v>
      </c>
      <c r="H463" s="1" t="e">
        <f t="shared" si="10"/>
        <v>#N/A</v>
      </c>
      <c r="I463" s="1" t="s">
        <v>5050</v>
      </c>
      <c r="J463" s="25" t="s">
        <v>5051</v>
      </c>
      <c r="K463" s="23" t="str">
        <f t="shared" si="11"/>
        <v>6281260945709</v>
      </c>
      <c r="L463" s="26" t="s">
        <v>5052</v>
      </c>
      <c r="M463" s="1" t="s">
        <v>5053</v>
      </c>
      <c r="N463" s="1" t="s">
        <v>1141</v>
      </c>
      <c r="O463" s="1" t="s">
        <v>5054</v>
      </c>
      <c r="P463" s="1" t="s">
        <v>5055</v>
      </c>
      <c r="Q463" s="1" t="s">
        <v>1144</v>
      </c>
      <c r="R463" s="1" t="s">
        <v>5055</v>
      </c>
      <c r="S463" s="1" t="s">
        <v>1158</v>
      </c>
      <c r="T463" s="1" t="str">
        <f t="shared" si="12"/>
        <v>Gang Mangga, Rt 01/Rw 03 No.54 B, Kelurahan Bidara Cina, Kecamatan Jatinegara, Jaktim.
Pos 13330</v>
      </c>
      <c r="U463" s="1" t="s">
        <v>1159</v>
      </c>
      <c r="V463" s="1" t="s">
        <v>1311</v>
      </c>
      <c r="W463" s="1" t="s">
        <v>1469</v>
      </c>
      <c r="X463" s="1" t="s">
        <v>1311</v>
      </c>
      <c r="Y463" s="1" t="str">
        <f t="shared" si="13"/>
        <v>31</v>
      </c>
      <c r="Z463" s="1" t="str">
        <f>VLOOKUP(Y463,ja!E$2:F$35,2,FALSE)</f>
        <v>DKI Jakarta</v>
      </c>
      <c r="AA463" s="1" t="str">
        <f t="shared" si="14"/>
        <v>3173</v>
      </c>
      <c r="AB463" s="1" t="str">
        <f t="shared" si="15"/>
        <v>BPS Kota Jakarta Pusat</v>
      </c>
      <c r="AD463" s="1" t="s">
        <v>1150</v>
      </c>
      <c r="AE463" s="5" t="s">
        <v>285</v>
      </c>
      <c r="AF463" s="2" t="s">
        <v>286</v>
      </c>
      <c r="AG463" s="1">
        <v>1</v>
      </c>
      <c r="AH463" s="5" t="e">
        <f>VLOOKUP(D463,'olah pemlap'!G$2:J$589,3,FALSE)</f>
        <v>#N/A</v>
      </c>
      <c r="AI463" s="1" t="e">
        <f>VLOOKUP(AH463,BiodataPemlap!B$2:O$152,5,FALSE)</f>
        <v>#N/A</v>
      </c>
    </row>
    <row r="464" spans="1:35" ht="12.75">
      <c r="A464" s="3">
        <v>45451.266138391205</v>
      </c>
      <c r="B464" s="1" t="s">
        <v>75</v>
      </c>
      <c r="C464" s="4" t="str">
        <f t="shared" si="9"/>
        <v>DIV KS</v>
      </c>
      <c r="D464" s="24" t="s">
        <v>5056</v>
      </c>
      <c r="E464" s="2" t="s">
        <v>678</v>
      </c>
      <c r="F464" s="1">
        <f t="shared" si="16"/>
        <v>1</v>
      </c>
      <c r="G464" s="1" t="e">
        <f>VLOOKUP(D464,Sheet1!$A$2:$D$540,4,FALSE)</f>
        <v>#N/A</v>
      </c>
      <c r="H464" s="1" t="e">
        <f t="shared" si="10"/>
        <v>#N/A</v>
      </c>
      <c r="I464" s="1" t="s">
        <v>5057</v>
      </c>
      <c r="J464" s="25" t="s">
        <v>5058</v>
      </c>
      <c r="K464" s="23" t="str">
        <f t="shared" si="11"/>
        <v>6285812308580</v>
      </c>
      <c r="L464" s="23" t="s">
        <v>5059</v>
      </c>
      <c r="M464" s="1" t="s">
        <v>5060</v>
      </c>
      <c r="N464" s="1" t="s">
        <v>1141</v>
      </c>
      <c r="O464" s="1" t="s">
        <v>5061</v>
      </c>
      <c r="P464" s="1" t="s">
        <v>5062</v>
      </c>
      <c r="Q464" s="1" t="s">
        <v>1144</v>
      </c>
      <c r="R464" s="1" t="s">
        <v>5063</v>
      </c>
      <c r="S464" s="1" t="s">
        <v>1530</v>
      </c>
      <c r="T464" s="1" t="str">
        <f t="shared" si="12"/>
        <v>Ngletih Rt02/Rw01, Kec. Pesantren, Kota Kediri, Jawa Timur</v>
      </c>
      <c r="U464" s="1" t="s">
        <v>1320</v>
      </c>
      <c r="V464" s="1" t="s">
        <v>1531</v>
      </c>
      <c r="W464" s="1" t="s">
        <v>1322</v>
      </c>
      <c r="X464" s="1" t="s">
        <v>1531</v>
      </c>
      <c r="Y464" s="1" t="str">
        <f t="shared" si="13"/>
        <v>35</v>
      </c>
      <c r="Z464" s="1" t="str">
        <f>VLOOKUP(Y464,ja!E$2:F$35,2,FALSE)</f>
        <v>Jawa Timur</v>
      </c>
      <c r="AA464" s="1" t="str">
        <f t="shared" si="14"/>
        <v>3506</v>
      </c>
      <c r="AB464" s="1" t="str">
        <f t="shared" si="15"/>
        <v>BPS Kabupaten Kediri</v>
      </c>
      <c r="AD464" s="1" t="s">
        <v>1150</v>
      </c>
      <c r="AE464" s="5" t="s">
        <v>675</v>
      </c>
      <c r="AF464" s="2" t="s">
        <v>676</v>
      </c>
      <c r="AG464" s="1">
        <v>1</v>
      </c>
      <c r="AH464" s="5">
        <f>VLOOKUP(D464,'olah pemlap'!G$2:J$589,3,FALSE)</f>
        <v>340016620</v>
      </c>
      <c r="AI464" s="1" t="e">
        <f>VLOOKUP(AH464,BiodataPemlap!B$2:O$152,5,FALSE)</f>
        <v>#N/A</v>
      </c>
    </row>
    <row r="465" spans="1:35" ht="12.75">
      <c r="A465" s="3">
        <v>45451.442951539357</v>
      </c>
      <c r="B465" s="1" t="s">
        <v>18</v>
      </c>
      <c r="C465" s="4" t="str">
        <f t="shared" si="9"/>
        <v>DIV KS</v>
      </c>
      <c r="D465" s="24" t="s">
        <v>5064</v>
      </c>
      <c r="E465" s="2" t="s">
        <v>105</v>
      </c>
      <c r="F465" s="1">
        <f t="shared" si="16"/>
        <v>1</v>
      </c>
      <c r="G465" s="1" t="e">
        <f>VLOOKUP(D465,Sheet1!$A$2:$D$540,4,FALSE)</f>
        <v>#N/A</v>
      </c>
      <c r="H465" s="1" t="e">
        <f t="shared" si="10"/>
        <v>#N/A</v>
      </c>
      <c r="I465" s="1" t="s">
        <v>5065</v>
      </c>
      <c r="J465" s="25" t="s">
        <v>5066</v>
      </c>
      <c r="K465" s="23" t="str">
        <f t="shared" si="11"/>
        <v>6281365287031</v>
      </c>
      <c r="L465" s="23" t="s">
        <v>5067</v>
      </c>
      <c r="M465" s="1" t="s">
        <v>5068</v>
      </c>
      <c r="N465" s="1" t="s">
        <v>1141</v>
      </c>
      <c r="O465" s="1" t="s">
        <v>5069</v>
      </c>
      <c r="P465" s="1" t="s">
        <v>5070</v>
      </c>
      <c r="Q465" s="1" t="s">
        <v>1144</v>
      </c>
      <c r="R465" s="1" t="s">
        <v>5071</v>
      </c>
      <c r="S465" s="1" t="s">
        <v>5072</v>
      </c>
      <c r="T465" s="1" t="str">
        <f t="shared" si="12"/>
        <v xml:space="preserve">Rawang, Painan, Kabupaten Pesisir Selatan, Sumatera Barat </v>
      </c>
      <c r="U465" s="1" t="s">
        <v>5072</v>
      </c>
      <c r="V465" s="1" t="s">
        <v>5073</v>
      </c>
      <c r="W465" s="1" t="s">
        <v>1239</v>
      </c>
      <c r="X465" s="1" t="s">
        <v>5073</v>
      </c>
      <c r="Y465" s="1" t="str">
        <f t="shared" si="13"/>
        <v>13</v>
      </c>
      <c r="Z465" s="1" t="str">
        <f>VLOOKUP(Y465,ja!E$2:F$35,2,FALSE)</f>
        <v>Sumatera Barat</v>
      </c>
      <c r="AA465" s="1" t="str">
        <f t="shared" si="14"/>
        <v>1302</v>
      </c>
      <c r="AB465" s="1" t="str">
        <f t="shared" si="15"/>
        <v>BPS Kabupaten Pesisir Selatan</v>
      </c>
      <c r="AD465" s="1" t="s">
        <v>1150</v>
      </c>
      <c r="AE465" s="5" t="s">
        <v>106</v>
      </c>
      <c r="AF465" s="2" t="s">
        <v>107</v>
      </c>
      <c r="AG465" s="1">
        <v>1</v>
      </c>
      <c r="AH465" s="5">
        <f>VLOOKUP(D465,'olah pemlap'!G$2:J$589,3,FALSE)</f>
        <v>340017126</v>
      </c>
      <c r="AI465" s="1" t="e">
        <f>VLOOKUP(AH465,BiodataPemlap!B$2:O$152,5,FALSE)</f>
        <v>#N/A</v>
      </c>
    </row>
    <row r="466" spans="1:35" ht="12.75">
      <c r="A466" s="3">
        <v>45451.291258969912</v>
      </c>
      <c r="B466" s="1" t="s">
        <v>20</v>
      </c>
      <c r="C466" s="4" t="str">
        <f t="shared" si="9"/>
        <v>DIV ST</v>
      </c>
      <c r="D466" s="24" t="s">
        <v>5074</v>
      </c>
      <c r="E466" s="2" t="s">
        <v>378</v>
      </c>
      <c r="F466" s="1">
        <f t="shared" si="16"/>
        <v>1</v>
      </c>
      <c r="G466" s="1" t="e">
        <f>VLOOKUP(D466,Sheet1!$A$2:$D$540,4,FALSE)</f>
        <v>#N/A</v>
      </c>
      <c r="H466" s="1" t="e">
        <f t="shared" si="10"/>
        <v>#N/A</v>
      </c>
      <c r="I466" s="1" t="s">
        <v>5075</v>
      </c>
      <c r="J466" s="25" t="s">
        <v>5076</v>
      </c>
      <c r="K466" s="23" t="str">
        <f t="shared" si="11"/>
        <v>6285747592785</v>
      </c>
      <c r="L466" s="23" t="s">
        <v>5077</v>
      </c>
      <c r="M466" s="1" t="s">
        <v>378</v>
      </c>
      <c r="N466" s="1" t="s">
        <v>1141</v>
      </c>
      <c r="O466" s="1" t="s">
        <v>5078</v>
      </c>
      <c r="P466" s="1" t="s">
        <v>2765</v>
      </c>
      <c r="Q466" s="1" t="s">
        <v>1144</v>
      </c>
      <c r="R466" s="1" t="s">
        <v>5079</v>
      </c>
      <c r="S466" s="1" t="s">
        <v>1505</v>
      </c>
      <c r="T466" s="1" t="str">
        <f t="shared" si="12"/>
        <v>Jalan Dewi Kunti I Grogol, Rt 10 Rw 04, Kelurahan Dukuh, Kecamatan Sidomukti, Kota Salatiga, Jawa Tengah</v>
      </c>
      <c r="U466" s="1" t="s">
        <v>1506</v>
      </c>
      <c r="V466" s="1" t="s">
        <v>1507</v>
      </c>
      <c r="W466" s="1" t="s">
        <v>1508</v>
      </c>
      <c r="X466" s="1" t="s">
        <v>1507</v>
      </c>
      <c r="Y466" s="1" t="str">
        <f t="shared" si="13"/>
        <v>33</v>
      </c>
      <c r="Z466" s="1" t="str">
        <f>VLOOKUP(Y466,ja!E$2:F$35,2,FALSE)</f>
        <v>Jawa Tengah</v>
      </c>
      <c r="AA466" s="1" t="str">
        <f t="shared" si="14"/>
        <v>3373</v>
      </c>
      <c r="AB466" s="1" t="str">
        <f t="shared" si="15"/>
        <v>BPS Kota Salatiga</v>
      </c>
      <c r="AC466" s="1">
        <v>3309</v>
      </c>
      <c r="AD466" s="1" t="s">
        <v>376</v>
      </c>
      <c r="AE466" s="5">
        <v>3309</v>
      </c>
      <c r="AF466" s="2" t="s">
        <v>376</v>
      </c>
      <c r="AG466" s="1">
        <v>1</v>
      </c>
      <c r="AH466" s="5">
        <f>VLOOKUP(D466,'olah pemlap'!G$2:J$589,3,FALSE)</f>
        <v>340016142</v>
      </c>
      <c r="AI466" s="1" t="e">
        <f>VLOOKUP(AH466,BiodataPemlap!B$2:O$152,5,FALSE)</f>
        <v>#N/A</v>
      </c>
    </row>
    <row r="467" spans="1:35" ht="12.75">
      <c r="A467" s="3">
        <v>45451.297151122686</v>
      </c>
      <c r="B467" s="1" t="s">
        <v>35</v>
      </c>
      <c r="C467" s="4" t="str">
        <f t="shared" si="9"/>
        <v>DIV ST</v>
      </c>
      <c r="D467" s="24" t="s">
        <v>5080</v>
      </c>
      <c r="E467" s="2" t="s">
        <v>88</v>
      </c>
      <c r="F467" s="1">
        <f t="shared" si="16"/>
        <v>1</v>
      </c>
      <c r="G467" s="1" t="e">
        <f>VLOOKUP(D467,Sheet1!$A$2:$D$540,4,FALSE)</f>
        <v>#N/A</v>
      </c>
      <c r="H467" s="1" t="e">
        <f t="shared" si="10"/>
        <v>#N/A</v>
      </c>
      <c r="I467" s="1" t="s">
        <v>5081</v>
      </c>
      <c r="J467" s="25" t="s">
        <v>5082</v>
      </c>
      <c r="K467" s="23" t="str">
        <f t="shared" si="11"/>
        <v>6285275448353</v>
      </c>
      <c r="L467" s="23" t="s">
        <v>5083</v>
      </c>
      <c r="M467" s="1" t="s">
        <v>5084</v>
      </c>
      <c r="N467" s="1" t="s">
        <v>1141</v>
      </c>
      <c r="O467" s="1" t="s">
        <v>5085</v>
      </c>
      <c r="P467" s="1" t="s">
        <v>5086</v>
      </c>
      <c r="Q467" s="1" t="s">
        <v>1144</v>
      </c>
      <c r="R467" s="1" t="s">
        <v>5087</v>
      </c>
      <c r="S467" s="1" t="s">
        <v>5088</v>
      </c>
      <c r="T467" s="1" t="str">
        <f t="shared" si="12"/>
        <v>Rt 01 Rw 01 Desa Tulumbaho Kecamatan Sogaeadu</v>
      </c>
      <c r="U467" s="1" t="s">
        <v>4759</v>
      </c>
      <c r="V467" s="1" t="s">
        <v>4761</v>
      </c>
      <c r="W467" s="1" t="s">
        <v>5089</v>
      </c>
      <c r="X467" s="1" t="s">
        <v>4761</v>
      </c>
      <c r="Y467" s="1" t="str">
        <f t="shared" si="13"/>
        <v>12</v>
      </c>
      <c r="Z467" s="1" t="str">
        <f>VLOOKUP(Y467,ja!E$2:F$35,2,FALSE)</f>
        <v>Sumatera Utara</v>
      </c>
      <c r="AA467" s="1" t="str">
        <f t="shared" si="14"/>
        <v>1278</v>
      </c>
      <c r="AB467" s="1" t="str">
        <f t="shared" si="15"/>
        <v>BPS Kota Gunungsitoli</v>
      </c>
      <c r="AD467" s="1" t="s">
        <v>1150</v>
      </c>
      <c r="AE467" s="5" t="s">
        <v>89</v>
      </c>
      <c r="AF467" s="2" t="s">
        <v>90</v>
      </c>
      <c r="AG467" s="1">
        <v>1</v>
      </c>
      <c r="AH467" s="5" t="e">
        <f>VLOOKUP(D467,'olah pemlap'!G$2:J$589,3,FALSE)</f>
        <v>#N/A</v>
      </c>
      <c r="AI467" s="1" t="e">
        <f>VLOOKUP(AH467,BiodataPemlap!B$2:O$152,5,FALSE)</f>
        <v>#N/A</v>
      </c>
    </row>
    <row r="468" spans="1:35" ht="12.75">
      <c r="A468" s="3">
        <v>45451.298297384259</v>
      </c>
      <c r="B468" s="1" t="s">
        <v>141</v>
      </c>
      <c r="C468" s="4" t="str">
        <f t="shared" si="9"/>
        <v>DIV ST</v>
      </c>
      <c r="D468" s="24" t="s">
        <v>5090</v>
      </c>
      <c r="E468" s="2" t="s">
        <v>540</v>
      </c>
      <c r="F468" s="1">
        <f t="shared" si="16"/>
        <v>1</v>
      </c>
      <c r="G468" s="1" t="e">
        <f>VLOOKUP(D468,Sheet1!$A$2:$D$540,4,FALSE)</f>
        <v>#N/A</v>
      </c>
      <c r="H468" s="1" t="e">
        <f t="shared" si="10"/>
        <v>#N/A</v>
      </c>
      <c r="I468" s="1" t="s">
        <v>5091</v>
      </c>
      <c r="J468" s="25" t="s">
        <v>5092</v>
      </c>
      <c r="K468" s="23" t="str">
        <f t="shared" si="11"/>
        <v>62895380276084</v>
      </c>
      <c r="L468" s="26" t="s">
        <v>5093</v>
      </c>
      <c r="M468" s="1" t="s">
        <v>5094</v>
      </c>
      <c r="N468" s="1" t="s">
        <v>1141</v>
      </c>
      <c r="O468" s="1" t="s">
        <v>5095</v>
      </c>
      <c r="P468" s="1" t="s">
        <v>5096</v>
      </c>
      <c r="Q468" s="1" t="s">
        <v>1144</v>
      </c>
      <c r="R468" s="1" t="s">
        <v>5097</v>
      </c>
      <c r="S468" s="1" t="s">
        <v>3409</v>
      </c>
      <c r="T468" s="1" t="str">
        <f t="shared" si="12"/>
        <v>Perumahan Taman Mandiri Blok F.16 Rt. 08/ Rw.03, Kab. Pemalang, Taman, Jawa Tengah</v>
      </c>
      <c r="U468" s="1" t="s">
        <v>1247</v>
      </c>
      <c r="V468" s="1" t="s">
        <v>3410</v>
      </c>
      <c r="W468" s="1" t="s">
        <v>1249</v>
      </c>
      <c r="X468" s="1" t="s">
        <v>3410</v>
      </c>
      <c r="Y468" s="1" t="str">
        <f t="shared" si="13"/>
        <v>33</v>
      </c>
      <c r="Z468" s="1" t="str">
        <f>VLOOKUP(Y468,ja!E$2:F$35,2,FALSE)</f>
        <v>Jawa Tengah</v>
      </c>
      <c r="AA468" s="1" t="str">
        <f t="shared" si="14"/>
        <v>3327</v>
      </c>
      <c r="AB468" s="1" t="str">
        <f t="shared" si="15"/>
        <v>BPS Kabupaten Pemalang</v>
      </c>
      <c r="AD468" s="1" t="s">
        <v>1150</v>
      </c>
      <c r="AE468" s="5" t="s">
        <v>537</v>
      </c>
      <c r="AF468" s="2" t="s">
        <v>538</v>
      </c>
      <c r="AG468" s="1">
        <v>1</v>
      </c>
      <c r="AH468" s="5" t="e">
        <f>VLOOKUP(D468,'olah pemlap'!G$2:J$589,3,FALSE)</f>
        <v>#N/A</v>
      </c>
      <c r="AI468" s="1" t="e">
        <f>VLOOKUP(AH468,BiodataPemlap!B$2:O$152,5,FALSE)</f>
        <v>#N/A</v>
      </c>
    </row>
    <row r="469" spans="1:35" ht="12.75">
      <c r="A469" s="3">
        <v>45451.316488206023</v>
      </c>
      <c r="B469" s="1" t="s">
        <v>57</v>
      </c>
      <c r="C469" s="4" t="str">
        <f t="shared" si="9"/>
        <v>DIV KS</v>
      </c>
      <c r="D469" s="24" t="s">
        <v>5098</v>
      </c>
      <c r="E469" s="2" t="s">
        <v>670</v>
      </c>
      <c r="F469" s="1">
        <f t="shared" si="16"/>
        <v>1</v>
      </c>
      <c r="G469" s="1" t="e">
        <f>VLOOKUP(D469,Sheet1!$A$2:$D$540,4,FALSE)</f>
        <v>#N/A</v>
      </c>
      <c r="H469" s="1" t="e">
        <f t="shared" si="10"/>
        <v>#N/A</v>
      </c>
      <c r="I469" s="1" t="s">
        <v>5099</v>
      </c>
      <c r="J469" s="25" t="s">
        <v>5100</v>
      </c>
      <c r="K469" s="23" t="str">
        <f t="shared" si="11"/>
        <v>62895329400208</v>
      </c>
      <c r="L469" s="23" t="s">
        <v>5101</v>
      </c>
      <c r="M469" s="1" t="s">
        <v>670</v>
      </c>
      <c r="N469" s="1" t="s">
        <v>1866</v>
      </c>
      <c r="O469" s="1" t="s">
        <v>4585</v>
      </c>
      <c r="P469" s="1" t="s">
        <v>5102</v>
      </c>
      <c r="Q469" s="1" t="s">
        <v>1144</v>
      </c>
      <c r="R469" s="1" t="s">
        <v>5103</v>
      </c>
      <c r="S469" s="1" t="s">
        <v>1206</v>
      </c>
      <c r="T469" s="1" t="str">
        <f t="shared" si="12"/>
        <v>Jl. Bromo Gang Musholla Al Muslimun, Rt.2/Rw.2, Kauman, Kecamatan Kauman</v>
      </c>
      <c r="U469" s="1" t="s">
        <v>1290</v>
      </c>
      <c r="V469" s="1" t="s">
        <v>1208</v>
      </c>
      <c r="W469" s="1" t="s">
        <v>1291</v>
      </c>
      <c r="X469" s="1" t="s">
        <v>1208</v>
      </c>
      <c r="Y469" s="1" t="str">
        <f t="shared" si="13"/>
        <v>35</v>
      </c>
      <c r="Z469" s="1" t="str">
        <f>VLOOKUP(Y469,ja!E$2:F$35,2,FALSE)</f>
        <v>Jawa Timur</v>
      </c>
      <c r="AA469" s="1" t="str">
        <f t="shared" si="14"/>
        <v>3504</v>
      </c>
      <c r="AB469" s="1" t="str">
        <f t="shared" si="15"/>
        <v>BPS Kabupaten Tulungagung</v>
      </c>
      <c r="AD469" s="1" t="s">
        <v>1150</v>
      </c>
      <c r="AE469" s="5" t="s">
        <v>668</v>
      </c>
      <c r="AF469" s="2" t="s">
        <v>669</v>
      </c>
      <c r="AG469" s="1">
        <v>1</v>
      </c>
      <c r="AH469" s="5">
        <f>VLOOKUP(D469,'olah pemlap'!G$2:J$589,3,FALSE)</f>
        <v>340015038</v>
      </c>
      <c r="AI469" s="1" t="e">
        <f>VLOOKUP(AH469,BiodataPemlap!B$2:O$152,5,FALSE)</f>
        <v>#N/A</v>
      </c>
    </row>
    <row r="470" spans="1:35" ht="12.75">
      <c r="A470" s="3">
        <v>45451.318711874999</v>
      </c>
      <c r="B470" s="1" t="s">
        <v>11</v>
      </c>
      <c r="C470" s="4" t="str">
        <f t="shared" si="9"/>
        <v>DIV KS</v>
      </c>
      <c r="D470" s="24" t="s">
        <v>5104</v>
      </c>
      <c r="E470" s="2" t="s">
        <v>691</v>
      </c>
      <c r="F470" s="1">
        <f t="shared" si="16"/>
        <v>1</v>
      </c>
      <c r="G470" s="1" t="e">
        <f>VLOOKUP(D470,Sheet1!$A$2:$D$540,4,FALSE)</f>
        <v>#N/A</v>
      </c>
      <c r="H470" s="1" t="e">
        <f t="shared" si="10"/>
        <v>#N/A</v>
      </c>
      <c r="I470" s="1" t="s">
        <v>5105</v>
      </c>
      <c r="J470" s="25" t="s">
        <v>5106</v>
      </c>
      <c r="K470" s="23" t="str">
        <f t="shared" si="11"/>
        <v>6282336537480</v>
      </c>
      <c r="L470" s="23" t="s">
        <v>5107</v>
      </c>
      <c r="M470" s="1" t="s">
        <v>5108</v>
      </c>
      <c r="N470" s="1" t="s">
        <v>1141</v>
      </c>
      <c r="O470" s="1" t="s">
        <v>5109</v>
      </c>
      <c r="P470" s="1" t="s">
        <v>5110</v>
      </c>
      <c r="Q470" s="1" t="s">
        <v>1144</v>
      </c>
      <c r="R470" s="1" t="s">
        <v>5111</v>
      </c>
      <c r="S470" s="1" t="s">
        <v>1309</v>
      </c>
      <c r="T470" s="1" t="str">
        <f t="shared" si="12"/>
        <v>Rt03/Rw01, Dsn.Krajan, Desa Purwodadi, Kec.Gambiran</v>
      </c>
      <c r="U470" s="1" t="s">
        <v>1310</v>
      </c>
      <c r="V470" s="1" t="s">
        <v>4875</v>
      </c>
      <c r="W470" s="1" t="s">
        <v>1311</v>
      </c>
      <c r="X470" s="1" t="s">
        <v>4875</v>
      </c>
      <c r="Y470" s="1" t="str">
        <f t="shared" si="13"/>
        <v>35</v>
      </c>
      <c r="Z470" s="1" t="str">
        <f>VLOOKUP(Y470,ja!E$2:F$35,2,FALSE)</f>
        <v>Jawa Timur</v>
      </c>
      <c r="AA470" s="1" t="str">
        <f t="shared" si="14"/>
        <v>3510</v>
      </c>
      <c r="AB470" s="1" t="str">
        <f t="shared" si="15"/>
        <v>BPS Kabupaten Banyuwangi</v>
      </c>
      <c r="AD470" s="1" t="s">
        <v>1150</v>
      </c>
      <c r="AE470" s="5" t="s">
        <v>692</v>
      </c>
      <c r="AF470" s="2" t="s">
        <v>693</v>
      </c>
      <c r="AG470" s="1">
        <v>1</v>
      </c>
      <c r="AH470" s="5">
        <f>VLOOKUP(D470,'olah pemlap'!G$2:J$589,3,FALSE)</f>
        <v>350070050</v>
      </c>
      <c r="AI470" s="1" t="e">
        <f>VLOOKUP(AH470,BiodataPemlap!B$2:O$152,5,FALSE)</f>
        <v>#N/A</v>
      </c>
    </row>
    <row r="471" spans="1:35" ht="12.75">
      <c r="A471" s="3">
        <v>45451.405597013887</v>
      </c>
      <c r="B471" s="1" t="s">
        <v>141</v>
      </c>
      <c r="C471" s="4" t="str">
        <f t="shared" si="9"/>
        <v>DIV ST</v>
      </c>
      <c r="D471" s="24" t="s">
        <v>5112</v>
      </c>
      <c r="E471" s="2" t="s">
        <v>882</v>
      </c>
      <c r="F471" s="1">
        <f t="shared" si="16"/>
        <v>1</v>
      </c>
      <c r="G471" s="1" t="e">
        <f>VLOOKUP(D471,Sheet1!$A$2:$D$540,4,FALSE)</f>
        <v>#N/A</v>
      </c>
      <c r="H471" s="1" t="e">
        <f t="shared" si="10"/>
        <v>#N/A</v>
      </c>
      <c r="I471" s="1" t="s">
        <v>5113</v>
      </c>
      <c r="J471" s="25" t="s">
        <v>5114</v>
      </c>
      <c r="K471" s="23" t="str">
        <f t="shared" si="11"/>
        <v>6282194473333</v>
      </c>
      <c r="L471" s="26" t="s">
        <v>5115</v>
      </c>
      <c r="M471" s="1" t="s">
        <v>882</v>
      </c>
      <c r="N471" s="1" t="s">
        <v>1141</v>
      </c>
      <c r="O471" s="1" t="s">
        <v>5116</v>
      </c>
      <c r="P471" s="1" t="s">
        <v>5117</v>
      </c>
      <c r="Q471" s="1" t="s">
        <v>1144</v>
      </c>
      <c r="R471" s="1" t="s">
        <v>5118</v>
      </c>
      <c r="S471" s="1" t="s">
        <v>4411</v>
      </c>
      <c r="T471" s="1" t="str">
        <f t="shared" si="12"/>
        <v>Jalan Garuda No 67 Kelurahan Taroada Kecamatan Turikle</v>
      </c>
      <c r="U471" s="1" t="s">
        <v>5119</v>
      </c>
      <c r="V471" s="1" t="s">
        <v>4413</v>
      </c>
      <c r="W471" s="1" t="s">
        <v>5120</v>
      </c>
      <c r="X471" s="1" t="s">
        <v>4413</v>
      </c>
      <c r="Y471" s="1" t="str">
        <f t="shared" si="13"/>
        <v>73</v>
      </c>
      <c r="Z471" s="1" t="str">
        <f>VLOOKUP(Y471,ja!E$2:F$35,2,FALSE)</f>
        <v>Sulawesi Selatan</v>
      </c>
      <c r="AA471" s="1" t="str">
        <f t="shared" si="14"/>
        <v>7308</v>
      </c>
      <c r="AB471" s="1" t="str">
        <f t="shared" si="15"/>
        <v>BPS Kabupaten Maros</v>
      </c>
      <c r="AD471" s="1" t="s">
        <v>1150</v>
      </c>
      <c r="AE471" s="5" t="s">
        <v>883</v>
      </c>
      <c r="AF471" s="2" t="s">
        <v>884</v>
      </c>
      <c r="AG471" s="1">
        <v>1</v>
      </c>
      <c r="AH471" s="5" t="e">
        <f>VLOOKUP(D471,'olah pemlap'!G$2:J$589,3,FALSE)</f>
        <v>#N/A</v>
      </c>
      <c r="AI471" s="1" t="e">
        <f>VLOOKUP(AH471,BiodataPemlap!B$2:O$152,5,FALSE)</f>
        <v>#N/A</v>
      </c>
    </row>
    <row r="472" spans="1:35" ht="12.75">
      <c r="A472" s="3">
        <v>45451.32901991898</v>
      </c>
      <c r="B472" s="1" t="s">
        <v>141</v>
      </c>
      <c r="C472" s="4" t="str">
        <f t="shared" si="9"/>
        <v>DIV ST</v>
      </c>
      <c r="D472" s="24" t="s">
        <v>5121</v>
      </c>
      <c r="E472" s="2" t="s">
        <v>541</v>
      </c>
      <c r="F472" s="1">
        <f t="shared" si="16"/>
        <v>1</v>
      </c>
      <c r="G472" s="1" t="e">
        <f>VLOOKUP(D472,Sheet1!$A$2:$D$540,4,FALSE)</f>
        <v>#N/A</v>
      </c>
      <c r="H472" s="1" t="e">
        <f t="shared" si="10"/>
        <v>#N/A</v>
      </c>
      <c r="I472" s="1" t="s">
        <v>5122</v>
      </c>
      <c r="J472" s="25" t="s">
        <v>5123</v>
      </c>
      <c r="K472" s="23" t="str">
        <f t="shared" si="11"/>
        <v>62895379061783</v>
      </c>
      <c r="L472" s="23" t="s">
        <v>5124</v>
      </c>
      <c r="M472" s="1" t="s">
        <v>5125</v>
      </c>
      <c r="N472" s="1" t="s">
        <v>1141</v>
      </c>
      <c r="O472" s="1" t="s">
        <v>5126</v>
      </c>
      <c r="P472" s="1" t="s">
        <v>3407</v>
      </c>
      <c r="Q472" s="1" t="s">
        <v>1144</v>
      </c>
      <c r="R472" s="1" t="s">
        <v>5127</v>
      </c>
      <c r="S472" s="1" t="s">
        <v>3409</v>
      </c>
      <c r="T472" s="1" t="str">
        <f t="shared" si="12"/>
        <v>Jalan Raya Petarukan, Rt.003/Rw.016, Dusun Kebonsari, Kec. Petarukan, Kab. Pemalang, Jawa Tengah 52363</v>
      </c>
      <c r="U472" s="1" t="s">
        <v>2141</v>
      </c>
      <c r="V472" s="1" t="s">
        <v>3410</v>
      </c>
      <c r="W472" s="1" t="s">
        <v>2142</v>
      </c>
      <c r="X472" s="1" t="s">
        <v>3410</v>
      </c>
      <c r="Y472" s="1" t="str">
        <f t="shared" si="13"/>
        <v>33</v>
      </c>
      <c r="Z472" s="1" t="str">
        <f>VLOOKUP(Y472,ja!E$2:F$35,2,FALSE)</f>
        <v>Jawa Tengah</v>
      </c>
      <c r="AA472" s="1" t="str">
        <f t="shared" si="14"/>
        <v>3327</v>
      </c>
      <c r="AB472" s="1" t="str">
        <f t="shared" si="15"/>
        <v>BPS Kabupaten Pemalang</v>
      </c>
      <c r="AD472" s="1" t="s">
        <v>1150</v>
      </c>
      <c r="AE472" s="5" t="s">
        <v>537</v>
      </c>
      <c r="AF472" s="2" t="s">
        <v>538</v>
      </c>
      <c r="AG472" s="1">
        <v>1</v>
      </c>
      <c r="AH472" s="5" t="e">
        <f>VLOOKUP(D472,'olah pemlap'!G$2:J$589,3,FALSE)</f>
        <v>#N/A</v>
      </c>
      <c r="AI472" s="1" t="e">
        <f>VLOOKUP(AH472,BiodataPemlap!B$2:O$152,5,FALSE)</f>
        <v>#N/A</v>
      </c>
    </row>
    <row r="473" spans="1:35" ht="12.75">
      <c r="A473" s="3">
        <v>45451.331475763887</v>
      </c>
      <c r="B473" s="1" t="s">
        <v>141</v>
      </c>
      <c r="C473" s="4" t="str">
        <f t="shared" si="9"/>
        <v>DIV ST</v>
      </c>
      <c r="D473" s="24" t="s">
        <v>5128</v>
      </c>
      <c r="E473" s="2" t="s">
        <v>142</v>
      </c>
      <c r="F473" s="1">
        <f t="shared" si="16"/>
        <v>1</v>
      </c>
      <c r="G473" s="1" t="e">
        <f>VLOOKUP(D473,Sheet1!$A$2:$D$540,4,FALSE)</f>
        <v>#N/A</v>
      </c>
      <c r="H473" s="1" t="e">
        <f t="shared" si="10"/>
        <v>#N/A</v>
      </c>
      <c r="I473" s="1" t="s">
        <v>5129</v>
      </c>
      <c r="J473" s="25" t="s">
        <v>5130</v>
      </c>
      <c r="K473" s="23" t="str">
        <f t="shared" si="11"/>
        <v>6282268447011</v>
      </c>
      <c r="L473" s="23" t="s">
        <v>5131</v>
      </c>
      <c r="M473" s="1" t="s">
        <v>142</v>
      </c>
      <c r="N473" s="1" t="s">
        <v>1141</v>
      </c>
      <c r="O473" s="1" t="s">
        <v>5132</v>
      </c>
      <c r="P473" s="1" t="s">
        <v>5133</v>
      </c>
      <c r="Q473" s="1" t="s">
        <v>1144</v>
      </c>
      <c r="R473" s="1" t="s">
        <v>5134</v>
      </c>
      <c r="S473" s="1" t="s">
        <v>2775</v>
      </c>
      <c r="T473" s="1" t="str">
        <f t="shared" si="12"/>
        <v>Jalan Villa Sari No.1, Umban Sari Atas, Rumbai, Pekanbaru</v>
      </c>
      <c r="U473" s="1" t="s">
        <v>3275</v>
      </c>
      <c r="V473" s="1" t="s">
        <v>3276</v>
      </c>
      <c r="W473" s="1" t="s">
        <v>3277</v>
      </c>
      <c r="X473" s="1" t="s">
        <v>3276</v>
      </c>
      <c r="Y473" s="1" t="str">
        <f t="shared" si="13"/>
        <v>14</v>
      </c>
      <c r="Z473" s="1" t="str">
        <f>VLOOKUP(Y473,ja!E$2:F$35,2,FALSE)</f>
        <v>Riau</v>
      </c>
      <c r="AA473" s="1" t="str">
        <f t="shared" si="14"/>
        <v>1471</v>
      </c>
      <c r="AB473" s="1" t="str">
        <f t="shared" si="15"/>
        <v>BPS Kota Pekanbaru</v>
      </c>
      <c r="AC473" s="1">
        <v>1400</v>
      </c>
      <c r="AD473" s="1" t="s">
        <v>138</v>
      </c>
      <c r="AE473" s="5">
        <v>1400</v>
      </c>
      <c r="AF473" s="2" t="s">
        <v>138</v>
      </c>
      <c r="AG473" s="1">
        <v>1</v>
      </c>
      <c r="AH473" s="5" t="e">
        <f>VLOOKUP(D473,'olah pemlap'!G$2:J$589,3,FALSE)</f>
        <v>#N/A</v>
      </c>
      <c r="AI473" s="1" t="e">
        <f>VLOOKUP(AH473,BiodataPemlap!B$2:O$152,5,FALSE)</f>
        <v>#N/A</v>
      </c>
    </row>
    <row r="474" spans="1:35" ht="12.75">
      <c r="A474" s="3">
        <v>45451.341475104171</v>
      </c>
      <c r="B474" s="1" t="s">
        <v>57</v>
      </c>
      <c r="C474" s="4" t="str">
        <f t="shared" si="9"/>
        <v>DIV KS</v>
      </c>
      <c r="D474" s="24" t="s">
        <v>5135</v>
      </c>
      <c r="E474" s="2" t="s">
        <v>121</v>
      </c>
      <c r="F474" s="1">
        <f t="shared" si="16"/>
        <v>1</v>
      </c>
      <c r="G474" s="1" t="e">
        <f>VLOOKUP(D474,Sheet1!$A$2:$D$540,4,FALSE)</f>
        <v>#N/A</v>
      </c>
      <c r="H474" s="1" t="e">
        <f t="shared" si="10"/>
        <v>#N/A</v>
      </c>
      <c r="I474" s="1" t="s">
        <v>5136</v>
      </c>
      <c r="J474" s="25" t="s">
        <v>5137</v>
      </c>
      <c r="K474" s="23" t="str">
        <f t="shared" si="11"/>
        <v>6289669235202</v>
      </c>
      <c r="L474" s="23" t="s">
        <v>5138</v>
      </c>
      <c r="M474" s="1" t="s">
        <v>5139</v>
      </c>
      <c r="N474" s="1" t="s">
        <v>1141</v>
      </c>
      <c r="O474" s="1" t="s">
        <v>5140</v>
      </c>
      <c r="P474" s="1" t="s">
        <v>5141</v>
      </c>
      <c r="Q474" s="1" t="s">
        <v>1144</v>
      </c>
      <c r="R474" s="1" t="s">
        <v>5142</v>
      </c>
      <c r="S474" s="1" t="s">
        <v>4361</v>
      </c>
      <c r="T474" s="1" t="str">
        <f t="shared" si="12"/>
        <v>Komplek Perumahan Lembah Nan Indah, No. 29, Rt/Rw 002/005 Gang Upin Ipin, Kelurahan Tanah Garam, Kecamatan Lubuk Sikarah</v>
      </c>
      <c r="U474" s="1" t="s">
        <v>3369</v>
      </c>
      <c r="V474" s="1" t="s">
        <v>4362</v>
      </c>
      <c r="W474" s="1" t="s">
        <v>3371</v>
      </c>
      <c r="X474" s="1" t="s">
        <v>4362</v>
      </c>
      <c r="Y474" s="1" t="str">
        <f t="shared" si="13"/>
        <v>13</v>
      </c>
      <c r="Z474" s="1" t="str">
        <f>VLOOKUP(Y474,ja!E$2:F$35,2,FALSE)</f>
        <v>Sumatera Barat</v>
      </c>
      <c r="AA474" s="1" t="str">
        <f t="shared" si="14"/>
        <v>1372</v>
      </c>
      <c r="AB474" s="1" t="str">
        <f t="shared" si="15"/>
        <v>BPS Kota Solok</v>
      </c>
      <c r="AD474" s="1" t="s">
        <v>1150</v>
      </c>
      <c r="AE474" s="5" t="s">
        <v>122</v>
      </c>
      <c r="AF474" s="2" t="s">
        <v>123</v>
      </c>
      <c r="AG474" s="1">
        <v>1</v>
      </c>
      <c r="AH474" s="5">
        <f>VLOOKUP(D474,'olah pemlap'!G$2:J$589,3,FALSE)</f>
        <v>340053257</v>
      </c>
      <c r="AI474" s="1" t="e">
        <f>VLOOKUP(AH474,BiodataPemlap!B$2:O$152,5,FALSE)</f>
        <v>#N/A</v>
      </c>
    </row>
    <row r="475" spans="1:35" ht="12.75">
      <c r="A475" s="3">
        <v>45451.341867361116</v>
      </c>
      <c r="B475" s="1" t="s">
        <v>57</v>
      </c>
      <c r="C475" s="4" t="str">
        <f t="shared" si="9"/>
        <v>DIV KS</v>
      </c>
      <c r="D475" s="24" t="s">
        <v>5143</v>
      </c>
      <c r="E475" s="2" t="s">
        <v>346</v>
      </c>
      <c r="F475" s="1">
        <f t="shared" si="16"/>
        <v>1</v>
      </c>
      <c r="G475" s="1" t="e">
        <f>VLOOKUP(D475,Sheet1!$A$2:$D$540,4,FALSE)</f>
        <v>#N/A</v>
      </c>
      <c r="H475" s="1" t="e">
        <f t="shared" si="10"/>
        <v>#N/A</v>
      </c>
      <c r="I475" s="1" t="s">
        <v>5144</v>
      </c>
      <c r="J475" s="1">
        <v>6289644327893</v>
      </c>
      <c r="K475" s="23">
        <f t="shared" si="11"/>
        <v>6289644327893</v>
      </c>
      <c r="L475" s="23" t="s">
        <v>5145</v>
      </c>
      <c r="M475" s="1" t="s">
        <v>346</v>
      </c>
      <c r="N475" s="1" t="s">
        <v>1286</v>
      </c>
      <c r="O475" s="1" t="s">
        <v>5146</v>
      </c>
      <c r="P475" s="1" t="s">
        <v>5147</v>
      </c>
      <c r="Q475" s="1" t="s">
        <v>1144</v>
      </c>
      <c r="R475" s="1" t="s">
        <v>5148</v>
      </c>
      <c r="S475" s="1" t="s">
        <v>2194</v>
      </c>
      <c r="T475" s="1" t="str">
        <f t="shared" si="12"/>
        <v>Jalan Mahoni Tengah I Blok F.33 Griya Sunyaragi Permai Rt 04 Rw 12 Kelurahan Karyamulya Kecamatan Kesambi Kota Cirebon 45131</v>
      </c>
      <c r="U475" s="1" t="s">
        <v>2194</v>
      </c>
      <c r="V475" s="1" t="s">
        <v>2195</v>
      </c>
      <c r="W475" s="1" t="s">
        <v>2196</v>
      </c>
      <c r="X475" s="1" t="s">
        <v>2195</v>
      </c>
      <c r="Y475" s="1" t="str">
        <f t="shared" si="13"/>
        <v>32</v>
      </c>
      <c r="Z475" s="1" t="str">
        <f>VLOOKUP(Y475,ja!E$2:F$35,2,FALSE)</f>
        <v>Jawa Barat</v>
      </c>
      <c r="AA475" s="1" t="str">
        <f t="shared" si="14"/>
        <v>3274</v>
      </c>
      <c r="AB475" s="1" t="str">
        <f t="shared" si="15"/>
        <v>BPS Kota Cirebon</v>
      </c>
      <c r="AD475" s="1" t="s">
        <v>1150</v>
      </c>
      <c r="AE475" s="5" t="s">
        <v>343</v>
      </c>
      <c r="AF475" s="2" t="s">
        <v>344</v>
      </c>
      <c r="AG475" s="1">
        <v>1</v>
      </c>
      <c r="AH475" s="5" t="e">
        <f>VLOOKUP(D475,'olah pemlap'!G$2:J$589,3,FALSE)</f>
        <v>#N/A</v>
      </c>
      <c r="AI475" s="1" t="e">
        <f>VLOOKUP(AH475,BiodataPemlap!B$2:O$152,5,FALSE)</f>
        <v>#N/A</v>
      </c>
    </row>
    <row r="476" spans="1:35" ht="12.75">
      <c r="A476" s="3">
        <v>45451.352838634259</v>
      </c>
      <c r="B476" s="1" t="s">
        <v>30</v>
      </c>
      <c r="C476" s="4" t="str">
        <f t="shared" si="9"/>
        <v>DIII ST</v>
      </c>
      <c r="D476" s="24" t="s">
        <v>5149</v>
      </c>
      <c r="E476" s="2" t="s">
        <v>300</v>
      </c>
      <c r="F476" s="1">
        <f t="shared" si="16"/>
        <v>1</v>
      </c>
      <c r="G476" s="1" t="e">
        <f>VLOOKUP(D476,Sheet1!$A$2:$D$540,4,FALSE)</f>
        <v>#N/A</v>
      </c>
      <c r="H476" s="1" t="e">
        <f t="shared" si="10"/>
        <v>#N/A</v>
      </c>
      <c r="I476" s="1" t="s">
        <v>5150</v>
      </c>
      <c r="J476" s="25" t="s">
        <v>5151</v>
      </c>
      <c r="K476" s="23" t="str">
        <f t="shared" si="11"/>
        <v>6285323374595</v>
      </c>
      <c r="L476" s="23" t="s">
        <v>5152</v>
      </c>
      <c r="M476" s="1" t="s">
        <v>5153</v>
      </c>
      <c r="N476" s="1" t="s">
        <v>1141</v>
      </c>
      <c r="O476" s="1" t="s">
        <v>5154</v>
      </c>
      <c r="P476" s="1" t="s">
        <v>5155</v>
      </c>
      <c r="Q476" s="1" t="s">
        <v>1144</v>
      </c>
      <c r="R476" s="1" t="s">
        <v>5156</v>
      </c>
      <c r="S476" s="1" t="s">
        <v>5157</v>
      </c>
      <c r="T476" s="1" t="str">
        <f t="shared" si="12"/>
        <v>Rt 12/ Rw 02, No. 17, Gang Saabun, Kelurahan Bidara Cina, Kecamatan Jatinegara</v>
      </c>
      <c r="U476" s="1" t="s">
        <v>5158</v>
      </c>
      <c r="V476" s="1" t="s">
        <v>2344</v>
      </c>
      <c r="W476" s="1" t="s">
        <v>5159</v>
      </c>
      <c r="X476" s="1" t="s">
        <v>2344</v>
      </c>
      <c r="Y476" s="1" t="str">
        <f t="shared" si="13"/>
        <v>31</v>
      </c>
      <c r="Z476" s="1" t="str">
        <f>VLOOKUP(Y476,ja!E$2:F$35,2,FALSE)</f>
        <v>DKI Jakarta</v>
      </c>
      <c r="AA476" s="1" t="str">
        <f t="shared" si="14"/>
        <v>3174</v>
      </c>
      <c r="AB476" s="1" t="str">
        <f t="shared" si="15"/>
        <v>BPS Kota Jakarta Barat</v>
      </c>
      <c r="AD476" s="1" t="s">
        <v>1150</v>
      </c>
      <c r="AE476" s="5" t="s">
        <v>297</v>
      </c>
      <c r="AF476" s="2" t="s">
        <v>298</v>
      </c>
      <c r="AG476" s="1">
        <v>1</v>
      </c>
      <c r="AH476" s="5">
        <f>VLOOKUP(D476,'olah pemlap'!G$2:J$589,3,FALSE)</f>
        <v>340051370</v>
      </c>
      <c r="AI476" s="1" t="e">
        <f>VLOOKUP(AH476,BiodataPemlap!B$2:O$152,5,FALSE)</f>
        <v>#N/A</v>
      </c>
    </row>
    <row r="477" spans="1:35" ht="12.75">
      <c r="A477" s="3">
        <v>45451.364983854168</v>
      </c>
      <c r="B477" s="1" t="s">
        <v>18</v>
      </c>
      <c r="C477" s="4" t="str">
        <f t="shared" si="9"/>
        <v>DIV KS</v>
      </c>
      <c r="D477" s="24" t="s">
        <v>5160</v>
      </c>
      <c r="E477" s="2" t="s">
        <v>51</v>
      </c>
      <c r="F477" s="1">
        <f t="shared" si="16"/>
        <v>1</v>
      </c>
      <c r="G477" s="1" t="e">
        <f>VLOOKUP(D477,Sheet1!$A$2:$D$540,4,FALSE)</f>
        <v>#N/A</v>
      </c>
      <c r="H477" s="1" t="e">
        <f t="shared" si="10"/>
        <v>#N/A</v>
      </c>
      <c r="I477" s="1" t="s">
        <v>5161</v>
      </c>
      <c r="J477" s="25" t="s">
        <v>5162</v>
      </c>
      <c r="K477" s="23" t="str">
        <f t="shared" si="11"/>
        <v>6285270197067</v>
      </c>
      <c r="L477" s="26" t="s">
        <v>5163</v>
      </c>
      <c r="M477" s="1" t="s">
        <v>5164</v>
      </c>
      <c r="N477" s="1" t="s">
        <v>1141</v>
      </c>
      <c r="O477" s="1" t="s">
        <v>5165</v>
      </c>
      <c r="P477" s="1" t="s">
        <v>5166</v>
      </c>
      <c r="Q477" s="1" t="s">
        <v>1144</v>
      </c>
      <c r="R477" s="1" t="s">
        <v>5167</v>
      </c>
      <c r="S477" s="1" t="s">
        <v>4685</v>
      </c>
      <c r="T477" s="1" t="str">
        <f t="shared" si="12"/>
        <v>No. 6, Jalan Suka Tani, Bakaran Batu, Rantau Selatan</v>
      </c>
      <c r="U477" s="1" t="s">
        <v>4684</v>
      </c>
      <c r="V477" s="1" t="s">
        <v>4686</v>
      </c>
      <c r="W477" s="1" t="s">
        <v>4687</v>
      </c>
      <c r="X477" s="1" t="s">
        <v>4686</v>
      </c>
      <c r="Y477" s="1" t="str">
        <f t="shared" si="13"/>
        <v>12</v>
      </c>
      <c r="Z477" s="1" t="str">
        <f>VLOOKUP(Y477,ja!E$2:F$35,2,FALSE)</f>
        <v>Sumatera Utara</v>
      </c>
      <c r="AA477" s="1" t="str">
        <f t="shared" si="14"/>
        <v>1207</v>
      </c>
      <c r="AB477" s="1" t="str">
        <f t="shared" si="15"/>
        <v>BPS Kabupaten Labuhan Batu</v>
      </c>
      <c r="AD477" s="1" t="s">
        <v>1150</v>
      </c>
      <c r="AE477" s="5" t="s">
        <v>49</v>
      </c>
      <c r="AF477" s="2" t="s">
        <v>50</v>
      </c>
      <c r="AG477" s="1">
        <v>1</v>
      </c>
      <c r="AH477" s="5" t="e">
        <f>VLOOKUP(D477,'olah pemlap'!G$2:J$589,3,FALSE)</f>
        <v>#N/A</v>
      </c>
      <c r="AI477" s="1" t="e">
        <f>VLOOKUP(AH477,BiodataPemlap!B$2:O$152,5,FALSE)</f>
        <v>#N/A</v>
      </c>
    </row>
    <row r="478" spans="1:35" ht="12.75">
      <c r="A478" s="3">
        <v>45451.380705868054</v>
      </c>
      <c r="B478" s="1" t="s">
        <v>38</v>
      </c>
      <c r="C478" s="4" t="str">
        <f t="shared" si="9"/>
        <v>DIV ST</v>
      </c>
      <c r="D478" s="24" t="s">
        <v>5168</v>
      </c>
      <c r="E478" s="2" t="s">
        <v>721</v>
      </c>
      <c r="F478" s="1">
        <f t="shared" si="16"/>
        <v>1</v>
      </c>
      <c r="G478" s="1" t="str">
        <f>E478</f>
        <v>Diva Maharani Basuki</v>
      </c>
      <c r="H478" s="1">
        <f t="shared" si="10"/>
        <v>1</v>
      </c>
      <c r="I478" s="1" t="s">
        <v>5169</v>
      </c>
      <c r="J478" s="25" t="s">
        <v>5170</v>
      </c>
      <c r="K478" s="23" t="str">
        <f t="shared" si="11"/>
        <v>6282244082992</v>
      </c>
      <c r="L478" s="23" t="s">
        <v>5171</v>
      </c>
      <c r="M478" s="1" t="s">
        <v>721</v>
      </c>
      <c r="N478" s="1" t="s">
        <v>1141</v>
      </c>
      <c r="O478" s="1" t="s">
        <v>5172</v>
      </c>
      <c r="P478" s="1" t="s">
        <v>5173</v>
      </c>
      <c r="Q478" s="1" t="s">
        <v>1144</v>
      </c>
      <c r="R478" s="1" t="s">
        <v>5174</v>
      </c>
      <c r="S478" s="1" t="s">
        <v>1319</v>
      </c>
      <c r="T478" s="1" t="str">
        <f t="shared" si="12"/>
        <v>Desa Ngadiboyo Rt 04 Rw 03 Kec. Rejoso Kab. Nganjuk</v>
      </c>
      <c r="U478" s="1" t="s">
        <v>4912</v>
      </c>
      <c r="V478" s="1" t="s">
        <v>1321</v>
      </c>
      <c r="W478" s="1" t="s">
        <v>4913</v>
      </c>
      <c r="X478" s="1" t="s">
        <v>1321</v>
      </c>
      <c r="Y478" s="1" t="str">
        <f t="shared" si="13"/>
        <v>35</v>
      </c>
      <c r="Z478" s="1" t="str">
        <f>VLOOKUP(Y478,ja!E$2:F$35,2,FALSE)</f>
        <v>Jawa Timur</v>
      </c>
      <c r="AA478" s="1" t="str">
        <f t="shared" si="14"/>
        <v>3518</v>
      </c>
      <c r="AB478" s="1" t="str">
        <f t="shared" si="15"/>
        <v>BPS Kabupaten Nganjuk</v>
      </c>
      <c r="AD478" s="1" t="s">
        <v>1150</v>
      </c>
      <c r="AE478" s="5" t="s">
        <v>716</v>
      </c>
      <c r="AF478" s="2" t="s">
        <v>717</v>
      </c>
      <c r="AG478" s="1">
        <v>1</v>
      </c>
      <c r="AH478" s="5">
        <f>VLOOKUP(D478,'olah pemlap'!G$2:J$589,3,FALSE)</f>
        <v>340015799</v>
      </c>
      <c r="AI478" s="1" t="e">
        <f>VLOOKUP(AH478,BiodataPemlap!B$2:O$152,5,FALSE)</f>
        <v>#N/A</v>
      </c>
    </row>
    <row r="479" spans="1:35" ht="12.75">
      <c r="A479" s="3">
        <v>45451.381718136574</v>
      </c>
      <c r="B479" s="1" t="s">
        <v>11</v>
      </c>
      <c r="C479" s="4" t="str">
        <f t="shared" si="9"/>
        <v>DIV KS</v>
      </c>
      <c r="D479" s="24" t="s">
        <v>5175</v>
      </c>
      <c r="E479" s="2" t="s">
        <v>154</v>
      </c>
      <c r="F479" s="1">
        <f t="shared" si="16"/>
        <v>1</v>
      </c>
      <c r="G479" s="1" t="e">
        <f>VLOOKUP(D479,Sheet1!$A$2:$D$540,4,FALSE)</f>
        <v>#N/A</v>
      </c>
      <c r="H479" s="1" t="e">
        <f t="shared" si="10"/>
        <v>#N/A</v>
      </c>
      <c r="I479" s="1" t="s">
        <v>5176</v>
      </c>
      <c r="J479" s="25" t="s">
        <v>5177</v>
      </c>
      <c r="K479" s="23" t="str">
        <f t="shared" si="11"/>
        <v>6281272411939</v>
      </c>
      <c r="L479" s="23" t="s">
        <v>5178</v>
      </c>
      <c r="M479" s="1" t="s">
        <v>5179</v>
      </c>
      <c r="N479" s="1" t="s">
        <v>1429</v>
      </c>
      <c r="O479" s="1" t="s">
        <v>5180</v>
      </c>
      <c r="P479" s="1" t="s">
        <v>5181</v>
      </c>
      <c r="Q479" s="1" t="s">
        <v>1144</v>
      </c>
      <c r="R479" s="1" t="s">
        <v>5182</v>
      </c>
      <c r="S479" s="1" t="s">
        <v>1340</v>
      </c>
      <c r="T479" s="1" t="str">
        <f t="shared" si="12"/>
        <v>Jl. Lingkar Barat Ii Griya Idaman, Rt.008, Kelurahan Pinang Merah, Kecamatan Alam Barajo</v>
      </c>
      <c r="U479" s="1" t="s">
        <v>1341</v>
      </c>
      <c r="V479" s="1" t="s">
        <v>1342</v>
      </c>
      <c r="W479" s="1" t="s">
        <v>3199</v>
      </c>
      <c r="X479" s="1" t="s">
        <v>1342</v>
      </c>
      <c r="Y479" s="1" t="str">
        <f t="shared" si="13"/>
        <v>15</v>
      </c>
      <c r="Z479" s="1" t="str">
        <f>VLOOKUP(Y479,ja!E$2:F$35,2,FALSE)</f>
        <v>Jambi</v>
      </c>
      <c r="AA479" s="1" t="str">
        <f t="shared" si="14"/>
        <v>1500</v>
      </c>
      <c r="AB479" s="1" t="str">
        <f t="shared" si="15"/>
        <v>BPS Provinsi Jambi</v>
      </c>
      <c r="AD479" s="1" t="s">
        <v>1150</v>
      </c>
      <c r="AE479" s="5" t="s">
        <v>152</v>
      </c>
      <c r="AF479" s="2" t="s">
        <v>153</v>
      </c>
      <c r="AG479" s="1">
        <v>1</v>
      </c>
      <c r="AH479" s="5" t="e">
        <f>VLOOKUP(D479,'olah pemlap'!G$2:J$589,3,FALSE)</f>
        <v>#N/A</v>
      </c>
      <c r="AI479" s="1" t="e">
        <f>VLOOKUP(AH479,BiodataPemlap!B$2:O$152,5,FALSE)</f>
        <v>#N/A</v>
      </c>
    </row>
    <row r="480" spans="1:35" ht="12.75">
      <c r="A480" s="3">
        <v>45451.392200451388</v>
      </c>
      <c r="B480" s="1" t="s">
        <v>41</v>
      </c>
      <c r="C480" s="4" t="str">
        <f t="shared" si="9"/>
        <v>DIV ST</v>
      </c>
      <c r="D480" s="24" t="s">
        <v>5183</v>
      </c>
      <c r="E480" s="2" t="s">
        <v>503</v>
      </c>
      <c r="F480" s="1">
        <f t="shared" si="16"/>
        <v>1</v>
      </c>
      <c r="G480" s="1" t="e">
        <f>VLOOKUP(D480,Sheet1!$A$2:$D$540,4,FALSE)</f>
        <v>#N/A</v>
      </c>
      <c r="H480" s="1" t="e">
        <f t="shared" si="10"/>
        <v>#N/A</v>
      </c>
      <c r="I480" s="1" t="s">
        <v>5184</v>
      </c>
      <c r="J480" s="25" t="s">
        <v>5185</v>
      </c>
      <c r="K480" s="23" t="str">
        <f t="shared" si="11"/>
        <v>6281232892464</v>
      </c>
      <c r="L480" s="23" t="s">
        <v>5186</v>
      </c>
      <c r="M480" s="1" t="s">
        <v>503</v>
      </c>
      <c r="N480" s="1" t="s">
        <v>1141</v>
      </c>
      <c r="O480" s="1" t="s">
        <v>5187</v>
      </c>
      <c r="P480" s="1" t="s">
        <v>2765</v>
      </c>
      <c r="Q480" s="1" t="s">
        <v>1144</v>
      </c>
      <c r="R480" s="1" t="s">
        <v>5188</v>
      </c>
      <c r="S480" s="1" t="s">
        <v>2823</v>
      </c>
      <c r="T480" s="1" t="str">
        <f t="shared" si="12"/>
        <v>Nglaban Rt 6, Mojokerto, Kedawung, Sragen</v>
      </c>
      <c r="U480" s="1" t="s">
        <v>1559</v>
      </c>
      <c r="V480" s="1" t="s">
        <v>1561</v>
      </c>
      <c r="W480" s="1" t="s">
        <v>1561</v>
      </c>
      <c r="X480" s="1" t="s">
        <v>2824</v>
      </c>
      <c r="Y480" s="1" t="str">
        <f t="shared" si="13"/>
        <v>33</v>
      </c>
      <c r="Z480" s="1" t="str">
        <f>VLOOKUP(Y480,ja!E$2:F$35,2,FALSE)</f>
        <v>Jawa Tengah</v>
      </c>
      <c r="AA480" s="1" t="str">
        <f t="shared" si="14"/>
        <v>3314</v>
      </c>
      <c r="AB480" s="1" t="str">
        <f t="shared" si="15"/>
        <v>BPS Kabupaten Sragen</v>
      </c>
      <c r="AD480" s="1" t="s">
        <v>1150</v>
      </c>
      <c r="AE480" s="5" t="s">
        <v>497</v>
      </c>
      <c r="AF480" s="2" t="s">
        <v>498</v>
      </c>
      <c r="AG480" s="1">
        <v>1</v>
      </c>
      <c r="AH480" s="5" t="e">
        <f>VLOOKUP(D480,'olah pemlap'!G$2:J$589,3,FALSE)</f>
        <v>#N/A</v>
      </c>
      <c r="AI480" s="1" t="e">
        <f>VLOOKUP(AH480,BiodataPemlap!B$2:O$152,5,FALSE)</f>
        <v>#N/A</v>
      </c>
    </row>
    <row r="481" spans="1:35" ht="12.75">
      <c r="A481" s="3">
        <v>45451.38691306713</v>
      </c>
      <c r="B481" s="1" t="s">
        <v>11</v>
      </c>
      <c r="C481" s="4" t="str">
        <f t="shared" si="9"/>
        <v>DIV KS</v>
      </c>
      <c r="D481" s="24" t="s">
        <v>5189</v>
      </c>
      <c r="E481" s="2" t="s">
        <v>260</v>
      </c>
      <c r="F481" s="1">
        <f t="shared" si="16"/>
        <v>1</v>
      </c>
      <c r="G481" s="1" t="e">
        <f>VLOOKUP(D481,Sheet1!$A$2:$D$540,4,FALSE)</f>
        <v>#N/A</v>
      </c>
      <c r="H481" s="1" t="e">
        <f t="shared" si="10"/>
        <v>#N/A</v>
      </c>
      <c r="I481" s="1" t="s">
        <v>5190</v>
      </c>
      <c r="J481" s="25" t="s">
        <v>5191</v>
      </c>
      <c r="K481" s="23" t="str">
        <f t="shared" si="11"/>
        <v>6281225245651</v>
      </c>
      <c r="L481" s="26" t="s">
        <v>5192</v>
      </c>
      <c r="M481" s="1" t="s">
        <v>260</v>
      </c>
      <c r="N481" s="1" t="s">
        <v>1177</v>
      </c>
      <c r="O481" s="1" t="s">
        <v>2983</v>
      </c>
      <c r="P481" s="1" t="s">
        <v>5193</v>
      </c>
      <c r="Q481" s="1" t="s">
        <v>1144</v>
      </c>
      <c r="R481" s="1" t="s">
        <v>5193</v>
      </c>
      <c r="S481" s="1" t="s">
        <v>1158</v>
      </c>
      <c r="T481" s="1" t="str">
        <f t="shared" si="12"/>
        <v>Kav Dprd Dki Blok A-2 Rt. 06 Rw. 05 Pulojahe Kel. Jatinegara, Cakung Jakarta Timur Kode Pos. 13930</v>
      </c>
      <c r="U481" s="1" t="s">
        <v>1158</v>
      </c>
      <c r="V481" s="1" t="s">
        <v>1161</v>
      </c>
      <c r="W481" s="1" t="s">
        <v>1160</v>
      </c>
      <c r="X481" s="1" t="s">
        <v>2960</v>
      </c>
      <c r="Y481" s="1" t="str">
        <f t="shared" si="13"/>
        <v>31</v>
      </c>
      <c r="Z481" s="1" t="str">
        <f>VLOOKUP(Y481,ja!E$2:F$35,2,FALSE)</f>
        <v>DKI Jakarta</v>
      </c>
      <c r="AA481" s="1" t="str">
        <f t="shared" si="14"/>
        <v>3101</v>
      </c>
      <c r="AB481" s="1" t="str">
        <f t="shared" si="15"/>
        <v>BPS Kabupaten Kepulauan Seribu</v>
      </c>
      <c r="AD481" s="1" t="s">
        <v>1150</v>
      </c>
      <c r="AE481" s="5" t="s">
        <v>258</v>
      </c>
      <c r="AF481" s="2" t="s">
        <v>259</v>
      </c>
      <c r="AG481" s="1">
        <v>1</v>
      </c>
      <c r="AH481" s="5">
        <f>VLOOKUP(D481,'olah pemlap'!G$2:J$589,3,FALSE)</f>
        <v>340057201</v>
      </c>
      <c r="AI481" s="1" t="e">
        <f>VLOOKUP(AH481,BiodataPemlap!B$2:O$152,5,FALSE)</f>
        <v>#N/A</v>
      </c>
    </row>
    <row r="482" spans="1:35" ht="12.75">
      <c r="A482" s="3">
        <v>45451.38972929398</v>
      </c>
      <c r="B482" s="1" t="s">
        <v>57</v>
      </c>
      <c r="C482" s="4" t="str">
        <f t="shared" si="9"/>
        <v>DIV KS</v>
      </c>
      <c r="D482" s="24" t="s">
        <v>5194</v>
      </c>
      <c r="E482" s="2" t="s">
        <v>5195</v>
      </c>
      <c r="F482" s="1">
        <f t="shared" si="16"/>
        <v>1</v>
      </c>
      <c r="G482" s="1" t="e">
        <f>VLOOKUP(D482,Sheet1!$A$2:$D$540,4,FALSE)</f>
        <v>#N/A</v>
      </c>
      <c r="H482" s="1" t="e">
        <f t="shared" si="10"/>
        <v>#N/A</v>
      </c>
      <c r="I482" s="1" t="s">
        <v>5196</v>
      </c>
      <c r="J482" s="25" t="s">
        <v>5197</v>
      </c>
      <c r="K482" s="23" t="str">
        <f t="shared" si="11"/>
        <v>6281259860450</v>
      </c>
      <c r="L482" s="23" t="s">
        <v>5198</v>
      </c>
      <c r="M482" s="1" t="s">
        <v>5195</v>
      </c>
      <c r="N482" s="1" t="s">
        <v>1141</v>
      </c>
      <c r="O482" s="1" t="s">
        <v>5199</v>
      </c>
      <c r="P482" s="1" t="s">
        <v>5200</v>
      </c>
      <c r="Q482" s="1" t="s">
        <v>1144</v>
      </c>
      <c r="R482" s="1" t="s">
        <v>5201</v>
      </c>
      <c r="S482" s="1" t="s">
        <v>1206</v>
      </c>
      <c r="T482" s="1" t="str">
        <f t="shared" si="12"/>
        <v>Dusun Dadapan Rt 005 Rw 002, Desa Boyolangu, Kecamatan Boyolangu</v>
      </c>
      <c r="U482" s="1" t="s">
        <v>4552</v>
      </c>
      <c r="V482" s="1" t="s">
        <v>1208</v>
      </c>
      <c r="W482" s="1" t="s">
        <v>4553</v>
      </c>
      <c r="X482" s="1" t="s">
        <v>1208</v>
      </c>
      <c r="Y482" s="1" t="str">
        <f t="shared" si="13"/>
        <v>35</v>
      </c>
      <c r="Z482" s="1" t="str">
        <f>VLOOKUP(Y482,ja!E$2:F$35,2,FALSE)</f>
        <v>Jawa Timur</v>
      </c>
      <c r="AA482" s="1" t="str">
        <f t="shared" si="14"/>
        <v>3504</v>
      </c>
      <c r="AB482" s="1" t="str">
        <f t="shared" si="15"/>
        <v>BPS Kabupaten Tulungagung</v>
      </c>
      <c r="AD482" s="1" t="s">
        <v>1150</v>
      </c>
      <c r="AE482" s="5" t="s">
        <v>668</v>
      </c>
      <c r="AF482" s="2" t="s">
        <v>669</v>
      </c>
      <c r="AG482" s="1">
        <v>1</v>
      </c>
      <c r="AH482" s="5">
        <f>VLOOKUP(D482,'olah pemlap'!G$2:J$589,3,FALSE)</f>
        <v>340015038</v>
      </c>
      <c r="AI482" s="1" t="e">
        <f>VLOOKUP(AH482,BiodataPemlap!B$2:O$152,5,FALSE)</f>
        <v>#N/A</v>
      </c>
    </row>
    <row r="483" spans="1:35" ht="12.75">
      <c r="A483" s="3">
        <v>45451.400753009264</v>
      </c>
      <c r="B483" s="1" t="s">
        <v>141</v>
      </c>
      <c r="C483" s="4" t="str">
        <f t="shared" si="9"/>
        <v>DIV ST</v>
      </c>
      <c r="D483" s="24" t="s">
        <v>5202</v>
      </c>
      <c r="E483" s="2" t="s">
        <v>517</v>
      </c>
      <c r="F483" s="1">
        <f t="shared" si="16"/>
        <v>1</v>
      </c>
      <c r="G483" s="1" t="e">
        <f>VLOOKUP(D483,Sheet1!$A$2:$D$540,4,FALSE)</f>
        <v>#N/A</v>
      </c>
      <c r="H483" s="1" t="e">
        <f t="shared" si="10"/>
        <v>#N/A</v>
      </c>
      <c r="I483" s="1" t="s">
        <v>5203</v>
      </c>
      <c r="J483" s="25" t="s">
        <v>5204</v>
      </c>
      <c r="K483" s="23" t="str">
        <f t="shared" si="11"/>
        <v>6281393114981</v>
      </c>
      <c r="L483" s="23" t="s">
        <v>5205</v>
      </c>
      <c r="M483" s="1" t="s">
        <v>517</v>
      </c>
      <c r="N483" s="1" t="s">
        <v>2830</v>
      </c>
      <c r="O483" s="1" t="s">
        <v>5206</v>
      </c>
      <c r="P483" s="1" t="s">
        <v>5207</v>
      </c>
      <c r="Q483" s="1" t="s">
        <v>1144</v>
      </c>
      <c r="R483" s="1" t="s">
        <v>5208</v>
      </c>
      <c r="S483" s="1" t="s">
        <v>1359</v>
      </c>
      <c r="T483" s="1" t="str">
        <f t="shared" si="12"/>
        <v>Jl. Karonsih Timur Raya 2 Rt 2 Rw 5 Kelurahan Ngaliyan Kecamatan Ngaliyan Kota Semarang</v>
      </c>
      <c r="U483" s="1" t="s">
        <v>1224</v>
      </c>
      <c r="V483" s="1" t="s">
        <v>1362</v>
      </c>
      <c r="W483" s="1" t="s">
        <v>1226</v>
      </c>
      <c r="X483" s="1" t="s">
        <v>1226</v>
      </c>
      <c r="Y483" s="1" t="str">
        <f t="shared" si="13"/>
        <v>33</v>
      </c>
      <c r="Z483" s="1" t="str">
        <f>VLOOKUP(Y483,ja!E$2:F$35,2,FALSE)</f>
        <v>Jawa Tengah</v>
      </c>
      <c r="AA483" s="1" t="str">
        <f t="shared" si="14"/>
        <v>3318</v>
      </c>
      <c r="AB483" s="1" t="str">
        <f t="shared" si="15"/>
        <v>BPS Kabupaten Pati</v>
      </c>
      <c r="AD483" s="1" t="s">
        <v>1150</v>
      </c>
      <c r="AE483" s="5" t="s">
        <v>513</v>
      </c>
      <c r="AF483" s="2" t="s">
        <v>382</v>
      </c>
      <c r="AG483" s="1">
        <v>1</v>
      </c>
      <c r="AH483" s="5" t="e">
        <f>VLOOKUP(D483,'olah pemlap'!G$2:J$589,3,FALSE)</f>
        <v>#N/A</v>
      </c>
      <c r="AI483" s="1" t="e">
        <f>VLOOKUP(AH483,BiodataPemlap!B$2:O$152,5,FALSE)</f>
        <v>#N/A</v>
      </c>
    </row>
    <row r="484" spans="1:35" ht="12.75">
      <c r="A484" s="3">
        <v>45451.433405416668</v>
      </c>
      <c r="B484" s="1" t="s">
        <v>32</v>
      </c>
      <c r="C484" s="4" t="str">
        <f t="shared" si="9"/>
        <v>DIV KS</v>
      </c>
      <c r="D484" s="24" t="s">
        <v>5209</v>
      </c>
      <c r="E484" s="2" t="s">
        <v>524</v>
      </c>
      <c r="F484" s="1">
        <f t="shared" si="16"/>
        <v>1</v>
      </c>
      <c r="G484" s="1" t="e">
        <f>VLOOKUP(D484,Sheet1!$A$2:$D$540,4,FALSE)</f>
        <v>#N/A</v>
      </c>
      <c r="H484" s="1" t="e">
        <f t="shared" si="10"/>
        <v>#N/A</v>
      </c>
      <c r="I484" s="1" t="s">
        <v>5210</v>
      </c>
      <c r="J484" s="25" t="s">
        <v>5211</v>
      </c>
      <c r="K484" s="23" t="str">
        <f t="shared" si="11"/>
        <v>6285831119419</v>
      </c>
      <c r="L484" s="23" t="s">
        <v>5212</v>
      </c>
      <c r="M484" s="1" t="s">
        <v>5213</v>
      </c>
      <c r="N484" s="1" t="s">
        <v>1177</v>
      </c>
      <c r="O484" s="1" t="s">
        <v>5214</v>
      </c>
      <c r="P484" s="1" t="s">
        <v>5215</v>
      </c>
      <c r="Q484" s="1" t="s">
        <v>1144</v>
      </c>
      <c r="R484" s="1" t="s">
        <v>5216</v>
      </c>
      <c r="S484" s="1" t="s">
        <v>1506</v>
      </c>
      <c r="T484" s="1" t="str">
        <f t="shared" si="12"/>
        <v>Jl. Bukit Leyangan Indah Ii No. 404, Rt 03/Rw 09, Perumnas Leyangan Damai, Kecamatan Ungaran Timur, Kabupaten Semarang</v>
      </c>
      <c r="U484" s="1" t="s">
        <v>1359</v>
      </c>
      <c r="V484" s="1" t="s">
        <v>1508</v>
      </c>
      <c r="W484" s="1" t="s">
        <v>1507</v>
      </c>
      <c r="X484" s="1" t="s">
        <v>1508</v>
      </c>
      <c r="Y484" s="1" t="str">
        <f t="shared" si="13"/>
        <v>33</v>
      </c>
      <c r="Z484" s="1" t="str">
        <f>VLOOKUP(Y484,ja!E$2:F$35,2,FALSE)</f>
        <v>Jawa Tengah</v>
      </c>
      <c r="AA484" s="1" t="str">
        <f t="shared" si="14"/>
        <v>3322</v>
      </c>
      <c r="AB484" s="1" t="str">
        <f t="shared" si="15"/>
        <v>BPS Kabupaten Semarang</v>
      </c>
      <c r="AD484" s="1" t="s">
        <v>1150</v>
      </c>
      <c r="AE484" s="5" t="s">
        <v>523</v>
      </c>
      <c r="AF484" s="2" t="s">
        <v>389</v>
      </c>
      <c r="AG484" s="1">
        <v>1</v>
      </c>
      <c r="AH484" s="5">
        <f>VLOOKUP(D484,'olah pemlap'!G$2:J$589,3,FALSE)</f>
        <v>340016157</v>
      </c>
      <c r="AI484" s="1" t="e">
        <f>VLOOKUP(AH484,BiodataPemlap!B$2:O$152,5,FALSE)</f>
        <v>#N/A</v>
      </c>
    </row>
    <row r="485" spans="1:35" ht="12.75">
      <c r="A485" s="3">
        <v>45451.397494895835</v>
      </c>
      <c r="B485" s="1" t="s">
        <v>103</v>
      </c>
      <c r="C485" s="4" t="str">
        <f t="shared" si="9"/>
        <v>DIV ST</v>
      </c>
      <c r="D485" s="24" t="s">
        <v>5217</v>
      </c>
      <c r="E485" s="2" t="s">
        <v>615</v>
      </c>
      <c r="F485" s="1">
        <f t="shared" si="16"/>
        <v>1</v>
      </c>
      <c r="G485" s="1" t="e">
        <f>VLOOKUP(D485,Sheet1!$A$2:$D$540,4,FALSE)</f>
        <v>#N/A</v>
      </c>
      <c r="H485" s="1" t="e">
        <f t="shared" si="10"/>
        <v>#N/A</v>
      </c>
      <c r="I485" s="1" t="s">
        <v>5218</v>
      </c>
      <c r="J485" s="25" t="s">
        <v>5219</v>
      </c>
      <c r="K485" s="23" t="str">
        <f t="shared" si="11"/>
        <v>6288802698618</v>
      </c>
      <c r="L485" s="23" t="s">
        <v>5220</v>
      </c>
      <c r="M485" s="1" t="s">
        <v>5221</v>
      </c>
      <c r="N485" s="1" t="s">
        <v>1286</v>
      </c>
      <c r="O485" s="1" t="s">
        <v>5222</v>
      </c>
      <c r="P485" s="1" t="s">
        <v>1191</v>
      </c>
      <c r="Q485" s="1" t="s">
        <v>1144</v>
      </c>
      <c r="R485" s="1" t="s">
        <v>5223</v>
      </c>
      <c r="S485" s="1" t="s">
        <v>1146</v>
      </c>
      <c r="T485" s="1" t="str">
        <f t="shared" si="12"/>
        <v>Jalan Godean Km 6,5 Rt 05 Rw 11, Sidoarum, Godean, Sleman</v>
      </c>
      <c r="U485" s="1" t="s">
        <v>1147</v>
      </c>
      <c r="V485" s="1" t="s">
        <v>1148</v>
      </c>
      <c r="W485" s="1" t="s">
        <v>1149</v>
      </c>
      <c r="X485" s="1" t="s">
        <v>1148</v>
      </c>
      <c r="Y485" s="1" t="str">
        <f t="shared" si="13"/>
        <v>34</v>
      </c>
      <c r="Z485" s="1" t="str">
        <f>VLOOKUP(Y485,ja!E$2:F$35,2,FALSE)</f>
        <v>DI Yogyakarta</v>
      </c>
      <c r="AA485" s="1" t="str">
        <f t="shared" si="14"/>
        <v>3404</v>
      </c>
      <c r="AB485" s="1" t="str">
        <f t="shared" si="15"/>
        <v>BPS Kabupaten Sleman</v>
      </c>
      <c r="AD485" s="1" t="s">
        <v>1150</v>
      </c>
      <c r="AE485" s="5" t="s">
        <v>607</v>
      </c>
      <c r="AF485" s="2" t="s">
        <v>608</v>
      </c>
      <c r="AG485" s="1">
        <v>1</v>
      </c>
      <c r="AH485" s="5">
        <f>VLOOKUP(D485,'olah pemlap'!G$2:J$589,3,FALSE)</f>
        <v>340014135</v>
      </c>
      <c r="AI485" s="1" t="e">
        <f>VLOOKUP(AH485,BiodataPemlap!B$2:O$152,5,FALSE)</f>
        <v>#N/A</v>
      </c>
    </row>
    <row r="486" spans="1:35" ht="12.75">
      <c r="A486" s="3">
        <v>45451.397892499997</v>
      </c>
      <c r="B486" s="1" t="s">
        <v>41</v>
      </c>
      <c r="C486" s="4" t="str">
        <f t="shared" si="9"/>
        <v>DIV ST</v>
      </c>
      <c r="D486" s="24" t="s">
        <v>5224</v>
      </c>
      <c r="E486" s="2" t="s">
        <v>72</v>
      </c>
      <c r="F486" s="1">
        <f t="shared" si="16"/>
        <v>1</v>
      </c>
      <c r="G486" s="1" t="e">
        <f>VLOOKUP(D486,Sheet1!$A$2:$D$540,4,FALSE)</f>
        <v>#N/A</v>
      </c>
      <c r="H486" s="1" t="e">
        <f t="shared" si="10"/>
        <v>#N/A</v>
      </c>
      <c r="I486" s="1" t="s">
        <v>5225</v>
      </c>
      <c r="J486" s="25" t="s">
        <v>5226</v>
      </c>
      <c r="K486" s="23" t="str">
        <f t="shared" si="11"/>
        <v>6282165583400</v>
      </c>
      <c r="L486" s="23" t="s">
        <v>5227</v>
      </c>
      <c r="M486" s="1" t="s">
        <v>72</v>
      </c>
      <c r="N486" s="1" t="s">
        <v>1475</v>
      </c>
      <c r="O486" s="1" t="s">
        <v>5228</v>
      </c>
      <c r="P486" s="1" t="s">
        <v>5229</v>
      </c>
      <c r="Q486" s="1" t="s">
        <v>1144</v>
      </c>
      <c r="R486" s="1" t="s">
        <v>5230</v>
      </c>
      <c r="S486" s="1" t="s">
        <v>1766</v>
      </c>
      <c r="T486" s="1" t="str">
        <f t="shared" si="12"/>
        <v>Jl. Sibolga-Barus Km. 5, Desa Tapian Nauli I, Kec. Tapian Nauli</v>
      </c>
      <c r="U486" s="1" t="s">
        <v>1158</v>
      </c>
      <c r="V486" s="1" t="s">
        <v>1768</v>
      </c>
      <c r="W486" s="1" t="s">
        <v>1160</v>
      </c>
      <c r="X486" s="1" t="s">
        <v>1768</v>
      </c>
      <c r="Y486" s="1" t="str">
        <f t="shared" si="13"/>
        <v>12</v>
      </c>
      <c r="Z486" s="1" t="str">
        <f>VLOOKUP(Y486,ja!E$2:F$35,2,FALSE)</f>
        <v>Sumatera Utara</v>
      </c>
      <c r="AA486" s="1" t="str">
        <f t="shared" si="14"/>
        <v>1271</v>
      </c>
      <c r="AB486" s="1" t="str">
        <f t="shared" si="15"/>
        <v>BPS Kota Sibolga</v>
      </c>
      <c r="AD486" s="1" t="s">
        <v>1150</v>
      </c>
      <c r="AE486" s="5" t="s">
        <v>73</v>
      </c>
      <c r="AF486" s="2" t="s">
        <v>74</v>
      </c>
      <c r="AG486" s="1">
        <v>1</v>
      </c>
      <c r="AH486" s="5" t="e">
        <f>VLOOKUP(D486,'olah pemlap'!G$2:J$589,3,FALSE)</f>
        <v>#N/A</v>
      </c>
      <c r="AI486" s="1" t="e">
        <f>VLOOKUP(AH486,BiodataPemlap!B$2:O$152,5,FALSE)</f>
        <v>#N/A</v>
      </c>
    </row>
    <row r="487" spans="1:35" ht="12.75">
      <c r="A487" s="3">
        <v>45451.398164791666</v>
      </c>
      <c r="B487" s="1" t="s">
        <v>103</v>
      </c>
      <c r="C487" s="4" t="str">
        <f t="shared" si="9"/>
        <v>DIV ST</v>
      </c>
      <c r="D487" s="24" t="s">
        <v>5231</v>
      </c>
      <c r="E487" s="2" t="s">
        <v>560</v>
      </c>
      <c r="F487" s="1">
        <f t="shared" si="16"/>
        <v>1</v>
      </c>
      <c r="G487" s="1" t="e">
        <f>VLOOKUP(D487,Sheet1!$A$2:$D$540,4,FALSE)</f>
        <v>#N/A</v>
      </c>
      <c r="H487" s="1" t="e">
        <f t="shared" si="10"/>
        <v>#N/A</v>
      </c>
      <c r="I487" s="1" t="s">
        <v>5232</v>
      </c>
      <c r="J487" s="1" t="s">
        <v>5233</v>
      </c>
      <c r="K487" s="23">
        <f t="shared" si="11"/>
        <v>0</v>
      </c>
      <c r="L487" s="23" t="s">
        <v>5234</v>
      </c>
      <c r="M487" s="1" t="s">
        <v>5235</v>
      </c>
      <c r="N487" s="1" t="s">
        <v>1141</v>
      </c>
      <c r="O487" s="1" t="s">
        <v>5236</v>
      </c>
      <c r="P487" s="1" t="s">
        <v>5237</v>
      </c>
      <c r="Q487" s="1" t="s">
        <v>1144</v>
      </c>
      <c r="R487" s="1" t="s">
        <v>5238</v>
      </c>
      <c r="S487" s="1" t="s">
        <v>1559</v>
      </c>
      <c r="T487" s="1" t="str">
        <f t="shared" si="12"/>
        <v>Jl. Pajajaran Utara Iii No.24, Sumber, Kec. Banjarsari, Kota Surakarta, Jawa Tengah 57138</v>
      </c>
      <c r="U487" s="1" t="s">
        <v>1193</v>
      </c>
      <c r="V487" s="1" t="s">
        <v>1561</v>
      </c>
      <c r="W487" s="1" t="s">
        <v>1333</v>
      </c>
      <c r="X487" s="1" t="s">
        <v>1561</v>
      </c>
      <c r="Y487" s="1" t="str">
        <f t="shared" si="13"/>
        <v>33</v>
      </c>
      <c r="Z487" s="1" t="str">
        <f>VLOOKUP(Y487,ja!E$2:F$35,2,FALSE)</f>
        <v>Jawa Tengah</v>
      </c>
      <c r="AA487" s="1" t="str">
        <f t="shared" si="14"/>
        <v>3372</v>
      </c>
      <c r="AB487" s="1" t="str">
        <f t="shared" si="15"/>
        <v>BPS Kota Surakarta</v>
      </c>
      <c r="AD487" s="1" t="s">
        <v>1150</v>
      </c>
      <c r="AE487" s="5" t="s">
        <v>556</v>
      </c>
      <c r="AF487" s="2" t="s">
        <v>557</v>
      </c>
      <c r="AG487" s="1">
        <v>1</v>
      </c>
      <c r="AH487" s="5">
        <f>VLOOKUP(D487,'olah pemlap'!G$2:J$589,3,FALSE)</f>
        <v>340016828</v>
      </c>
      <c r="AI487" s="1" t="e">
        <f>VLOOKUP(AH487,BiodataPemlap!B$2:O$152,5,FALSE)</f>
        <v>#N/A</v>
      </c>
    </row>
    <row r="488" spans="1:35" ht="12.75">
      <c r="A488" s="3">
        <v>45451.400619270833</v>
      </c>
      <c r="B488" s="1" t="s">
        <v>141</v>
      </c>
      <c r="C488" s="4" t="str">
        <f t="shared" si="9"/>
        <v>DIV ST</v>
      </c>
      <c r="D488" s="24" t="s">
        <v>5239</v>
      </c>
      <c r="E488" s="2" t="s">
        <v>426</v>
      </c>
      <c r="F488" s="1">
        <f t="shared" si="16"/>
        <v>1</v>
      </c>
      <c r="G488" s="1" t="e">
        <f>VLOOKUP(D488,Sheet1!$A$2:$D$540,4,FALSE)</f>
        <v>#N/A</v>
      </c>
      <c r="H488" s="1" t="e">
        <f t="shared" si="10"/>
        <v>#N/A</v>
      </c>
      <c r="I488" s="1" t="s">
        <v>5240</v>
      </c>
      <c r="J488" s="25" t="s">
        <v>5241</v>
      </c>
      <c r="K488" s="23" t="str">
        <f t="shared" si="11"/>
        <v>6281217167904</v>
      </c>
      <c r="L488" s="23" t="s">
        <v>5242</v>
      </c>
      <c r="M488" s="1" t="s">
        <v>5243</v>
      </c>
      <c r="N488" s="1" t="s">
        <v>1141</v>
      </c>
      <c r="O488" s="1" t="s">
        <v>5244</v>
      </c>
      <c r="P488" s="1" t="s">
        <v>2765</v>
      </c>
      <c r="Q488" s="1" t="s">
        <v>1144</v>
      </c>
      <c r="R488" s="1" t="s">
        <v>5245</v>
      </c>
      <c r="S488" s="1" t="s">
        <v>2159</v>
      </c>
      <c r="T488" s="1" t="str">
        <f t="shared" si="12"/>
        <v xml:space="preserve">Jl. Desa Sawal, Rt 04/01, Sawal, Sigaluh, Banjarnegara </v>
      </c>
      <c r="U488" s="1" t="s">
        <v>2158</v>
      </c>
      <c r="V488" s="1" t="s">
        <v>2161</v>
      </c>
      <c r="W488" s="1" t="s">
        <v>1161</v>
      </c>
      <c r="X488" s="1" t="s">
        <v>2161</v>
      </c>
      <c r="Y488" s="1" t="str">
        <f t="shared" si="13"/>
        <v>33</v>
      </c>
      <c r="Z488" s="1" t="str">
        <f>VLOOKUP(Y488,ja!E$2:F$35,2,FALSE)</f>
        <v>Jawa Tengah</v>
      </c>
      <c r="AA488" s="1" t="str">
        <f t="shared" si="14"/>
        <v>3304</v>
      </c>
      <c r="AB488" s="1" t="str">
        <f t="shared" si="15"/>
        <v>BPS Kabupaten Banjarnegara</v>
      </c>
      <c r="AD488" s="1" t="s">
        <v>1150</v>
      </c>
      <c r="AE488" s="5" t="s">
        <v>423</v>
      </c>
      <c r="AF488" s="2" t="s">
        <v>424</v>
      </c>
      <c r="AG488" s="1">
        <v>1</v>
      </c>
      <c r="AH488" s="5">
        <f>VLOOKUP(D488,'olah pemlap'!G$2:J$589,3,FALSE)</f>
        <v>340056219</v>
      </c>
      <c r="AI488" s="1" t="e">
        <f>VLOOKUP(AH488,BiodataPemlap!B$2:O$152,5,FALSE)</f>
        <v>#N/A</v>
      </c>
    </row>
    <row r="489" spans="1:35" ht="12.75">
      <c r="A489" s="3">
        <v>45451.402019687499</v>
      </c>
      <c r="B489" s="1" t="s">
        <v>62</v>
      </c>
      <c r="C489" s="4" t="str">
        <f t="shared" si="9"/>
        <v>DIV KS</v>
      </c>
      <c r="D489" s="24" t="s">
        <v>5246</v>
      </c>
      <c r="E489" s="2" t="s">
        <v>757</v>
      </c>
      <c r="F489" s="1">
        <f t="shared" si="16"/>
        <v>1</v>
      </c>
      <c r="G489" s="1" t="e">
        <f>VLOOKUP(D489,Sheet1!$A$2:$D$540,4,FALSE)</f>
        <v>#N/A</v>
      </c>
      <c r="H489" s="1" t="e">
        <f t="shared" si="10"/>
        <v>#N/A</v>
      </c>
      <c r="I489" s="1" t="s">
        <v>5247</v>
      </c>
      <c r="J489" s="25" t="s">
        <v>5248</v>
      </c>
      <c r="K489" s="23" t="str">
        <f t="shared" si="11"/>
        <v>6289513747024</v>
      </c>
      <c r="L489" s="26" t="s">
        <v>5249</v>
      </c>
      <c r="M489" s="1" t="s">
        <v>5250</v>
      </c>
      <c r="N489" s="1" t="s">
        <v>1286</v>
      </c>
      <c r="O489" s="1" t="s">
        <v>3540</v>
      </c>
      <c r="P489" s="1" t="s">
        <v>5251</v>
      </c>
      <c r="Q489" s="1" t="s">
        <v>1144</v>
      </c>
      <c r="R489" s="1" t="s">
        <v>5252</v>
      </c>
      <c r="S489" s="1" t="s">
        <v>3513</v>
      </c>
      <c r="T489" s="1" t="str">
        <f t="shared" si="12"/>
        <v>Desa Sumbergirang Dusun Kebogerang Rt 03 Rw 02 Kecamatan Puri Kabupaten Mojokerto</v>
      </c>
      <c r="U489" s="1" t="s">
        <v>3512</v>
      </c>
      <c r="V489" s="1" t="s">
        <v>3514</v>
      </c>
      <c r="W489" s="1" t="s">
        <v>3515</v>
      </c>
      <c r="X489" s="1" t="s">
        <v>3514</v>
      </c>
      <c r="Y489" s="1" t="str">
        <f t="shared" si="13"/>
        <v>35</v>
      </c>
      <c r="Z489" s="1" t="str">
        <f>VLOOKUP(Y489,ja!E$2:F$35,2,FALSE)</f>
        <v>Jawa Timur</v>
      </c>
      <c r="AA489" s="1" t="str">
        <f t="shared" si="14"/>
        <v>3576</v>
      </c>
      <c r="AB489" s="1" t="str">
        <f t="shared" si="15"/>
        <v>BPS Kota Mojokerto</v>
      </c>
      <c r="AD489" s="1" t="s">
        <v>1150</v>
      </c>
      <c r="AE489" s="5" t="s">
        <v>754</v>
      </c>
      <c r="AF489" s="2" t="s">
        <v>755</v>
      </c>
      <c r="AG489" s="1">
        <v>1</v>
      </c>
      <c r="AH489" s="5">
        <f>VLOOKUP(D489,'olah pemlap'!G$2:J$589,3,FALSE)</f>
        <v>340015980</v>
      </c>
      <c r="AI489" s="1" t="e">
        <f>VLOOKUP(AH489,BiodataPemlap!B$2:O$152,5,FALSE)</f>
        <v>#N/A</v>
      </c>
    </row>
    <row r="490" spans="1:35" ht="12.75">
      <c r="A490" s="3">
        <v>45451.40355797454</v>
      </c>
      <c r="B490" s="1" t="s">
        <v>62</v>
      </c>
      <c r="C490" s="4" t="str">
        <f t="shared" si="9"/>
        <v>DIV KS</v>
      </c>
      <c r="D490" s="24" t="s">
        <v>5253</v>
      </c>
      <c r="E490" s="2" t="s">
        <v>534</v>
      </c>
      <c r="F490" s="1">
        <f t="shared" si="16"/>
        <v>1</v>
      </c>
      <c r="G490" s="1" t="e">
        <f>VLOOKUP(D490,Sheet1!$A$2:$D$540,4,FALSE)</f>
        <v>#N/A</v>
      </c>
      <c r="H490" s="1" t="e">
        <f t="shared" si="10"/>
        <v>#N/A</v>
      </c>
      <c r="I490" s="1" t="s">
        <v>5254</v>
      </c>
      <c r="J490" s="25" t="s">
        <v>5255</v>
      </c>
      <c r="K490" s="23" t="str">
        <f t="shared" si="11"/>
        <v>6285325014275</v>
      </c>
      <c r="L490" s="23" t="s">
        <v>5256</v>
      </c>
      <c r="M490" s="1" t="s">
        <v>5257</v>
      </c>
      <c r="N490" s="1" t="s">
        <v>5258</v>
      </c>
      <c r="O490" s="1" t="s">
        <v>5259</v>
      </c>
      <c r="P490" s="1" t="s">
        <v>5260</v>
      </c>
      <c r="Q490" s="1" t="s">
        <v>1144</v>
      </c>
      <c r="R490" s="1" t="s">
        <v>5261</v>
      </c>
      <c r="S490" s="1" t="s">
        <v>2185</v>
      </c>
      <c r="T490" s="1" t="str">
        <f t="shared" si="12"/>
        <v>Jalan Re Martadinata No. 61, Rt 05, Rw 03, Kelurahan Proyonanggan Utara, Kecamatan Batang, Kabupaten Batang</v>
      </c>
      <c r="U490" s="1" t="s">
        <v>2141</v>
      </c>
      <c r="V490" s="1" t="s">
        <v>2186</v>
      </c>
      <c r="W490" s="1" t="s">
        <v>1311</v>
      </c>
      <c r="X490" s="1" t="s">
        <v>2186</v>
      </c>
      <c r="Y490" s="1" t="str">
        <f t="shared" si="13"/>
        <v>33</v>
      </c>
      <c r="Z490" s="1" t="str">
        <f>VLOOKUP(Y490,ja!E$2:F$35,2,FALSE)</f>
        <v>Jawa Tengah</v>
      </c>
      <c r="AA490" s="1" t="str">
        <f t="shared" si="14"/>
        <v>3325</v>
      </c>
      <c r="AB490" s="1" t="str">
        <f t="shared" si="15"/>
        <v>BPS Kabupaten Batang</v>
      </c>
      <c r="AD490" s="1" t="s">
        <v>1150</v>
      </c>
      <c r="AE490" s="5" t="s">
        <v>531</v>
      </c>
      <c r="AF490" s="2" t="s">
        <v>532</v>
      </c>
      <c r="AG490" s="1">
        <v>1</v>
      </c>
      <c r="AH490" s="5">
        <f>VLOOKUP(D490,'olah pemlap'!G$2:J$589,3,FALSE)</f>
        <v>340016985</v>
      </c>
      <c r="AI490" s="1" t="e">
        <f>VLOOKUP(AH490,BiodataPemlap!B$2:O$152,5,FALSE)</f>
        <v>#N/A</v>
      </c>
    </row>
    <row r="491" spans="1:35" ht="12.75">
      <c r="A491" s="3">
        <v>45451.403749224541</v>
      </c>
      <c r="B491" s="1" t="s">
        <v>41</v>
      </c>
      <c r="C491" s="4" t="str">
        <f t="shared" si="9"/>
        <v>DIV ST</v>
      </c>
      <c r="D491" s="24" t="s">
        <v>5262</v>
      </c>
      <c r="E491" s="2" t="s">
        <v>899</v>
      </c>
      <c r="F491" s="1">
        <f t="shared" si="16"/>
        <v>1</v>
      </c>
      <c r="G491" s="1" t="e">
        <f>VLOOKUP(D491,Sheet1!$A$2:$D$540,4,FALSE)</f>
        <v>#N/A</v>
      </c>
      <c r="H491" s="1" t="e">
        <f t="shared" si="10"/>
        <v>#N/A</v>
      </c>
      <c r="I491" s="1" t="s">
        <v>5263</v>
      </c>
      <c r="J491" s="25" t="s">
        <v>5264</v>
      </c>
      <c r="K491" s="23" t="str">
        <f t="shared" si="11"/>
        <v>6282296442129</v>
      </c>
      <c r="L491" s="23" t="s">
        <v>5265</v>
      </c>
      <c r="M491" s="1" t="s">
        <v>5266</v>
      </c>
      <c r="N491" s="1" t="s">
        <v>1994</v>
      </c>
      <c r="O491" s="1" t="s">
        <v>5267</v>
      </c>
      <c r="P491" s="1" t="s">
        <v>5268</v>
      </c>
      <c r="Q491" s="1" t="s">
        <v>1144</v>
      </c>
      <c r="R491" s="1" t="s">
        <v>5269</v>
      </c>
      <c r="S491" s="1" t="s">
        <v>1886</v>
      </c>
      <c r="T491" s="1" t="str">
        <f t="shared" si="12"/>
        <v xml:space="preserve">Rt 002/Rw 005, Nomor 96, Jalan Andi Sinta, Lakessi, Soreang, Parepare, Sulawesi Selatan </v>
      </c>
      <c r="U491" s="1" t="s">
        <v>2242</v>
      </c>
      <c r="V491" s="1" t="s">
        <v>4299</v>
      </c>
      <c r="W491" s="1" t="s">
        <v>4430</v>
      </c>
      <c r="X491" s="1" t="s">
        <v>4299</v>
      </c>
      <c r="Y491" s="1" t="str">
        <f t="shared" si="13"/>
        <v>73</v>
      </c>
      <c r="Z491" s="1" t="str">
        <f>VLOOKUP(Y491,ja!E$2:F$35,2,FALSE)</f>
        <v>Sulawesi Selatan</v>
      </c>
      <c r="AA491" s="1" t="str">
        <f t="shared" si="14"/>
        <v>7372</v>
      </c>
      <c r="AB491" s="1" t="str">
        <f t="shared" si="15"/>
        <v>BPS Kota Parepare</v>
      </c>
      <c r="AD491" s="1" t="s">
        <v>1150</v>
      </c>
      <c r="AE491" s="5" t="s">
        <v>897</v>
      </c>
      <c r="AF491" s="2" t="s">
        <v>898</v>
      </c>
      <c r="AG491" s="1">
        <v>1</v>
      </c>
      <c r="AH491" s="5" t="e">
        <f>VLOOKUP(D491,'olah pemlap'!G$2:J$589,3,FALSE)</f>
        <v>#N/A</v>
      </c>
      <c r="AI491" s="1" t="e">
        <f>VLOOKUP(AH491,BiodataPemlap!B$2:O$152,5,FALSE)</f>
        <v>#N/A</v>
      </c>
    </row>
    <row r="492" spans="1:35" ht="12.75">
      <c r="A492" s="3">
        <v>45451.404893530096</v>
      </c>
      <c r="B492" s="1" t="s">
        <v>20</v>
      </c>
      <c r="C492" s="4" t="str">
        <f t="shared" si="9"/>
        <v>DIV ST</v>
      </c>
      <c r="D492" s="24" t="s">
        <v>5270</v>
      </c>
      <c r="E492" s="2" t="s">
        <v>799</v>
      </c>
      <c r="F492" s="1">
        <f t="shared" si="16"/>
        <v>1</v>
      </c>
      <c r="G492" s="1" t="e">
        <f>VLOOKUP(D492,Sheet1!$A$2:$D$540,4,FALSE)</f>
        <v>#N/A</v>
      </c>
      <c r="H492" s="1" t="e">
        <f t="shared" si="10"/>
        <v>#N/A</v>
      </c>
      <c r="I492" s="1" t="s">
        <v>5271</v>
      </c>
      <c r="J492" s="25" t="s">
        <v>5272</v>
      </c>
      <c r="K492" s="23" t="str">
        <f t="shared" si="11"/>
        <v>6281237399762</v>
      </c>
      <c r="L492" s="23" t="s">
        <v>5273</v>
      </c>
      <c r="M492" s="1" t="s">
        <v>799</v>
      </c>
      <c r="N492" s="1" t="s">
        <v>1177</v>
      </c>
      <c r="O492" s="1" t="s">
        <v>5274</v>
      </c>
      <c r="P492" s="1" t="s">
        <v>5275</v>
      </c>
      <c r="Q492" s="1" t="s">
        <v>1144</v>
      </c>
      <c r="R492" s="1" t="s">
        <v>5276</v>
      </c>
      <c r="S492" s="1" t="s">
        <v>3396</v>
      </c>
      <c r="T492" s="1" t="str">
        <f t="shared" si="12"/>
        <v>Br. Dinas Belong, Desa Ulakan, Kec. Manggis, Kab. Karangasem, Prov. Bali</v>
      </c>
      <c r="U492" s="1" t="s">
        <v>1898</v>
      </c>
      <c r="V492" s="1" t="s">
        <v>3398</v>
      </c>
      <c r="W492" s="1" t="s">
        <v>3399</v>
      </c>
      <c r="X492" s="1" t="s">
        <v>3398</v>
      </c>
      <c r="Y492" s="1" t="str">
        <f t="shared" si="13"/>
        <v>51</v>
      </c>
      <c r="Z492" s="1" t="str">
        <f>VLOOKUP(Y492,ja!E$2:F$35,2,FALSE)</f>
        <v>Bali</v>
      </c>
      <c r="AA492" s="1" t="str">
        <f t="shared" si="14"/>
        <v>5107</v>
      </c>
      <c r="AB492" s="1" t="str">
        <f t="shared" si="15"/>
        <v>BPS Kabupaten Karangasem</v>
      </c>
      <c r="AD492" s="1" t="s">
        <v>1150</v>
      </c>
      <c r="AE492" s="5" t="s">
        <v>795</v>
      </c>
      <c r="AF492" s="2" t="s">
        <v>796</v>
      </c>
      <c r="AG492" s="1">
        <v>1</v>
      </c>
      <c r="AH492" s="5">
        <f>VLOOKUP(D492,'olah pemlap'!G$2:J$589,3,FALSE)</f>
        <v>340015244</v>
      </c>
      <c r="AI492" s="1" t="e">
        <f>VLOOKUP(AH492,BiodataPemlap!B$2:O$152,5,FALSE)</f>
        <v>#N/A</v>
      </c>
    </row>
    <row r="493" spans="1:35" ht="12.75">
      <c r="A493" s="3">
        <v>45451.405050254631</v>
      </c>
      <c r="B493" s="1" t="s">
        <v>32</v>
      </c>
      <c r="C493" s="4" t="str">
        <f t="shared" si="9"/>
        <v>DIV KS</v>
      </c>
      <c r="D493" s="24" t="s">
        <v>5277</v>
      </c>
      <c r="E493" s="2" t="s">
        <v>366</v>
      </c>
      <c r="F493" s="1">
        <f t="shared" si="16"/>
        <v>1</v>
      </c>
      <c r="G493" s="1" t="e">
        <f>VLOOKUP(D493,Sheet1!$A$2:$D$540,4,FALSE)</f>
        <v>#N/A</v>
      </c>
      <c r="H493" s="1" t="e">
        <f t="shared" si="10"/>
        <v>#N/A</v>
      </c>
      <c r="I493" s="1" t="s">
        <v>5278</v>
      </c>
      <c r="J493" s="25" t="s">
        <v>5279</v>
      </c>
      <c r="K493" s="23" t="str">
        <f t="shared" si="11"/>
        <v>6285323303770</v>
      </c>
      <c r="L493" s="23" t="s">
        <v>5280</v>
      </c>
      <c r="M493" s="1" t="s">
        <v>5281</v>
      </c>
      <c r="N493" s="1" t="s">
        <v>1189</v>
      </c>
      <c r="O493" s="1" t="s">
        <v>5282</v>
      </c>
      <c r="P493" s="1" t="s">
        <v>5283</v>
      </c>
      <c r="Q493" s="1" t="s">
        <v>1144</v>
      </c>
      <c r="R493" s="1" t="s">
        <v>5284</v>
      </c>
      <c r="S493" s="1" t="s">
        <v>3164</v>
      </c>
      <c r="T493" s="1" t="str">
        <f t="shared" si="12"/>
        <v>Rt03/Rw14, Cihandiwung, Kelurahan Sukamaju Kaler, Kecamatan Indihiang, Kota Tasikmalaya</v>
      </c>
      <c r="U493" s="1" t="s">
        <v>3165</v>
      </c>
      <c r="V493" s="1" t="s">
        <v>3166</v>
      </c>
      <c r="W493" s="1" t="s">
        <v>3167</v>
      </c>
      <c r="X493" s="1" t="s">
        <v>3166</v>
      </c>
      <c r="Y493" s="1" t="str">
        <f t="shared" si="13"/>
        <v>32</v>
      </c>
      <c r="Z493" s="1" t="str">
        <f>VLOOKUP(Y493,ja!E$2:F$35,2,FALSE)</f>
        <v>Jawa Barat</v>
      </c>
      <c r="AA493" s="1" t="str">
        <f t="shared" si="14"/>
        <v>3278</v>
      </c>
      <c r="AB493" s="1" t="str">
        <f t="shared" si="15"/>
        <v>BPS Kota Tasikmalaya</v>
      </c>
      <c r="AD493" s="1" t="s">
        <v>1150</v>
      </c>
      <c r="AE493" s="5" t="s">
        <v>363</v>
      </c>
      <c r="AF493" s="2" t="s">
        <v>364</v>
      </c>
      <c r="AG493" s="1">
        <v>1</v>
      </c>
      <c r="AH493" s="5">
        <f>VLOOKUP(D493,'olah pemlap'!G$2:J$589,3,FALSE)</f>
        <v>340014877</v>
      </c>
      <c r="AI493" s="1" t="e">
        <f>VLOOKUP(AH493,BiodataPemlap!B$2:O$152,5,FALSE)</f>
        <v>#N/A</v>
      </c>
    </row>
    <row r="494" spans="1:35" ht="12.75">
      <c r="A494" s="3">
        <v>45451.405282870372</v>
      </c>
      <c r="B494" s="1" t="s">
        <v>38</v>
      </c>
      <c r="C494" s="4" t="str">
        <f t="shared" si="9"/>
        <v>DIV ST</v>
      </c>
      <c r="D494" s="24" t="s">
        <v>5285</v>
      </c>
      <c r="E494" s="2" t="s">
        <v>254</v>
      </c>
      <c r="F494" s="1">
        <f t="shared" si="16"/>
        <v>1</v>
      </c>
      <c r="G494" s="1" t="e">
        <f>VLOOKUP(D494,Sheet1!$A$2:$D$540,4,FALSE)</f>
        <v>#N/A</v>
      </c>
      <c r="H494" s="1" t="e">
        <f t="shared" si="10"/>
        <v>#N/A</v>
      </c>
      <c r="I494" s="1" t="s">
        <v>5286</v>
      </c>
      <c r="J494" s="25" t="s">
        <v>5287</v>
      </c>
      <c r="K494" s="23" t="str">
        <f t="shared" si="11"/>
        <v>6281383372758</v>
      </c>
      <c r="L494" s="23" t="s">
        <v>5288</v>
      </c>
      <c r="M494" s="1" t="s">
        <v>5289</v>
      </c>
      <c r="N494" s="1" t="s">
        <v>1141</v>
      </c>
      <c r="O494" s="1" t="s">
        <v>5290</v>
      </c>
      <c r="P494" s="1" t="s">
        <v>5291</v>
      </c>
      <c r="Q494" s="1" t="s">
        <v>1144</v>
      </c>
      <c r="R494" s="1" t="s">
        <v>5292</v>
      </c>
      <c r="S494" s="1" t="s">
        <v>1381</v>
      </c>
      <c r="T494" s="1" t="str">
        <f t="shared" si="12"/>
        <v>Kos Kartini 3B, Otista 64A, Gg. Sensus 1 No.3 Rt004/Rw015, Kelurahan Bidara Cina, Kecamatan Jatinegara, Jakarta Timur 13330 (Sebelah Bolonk Oblonk)</v>
      </c>
      <c r="U494" s="1" t="s">
        <v>1381</v>
      </c>
      <c r="V494" s="1" t="s">
        <v>1160</v>
      </c>
      <c r="W494" s="1" t="s">
        <v>1161</v>
      </c>
      <c r="X494" s="1" t="s">
        <v>1160</v>
      </c>
      <c r="Y494" s="1" t="str">
        <f t="shared" si="13"/>
        <v>31</v>
      </c>
      <c r="Z494" s="1" t="str">
        <f>VLOOKUP(Y494,ja!E$2:F$35,2,FALSE)</f>
        <v>DKI Jakarta</v>
      </c>
      <c r="AA494" s="1" t="str">
        <f t="shared" si="14"/>
        <v>3100</v>
      </c>
      <c r="AB494" s="1" t="str">
        <f t="shared" si="15"/>
        <v>BPS Provinsi DKI Jakarta</v>
      </c>
      <c r="AD494" s="1" t="s">
        <v>1150</v>
      </c>
      <c r="AE494" s="5" t="s">
        <v>225</v>
      </c>
      <c r="AF494" s="2" t="s">
        <v>226</v>
      </c>
      <c r="AG494" s="1">
        <v>1</v>
      </c>
      <c r="AH494" s="5">
        <f>VLOOKUP(D494,'olah pemlap'!G$2:J$589,3,FALSE)</f>
        <v>340017406</v>
      </c>
      <c r="AI494" s="1" t="e">
        <f>VLOOKUP(AH494,BiodataPemlap!B$2:O$152,5,FALSE)</f>
        <v>#N/A</v>
      </c>
    </row>
    <row r="495" spans="1:35" ht="12.75">
      <c r="A495" s="3">
        <v>45451.496546724535</v>
      </c>
      <c r="B495" s="1" t="s">
        <v>141</v>
      </c>
      <c r="C495" s="4" t="str">
        <f t="shared" si="9"/>
        <v>DIV ST</v>
      </c>
      <c r="D495" s="24" t="s">
        <v>5293</v>
      </c>
      <c r="E495" s="2" t="s">
        <v>255</v>
      </c>
      <c r="F495" s="1">
        <f t="shared" si="16"/>
        <v>1</v>
      </c>
      <c r="G495" s="1" t="e">
        <f>VLOOKUP(D495,Sheet1!$A$2:$D$540,4,FALSE)</f>
        <v>#N/A</v>
      </c>
      <c r="H495" s="1" t="e">
        <f t="shared" si="10"/>
        <v>#N/A</v>
      </c>
      <c r="I495" s="1" t="s">
        <v>5294</v>
      </c>
      <c r="J495" s="25" t="s">
        <v>5295</v>
      </c>
      <c r="K495" s="23" t="str">
        <f t="shared" si="11"/>
        <v>62895323011310</v>
      </c>
      <c r="L495" s="23" t="s">
        <v>5296</v>
      </c>
      <c r="M495" s="1" t="s">
        <v>5297</v>
      </c>
      <c r="N495" s="1" t="s">
        <v>1141</v>
      </c>
      <c r="O495" s="1" t="s">
        <v>5298</v>
      </c>
      <c r="P495" s="1" t="s">
        <v>3086</v>
      </c>
      <c r="Q495" s="1" t="s">
        <v>1144</v>
      </c>
      <c r="R495" s="1" t="s">
        <v>5299</v>
      </c>
      <c r="S495" s="1" t="s">
        <v>1359</v>
      </c>
      <c r="T495" s="1" t="str">
        <f t="shared" si="12"/>
        <v>Jl. Asem No.9A, Rt.13/Rw.2, Bidara Cina, Kecamatan Jatinegara, Kota Jakarta Timur, Daerah Khusus Ibukota Jakarta 13330</v>
      </c>
      <c r="U495" s="1" t="s">
        <v>1225</v>
      </c>
      <c r="V495" s="1" t="s">
        <v>1160</v>
      </c>
      <c r="W495" s="1" t="s">
        <v>1311</v>
      </c>
      <c r="X495" s="1" t="s">
        <v>1160</v>
      </c>
      <c r="Y495" s="1" t="str">
        <f t="shared" si="13"/>
        <v>31</v>
      </c>
      <c r="Z495" s="1" t="str">
        <f>VLOOKUP(Y495,ja!E$2:F$35,2,FALSE)</f>
        <v>DKI Jakarta</v>
      </c>
      <c r="AA495" s="1" t="str">
        <f t="shared" si="14"/>
        <v>3100</v>
      </c>
      <c r="AB495" s="1" t="str">
        <f t="shared" si="15"/>
        <v>BPS Provinsi DKI Jakarta</v>
      </c>
      <c r="AD495" s="1" t="s">
        <v>1150</v>
      </c>
      <c r="AE495" s="5" t="s">
        <v>225</v>
      </c>
      <c r="AF495" s="2" t="s">
        <v>226</v>
      </c>
      <c r="AG495" s="1">
        <v>1</v>
      </c>
      <c r="AH495" s="5">
        <f>VLOOKUP(D495,'olah pemlap'!G$2:J$589,3,FALSE)</f>
        <v>320007100</v>
      </c>
      <c r="AI495" s="1" t="e">
        <f>VLOOKUP(AH495,BiodataPemlap!B$2:O$152,5,FALSE)</f>
        <v>#N/A</v>
      </c>
    </row>
    <row r="496" spans="1:35" ht="12.75">
      <c r="A496" s="3">
        <v>45451.408279745374</v>
      </c>
      <c r="B496" s="1" t="s">
        <v>75</v>
      </c>
      <c r="C496" s="4" t="str">
        <f t="shared" si="9"/>
        <v>DIV KS</v>
      </c>
      <c r="D496" s="24" t="s">
        <v>5300</v>
      </c>
      <c r="E496" s="2" t="s">
        <v>565</v>
      </c>
      <c r="F496" s="1">
        <f t="shared" si="16"/>
        <v>1</v>
      </c>
      <c r="G496" s="1" t="e">
        <f>VLOOKUP(D496,Sheet1!$A$2:$D$540,4,FALSE)</f>
        <v>#N/A</v>
      </c>
      <c r="H496" s="1" t="e">
        <f t="shared" si="10"/>
        <v>#N/A</v>
      </c>
      <c r="I496" s="1" t="s">
        <v>5301</v>
      </c>
      <c r="J496" s="25" t="s">
        <v>5302</v>
      </c>
      <c r="K496" s="23" t="str">
        <f t="shared" si="11"/>
        <v>6285786607237</v>
      </c>
      <c r="L496" s="23" t="s">
        <v>5303</v>
      </c>
      <c r="M496" s="1" t="s">
        <v>565</v>
      </c>
      <c r="N496" s="1" t="s">
        <v>1141</v>
      </c>
      <c r="O496" s="1" t="s">
        <v>5304</v>
      </c>
      <c r="P496" s="1" t="s">
        <v>5305</v>
      </c>
      <c r="Q496" s="1" t="s">
        <v>1144</v>
      </c>
      <c r="R496" s="1" t="s">
        <v>5306</v>
      </c>
      <c r="S496" s="1" t="s">
        <v>1505</v>
      </c>
      <c r="T496" s="1" t="str">
        <f t="shared" si="12"/>
        <v>Jalan Flamboyan, Kupang Pete Rt 06 / Rw 02, Kelurahan Kupang, Kecamatan Ambarawa</v>
      </c>
      <c r="U496" s="1" t="s">
        <v>1506</v>
      </c>
      <c r="V496" s="1" t="s">
        <v>1507</v>
      </c>
      <c r="W496" s="1" t="s">
        <v>1361</v>
      </c>
      <c r="X496" s="1" t="s">
        <v>1507</v>
      </c>
      <c r="Y496" s="1" t="str">
        <f t="shared" si="13"/>
        <v>33</v>
      </c>
      <c r="Z496" s="1" t="str">
        <f>VLOOKUP(Y496,ja!E$2:F$35,2,FALSE)</f>
        <v>Jawa Tengah</v>
      </c>
      <c r="AA496" s="1" t="str">
        <f t="shared" si="14"/>
        <v>3373</v>
      </c>
      <c r="AB496" s="1" t="str">
        <f t="shared" si="15"/>
        <v>BPS Kota Salatiga</v>
      </c>
      <c r="AD496" s="1" t="s">
        <v>1150</v>
      </c>
      <c r="AE496" s="5" t="s">
        <v>563</v>
      </c>
      <c r="AF496" s="2" t="s">
        <v>564</v>
      </c>
      <c r="AG496" s="1">
        <v>1</v>
      </c>
      <c r="AH496" s="5" t="e">
        <f>VLOOKUP(D496,'olah pemlap'!G$2:J$589,3,FALSE)</f>
        <v>#N/A</v>
      </c>
      <c r="AI496" s="1" t="e">
        <f>VLOOKUP(AH496,BiodataPemlap!B$2:O$152,5,FALSE)</f>
        <v>#N/A</v>
      </c>
    </row>
    <row r="497" spans="1:35" ht="12.75">
      <c r="A497" s="3">
        <v>45451.410550659726</v>
      </c>
      <c r="B497" s="1" t="s">
        <v>11</v>
      </c>
      <c r="C497" s="4" t="str">
        <f t="shared" si="9"/>
        <v>DIV KS</v>
      </c>
      <c r="D497" s="24" t="s">
        <v>5307</v>
      </c>
      <c r="E497" s="2" t="s">
        <v>507</v>
      </c>
      <c r="F497" s="1">
        <f t="shared" si="16"/>
        <v>1</v>
      </c>
      <c r="G497" s="1" t="e">
        <f>VLOOKUP(D497,Sheet1!$A$2:$D$540,4,FALSE)</f>
        <v>#N/A</v>
      </c>
      <c r="H497" s="1" t="e">
        <f t="shared" si="10"/>
        <v>#N/A</v>
      </c>
      <c r="I497" s="1" t="s">
        <v>5308</v>
      </c>
      <c r="J497" s="25" t="s">
        <v>5309</v>
      </c>
      <c r="K497" s="23" t="str">
        <f t="shared" si="11"/>
        <v>6281328008403</v>
      </c>
      <c r="L497" s="23" t="s">
        <v>5310</v>
      </c>
      <c r="M497" s="1" t="s">
        <v>507</v>
      </c>
      <c r="N497" s="1" t="s">
        <v>1286</v>
      </c>
      <c r="O497" s="1" t="s">
        <v>5311</v>
      </c>
      <c r="P497" s="1" t="s">
        <v>5312</v>
      </c>
      <c r="Q497" s="1" t="s">
        <v>1144</v>
      </c>
      <c r="R497" s="1" t="s">
        <v>5313</v>
      </c>
      <c r="S497" s="1" t="s">
        <v>3525</v>
      </c>
      <c r="T497" s="1" t="str">
        <f t="shared" si="12"/>
        <v>Jalan Kawis V Nomor 143, Rt 5 Rw 4, Perumahan Permata Hijau, Desa Ngotet, Kecamatan Rembang</v>
      </c>
      <c r="U497" s="1" t="s">
        <v>1224</v>
      </c>
      <c r="V497" s="1" t="s">
        <v>3527</v>
      </c>
      <c r="W497" s="1" t="s">
        <v>1149</v>
      </c>
      <c r="X497" s="1" t="s">
        <v>3527</v>
      </c>
      <c r="Y497" s="1" t="str">
        <f t="shared" si="13"/>
        <v>33</v>
      </c>
      <c r="Z497" s="1" t="str">
        <f>VLOOKUP(Y497,ja!E$2:F$35,2,FALSE)</f>
        <v>Jawa Tengah</v>
      </c>
      <c r="AA497" s="1" t="str">
        <f t="shared" si="14"/>
        <v>3317</v>
      </c>
      <c r="AB497" s="1" t="str">
        <f t="shared" si="15"/>
        <v>BPS Kabupaten Rembang</v>
      </c>
      <c r="AD497" s="1" t="s">
        <v>1150</v>
      </c>
      <c r="AE497" s="5" t="s">
        <v>508</v>
      </c>
      <c r="AF497" s="2" t="s">
        <v>509</v>
      </c>
      <c r="AG497" s="1">
        <v>1</v>
      </c>
      <c r="AH497" s="5">
        <f>VLOOKUP(D497,'olah pemlap'!G$2:J$589,3,FALSE)</f>
        <v>340017854</v>
      </c>
      <c r="AI497" s="1" t="e">
        <f>VLOOKUP(AH497,BiodataPemlap!B$2:O$152,5,FALSE)</f>
        <v>#N/A</v>
      </c>
    </row>
    <row r="498" spans="1:35" ht="12.75">
      <c r="A498" s="3">
        <v>45451.410995717597</v>
      </c>
      <c r="B498" s="1" t="s">
        <v>11</v>
      </c>
      <c r="C498" s="4" t="str">
        <f t="shared" si="9"/>
        <v>DIV KS</v>
      </c>
      <c r="D498" s="24" t="s">
        <v>5314</v>
      </c>
      <c r="E498" s="2" t="s">
        <v>171</v>
      </c>
      <c r="F498" s="1">
        <f t="shared" si="16"/>
        <v>1</v>
      </c>
      <c r="G498" s="1" t="e">
        <f>VLOOKUP(D498,Sheet1!$A$2:$D$540,4,FALSE)</f>
        <v>#N/A</v>
      </c>
      <c r="H498" s="1" t="e">
        <f t="shared" si="10"/>
        <v>#N/A</v>
      </c>
      <c r="I498" s="1" t="s">
        <v>5315</v>
      </c>
      <c r="J498" s="1">
        <v>6282289553268</v>
      </c>
      <c r="K498" s="23">
        <f t="shared" si="11"/>
        <v>6282289553268</v>
      </c>
      <c r="L498" s="26" t="s">
        <v>5316</v>
      </c>
      <c r="M498" s="1" t="s">
        <v>171</v>
      </c>
      <c r="N498" s="1" t="s">
        <v>1177</v>
      </c>
      <c r="O498" s="1" t="s">
        <v>5317</v>
      </c>
      <c r="P498" s="1" t="s">
        <v>5318</v>
      </c>
      <c r="Q498" s="1" t="s">
        <v>1144</v>
      </c>
      <c r="R498" s="1" t="s">
        <v>5319</v>
      </c>
      <c r="S498" s="1" t="s">
        <v>2034</v>
      </c>
      <c r="T498" s="1" t="str">
        <f t="shared" si="12"/>
        <v>Jl Asrama Polisi No 45 Rt 15 Rw 04 Gunung Gajah</v>
      </c>
      <c r="U498" s="1" t="s">
        <v>2702</v>
      </c>
      <c r="V498" s="1" t="s">
        <v>2035</v>
      </c>
      <c r="W498" s="1" t="s">
        <v>5320</v>
      </c>
      <c r="X498" s="1" t="s">
        <v>2035</v>
      </c>
      <c r="Y498" s="1" t="str">
        <f t="shared" si="13"/>
        <v>16</v>
      </c>
      <c r="Z498" s="1" t="str">
        <f>VLOOKUP(Y498,ja!E$2:F$35,2,FALSE)</f>
        <v>Sumatera Selatan</v>
      </c>
      <c r="AA498" s="1" t="str">
        <f t="shared" si="14"/>
        <v>1604</v>
      </c>
      <c r="AB498" s="1" t="str">
        <f t="shared" si="15"/>
        <v>BPS Kabupaten Lahat</v>
      </c>
      <c r="AD498" s="1" t="s">
        <v>1150</v>
      </c>
      <c r="AE498" s="5" t="s">
        <v>172</v>
      </c>
      <c r="AF498" s="2" t="s">
        <v>173</v>
      </c>
      <c r="AG498" s="1">
        <v>1</v>
      </c>
      <c r="AH498" s="5">
        <f>VLOOKUP(D498,'olah pemlap'!G$2:J$589,3,FALSE)</f>
        <v>340015690</v>
      </c>
      <c r="AI498" s="1" t="e">
        <f>VLOOKUP(AH498,BiodataPemlap!B$2:O$152,5,FALSE)</f>
        <v>#N/A</v>
      </c>
    </row>
    <row r="499" spans="1:35" ht="12.75">
      <c r="A499" s="3">
        <v>45451.414693888888</v>
      </c>
      <c r="B499" s="1" t="s">
        <v>141</v>
      </c>
      <c r="C499" s="4" t="str">
        <f t="shared" si="9"/>
        <v>DIV ST</v>
      </c>
      <c r="D499" s="24" t="s">
        <v>5321</v>
      </c>
      <c r="E499" s="2" t="s">
        <v>554</v>
      </c>
      <c r="F499" s="1">
        <f t="shared" si="16"/>
        <v>1</v>
      </c>
      <c r="G499" s="1" t="e">
        <f>VLOOKUP(D499,Sheet1!$A$2:$D$540,4,FALSE)</f>
        <v>#N/A</v>
      </c>
      <c r="H499" s="1" t="e">
        <f t="shared" si="10"/>
        <v>#N/A</v>
      </c>
      <c r="I499" s="1" t="s">
        <v>5322</v>
      </c>
      <c r="J499" s="25" t="s">
        <v>5323</v>
      </c>
      <c r="K499" s="23" t="str">
        <f t="shared" si="11"/>
        <v>6282137865418</v>
      </c>
      <c r="L499" s="26" t="s">
        <v>5324</v>
      </c>
      <c r="M499" s="1" t="s">
        <v>554</v>
      </c>
      <c r="N499" s="1" t="s">
        <v>1177</v>
      </c>
      <c r="O499" s="1" t="s">
        <v>5325</v>
      </c>
      <c r="P499" s="1" t="s">
        <v>5326</v>
      </c>
      <c r="Q499" s="1" t="s">
        <v>1144</v>
      </c>
      <c r="R499" s="1" t="s">
        <v>5327</v>
      </c>
      <c r="S499" s="1" t="s">
        <v>1170</v>
      </c>
      <c r="T499" s="1" t="str">
        <f t="shared" si="12"/>
        <v>Bodongan, No 12, Rt 3, Rw 4, Jalan Nanas, Kel. Kramat Selatan, Kec. Magelang Utara, Kota Magelang, Jawa Tengah, 56115</v>
      </c>
      <c r="U499" s="1" t="s">
        <v>1170</v>
      </c>
      <c r="V499" s="1" t="s">
        <v>1171</v>
      </c>
      <c r="W499" s="1" t="s">
        <v>1172</v>
      </c>
      <c r="X499" s="1" t="s">
        <v>1171</v>
      </c>
      <c r="Y499" s="1" t="str">
        <f t="shared" si="13"/>
        <v>33</v>
      </c>
      <c r="Z499" s="1" t="str">
        <f>VLOOKUP(Y499,ja!E$2:F$35,2,FALSE)</f>
        <v>Jawa Tengah</v>
      </c>
      <c r="AA499" s="1" t="str">
        <f t="shared" si="14"/>
        <v>3371</v>
      </c>
      <c r="AB499" s="1" t="str">
        <f t="shared" si="15"/>
        <v>BPS Kota Magelang</v>
      </c>
      <c r="AD499" s="1" t="s">
        <v>1150</v>
      </c>
      <c r="AE499" s="5" t="s">
        <v>549</v>
      </c>
      <c r="AF499" s="2" t="s">
        <v>550</v>
      </c>
      <c r="AG499" s="1">
        <v>1</v>
      </c>
      <c r="AH499" s="5" t="e">
        <f>VLOOKUP(D499,'olah pemlap'!G$2:J$589,3,FALSE)</f>
        <v>#N/A</v>
      </c>
      <c r="AI499" s="1" t="e">
        <f>VLOOKUP(AH499,BiodataPemlap!B$2:O$152,5,FALSE)</f>
        <v>#N/A</v>
      </c>
    </row>
    <row r="500" spans="1:35" ht="12.75">
      <c r="A500" s="3">
        <v>45451.416759629632</v>
      </c>
      <c r="B500" s="1" t="s">
        <v>35</v>
      </c>
      <c r="C500" s="4" t="str">
        <f t="shared" si="9"/>
        <v>DIV ST</v>
      </c>
      <c r="D500" s="24" t="s">
        <v>5328</v>
      </c>
      <c r="E500" s="2" t="s">
        <v>5329</v>
      </c>
      <c r="F500" s="1">
        <f t="shared" si="16"/>
        <v>1</v>
      </c>
      <c r="G500" s="1" t="e">
        <f>VLOOKUP(D500,Sheet1!$A$2:$D$540,4,FALSE)</f>
        <v>#N/A</v>
      </c>
      <c r="H500" s="1" t="e">
        <f t="shared" si="10"/>
        <v>#N/A</v>
      </c>
      <c r="I500" s="1" t="s">
        <v>5330</v>
      </c>
      <c r="J500" s="25" t="s">
        <v>5331</v>
      </c>
      <c r="K500" s="23" t="str">
        <f t="shared" si="11"/>
        <v>62895630314988</v>
      </c>
      <c r="L500" s="26" t="s">
        <v>5332</v>
      </c>
      <c r="M500" s="1" t="s">
        <v>5329</v>
      </c>
      <c r="N500" s="1" t="s">
        <v>1177</v>
      </c>
      <c r="O500" s="1" t="s">
        <v>5333</v>
      </c>
      <c r="P500" s="1" t="s">
        <v>5334</v>
      </c>
      <c r="Q500" s="1" t="s">
        <v>1144</v>
      </c>
      <c r="R500" s="1" t="s">
        <v>5335</v>
      </c>
      <c r="S500" s="1" t="s">
        <v>1897</v>
      </c>
      <c r="T500" s="1" t="str">
        <f t="shared" si="12"/>
        <v>Jl. Bambu Kuning I No.9, Canggu, Kec. Kuta Utara, Kabupaten Badung, Bali 80351</v>
      </c>
      <c r="U500" s="1" t="s">
        <v>4901</v>
      </c>
      <c r="V500" s="1" t="s">
        <v>1900</v>
      </c>
      <c r="W500" s="1" t="s">
        <v>4903</v>
      </c>
      <c r="X500" s="1" t="s">
        <v>1900</v>
      </c>
      <c r="Y500" s="1" t="str">
        <f t="shared" si="13"/>
        <v>51</v>
      </c>
      <c r="Z500" s="1" t="str">
        <f>VLOOKUP(Y500,ja!E$2:F$35,2,FALSE)</f>
        <v>Bali</v>
      </c>
      <c r="AA500" s="1" t="str">
        <f t="shared" si="14"/>
        <v>5103</v>
      </c>
      <c r="AB500" s="1" t="str">
        <f t="shared" si="15"/>
        <v>BPS Kabupaten Badung</v>
      </c>
      <c r="AD500" s="1" t="s">
        <v>1150</v>
      </c>
      <c r="AE500" s="5" t="s">
        <v>788</v>
      </c>
      <c r="AF500" s="2" t="s">
        <v>789</v>
      </c>
      <c r="AG500" s="1">
        <v>1</v>
      </c>
      <c r="AH500" s="5">
        <f>VLOOKUP(D500,'olah pemlap'!G$2:J$589,3,FALSE)</f>
        <v>340020283</v>
      </c>
      <c r="AI500" s="1" t="e">
        <f>VLOOKUP(AH500,BiodataPemlap!B$2:O$152,5,FALSE)</f>
        <v>#N/A</v>
      </c>
    </row>
    <row r="501" spans="1:35" ht="12.75">
      <c r="A501" s="3">
        <v>45451.418370162035</v>
      </c>
      <c r="B501" s="1" t="s">
        <v>41</v>
      </c>
      <c r="C501" s="4" t="str">
        <f t="shared" si="9"/>
        <v>DIV ST</v>
      </c>
      <c r="D501" s="24" t="s">
        <v>5336</v>
      </c>
      <c r="E501" s="2" t="s">
        <v>316</v>
      </c>
      <c r="F501" s="1">
        <f t="shared" si="16"/>
        <v>1</v>
      </c>
      <c r="G501" s="1" t="e">
        <f>VLOOKUP(D501,Sheet1!$A$2:$D$540,4,FALSE)</f>
        <v>#N/A</v>
      </c>
      <c r="H501" s="1" t="e">
        <f t="shared" si="10"/>
        <v>#N/A</v>
      </c>
      <c r="I501" s="1" t="s">
        <v>5337</v>
      </c>
      <c r="J501" s="25" t="s">
        <v>5338</v>
      </c>
      <c r="K501" s="23" t="str">
        <f t="shared" si="11"/>
        <v>6281354945302</v>
      </c>
      <c r="L501" s="26" t="s">
        <v>5339</v>
      </c>
      <c r="M501" s="1" t="s">
        <v>5340</v>
      </c>
      <c r="N501" s="1" t="s">
        <v>1141</v>
      </c>
      <c r="O501" s="1" t="s">
        <v>5341</v>
      </c>
      <c r="P501" s="1" t="s">
        <v>5342</v>
      </c>
      <c r="Q501" s="1" t="s">
        <v>2054</v>
      </c>
      <c r="R501" s="1" t="s">
        <v>5342</v>
      </c>
      <c r="S501" s="1" t="s">
        <v>2055</v>
      </c>
      <c r="T501" s="1" t="str">
        <f t="shared" si="12"/>
        <v>Jalan Samudera Oxfor Ii No. 54 Rt/Rw 004/006 Kelurahan Rawa Badak Selatan Kecamatan Koja Jakarta Utara 14230</v>
      </c>
      <c r="U501" s="1" t="s">
        <v>2055</v>
      </c>
      <c r="V501" s="1" t="s">
        <v>2366</v>
      </c>
      <c r="W501" s="1" t="s">
        <v>1311</v>
      </c>
      <c r="X501" s="1" t="s">
        <v>2366</v>
      </c>
      <c r="Y501" s="1" t="str">
        <f t="shared" si="13"/>
        <v>31</v>
      </c>
      <c r="Z501" s="1" t="str">
        <f>VLOOKUP(Y501,ja!E$2:F$35,2,FALSE)</f>
        <v>DKI Jakarta</v>
      </c>
      <c r="AA501" s="1" t="str">
        <f t="shared" si="14"/>
        <v>3175</v>
      </c>
      <c r="AB501" s="1" t="str">
        <f t="shared" si="15"/>
        <v>BPS Kota Jakarta Utara</v>
      </c>
      <c r="AD501" s="1" t="s">
        <v>1150</v>
      </c>
      <c r="AE501" s="5" t="s">
        <v>309</v>
      </c>
      <c r="AF501" s="2" t="s">
        <v>310</v>
      </c>
      <c r="AG501" s="1">
        <v>1</v>
      </c>
      <c r="AH501" s="5">
        <f>VLOOKUP(D501,'olah pemlap'!G$2:J$589,3,FALSE)</f>
        <v>340058514</v>
      </c>
      <c r="AI501" s="1" t="e">
        <f>VLOOKUP(AH501,BiodataPemlap!B$2:O$152,5,FALSE)</f>
        <v>#N/A</v>
      </c>
    </row>
    <row r="502" spans="1:35" ht="12.75">
      <c r="A502" s="3">
        <v>45451.423601342598</v>
      </c>
      <c r="B502" s="1" t="s">
        <v>62</v>
      </c>
      <c r="C502" s="4" t="str">
        <f t="shared" si="9"/>
        <v>DIV KS</v>
      </c>
      <c r="D502" s="24" t="s">
        <v>5343</v>
      </c>
      <c r="E502" s="2" t="s">
        <v>242</v>
      </c>
      <c r="F502" s="1">
        <f t="shared" si="16"/>
        <v>1</v>
      </c>
      <c r="G502" s="1" t="e">
        <f>VLOOKUP(D502,Sheet1!$A$2:$D$540,4,FALSE)</f>
        <v>#N/A</v>
      </c>
      <c r="H502" s="1" t="e">
        <f t="shared" si="10"/>
        <v>#N/A</v>
      </c>
      <c r="I502" s="1" t="s">
        <v>5344</v>
      </c>
      <c r="J502" s="1">
        <v>6285242194565</v>
      </c>
      <c r="K502" s="23">
        <f t="shared" si="11"/>
        <v>6285242194565</v>
      </c>
      <c r="L502" s="23" t="s">
        <v>5345</v>
      </c>
      <c r="M502" s="1" t="s">
        <v>5346</v>
      </c>
      <c r="N502" s="1" t="s">
        <v>1141</v>
      </c>
      <c r="O502" s="1" t="s">
        <v>5347</v>
      </c>
      <c r="P502" s="1" t="s">
        <v>5348</v>
      </c>
      <c r="Q502" s="1" t="s">
        <v>1144</v>
      </c>
      <c r="R502" s="1" t="s">
        <v>5349</v>
      </c>
      <c r="S502" s="1" t="s">
        <v>5350</v>
      </c>
      <c r="T502" s="1" t="str">
        <f t="shared" si="12"/>
        <v>Rt.10/Rw.10, No.13, Jalan Penghulu, Kelurahan Bidara Cina, Kecamatan Jatinegara</v>
      </c>
      <c r="U502" s="1" t="s">
        <v>5351</v>
      </c>
      <c r="V502" s="1" t="s">
        <v>1160</v>
      </c>
      <c r="W502" s="1" t="s">
        <v>1161</v>
      </c>
      <c r="X502" s="1" t="s">
        <v>1160</v>
      </c>
      <c r="Y502" s="1" t="str">
        <f t="shared" si="13"/>
        <v>31</v>
      </c>
      <c r="Z502" s="1" t="str">
        <f>VLOOKUP(Y502,ja!E$2:F$35,2,FALSE)</f>
        <v>DKI Jakarta</v>
      </c>
      <c r="AA502" s="1" t="str">
        <f t="shared" si="14"/>
        <v>3100</v>
      </c>
      <c r="AB502" s="1" t="str">
        <f t="shared" si="15"/>
        <v>BPS Provinsi DKI Jakarta</v>
      </c>
      <c r="AD502" s="1" t="s">
        <v>1150</v>
      </c>
      <c r="AE502" s="5" t="s">
        <v>225</v>
      </c>
      <c r="AF502" s="2" t="s">
        <v>226</v>
      </c>
      <c r="AG502" s="1">
        <v>1</v>
      </c>
      <c r="AH502" s="5">
        <f>VLOOKUP(D502,'olah pemlap'!G$2:J$589,3,FALSE)</f>
        <v>340011998</v>
      </c>
      <c r="AI502" s="1" t="e">
        <f>VLOOKUP(AH502,BiodataPemlap!B$2:O$152,5,FALSE)</f>
        <v>#N/A</v>
      </c>
    </row>
    <row r="503" spans="1:35" ht="12.75">
      <c r="A503" s="3">
        <v>45451.423781527774</v>
      </c>
      <c r="B503" s="1" t="s">
        <v>75</v>
      </c>
      <c r="C503" s="4" t="str">
        <f t="shared" si="9"/>
        <v>DIV KS</v>
      </c>
      <c r="D503" s="24" t="s">
        <v>5352</v>
      </c>
      <c r="E503" s="2" t="s">
        <v>735</v>
      </c>
      <c r="F503" s="1">
        <f t="shared" si="16"/>
        <v>1</v>
      </c>
      <c r="G503" s="1" t="e">
        <f>VLOOKUP(D503,Sheet1!$A$2:$D$540,4,FALSE)</f>
        <v>#N/A</v>
      </c>
      <c r="H503" s="1" t="e">
        <f t="shared" si="10"/>
        <v>#N/A</v>
      </c>
      <c r="I503" s="1" t="s">
        <v>5353</v>
      </c>
      <c r="J503" s="25" t="s">
        <v>5354</v>
      </c>
      <c r="K503" s="23" t="str">
        <f t="shared" si="11"/>
        <v>6288803246293</v>
      </c>
      <c r="L503" s="26" t="s">
        <v>5355</v>
      </c>
      <c r="M503" s="1" t="s">
        <v>5356</v>
      </c>
      <c r="N503" s="1" t="s">
        <v>1141</v>
      </c>
      <c r="O503" s="1" t="s">
        <v>3837</v>
      </c>
      <c r="P503" s="1" t="s">
        <v>5357</v>
      </c>
      <c r="Q503" s="1" t="s">
        <v>1144</v>
      </c>
      <c r="R503" s="1" t="s">
        <v>5358</v>
      </c>
      <c r="S503" s="1" t="s">
        <v>1402</v>
      </c>
      <c r="T503" s="1" t="str">
        <f t="shared" si="12"/>
        <v>Jalan K.H. Agus Salim No. 145, Rt.03 Rw.02, Kelurahan Kingking, Kecamatan Tuban, Kabupaten Tuban.</v>
      </c>
      <c r="U503" s="1" t="s">
        <v>1403</v>
      </c>
      <c r="V503" s="1" t="s">
        <v>1405</v>
      </c>
      <c r="W503" s="1" t="s">
        <v>1404</v>
      </c>
      <c r="X503" s="1" t="s">
        <v>1405</v>
      </c>
      <c r="Y503" s="1" t="str">
        <f t="shared" si="13"/>
        <v>35</v>
      </c>
      <c r="Z503" s="1" t="str">
        <f>VLOOKUP(Y503,ja!E$2:F$35,2,FALSE)</f>
        <v>Jawa Timur</v>
      </c>
      <c r="AA503" s="1" t="str">
        <f t="shared" si="14"/>
        <v>3523</v>
      </c>
      <c r="AB503" s="1" t="str">
        <f t="shared" si="15"/>
        <v>BPS Kabupaten Tuban</v>
      </c>
      <c r="AD503" s="1" t="s">
        <v>1150</v>
      </c>
      <c r="AE503" s="5" t="s">
        <v>733</v>
      </c>
      <c r="AF503" s="2" t="s">
        <v>734</v>
      </c>
      <c r="AG503" s="1">
        <v>1</v>
      </c>
      <c r="AH503" s="5">
        <f>VLOOKUP(D503,'olah pemlap'!G$2:J$589,3,FALSE)</f>
        <v>340015985</v>
      </c>
      <c r="AI503" s="1" t="e">
        <f>VLOOKUP(AH503,BiodataPemlap!B$2:O$152,5,FALSE)</f>
        <v>#N/A</v>
      </c>
    </row>
    <row r="504" spans="1:35" ht="12.75">
      <c r="A504" s="3">
        <v>45451.424711192129</v>
      </c>
      <c r="B504" s="1" t="s">
        <v>11</v>
      </c>
      <c r="C504" s="4" t="str">
        <f t="shared" si="9"/>
        <v>DIV KS</v>
      </c>
      <c r="D504" s="24" t="s">
        <v>5359</v>
      </c>
      <c r="E504" s="2" t="s">
        <v>479</v>
      </c>
      <c r="F504" s="1">
        <f t="shared" si="16"/>
        <v>1</v>
      </c>
      <c r="G504" s="1" t="e">
        <f>VLOOKUP(D504,Sheet1!$A$2:$D$540,4,FALSE)</f>
        <v>#N/A</v>
      </c>
      <c r="H504" s="1" t="e">
        <f t="shared" si="10"/>
        <v>#N/A</v>
      </c>
      <c r="I504" s="1" t="s">
        <v>5360</v>
      </c>
      <c r="J504" s="1">
        <v>89501329775</v>
      </c>
      <c r="K504" s="23" t="str">
        <f t="shared" si="11"/>
        <v>6289501329775</v>
      </c>
      <c r="L504" s="23" t="s">
        <v>5361</v>
      </c>
      <c r="M504" s="1" t="s">
        <v>5362</v>
      </c>
      <c r="N504" s="1" t="s">
        <v>1141</v>
      </c>
      <c r="O504" s="1" t="s">
        <v>5363</v>
      </c>
      <c r="P504" s="1" t="s">
        <v>5364</v>
      </c>
      <c r="Q504" s="1" t="s">
        <v>1144</v>
      </c>
      <c r="R504" s="1" t="s">
        <v>5365</v>
      </c>
      <c r="S504" s="1" t="s">
        <v>1720</v>
      </c>
      <c r="T504" s="1" t="str">
        <f t="shared" si="12"/>
        <v>Nangger, Rt 05, Rw 05, Nambangan, Selogiri, Wonogiri</v>
      </c>
      <c r="U504" s="1" t="s">
        <v>1332</v>
      </c>
      <c r="V504" s="1" t="s">
        <v>1722</v>
      </c>
      <c r="W504" s="1" t="s">
        <v>1333</v>
      </c>
      <c r="X504" s="1" t="s">
        <v>1722</v>
      </c>
      <c r="Y504" s="1" t="str">
        <f t="shared" si="13"/>
        <v>33</v>
      </c>
      <c r="Z504" s="1" t="str">
        <f>VLOOKUP(Y504,ja!E$2:F$35,2,FALSE)</f>
        <v>Jawa Tengah</v>
      </c>
      <c r="AA504" s="1" t="str">
        <f t="shared" si="14"/>
        <v>3312</v>
      </c>
      <c r="AB504" s="1" t="str">
        <f t="shared" si="15"/>
        <v>BPS Kabupaten Wonogiri</v>
      </c>
      <c r="AD504" s="1" t="s">
        <v>1150</v>
      </c>
      <c r="AE504" s="5" t="s">
        <v>480</v>
      </c>
      <c r="AF504" s="2" t="s">
        <v>481</v>
      </c>
      <c r="AG504" s="1">
        <v>1</v>
      </c>
      <c r="AH504" s="5">
        <f>VLOOKUP(D504,'olah pemlap'!G$2:J$589,3,FALSE)</f>
        <v>340019279</v>
      </c>
      <c r="AI504" s="1" t="e">
        <f>VLOOKUP(AH504,BiodataPemlap!B$2:O$152,5,FALSE)</f>
        <v>#N/A</v>
      </c>
    </row>
    <row r="505" spans="1:35" ht="12.75">
      <c r="A505" s="3">
        <v>45451.431306724538</v>
      </c>
      <c r="B505" s="1" t="s">
        <v>41</v>
      </c>
      <c r="C505" s="4" t="str">
        <f t="shared" si="9"/>
        <v>DIV ST</v>
      </c>
      <c r="D505" s="24" t="s">
        <v>5366</v>
      </c>
      <c r="E505" s="2" t="s">
        <v>294</v>
      </c>
      <c r="F505" s="1">
        <f t="shared" si="16"/>
        <v>1</v>
      </c>
      <c r="G505" s="1" t="e">
        <f>VLOOKUP(D505,Sheet1!$A$2:$D$540,4,FALSE)</f>
        <v>#N/A</v>
      </c>
      <c r="H505" s="1" t="e">
        <f t="shared" si="10"/>
        <v>#N/A</v>
      </c>
      <c r="I505" s="1" t="s">
        <v>5367</v>
      </c>
      <c r="J505" s="25" t="s">
        <v>5368</v>
      </c>
      <c r="K505" s="23" t="str">
        <f t="shared" si="11"/>
        <v>628988766635</v>
      </c>
      <c r="L505" s="23" t="s">
        <v>5369</v>
      </c>
      <c r="M505" s="1" t="s">
        <v>294</v>
      </c>
      <c r="N505" s="1" t="s">
        <v>1141</v>
      </c>
      <c r="O505" s="1" t="s">
        <v>5370</v>
      </c>
      <c r="P505" s="1" t="s">
        <v>5371</v>
      </c>
      <c r="Q505" s="1" t="s">
        <v>1144</v>
      </c>
      <c r="R505" s="1" t="s">
        <v>5372</v>
      </c>
      <c r="S505" s="1" t="s">
        <v>1224</v>
      </c>
      <c r="T505" s="1" t="str">
        <f t="shared" si="12"/>
        <v>Jl. Kb. Nanas Utara I No.31, Rt.3/Rw.7, Cipinang Cempedak, Kecamatan Jatinegara, Kota Jakarta Timur, Daerah Khusus Ibukota Jakarta</v>
      </c>
      <c r="U505" s="1" t="s">
        <v>1225</v>
      </c>
      <c r="V505" s="1" t="s">
        <v>1311</v>
      </c>
      <c r="W505" s="1" t="s">
        <v>1226</v>
      </c>
      <c r="X505" s="1" t="s">
        <v>1311</v>
      </c>
      <c r="Y505" s="1" t="str">
        <f t="shared" si="13"/>
        <v>31</v>
      </c>
      <c r="Z505" s="1" t="str">
        <f>VLOOKUP(Y505,ja!E$2:F$35,2,FALSE)</f>
        <v>DKI Jakarta</v>
      </c>
      <c r="AA505" s="1" t="str">
        <f t="shared" si="14"/>
        <v>3173</v>
      </c>
      <c r="AB505" s="1" t="str">
        <f t="shared" si="15"/>
        <v>BPS Kota Jakarta Pusat</v>
      </c>
      <c r="AD505" s="1" t="s">
        <v>1150</v>
      </c>
      <c r="AE505" s="5" t="s">
        <v>285</v>
      </c>
      <c r="AF505" s="2" t="s">
        <v>286</v>
      </c>
      <c r="AG505" s="1">
        <v>1</v>
      </c>
      <c r="AH505" s="5">
        <f>VLOOKUP(D505,'olah pemlap'!G$2:J$589,3,FALSE)</f>
        <v>340054848</v>
      </c>
      <c r="AI505" s="1" t="e">
        <f>VLOOKUP(AH505,BiodataPemlap!B$2:O$152,5,FALSE)</f>
        <v>#N/A</v>
      </c>
    </row>
    <row r="506" spans="1:35" ht="12.75">
      <c r="A506" s="3">
        <v>45451.432460787037</v>
      </c>
      <c r="B506" s="1" t="s">
        <v>18</v>
      </c>
      <c r="C506" s="4" t="str">
        <f t="shared" si="9"/>
        <v>DIV KS</v>
      </c>
      <c r="D506" s="24" t="s">
        <v>5373</v>
      </c>
      <c r="E506" s="2" t="s">
        <v>52</v>
      </c>
      <c r="F506" s="1">
        <f t="shared" si="16"/>
        <v>1</v>
      </c>
      <c r="G506" s="1" t="e">
        <f>VLOOKUP(D506,Sheet1!$A$2:$D$540,4,FALSE)</f>
        <v>#N/A</v>
      </c>
      <c r="H506" s="1" t="e">
        <f t="shared" si="10"/>
        <v>#N/A</v>
      </c>
      <c r="I506" s="1" t="s">
        <v>5374</v>
      </c>
      <c r="J506" s="25" t="s">
        <v>5375</v>
      </c>
      <c r="K506" s="23" t="str">
        <f t="shared" si="11"/>
        <v>6282235189330</v>
      </c>
      <c r="L506" s="23" t="s">
        <v>5376</v>
      </c>
      <c r="M506" s="1" t="s">
        <v>52</v>
      </c>
      <c r="N506" s="1" t="s">
        <v>1141</v>
      </c>
      <c r="O506" s="1" t="s">
        <v>5377</v>
      </c>
      <c r="P506" s="1" t="s">
        <v>5378</v>
      </c>
      <c r="Q506" s="1" t="s">
        <v>1144</v>
      </c>
      <c r="R506" s="1" t="s">
        <v>5379</v>
      </c>
      <c r="S506" s="1" t="s">
        <v>4685</v>
      </c>
      <c r="T506" s="1" t="str">
        <f t="shared" si="12"/>
        <v>Perumnas Urung Kompas No. 189, Kelurahan Urung Kompas, Kecamatan Rantau Selatan</v>
      </c>
      <c r="U506" s="1" t="s">
        <v>4684</v>
      </c>
      <c r="V506" s="1" t="s">
        <v>4686</v>
      </c>
      <c r="W506" s="1" t="s">
        <v>4687</v>
      </c>
      <c r="X506" s="1" t="s">
        <v>4686</v>
      </c>
      <c r="Y506" s="1" t="str">
        <f t="shared" si="13"/>
        <v>12</v>
      </c>
      <c r="Z506" s="1" t="str">
        <f>VLOOKUP(Y506,ja!E$2:F$35,2,FALSE)</f>
        <v>Sumatera Utara</v>
      </c>
      <c r="AA506" s="1" t="str">
        <f t="shared" si="14"/>
        <v>1207</v>
      </c>
      <c r="AB506" s="1" t="str">
        <f t="shared" si="15"/>
        <v>BPS Kabupaten Labuhan Batu</v>
      </c>
      <c r="AD506" s="1" t="s">
        <v>1150</v>
      </c>
      <c r="AE506" s="5" t="s">
        <v>49</v>
      </c>
      <c r="AF506" s="2" t="s">
        <v>50</v>
      </c>
      <c r="AG506" s="1">
        <v>1</v>
      </c>
      <c r="AH506" s="5" t="e">
        <f>VLOOKUP(D506,'olah pemlap'!G$2:J$589,3,FALSE)</f>
        <v>#N/A</v>
      </c>
      <c r="AI506" s="1" t="e">
        <f>VLOOKUP(AH506,BiodataPemlap!B$2:O$152,5,FALSE)</f>
        <v>#N/A</v>
      </c>
    </row>
    <row r="507" spans="1:35" ht="12.75">
      <c r="A507" s="3">
        <v>45451.432925520829</v>
      </c>
      <c r="B507" s="1" t="s">
        <v>103</v>
      </c>
      <c r="C507" s="4" t="str">
        <f t="shared" si="9"/>
        <v>DIV ST</v>
      </c>
      <c r="D507" s="24" t="s">
        <v>5380</v>
      </c>
      <c r="E507" s="2" t="s">
        <v>561</v>
      </c>
      <c r="F507" s="1">
        <f t="shared" si="16"/>
        <v>1</v>
      </c>
      <c r="G507" s="1" t="e">
        <f>VLOOKUP(D507,Sheet1!$A$2:$D$540,4,FALSE)</f>
        <v>#N/A</v>
      </c>
      <c r="H507" s="1" t="e">
        <f t="shared" si="10"/>
        <v>#N/A</v>
      </c>
      <c r="I507" s="1" t="s">
        <v>5381</v>
      </c>
      <c r="J507" s="25" t="s">
        <v>5382</v>
      </c>
      <c r="K507" s="23" t="str">
        <f t="shared" si="11"/>
        <v>6289674013303</v>
      </c>
      <c r="L507" s="26" t="s">
        <v>5383</v>
      </c>
      <c r="M507" s="1" t="s">
        <v>561</v>
      </c>
      <c r="N507" s="1" t="s">
        <v>1177</v>
      </c>
      <c r="O507" s="1" t="s">
        <v>5384</v>
      </c>
      <c r="P507" s="1" t="s">
        <v>5385</v>
      </c>
      <c r="Q507" s="1" t="s">
        <v>1144</v>
      </c>
      <c r="R507" s="1" t="s">
        <v>5386</v>
      </c>
      <c r="S507" s="1" t="s">
        <v>1559</v>
      </c>
      <c r="T507" s="1" t="str">
        <f t="shared" si="12"/>
        <v>Jalan Srinarendra 3 Rt 02 Rw 14 Tipes, Serengan, Surakarta, Jawa Tengah</v>
      </c>
      <c r="U507" s="1" t="s">
        <v>1558</v>
      </c>
      <c r="V507" s="1" t="s">
        <v>1561</v>
      </c>
      <c r="W507" s="1" t="s">
        <v>1560</v>
      </c>
      <c r="X507" s="1" t="s">
        <v>1561</v>
      </c>
      <c r="Y507" s="1" t="str">
        <f t="shared" si="13"/>
        <v>33</v>
      </c>
      <c r="Z507" s="1" t="str">
        <f>VLOOKUP(Y507,ja!E$2:F$35,2,FALSE)</f>
        <v>Jawa Tengah</v>
      </c>
      <c r="AA507" s="1" t="str">
        <f t="shared" si="14"/>
        <v>3372</v>
      </c>
      <c r="AB507" s="1" t="str">
        <f t="shared" si="15"/>
        <v>BPS Kota Surakarta</v>
      </c>
      <c r="AD507" s="1" t="s">
        <v>1150</v>
      </c>
      <c r="AE507" s="5" t="s">
        <v>556</v>
      </c>
      <c r="AF507" s="2" t="s">
        <v>557</v>
      </c>
      <c r="AG507" s="1">
        <v>1</v>
      </c>
      <c r="AH507" s="5">
        <f>VLOOKUP(D507,'olah pemlap'!G$2:J$589,3,FALSE)</f>
        <v>340016828</v>
      </c>
      <c r="AI507" s="1" t="e">
        <f>VLOOKUP(AH507,BiodataPemlap!B$2:O$152,5,FALSE)</f>
        <v>#N/A</v>
      </c>
    </row>
    <row r="508" spans="1:35" ht="12.75">
      <c r="A508" s="3">
        <v>45451.438561365736</v>
      </c>
      <c r="B508" s="1" t="s">
        <v>103</v>
      </c>
      <c r="C508" s="4" t="str">
        <f t="shared" si="9"/>
        <v>DIV ST</v>
      </c>
      <c r="D508" s="24" t="s">
        <v>5387</v>
      </c>
      <c r="E508" s="2" t="s">
        <v>175</v>
      </c>
      <c r="F508" s="1">
        <f t="shared" si="16"/>
        <v>1</v>
      </c>
      <c r="G508" s="1" t="e">
        <f>VLOOKUP(D508,Sheet1!$A$2:$D$540,4,FALSE)</f>
        <v>#N/A</v>
      </c>
      <c r="H508" s="1" t="e">
        <f t="shared" si="10"/>
        <v>#N/A</v>
      </c>
      <c r="I508" s="1" t="s">
        <v>5388</v>
      </c>
      <c r="J508" s="25" t="s">
        <v>5389</v>
      </c>
      <c r="K508" s="23" t="str">
        <f t="shared" si="11"/>
        <v>6282249183260</v>
      </c>
      <c r="L508" s="23" t="s">
        <v>5390</v>
      </c>
      <c r="M508" s="1" t="s">
        <v>5391</v>
      </c>
      <c r="N508" s="1" t="s">
        <v>1141</v>
      </c>
      <c r="O508" s="1" t="s">
        <v>5392</v>
      </c>
      <c r="P508" s="1" t="s">
        <v>5393</v>
      </c>
      <c r="Q508" s="1" t="s">
        <v>1144</v>
      </c>
      <c r="R508" s="1" t="s">
        <v>5394</v>
      </c>
      <c r="S508" s="1" t="s">
        <v>2034</v>
      </c>
      <c r="T508" s="1" t="str">
        <f t="shared" si="12"/>
        <v>Jalan Aswari Rt 007/Rw 003, Kota Negara, Kecamatan Lahat</v>
      </c>
      <c r="U508" s="1" t="s">
        <v>4351</v>
      </c>
      <c r="V508" s="1" t="s">
        <v>2035</v>
      </c>
      <c r="W508" s="1" t="s">
        <v>1161</v>
      </c>
      <c r="X508" s="1" t="s">
        <v>2035</v>
      </c>
      <c r="Y508" s="1" t="str">
        <f t="shared" si="13"/>
        <v>16</v>
      </c>
      <c r="Z508" s="1" t="str">
        <f>VLOOKUP(Y508,ja!E$2:F$35,2,FALSE)</f>
        <v>Sumatera Selatan</v>
      </c>
      <c r="AA508" s="1" t="str">
        <f t="shared" si="14"/>
        <v>1604</v>
      </c>
      <c r="AB508" s="1" t="str">
        <f t="shared" si="15"/>
        <v>BPS Kabupaten Lahat</v>
      </c>
      <c r="AD508" s="1" t="s">
        <v>1150</v>
      </c>
      <c r="AE508" s="5" t="s">
        <v>172</v>
      </c>
      <c r="AF508" s="2" t="s">
        <v>173</v>
      </c>
      <c r="AG508" s="1">
        <v>1</v>
      </c>
      <c r="AH508" s="5">
        <f>VLOOKUP(D508,'olah pemlap'!G$2:J$589,3,FALSE)</f>
        <v>340015690</v>
      </c>
      <c r="AI508" s="1" t="e">
        <f>VLOOKUP(AH508,BiodataPemlap!B$2:O$152,5,FALSE)</f>
        <v>#N/A</v>
      </c>
    </row>
    <row r="509" spans="1:35" ht="12.75">
      <c r="A509" s="3">
        <v>45451.444263819445</v>
      </c>
      <c r="B509" s="1" t="s">
        <v>41</v>
      </c>
      <c r="C509" s="4" t="str">
        <f t="shared" si="9"/>
        <v>DIV ST</v>
      </c>
      <c r="D509" s="24" t="s">
        <v>5395</v>
      </c>
      <c r="E509" s="2" t="s">
        <v>5396</v>
      </c>
      <c r="F509" s="1">
        <f t="shared" si="16"/>
        <v>1</v>
      </c>
      <c r="G509" s="1" t="e">
        <f>VLOOKUP(D509,Sheet1!$A$2:$D$540,4,FALSE)</f>
        <v>#N/A</v>
      </c>
      <c r="H509" s="1" t="e">
        <f t="shared" si="10"/>
        <v>#N/A</v>
      </c>
      <c r="I509" s="1" t="s">
        <v>5397</v>
      </c>
      <c r="J509" s="25" t="s">
        <v>5398</v>
      </c>
      <c r="K509" s="23" t="str">
        <f t="shared" si="11"/>
        <v>6285329622928</v>
      </c>
      <c r="L509" s="23" t="s">
        <v>5399</v>
      </c>
      <c r="M509" s="1" t="s">
        <v>5396</v>
      </c>
      <c r="N509" s="1" t="s">
        <v>1177</v>
      </c>
      <c r="O509" s="1" t="s">
        <v>5400</v>
      </c>
      <c r="P509" s="1" t="s">
        <v>5401</v>
      </c>
      <c r="Q509" s="1" t="s">
        <v>1144</v>
      </c>
      <c r="R509" s="1" t="s">
        <v>5402</v>
      </c>
      <c r="S509" s="1" t="s">
        <v>1359</v>
      </c>
      <c r="T509" s="1" t="str">
        <f t="shared" si="12"/>
        <v>Jl. Setia Budi 201 B, Srondol Kulon, Kec.Banyumanik, Kota Semarang, Jawa Tengah 50263</v>
      </c>
      <c r="U509" s="1" t="s">
        <v>2185</v>
      </c>
      <c r="V509" s="1" t="s">
        <v>1361</v>
      </c>
      <c r="W509" s="1" t="s">
        <v>2186</v>
      </c>
      <c r="X509" s="1" t="s">
        <v>2186</v>
      </c>
      <c r="Y509" s="1" t="str">
        <f t="shared" si="13"/>
        <v>33</v>
      </c>
      <c r="Z509" s="1" t="str">
        <f>VLOOKUP(Y509,ja!E$2:F$35,2,FALSE)</f>
        <v>Jawa Tengah</v>
      </c>
      <c r="AA509" s="1" t="str">
        <f t="shared" si="14"/>
        <v>3325</v>
      </c>
      <c r="AB509" s="1" t="str">
        <f t="shared" si="15"/>
        <v>BPS Kabupaten Batang</v>
      </c>
      <c r="AD509" s="1" t="s">
        <v>1150</v>
      </c>
      <c r="AE509" s="5" t="s">
        <v>531</v>
      </c>
      <c r="AF509" s="2" t="s">
        <v>532</v>
      </c>
      <c r="AG509" s="1">
        <v>1</v>
      </c>
      <c r="AH509" s="5">
        <f>VLOOKUP(D509,'olah pemlap'!G$2:J$589,3,FALSE)</f>
        <v>340016985</v>
      </c>
      <c r="AI509" s="1" t="e">
        <f>VLOOKUP(AH509,BiodataPemlap!B$2:O$152,5,FALSE)</f>
        <v>#N/A</v>
      </c>
    </row>
    <row r="510" spans="1:35" ht="12.75">
      <c r="A510" s="3">
        <v>45451.443516689818</v>
      </c>
      <c r="B510" s="1" t="s">
        <v>38</v>
      </c>
      <c r="C510" s="4" t="str">
        <f t="shared" si="9"/>
        <v>DIV ST</v>
      </c>
      <c r="D510" s="24" t="s">
        <v>5403</v>
      </c>
      <c r="E510" s="2" t="s">
        <v>650</v>
      </c>
      <c r="F510" s="1">
        <f t="shared" si="16"/>
        <v>1</v>
      </c>
      <c r="G510" s="1" t="e">
        <f>VLOOKUP(D510,Sheet1!$A$2:$D$540,4,FALSE)</f>
        <v>#N/A</v>
      </c>
      <c r="H510" s="1" t="e">
        <f t="shared" si="10"/>
        <v>#N/A</v>
      </c>
      <c r="I510" s="1" t="s">
        <v>5404</v>
      </c>
      <c r="J510" s="25" t="s">
        <v>5405</v>
      </c>
      <c r="K510" s="23" t="str">
        <f t="shared" si="11"/>
        <v>6282223545878</v>
      </c>
      <c r="L510" s="23" t="s">
        <v>5406</v>
      </c>
      <c r="M510" s="1" t="s">
        <v>5407</v>
      </c>
      <c r="N510" s="1" t="s">
        <v>1141</v>
      </c>
      <c r="O510" s="1" t="s">
        <v>5408</v>
      </c>
      <c r="P510" s="1" t="s">
        <v>3407</v>
      </c>
      <c r="Q510" s="1" t="s">
        <v>1144</v>
      </c>
      <c r="R510" s="1" t="s">
        <v>5409</v>
      </c>
      <c r="S510" s="1" t="s">
        <v>3350</v>
      </c>
      <c r="T510" s="1" t="str">
        <f t="shared" si="12"/>
        <v>Dusun Pandan Rt/Rw 03/02, Desa Sukodono, Kecamatan Donorojo, Kabupaten Pacitan, Jawa Timur</v>
      </c>
      <c r="U510" s="1" t="s">
        <v>1720</v>
      </c>
      <c r="V510" s="1" t="s">
        <v>3351</v>
      </c>
      <c r="W510" s="1" t="s">
        <v>1722</v>
      </c>
      <c r="X510" s="1" t="s">
        <v>3351</v>
      </c>
      <c r="Y510" s="1" t="str">
        <f t="shared" si="13"/>
        <v>35</v>
      </c>
      <c r="Z510" s="1" t="str">
        <f>VLOOKUP(Y510,ja!E$2:F$35,2,FALSE)</f>
        <v>Jawa Timur</v>
      </c>
      <c r="AA510" s="1" t="str">
        <f t="shared" si="14"/>
        <v>3501</v>
      </c>
      <c r="AB510" s="1" t="str">
        <f t="shared" si="15"/>
        <v>BPS Kabupaten Pacitan</v>
      </c>
      <c r="AD510" s="1" t="s">
        <v>1150</v>
      </c>
      <c r="AE510" s="5" t="s">
        <v>647</v>
      </c>
      <c r="AF510" s="2" t="s">
        <v>648</v>
      </c>
      <c r="AG510" s="1">
        <v>1</v>
      </c>
      <c r="AH510" s="5">
        <f>VLOOKUP(D510,'olah pemlap'!G$2:J$589,3,FALSE)</f>
        <v>340054216</v>
      </c>
      <c r="AI510" s="1" t="e">
        <f>VLOOKUP(AH510,BiodataPemlap!B$2:O$152,5,FALSE)</f>
        <v>#N/A</v>
      </c>
    </row>
    <row r="511" spans="1:35" ht="12.75">
      <c r="A511" s="3">
        <v>45451.447231481478</v>
      </c>
      <c r="B511" s="1" t="s">
        <v>38</v>
      </c>
      <c r="C511" s="4" t="str">
        <f t="shared" si="9"/>
        <v>DIV ST</v>
      </c>
      <c r="D511" s="24" t="s">
        <v>5410</v>
      </c>
      <c r="E511" s="2" t="s">
        <v>651</v>
      </c>
      <c r="F511" s="1">
        <f t="shared" si="16"/>
        <v>1</v>
      </c>
      <c r="G511" s="1" t="e">
        <f>VLOOKUP(D511,Sheet1!$A$2:$D$540,4,FALSE)</f>
        <v>#N/A</v>
      </c>
      <c r="H511" s="1" t="e">
        <f t="shared" si="10"/>
        <v>#N/A</v>
      </c>
      <c r="I511" s="1" t="s">
        <v>5411</v>
      </c>
      <c r="J511" s="25" t="s">
        <v>5412</v>
      </c>
      <c r="K511" s="23" t="str">
        <f t="shared" si="11"/>
        <v>6285235136177</v>
      </c>
      <c r="L511" s="23" t="s">
        <v>5413</v>
      </c>
      <c r="M511" s="1" t="s">
        <v>651</v>
      </c>
      <c r="N511" s="1" t="s">
        <v>2830</v>
      </c>
      <c r="O511" s="1" t="s">
        <v>2830</v>
      </c>
      <c r="P511" s="1" t="s">
        <v>5414</v>
      </c>
      <c r="Q511" s="1" t="s">
        <v>1144</v>
      </c>
      <c r="R511" s="1" t="s">
        <v>5415</v>
      </c>
      <c r="S511" s="1" t="s">
        <v>3350</v>
      </c>
      <c r="T511" s="1" t="str">
        <f t="shared" si="12"/>
        <v>Rt 02/Rw 11, Dusun Sumber, Desa Ngadirejan, Kecamatan Pringkuku</v>
      </c>
      <c r="U511" s="1" t="s">
        <v>3022</v>
      </c>
      <c r="V511" s="1" t="s">
        <v>3351</v>
      </c>
      <c r="W511" s="1" t="s">
        <v>3023</v>
      </c>
      <c r="X511" s="1" t="s">
        <v>3351</v>
      </c>
      <c r="Y511" s="1" t="str">
        <f t="shared" si="13"/>
        <v>35</v>
      </c>
      <c r="Z511" s="1" t="str">
        <f>VLOOKUP(Y511,ja!E$2:F$35,2,FALSE)</f>
        <v>Jawa Timur</v>
      </c>
      <c r="AA511" s="1" t="str">
        <f t="shared" si="14"/>
        <v>3501</v>
      </c>
      <c r="AB511" s="1" t="str">
        <f t="shared" si="15"/>
        <v>BPS Kabupaten Pacitan</v>
      </c>
      <c r="AD511" s="1" t="s">
        <v>1150</v>
      </c>
      <c r="AE511" s="5" t="s">
        <v>647</v>
      </c>
      <c r="AF511" s="2" t="s">
        <v>648</v>
      </c>
      <c r="AG511" s="1">
        <v>1</v>
      </c>
      <c r="AH511" s="5">
        <f>VLOOKUP(D511,'olah pemlap'!G$2:J$589,3,FALSE)</f>
        <v>340054216</v>
      </c>
      <c r="AI511" s="1" t="e">
        <f>VLOOKUP(AH511,BiodataPemlap!B$2:O$152,5,FALSE)</f>
        <v>#N/A</v>
      </c>
    </row>
    <row r="512" spans="1:35" ht="12.75">
      <c r="A512" s="3">
        <v>45451.448748101851</v>
      </c>
      <c r="B512" s="1" t="s">
        <v>20</v>
      </c>
      <c r="C512" s="4" t="str">
        <f t="shared" ref="C512:C539" si="17">IF(MID(B512,2,2)="SK","DIV ST",IF(MID(B512,2,2)="SE","DIV ST",IF(MID(B512,2,2)="SI","DIV KS",IF(MID(B512,2,2)="SD","DIV KS","DIII ST"))))</f>
        <v>DIV ST</v>
      </c>
      <c r="D512" s="24" t="s">
        <v>5416</v>
      </c>
      <c r="E512" s="2" t="s">
        <v>485</v>
      </c>
      <c r="F512" s="1">
        <f t="shared" si="16"/>
        <v>1</v>
      </c>
      <c r="G512" s="1" t="e">
        <f>VLOOKUP(D512,Sheet1!$A$2:$D$540,4,FALSE)</f>
        <v>#N/A</v>
      </c>
      <c r="H512" s="1" t="e">
        <f t="shared" ref="H512:H537" si="18">IF(E512=G512,1,0)</f>
        <v>#N/A</v>
      </c>
      <c r="I512" s="1" t="s">
        <v>5417</v>
      </c>
      <c r="J512" s="25" t="s">
        <v>5418</v>
      </c>
      <c r="K512" s="23" t="str">
        <f t="shared" ref="K512:K538" si="19">IF(LEFT(J512,1)="0","62"&amp;MID(J512,2,20),IF(LEFT(J512,2)="62",J512,IF(LEFT(J512,1)="8","62"&amp;MID(J512,1,20),)))</f>
        <v>628121371020</v>
      </c>
      <c r="L512" s="26" t="s">
        <v>5419</v>
      </c>
      <c r="M512" s="1" t="s">
        <v>5420</v>
      </c>
      <c r="N512" s="1" t="s">
        <v>1141</v>
      </c>
      <c r="O512" s="1" t="s">
        <v>5421</v>
      </c>
      <c r="P512" s="1" t="s">
        <v>5422</v>
      </c>
      <c r="Q512" s="1" t="s">
        <v>1144</v>
      </c>
      <c r="R512" s="1" t="s">
        <v>5423</v>
      </c>
      <c r="S512" s="1" t="s">
        <v>1720</v>
      </c>
      <c r="T512" s="1" t="str">
        <f t="shared" ref="T512:T534" si="20">PROPER(IF(Y512="31",P512,R512))</f>
        <v>Perum Emerald Regency 3 Blok B1, Rt 3/Rw 1, Purworejo, Wonogiri</v>
      </c>
      <c r="U512" s="1" t="s">
        <v>1332</v>
      </c>
      <c r="V512" s="1" t="s">
        <v>1722</v>
      </c>
      <c r="W512" s="1" t="s">
        <v>1333</v>
      </c>
      <c r="X512" s="1" t="s">
        <v>1722</v>
      </c>
      <c r="Y512" s="1" t="str">
        <f t="shared" ref="Y512:Y539" si="21">LEFT(X512,2)</f>
        <v>33</v>
      </c>
      <c r="Z512" s="1" t="str">
        <f>VLOOKUP(Y512,ja!E$2:F$35,2,FALSE)</f>
        <v>Jawa Tengah</v>
      </c>
      <c r="AA512" s="1" t="str">
        <f t="shared" ref="AA512:AA539" si="22">LEFT(X512,4)</f>
        <v>3312</v>
      </c>
      <c r="AB512" s="1" t="str">
        <f t="shared" ref="AB512:AB534" si="23">MID(X512,6,50)</f>
        <v>BPS Kabupaten Wonogiri</v>
      </c>
      <c r="AD512" s="1" t="s">
        <v>1150</v>
      </c>
      <c r="AE512" s="5" t="s">
        <v>480</v>
      </c>
      <c r="AF512" s="2" t="s">
        <v>481</v>
      </c>
      <c r="AG512" s="1">
        <v>1</v>
      </c>
      <c r="AH512" s="5">
        <f>VLOOKUP(D512,'olah pemlap'!G$2:J$589,3,FALSE)</f>
        <v>340019279</v>
      </c>
      <c r="AI512" s="1" t="e">
        <f>VLOOKUP(AH512,BiodataPemlap!B$2:O$152,5,FALSE)</f>
        <v>#N/A</v>
      </c>
    </row>
    <row r="513" spans="1:35" ht="12.75">
      <c r="A513" s="3">
        <v>45451.453094398152</v>
      </c>
      <c r="B513" s="1" t="s">
        <v>23</v>
      </c>
      <c r="C513" s="4" t="str">
        <f t="shared" si="17"/>
        <v>DIII ST</v>
      </c>
      <c r="D513" s="24" t="s">
        <v>5424</v>
      </c>
      <c r="E513" s="2" t="s">
        <v>726</v>
      </c>
      <c r="F513" s="1">
        <f t="shared" si="16"/>
        <v>1</v>
      </c>
      <c r="G513" s="1" t="e">
        <f>VLOOKUP(D513,Sheet1!$A$2:$D$540,4,FALSE)</f>
        <v>#N/A</v>
      </c>
      <c r="H513" s="1" t="e">
        <f t="shared" si="18"/>
        <v>#N/A</v>
      </c>
      <c r="I513" s="1" t="s">
        <v>5425</v>
      </c>
      <c r="J513" s="25" t="s">
        <v>5426</v>
      </c>
      <c r="K513" s="23" t="str">
        <f t="shared" si="19"/>
        <v>6282348855863</v>
      </c>
      <c r="L513" s="26" t="s">
        <v>5427</v>
      </c>
      <c r="M513" s="1" t="s">
        <v>5428</v>
      </c>
      <c r="N513" s="1" t="s">
        <v>1141</v>
      </c>
      <c r="O513" s="1" t="s">
        <v>2389</v>
      </c>
      <c r="P513" s="1" t="s">
        <v>5429</v>
      </c>
      <c r="Q513" s="1" t="s">
        <v>1144</v>
      </c>
      <c r="R513" s="1" t="s">
        <v>5430</v>
      </c>
      <c r="S513" s="1" t="s">
        <v>1403</v>
      </c>
      <c r="T513" s="1" t="str">
        <f t="shared" si="20"/>
        <v>Jalan Letnan Sucipto Rt 37 Rw 06 Desa Banjarsari Kecamatan Trucuk Kabupaten Bojonegoro, Jawa Timur</v>
      </c>
      <c r="U513" s="1" t="s">
        <v>1402</v>
      </c>
      <c r="V513" s="1" t="s">
        <v>1404</v>
      </c>
      <c r="W513" s="1" t="s">
        <v>1405</v>
      </c>
      <c r="X513" s="1" t="s">
        <v>1404</v>
      </c>
      <c r="Y513" s="1" t="str">
        <f t="shared" si="21"/>
        <v>35</v>
      </c>
      <c r="Z513" s="1" t="str">
        <f>VLOOKUP(Y513,ja!E$2:F$35,2,FALSE)</f>
        <v>Jawa Timur</v>
      </c>
      <c r="AA513" s="1" t="str">
        <f t="shared" si="22"/>
        <v>3522</v>
      </c>
      <c r="AB513" s="1" t="str">
        <f t="shared" si="23"/>
        <v>BPS Kabupaten Bojonegoro</v>
      </c>
      <c r="AD513" s="1" t="s">
        <v>1150</v>
      </c>
      <c r="AE513" s="5" t="s">
        <v>727</v>
      </c>
      <c r="AF513" s="2" t="s">
        <v>728</v>
      </c>
      <c r="AG513" s="1">
        <v>1</v>
      </c>
      <c r="AH513" s="5">
        <f>VLOOKUP(D513,'olah pemlap'!G$2:J$589,3,FALSE)</f>
        <v>340020181</v>
      </c>
      <c r="AI513" s="1" t="e">
        <f>VLOOKUP(AH513,BiodataPemlap!B$2:O$152,5,FALSE)</f>
        <v>#N/A</v>
      </c>
    </row>
    <row r="514" spans="1:35" ht="12.75">
      <c r="A514" s="3">
        <v>45451.462534282407</v>
      </c>
      <c r="B514" s="1" t="s">
        <v>23</v>
      </c>
      <c r="C514" s="4" t="str">
        <f t="shared" si="17"/>
        <v>DIII ST</v>
      </c>
      <c r="D514" s="24" t="s">
        <v>5431</v>
      </c>
      <c r="E514" s="2" t="s">
        <v>762</v>
      </c>
      <c r="F514" s="1">
        <f t="shared" si="16"/>
        <v>1</v>
      </c>
      <c r="G514" s="1" t="e">
        <f>VLOOKUP(D514,Sheet1!$A$2:$D$540,4,FALSE)</f>
        <v>#N/A</v>
      </c>
      <c r="H514" s="1" t="e">
        <f t="shared" si="18"/>
        <v>#N/A</v>
      </c>
      <c r="I514" s="1" t="s">
        <v>5432</v>
      </c>
      <c r="J514" s="25" t="s">
        <v>5433</v>
      </c>
      <c r="K514" s="23" t="str">
        <f t="shared" si="19"/>
        <v>6282228980710</v>
      </c>
      <c r="L514" s="26" t="s">
        <v>5434</v>
      </c>
      <c r="M514" s="1" t="s">
        <v>5435</v>
      </c>
      <c r="N514" s="1" t="s">
        <v>1141</v>
      </c>
      <c r="O514" s="1" t="s">
        <v>5436</v>
      </c>
      <c r="P514" s="1" t="s">
        <v>5437</v>
      </c>
      <c r="Q514" s="1" t="s">
        <v>1144</v>
      </c>
      <c r="R514" s="1" t="s">
        <v>5438</v>
      </c>
      <c r="S514" s="1" t="s">
        <v>1739</v>
      </c>
      <c r="T514" s="1" t="str">
        <f t="shared" si="20"/>
        <v>Desa Kranggan Rt 03 Rw 01 Kecamatan Geger Kabupaten Madiun</v>
      </c>
      <c r="U514" s="1" t="s">
        <v>1740</v>
      </c>
      <c r="V514" s="1" t="s">
        <v>1741</v>
      </c>
      <c r="W514" s="1" t="s">
        <v>1742</v>
      </c>
      <c r="X514" s="1" t="s">
        <v>1741</v>
      </c>
      <c r="Y514" s="1" t="str">
        <f t="shared" si="21"/>
        <v>35</v>
      </c>
      <c r="Z514" s="1" t="str">
        <f>VLOOKUP(Y514,ja!E$2:F$35,2,FALSE)</f>
        <v>Jawa Timur</v>
      </c>
      <c r="AA514" s="1" t="str">
        <f t="shared" si="22"/>
        <v>3577</v>
      </c>
      <c r="AB514" s="1" t="str">
        <f t="shared" si="23"/>
        <v>BPS Kota Madiun</v>
      </c>
      <c r="AD514" s="1" t="s">
        <v>1150</v>
      </c>
      <c r="AE514" s="5" t="s">
        <v>760</v>
      </c>
      <c r="AF514" s="2" t="s">
        <v>761</v>
      </c>
      <c r="AG514" s="1">
        <v>1</v>
      </c>
      <c r="AH514" s="5">
        <f>VLOOKUP(D514,'olah pemlap'!G$2:J$589,3,FALSE)</f>
        <v>340019258</v>
      </c>
      <c r="AI514" s="1" t="e">
        <f>VLOOKUP(AH514,BiodataPemlap!B$2:O$152,5,FALSE)</f>
        <v>#N/A</v>
      </c>
    </row>
    <row r="515" spans="1:35" ht="12.75">
      <c r="A515" s="3">
        <v>45451.456880740741</v>
      </c>
      <c r="B515" s="1" t="s">
        <v>141</v>
      </c>
      <c r="C515" s="4" t="str">
        <f t="shared" si="17"/>
        <v>DIV ST</v>
      </c>
      <c r="D515" s="24" t="s">
        <v>5439</v>
      </c>
      <c r="E515" s="2" t="s">
        <v>922</v>
      </c>
      <c r="F515" s="1">
        <f t="shared" si="16"/>
        <v>1</v>
      </c>
      <c r="G515" s="1" t="e">
        <f>VLOOKUP(D515,Sheet1!$A$2:$D$540,4,FALSE)</f>
        <v>#N/A</v>
      </c>
      <c r="H515" s="1" t="e">
        <f t="shared" si="18"/>
        <v>#N/A</v>
      </c>
      <c r="I515" s="1" t="s">
        <v>5440</v>
      </c>
      <c r="J515" s="25" t="s">
        <v>5441</v>
      </c>
      <c r="K515" s="23" t="str">
        <f t="shared" si="19"/>
        <v>6281241588427</v>
      </c>
      <c r="L515" s="26" t="s">
        <v>5442</v>
      </c>
      <c r="M515" s="1" t="s">
        <v>5443</v>
      </c>
      <c r="N515" s="1" t="s">
        <v>1141</v>
      </c>
      <c r="O515" s="1" t="s">
        <v>5444</v>
      </c>
      <c r="P515" s="1" t="s">
        <v>5445</v>
      </c>
      <c r="Q515" s="1" t="s">
        <v>1144</v>
      </c>
      <c r="R515" s="1" t="s">
        <v>5446</v>
      </c>
      <c r="S515" s="1" t="s">
        <v>3754</v>
      </c>
      <c r="T515" s="1" t="str">
        <f t="shared" si="20"/>
        <v>Jl. Teuku Cik Ditiro No.77, Kelurahan Rimuku, Kecamatan Mamuju</v>
      </c>
      <c r="U515" s="1" t="s">
        <v>3755</v>
      </c>
      <c r="V515" s="1" t="s">
        <v>3756</v>
      </c>
      <c r="W515" s="1" t="s">
        <v>3757</v>
      </c>
      <c r="X515" s="1" t="s">
        <v>3756</v>
      </c>
      <c r="Y515" s="1" t="str">
        <f t="shared" si="21"/>
        <v>76</v>
      </c>
      <c r="Z515" s="1" t="str">
        <f>VLOOKUP(Y515,ja!E$2:F$35,2,FALSE)</f>
        <v>Sulawesi Barat</v>
      </c>
      <c r="AA515" s="1" t="str">
        <f t="shared" si="22"/>
        <v>7600</v>
      </c>
      <c r="AB515" s="1" t="str">
        <f t="shared" si="23"/>
        <v>BPS Provinsi Sulawesi Barat</v>
      </c>
      <c r="AD515" s="1" t="s">
        <v>1150</v>
      </c>
      <c r="AE515" s="5" t="s">
        <v>920</v>
      </c>
      <c r="AF515" s="2" t="s">
        <v>921</v>
      </c>
      <c r="AG515" s="1">
        <v>1</v>
      </c>
      <c r="AH515" s="5">
        <f>VLOOKUP(D515,'olah pemlap'!G$2:J$589,3,FALSE)</f>
        <v>340019240</v>
      </c>
      <c r="AI515" s="1" t="e">
        <f>VLOOKUP(AH515,BiodataPemlap!B$2:O$152,5,FALSE)</f>
        <v>#N/A</v>
      </c>
    </row>
    <row r="516" spans="1:35" ht="12.75">
      <c r="A516" s="3">
        <v>45451.459043287032</v>
      </c>
      <c r="B516" s="1" t="s">
        <v>18</v>
      </c>
      <c r="C516" s="4" t="str">
        <f t="shared" si="17"/>
        <v>DIV KS</v>
      </c>
      <c r="D516" s="24" t="s">
        <v>5447</v>
      </c>
      <c r="E516" s="2" t="s">
        <v>95</v>
      </c>
      <c r="F516" s="1">
        <f t="shared" si="16"/>
        <v>1</v>
      </c>
      <c r="G516" s="1" t="e">
        <f>VLOOKUP(D516,Sheet1!$A$2:$D$540,4,FALSE)</f>
        <v>#N/A</v>
      </c>
      <c r="H516" s="1" t="e">
        <f t="shared" si="18"/>
        <v>#N/A</v>
      </c>
      <c r="I516" s="1" t="s">
        <v>5448</v>
      </c>
      <c r="J516" s="25" t="s">
        <v>5449</v>
      </c>
      <c r="K516" s="23" t="str">
        <f t="shared" si="19"/>
        <v>6281275160650</v>
      </c>
      <c r="L516" s="26" t="s">
        <v>5450</v>
      </c>
      <c r="M516" s="1" t="s">
        <v>95</v>
      </c>
      <c r="N516" s="1" t="s">
        <v>1141</v>
      </c>
      <c r="O516" s="1" t="s">
        <v>5451</v>
      </c>
      <c r="P516" s="1" t="s">
        <v>5452</v>
      </c>
      <c r="Q516" s="1" t="s">
        <v>1144</v>
      </c>
      <c r="R516" s="1" t="s">
        <v>5453</v>
      </c>
      <c r="S516" s="1" t="s">
        <v>1731</v>
      </c>
      <c r="T516" s="1" t="str">
        <f t="shared" si="20"/>
        <v>Jalan Siti Manggopoh No.21, Jorong Balai Satu, Nagari Manggopoh, Kecamatan Lubuk Basung</v>
      </c>
      <c r="U516" s="1" t="s">
        <v>3101</v>
      </c>
      <c r="V516" s="1" t="s">
        <v>1239</v>
      </c>
      <c r="W516" s="1" t="s">
        <v>3103</v>
      </c>
      <c r="X516" s="1" t="s">
        <v>1239</v>
      </c>
      <c r="Y516" s="1" t="str">
        <f t="shared" si="21"/>
        <v>13</v>
      </c>
      <c r="Z516" s="1" t="str">
        <f>VLOOKUP(Y516,ja!E$2:F$35,2,FALSE)</f>
        <v>Sumatera Barat</v>
      </c>
      <c r="AA516" s="1" t="str">
        <f t="shared" si="22"/>
        <v>1300</v>
      </c>
      <c r="AB516" s="1" t="str">
        <f t="shared" si="23"/>
        <v>BPS Provinsi Sumatera Barat</v>
      </c>
      <c r="AC516" s="1">
        <v>1307</v>
      </c>
      <c r="AD516" s="1" t="s">
        <v>94</v>
      </c>
      <c r="AE516" s="5">
        <v>1307</v>
      </c>
      <c r="AF516" s="2" t="s">
        <v>94</v>
      </c>
      <c r="AG516" s="1">
        <v>1</v>
      </c>
      <c r="AH516" s="5" t="e">
        <f>VLOOKUP(D516,'olah pemlap'!G$2:J$589,3,FALSE)</f>
        <v>#N/A</v>
      </c>
      <c r="AI516" s="1" t="e">
        <f>VLOOKUP(AH516,BiodataPemlap!B$2:O$152,5,FALSE)</f>
        <v>#N/A</v>
      </c>
    </row>
    <row r="517" spans="1:35" ht="12.75">
      <c r="A517" s="3">
        <v>45451.471387349535</v>
      </c>
      <c r="B517" s="1" t="s">
        <v>18</v>
      </c>
      <c r="C517" s="4" t="str">
        <f t="shared" si="17"/>
        <v>DIV KS</v>
      </c>
      <c r="D517" s="24" t="s">
        <v>5454</v>
      </c>
      <c r="E517" s="2" t="s">
        <v>773</v>
      </c>
      <c r="F517" s="1">
        <f t="shared" si="16"/>
        <v>1</v>
      </c>
      <c r="G517" s="1" t="e">
        <f>VLOOKUP(D517,Sheet1!$A$2:$D$540,4,FALSE)</f>
        <v>#N/A</v>
      </c>
      <c r="H517" s="1" t="e">
        <f t="shared" si="18"/>
        <v>#N/A</v>
      </c>
      <c r="I517" s="1" t="s">
        <v>5455</v>
      </c>
      <c r="J517" s="25" t="s">
        <v>5456</v>
      </c>
      <c r="K517" s="23" t="str">
        <f t="shared" si="19"/>
        <v>6285776121482</v>
      </c>
      <c r="L517" s="23" t="s">
        <v>5457</v>
      </c>
      <c r="M517" s="1" t="s">
        <v>773</v>
      </c>
      <c r="N517" s="1" t="s">
        <v>1141</v>
      </c>
      <c r="O517" s="1" t="s">
        <v>5458</v>
      </c>
      <c r="P517" s="1" t="s">
        <v>5459</v>
      </c>
      <c r="Q517" s="1" t="s">
        <v>1144</v>
      </c>
      <c r="R517" s="1" t="s">
        <v>5460</v>
      </c>
      <c r="S517" s="1" t="s">
        <v>5461</v>
      </c>
      <c r="T517" s="1" t="str">
        <f t="shared" si="20"/>
        <v>Bukit Pelamunan Permai Blok B6 No.04, Rt.09 Rw.03, Pelamunan, Kramatwatu, Serang, Banten</v>
      </c>
      <c r="U517" s="1" t="s">
        <v>2234</v>
      </c>
      <c r="V517" s="1" t="s">
        <v>5462</v>
      </c>
      <c r="W517" s="1" t="s">
        <v>5463</v>
      </c>
      <c r="X517" s="1" t="s">
        <v>5462</v>
      </c>
      <c r="Y517" s="1" t="str">
        <f t="shared" si="21"/>
        <v>36</v>
      </c>
      <c r="Z517" s="1" t="str">
        <f>VLOOKUP(Y517,ja!E$2:F$35,2,FALSE)</f>
        <v>Banten</v>
      </c>
      <c r="AA517" s="1" t="str">
        <f t="shared" si="22"/>
        <v>3672</v>
      </c>
      <c r="AB517" s="1" t="str">
        <f t="shared" si="23"/>
        <v>BPS Kota Cilegon</v>
      </c>
      <c r="AD517" s="1" t="s">
        <v>1150</v>
      </c>
      <c r="AE517" s="5" t="s">
        <v>776</v>
      </c>
      <c r="AF517" s="2" t="s">
        <v>777</v>
      </c>
      <c r="AG517" s="1">
        <v>1</v>
      </c>
      <c r="AH517" s="5">
        <f>VLOOKUP(D517,'olah pemlap'!G$2:J$589,3,FALSE)</f>
        <v>340015338</v>
      </c>
      <c r="AI517" s="1" t="e">
        <f>VLOOKUP(AH517,BiodataPemlap!B$2:O$152,5,FALSE)</f>
        <v>#N/A</v>
      </c>
    </row>
    <row r="518" spans="1:35" ht="12.75">
      <c r="A518" s="3">
        <v>45451.519584201393</v>
      </c>
      <c r="B518" s="1" t="s">
        <v>41</v>
      </c>
      <c r="C518" s="4" t="str">
        <f t="shared" si="17"/>
        <v>DIV ST</v>
      </c>
      <c r="D518" s="24" t="s">
        <v>5464</v>
      </c>
      <c r="E518" s="2" t="s">
        <v>87</v>
      </c>
      <c r="F518" s="1">
        <f t="shared" si="16"/>
        <v>1</v>
      </c>
      <c r="G518" s="1" t="e">
        <f>VLOOKUP(D518,Sheet1!$A$2:$D$540,4,FALSE)</f>
        <v>#N/A</v>
      </c>
      <c r="H518" s="1" t="e">
        <f t="shared" si="18"/>
        <v>#N/A</v>
      </c>
      <c r="I518" s="1" t="s">
        <v>5465</v>
      </c>
      <c r="J518" s="25" t="s">
        <v>5466</v>
      </c>
      <c r="K518" s="23" t="str">
        <f t="shared" si="19"/>
        <v>62895322801856</v>
      </c>
      <c r="L518" s="26" t="s">
        <v>5467</v>
      </c>
      <c r="M518" s="1" t="s">
        <v>5468</v>
      </c>
      <c r="N518" s="1" t="s">
        <v>1177</v>
      </c>
      <c r="O518" s="1" t="s">
        <v>5228</v>
      </c>
      <c r="P518" s="1" t="s">
        <v>5469</v>
      </c>
      <c r="Q518" s="1" t="s">
        <v>1144</v>
      </c>
      <c r="R518" s="1" t="s">
        <v>5470</v>
      </c>
      <c r="S518" s="1" t="s">
        <v>5471</v>
      </c>
      <c r="T518" s="1" t="str">
        <f t="shared" si="20"/>
        <v>Jl. Baja, Kel. Tebing Tinggi, Kec. Padang Hilir Kota Tebing Tinggi</v>
      </c>
      <c r="U518" s="1" t="s">
        <v>1181</v>
      </c>
      <c r="V518" s="1" t="s">
        <v>1183</v>
      </c>
      <c r="W518" s="1" t="s">
        <v>1497</v>
      </c>
      <c r="X518" s="1" t="s">
        <v>1183</v>
      </c>
      <c r="Y518" s="1" t="str">
        <f t="shared" si="21"/>
        <v>12</v>
      </c>
      <c r="Z518" s="1" t="str">
        <f>VLOOKUP(Y518,ja!E$2:F$35,2,FALSE)</f>
        <v>Sumatera Utara</v>
      </c>
      <c r="AA518" s="1" t="str">
        <f t="shared" si="22"/>
        <v>1275</v>
      </c>
      <c r="AB518" s="1" t="str">
        <f t="shared" si="23"/>
        <v>BPS Kota Medan</v>
      </c>
      <c r="AD518" s="1" t="s">
        <v>1150</v>
      </c>
      <c r="AE518" s="5" t="s">
        <v>81</v>
      </c>
      <c r="AF518" s="2" t="s">
        <v>82</v>
      </c>
      <c r="AG518" s="1">
        <v>1</v>
      </c>
      <c r="AH518" s="5">
        <f>VLOOKUP(D518,'olah pemlap'!G$2:J$589,3,FALSE)</f>
        <v>340017295</v>
      </c>
      <c r="AI518" s="1" t="e">
        <f>VLOOKUP(AH518,BiodataPemlap!B$2:O$152,5,FALSE)</f>
        <v>#N/A</v>
      </c>
    </row>
    <row r="519" spans="1:35" ht="12.75">
      <c r="A519" s="3">
        <v>45451.463687511576</v>
      </c>
      <c r="B519" s="1" t="s">
        <v>62</v>
      </c>
      <c r="C519" s="4" t="str">
        <f t="shared" si="17"/>
        <v>DIV KS</v>
      </c>
      <c r="D519" s="24" t="s">
        <v>5472</v>
      </c>
      <c r="E519" s="2" t="s">
        <v>271</v>
      </c>
      <c r="F519" s="1">
        <f t="shared" si="16"/>
        <v>1</v>
      </c>
      <c r="G519" s="1" t="e">
        <f>VLOOKUP(D519,Sheet1!$A$2:$D$540,4,FALSE)</f>
        <v>#N/A</v>
      </c>
      <c r="H519" s="1" t="e">
        <f t="shared" si="18"/>
        <v>#N/A</v>
      </c>
      <c r="I519" s="1" t="s">
        <v>5473</v>
      </c>
      <c r="J519" s="25" t="s">
        <v>5474</v>
      </c>
      <c r="K519" s="23" t="str">
        <f t="shared" si="19"/>
        <v>6282125579191</v>
      </c>
      <c r="L519" s="23" t="s">
        <v>5475</v>
      </c>
      <c r="M519" s="1" t="s">
        <v>5476</v>
      </c>
      <c r="N519" s="1" t="s">
        <v>1475</v>
      </c>
      <c r="O519" s="1" t="s">
        <v>5477</v>
      </c>
      <c r="P519" s="1" t="s">
        <v>5478</v>
      </c>
      <c r="Q519" s="1" t="s">
        <v>1144</v>
      </c>
      <c r="R519" s="1" t="s">
        <v>5478</v>
      </c>
      <c r="S519" s="1" t="s">
        <v>1158</v>
      </c>
      <c r="T519" s="1" t="str">
        <f t="shared" si="20"/>
        <v>Jalan H. Taiman Rt.004 Rw.02 No.09, Kelurahan Gedong, Kecamatan Pasar Rebo, Kota Administrasi Jakarta Timur, Provinsi Dki Jakarta 13760</v>
      </c>
      <c r="U519" s="1" t="s">
        <v>2422</v>
      </c>
      <c r="V519" s="1" t="s">
        <v>1899</v>
      </c>
      <c r="W519" s="1" t="s">
        <v>2195</v>
      </c>
      <c r="X519" s="1" t="s">
        <v>1899</v>
      </c>
      <c r="Y519" s="1" t="str">
        <f t="shared" si="21"/>
        <v>31</v>
      </c>
      <c r="Z519" s="1" t="str">
        <f>VLOOKUP(Y519,ja!E$2:F$35,2,FALSE)</f>
        <v>DKI Jakarta</v>
      </c>
      <c r="AA519" s="1" t="str">
        <f t="shared" si="22"/>
        <v>3171</v>
      </c>
      <c r="AB519" s="1" t="str">
        <f t="shared" si="23"/>
        <v>BPS Kota Jakarta Selatan</v>
      </c>
      <c r="AD519" s="1" t="s">
        <v>1150</v>
      </c>
      <c r="AE519" s="5" t="s">
        <v>266</v>
      </c>
      <c r="AF519" s="2" t="s">
        <v>267</v>
      </c>
      <c r="AG519" s="1">
        <v>1</v>
      </c>
      <c r="AH519" s="5">
        <f>VLOOKUP(D519,'olah pemlap'!G$2:J$589,3,FALSE)</f>
        <v>340019172</v>
      </c>
      <c r="AI519" s="1" t="e">
        <f>VLOOKUP(AH519,BiodataPemlap!B$2:O$152,5,FALSE)</f>
        <v>#N/A</v>
      </c>
    </row>
    <row r="520" spans="1:35" ht="12.75">
      <c r="A520" s="3">
        <v>45451.466604016205</v>
      </c>
      <c r="B520" s="1" t="s">
        <v>41</v>
      </c>
      <c r="C520" s="4" t="str">
        <f t="shared" si="17"/>
        <v>DIV ST</v>
      </c>
      <c r="D520" s="24" t="s">
        <v>5479</v>
      </c>
      <c r="E520" s="2" t="s">
        <v>295</v>
      </c>
      <c r="F520" s="1">
        <f t="shared" si="16"/>
        <v>1</v>
      </c>
      <c r="G520" s="1" t="e">
        <f>VLOOKUP(D520,Sheet1!$A$2:$D$540,4,FALSE)</f>
        <v>#N/A</v>
      </c>
      <c r="H520" s="1" t="e">
        <f t="shared" si="18"/>
        <v>#N/A</v>
      </c>
      <c r="I520" s="1" t="s">
        <v>5480</v>
      </c>
      <c r="J520" s="25" t="s">
        <v>5481</v>
      </c>
      <c r="K520" s="23" t="str">
        <f t="shared" si="19"/>
        <v>6287769618550</v>
      </c>
      <c r="L520" s="26" t="s">
        <v>5482</v>
      </c>
      <c r="M520" s="1" t="s">
        <v>5483</v>
      </c>
      <c r="N520" s="1" t="s">
        <v>1141</v>
      </c>
      <c r="O520" s="1" t="s">
        <v>1141</v>
      </c>
      <c r="P520" s="1" t="s">
        <v>5484</v>
      </c>
      <c r="Q520" s="1" t="s">
        <v>1144</v>
      </c>
      <c r="R520" s="1" t="s">
        <v>5485</v>
      </c>
      <c r="S520" s="1" t="s">
        <v>5486</v>
      </c>
      <c r="T520" s="1" t="str">
        <f t="shared" si="20"/>
        <v xml:space="preserve">Sirup Sarangsari, Jl. Penghulu, Rt.9, Rw.10, Bidara Cina, Jatinegara, Jakarta Timur, Dki Jakarta. </v>
      </c>
      <c r="U520" s="1" t="s">
        <v>1159</v>
      </c>
      <c r="V520" s="1" t="s">
        <v>1311</v>
      </c>
      <c r="W520" s="1" t="s">
        <v>1160</v>
      </c>
      <c r="X520" s="1" t="s">
        <v>1311</v>
      </c>
      <c r="Y520" s="1" t="str">
        <f t="shared" si="21"/>
        <v>31</v>
      </c>
      <c r="Z520" s="1" t="str">
        <f>VLOOKUP(Y520,ja!E$2:F$35,2,FALSE)</f>
        <v>DKI Jakarta</v>
      </c>
      <c r="AA520" s="1" t="str">
        <f t="shared" si="22"/>
        <v>3173</v>
      </c>
      <c r="AB520" s="1" t="str">
        <f t="shared" si="23"/>
        <v>BPS Kota Jakarta Pusat</v>
      </c>
      <c r="AD520" s="1" t="s">
        <v>1150</v>
      </c>
      <c r="AE520" s="5" t="s">
        <v>285</v>
      </c>
      <c r="AF520" s="2" t="s">
        <v>286</v>
      </c>
      <c r="AG520" s="1">
        <v>1</v>
      </c>
      <c r="AH520" s="5">
        <f>VLOOKUP(D520,'olah pemlap'!G$2:J$589,3,FALSE)</f>
        <v>340054848</v>
      </c>
      <c r="AI520" s="1" t="e">
        <f>VLOOKUP(AH520,BiodataPemlap!B$2:O$152,5,FALSE)</f>
        <v>#N/A</v>
      </c>
    </row>
    <row r="521" spans="1:35" ht="12.75">
      <c r="A521" s="3">
        <v>45451.478257719908</v>
      </c>
      <c r="B521" s="1" t="s">
        <v>103</v>
      </c>
      <c r="C521" s="4" t="str">
        <f t="shared" si="17"/>
        <v>DIV ST</v>
      </c>
      <c r="D521" s="24" t="s">
        <v>5487</v>
      </c>
      <c r="E521" s="2" t="s">
        <v>803</v>
      </c>
      <c r="F521" s="1">
        <f t="shared" si="16"/>
        <v>1</v>
      </c>
      <c r="G521" s="1" t="e">
        <f>VLOOKUP(D521,Sheet1!$A$2:$D$540,4,FALSE)</f>
        <v>#N/A</v>
      </c>
      <c r="H521" s="1" t="e">
        <f t="shared" si="18"/>
        <v>#N/A</v>
      </c>
      <c r="I521" s="1" t="s">
        <v>5488</v>
      </c>
      <c r="J521" s="25" t="s">
        <v>5489</v>
      </c>
      <c r="K521" s="23" t="str">
        <f t="shared" si="19"/>
        <v>6281529927588</v>
      </c>
      <c r="L521" s="23" t="s">
        <v>5490</v>
      </c>
      <c r="M521" s="1" t="s">
        <v>803</v>
      </c>
      <c r="N521" s="1" t="s">
        <v>1286</v>
      </c>
      <c r="O521" s="1" t="s">
        <v>2680</v>
      </c>
      <c r="P521" s="1" t="s">
        <v>4111</v>
      </c>
      <c r="Q521" s="1" t="s">
        <v>1144</v>
      </c>
      <c r="R521" s="1" t="s">
        <v>5491</v>
      </c>
      <c r="S521" s="1" t="s">
        <v>1897</v>
      </c>
      <c r="T521" s="1" t="str">
        <f t="shared" si="20"/>
        <v>Jalan Taman Giri, Perum Griya Nugraha Blok C10 No 234, Kuta Selatan, Badung , Bali</v>
      </c>
      <c r="U521" s="1" t="s">
        <v>1897</v>
      </c>
      <c r="V521" s="1" t="s">
        <v>2684</v>
      </c>
      <c r="W521" s="1" t="s">
        <v>1900</v>
      </c>
      <c r="X521" s="1" t="s">
        <v>2684</v>
      </c>
      <c r="Y521" s="1" t="str">
        <f t="shared" si="21"/>
        <v>51</v>
      </c>
      <c r="Z521" s="1" t="str">
        <f>VLOOKUP(Y521,ja!E$2:F$35,2,FALSE)</f>
        <v>Bali</v>
      </c>
      <c r="AA521" s="1" t="str">
        <f t="shared" si="22"/>
        <v>5171</v>
      </c>
      <c r="AB521" s="1" t="str">
        <f t="shared" si="23"/>
        <v>BPS Kota Denpasar</v>
      </c>
      <c r="AD521" s="1" t="s">
        <v>1150</v>
      </c>
      <c r="AE521" s="5" t="s">
        <v>801</v>
      </c>
      <c r="AF521" s="2" t="s">
        <v>802</v>
      </c>
      <c r="AG521" s="1">
        <v>1</v>
      </c>
      <c r="AH521" s="5" t="e">
        <f>VLOOKUP(D521,'olah pemlap'!G$2:J$589,3,FALSE)</f>
        <v>#N/A</v>
      </c>
      <c r="AI521" s="1" t="e">
        <f>VLOOKUP(AH521,BiodataPemlap!B$2:O$152,5,FALSE)</f>
        <v>#N/A</v>
      </c>
    </row>
    <row r="522" spans="1:35" ht="12.75">
      <c r="A522" s="3">
        <v>45451.478553171299</v>
      </c>
      <c r="B522" s="1" t="s">
        <v>141</v>
      </c>
      <c r="C522" s="4" t="str">
        <f t="shared" si="17"/>
        <v>DIV ST</v>
      </c>
      <c r="D522" s="24" t="s">
        <v>5492</v>
      </c>
      <c r="E522" s="2" t="s">
        <v>758</v>
      </c>
      <c r="F522" s="1">
        <f t="shared" si="16"/>
        <v>1</v>
      </c>
      <c r="G522" s="1" t="e">
        <f>VLOOKUP(D522,Sheet1!$A$2:$D$540,4,FALSE)</f>
        <v>#N/A</v>
      </c>
      <c r="H522" s="1" t="e">
        <f t="shared" si="18"/>
        <v>#N/A</v>
      </c>
      <c r="I522" s="1" t="s">
        <v>5493</v>
      </c>
      <c r="J522" s="25" t="s">
        <v>5494</v>
      </c>
      <c r="K522" s="23" t="str">
        <f t="shared" si="19"/>
        <v>6285851072539</v>
      </c>
      <c r="L522" s="23" t="s">
        <v>5495</v>
      </c>
      <c r="M522" s="1" t="s">
        <v>5496</v>
      </c>
      <c r="N522" s="1" t="s">
        <v>1141</v>
      </c>
      <c r="O522" s="1" t="s">
        <v>3540</v>
      </c>
      <c r="P522" s="1" t="s">
        <v>1944</v>
      </c>
      <c r="Q522" s="1" t="s">
        <v>1144</v>
      </c>
      <c r="R522" s="1" t="s">
        <v>5497</v>
      </c>
      <c r="S522" s="1" t="s">
        <v>3513</v>
      </c>
      <c r="T522" s="1" t="str">
        <f t="shared" si="20"/>
        <v>Desa Brangkal Gang 5 Rt 02 Rw 01, Kec. Sooko, Kab. Mojokerto</v>
      </c>
      <c r="U522" s="1" t="s">
        <v>3512</v>
      </c>
      <c r="V522" s="1" t="s">
        <v>3514</v>
      </c>
      <c r="W522" s="1" t="s">
        <v>3515</v>
      </c>
      <c r="X522" s="1" t="s">
        <v>3514</v>
      </c>
      <c r="Y522" s="1" t="str">
        <f t="shared" si="21"/>
        <v>35</v>
      </c>
      <c r="Z522" s="1" t="str">
        <f>VLOOKUP(Y522,ja!E$2:F$35,2,FALSE)</f>
        <v>Jawa Timur</v>
      </c>
      <c r="AA522" s="1" t="str">
        <f t="shared" si="22"/>
        <v>3576</v>
      </c>
      <c r="AB522" s="1" t="str">
        <f t="shared" si="23"/>
        <v>BPS Kota Mojokerto</v>
      </c>
      <c r="AD522" s="1" t="s">
        <v>1150</v>
      </c>
      <c r="AE522" s="5" t="s">
        <v>754</v>
      </c>
      <c r="AF522" s="2" t="s">
        <v>755</v>
      </c>
      <c r="AG522" s="1">
        <v>1</v>
      </c>
      <c r="AH522" s="5">
        <f>VLOOKUP(D522,'olah pemlap'!G$2:J$589,3,FALSE)</f>
        <v>340015980</v>
      </c>
      <c r="AI522" s="1" t="e">
        <f>VLOOKUP(AH522,BiodataPemlap!B$2:O$152,5,FALSE)</f>
        <v>#N/A</v>
      </c>
    </row>
    <row r="523" spans="1:35" ht="12.75">
      <c r="A523" s="3">
        <v>45451.491458182871</v>
      </c>
      <c r="B523" s="1" t="s">
        <v>41</v>
      </c>
      <c r="C523" s="4" t="str">
        <f t="shared" si="17"/>
        <v>DIV ST</v>
      </c>
      <c r="D523" s="24" t="s">
        <v>5498</v>
      </c>
      <c r="E523" s="2" t="s">
        <v>844</v>
      </c>
      <c r="F523" s="1">
        <f t="shared" si="16"/>
        <v>1</v>
      </c>
      <c r="G523" s="1" t="e">
        <f>VLOOKUP(D523,Sheet1!$A$2:$D$540,4,FALSE)</f>
        <v>#N/A</v>
      </c>
      <c r="H523" s="1" t="e">
        <f t="shared" si="18"/>
        <v>#N/A</v>
      </c>
      <c r="I523" s="1" t="s">
        <v>5499</v>
      </c>
      <c r="J523" s="25" t="s">
        <v>5500</v>
      </c>
      <c r="K523" s="23" t="str">
        <f t="shared" si="19"/>
        <v>6285652242992</v>
      </c>
      <c r="L523" s="23" t="s">
        <v>5501</v>
      </c>
      <c r="M523" s="1" t="s">
        <v>5502</v>
      </c>
      <c r="N523" s="1" t="s">
        <v>1141</v>
      </c>
      <c r="O523" s="1" t="s">
        <v>5503</v>
      </c>
      <c r="P523" s="1" t="s">
        <v>5504</v>
      </c>
      <c r="Q523" s="1" t="s">
        <v>1144</v>
      </c>
      <c r="R523" s="1" t="s">
        <v>5505</v>
      </c>
      <c r="S523" s="1" t="s">
        <v>5506</v>
      </c>
      <c r="T523" s="1" t="str">
        <f t="shared" si="20"/>
        <v>Jl. Hm. Rafi'I, Perum. Beringin Rindang, Gg. Rindang Iv, No. 70, Rt. 006, Desa Pasir Panjang, Kecamatan Arut Selatan, Kabupaten Kotawaringin Barat, Kalimantan Tengah</v>
      </c>
      <c r="U523" s="1" t="s">
        <v>1978</v>
      </c>
      <c r="V523" s="1" t="s">
        <v>5507</v>
      </c>
      <c r="W523" s="1" t="s">
        <v>1160</v>
      </c>
      <c r="X523" s="1" t="s">
        <v>5507</v>
      </c>
      <c r="Y523" s="1" t="str">
        <f t="shared" si="21"/>
        <v>62</v>
      </c>
      <c r="Z523" s="1" t="str">
        <f>VLOOKUP(Y523,ja!E$2:F$35,2,FALSE)</f>
        <v>Kalimantan Tengah</v>
      </c>
      <c r="AA523" s="1" t="str">
        <f t="shared" si="22"/>
        <v>6201</v>
      </c>
      <c r="AB523" s="1" t="str">
        <f t="shared" si="23"/>
        <v>BPS Kabupaten Kotawaringin Barat</v>
      </c>
      <c r="AD523" s="1" t="s">
        <v>1150</v>
      </c>
      <c r="AE523" s="5" t="s">
        <v>847</v>
      </c>
      <c r="AF523" s="2" t="s">
        <v>848</v>
      </c>
      <c r="AG523" s="1">
        <v>1</v>
      </c>
      <c r="AH523" s="5">
        <f>VLOOKUP(D523,'olah pemlap'!G$2:J$589,3,FALSE)</f>
        <v>340057795</v>
      </c>
      <c r="AI523" s="1" t="e">
        <f>VLOOKUP(AH523,BiodataPemlap!B$2:O$152,5,FALSE)</f>
        <v>#N/A</v>
      </c>
    </row>
    <row r="524" spans="1:35" ht="12.75">
      <c r="A524" s="3">
        <v>45451.49463523148</v>
      </c>
      <c r="B524" s="1" t="s">
        <v>41</v>
      </c>
      <c r="C524" s="4" t="str">
        <f t="shared" si="17"/>
        <v>DIV ST</v>
      </c>
      <c r="D524" s="24" t="s">
        <v>5508</v>
      </c>
      <c r="E524" s="2" t="s">
        <v>317</v>
      </c>
      <c r="F524" s="1">
        <f t="shared" si="16"/>
        <v>1</v>
      </c>
      <c r="G524" s="1" t="e">
        <f>VLOOKUP(D524,Sheet1!$A$2:$D$540,4,FALSE)</f>
        <v>#N/A</v>
      </c>
      <c r="H524" s="1" t="e">
        <f t="shared" si="18"/>
        <v>#N/A</v>
      </c>
      <c r="I524" s="1" t="s">
        <v>5509</v>
      </c>
      <c r="J524" s="25" t="s">
        <v>5510</v>
      </c>
      <c r="K524" s="23" t="str">
        <f t="shared" si="19"/>
        <v>6282228055506</v>
      </c>
      <c r="L524" s="23" t="s">
        <v>5511</v>
      </c>
      <c r="M524" s="1" t="s">
        <v>317</v>
      </c>
      <c r="N524" s="1" t="s">
        <v>1141</v>
      </c>
      <c r="O524" s="1" t="s">
        <v>5512</v>
      </c>
      <c r="P524" s="1" t="s">
        <v>5513</v>
      </c>
      <c r="Q524" s="1" t="s">
        <v>1144</v>
      </c>
      <c r="R524" s="1" t="s">
        <v>5514</v>
      </c>
      <c r="S524" s="1" t="s">
        <v>1225</v>
      </c>
      <c r="T524" s="1" t="str">
        <f t="shared" si="20"/>
        <v xml:space="preserve"> Rt 3/Rw 7, No.15B, Jalan Kebon Nanas Utara I, Cipinang Cempedak, Jatinegara</v>
      </c>
      <c r="U524" s="1" t="s">
        <v>1224</v>
      </c>
      <c r="V524" s="1" t="s">
        <v>1226</v>
      </c>
      <c r="W524" s="1" t="s">
        <v>2366</v>
      </c>
      <c r="X524" s="1" t="s">
        <v>2366</v>
      </c>
      <c r="Y524" s="1" t="str">
        <f t="shared" si="21"/>
        <v>31</v>
      </c>
      <c r="Z524" s="1" t="str">
        <f>VLOOKUP(Y524,ja!E$2:F$35,2,FALSE)</f>
        <v>DKI Jakarta</v>
      </c>
      <c r="AA524" s="1" t="str">
        <f t="shared" si="22"/>
        <v>3175</v>
      </c>
      <c r="AB524" s="1" t="str">
        <f t="shared" si="23"/>
        <v>BPS Kota Jakarta Utara</v>
      </c>
      <c r="AD524" s="1" t="s">
        <v>1150</v>
      </c>
      <c r="AE524" s="5" t="s">
        <v>309</v>
      </c>
      <c r="AF524" s="2" t="s">
        <v>310</v>
      </c>
      <c r="AG524" s="1">
        <v>1</v>
      </c>
      <c r="AH524" s="5">
        <f>VLOOKUP(D524,'olah pemlap'!G$2:J$589,3,FALSE)</f>
        <v>340014782</v>
      </c>
      <c r="AI524" s="1" t="e">
        <f>VLOOKUP(AH524,BiodataPemlap!B$2:O$152,5,FALSE)</f>
        <v>#N/A</v>
      </c>
    </row>
    <row r="525" spans="1:35" ht="12.75">
      <c r="A525" s="3">
        <v>45451.497645405092</v>
      </c>
      <c r="B525" s="1" t="s">
        <v>57</v>
      </c>
      <c r="C525" s="4" t="str">
        <f t="shared" si="17"/>
        <v>DIV KS</v>
      </c>
      <c r="D525" s="24" t="s">
        <v>5515</v>
      </c>
      <c r="E525" s="2" t="s">
        <v>643</v>
      </c>
      <c r="F525" s="1">
        <f t="shared" si="16"/>
        <v>1</v>
      </c>
      <c r="G525" s="1" t="e">
        <f>VLOOKUP(D525,Sheet1!$A$2:$D$540,4,FALSE)</f>
        <v>#N/A</v>
      </c>
      <c r="H525" s="1" t="e">
        <f t="shared" si="18"/>
        <v>#N/A</v>
      </c>
      <c r="I525" s="1" t="s">
        <v>5516</v>
      </c>
      <c r="J525" s="25" t="s">
        <v>5517</v>
      </c>
      <c r="K525" s="23" t="str">
        <f t="shared" si="19"/>
        <v>6289666117279</v>
      </c>
      <c r="L525" s="23" t="s">
        <v>5518</v>
      </c>
      <c r="M525" s="1" t="s">
        <v>5519</v>
      </c>
      <c r="N525" s="1" t="s">
        <v>1189</v>
      </c>
      <c r="O525" s="1" t="s">
        <v>5520</v>
      </c>
      <c r="P525" s="1" t="s">
        <v>5521</v>
      </c>
      <c r="Q525" s="1" t="s">
        <v>1144</v>
      </c>
      <c r="R525" s="1" t="s">
        <v>5522</v>
      </c>
      <c r="S525" s="1" t="s">
        <v>1268</v>
      </c>
      <c r="T525" s="1" t="str">
        <f t="shared" si="20"/>
        <v>Rt.8/Rw.5, No.24, Jalan Bogangin Baru Blok F, Kedurus, Kecamatan Karangpilang, Surabaya, Jawa Timur 60222</v>
      </c>
      <c r="U525" s="1" t="s">
        <v>1268</v>
      </c>
      <c r="V525" s="1" t="s">
        <v>3443</v>
      </c>
      <c r="W525" s="1" t="s">
        <v>3444</v>
      </c>
      <c r="X525" s="1" t="s">
        <v>3443</v>
      </c>
      <c r="Y525" s="1" t="str">
        <f t="shared" si="21"/>
        <v>35</v>
      </c>
      <c r="Z525" s="1" t="str">
        <f>VLOOKUP(Y525,ja!E$2:F$35,2,FALSE)</f>
        <v>Jawa Timur</v>
      </c>
      <c r="AA525" s="1" t="str">
        <f t="shared" si="22"/>
        <v>3500</v>
      </c>
      <c r="AB525" s="1" t="str">
        <f t="shared" si="23"/>
        <v>BPS Provinsi Jawa Timur</v>
      </c>
      <c r="AD525" s="1" t="s">
        <v>1150</v>
      </c>
      <c r="AE525" s="5" t="s">
        <v>640</v>
      </c>
      <c r="AF525" s="2" t="s">
        <v>641</v>
      </c>
      <c r="AG525" s="1">
        <v>1</v>
      </c>
      <c r="AH525" s="5">
        <f>VLOOKUP(D525,'olah pemlap'!G$2:J$589,3,FALSE)</f>
        <v>340057016</v>
      </c>
      <c r="AI525" s="1" t="e">
        <f>VLOOKUP(AH525,BiodataPemlap!B$2:O$152,5,FALSE)</f>
        <v>#N/A</v>
      </c>
    </row>
    <row r="526" spans="1:35" ht="12.75">
      <c r="A526" s="3">
        <v>45451.498388020831</v>
      </c>
      <c r="B526" s="1" t="s">
        <v>11</v>
      </c>
      <c r="C526" s="4" t="str">
        <f t="shared" si="17"/>
        <v>DIV KS</v>
      </c>
      <c r="D526" s="24" t="s">
        <v>5523</v>
      </c>
      <c r="E526" s="2" t="s">
        <v>527</v>
      </c>
      <c r="F526" s="1">
        <f t="shared" si="16"/>
        <v>1</v>
      </c>
      <c r="G526" s="1" t="e">
        <f>VLOOKUP(D526,Sheet1!$A$2:$D$540,4,FALSE)</f>
        <v>#N/A</v>
      </c>
      <c r="H526" s="1" t="e">
        <f t="shared" si="18"/>
        <v>#N/A</v>
      </c>
      <c r="I526" s="1" t="s">
        <v>5524</v>
      </c>
      <c r="J526" s="25" t="s">
        <v>5525</v>
      </c>
      <c r="K526" s="23" t="str">
        <f t="shared" si="19"/>
        <v>6285156910167</v>
      </c>
      <c r="L526" s="26" t="s">
        <v>5526</v>
      </c>
      <c r="M526" s="1" t="s">
        <v>5527</v>
      </c>
      <c r="N526" s="1" t="s">
        <v>1141</v>
      </c>
      <c r="O526" s="1" t="s">
        <v>5528</v>
      </c>
      <c r="P526" s="1" t="s">
        <v>5529</v>
      </c>
      <c r="Q526" s="1" t="s">
        <v>1144</v>
      </c>
      <c r="R526" s="1" t="s">
        <v>5530</v>
      </c>
      <c r="S526" s="1" t="s">
        <v>3914</v>
      </c>
      <c r="T526" s="1" t="str">
        <f t="shared" si="20"/>
        <v>Rt 002/Rw 007 Sanggrahan, Mojotengah, Kedu, Temanggung, Jawa Tengah</v>
      </c>
      <c r="U526" s="1" t="s">
        <v>1170</v>
      </c>
      <c r="V526" s="1" t="s">
        <v>3915</v>
      </c>
      <c r="W526" s="1" t="s">
        <v>1171</v>
      </c>
      <c r="X526" s="1" t="s">
        <v>3915</v>
      </c>
      <c r="Y526" s="1" t="str">
        <f t="shared" si="21"/>
        <v>33</v>
      </c>
      <c r="Z526" s="1" t="str">
        <f>VLOOKUP(Y526,ja!E$2:F$35,2,FALSE)</f>
        <v>Jawa Tengah</v>
      </c>
      <c r="AA526" s="1" t="str">
        <f t="shared" si="22"/>
        <v>3323</v>
      </c>
      <c r="AB526" s="1" t="str">
        <f t="shared" si="23"/>
        <v>BPS Kabupaten Temanggung</v>
      </c>
      <c r="AD526" s="1" t="s">
        <v>1150</v>
      </c>
      <c r="AE526" s="5" t="s">
        <v>528</v>
      </c>
      <c r="AF526" s="2" t="s">
        <v>391</v>
      </c>
      <c r="AG526" s="1">
        <v>1</v>
      </c>
      <c r="AH526" s="5">
        <f>VLOOKUP(D526,'olah pemlap'!G$2:J$589,3,FALSE)</f>
        <v>340015024</v>
      </c>
      <c r="AI526" s="1" t="e">
        <f>VLOOKUP(AH526,BiodataPemlap!B$2:O$152,5,FALSE)</f>
        <v>#N/A</v>
      </c>
    </row>
    <row r="527" spans="1:35" ht="12.75">
      <c r="A527" s="3">
        <v>45451.53867613426</v>
      </c>
      <c r="B527" s="1" t="s">
        <v>141</v>
      </c>
      <c r="C527" s="4" t="str">
        <f t="shared" si="17"/>
        <v>DIV ST</v>
      </c>
      <c r="D527" s="24" t="s">
        <v>5531</v>
      </c>
      <c r="E527" s="2" t="s">
        <v>511</v>
      </c>
      <c r="F527" s="1">
        <f t="shared" si="16"/>
        <v>1</v>
      </c>
      <c r="G527" s="1" t="e">
        <f>VLOOKUP(D527,Sheet1!$A$2:$D$540,4,FALSE)</f>
        <v>#N/A</v>
      </c>
      <c r="H527" s="1" t="e">
        <f t="shared" si="18"/>
        <v>#N/A</v>
      </c>
      <c r="I527" s="1" t="s">
        <v>5532</v>
      </c>
      <c r="J527" s="25" t="s">
        <v>5533</v>
      </c>
      <c r="K527" s="23" t="str">
        <f t="shared" si="19"/>
        <v>6287886977536</v>
      </c>
      <c r="L527" s="23" t="s">
        <v>5534</v>
      </c>
      <c r="M527" s="1" t="s">
        <v>5535</v>
      </c>
      <c r="N527" s="1" t="s">
        <v>1141</v>
      </c>
      <c r="O527" s="1" t="s">
        <v>5536</v>
      </c>
      <c r="P527" s="1" t="s">
        <v>5537</v>
      </c>
      <c r="Q527" s="1" t="s">
        <v>1144</v>
      </c>
      <c r="R527" s="1" t="s">
        <v>5538</v>
      </c>
      <c r="S527" s="1" t="s">
        <v>3525</v>
      </c>
      <c r="T527" s="1" t="str">
        <f t="shared" si="20"/>
        <v xml:space="preserve">Desa Soditan Rt 02 Rw 01 Kecamatan Lasem Kabupaten Rembang Provinsi Jawa Tengah </v>
      </c>
      <c r="U527" s="1" t="s">
        <v>3524</v>
      </c>
      <c r="V527" s="1" t="s">
        <v>3527</v>
      </c>
      <c r="W527" s="1" t="s">
        <v>3526</v>
      </c>
      <c r="X527" s="1" t="s">
        <v>3527</v>
      </c>
      <c r="Y527" s="1" t="str">
        <f t="shared" si="21"/>
        <v>33</v>
      </c>
      <c r="Z527" s="1" t="str">
        <f>VLOOKUP(Y527,ja!E$2:F$35,2,FALSE)</f>
        <v>Jawa Tengah</v>
      </c>
      <c r="AA527" s="1" t="str">
        <f t="shared" si="22"/>
        <v>3317</v>
      </c>
      <c r="AB527" s="1" t="str">
        <f t="shared" si="23"/>
        <v>BPS Kabupaten Rembang</v>
      </c>
      <c r="AD527" s="1" t="s">
        <v>1150</v>
      </c>
      <c r="AE527" s="5" t="s">
        <v>508</v>
      </c>
      <c r="AF527" s="2" t="s">
        <v>509</v>
      </c>
      <c r="AG527" s="1">
        <v>1</v>
      </c>
      <c r="AH527" s="5">
        <f>VLOOKUP(D527,'olah pemlap'!G$2:J$589,3,FALSE)</f>
        <v>340017854</v>
      </c>
      <c r="AI527" s="1" t="e">
        <f>VLOOKUP(AH527,BiodataPemlap!B$2:O$152,5,FALSE)</f>
        <v>#N/A</v>
      </c>
    </row>
    <row r="528" spans="1:35" ht="12.75">
      <c r="A528" s="3">
        <v>45451.54346001157</v>
      </c>
      <c r="B528" s="1" t="s">
        <v>141</v>
      </c>
      <c r="C528" s="4" t="str">
        <f t="shared" si="17"/>
        <v>DIV ST</v>
      </c>
      <c r="D528" s="24" t="s">
        <v>5539</v>
      </c>
      <c r="E528" s="2" t="s">
        <v>283</v>
      </c>
      <c r="F528" s="1">
        <f t="shared" si="16"/>
        <v>1</v>
      </c>
      <c r="G528" s="1" t="e">
        <f>VLOOKUP(D528,Sheet1!$A$2:$D$540,4,FALSE)</f>
        <v>#N/A</v>
      </c>
      <c r="H528" s="1" t="e">
        <f t="shared" si="18"/>
        <v>#N/A</v>
      </c>
      <c r="I528" s="1" t="s">
        <v>5540</v>
      </c>
      <c r="J528" s="25" t="s">
        <v>5541</v>
      </c>
      <c r="K528" s="23" t="str">
        <f t="shared" si="19"/>
        <v>6287750033458</v>
      </c>
      <c r="L528" s="23" t="s">
        <v>5542</v>
      </c>
      <c r="M528" s="1" t="s">
        <v>5543</v>
      </c>
      <c r="N528" s="1" t="s">
        <v>1141</v>
      </c>
      <c r="O528" s="1" t="s">
        <v>1866</v>
      </c>
      <c r="P528" s="1" t="s">
        <v>5544</v>
      </c>
      <c r="Q528" s="1" t="s">
        <v>1144</v>
      </c>
      <c r="R528" s="1" t="s">
        <v>5545</v>
      </c>
      <c r="S528" s="1" t="s">
        <v>1268</v>
      </c>
      <c r="T528" s="1" t="str">
        <f t="shared" si="20"/>
        <v>Kost Perjuangan, Jalan Kebon Nanas Utara I No.31, Rt.3, Rw.7, Cipinang Cempedak, Bidara Cina</v>
      </c>
      <c r="U528" s="1" t="s">
        <v>1740</v>
      </c>
      <c r="V528" s="1" t="s">
        <v>1161</v>
      </c>
      <c r="W528" s="1" t="s">
        <v>3443</v>
      </c>
      <c r="X528" s="1" t="s">
        <v>1161</v>
      </c>
      <c r="Y528" s="1" t="str">
        <f t="shared" si="21"/>
        <v>31</v>
      </c>
      <c r="Z528" s="1" t="str">
        <f>VLOOKUP(Y528,ja!E$2:F$35,2,FALSE)</f>
        <v>DKI Jakarta</v>
      </c>
      <c r="AA528" s="1" t="str">
        <f t="shared" si="22"/>
        <v>3172</v>
      </c>
      <c r="AB528" s="1" t="str">
        <f t="shared" si="23"/>
        <v>BPS Kota Jakarta Timur</v>
      </c>
      <c r="AD528" s="1" t="s">
        <v>1150</v>
      </c>
      <c r="AE528" s="5" t="s">
        <v>276</v>
      </c>
      <c r="AF528" s="2" t="s">
        <v>277</v>
      </c>
      <c r="AG528" s="1">
        <v>1</v>
      </c>
      <c r="AH528" s="5" t="e">
        <f>VLOOKUP(D528,'olah pemlap'!G$2:J$589,3,FALSE)</f>
        <v>#N/A</v>
      </c>
      <c r="AI528" s="1" t="e">
        <f>VLOOKUP(AH528,BiodataPemlap!B$2:O$152,5,FALSE)</f>
        <v>#N/A</v>
      </c>
    </row>
    <row r="529" spans="1:38" ht="12.75">
      <c r="A529" s="3">
        <v>45451.601760937498</v>
      </c>
      <c r="B529" s="1" t="s">
        <v>75</v>
      </c>
      <c r="C529" s="4" t="str">
        <f t="shared" si="17"/>
        <v>DIV KS</v>
      </c>
      <c r="D529" s="24" t="s">
        <v>5546</v>
      </c>
      <c r="E529" s="2" t="s">
        <v>442</v>
      </c>
      <c r="F529" s="1">
        <f t="shared" ref="F529:F535" si="24">IF(LEN(TEXT(D529,"###0"))=9,1,0)</f>
        <v>1</v>
      </c>
      <c r="G529" s="1" t="e">
        <f>VLOOKUP(D529,Sheet1!$A$2:$D$540,4,FALSE)</f>
        <v>#N/A</v>
      </c>
      <c r="H529" s="1" t="e">
        <f t="shared" si="18"/>
        <v>#N/A</v>
      </c>
      <c r="I529" s="1" t="s">
        <v>5547</v>
      </c>
      <c r="J529" s="25" t="s">
        <v>5548</v>
      </c>
      <c r="K529" s="23" t="str">
        <f t="shared" si="19"/>
        <v>6289648760750</v>
      </c>
      <c r="L529" s="23" t="s">
        <v>5549</v>
      </c>
      <c r="M529" s="1" t="s">
        <v>5550</v>
      </c>
      <c r="N529" s="1" t="s">
        <v>1155</v>
      </c>
      <c r="O529" s="1" t="s">
        <v>5551</v>
      </c>
      <c r="P529" s="1" t="s">
        <v>5552</v>
      </c>
      <c r="Q529" s="1" t="s">
        <v>1144</v>
      </c>
      <c r="R529" s="1" t="s">
        <v>5553</v>
      </c>
      <c r="S529" s="1" t="s">
        <v>1279</v>
      </c>
      <c r="T529" s="1" t="str">
        <f t="shared" si="20"/>
        <v>Dusun Sentaan I Rt 01/Rw 04, Desa Sumbersari, Kecamatan Banyu Urip, Kabupaten Purworejo, Provinsi Jawa Tengah</v>
      </c>
      <c r="U529" s="1" t="s">
        <v>1619</v>
      </c>
      <c r="V529" s="1" t="s">
        <v>1281</v>
      </c>
      <c r="W529" s="1" t="s">
        <v>1620</v>
      </c>
      <c r="X529" s="1" t="s">
        <v>1281</v>
      </c>
      <c r="Y529" s="1" t="str">
        <f t="shared" si="21"/>
        <v>33</v>
      </c>
      <c r="Z529" s="1" t="str">
        <f>VLOOKUP(Y529,ja!E$2:F$35,2,FALSE)</f>
        <v>Jawa Tengah</v>
      </c>
      <c r="AA529" s="1" t="str">
        <f t="shared" si="22"/>
        <v>3306</v>
      </c>
      <c r="AB529" s="1" t="str">
        <f t="shared" si="23"/>
        <v>BPS Kabupaten Purworejo</v>
      </c>
      <c r="AD529" s="1" t="s">
        <v>1150</v>
      </c>
      <c r="AE529" s="5" t="s">
        <v>437</v>
      </c>
      <c r="AF529" s="2" t="s">
        <v>438</v>
      </c>
      <c r="AG529" s="1">
        <v>1</v>
      </c>
      <c r="AH529" s="5">
        <f>VLOOKUP(D529,'olah pemlap'!G$2:J$589,3,FALSE)</f>
        <v>340056882</v>
      </c>
      <c r="AI529" s="1" t="e">
        <f>VLOOKUP(AH529,BiodataPemlap!B$2:O$152,5,FALSE)</f>
        <v>#N/A</v>
      </c>
    </row>
    <row r="530" spans="1:38" ht="12.75">
      <c r="A530" s="13">
        <v>45451.963595219902</v>
      </c>
      <c r="B530" s="14" t="s">
        <v>11</v>
      </c>
      <c r="C530" s="4" t="str">
        <f t="shared" si="17"/>
        <v>DIV KS</v>
      </c>
      <c r="D530" s="30" t="s">
        <v>5554</v>
      </c>
      <c r="E530" s="31" t="s">
        <v>710</v>
      </c>
      <c r="F530" s="1">
        <f t="shared" si="24"/>
        <v>1</v>
      </c>
      <c r="G530" s="1" t="e">
        <f>VLOOKUP(D530,Sheet1!$A$2:$D$540,4,FALSE)</f>
        <v>#N/A</v>
      </c>
      <c r="H530" s="1" t="e">
        <f t="shared" si="18"/>
        <v>#N/A</v>
      </c>
      <c r="I530" s="14" t="s">
        <v>5555</v>
      </c>
      <c r="J530" s="32" t="s">
        <v>5556</v>
      </c>
      <c r="K530" s="23" t="str">
        <f t="shared" si="19"/>
        <v>6287793458573</v>
      </c>
      <c r="L530" s="14" t="s">
        <v>5557</v>
      </c>
      <c r="M530" s="14" t="s">
        <v>5558</v>
      </c>
      <c r="N530" s="14" t="s">
        <v>1141</v>
      </c>
      <c r="O530" s="14" t="s">
        <v>5559</v>
      </c>
      <c r="P530" s="14" t="s">
        <v>5560</v>
      </c>
      <c r="Q530" s="14" t="s">
        <v>1144</v>
      </c>
      <c r="R530" s="14" t="s">
        <v>5561</v>
      </c>
      <c r="S530" s="14" t="s">
        <v>3512</v>
      </c>
      <c r="T530" s="1" t="str">
        <f t="shared" si="20"/>
        <v xml:space="preserve">02/01, 32, Sinoman/8,Miji, Kranggan </v>
      </c>
      <c r="U530" s="14" t="s">
        <v>3513</v>
      </c>
      <c r="V530" s="14" t="s">
        <v>3514</v>
      </c>
      <c r="W530" s="14" t="s">
        <v>3515</v>
      </c>
      <c r="X530" s="14" t="s">
        <v>3515</v>
      </c>
      <c r="Y530" s="1" t="str">
        <f t="shared" si="21"/>
        <v>35</v>
      </c>
      <c r="Z530" s="1" t="str">
        <f>VLOOKUP(Y530,ja!E$2:F$35,2,FALSE)</f>
        <v>Jawa Timur</v>
      </c>
      <c r="AA530" s="1" t="str">
        <f t="shared" si="22"/>
        <v>3516</v>
      </c>
      <c r="AB530" s="1" t="str">
        <f t="shared" si="23"/>
        <v>BPS Kabupaten Mojokerto</v>
      </c>
      <c r="AD530" s="1" t="s">
        <v>1150</v>
      </c>
      <c r="AE530" s="5" t="s">
        <v>707</v>
      </c>
      <c r="AF530" s="2" t="s">
        <v>708</v>
      </c>
      <c r="AG530" s="1">
        <v>1</v>
      </c>
      <c r="AH530" s="5">
        <f>VLOOKUP(D530,'olah pemlap'!G$2:J$589,3,FALSE)</f>
        <v>340050252</v>
      </c>
      <c r="AI530" s="1" t="e">
        <f>VLOOKUP(AH530,BiodataPemlap!B$2:O$152,5,FALSE)</f>
        <v>#N/A</v>
      </c>
    </row>
    <row r="531" spans="1:38" ht="12.75">
      <c r="A531" s="13">
        <v>45452.045379236108</v>
      </c>
      <c r="B531" s="14" t="s">
        <v>20</v>
      </c>
      <c r="C531" s="4" t="str">
        <f t="shared" si="17"/>
        <v>DIV ST</v>
      </c>
      <c r="D531" s="30" t="s">
        <v>5562</v>
      </c>
      <c r="E531" s="31" t="s">
        <v>658</v>
      </c>
      <c r="F531" s="1">
        <f t="shared" si="24"/>
        <v>1</v>
      </c>
      <c r="G531" s="1" t="e">
        <f>VLOOKUP(D531,Sheet1!$A$2:$D$540,4,FALSE)</f>
        <v>#N/A</v>
      </c>
      <c r="H531" s="1" t="e">
        <f t="shared" si="18"/>
        <v>#N/A</v>
      </c>
      <c r="I531" s="14" t="s">
        <v>5563</v>
      </c>
      <c r="J531" s="32" t="s">
        <v>5564</v>
      </c>
      <c r="K531" s="23" t="str">
        <f t="shared" si="19"/>
        <v>6282228024789</v>
      </c>
      <c r="L531" s="33">
        <v>7199935539</v>
      </c>
      <c r="M531" s="14" t="s">
        <v>5565</v>
      </c>
      <c r="N531" s="14" t="s">
        <v>2830</v>
      </c>
      <c r="O531" s="14" t="s">
        <v>5566</v>
      </c>
      <c r="P531" s="14" t="s">
        <v>5567</v>
      </c>
      <c r="Q531" s="14" t="s">
        <v>1144</v>
      </c>
      <c r="R531" s="14" t="s">
        <v>5568</v>
      </c>
      <c r="S531" s="14" t="s">
        <v>1719</v>
      </c>
      <c r="T531" s="1" t="str">
        <f t="shared" si="20"/>
        <v xml:space="preserve">Jalan Ternate No 65F Mangkujayan, Ponorogo </v>
      </c>
      <c r="U531" s="14" t="s">
        <v>1739</v>
      </c>
      <c r="V531" s="14" t="s">
        <v>1721</v>
      </c>
      <c r="W531" s="14" t="s">
        <v>1741</v>
      </c>
      <c r="X531" s="14" t="s">
        <v>1721</v>
      </c>
      <c r="Y531" s="1" t="str">
        <f t="shared" si="21"/>
        <v>35</v>
      </c>
      <c r="Z531" s="1" t="str">
        <f>VLOOKUP(Y531,ja!E$2:F$35,2,FALSE)</f>
        <v>Jawa Timur</v>
      </c>
      <c r="AA531" s="1" t="str">
        <f t="shared" si="22"/>
        <v>3502</v>
      </c>
      <c r="AB531" s="1" t="str">
        <f t="shared" si="23"/>
        <v>BPS Kabupaten Ponorogo</v>
      </c>
      <c r="AD531" s="1" t="s">
        <v>1150</v>
      </c>
      <c r="AE531" s="5" t="s">
        <v>653</v>
      </c>
      <c r="AF531" s="2" t="s">
        <v>654</v>
      </c>
      <c r="AG531" s="1">
        <v>1</v>
      </c>
      <c r="AH531" s="5">
        <f>VLOOKUP(D531,'olah pemlap'!G$2:J$589,3,FALSE)</f>
        <v>340050044</v>
      </c>
      <c r="AI531" s="1" t="e">
        <f>VLOOKUP(AH531,BiodataPemlap!B$2:O$152,5,FALSE)</f>
        <v>#N/A</v>
      </c>
    </row>
    <row r="532" spans="1:38" ht="12.75">
      <c r="A532" s="13">
        <v>45452.361307465282</v>
      </c>
      <c r="B532" s="14" t="s">
        <v>306</v>
      </c>
      <c r="C532" s="4" t="str">
        <f t="shared" si="17"/>
        <v>DIV ST</v>
      </c>
      <c r="D532" s="30" t="s">
        <v>5569</v>
      </c>
      <c r="E532" s="31" t="s">
        <v>307</v>
      </c>
      <c r="F532" s="1">
        <f t="shared" si="24"/>
        <v>1</v>
      </c>
      <c r="G532" s="14" t="s">
        <v>307</v>
      </c>
      <c r="H532" s="1">
        <f t="shared" si="18"/>
        <v>1</v>
      </c>
      <c r="I532" s="14" t="s">
        <v>5570</v>
      </c>
      <c r="J532" s="32" t="s">
        <v>5571</v>
      </c>
      <c r="K532" s="23" t="str">
        <f t="shared" si="19"/>
        <v>6285261667890</v>
      </c>
      <c r="L532" s="33">
        <v>7169034545</v>
      </c>
      <c r="M532" s="14" t="s">
        <v>307</v>
      </c>
      <c r="N532" s="14" t="s">
        <v>1994</v>
      </c>
      <c r="O532" s="14" t="s">
        <v>5572</v>
      </c>
      <c r="P532" s="14" t="s">
        <v>5573</v>
      </c>
      <c r="Q532" s="14" t="s">
        <v>2060</v>
      </c>
      <c r="R532" s="14" t="s">
        <v>5574</v>
      </c>
      <c r="S532" s="14" t="s">
        <v>5575</v>
      </c>
      <c r="T532" s="1" t="str">
        <f t="shared" si="20"/>
        <v>Rt 4/Rw 1, No 85, Jalan A Duri Tol Raya Gang Kecapi, Duri Kepa, Kebon Jeruk</v>
      </c>
      <c r="U532" s="14" t="s">
        <v>5576</v>
      </c>
      <c r="V532" s="14" t="s">
        <v>2344</v>
      </c>
      <c r="W532" s="14" t="s">
        <v>1311</v>
      </c>
      <c r="X532" s="14" t="s">
        <v>2344</v>
      </c>
      <c r="Y532" s="1" t="str">
        <f t="shared" si="21"/>
        <v>31</v>
      </c>
      <c r="Z532" s="1" t="str">
        <f>VLOOKUP(Y532,ja!E$2:F$35,2,FALSE)</f>
        <v>DKI Jakarta</v>
      </c>
      <c r="AA532" s="1" t="str">
        <f t="shared" si="22"/>
        <v>3174</v>
      </c>
      <c r="AB532" s="1" t="str">
        <f t="shared" si="23"/>
        <v>BPS Kota Jakarta Barat</v>
      </c>
      <c r="AD532" s="1" t="s">
        <v>1150</v>
      </c>
      <c r="AE532" s="5" t="s">
        <v>297</v>
      </c>
      <c r="AF532" s="2" t="s">
        <v>298</v>
      </c>
      <c r="AG532" s="1">
        <v>2</v>
      </c>
      <c r="AH532" s="5">
        <f>VLOOKUP(D532,'olah pemlap'!G$2:J$589,3,FALSE)</f>
        <v>340015482</v>
      </c>
      <c r="AI532" s="1" t="e">
        <f>VLOOKUP(AH532,BiodataPemlap!B$2:O$152,5,FALSE)</f>
        <v>#N/A</v>
      </c>
    </row>
    <row r="533" spans="1:38" ht="12.75">
      <c r="A533" s="13">
        <v>45452.371656215277</v>
      </c>
      <c r="B533" s="14" t="s">
        <v>141</v>
      </c>
      <c r="C533" s="4" t="str">
        <f t="shared" si="17"/>
        <v>DIV ST</v>
      </c>
      <c r="D533" s="30" t="s">
        <v>5577</v>
      </c>
      <c r="E533" s="31" t="s">
        <v>256</v>
      </c>
      <c r="F533" s="1">
        <f t="shared" si="24"/>
        <v>1</v>
      </c>
      <c r="G533" s="1" t="e">
        <f>VLOOKUP(D533,Sheet1!$A$2:$D$540,4,FALSE)</f>
        <v>#N/A</v>
      </c>
      <c r="H533" s="1" t="e">
        <f t="shared" si="18"/>
        <v>#N/A</v>
      </c>
      <c r="I533" s="14" t="s">
        <v>5578</v>
      </c>
      <c r="J533" s="32" t="s">
        <v>5579</v>
      </c>
      <c r="K533" s="23" t="str">
        <f t="shared" si="19"/>
        <v>6283120374723</v>
      </c>
      <c r="L533" s="33">
        <v>1590003013470</v>
      </c>
      <c r="M533" s="14" t="s">
        <v>5580</v>
      </c>
      <c r="N533" s="14" t="s">
        <v>1155</v>
      </c>
      <c r="O533" s="14" t="s">
        <v>5581</v>
      </c>
      <c r="P533" s="14" t="s">
        <v>5582</v>
      </c>
      <c r="Q533" s="14" t="s">
        <v>1144</v>
      </c>
      <c r="R533" s="14" t="s">
        <v>5583</v>
      </c>
      <c r="S533" s="14" t="s">
        <v>5584</v>
      </c>
      <c r="T533" s="1" t="str">
        <f t="shared" si="20"/>
        <v>Kost Pasaribu, Jalan Kebon Nanas Selatan I No.18A, Rt.6, Cipinang Cempedak, Jatinegara, Kota Jakarta Timur, Dki Jakarta, 13420</v>
      </c>
      <c r="U533" s="14" t="s">
        <v>1382</v>
      </c>
      <c r="V533" s="14" t="s">
        <v>1160</v>
      </c>
      <c r="W533" s="14" t="s">
        <v>1311</v>
      </c>
      <c r="X533" s="14" t="s">
        <v>1160</v>
      </c>
      <c r="Y533" s="1" t="str">
        <f t="shared" si="21"/>
        <v>31</v>
      </c>
      <c r="Z533" s="1" t="str">
        <f>VLOOKUP(Y533,ja!E$2:F$35,2,FALSE)</f>
        <v>DKI Jakarta</v>
      </c>
      <c r="AA533" s="1" t="str">
        <f t="shared" si="22"/>
        <v>3100</v>
      </c>
      <c r="AB533" s="1" t="str">
        <f t="shared" si="23"/>
        <v>BPS Provinsi DKI Jakarta</v>
      </c>
      <c r="AD533" s="1" t="s">
        <v>1150</v>
      </c>
      <c r="AE533" s="5" t="s">
        <v>225</v>
      </c>
      <c r="AF533" s="2" t="s">
        <v>226</v>
      </c>
      <c r="AG533" s="1">
        <v>1</v>
      </c>
      <c r="AH533" s="5" t="e">
        <f>VLOOKUP(D533,'olah pemlap'!G$2:J$589,3,FALSE)</f>
        <v>#N/A</v>
      </c>
      <c r="AI533" s="1" t="e">
        <f>VLOOKUP(AH533,BiodataPemlap!B$2:O$152,5,FALSE)</f>
        <v>#N/A</v>
      </c>
    </row>
    <row r="534" spans="1:38" ht="12.75">
      <c r="A534" s="13">
        <v>45452.501969259261</v>
      </c>
      <c r="B534" s="14" t="s">
        <v>23</v>
      </c>
      <c r="C534" s="4" t="str">
        <f t="shared" si="17"/>
        <v>DIII ST</v>
      </c>
      <c r="D534" s="30" t="s">
        <v>5585</v>
      </c>
      <c r="E534" s="31" t="s">
        <v>865</v>
      </c>
      <c r="F534" s="1">
        <f t="shared" si="24"/>
        <v>1</v>
      </c>
      <c r="G534" s="1" t="e">
        <f>VLOOKUP(D534,Sheet1!$A$2:$D$540,4,FALSE)</f>
        <v>#N/A</v>
      </c>
      <c r="H534" s="1" t="e">
        <f t="shared" si="18"/>
        <v>#N/A</v>
      </c>
      <c r="I534" s="14" t="s">
        <v>5586</v>
      </c>
      <c r="J534" s="32" t="s">
        <v>5587</v>
      </c>
      <c r="K534" s="23" t="str">
        <f t="shared" si="19"/>
        <v>6282210297515</v>
      </c>
      <c r="L534" s="32" t="s">
        <v>5588</v>
      </c>
      <c r="M534" s="14" t="s">
        <v>865</v>
      </c>
      <c r="N534" s="14" t="s">
        <v>5589</v>
      </c>
      <c r="O534" s="14" t="s">
        <v>5590</v>
      </c>
      <c r="P534" s="14" t="s">
        <v>5591</v>
      </c>
      <c r="Q534" s="14" t="s">
        <v>1144</v>
      </c>
      <c r="R534" s="14" t="s">
        <v>5592</v>
      </c>
      <c r="S534" s="14" t="s">
        <v>1799</v>
      </c>
      <c r="T534" s="1" t="str">
        <f t="shared" si="20"/>
        <v>Jalan Wonorejo 3, Rt 51 No 134 Blok C, Kelurahan Gunung Samarinda, Kecamatan Balikpapan Utara, Balikpapan</v>
      </c>
      <c r="U534" s="14" t="s">
        <v>1800</v>
      </c>
      <c r="V534" s="14" t="s">
        <v>1801</v>
      </c>
      <c r="W534" s="14" t="s">
        <v>1801</v>
      </c>
      <c r="X534" s="14" t="s">
        <v>1801</v>
      </c>
      <c r="Y534" s="1" t="str">
        <f t="shared" si="21"/>
        <v>64</v>
      </c>
      <c r="Z534" s="1" t="str">
        <f>VLOOKUP(Y534,ja!E$2:F$35,2,FALSE)</f>
        <v>Kalimantan Timur</v>
      </c>
      <c r="AA534" s="1" t="str">
        <f t="shared" si="22"/>
        <v>6471</v>
      </c>
      <c r="AB534" s="1" t="str">
        <f t="shared" si="23"/>
        <v>BPS Kota Balikpapan</v>
      </c>
      <c r="AD534" s="1" t="s">
        <v>1150</v>
      </c>
      <c r="AE534" s="5" t="s">
        <v>868</v>
      </c>
      <c r="AF534" s="2" t="s">
        <v>869</v>
      </c>
      <c r="AG534" s="1">
        <v>1</v>
      </c>
      <c r="AH534" s="5">
        <f>VLOOKUP(D534,'olah pemlap'!G$2:J$589,3,FALSE)</f>
        <v>340053829</v>
      </c>
      <c r="AI534" s="1" t="e">
        <f>VLOOKUP(AH534,BiodataPemlap!B$2:O$152,5,FALSE)</f>
        <v>#N/A</v>
      </c>
    </row>
    <row r="535" spans="1:38" ht="12.75">
      <c r="A535" s="7">
        <v>45463.367965648147</v>
      </c>
      <c r="B535" s="8" t="s">
        <v>11</v>
      </c>
      <c r="C535" s="9" t="str">
        <f t="shared" si="17"/>
        <v>DIV KS</v>
      </c>
      <c r="D535" s="34" t="s">
        <v>5593</v>
      </c>
      <c r="E535" s="35" t="s">
        <v>261</v>
      </c>
      <c r="F535" s="11">
        <f t="shared" si="24"/>
        <v>1</v>
      </c>
      <c r="G535" s="8" t="s">
        <v>261</v>
      </c>
      <c r="H535" s="11">
        <f t="shared" si="18"/>
        <v>1</v>
      </c>
      <c r="I535" s="8" t="s">
        <v>5594</v>
      </c>
      <c r="J535" s="36" t="s">
        <v>5595</v>
      </c>
      <c r="K535" s="37" t="str">
        <f t="shared" si="19"/>
        <v>6285329239596</v>
      </c>
      <c r="L535" s="38">
        <v>695501019203535</v>
      </c>
      <c r="M535" s="8" t="s">
        <v>5596</v>
      </c>
      <c r="N535" s="8" t="s">
        <v>1141</v>
      </c>
      <c r="O535" s="8" t="s">
        <v>5597</v>
      </c>
      <c r="P535" s="8" t="s">
        <v>5598</v>
      </c>
      <c r="Q535" s="8" t="s">
        <v>1144</v>
      </c>
      <c r="R535" s="8" t="s">
        <v>5599</v>
      </c>
      <c r="S535" s="8" t="s">
        <v>1720</v>
      </c>
      <c r="T535" s="11" t="str">
        <f t="shared" ref="T535:T538" si="25">PROPER(IF(Y535="35",P535,R535))</f>
        <v>Rt3/Rw6, Dusun Susukan, Desa Pare, Kecamatan Selogiri</v>
      </c>
      <c r="U535" s="8" t="s">
        <v>1359</v>
      </c>
      <c r="V535" s="8" t="s">
        <v>1161</v>
      </c>
      <c r="W535" s="8" t="s">
        <v>2960</v>
      </c>
      <c r="X535" s="8" t="s">
        <v>2960</v>
      </c>
      <c r="Y535" s="11" t="str">
        <f t="shared" si="21"/>
        <v>31</v>
      </c>
      <c r="Z535" s="11" t="str">
        <f>VLOOKUP(Y535,ja!E$2:F$35,2,FALSE)</f>
        <v>DKI Jakarta</v>
      </c>
      <c r="AA535" s="11" t="str">
        <f t="shared" si="22"/>
        <v>3101</v>
      </c>
      <c r="AB535" s="11" t="str">
        <f t="shared" ref="AB535:AB539" si="26">MID(X535,6,30)</f>
        <v>BPS Kabupaten Kepulauan Seribu</v>
      </c>
      <c r="AC535" s="11"/>
      <c r="AD535" s="1" t="s">
        <v>1150</v>
      </c>
      <c r="AE535" s="5" t="s">
        <v>258</v>
      </c>
      <c r="AF535" s="2" t="s">
        <v>259</v>
      </c>
      <c r="AG535" s="1">
        <v>2</v>
      </c>
      <c r="AH535" s="5">
        <f>VLOOKUP(D535,'olah pemlap'!G$2:J$589,3,FALSE)</f>
        <v>340057201</v>
      </c>
      <c r="AI535" s="1" t="e">
        <f>VLOOKUP(AH535,BiodataPemlap!B$2:O$152,5,FALSE)</f>
        <v>#N/A</v>
      </c>
      <c r="AJ535" s="11"/>
      <c r="AK535" s="11"/>
      <c r="AL535" s="11"/>
    </row>
    <row r="536" spans="1:38" ht="12.75">
      <c r="A536" s="7">
        <v>45464.666222824075</v>
      </c>
      <c r="B536" s="8" t="s">
        <v>290</v>
      </c>
      <c r="C536" s="9" t="str">
        <f t="shared" si="17"/>
        <v>DIV KS</v>
      </c>
      <c r="D536" s="34" t="s">
        <v>5600</v>
      </c>
      <c r="E536" s="35" t="s">
        <v>291</v>
      </c>
      <c r="F536" s="11">
        <v>1</v>
      </c>
      <c r="G536" s="8" t="s">
        <v>291</v>
      </c>
      <c r="H536" s="11">
        <f t="shared" si="18"/>
        <v>1</v>
      </c>
      <c r="I536" s="8" t="s">
        <v>5601</v>
      </c>
      <c r="J536" s="36" t="s">
        <v>5602</v>
      </c>
      <c r="K536" s="37" t="str">
        <f t="shared" si="19"/>
        <v>6285772428440</v>
      </c>
      <c r="L536" s="38">
        <v>1660002894772</v>
      </c>
      <c r="M536" s="8" t="s">
        <v>5603</v>
      </c>
      <c r="N536" s="8" t="s">
        <v>1155</v>
      </c>
      <c r="O536" s="8" t="s">
        <v>5604</v>
      </c>
      <c r="P536" s="8" t="s">
        <v>5605</v>
      </c>
      <c r="Q536" s="8" t="s">
        <v>1144</v>
      </c>
      <c r="R536" s="8" t="s">
        <v>5605</v>
      </c>
      <c r="S536" s="8" t="s">
        <v>1158</v>
      </c>
      <c r="T536" s="11" t="str">
        <f t="shared" si="25"/>
        <v>Gang Beringin 2 No. 242 Rt.03/10 Kel. Malaka Jaya Kec. Duren Sawit</v>
      </c>
      <c r="U536" s="8" t="s">
        <v>1158</v>
      </c>
      <c r="V536" s="8" t="s">
        <v>1160</v>
      </c>
      <c r="W536" s="8" t="s">
        <v>1311</v>
      </c>
      <c r="X536" s="8" t="s">
        <v>1311</v>
      </c>
      <c r="Y536" s="11" t="str">
        <f t="shared" si="21"/>
        <v>31</v>
      </c>
      <c r="Z536" s="11" t="str">
        <f>VLOOKUP(Y536,ja!E$2:F$35,2,FALSE)</f>
        <v>DKI Jakarta</v>
      </c>
      <c r="AA536" s="11" t="str">
        <f t="shared" si="22"/>
        <v>3173</v>
      </c>
      <c r="AB536" s="11" t="str">
        <f t="shared" si="26"/>
        <v>BPS Kota Jakarta Pusat</v>
      </c>
      <c r="AC536" s="11"/>
      <c r="AD536" s="1" t="s">
        <v>1150</v>
      </c>
      <c r="AE536" s="5" t="s">
        <v>285</v>
      </c>
      <c r="AF536" s="2" t="s">
        <v>286</v>
      </c>
      <c r="AG536" s="1">
        <v>2</v>
      </c>
      <c r="AH536" s="5" t="e">
        <f>VLOOKUP(D536,'olah pemlap'!G$2:J$589,3,FALSE)</f>
        <v>#N/A</v>
      </c>
      <c r="AI536" s="1" t="e">
        <f>VLOOKUP(AH536,BiodataPemlap!B$2:O$152,5,FALSE)</f>
        <v>#N/A</v>
      </c>
      <c r="AJ536" s="11"/>
      <c r="AK536" s="11"/>
      <c r="AL536" s="11"/>
    </row>
    <row r="537" spans="1:38" ht="12.75">
      <c r="A537" s="7">
        <v>45465.94278435185</v>
      </c>
      <c r="B537" s="8" t="s">
        <v>99</v>
      </c>
      <c r="C537" s="9" t="str">
        <f t="shared" si="17"/>
        <v>DIV KS</v>
      </c>
      <c r="D537" s="34" t="s">
        <v>5606</v>
      </c>
      <c r="E537" s="35" t="s">
        <v>100</v>
      </c>
      <c r="F537" s="11">
        <v>1</v>
      </c>
      <c r="G537" s="8" t="s">
        <v>100</v>
      </c>
      <c r="H537" s="11">
        <f t="shared" si="18"/>
        <v>1</v>
      </c>
      <c r="I537" s="8" t="s">
        <v>5607</v>
      </c>
      <c r="J537" s="36" t="s">
        <v>5608</v>
      </c>
      <c r="K537" s="37" t="str">
        <f t="shared" si="19"/>
        <v>6281277715291</v>
      </c>
      <c r="L537" s="38">
        <v>126901008886500</v>
      </c>
      <c r="M537" s="8" t="s">
        <v>100</v>
      </c>
      <c r="N537" s="8" t="s">
        <v>1233</v>
      </c>
      <c r="O537" s="8" t="s">
        <v>5609</v>
      </c>
      <c r="P537" s="8" t="s">
        <v>1191</v>
      </c>
      <c r="Q537" s="8" t="s">
        <v>1144</v>
      </c>
      <c r="R537" s="8" t="s">
        <v>5610</v>
      </c>
      <c r="S537" s="8" t="s">
        <v>3101</v>
      </c>
      <c r="T537" s="11" t="str">
        <f t="shared" si="25"/>
        <v>Jalan Gajah 1 No 6  Kelurahan Air Tawar Barat, Kecamatan Padang Utara</v>
      </c>
      <c r="U537" s="8" t="s">
        <v>3101</v>
      </c>
      <c r="V537" s="8" t="s">
        <v>1239</v>
      </c>
      <c r="W537" s="8" t="s">
        <v>1239</v>
      </c>
      <c r="X537" s="8" t="s">
        <v>1239</v>
      </c>
      <c r="Y537" s="11" t="str">
        <f t="shared" si="21"/>
        <v>13</v>
      </c>
      <c r="Z537" s="11" t="str">
        <f>VLOOKUP(Y537,ja!E$2:F$35,2,FALSE)</f>
        <v>Sumatera Barat</v>
      </c>
      <c r="AA537" s="11" t="str">
        <f t="shared" si="22"/>
        <v>1300</v>
      </c>
      <c r="AB537" s="11" t="str">
        <f t="shared" si="26"/>
        <v>BPS Provinsi Sumatera Barat</v>
      </c>
      <c r="AC537" s="11"/>
      <c r="AD537" s="1" t="s">
        <v>1150</v>
      </c>
      <c r="AE537" s="5" t="s">
        <v>101</v>
      </c>
      <c r="AF537" s="2" t="s">
        <v>102</v>
      </c>
      <c r="AG537" s="1">
        <v>2</v>
      </c>
      <c r="AH537" s="5">
        <f>VLOOKUP(D537,'olah pemlap'!G$2:J$589,3,FALSE)</f>
        <v>340016958</v>
      </c>
      <c r="AI537" s="1" t="e">
        <f>VLOOKUP(AH537,BiodataPemlap!B$2:O$152,5,FALSE)</f>
        <v>#N/A</v>
      </c>
      <c r="AJ537" s="11"/>
      <c r="AK537" s="11"/>
      <c r="AL537" s="11"/>
    </row>
    <row r="538" spans="1:38" ht="12.75">
      <c r="A538" s="7">
        <v>45264.638129270832</v>
      </c>
      <c r="B538" s="8" t="s">
        <v>855</v>
      </c>
      <c r="C538" s="9" t="str">
        <f t="shared" si="17"/>
        <v>DIII ST</v>
      </c>
      <c r="D538" s="34" t="s">
        <v>5611</v>
      </c>
      <c r="E538" s="35" t="s">
        <v>5612</v>
      </c>
      <c r="F538" s="11"/>
      <c r="G538" s="11"/>
      <c r="H538" s="11"/>
      <c r="I538" s="8" t="s">
        <v>5613</v>
      </c>
      <c r="J538" s="36" t="s">
        <v>5614</v>
      </c>
      <c r="K538" s="37" t="str">
        <f t="shared" si="19"/>
        <v>6282352049029</v>
      </c>
      <c r="L538" s="36" t="s">
        <v>5615</v>
      </c>
      <c r="M538" s="8" t="s">
        <v>5612</v>
      </c>
      <c r="N538" s="8" t="s">
        <v>1141</v>
      </c>
      <c r="O538" s="8" t="s">
        <v>5616</v>
      </c>
      <c r="P538" s="8" t="s">
        <v>5617</v>
      </c>
      <c r="Q538" s="8" t="s">
        <v>1144</v>
      </c>
      <c r="R538" s="8" t="s">
        <v>5618</v>
      </c>
      <c r="S538" s="8" t="s">
        <v>1979</v>
      </c>
      <c r="T538" s="11" t="str">
        <f t="shared" si="25"/>
        <v xml:space="preserve">Jalan Manunggal, No.3 Rt.2/Rw2, Kalampangan, Sabangau </v>
      </c>
      <c r="U538" s="8"/>
      <c r="V538" s="8"/>
      <c r="W538" s="8"/>
      <c r="X538" s="8" t="s">
        <v>1981</v>
      </c>
      <c r="Y538" s="11" t="str">
        <f t="shared" si="21"/>
        <v>62</v>
      </c>
      <c r="Z538" s="11" t="str">
        <f>VLOOKUP(Y538,ja!E$2:F$35,2,FALSE)</f>
        <v>Kalimantan Tengah</v>
      </c>
      <c r="AA538" s="11" t="str">
        <f t="shared" si="22"/>
        <v>6271</v>
      </c>
      <c r="AB538" s="11" t="str">
        <f t="shared" si="26"/>
        <v>BPS Kota Palangka Raya</v>
      </c>
      <c r="AC538" s="38"/>
      <c r="AD538" s="1" t="s">
        <v>1150</v>
      </c>
      <c r="AE538" s="5" t="s">
        <v>853</v>
      </c>
      <c r="AF538" s="2" t="s">
        <v>854</v>
      </c>
      <c r="AG538" s="1">
        <v>2</v>
      </c>
      <c r="AH538" s="5" t="e">
        <f>VLOOKUP(D538,'olah pemlap'!G$2:J$589,3,FALSE)</f>
        <v>#N/A</v>
      </c>
      <c r="AI538" s="1" t="e">
        <f>VLOOKUP(AH538,BiodataPemlap!B$2:O$152,5,FALSE)</f>
        <v>#N/A</v>
      </c>
      <c r="AJ538" s="8"/>
      <c r="AK538" s="8"/>
      <c r="AL538" s="8"/>
    </row>
    <row r="539" spans="1:38" ht="12.75">
      <c r="A539" s="11"/>
      <c r="B539" s="8" t="s">
        <v>99</v>
      </c>
      <c r="C539" s="9" t="str">
        <f t="shared" si="17"/>
        <v>DIV KS</v>
      </c>
      <c r="D539" s="39" t="s">
        <v>5619</v>
      </c>
      <c r="E539" s="40" t="s">
        <v>5620</v>
      </c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X539" s="11" t="s">
        <v>5621</v>
      </c>
      <c r="Y539" s="11" t="str">
        <f t="shared" si="21"/>
        <v>33</v>
      </c>
      <c r="Z539" s="11" t="str">
        <f>VLOOKUP(Y539,ja!E$2:F$35,2,FALSE)</f>
        <v>Jawa Tengah</v>
      </c>
      <c r="AA539" s="11" t="str">
        <f t="shared" si="22"/>
        <v>3320</v>
      </c>
      <c r="AB539" s="11" t="str">
        <f t="shared" si="26"/>
        <v>BPS Kabupaten Jepara</v>
      </c>
      <c r="AC539" s="11"/>
      <c r="AD539" s="1" t="s">
        <v>1150</v>
      </c>
      <c r="AE539" s="5" t="s">
        <v>520</v>
      </c>
      <c r="AF539" s="2" t="s">
        <v>521</v>
      </c>
      <c r="AG539" s="1">
        <v>2</v>
      </c>
      <c r="AH539" s="5" t="e">
        <f>VLOOKUP(D539,'olah pemlap'!G$2:J$589,3,FALSE)</f>
        <v>#N/A</v>
      </c>
      <c r="AI539" s="1" t="e">
        <f>VLOOKUP(AH539,BiodataPemlap!B$2:O$152,5,FALSE)</f>
        <v>#N/A</v>
      </c>
    </row>
    <row r="540" spans="1:38" ht="12.75">
      <c r="C540" s="2"/>
      <c r="D540" s="2"/>
      <c r="E540" s="2"/>
      <c r="Y540" s="11"/>
      <c r="Z540" s="11"/>
      <c r="AA540" s="11"/>
      <c r="AB540" s="11"/>
      <c r="AC540" s="11"/>
      <c r="AE540" s="2"/>
      <c r="AF540" s="2"/>
    </row>
    <row r="541" spans="1:38" ht="12.75">
      <c r="C541" s="2"/>
      <c r="D541" s="2"/>
      <c r="E541" s="2"/>
      <c r="AE541" s="2"/>
      <c r="AF541" s="2"/>
    </row>
    <row r="542" spans="1:38" ht="12.75">
      <c r="C542" s="2"/>
      <c r="D542" s="2"/>
      <c r="E542" s="2"/>
      <c r="AE542" s="2"/>
      <c r="AF542" s="2"/>
    </row>
    <row r="543" spans="1:38" ht="12.75">
      <c r="C543" s="2"/>
      <c r="D543" s="2"/>
      <c r="E543" s="2"/>
      <c r="AE543" s="2"/>
      <c r="AF543" s="2"/>
    </row>
    <row r="544" spans="1:38" ht="12.75">
      <c r="C544" s="2"/>
      <c r="D544" s="2"/>
      <c r="E544" s="2"/>
      <c r="AE544" s="2"/>
      <c r="AF544" s="2"/>
    </row>
    <row r="545" spans="3:32" ht="12.75">
      <c r="C545" s="2"/>
      <c r="D545" s="2"/>
      <c r="E545" s="2"/>
      <c r="AE545" s="2"/>
      <c r="AF545" s="2"/>
    </row>
    <row r="546" spans="3:32" ht="12.75">
      <c r="C546" s="2"/>
      <c r="D546" s="2"/>
      <c r="E546" s="2"/>
      <c r="AE546" s="2"/>
      <c r="AF546" s="2"/>
    </row>
    <row r="547" spans="3:32" ht="12.75">
      <c r="C547" s="2"/>
      <c r="D547" s="2"/>
      <c r="E547" s="2"/>
      <c r="AE547" s="2"/>
      <c r="AF547" s="2"/>
    </row>
    <row r="548" spans="3:32" ht="12.75">
      <c r="C548" s="2"/>
      <c r="D548" s="2"/>
      <c r="E548" s="2"/>
      <c r="AE548" s="2"/>
      <c r="AF548" s="2"/>
    </row>
    <row r="549" spans="3:32" ht="12.75">
      <c r="C549" s="2"/>
      <c r="D549" s="2"/>
      <c r="E549" s="2"/>
      <c r="AE549" s="2"/>
      <c r="AF549" s="2"/>
    </row>
    <row r="550" spans="3:32" ht="12.75">
      <c r="C550" s="2"/>
      <c r="D550" s="2"/>
      <c r="E550" s="2"/>
      <c r="AE550" s="2"/>
      <c r="AF550" s="2"/>
    </row>
    <row r="551" spans="3:32" ht="12.75">
      <c r="C551" s="2"/>
      <c r="D551" s="2"/>
      <c r="E551" s="2"/>
      <c r="AE551" s="2"/>
      <c r="AF551" s="2"/>
    </row>
    <row r="552" spans="3:32" ht="12.75">
      <c r="C552" s="2"/>
      <c r="D552" s="2"/>
      <c r="E552" s="2"/>
      <c r="AE552" s="2"/>
      <c r="AF552" s="2"/>
    </row>
    <row r="553" spans="3:32" ht="12.75">
      <c r="C553" s="2"/>
      <c r="D553" s="2"/>
      <c r="E553" s="2"/>
      <c r="AE553" s="2"/>
      <c r="AF553" s="2"/>
    </row>
    <row r="554" spans="3:32" ht="12.75">
      <c r="C554" s="2"/>
      <c r="D554" s="2"/>
      <c r="E554" s="2"/>
      <c r="AE554" s="2"/>
      <c r="AF554" s="2"/>
    </row>
    <row r="555" spans="3:32" ht="12.75">
      <c r="C555" s="2"/>
      <c r="D555" s="2"/>
      <c r="E555" s="2"/>
      <c r="AE555" s="2"/>
      <c r="AF555" s="2"/>
    </row>
    <row r="556" spans="3:32" ht="12.75">
      <c r="C556" s="2"/>
      <c r="D556" s="2"/>
      <c r="E556" s="2"/>
      <c r="AE556" s="2"/>
      <c r="AF556" s="2"/>
    </row>
    <row r="557" spans="3:32" ht="12.75">
      <c r="C557" s="2"/>
      <c r="D557" s="2"/>
      <c r="E557" s="2"/>
      <c r="AE557" s="2"/>
      <c r="AF557" s="2"/>
    </row>
    <row r="558" spans="3:32" ht="12.75">
      <c r="C558" s="2"/>
      <c r="D558" s="2"/>
      <c r="E558" s="2"/>
      <c r="AE558" s="2"/>
      <c r="AF558" s="2"/>
    </row>
    <row r="559" spans="3:32" ht="12.75">
      <c r="C559" s="2"/>
      <c r="D559" s="2"/>
      <c r="E559" s="2"/>
      <c r="AE559" s="2"/>
      <c r="AF559" s="2"/>
    </row>
    <row r="560" spans="3:32" ht="12.75">
      <c r="C560" s="2"/>
      <c r="D560" s="2"/>
      <c r="E560" s="2"/>
      <c r="AE560" s="2"/>
      <c r="AF560" s="2"/>
    </row>
    <row r="561" spans="3:32" ht="12.75">
      <c r="C561" s="2"/>
      <c r="D561" s="2"/>
      <c r="E561" s="2"/>
      <c r="AE561" s="2"/>
      <c r="AF561" s="2"/>
    </row>
    <row r="562" spans="3:32" ht="12.75">
      <c r="C562" s="2"/>
      <c r="D562" s="2"/>
      <c r="E562" s="2"/>
      <c r="AE562" s="2"/>
      <c r="AF562" s="2"/>
    </row>
    <row r="563" spans="3:32" ht="12.75">
      <c r="C563" s="2"/>
      <c r="D563" s="2"/>
      <c r="E563" s="2"/>
      <c r="AE563" s="2"/>
      <c r="AF563" s="2"/>
    </row>
    <row r="564" spans="3:32" ht="12.75">
      <c r="C564" s="2"/>
      <c r="D564" s="2"/>
      <c r="E564" s="2"/>
      <c r="AE564" s="2"/>
      <c r="AF564" s="2"/>
    </row>
    <row r="565" spans="3:32" ht="12.75">
      <c r="C565" s="2"/>
      <c r="D565" s="2"/>
      <c r="E565" s="2"/>
      <c r="AE565" s="2"/>
      <c r="AF565" s="2"/>
    </row>
    <row r="566" spans="3:32" ht="12.75">
      <c r="C566" s="2"/>
      <c r="D566" s="2"/>
      <c r="E566" s="2"/>
      <c r="AE566" s="2"/>
      <c r="AF566" s="2"/>
    </row>
    <row r="567" spans="3:32" ht="12.75">
      <c r="C567" s="2"/>
      <c r="D567" s="2"/>
      <c r="E567" s="2"/>
      <c r="AE567" s="2"/>
      <c r="AF567" s="2"/>
    </row>
    <row r="568" spans="3:32" ht="12.75">
      <c r="C568" s="2"/>
      <c r="D568" s="2"/>
      <c r="E568" s="2"/>
      <c r="AE568" s="2"/>
      <c r="AF568" s="2"/>
    </row>
    <row r="569" spans="3:32" ht="12.75">
      <c r="C569" s="2"/>
      <c r="D569" s="2"/>
      <c r="E569" s="2"/>
      <c r="AE569" s="2"/>
      <c r="AF569" s="2"/>
    </row>
    <row r="570" spans="3:32" ht="12.75">
      <c r="C570" s="2"/>
      <c r="D570" s="2"/>
      <c r="E570" s="2"/>
      <c r="AE570" s="2"/>
      <c r="AF570" s="2"/>
    </row>
    <row r="571" spans="3:32" ht="12.75">
      <c r="C571" s="2"/>
      <c r="D571" s="2"/>
      <c r="E571" s="2"/>
      <c r="AE571" s="2"/>
      <c r="AF571" s="2"/>
    </row>
    <row r="572" spans="3:32" ht="12.75">
      <c r="C572" s="2"/>
      <c r="D572" s="2"/>
      <c r="E572" s="2"/>
      <c r="AE572" s="2"/>
      <c r="AF572" s="2"/>
    </row>
    <row r="573" spans="3:32" ht="12.75">
      <c r="C573" s="2"/>
      <c r="D573" s="2"/>
      <c r="E573" s="2"/>
      <c r="AE573" s="2"/>
      <c r="AF573" s="2"/>
    </row>
    <row r="574" spans="3:32" ht="12.75">
      <c r="C574" s="2"/>
      <c r="D574" s="2"/>
      <c r="E574" s="2"/>
      <c r="AE574" s="2"/>
      <c r="AF574" s="2"/>
    </row>
    <row r="575" spans="3:32" ht="12.75">
      <c r="C575" s="2"/>
      <c r="D575" s="2"/>
      <c r="E575" s="2"/>
      <c r="AE575" s="2"/>
      <c r="AF575" s="2"/>
    </row>
    <row r="576" spans="3:32" ht="12.75">
      <c r="C576" s="2"/>
      <c r="D576" s="2"/>
      <c r="E576" s="2"/>
      <c r="AE576" s="2"/>
      <c r="AF576" s="2"/>
    </row>
    <row r="577" spans="3:32" ht="12.75">
      <c r="C577" s="2"/>
      <c r="D577" s="2"/>
      <c r="E577" s="2"/>
      <c r="AE577" s="2"/>
      <c r="AF577" s="2"/>
    </row>
    <row r="578" spans="3:32" ht="12.75">
      <c r="C578" s="2"/>
      <c r="D578" s="2"/>
      <c r="E578" s="2"/>
      <c r="AE578" s="2"/>
      <c r="AF578" s="2"/>
    </row>
    <row r="579" spans="3:32" ht="12.75">
      <c r="C579" s="2"/>
      <c r="D579" s="2"/>
      <c r="E579" s="2"/>
      <c r="AE579" s="2"/>
      <c r="AF579" s="2"/>
    </row>
    <row r="580" spans="3:32" ht="12.75">
      <c r="C580" s="2"/>
      <c r="D580" s="2"/>
      <c r="E580" s="2"/>
      <c r="AE580" s="2"/>
      <c r="AF580" s="2"/>
    </row>
    <row r="581" spans="3:32" ht="12.75">
      <c r="C581" s="2"/>
      <c r="D581" s="2"/>
      <c r="E581" s="2"/>
      <c r="AE581" s="2"/>
      <c r="AF581" s="2"/>
    </row>
    <row r="582" spans="3:32" ht="12.75">
      <c r="C582" s="2"/>
      <c r="D582" s="2"/>
      <c r="E582" s="2"/>
      <c r="AE582" s="2"/>
      <c r="AF582" s="2"/>
    </row>
    <row r="583" spans="3:32" ht="12.75">
      <c r="C583" s="2"/>
      <c r="D583" s="2"/>
      <c r="E583" s="2"/>
      <c r="AE583" s="2"/>
      <c r="AF583" s="2"/>
    </row>
    <row r="584" spans="3:32" ht="12.75">
      <c r="C584" s="2"/>
      <c r="D584" s="2"/>
      <c r="E584" s="2"/>
      <c r="AE584" s="2"/>
      <c r="AF584" s="2"/>
    </row>
    <row r="585" spans="3:32" ht="12.75">
      <c r="C585" s="2"/>
      <c r="D585" s="2"/>
      <c r="E585" s="2"/>
      <c r="AE585" s="2"/>
      <c r="AF585" s="2"/>
    </row>
    <row r="586" spans="3:32" ht="12.75">
      <c r="C586" s="2"/>
      <c r="D586" s="2"/>
      <c r="E586" s="2"/>
      <c r="AE586" s="2"/>
      <c r="AF586" s="2"/>
    </row>
    <row r="587" spans="3:32" ht="12.75">
      <c r="C587" s="2"/>
      <c r="D587" s="2"/>
      <c r="E587" s="2"/>
      <c r="AE587" s="2"/>
      <c r="AF587" s="2"/>
    </row>
    <row r="588" spans="3:32" ht="12.75">
      <c r="C588" s="2"/>
      <c r="D588" s="2"/>
      <c r="E588" s="2"/>
      <c r="AE588" s="2"/>
      <c r="AF588" s="2"/>
    </row>
    <row r="589" spans="3:32" ht="12.75">
      <c r="C589" s="2"/>
      <c r="D589" s="2"/>
      <c r="E589" s="2"/>
      <c r="AE589" s="2"/>
      <c r="AF589" s="2"/>
    </row>
    <row r="590" spans="3:32" ht="12.75">
      <c r="C590" s="2"/>
      <c r="D590" s="2"/>
      <c r="E590" s="2"/>
      <c r="AE590" s="2"/>
      <c r="AF590" s="2"/>
    </row>
    <row r="591" spans="3:32" ht="12.75">
      <c r="C591" s="2"/>
      <c r="D591" s="2"/>
      <c r="E591" s="2"/>
      <c r="AE591" s="2"/>
      <c r="AF591" s="2"/>
    </row>
    <row r="592" spans="3:32" ht="12.75">
      <c r="C592" s="2"/>
      <c r="D592" s="2"/>
      <c r="E592" s="2"/>
      <c r="AE592" s="2"/>
      <c r="AF592" s="2"/>
    </row>
    <row r="593" spans="3:32" ht="12.75">
      <c r="C593" s="2"/>
      <c r="D593" s="2"/>
      <c r="E593" s="2"/>
      <c r="AE593" s="2"/>
      <c r="AF593" s="2"/>
    </row>
    <row r="594" spans="3:32" ht="12.75">
      <c r="C594" s="2"/>
      <c r="D594" s="2"/>
      <c r="E594" s="2"/>
      <c r="AE594" s="2"/>
      <c r="AF594" s="2"/>
    </row>
    <row r="595" spans="3:32" ht="12.75">
      <c r="C595" s="2"/>
      <c r="D595" s="2"/>
      <c r="E595" s="2"/>
      <c r="AE595" s="2"/>
      <c r="AF595" s="2"/>
    </row>
    <row r="596" spans="3:32" ht="12.75">
      <c r="C596" s="2"/>
      <c r="D596" s="2"/>
      <c r="E596" s="2"/>
      <c r="AE596" s="2"/>
      <c r="AF596" s="2"/>
    </row>
    <row r="597" spans="3:32" ht="12.75">
      <c r="C597" s="2"/>
      <c r="D597" s="2"/>
      <c r="E597" s="2"/>
      <c r="AE597" s="2"/>
      <c r="AF597" s="2"/>
    </row>
    <row r="598" spans="3:32" ht="12.75">
      <c r="C598" s="2"/>
      <c r="D598" s="2"/>
      <c r="E598" s="2"/>
      <c r="AE598" s="2"/>
      <c r="AF598" s="2"/>
    </row>
    <row r="599" spans="3:32" ht="12.75">
      <c r="C599" s="2"/>
      <c r="D599" s="2"/>
      <c r="E599" s="2"/>
      <c r="AE599" s="2"/>
      <c r="AF599" s="2"/>
    </row>
    <row r="600" spans="3:32" ht="12.75">
      <c r="C600" s="2"/>
      <c r="D600" s="2"/>
      <c r="E600" s="2"/>
      <c r="AE600" s="2"/>
      <c r="AF600" s="2"/>
    </row>
    <row r="601" spans="3:32" ht="12.75">
      <c r="C601" s="2"/>
      <c r="D601" s="2"/>
      <c r="E601" s="2"/>
      <c r="AE601" s="2"/>
      <c r="AF601" s="2"/>
    </row>
    <row r="602" spans="3:32" ht="12.75">
      <c r="C602" s="2"/>
      <c r="D602" s="2"/>
      <c r="E602" s="2"/>
      <c r="AE602" s="2"/>
      <c r="AF602" s="2"/>
    </row>
    <row r="603" spans="3:32" ht="12.75">
      <c r="C603" s="2"/>
      <c r="D603" s="2"/>
      <c r="E603" s="2"/>
      <c r="AE603" s="2"/>
      <c r="AF603" s="2"/>
    </row>
    <row r="604" spans="3:32" ht="12.75">
      <c r="C604" s="2"/>
      <c r="D604" s="2"/>
      <c r="E604" s="2"/>
      <c r="AE604" s="2"/>
      <c r="AF604" s="2"/>
    </row>
    <row r="605" spans="3:32" ht="12.75">
      <c r="C605" s="2"/>
      <c r="D605" s="2"/>
      <c r="E605" s="2"/>
      <c r="AE605" s="2"/>
      <c r="AF605" s="2"/>
    </row>
    <row r="606" spans="3:32" ht="12.75">
      <c r="C606" s="2"/>
      <c r="D606" s="2"/>
      <c r="E606" s="2"/>
      <c r="AE606" s="2"/>
      <c r="AF606" s="2"/>
    </row>
    <row r="607" spans="3:32" ht="12.75">
      <c r="C607" s="2"/>
      <c r="D607" s="2"/>
      <c r="E607" s="2"/>
      <c r="AE607" s="2"/>
      <c r="AF607" s="2"/>
    </row>
    <row r="608" spans="3:32" ht="12.75">
      <c r="C608" s="2"/>
      <c r="D608" s="2"/>
      <c r="E608" s="2"/>
      <c r="AE608" s="2"/>
      <c r="AF608" s="2"/>
    </row>
    <row r="609" spans="3:32" ht="12.75">
      <c r="C609" s="2"/>
      <c r="D609" s="2"/>
      <c r="E609" s="2"/>
      <c r="AE609" s="2"/>
      <c r="AF609" s="2"/>
    </row>
    <row r="610" spans="3:32" ht="12.75">
      <c r="C610" s="2"/>
      <c r="D610" s="2"/>
      <c r="E610" s="2"/>
      <c r="AE610" s="2"/>
      <c r="AF610" s="2"/>
    </row>
    <row r="611" spans="3:32" ht="12.75">
      <c r="C611" s="2"/>
      <c r="D611" s="2"/>
      <c r="E611" s="2"/>
      <c r="AE611" s="2"/>
      <c r="AF611" s="2"/>
    </row>
    <row r="612" spans="3:32" ht="12.75">
      <c r="C612" s="2"/>
      <c r="D612" s="2"/>
      <c r="E612" s="2"/>
      <c r="AE612" s="2"/>
      <c r="AF612" s="2"/>
    </row>
    <row r="613" spans="3:32" ht="12.75">
      <c r="C613" s="2"/>
      <c r="D613" s="2"/>
      <c r="E613" s="2"/>
      <c r="AE613" s="2"/>
      <c r="AF613" s="2"/>
    </row>
    <row r="614" spans="3:32" ht="12.75">
      <c r="C614" s="2"/>
      <c r="D614" s="2"/>
      <c r="E614" s="2"/>
      <c r="AE614" s="2"/>
      <c r="AF614" s="2"/>
    </row>
    <row r="615" spans="3:32" ht="12.75">
      <c r="C615" s="2"/>
      <c r="D615" s="2"/>
      <c r="E615" s="2"/>
      <c r="AE615" s="2"/>
      <c r="AF615" s="2"/>
    </row>
    <row r="616" spans="3:32" ht="12.75">
      <c r="C616" s="2"/>
      <c r="D616" s="2"/>
      <c r="E616" s="2"/>
      <c r="AE616" s="2"/>
      <c r="AF616" s="2"/>
    </row>
    <row r="617" spans="3:32" ht="12.75">
      <c r="C617" s="2"/>
      <c r="D617" s="2"/>
      <c r="E617" s="2"/>
      <c r="AE617" s="2"/>
      <c r="AF617" s="2"/>
    </row>
    <row r="618" spans="3:32" ht="12.75">
      <c r="C618" s="2"/>
      <c r="D618" s="2"/>
      <c r="E618" s="2"/>
      <c r="AE618" s="2"/>
      <c r="AF618" s="2"/>
    </row>
    <row r="619" spans="3:32" ht="12.75">
      <c r="C619" s="2"/>
      <c r="D619" s="2"/>
      <c r="E619" s="2"/>
      <c r="AE619" s="2"/>
      <c r="AF619" s="2"/>
    </row>
    <row r="620" spans="3:32" ht="12.75">
      <c r="C620" s="2"/>
      <c r="D620" s="2"/>
      <c r="E620" s="2"/>
      <c r="AE620" s="2"/>
      <c r="AF620" s="2"/>
    </row>
    <row r="621" spans="3:32" ht="12.75">
      <c r="C621" s="2"/>
      <c r="D621" s="2"/>
      <c r="E621" s="2"/>
      <c r="AE621" s="2"/>
      <c r="AF621" s="2"/>
    </row>
    <row r="622" spans="3:32" ht="12.75">
      <c r="C622" s="2"/>
      <c r="D622" s="2"/>
      <c r="E622" s="2"/>
      <c r="AE622" s="2"/>
      <c r="AF622" s="2"/>
    </row>
    <row r="623" spans="3:32" ht="12.75">
      <c r="C623" s="2"/>
      <c r="D623" s="2"/>
      <c r="E623" s="2"/>
      <c r="AE623" s="2"/>
      <c r="AF623" s="2"/>
    </row>
    <row r="624" spans="3:32" ht="12.75">
      <c r="C624" s="2"/>
      <c r="D624" s="2"/>
      <c r="E624" s="2"/>
      <c r="AE624" s="2"/>
      <c r="AF624" s="2"/>
    </row>
    <row r="625" spans="3:32" ht="12.75">
      <c r="C625" s="2"/>
      <c r="D625" s="2"/>
      <c r="E625" s="2"/>
      <c r="AE625" s="2"/>
      <c r="AF625" s="2"/>
    </row>
    <row r="626" spans="3:32" ht="12.75">
      <c r="C626" s="2"/>
      <c r="D626" s="2"/>
      <c r="E626" s="2"/>
      <c r="AE626" s="2"/>
      <c r="AF626" s="2"/>
    </row>
    <row r="627" spans="3:32" ht="12.75">
      <c r="C627" s="2"/>
      <c r="D627" s="2"/>
      <c r="E627" s="2"/>
      <c r="AE627" s="2"/>
      <c r="AF627" s="2"/>
    </row>
    <row r="628" spans="3:32" ht="12.75">
      <c r="C628" s="2"/>
      <c r="D628" s="2"/>
      <c r="E628" s="2"/>
      <c r="AE628" s="2"/>
      <c r="AF628" s="2"/>
    </row>
    <row r="629" spans="3:32" ht="12.75">
      <c r="C629" s="2"/>
      <c r="D629" s="2"/>
      <c r="E629" s="2"/>
      <c r="AE629" s="2"/>
      <c r="AF629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S1000"/>
  <sheetViews>
    <sheetView tabSelected="1" topLeftCell="H61" workbookViewId="0">
      <selection activeCell="J2" sqref="J2:J385"/>
    </sheetView>
  </sheetViews>
  <sheetFormatPr defaultRowHeight="12.75"/>
  <cols>
    <col min="1" max="1" width="12" bestFit="1" customWidth="1"/>
    <col min="2" max="2" width="11" bestFit="1" customWidth="1"/>
    <col min="3" max="3" width="10" bestFit="1" customWidth="1"/>
    <col min="4" max="4" width="36" bestFit="1" customWidth="1"/>
    <col min="5" max="5" width="42.28515625" bestFit="1" customWidth="1"/>
    <col min="7" max="7" width="10" bestFit="1" customWidth="1"/>
    <col min="8" max="8" width="42.28515625" bestFit="1" customWidth="1"/>
    <col min="9" max="9" width="14.7109375" bestFit="1" customWidth="1"/>
    <col min="10" max="10" width="21" bestFit="1" customWidth="1"/>
    <col min="13" max="13" width="4" bestFit="1" customWidth="1"/>
    <col min="16" max="16" width="10" bestFit="1" customWidth="1"/>
    <col min="17" max="17" width="36.7109375" bestFit="1" customWidth="1"/>
    <col min="18" max="18" width="4" bestFit="1" customWidth="1"/>
    <col min="27" max="27" width="36" bestFit="1" customWidth="1"/>
    <col min="28" max="30" width="36" customWidth="1"/>
    <col min="32" max="32" width="25.85546875" bestFit="1" customWidth="1"/>
    <col min="33" max="33" width="37.42578125" bestFit="1" customWidth="1"/>
    <col min="34" max="34" width="60.85546875" bestFit="1" customWidth="1"/>
    <col min="35" max="35" width="30.42578125" bestFit="1" customWidth="1"/>
    <col min="36" max="36" width="43.140625" bestFit="1" customWidth="1"/>
    <col min="37" max="37" width="30.42578125" bestFit="1" customWidth="1"/>
    <col min="38" max="38" width="31" bestFit="1" customWidth="1"/>
    <col min="39" max="39" width="11.7109375" bestFit="1" customWidth="1"/>
    <col min="40" max="40" width="16.7109375" bestFit="1" customWidth="1"/>
    <col min="41" max="41" width="54.5703125" bestFit="1" customWidth="1"/>
    <col min="42" max="42" width="9.85546875" bestFit="1" customWidth="1"/>
    <col min="43" max="43" width="30.140625" bestFit="1" customWidth="1"/>
    <col min="44" max="44" width="34.42578125" bestFit="1" customWidth="1"/>
    <col min="45" max="45" width="48.5703125" bestFit="1" customWidth="1"/>
  </cols>
  <sheetData>
    <row r="1" spans="1:45">
      <c r="A1" s="14" t="s">
        <v>5622</v>
      </c>
      <c r="B1" s="14" t="s">
        <v>5623</v>
      </c>
      <c r="C1" s="41" t="s">
        <v>5624</v>
      </c>
      <c r="D1" s="41" t="s">
        <v>5625</v>
      </c>
      <c r="E1" s="14" t="s">
        <v>5626</v>
      </c>
      <c r="F1" s="14"/>
      <c r="G1" s="14" t="s">
        <v>5627</v>
      </c>
      <c r="H1" s="14" t="s">
        <v>5628</v>
      </c>
      <c r="I1" s="14" t="s">
        <v>5629</v>
      </c>
      <c r="J1" s="14" t="s">
        <v>5630</v>
      </c>
      <c r="K1" s="14"/>
      <c r="L1" s="14"/>
      <c r="M1" s="14" t="s">
        <v>5631</v>
      </c>
      <c r="N1" s="14"/>
      <c r="O1" s="14"/>
      <c r="P1" s="5" t="s">
        <v>1136</v>
      </c>
      <c r="Q1" s="2" t="s">
        <v>613</v>
      </c>
      <c r="T1" s="14"/>
      <c r="U1" s="14"/>
      <c r="V1" s="14"/>
      <c r="W1" s="14"/>
      <c r="X1" s="14"/>
      <c r="Y1" s="14"/>
      <c r="Z1" s="14"/>
      <c r="AA1" s="41" t="s">
        <v>5625</v>
      </c>
      <c r="AB1" s="41"/>
      <c r="AC1" s="41"/>
      <c r="AD1" s="41"/>
      <c r="AE1" s="14"/>
      <c r="AF1" s="23" t="s">
        <v>5686</v>
      </c>
      <c r="AG1" s="1" t="s">
        <v>5687</v>
      </c>
      <c r="AH1" s="1" t="s">
        <v>5688</v>
      </c>
      <c r="AI1" s="1" t="s">
        <v>5689</v>
      </c>
      <c r="AJ1" s="1" t="s">
        <v>5690</v>
      </c>
      <c r="AK1" s="1" t="s">
        <v>5691</v>
      </c>
      <c r="AL1" s="1" t="s">
        <v>5692</v>
      </c>
      <c r="AM1" s="1" t="s">
        <v>5693</v>
      </c>
      <c r="AN1" s="1" t="s">
        <v>5694</v>
      </c>
      <c r="AO1" s="1" t="s">
        <v>5695</v>
      </c>
      <c r="AP1" s="1" t="s">
        <v>5696</v>
      </c>
      <c r="AQ1" s="1" t="s">
        <v>5697</v>
      </c>
      <c r="AR1" s="1" t="s">
        <v>5698</v>
      </c>
      <c r="AS1" s="1" t="s">
        <v>5699</v>
      </c>
    </row>
    <row r="2" spans="1:45">
      <c r="A2" s="33">
        <v>45477.439495601902</v>
      </c>
      <c r="B2" s="33">
        <v>340056118</v>
      </c>
      <c r="C2" s="42" t="s">
        <v>3380</v>
      </c>
      <c r="D2" s="14" t="s">
        <v>5632</v>
      </c>
      <c r="E2" s="43" t="str">
        <f>VLOOKUP(C2,P$2:Q$539,2,FALSE)</f>
        <v>Aliefta Zulvansyah Bahyperdana</v>
      </c>
      <c r="F2" s="33"/>
      <c r="G2" s="42" t="str">
        <f t="shared" ref="G2:G256" si="0">C2</f>
        <v>222111873</v>
      </c>
      <c r="H2" s="33" t="str">
        <f t="shared" ref="H2:H256" si="1">E2</f>
        <v>Aliefta Zulvansyah Bahyperdana</v>
      </c>
      <c r="I2" s="42">
        <f>B2</f>
        <v>340056118</v>
      </c>
      <c r="J2" s="33" t="str">
        <f>VLOOKUP(I2,$AF$2:$AS$153,5,FALSE)</f>
        <v>Hidayat Ustadi</v>
      </c>
      <c r="K2" s="33"/>
      <c r="L2" s="33"/>
      <c r="M2" s="33">
        <v>0</v>
      </c>
      <c r="N2" s="33"/>
      <c r="O2" s="14"/>
      <c r="P2" s="44" t="s">
        <v>1151</v>
      </c>
      <c r="Q2" s="35" t="s">
        <v>231</v>
      </c>
      <c r="R2" s="41">
        <f>1</f>
        <v>1</v>
      </c>
      <c r="S2" s="14"/>
      <c r="T2" s="14"/>
      <c r="U2" s="14"/>
      <c r="V2" s="14"/>
      <c r="W2" s="14"/>
      <c r="X2" s="14"/>
      <c r="Y2" s="14"/>
      <c r="Z2" s="14"/>
      <c r="AA2" s="14" t="s">
        <v>222</v>
      </c>
      <c r="AB2" s="14"/>
      <c r="AC2" s="14"/>
      <c r="AD2" s="14"/>
      <c r="AE2" s="14"/>
      <c r="AF2" s="23">
        <v>34006302</v>
      </c>
      <c r="AG2" s="1">
        <v>3100</v>
      </c>
      <c r="AH2" s="1" t="s">
        <v>226</v>
      </c>
      <c r="AI2" s="1" t="s">
        <v>5701</v>
      </c>
      <c r="AJ2" s="1" t="s">
        <v>5702</v>
      </c>
      <c r="AK2" s="1" t="s">
        <v>1191</v>
      </c>
      <c r="AL2" s="1" t="s">
        <v>5703</v>
      </c>
      <c r="AM2" s="1" t="s">
        <v>5704</v>
      </c>
      <c r="AN2" s="1" t="s">
        <v>5705</v>
      </c>
      <c r="AO2" s="1" t="s">
        <v>5706</v>
      </c>
      <c r="AP2" s="1" t="s">
        <v>5707</v>
      </c>
      <c r="AQ2" s="1" t="s">
        <v>5708</v>
      </c>
      <c r="AR2" s="1" t="s">
        <v>5709</v>
      </c>
      <c r="AS2" s="1">
        <v>85714228290</v>
      </c>
    </row>
    <row r="3" spans="1:45">
      <c r="A3" s="33">
        <v>45477.439495601902</v>
      </c>
      <c r="B3" s="33">
        <v>340056118</v>
      </c>
      <c r="C3" s="42" t="s">
        <v>2290</v>
      </c>
      <c r="D3" s="14" t="s">
        <v>407</v>
      </c>
      <c r="E3" s="43" t="str">
        <f>VLOOKUP(C3,P$2:Q$539,2,FALSE)</f>
        <v>Angga Fajar Kurnia</v>
      </c>
      <c r="F3" s="33"/>
      <c r="G3" s="42" t="str">
        <f t="shared" si="0"/>
        <v>222111896</v>
      </c>
      <c r="H3" s="33" t="str">
        <f t="shared" si="1"/>
        <v>Angga Fajar Kurnia</v>
      </c>
      <c r="I3" s="42">
        <f>B3</f>
        <v>340056118</v>
      </c>
      <c r="J3" s="33" t="str">
        <f t="shared" ref="J3:J66" si="2">VLOOKUP(I3,$AF$2:$AS$153,5,FALSE)</f>
        <v>Hidayat Ustadi</v>
      </c>
      <c r="K3" s="33"/>
      <c r="L3" s="33"/>
      <c r="M3" s="33">
        <f>IF(D3=E3,0,1)</f>
        <v>0</v>
      </c>
      <c r="N3" s="33"/>
      <c r="O3" s="33"/>
      <c r="P3" s="5" t="s">
        <v>1162</v>
      </c>
      <c r="Q3" s="2" t="s">
        <v>548</v>
      </c>
      <c r="R3" s="41" t="s">
        <v>5633</v>
      </c>
      <c r="S3" s="14"/>
      <c r="T3" s="14"/>
      <c r="U3" s="14"/>
      <c r="V3" s="14"/>
      <c r="W3" s="14"/>
      <c r="X3" s="14"/>
      <c r="Y3" s="14"/>
      <c r="Z3" s="14"/>
      <c r="AA3" s="14" t="s">
        <v>160</v>
      </c>
      <c r="AB3" s="14"/>
      <c r="AC3" s="14"/>
      <c r="AD3" s="14"/>
      <c r="AE3" s="14"/>
      <c r="AF3" s="23">
        <v>320007100</v>
      </c>
      <c r="AG3" s="1">
        <v>3100</v>
      </c>
      <c r="AH3" s="1" t="s">
        <v>226</v>
      </c>
      <c r="AI3" s="1" t="s">
        <v>5712</v>
      </c>
      <c r="AJ3" s="1" t="s">
        <v>5713</v>
      </c>
      <c r="AM3" s="1" t="s">
        <v>5704</v>
      </c>
      <c r="AN3" s="1" t="s">
        <v>5714</v>
      </c>
      <c r="AO3" s="1" t="s">
        <v>5715</v>
      </c>
      <c r="AP3" s="1" t="s">
        <v>5707</v>
      </c>
      <c r="AQ3" s="1" t="s">
        <v>5716</v>
      </c>
      <c r="AR3" s="1" t="s">
        <v>5717</v>
      </c>
      <c r="AS3" s="1">
        <v>85285548137</v>
      </c>
    </row>
    <row r="4" spans="1:45">
      <c r="A4" s="33">
        <v>45477.439495601902</v>
      </c>
      <c r="B4" s="33">
        <v>340056118</v>
      </c>
      <c r="C4" s="42" t="s">
        <v>1363</v>
      </c>
      <c r="D4" s="14" t="s">
        <v>404</v>
      </c>
      <c r="E4" s="43" t="str">
        <f>VLOOKUP(C4,P$2:Q$539,2,FALSE)</f>
        <v>ASTRI NUR INNAYAH</v>
      </c>
      <c r="F4" s="33"/>
      <c r="G4" s="42" t="str">
        <f t="shared" si="0"/>
        <v>222111928</v>
      </c>
      <c r="H4" s="33" t="str">
        <f t="shared" si="1"/>
        <v>ASTRI NUR INNAYAH</v>
      </c>
      <c r="I4" s="42">
        <f>B4</f>
        <v>340056118</v>
      </c>
      <c r="J4" s="33" t="str">
        <f t="shared" si="2"/>
        <v>Hidayat Ustadi</v>
      </c>
      <c r="K4" s="33"/>
      <c r="L4" s="33"/>
      <c r="M4" s="33">
        <f>IF(D4=E4,0,1)</f>
        <v>0</v>
      </c>
      <c r="N4" s="33"/>
      <c r="O4" s="33"/>
      <c r="P4" s="5" t="s">
        <v>1173</v>
      </c>
      <c r="Q4" s="2" t="s">
        <v>33</v>
      </c>
      <c r="R4" s="41">
        <f t="shared" ref="R4:R258" si="3">R3+1</f>
        <v>3</v>
      </c>
      <c r="S4" s="14"/>
      <c r="T4" s="14"/>
      <c r="U4" s="14"/>
      <c r="V4" s="14"/>
      <c r="W4" s="14"/>
      <c r="X4" s="14"/>
      <c r="Y4" s="14"/>
      <c r="Z4" s="14"/>
      <c r="AA4" s="14" t="s">
        <v>230</v>
      </c>
      <c r="AB4" s="14"/>
      <c r="AC4" s="14"/>
      <c r="AD4" s="14"/>
      <c r="AE4" s="14"/>
      <c r="AF4" s="23">
        <v>340011838</v>
      </c>
      <c r="AG4" s="1">
        <v>3100</v>
      </c>
      <c r="AH4" s="1" t="s">
        <v>226</v>
      </c>
      <c r="AI4" s="1" t="s">
        <v>5719</v>
      </c>
      <c r="AJ4" s="1" t="s">
        <v>5720</v>
      </c>
      <c r="AL4" s="1" t="s">
        <v>5721</v>
      </c>
      <c r="AM4" s="1" t="s">
        <v>5704</v>
      </c>
      <c r="AN4" s="1" t="s">
        <v>5722</v>
      </c>
      <c r="AO4" s="1" t="s">
        <v>5715</v>
      </c>
      <c r="AP4" s="1" t="s">
        <v>5707</v>
      </c>
      <c r="AQ4" s="1" t="s">
        <v>5723</v>
      </c>
      <c r="AR4" s="1" t="s">
        <v>5724</v>
      </c>
      <c r="AS4" s="1">
        <v>8129378065</v>
      </c>
    </row>
    <row r="5" spans="1:45">
      <c r="A5" s="33">
        <v>45477.439495601902</v>
      </c>
      <c r="B5" s="33">
        <v>340056118</v>
      </c>
      <c r="C5" s="42" t="s">
        <v>2345</v>
      </c>
      <c r="D5" s="14" t="s">
        <v>409</v>
      </c>
      <c r="E5" s="43" t="str">
        <f>VLOOKUP(C5,P$2:Q$539,2,FALSE)</f>
        <v>Teguh Priharyanto</v>
      </c>
      <c r="F5" s="33"/>
      <c r="G5" s="42" t="str">
        <f t="shared" si="0"/>
        <v>212112395</v>
      </c>
      <c r="H5" s="33" t="str">
        <f t="shared" si="1"/>
        <v>Teguh Priharyanto</v>
      </c>
      <c r="I5" s="42">
        <f>B5</f>
        <v>340056118</v>
      </c>
      <c r="J5" s="33" t="str">
        <f t="shared" si="2"/>
        <v>Hidayat Ustadi</v>
      </c>
      <c r="K5" s="33"/>
      <c r="L5" s="33"/>
      <c r="M5" s="33">
        <f>IF(D5=E5,0,1)</f>
        <v>0</v>
      </c>
      <c r="N5" s="33"/>
      <c r="O5" s="33"/>
      <c r="P5" s="5" t="s">
        <v>1184</v>
      </c>
      <c r="Q5" s="2" t="s">
        <v>454</v>
      </c>
      <c r="R5" s="41">
        <f t="shared" si="3"/>
        <v>4</v>
      </c>
      <c r="S5" s="14"/>
      <c r="T5" s="14"/>
      <c r="U5" s="14"/>
      <c r="V5" s="14"/>
      <c r="W5" s="14"/>
      <c r="X5" s="14"/>
      <c r="Y5" s="14"/>
      <c r="Z5" s="14"/>
      <c r="AA5" s="14" t="s">
        <v>811</v>
      </c>
      <c r="AB5" s="14"/>
      <c r="AC5" s="14"/>
      <c r="AD5" s="14"/>
      <c r="AE5" s="14"/>
      <c r="AF5" s="23">
        <v>340011998</v>
      </c>
      <c r="AG5" s="1">
        <v>3100</v>
      </c>
      <c r="AH5" s="1" t="s">
        <v>226</v>
      </c>
      <c r="AI5" s="1" t="s">
        <v>5726</v>
      </c>
      <c r="AJ5" s="1" t="s">
        <v>5727</v>
      </c>
      <c r="AL5" s="1" t="s">
        <v>5728</v>
      </c>
      <c r="AM5" s="1" t="s">
        <v>5729</v>
      </c>
      <c r="AN5" s="1" t="s">
        <v>5722</v>
      </c>
      <c r="AO5" s="1" t="s">
        <v>5730</v>
      </c>
      <c r="AP5" s="1" t="s">
        <v>5707</v>
      </c>
      <c r="AQ5" s="1" t="s">
        <v>5731</v>
      </c>
      <c r="AR5" s="1" t="s">
        <v>5732</v>
      </c>
      <c r="AS5" s="1">
        <v>8161361065</v>
      </c>
    </row>
    <row r="6" spans="1:45">
      <c r="A6" s="33">
        <v>45477.487952511598</v>
      </c>
      <c r="B6" s="33">
        <v>340054173</v>
      </c>
      <c r="C6" s="42" t="s">
        <v>2725</v>
      </c>
      <c r="D6" s="14" t="s">
        <v>778</v>
      </c>
      <c r="E6" s="43" t="str">
        <f>VLOOKUP(C6,P$2:Q$539,2,FALSE)</f>
        <v>Deffry Chairuachsa</v>
      </c>
      <c r="F6" s="33"/>
      <c r="G6" s="42" t="str">
        <f t="shared" si="0"/>
        <v>112212561</v>
      </c>
      <c r="H6" s="33" t="str">
        <f t="shared" si="1"/>
        <v>Deffry Chairuachsa</v>
      </c>
      <c r="I6" s="42">
        <f>B6</f>
        <v>340054173</v>
      </c>
      <c r="J6" s="33" t="str">
        <f t="shared" si="2"/>
        <v>Umi Salamah</v>
      </c>
      <c r="K6" s="33"/>
      <c r="L6" s="33"/>
      <c r="M6" s="33">
        <f>IF(D6=E6,0,1)</f>
        <v>0</v>
      </c>
      <c r="N6" s="33"/>
      <c r="O6" s="33"/>
      <c r="P6" s="5" t="s">
        <v>1197</v>
      </c>
      <c r="Q6" s="2" t="s">
        <v>664</v>
      </c>
      <c r="R6" s="41">
        <f t="shared" si="3"/>
        <v>5</v>
      </c>
      <c r="S6" s="14"/>
      <c r="T6" s="14"/>
      <c r="U6" s="14"/>
      <c r="V6" s="14"/>
      <c r="W6" s="14"/>
      <c r="X6" s="14"/>
      <c r="Y6" s="14"/>
      <c r="Z6" s="14"/>
      <c r="AA6" s="14" t="s">
        <v>117</v>
      </c>
      <c r="AB6" s="14"/>
      <c r="AC6" s="14"/>
      <c r="AD6" s="14"/>
      <c r="AE6" s="14"/>
      <c r="AF6" s="23">
        <v>340012242</v>
      </c>
      <c r="AG6" s="1">
        <v>1376</v>
      </c>
      <c r="AH6" s="1" t="s">
        <v>5734</v>
      </c>
      <c r="AI6" s="1" t="s">
        <v>5735</v>
      </c>
      <c r="AJ6" s="1" t="s">
        <v>5736</v>
      </c>
      <c r="AL6" s="1" t="s">
        <v>5737</v>
      </c>
      <c r="AM6" s="1" t="s">
        <v>5729</v>
      </c>
      <c r="AN6" s="1" t="s">
        <v>5738</v>
      </c>
      <c r="AO6" s="1" t="s">
        <v>5706</v>
      </c>
      <c r="AP6" s="1" t="s">
        <v>5739</v>
      </c>
      <c r="AQ6" s="1" t="s">
        <v>5740</v>
      </c>
      <c r="AR6" s="1" t="s">
        <v>5741</v>
      </c>
      <c r="AS6" s="1">
        <v>81374554194</v>
      </c>
    </row>
    <row r="7" spans="1:45">
      <c r="A7" s="33">
        <v>45477.546356840299</v>
      </c>
      <c r="B7" s="33">
        <v>340017854</v>
      </c>
      <c r="C7" s="42" t="s">
        <v>5307</v>
      </c>
      <c r="D7" s="14" t="s">
        <v>507</v>
      </c>
      <c r="E7" s="43" t="str">
        <f>VLOOKUP(C7,P$2:Q$539,2,FALSE)</f>
        <v>Archangela Renata Patricia</v>
      </c>
      <c r="F7" s="33"/>
      <c r="G7" s="42" t="str">
        <f t="shared" si="0"/>
        <v>222111914</v>
      </c>
      <c r="H7" s="33" t="str">
        <f t="shared" si="1"/>
        <v>Archangela Renata Patricia</v>
      </c>
      <c r="I7" s="42">
        <f>B7</f>
        <v>340017854</v>
      </c>
      <c r="J7" s="33" t="str">
        <f t="shared" si="2"/>
        <v>Miyan Andi Irawan</v>
      </c>
      <c r="K7" s="33"/>
      <c r="L7" s="33"/>
      <c r="M7" s="33">
        <f>IF(D7=E7,0,1)</f>
        <v>0</v>
      </c>
      <c r="N7" s="33"/>
      <c r="O7" s="33"/>
      <c r="P7" s="5" t="s">
        <v>1209</v>
      </c>
      <c r="Q7" s="2" t="s">
        <v>659</v>
      </c>
      <c r="R7" s="41">
        <f t="shared" si="3"/>
        <v>6</v>
      </c>
      <c r="S7" s="14"/>
      <c r="T7" s="14"/>
      <c r="U7" s="14"/>
      <c r="V7" s="14"/>
      <c r="W7" s="14"/>
      <c r="X7" s="14"/>
      <c r="Y7" s="14"/>
      <c r="Z7" s="14"/>
      <c r="AA7" s="14" t="s">
        <v>5634</v>
      </c>
      <c r="AB7" s="14"/>
      <c r="AC7" s="14"/>
      <c r="AD7" s="14"/>
      <c r="AE7" s="14"/>
      <c r="AF7" s="23">
        <v>340012812</v>
      </c>
      <c r="AG7" s="1">
        <v>3506</v>
      </c>
      <c r="AH7" s="1" t="s">
        <v>676</v>
      </c>
      <c r="AI7" s="1" t="s">
        <v>5743</v>
      </c>
      <c r="AJ7" s="1" t="s">
        <v>5744</v>
      </c>
      <c r="AL7" s="1" t="s">
        <v>5745</v>
      </c>
      <c r="AM7" s="1" t="s">
        <v>5729</v>
      </c>
      <c r="AN7" s="1" t="s">
        <v>5714</v>
      </c>
      <c r="AO7" s="1" t="s">
        <v>5706</v>
      </c>
      <c r="AP7" s="1" t="s">
        <v>5707</v>
      </c>
      <c r="AQ7" s="1" t="s">
        <v>5746</v>
      </c>
      <c r="AR7" s="1" t="s">
        <v>5747</v>
      </c>
      <c r="AS7" s="1">
        <v>8152343537</v>
      </c>
    </row>
    <row r="8" spans="1:45">
      <c r="A8" s="33">
        <v>45477.546356840299</v>
      </c>
      <c r="B8" s="33">
        <v>340017854</v>
      </c>
      <c r="C8" s="42" t="s">
        <v>4521</v>
      </c>
      <c r="D8" s="14" t="s">
        <v>510</v>
      </c>
      <c r="E8" s="43" t="str">
        <f>VLOOKUP(C8,P$2:Q$539,2,FALSE)</f>
        <v>Uswatun Alifah</v>
      </c>
      <c r="F8" s="33"/>
      <c r="G8" s="42" t="str">
        <f t="shared" si="0"/>
        <v>212112405</v>
      </c>
      <c r="H8" s="33" t="str">
        <f t="shared" si="1"/>
        <v>Uswatun Alifah</v>
      </c>
      <c r="I8" s="42">
        <f>B8</f>
        <v>340017854</v>
      </c>
      <c r="J8" s="33" t="str">
        <f t="shared" si="2"/>
        <v>Miyan Andi Irawan</v>
      </c>
      <c r="K8" s="33"/>
      <c r="L8" s="33"/>
      <c r="M8" s="33">
        <f>IF(D8=E8,0,1)</f>
        <v>0</v>
      </c>
      <c r="N8" s="33"/>
      <c r="O8" s="33"/>
      <c r="P8" s="5" t="s">
        <v>1216</v>
      </c>
      <c r="Q8" s="2" t="s">
        <v>514</v>
      </c>
      <c r="R8" s="41">
        <f t="shared" si="3"/>
        <v>7</v>
      </c>
      <c r="S8" s="14"/>
      <c r="T8" s="14"/>
      <c r="U8" s="14"/>
      <c r="V8" s="14"/>
      <c r="W8" s="14"/>
      <c r="X8" s="14"/>
      <c r="Y8" s="14"/>
      <c r="Z8" s="14"/>
      <c r="AA8" s="14" t="s">
        <v>436</v>
      </c>
      <c r="AB8" s="14"/>
      <c r="AC8" s="14"/>
      <c r="AD8" s="14"/>
      <c r="AE8" s="14"/>
      <c r="AF8" s="23">
        <v>340013074</v>
      </c>
      <c r="AG8" s="1">
        <v>3315</v>
      </c>
      <c r="AH8" s="1" t="s">
        <v>5749</v>
      </c>
      <c r="AI8" s="1" t="s">
        <v>5750</v>
      </c>
      <c r="AJ8" s="1" t="s">
        <v>5751</v>
      </c>
      <c r="AL8" s="1" t="s">
        <v>5752</v>
      </c>
      <c r="AM8" s="1" t="s">
        <v>5729</v>
      </c>
      <c r="AN8" s="1" t="s">
        <v>5738</v>
      </c>
      <c r="AO8" s="1" t="s">
        <v>5753</v>
      </c>
      <c r="AP8" s="1" t="s">
        <v>5739</v>
      </c>
      <c r="AQ8" s="1" t="s">
        <v>5754</v>
      </c>
      <c r="AR8" s="1" t="s">
        <v>5755</v>
      </c>
      <c r="AS8" s="1">
        <v>85777400465</v>
      </c>
    </row>
    <row r="9" spans="1:45">
      <c r="A9" s="33">
        <v>45477.546356840299</v>
      </c>
      <c r="B9" s="33">
        <v>340017854</v>
      </c>
      <c r="C9" s="42" t="s">
        <v>5531</v>
      </c>
      <c r="D9" s="14" t="s">
        <v>511</v>
      </c>
      <c r="E9" s="43" t="str">
        <f>VLOOKUP(C9,P$2:Q$539,2,FALSE)</f>
        <v>Zena Azzahra Dzunnurain</v>
      </c>
      <c r="F9" s="33"/>
      <c r="G9" s="42" t="str">
        <f t="shared" si="0"/>
        <v>212112431</v>
      </c>
      <c r="H9" s="33" t="str">
        <f t="shared" si="1"/>
        <v>Zena Azzahra Dzunnurain</v>
      </c>
      <c r="I9" s="42">
        <f>B9</f>
        <v>340017854</v>
      </c>
      <c r="J9" s="33" t="str">
        <f t="shared" si="2"/>
        <v>Miyan Andi Irawan</v>
      </c>
      <c r="K9" s="33"/>
      <c r="L9" s="33"/>
      <c r="M9" s="33">
        <f>IF(D9=E9,0,1)</f>
        <v>0</v>
      </c>
      <c r="N9" s="33"/>
      <c r="O9" s="45"/>
      <c r="P9" s="5" t="s">
        <v>1228</v>
      </c>
      <c r="Q9" s="2" t="s">
        <v>127</v>
      </c>
      <c r="R9" s="41">
        <f t="shared" si="3"/>
        <v>8</v>
      </c>
      <c r="S9" s="14"/>
      <c r="T9" s="14"/>
      <c r="U9" s="14"/>
      <c r="V9" s="14"/>
      <c r="W9" s="14"/>
      <c r="X9" s="14"/>
      <c r="Y9" s="14"/>
      <c r="Z9" s="14"/>
      <c r="AA9" s="14" t="s">
        <v>909</v>
      </c>
      <c r="AB9" s="14"/>
      <c r="AC9" s="14"/>
      <c r="AD9" s="14"/>
      <c r="AE9" s="14"/>
      <c r="AF9" s="23">
        <v>340013127</v>
      </c>
      <c r="AG9" s="1">
        <v>3374</v>
      </c>
      <c r="AH9" s="1" t="s">
        <v>397</v>
      </c>
      <c r="AI9" s="1" t="s">
        <v>5757</v>
      </c>
      <c r="AJ9" s="1" t="s">
        <v>5758</v>
      </c>
      <c r="AK9" s="1" t="s">
        <v>1191</v>
      </c>
      <c r="AL9" s="1" t="s">
        <v>5737</v>
      </c>
      <c r="AM9" s="1" t="s">
        <v>5729</v>
      </c>
      <c r="AN9" s="1" t="s">
        <v>5738</v>
      </c>
      <c r="AO9" s="1" t="s">
        <v>5706</v>
      </c>
      <c r="AP9" s="1" t="s">
        <v>5739</v>
      </c>
      <c r="AQ9" s="1" t="s">
        <v>5759</v>
      </c>
      <c r="AR9" s="1" t="s">
        <v>5760</v>
      </c>
      <c r="AS9" s="1">
        <v>8977979888</v>
      </c>
    </row>
    <row r="10" spans="1:45">
      <c r="A10" s="33">
        <v>45477.6287978357</v>
      </c>
      <c r="B10" s="33">
        <v>340056219</v>
      </c>
      <c r="C10" s="42" t="s">
        <v>5041</v>
      </c>
      <c r="D10" s="14" t="s">
        <v>425</v>
      </c>
      <c r="E10" s="43" t="str">
        <f>VLOOKUP(C10,P$2:Q$539,2,FALSE)</f>
        <v>IKHLASUL A'MAL</v>
      </c>
      <c r="F10" s="33"/>
      <c r="G10" s="42" t="str">
        <f t="shared" si="0"/>
        <v>212112105</v>
      </c>
      <c r="H10" s="33" t="str">
        <f t="shared" si="1"/>
        <v>IKHLASUL A'MAL</v>
      </c>
      <c r="I10" s="42">
        <f>B10</f>
        <v>340056219</v>
      </c>
      <c r="J10" s="33" t="str">
        <f t="shared" si="2"/>
        <v>Arif Kurnia Wicaksana</v>
      </c>
      <c r="K10" s="33"/>
      <c r="L10" s="33"/>
      <c r="M10" s="33">
        <f>IF(D10=E10,0,1)</f>
        <v>0</v>
      </c>
      <c r="N10" s="33"/>
      <c r="O10" s="33"/>
      <c r="P10" s="5" t="s">
        <v>1240</v>
      </c>
      <c r="Q10" s="2" t="s">
        <v>545</v>
      </c>
      <c r="R10" s="41">
        <f t="shared" si="3"/>
        <v>9</v>
      </c>
      <c r="S10" s="14"/>
      <c r="T10" s="14"/>
      <c r="U10" s="14"/>
      <c r="V10" s="14"/>
      <c r="W10" s="14"/>
      <c r="X10" s="14"/>
      <c r="Y10" s="14"/>
      <c r="Z10" s="14"/>
      <c r="AA10" s="14" t="s">
        <v>5635</v>
      </c>
      <c r="AB10" s="14"/>
      <c r="AC10" s="14"/>
      <c r="AD10" s="14"/>
      <c r="AE10" s="14"/>
      <c r="AF10" s="23">
        <v>340013352</v>
      </c>
      <c r="AG10" s="1">
        <v>3508</v>
      </c>
      <c r="AH10" s="1" t="s">
        <v>685</v>
      </c>
      <c r="AI10" s="1" t="s">
        <v>5762</v>
      </c>
      <c r="AJ10" s="1" t="s">
        <v>5763</v>
      </c>
      <c r="AL10" s="1" t="s">
        <v>5764</v>
      </c>
      <c r="AM10" s="1" t="s">
        <v>5729</v>
      </c>
      <c r="AN10" s="1" t="s">
        <v>5738</v>
      </c>
      <c r="AO10" s="1" t="s">
        <v>5753</v>
      </c>
      <c r="AP10" s="1" t="s">
        <v>5765</v>
      </c>
      <c r="AQ10" s="1" t="s">
        <v>5766</v>
      </c>
      <c r="AR10" s="1" t="s">
        <v>5767</v>
      </c>
      <c r="AS10" s="1">
        <v>82330274706</v>
      </c>
    </row>
    <row r="11" spans="1:45">
      <c r="A11" s="33">
        <v>45477.6287978357</v>
      </c>
      <c r="B11" s="33">
        <v>340056219</v>
      </c>
      <c r="C11" s="42" t="s">
        <v>5239</v>
      </c>
      <c r="D11" s="14" t="s">
        <v>426</v>
      </c>
      <c r="E11" s="43" t="str">
        <f>VLOOKUP(C11,P$2:Q$539,2,FALSE)</f>
        <v>M. Toriq Al Hijrah</v>
      </c>
      <c r="F11" s="33"/>
      <c r="G11" s="42" t="str">
        <f t="shared" si="0"/>
        <v>212112166</v>
      </c>
      <c r="H11" s="33" t="str">
        <f t="shared" si="1"/>
        <v>M. Toriq Al Hijrah</v>
      </c>
      <c r="I11" s="42">
        <f>B11</f>
        <v>340056219</v>
      </c>
      <c r="J11" s="33" t="str">
        <f t="shared" si="2"/>
        <v>Arif Kurnia Wicaksana</v>
      </c>
      <c r="K11" s="33"/>
      <c r="L11" s="33"/>
      <c r="M11" s="33">
        <f>IF(D11=E11,0,1)</f>
        <v>0</v>
      </c>
      <c r="N11" s="33"/>
      <c r="O11" s="33"/>
      <c r="P11" s="5" t="s">
        <v>1251</v>
      </c>
      <c r="Q11" s="2" t="s">
        <v>606</v>
      </c>
      <c r="R11" s="41">
        <f t="shared" si="3"/>
        <v>10</v>
      </c>
      <c r="S11" s="14"/>
      <c r="T11" s="14"/>
      <c r="U11" s="14"/>
      <c r="V11" s="14"/>
      <c r="W11" s="14"/>
      <c r="X11" s="14"/>
      <c r="Y11" s="14"/>
      <c r="Z11" s="14"/>
      <c r="AA11" s="14" t="s">
        <v>5636</v>
      </c>
      <c r="AB11" s="14"/>
      <c r="AC11" s="14"/>
      <c r="AD11" s="14"/>
      <c r="AE11" s="14"/>
      <c r="AF11" s="23">
        <v>340013455</v>
      </c>
      <c r="AG11" s="1">
        <v>5100</v>
      </c>
      <c r="AH11" s="1" t="s">
        <v>785</v>
      </c>
      <c r="AI11" s="1" t="s">
        <v>5769</v>
      </c>
      <c r="AJ11" s="1" t="s">
        <v>5770</v>
      </c>
      <c r="AK11" s="1" t="s">
        <v>5771</v>
      </c>
      <c r="AL11" s="1" t="s">
        <v>5772</v>
      </c>
      <c r="AM11" s="1" t="s">
        <v>5729</v>
      </c>
      <c r="AN11" s="1" t="s">
        <v>5722</v>
      </c>
      <c r="AO11" s="1" t="s">
        <v>5773</v>
      </c>
      <c r="AP11" s="1" t="s">
        <v>5707</v>
      </c>
      <c r="AQ11" s="1" t="s">
        <v>5774</v>
      </c>
      <c r="AR11" s="1" t="s">
        <v>1191</v>
      </c>
      <c r="AS11" s="1">
        <v>81339865576</v>
      </c>
    </row>
    <row r="12" spans="1:45">
      <c r="A12" s="33">
        <v>45477.6287978357</v>
      </c>
      <c r="B12" s="33">
        <v>340056219</v>
      </c>
      <c r="C12" s="42" t="s">
        <v>4845</v>
      </c>
      <c r="D12" s="14" t="s">
        <v>422</v>
      </c>
      <c r="E12" s="43" t="str">
        <f>VLOOKUP(C12,P$2:Q$539,2,FALSE)</f>
        <v>Rakaninda Indah Kuswardani</v>
      </c>
      <c r="F12" s="33"/>
      <c r="G12" s="42" t="str">
        <f t="shared" si="0"/>
        <v>222112305</v>
      </c>
      <c r="H12" s="33" t="str">
        <f t="shared" si="1"/>
        <v>Rakaninda Indah Kuswardani</v>
      </c>
      <c r="I12" s="42">
        <f>B12</f>
        <v>340056219</v>
      </c>
      <c r="J12" s="33" t="str">
        <f t="shared" si="2"/>
        <v>Arif Kurnia Wicaksana</v>
      </c>
      <c r="K12" s="33"/>
      <c r="L12" s="33"/>
      <c r="M12" s="33">
        <f>IF(D12=E12,0,1)</f>
        <v>0</v>
      </c>
      <c r="N12" s="33"/>
      <c r="O12" s="45"/>
      <c r="P12" s="5" t="s">
        <v>1259</v>
      </c>
      <c r="Q12" s="27" t="s">
        <v>704</v>
      </c>
      <c r="R12" s="41">
        <f t="shared" si="3"/>
        <v>11</v>
      </c>
      <c r="S12" s="14"/>
      <c r="T12" s="14"/>
      <c r="U12" s="14"/>
      <c r="V12" s="14"/>
      <c r="W12" s="14"/>
      <c r="X12" s="14"/>
      <c r="Y12" s="14"/>
      <c r="Z12" s="14"/>
      <c r="AA12" s="14" t="s">
        <v>357</v>
      </c>
      <c r="AB12" s="14"/>
      <c r="AC12" s="14"/>
      <c r="AD12" s="14"/>
      <c r="AE12" s="14"/>
      <c r="AF12" s="23">
        <v>340013546</v>
      </c>
      <c r="AG12" s="1">
        <v>1375</v>
      </c>
      <c r="AH12" s="1" t="s">
        <v>129</v>
      </c>
      <c r="AI12" s="1" t="s">
        <v>5776</v>
      </c>
      <c r="AJ12" s="1" t="s">
        <v>5777</v>
      </c>
      <c r="AL12" s="1" t="s">
        <v>5778</v>
      </c>
      <c r="AM12" s="1" t="s">
        <v>5729</v>
      </c>
      <c r="AN12" s="1" t="s">
        <v>5738</v>
      </c>
      <c r="AO12" s="1" t="s">
        <v>5753</v>
      </c>
      <c r="AP12" s="1" t="s">
        <v>5765</v>
      </c>
      <c r="AQ12" s="1" t="s">
        <v>5779</v>
      </c>
      <c r="AR12" s="1" t="s">
        <v>5780</v>
      </c>
      <c r="AS12" s="1">
        <v>85156580249</v>
      </c>
    </row>
    <row r="13" spans="1:45">
      <c r="A13" s="33">
        <v>45478.3918132986</v>
      </c>
      <c r="B13" s="33">
        <v>340017893</v>
      </c>
      <c r="C13" s="46" t="s">
        <v>1240</v>
      </c>
      <c r="D13" s="14" t="s">
        <v>545</v>
      </c>
      <c r="E13" s="43" t="str">
        <f>VLOOKUP(C13,P$2:Q$539,2,FALSE)</f>
        <v>Faqih Indra Lesmana</v>
      </c>
      <c r="F13" s="33"/>
      <c r="G13" s="42" t="str">
        <f t="shared" si="0"/>
        <v>222112039</v>
      </c>
      <c r="H13" s="33" t="str">
        <f t="shared" si="1"/>
        <v>Faqih Indra Lesmana</v>
      </c>
      <c r="I13" s="42">
        <f>B13</f>
        <v>340017893</v>
      </c>
      <c r="J13" s="33" t="str">
        <f t="shared" si="2"/>
        <v>Adnan Puji Wahyudi</v>
      </c>
      <c r="K13" s="33"/>
      <c r="L13" s="33"/>
      <c r="M13" s="33">
        <f>IF(D13=E13,0,1)</f>
        <v>0</v>
      </c>
      <c r="N13" s="33"/>
      <c r="O13" s="45"/>
      <c r="P13" s="5" t="s">
        <v>1270</v>
      </c>
      <c r="Q13" s="2" t="s">
        <v>433</v>
      </c>
      <c r="R13" s="41">
        <f t="shared" si="3"/>
        <v>12</v>
      </c>
      <c r="S13" s="14"/>
      <c r="T13" s="14"/>
      <c r="U13" s="14"/>
      <c r="V13" s="14"/>
      <c r="W13" s="14"/>
      <c r="X13" s="14"/>
      <c r="Y13" s="14"/>
      <c r="Z13" s="14"/>
      <c r="AA13" s="14" t="s">
        <v>375</v>
      </c>
      <c r="AB13" s="14"/>
      <c r="AC13" s="14"/>
      <c r="AD13" s="14"/>
      <c r="AE13" s="14"/>
      <c r="AF13" s="23">
        <v>340013770</v>
      </c>
      <c r="AG13" s="1">
        <v>3319</v>
      </c>
      <c r="AH13" s="1" t="s">
        <v>385</v>
      </c>
      <c r="AI13" s="1" t="s">
        <v>5782</v>
      </c>
      <c r="AJ13" s="1" t="s">
        <v>5783</v>
      </c>
      <c r="AL13" s="1" t="s">
        <v>5784</v>
      </c>
      <c r="AM13" s="1" t="s">
        <v>5729</v>
      </c>
      <c r="AN13" s="1" t="s">
        <v>5714</v>
      </c>
      <c r="AO13" s="1" t="s">
        <v>5753</v>
      </c>
      <c r="AP13" s="1" t="s">
        <v>5707</v>
      </c>
      <c r="AQ13" s="1" t="s">
        <v>5785</v>
      </c>
      <c r="AR13" s="1" t="s">
        <v>5786</v>
      </c>
      <c r="AS13" s="1">
        <v>895605015005</v>
      </c>
    </row>
    <row r="14" spans="1:45">
      <c r="A14" s="33">
        <v>45478.3918132986</v>
      </c>
      <c r="B14" s="33">
        <v>340017893</v>
      </c>
      <c r="C14" s="46" t="s">
        <v>4113</v>
      </c>
      <c r="D14" s="14" t="s">
        <v>546</v>
      </c>
      <c r="E14" s="43" t="str">
        <f>VLOOKUP(C14,P$2:Q$539,2,FALSE)</f>
        <v>Feza Raffa Arnanda</v>
      </c>
      <c r="F14" s="33"/>
      <c r="G14" s="42" t="str">
        <f t="shared" si="0"/>
        <v>222112058</v>
      </c>
      <c r="H14" s="33" t="str">
        <f t="shared" si="1"/>
        <v>Feza Raffa Arnanda</v>
      </c>
      <c r="I14" s="42">
        <f>B14</f>
        <v>340017893</v>
      </c>
      <c r="J14" s="33" t="str">
        <f t="shared" si="2"/>
        <v>Adnan Puji Wahyudi</v>
      </c>
      <c r="K14" s="33"/>
      <c r="L14" s="33"/>
      <c r="M14" s="33">
        <f>IF(D14=E14,0,1)</f>
        <v>0</v>
      </c>
      <c r="N14" s="33"/>
      <c r="O14" s="33"/>
      <c r="P14" s="5" t="s">
        <v>1282</v>
      </c>
      <c r="Q14" s="2" t="s">
        <v>697</v>
      </c>
      <c r="R14" s="41">
        <f t="shared" si="3"/>
        <v>13</v>
      </c>
      <c r="S14" s="14"/>
      <c r="T14" s="14"/>
      <c r="U14" s="14"/>
      <c r="V14" s="14"/>
      <c r="W14" s="14"/>
      <c r="X14" s="14"/>
      <c r="Y14" s="14"/>
      <c r="Z14" s="14"/>
      <c r="AA14" s="14" t="s">
        <v>339</v>
      </c>
      <c r="AB14" s="14"/>
      <c r="AC14" s="14"/>
      <c r="AD14" s="14"/>
      <c r="AE14" s="14"/>
      <c r="AF14" s="23">
        <v>340014135</v>
      </c>
      <c r="AG14" s="1">
        <v>3404</v>
      </c>
      <c r="AH14" s="1" t="s">
        <v>608</v>
      </c>
      <c r="AI14" s="1" t="s">
        <v>5788</v>
      </c>
      <c r="AJ14" s="1" t="s">
        <v>5789</v>
      </c>
      <c r="AK14" s="1" t="s">
        <v>5790</v>
      </c>
      <c r="AL14" s="1" t="s">
        <v>5791</v>
      </c>
      <c r="AM14" s="1" t="s">
        <v>5729</v>
      </c>
      <c r="AN14" s="1" t="s">
        <v>5722</v>
      </c>
      <c r="AO14" s="1" t="s">
        <v>5715</v>
      </c>
      <c r="AP14" s="1" t="s">
        <v>5707</v>
      </c>
      <c r="AQ14" s="1" t="s">
        <v>5792</v>
      </c>
      <c r="AR14" s="1" t="s">
        <v>5793</v>
      </c>
      <c r="AS14" s="1">
        <v>81328718831</v>
      </c>
    </row>
    <row r="15" spans="1:45">
      <c r="A15" s="33">
        <v>45478.3918132986</v>
      </c>
      <c r="B15" s="33">
        <v>340017893</v>
      </c>
      <c r="C15" s="46" t="s">
        <v>2399</v>
      </c>
      <c r="D15" s="14" t="s">
        <v>547</v>
      </c>
      <c r="E15" s="43" t="str">
        <f>VLOOKUP(C15,P$2:Q$539,2,FALSE)</f>
        <v>Firda Azzahrotunnisa</v>
      </c>
      <c r="F15" s="33"/>
      <c r="G15" s="42" t="str">
        <f t="shared" si="0"/>
        <v>212112061</v>
      </c>
      <c r="H15" s="33" t="str">
        <f t="shared" si="1"/>
        <v>Firda Azzahrotunnisa</v>
      </c>
      <c r="I15" s="42">
        <f>B15</f>
        <v>340017893</v>
      </c>
      <c r="J15" s="33" t="str">
        <f t="shared" si="2"/>
        <v>Adnan Puji Wahyudi</v>
      </c>
      <c r="K15" s="33"/>
      <c r="L15" s="33"/>
      <c r="M15" s="33">
        <f>IF(D15=E15,0,1)</f>
        <v>0</v>
      </c>
      <c r="N15" s="33"/>
      <c r="O15" s="33"/>
      <c r="P15" s="5" t="s">
        <v>1292</v>
      </c>
      <c r="Q15" s="2" t="s">
        <v>1293</v>
      </c>
      <c r="R15" s="41">
        <f t="shared" si="3"/>
        <v>14</v>
      </c>
      <c r="S15" s="14"/>
      <c r="T15" s="14"/>
      <c r="U15" s="14"/>
      <c r="V15" s="14"/>
      <c r="W15" s="14"/>
      <c r="X15" s="14"/>
      <c r="Y15" s="14"/>
      <c r="Z15" s="14"/>
      <c r="AA15" s="14" t="s">
        <v>900</v>
      </c>
      <c r="AB15" s="14"/>
      <c r="AC15" s="14"/>
      <c r="AD15" s="14"/>
      <c r="AE15" s="14"/>
      <c r="AF15" s="23">
        <v>340014368</v>
      </c>
      <c r="AG15" s="1">
        <v>1771</v>
      </c>
      <c r="AH15" s="1" t="s">
        <v>185</v>
      </c>
      <c r="AI15" s="1" t="s">
        <v>5795</v>
      </c>
      <c r="AJ15" s="1" t="s">
        <v>5796</v>
      </c>
      <c r="AK15" s="1" t="s">
        <v>5790</v>
      </c>
      <c r="AL15" s="1" t="s">
        <v>5797</v>
      </c>
      <c r="AM15" s="1" t="s">
        <v>5729</v>
      </c>
      <c r="AN15" s="1" t="s">
        <v>5722</v>
      </c>
      <c r="AO15" s="1" t="s">
        <v>5715</v>
      </c>
      <c r="AP15" s="1" t="s">
        <v>5707</v>
      </c>
      <c r="AQ15" s="1" t="s">
        <v>5798</v>
      </c>
      <c r="AR15" s="1" t="s">
        <v>5799</v>
      </c>
      <c r="AS15" s="1">
        <v>81377629568</v>
      </c>
    </row>
    <row r="16" spans="1:45">
      <c r="A16" s="33">
        <v>45478.3918132986</v>
      </c>
      <c r="B16" s="33">
        <v>340017893</v>
      </c>
      <c r="C16" s="42" t="s">
        <v>3411</v>
      </c>
      <c r="D16" s="14" t="s">
        <v>542</v>
      </c>
      <c r="E16" s="43" t="str">
        <f>VLOOKUP(C16,P$2:Q$539,2,FALSE)</f>
        <v>Nito Sudinata</v>
      </c>
      <c r="F16" s="33"/>
      <c r="G16" s="42" t="str">
        <f t="shared" si="0"/>
        <v>112212801</v>
      </c>
      <c r="H16" s="33" t="str">
        <f t="shared" si="1"/>
        <v>Nito Sudinata</v>
      </c>
      <c r="I16" s="42">
        <f>B16</f>
        <v>340017893</v>
      </c>
      <c r="J16" s="33" t="str">
        <f t="shared" si="2"/>
        <v>Adnan Puji Wahyudi</v>
      </c>
      <c r="K16" s="33"/>
      <c r="L16" s="33"/>
      <c r="M16" s="33">
        <f>IF(D16=E16,0,1)</f>
        <v>0</v>
      </c>
      <c r="N16" s="33"/>
      <c r="O16" s="33"/>
      <c r="P16" s="5" t="s">
        <v>1302</v>
      </c>
      <c r="Q16" s="2" t="s">
        <v>243</v>
      </c>
      <c r="R16" s="41">
        <f t="shared" si="3"/>
        <v>15</v>
      </c>
      <c r="S16" s="14"/>
      <c r="T16" s="14"/>
      <c r="U16" s="14"/>
      <c r="V16" s="14"/>
      <c r="W16" s="14"/>
      <c r="X16" s="14"/>
      <c r="Y16" s="14"/>
      <c r="Z16" s="14"/>
      <c r="AA16" s="14" t="s">
        <v>456</v>
      </c>
      <c r="AB16" s="14"/>
      <c r="AC16" s="14"/>
      <c r="AD16" s="14"/>
      <c r="AE16" s="14"/>
      <c r="AF16" s="23">
        <v>340014586</v>
      </c>
      <c r="AG16" s="1">
        <v>3100</v>
      </c>
      <c r="AH16" s="1" t="s">
        <v>226</v>
      </c>
      <c r="AI16" s="1" t="s">
        <v>5801</v>
      </c>
      <c r="AJ16" s="1" t="s">
        <v>5802</v>
      </c>
      <c r="AL16" s="1" t="s">
        <v>5803</v>
      </c>
      <c r="AM16" s="1" t="s">
        <v>5729</v>
      </c>
      <c r="AN16" s="1" t="s">
        <v>5738</v>
      </c>
      <c r="AO16" s="1" t="s">
        <v>5804</v>
      </c>
      <c r="AP16" s="1" t="s">
        <v>5765</v>
      </c>
      <c r="AQ16" s="1" t="s">
        <v>5805</v>
      </c>
      <c r="AR16" s="1" t="s">
        <v>5806</v>
      </c>
      <c r="AS16" s="1">
        <v>81510330421</v>
      </c>
    </row>
    <row r="17" spans="1:45">
      <c r="A17" s="33">
        <v>45478.593987222201</v>
      </c>
      <c r="B17" s="33">
        <v>340014368</v>
      </c>
      <c r="C17" s="42" t="s">
        <v>1509</v>
      </c>
      <c r="D17" s="14" t="s">
        <v>183</v>
      </c>
      <c r="E17" s="43" t="str">
        <f>VLOOKUP(C17,P$2:Q$539,2,FALSE)</f>
        <v>Rizky Rahmadani</v>
      </c>
      <c r="F17" s="33"/>
      <c r="G17" s="42" t="str">
        <f t="shared" si="0"/>
        <v>222112332</v>
      </c>
      <c r="H17" s="33" t="str">
        <f t="shared" si="1"/>
        <v>Rizky Rahmadani</v>
      </c>
      <c r="I17" s="42">
        <f>B17</f>
        <v>340014368</v>
      </c>
      <c r="J17" s="33" t="str">
        <f t="shared" si="2"/>
        <v>Sriwiyana Teguh Ananto</v>
      </c>
      <c r="K17" s="33"/>
      <c r="L17" s="33"/>
      <c r="M17" s="33">
        <f>IF(D17=E17,0,1)</f>
        <v>0</v>
      </c>
      <c r="N17" s="33"/>
      <c r="O17" s="33"/>
      <c r="P17" s="5" t="s">
        <v>1312</v>
      </c>
      <c r="Q17" s="2" t="s">
        <v>715</v>
      </c>
      <c r="R17" s="41">
        <f t="shared" si="3"/>
        <v>16</v>
      </c>
      <c r="S17" s="14"/>
      <c r="T17" s="14"/>
      <c r="U17" s="14"/>
      <c r="V17" s="14"/>
      <c r="W17" s="14"/>
      <c r="X17" s="14"/>
      <c r="Y17" s="14"/>
      <c r="Z17" s="14"/>
      <c r="AA17" s="14" t="s">
        <v>910</v>
      </c>
      <c r="AB17" s="14"/>
      <c r="AC17" s="14"/>
      <c r="AD17" s="14"/>
      <c r="AE17" s="14"/>
      <c r="AF17" s="23">
        <v>340014782</v>
      </c>
      <c r="AG17" s="1">
        <v>3175</v>
      </c>
      <c r="AH17" s="1" t="s">
        <v>310</v>
      </c>
      <c r="AI17" s="1" t="s">
        <v>5808</v>
      </c>
      <c r="AJ17" s="1" t="s">
        <v>5809</v>
      </c>
      <c r="AL17" s="1" t="s">
        <v>5737</v>
      </c>
      <c r="AM17" s="1" t="s">
        <v>5729</v>
      </c>
      <c r="AN17" s="1" t="s">
        <v>5738</v>
      </c>
      <c r="AO17" s="1" t="s">
        <v>5706</v>
      </c>
      <c r="AP17" s="1" t="s">
        <v>5739</v>
      </c>
      <c r="AQ17" s="1" t="s">
        <v>5810</v>
      </c>
      <c r="AR17" s="1" t="s">
        <v>5811</v>
      </c>
      <c r="AS17" s="1">
        <v>85846951781</v>
      </c>
    </row>
    <row r="18" spans="1:45">
      <c r="A18" s="33">
        <v>45478.598483668997</v>
      </c>
      <c r="B18" s="33">
        <v>340056117</v>
      </c>
      <c r="C18" s="42" t="s">
        <v>1373</v>
      </c>
      <c r="D18" s="14" t="s">
        <v>863</v>
      </c>
      <c r="E18" s="43" t="str">
        <f>VLOOKUP(C18,P$2:Q$539,2,FALSE)</f>
        <v>Anisa Nur Oktaviani</v>
      </c>
      <c r="F18" s="33"/>
      <c r="G18" s="42" t="str">
        <f t="shared" si="0"/>
        <v>222111902</v>
      </c>
      <c r="H18" s="33" t="str">
        <f t="shared" si="1"/>
        <v>Anisa Nur Oktaviani</v>
      </c>
      <c r="I18" s="42">
        <f>B18</f>
        <v>340056117</v>
      </c>
      <c r="J18" s="33" t="str">
        <f t="shared" si="2"/>
        <v>Farida Amina</v>
      </c>
      <c r="K18" s="33"/>
      <c r="L18" s="33"/>
      <c r="M18" s="33">
        <f>IF(D18=E18,0,1)</f>
        <v>0</v>
      </c>
      <c r="N18" s="33"/>
      <c r="O18" s="33"/>
      <c r="P18" s="5" t="s">
        <v>1323</v>
      </c>
      <c r="Q18" s="2" t="s">
        <v>1324</v>
      </c>
      <c r="R18" s="41">
        <f t="shared" si="3"/>
        <v>17</v>
      </c>
      <c r="S18" s="14"/>
      <c r="T18" s="14"/>
      <c r="U18" s="14"/>
      <c r="V18" s="14"/>
      <c r="W18" s="14"/>
      <c r="X18" s="14"/>
      <c r="Y18" s="14"/>
      <c r="Z18" s="14"/>
      <c r="AA18" s="14" t="s">
        <v>312</v>
      </c>
      <c r="AB18" s="14"/>
      <c r="AC18" s="14"/>
      <c r="AD18" s="14"/>
      <c r="AE18" s="14"/>
      <c r="AF18" s="23">
        <v>340014877</v>
      </c>
      <c r="AG18" s="1">
        <v>3278</v>
      </c>
      <c r="AH18" s="1" t="s">
        <v>364</v>
      </c>
      <c r="AI18" s="1" t="s">
        <v>5813</v>
      </c>
      <c r="AJ18" s="1" t="s">
        <v>5814</v>
      </c>
      <c r="AL18" s="1" t="s">
        <v>5815</v>
      </c>
      <c r="AM18" s="1" t="s">
        <v>5729</v>
      </c>
      <c r="AN18" s="1" t="s">
        <v>5714</v>
      </c>
      <c r="AO18" s="1" t="s">
        <v>5753</v>
      </c>
      <c r="AP18" s="1" t="s">
        <v>5707</v>
      </c>
      <c r="AQ18" s="1" t="s">
        <v>5816</v>
      </c>
      <c r="AR18" s="1" t="s">
        <v>5817</v>
      </c>
      <c r="AS18" s="1">
        <v>81546804180</v>
      </c>
    </row>
    <row r="19" spans="1:45">
      <c r="A19" s="33">
        <v>45478.598483668997</v>
      </c>
      <c r="B19" s="33">
        <v>340056117</v>
      </c>
      <c r="C19" s="42" t="s">
        <v>1470</v>
      </c>
      <c r="D19" s="14" t="s">
        <v>864</v>
      </c>
      <c r="E19" s="43" t="str">
        <f>VLOOKUP(C19,P$2:Q$539,2,FALSE)</f>
        <v>Nasywa Nur Amalia</v>
      </c>
      <c r="F19" s="33"/>
      <c r="G19" s="42" t="str">
        <f t="shared" si="0"/>
        <v>212112242</v>
      </c>
      <c r="H19" s="33" t="str">
        <f t="shared" si="1"/>
        <v>Nasywa Nur Amalia</v>
      </c>
      <c r="I19" s="42">
        <f>B19</f>
        <v>340056117</v>
      </c>
      <c r="J19" s="33" t="str">
        <f t="shared" si="2"/>
        <v>Farida Amina</v>
      </c>
      <c r="K19" s="33"/>
      <c r="L19" s="33"/>
      <c r="M19" s="33">
        <f>IF(D19=E19,0,1)</f>
        <v>0</v>
      </c>
      <c r="N19" s="33"/>
      <c r="O19" s="45"/>
      <c r="P19" s="5" t="s">
        <v>1334</v>
      </c>
      <c r="Q19" s="2" t="s">
        <v>275</v>
      </c>
      <c r="R19" s="41">
        <f t="shared" si="3"/>
        <v>18</v>
      </c>
      <c r="S19" s="14"/>
      <c r="T19" s="14"/>
      <c r="U19" s="14"/>
      <c r="V19" s="14"/>
      <c r="W19" s="14"/>
      <c r="X19" s="14"/>
      <c r="Y19" s="14"/>
      <c r="Z19" s="14"/>
      <c r="AA19" s="14" t="s">
        <v>759</v>
      </c>
      <c r="AB19" s="14"/>
      <c r="AC19" s="14"/>
      <c r="AD19" s="14"/>
      <c r="AE19" s="14"/>
      <c r="AF19" s="23">
        <v>340015024</v>
      </c>
      <c r="AG19" s="1">
        <v>3371</v>
      </c>
      <c r="AH19" s="1" t="s">
        <v>391</v>
      </c>
      <c r="AI19" s="1" t="s">
        <v>5819</v>
      </c>
      <c r="AJ19" s="1" t="s">
        <v>5820</v>
      </c>
      <c r="AL19" s="1" t="s">
        <v>5821</v>
      </c>
      <c r="AM19" s="1" t="s">
        <v>5729</v>
      </c>
      <c r="AN19" s="1" t="s">
        <v>5722</v>
      </c>
      <c r="AO19" s="1" t="s">
        <v>5706</v>
      </c>
      <c r="AP19" s="1" t="s">
        <v>5707</v>
      </c>
      <c r="AQ19" s="1" t="s">
        <v>5822</v>
      </c>
      <c r="AR19" s="1" t="s">
        <v>5823</v>
      </c>
      <c r="AS19" s="1">
        <v>81328000844</v>
      </c>
    </row>
    <row r="20" spans="1:45">
      <c r="A20" s="33">
        <v>45478.598483668997</v>
      </c>
      <c r="B20" s="33">
        <v>340056117</v>
      </c>
      <c r="C20" s="42" t="s">
        <v>4770</v>
      </c>
      <c r="D20" s="14" t="s">
        <v>860</v>
      </c>
      <c r="E20" s="43" t="str">
        <f>VLOOKUP(C20,P$2:Q$539,2,FALSE)</f>
        <v>Salma Anida</v>
      </c>
      <c r="F20" s="33"/>
      <c r="G20" s="42" t="str">
        <f t="shared" si="0"/>
        <v>112212867</v>
      </c>
      <c r="H20" s="33" t="str">
        <f t="shared" si="1"/>
        <v>Salma Anida</v>
      </c>
      <c r="I20" s="42">
        <f>B20</f>
        <v>340056117</v>
      </c>
      <c r="J20" s="33" t="str">
        <f t="shared" si="2"/>
        <v>Farida Amina</v>
      </c>
      <c r="K20" s="33"/>
      <c r="L20" s="33"/>
      <c r="M20" s="33">
        <f>IF(D20=E20,0,1)</f>
        <v>0</v>
      </c>
      <c r="N20" s="33"/>
      <c r="O20" s="45"/>
      <c r="P20" s="5" t="s">
        <v>1343</v>
      </c>
      <c r="Q20" s="2" t="s">
        <v>34</v>
      </c>
      <c r="R20" s="41">
        <f t="shared" si="3"/>
        <v>19</v>
      </c>
      <c r="S20" s="14"/>
      <c r="T20" s="14"/>
      <c r="U20" s="14"/>
      <c r="V20" s="14"/>
      <c r="W20" s="14"/>
      <c r="X20" s="14"/>
      <c r="Y20" s="14"/>
      <c r="Z20" s="14"/>
      <c r="AA20" s="14" t="s">
        <v>581</v>
      </c>
      <c r="AB20" s="14"/>
      <c r="AC20" s="14"/>
      <c r="AD20" s="14"/>
      <c r="AE20" s="14"/>
      <c r="AF20" s="23">
        <v>340015038</v>
      </c>
      <c r="AG20" s="1">
        <v>3504</v>
      </c>
      <c r="AH20" s="1" t="s">
        <v>669</v>
      </c>
      <c r="AI20" s="1" t="s">
        <v>5825</v>
      </c>
      <c r="AJ20" s="1" t="s">
        <v>5826</v>
      </c>
      <c r="AL20" s="1" t="s">
        <v>5827</v>
      </c>
      <c r="AM20" s="1" t="s">
        <v>5704</v>
      </c>
      <c r="AN20" s="1" t="s">
        <v>5714</v>
      </c>
      <c r="AO20" s="1" t="s">
        <v>5715</v>
      </c>
      <c r="AP20" s="1" t="s">
        <v>5707</v>
      </c>
      <c r="AQ20" s="1" t="s">
        <v>5828</v>
      </c>
      <c r="AR20" s="1" t="s">
        <v>5829</v>
      </c>
      <c r="AS20" s="1">
        <v>85868696714</v>
      </c>
    </row>
    <row r="21" spans="1:45">
      <c r="A21" s="33">
        <v>45478.654438842597</v>
      </c>
      <c r="B21" s="33">
        <v>340017127</v>
      </c>
      <c r="C21" s="42" t="s">
        <v>4703</v>
      </c>
      <c r="D21" s="14" t="s">
        <v>112</v>
      </c>
      <c r="E21" s="43" t="str">
        <f>VLOOKUP(C21,P$2:Q$539,2,FALSE)</f>
        <v>Fachrol A. Mochti Tanjung</v>
      </c>
      <c r="F21" s="33"/>
      <c r="G21" s="42" t="str">
        <f t="shared" si="0"/>
        <v>212112029</v>
      </c>
      <c r="H21" s="33" t="str">
        <f t="shared" si="1"/>
        <v>Fachrol A. Mochti Tanjung</v>
      </c>
      <c r="I21" s="42">
        <f>B21</f>
        <v>340017127</v>
      </c>
      <c r="J21" s="33" t="str">
        <f t="shared" si="2"/>
        <v>Yezi Ostanofa</v>
      </c>
      <c r="K21" s="33"/>
      <c r="L21" s="33"/>
      <c r="M21" s="33">
        <f>IF(D21=E21,0,1)</f>
        <v>0</v>
      </c>
      <c r="N21" s="33"/>
      <c r="O21" s="33"/>
      <c r="P21" s="5" t="s">
        <v>1351</v>
      </c>
      <c r="Q21" s="2" t="s">
        <v>386</v>
      </c>
      <c r="R21" s="41">
        <f t="shared" si="3"/>
        <v>20</v>
      </c>
      <c r="S21" s="14"/>
      <c r="T21" s="14"/>
      <c r="U21" s="14"/>
      <c r="V21" s="14"/>
      <c r="W21" s="14"/>
      <c r="X21" s="14"/>
      <c r="Y21" s="14"/>
      <c r="Z21" s="14"/>
      <c r="AA21" s="14" t="s">
        <v>576</v>
      </c>
      <c r="AB21" s="14"/>
      <c r="AC21" s="14"/>
      <c r="AD21" s="14"/>
      <c r="AE21" s="14"/>
      <c r="AF21" s="23">
        <v>340015244</v>
      </c>
      <c r="AG21" s="1">
        <v>5107</v>
      </c>
      <c r="AH21" s="1" t="s">
        <v>796</v>
      </c>
      <c r="AI21" s="1" t="s">
        <v>5831</v>
      </c>
      <c r="AJ21" s="1" t="s">
        <v>5832</v>
      </c>
      <c r="AK21" s="1" t="s">
        <v>1191</v>
      </c>
      <c r="AL21" s="1" t="s">
        <v>5737</v>
      </c>
      <c r="AM21" s="1" t="s">
        <v>5729</v>
      </c>
      <c r="AN21" s="1" t="s">
        <v>5738</v>
      </c>
      <c r="AO21" s="1" t="s">
        <v>5706</v>
      </c>
      <c r="AP21" s="1" t="s">
        <v>5739</v>
      </c>
      <c r="AQ21" s="1" t="s">
        <v>5833</v>
      </c>
      <c r="AR21" s="1" t="s">
        <v>5834</v>
      </c>
      <c r="AS21" s="1">
        <v>82341823074</v>
      </c>
    </row>
    <row r="22" spans="1:45">
      <c r="A22" s="33">
        <v>45478.657996550901</v>
      </c>
      <c r="B22" s="33">
        <v>340056120</v>
      </c>
      <c r="C22" s="42" t="s">
        <v>2473</v>
      </c>
      <c r="D22" s="14" t="s">
        <v>856</v>
      </c>
      <c r="E22" s="43" t="str">
        <f>VLOOKUP(C22,P$2:Q$539,2,FALSE)</f>
        <v>MUHAMMAD RAIHAN</v>
      </c>
      <c r="F22" s="33"/>
      <c r="G22" s="42" t="str">
        <f t="shared" si="0"/>
        <v>112212765</v>
      </c>
      <c r="H22" s="33" t="str">
        <f t="shared" si="1"/>
        <v>MUHAMMAD RAIHAN</v>
      </c>
      <c r="I22" s="42">
        <f>B22</f>
        <v>340056120</v>
      </c>
      <c r="J22" s="33" t="str">
        <f t="shared" si="2"/>
        <v>Tuti Nurhayati</v>
      </c>
      <c r="K22" s="33"/>
      <c r="L22" s="33"/>
      <c r="M22" s="33">
        <f>IF(D22=E22,0,1)</f>
        <v>0</v>
      </c>
      <c r="N22" s="33"/>
      <c r="O22" s="45"/>
      <c r="P22" s="5" t="s">
        <v>1363</v>
      </c>
      <c r="Q22" s="2" t="s">
        <v>1364</v>
      </c>
      <c r="R22" s="41">
        <f t="shared" si="3"/>
        <v>21</v>
      </c>
      <c r="S22" s="14"/>
      <c r="T22" s="14"/>
      <c r="U22" s="14"/>
      <c r="V22" s="14"/>
      <c r="W22" s="14"/>
      <c r="X22" s="14"/>
      <c r="Y22" s="14"/>
      <c r="Z22" s="14"/>
      <c r="AA22" s="14" t="s">
        <v>871</v>
      </c>
      <c r="AB22" s="14"/>
      <c r="AC22" s="14"/>
      <c r="AD22" s="14"/>
      <c r="AE22" s="14"/>
      <c r="AF22" s="23">
        <v>340015338</v>
      </c>
      <c r="AG22" s="1">
        <v>3672</v>
      </c>
      <c r="AH22" s="1" t="s">
        <v>777</v>
      </c>
      <c r="AI22" s="1" t="s">
        <v>5836</v>
      </c>
      <c r="AJ22" s="1" t="s">
        <v>5837</v>
      </c>
      <c r="AL22" s="1" t="s">
        <v>5838</v>
      </c>
      <c r="AM22" s="1" t="s">
        <v>5704</v>
      </c>
      <c r="AN22" s="1" t="s">
        <v>5714</v>
      </c>
      <c r="AO22" s="1" t="s">
        <v>5706</v>
      </c>
      <c r="AP22" s="1" t="s">
        <v>5707</v>
      </c>
      <c r="AQ22" s="1" t="s">
        <v>5839</v>
      </c>
      <c r="AR22" s="1" t="s">
        <v>5840</v>
      </c>
      <c r="AS22" s="1">
        <v>81310408658</v>
      </c>
    </row>
    <row r="23" spans="1:45">
      <c r="A23" s="33">
        <v>45478.691791689802</v>
      </c>
      <c r="B23" s="33">
        <v>340015886</v>
      </c>
      <c r="C23" s="42" t="s">
        <v>1654</v>
      </c>
      <c r="D23" s="14" t="s">
        <v>5635</v>
      </c>
      <c r="E23" s="43" t="str">
        <f>VLOOKUP(C23,P$2:Q$539,2,FALSE)</f>
        <v>Alisa Cantika Putri</v>
      </c>
      <c r="F23" s="33"/>
      <c r="G23" s="42" t="str">
        <f t="shared" si="0"/>
        <v>112212466</v>
      </c>
      <c r="H23" s="33" t="str">
        <f t="shared" si="1"/>
        <v>Alisa Cantika Putri</v>
      </c>
      <c r="I23" s="42">
        <f>B23</f>
        <v>340015886</v>
      </c>
      <c r="J23" s="33" t="str">
        <f t="shared" si="2"/>
        <v>Heny Sucihati</v>
      </c>
      <c r="K23" s="33"/>
      <c r="L23" s="33"/>
      <c r="M23" s="33">
        <v>0</v>
      </c>
      <c r="N23" s="33"/>
      <c r="O23" s="33"/>
      <c r="P23" s="5" t="s">
        <v>1373</v>
      </c>
      <c r="Q23" s="2" t="s">
        <v>863</v>
      </c>
      <c r="R23" s="41">
        <f t="shared" si="3"/>
        <v>22</v>
      </c>
      <c r="S23" s="14"/>
      <c r="T23" s="14"/>
      <c r="U23" s="14"/>
      <c r="V23" s="14"/>
      <c r="W23" s="14"/>
      <c r="X23" s="14"/>
      <c r="Y23" s="14"/>
      <c r="Z23" s="14"/>
      <c r="AA23" s="14" t="s">
        <v>390</v>
      </c>
      <c r="AB23" s="14"/>
      <c r="AC23" s="14"/>
      <c r="AD23" s="14"/>
      <c r="AE23" s="14"/>
      <c r="AF23" s="23">
        <v>340015435</v>
      </c>
      <c r="AG23" s="1">
        <v>3311</v>
      </c>
      <c r="AH23" s="1" t="s">
        <v>472</v>
      </c>
      <c r="AI23" s="1" t="s">
        <v>5842</v>
      </c>
      <c r="AJ23" s="1" t="s">
        <v>5843</v>
      </c>
      <c r="AL23" s="1" t="s">
        <v>5737</v>
      </c>
      <c r="AM23" s="1" t="s">
        <v>5704</v>
      </c>
      <c r="AN23" s="1" t="s">
        <v>5738</v>
      </c>
      <c r="AO23" s="1" t="s">
        <v>5706</v>
      </c>
      <c r="AP23" s="1" t="s">
        <v>5739</v>
      </c>
      <c r="AQ23" s="1" t="s">
        <v>5844</v>
      </c>
      <c r="AR23" s="1" t="s">
        <v>5845</v>
      </c>
      <c r="AS23" s="1">
        <v>85867612752</v>
      </c>
    </row>
    <row r="24" spans="1:45">
      <c r="A24" s="33">
        <v>45478.691791689802</v>
      </c>
      <c r="B24" s="33">
        <v>340015886</v>
      </c>
      <c r="C24" s="42" t="s">
        <v>3608</v>
      </c>
      <c r="D24" s="14" t="s">
        <v>832</v>
      </c>
      <c r="E24" s="43" t="str">
        <f>VLOOKUP(C24,P$2:Q$539,2,FALSE)</f>
        <v>Aulia Hayuningtyas</v>
      </c>
      <c r="F24" s="33"/>
      <c r="G24" s="42" t="str">
        <f t="shared" si="0"/>
        <v>212111934</v>
      </c>
      <c r="H24" s="33" t="str">
        <f t="shared" si="1"/>
        <v>Aulia Hayuningtyas</v>
      </c>
      <c r="I24" s="42">
        <f>B24</f>
        <v>340015886</v>
      </c>
      <c r="J24" s="33" t="str">
        <f t="shared" si="2"/>
        <v>Heny Sucihati</v>
      </c>
      <c r="K24" s="33"/>
      <c r="L24" s="33"/>
      <c r="M24" s="33">
        <f>IF(D24=E24,0,1)</f>
        <v>0</v>
      </c>
      <c r="N24" s="33"/>
      <c r="O24" s="33"/>
      <c r="P24" s="5" t="s">
        <v>1385</v>
      </c>
      <c r="Q24" s="2" t="s">
        <v>83</v>
      </c>
      <c r="R24" s="41">
        <f t="shared" si="3"/>
        <v>23</v>
      </c>
      <c r="S24" s="14"/>
      <c r="T24" s="14"/>
      <c r="U24" s="14"/>
      <c r="V24" s="14"/>
      <c r="W24" s="14"/>
      <c r="X24" s="14"/>
      <c r="Y24" s="14"/>
      <c r="Z24" s="14"/>
      <c r="AA24" s="14" t="s">
        <v>439</v>
      </c>
      <c r="AB24" s="14"/>
      <c r="AC24" s="14"/>
      <c r="AD24" s="14"/>
      <c r="AE24" s="14"/>
      <c r="AF24" s="23">
        <v>340015482</v>
      </c>
      <c r="AG24" s="1">
        <v>3174</v>
      </c>
      <c r="AH24" s="1" t="s">
        <v>298</v>
      </c>
      <c r="AI24" s="1" t="s">
        <v>5847</v>
      </c>
      <c r="AJ24" s="1" t="s">
        <v>5848</v>
      </c>
      <c r="AL24" s="1" t="s">
        <v>5849</v>
      </c>
      <c r="AM24" s="1" t="s">
        <v>5704</v>
      </c>
      <c r="AN24" s="1" t="s">
        <v>5714</v>
      </c>
      <c r="AO24" s="1" t="s">
        <v>5715</v>
      </c>
      <c r="AP24" s="1" t="s">
        <v>5707</v>
      </c>
      <c r="AQ24" s="1" t="s">
        <v>5850</v>
      </c>
      <c r="AR24" s="1" t="s">
        <v>5851</v>
      </c>
      <c r="AS24" s="1">
        <v>87781316082</v>
      </c>
    </row>
    <row r="25" spans="1:45">
      <c r="A25" s="33">
        <v>45478.695850312499</v>
      </c>
      <c r="B25" s="33">
        <v>340016828</v>
      </c>
      <c r="C25" s="47" t="s">
        <v>2759</v>
      </c>
      <c r="D25" s="48" t="s">
        <v>558</v>
      </c>
      <c r="E25" s="43" t="str">
        <f>VLOOKUP(C25,P$2:Q$539,2,FALSE)</f>
        <v>Krisna Indera Waspada</v>
      </c>
      <c r="F25" s="33"/>
      <c r="G25" s="42" t="str">
        <f t="shared" si="0"/>
        <v>212112140</v>
      </c>
      <c r="H25" s="33" t="str">
        <f t="shared" si="1"/>
        <v>Krisna Indera Waspada</v>
      </c>
      <c r="I25" s="42">
        <f>B25</f>
        <v>340016828</v>
      </c>
      <c r="J25" s="33" t="str">
        <f t="shared" si="2"/>
        <v>Istanti</v>
      </c>
      <c r="K25" s="33"/>
      <c r="L25" s="33"/>
      <c r="M25" s="33">
        <f>IF(D25=E25,0,1)</f>
        <v>0</v>
      </c>
      <c r="N25" s="33"/>
      <c r="O25" s="33"/>
      <c r="P25" s="5" t="s">
        <v>1394</v>
      </c>
      <c r="Q25" s="2" t="s">
        <v>729</v>
      </c>
      <c r="R25" s="41">
        <f t="shared" si="3"/>
        <v>24</v>
      </c>
      <c r="S25" s="14"/>
      <c r="T25" s="14"/>
      <c r="U25" s="14"/>
      <c r="V25" s="14"/>
      <c r="W25" s="14"/>
      <c r="X25" s="14"/>
      <c r="Y25" s="14"/>
      <c r="Z25" s="14"/>
      <c r="AA25" s="14" t="s">
        <v>778</v>
      </c>
      <c r="AB25" s="14"/>
      <c r="AC25" s="14"/>
      <c r="AD25" s="14"/>
      <c r="AE25" s="14"/>
      <c r="AF25" s="23">
        <v>340015486</v>
      </c>
      <c r="AG25" s="1">
        <v>3275</v>
      </c>
      <c r="AH25" s="1" t="s">
        <v>349</v>
      </c>
      <c r="AI25" s="1" t="s">
        <v>5853</v>
      </c>
      <c r="AJ25" s="1" t="s">
        <v>5854</v>
      </c>
      <c r="AL25" s="1" t="s">
        <v>5737</v>
      </c>
      <c r="AM25" s="1" t="s">
        <v>5704</v>
      </c>
      <c r="AN25" s="1" t="s">
        <v>5738</v>
      </c>
      <c r="AO25" s="1" t="s">
        <v>5706</v>
      </c>
      <c r="AP25" s="1" t="s">
        <v>5739</v>
      </c>
      <c r="AQ25" s="1" t="s">
        <v>5855</v>
      </c>
      <c r="AR25" s="1" t="s">
        <v>5856</v>
      </c>
      <c r="AS25" s="1">
        <v>81585572243</v>
      </c>
    </row>
    <row r="26" spans="1:45">
      <c r="A26" s="33">
        <v>45478.695850312499</v>
      </c>
      <c r="B26" s="33">
        <v>340016828</v>
      </c>
      <c r="C26" s="42" t="s">
        <v>4603</v>
      </c>
      <c r="D26" s="14" t="s">
        <v>5637</v>
      </c>
      <c r="E26" s="43" t="str">
        <f>VLOOKUP(C26,P$2:Q$539,2,FALSE)</f>
        <v>Maulana Kusuma Ramadhan</v>
      </c>
      <c r="F26" s="33"/>
      <c r="G26" s="42" t="str">
        <f t="shared" si="0"/>
        <v>212112181</v>
      </c>
      <c r="H26" s="33" t="str">
        <f t="shared" si="1"/>
        <v>Maulana Kusuma Ramadhan</v>
      </c>
      <c r="I26" s="42">
        <f>B26</f>
        <v>340016828</v>
      </c>
      <c r="J26" s="33" t="str">
        <f t="shared" si="2"/>
        <v>Istanti</v>
      </c>
      <c r="K26" s="33"/>
      <c r="L26" s="33"/>
      <c r="M26" s="33">
        <v>0</v>
      </c>
      <c r="N26" s="33"/>
      <c r="O26" s="33"/>
      <c r="P26" s="5" t="s">
        <v>1406</v>
      </c>
      <c r="Q26" s="2" t="s">
        <v>819</v>
      </c>
      <c r="R26" s="41">
        <f t="shared" si="3"/>
        <v>25</v>
      </c>
      <c r="S26" s="14"/>
      <c r="T26" s="14"/>
      <c r="U26" s="14"/>
      <c r="V26" s="14"/>
      <c r="W26" s="14"/>
      <c r="X26" s="14"/>
      <c r="Y26" s="14"/>
      <c r="Z26" s="14"/>
      <c r="AA26" s="14" t="s">
        <v>5638</v>
      </c>
      <c r="AB26" s="14"/>
      <c r="AC26" s="14"/>
      <c r="AD26" s="14"/>
      <c r="AE26" s="14"/>
      <c r="AF26" s="23">
        <v>340015618</v>
      </c>
      <c r="AG26" s="1">
        <v>3471</v>
      </c>
      <c r="AH26" s="1" t="s">
        <v>618</v>
      </c>
      <c r="AI26" s="1" t="s">
        <v>5858</v>
      </c>
      <c r="AJ26" s="1" t="s">
        <v>5859</v>
      </c>
      <c r="AK26" s="1" t="s">
        <v>1191</v>
      </c>
      <c r="AL26" s="1" t="s">
        <v>5860</v>
      </c>
      <c r="AM26" s="1" t="s">
        <v>5729</v>
      </c>
      <c r="AN26" s="1" t="s">
        <v>5714</v>
      </c>
      <c r="AO26" s="1" t="s">
        <v>5861</v>
      </c>
      <c r="AP26" s="1" t="s">
        <v>5707</v>
      </c>
      <c r="AQ26" s="1" t="s">
        <v>5862</v>
      </c>
      <c r="AR26" s="1" t="s">
        <v>5863</v>
      </c>
      <c r="AS26" s="1">
        <v>6285877690706</v>
      </c>
    </row>
    <row r="27" spans="1:45">
      <c r="A27" s="33">
        <v>45478.695850312499</v>
      </c>
      <c r="B27" s="33">
        <v>340016828</v>
      </c>
      <c r="C27" s="42" t="s">
        <v>5231</v>
      </c>
      <c r="D27" s="14" t="s">
        <v>560</v>
      </c>
      <c r="E27" s="43" t="str">
        <f>VLOOKUP(C27,P$2:Q$539,2,FALSE)</f>
        <v>R. Rr Apriani Sofiana</v>
      </c>
      <c r="F27" s="33"/>
      <c r="G27" s="42" t="str">
        <f t="shared" si="0"/>
        <v>212112295</v>
      </c>
      <c r="H27" s="33" t="str">
        <f t="shared" si="1"/>
        <v>R. Rr Apriani Sofiana</v>
      </c>
      <c r="I27" s="42">
        <f>B27</f>
        <v>340016828</v>
      </c>
      <c r="J27" s="33" t="str">
        <f t="shared" si="2"/>
        <v>Istanti</v>
      </c>
      <c r="K27" s="33"/>
      <c r="L27" s="33"/>
      <c r="M27" s="33">
        <f>IF(D27=E27,0,1)</f>
        <v>0</v>
      </c>
      <c r="N27" s="33"/>
      <c r="O27" s="33"/>
      <c r="P27" s="5" t="s">
        <v>1417</v>
      </c>
      <c r="Q27" s="2" t="s">
        <v>232</v>
      </c>
      <c r="R27" s="41">
        <f t="shared" si="3"/>
        <v>26</v>
      </c>
      <c r="S27" s="14"/>
      <c r="T27" s="14"/>
      <c r="U27" s="14"/>
      <c r="V27" s="14"/>
      <c r="W27" s="14"/>
      <c r="X27" s="14"/>
      <c r="Y27" s="14"/>
      <c r="Z27" s="14"/>
      <c r="AA27" s="14" t="s">
        <v>804</v>
      </c>
      <c r="AB27" s="14"/>
      <c r="AC27" s="14"/>
      <c r="AD27" s="14"/>
      <c r="AE27" s="14"/>
      <c r="AF27" s="23">
        <v>340015690</v>
      </c>
      <c r="AG27" s="1">
        <v>1604</v>
      </c>
      <c r="AH27" s="1" t="s">
        <v>173</v>
      </c>
      <c r="AI27" s="1" t="s">
        <v>5865</v>
      </c>
      <c r="AJ27" s="1" t="s">
        <v>5866</v>
      </c>
      <c r="AL27" s="1" t="s">
        <v>5752</v>
      </c>
      <c r="AM27" s="1" t="s">
        <v>5729</v>
      </c>
      <c r="AN27" s="1" t="s">
        <v>5738</v>
      </c>
      <c r="AO27" s="1" t="s">
        <v>5753</v>
      </c>
      <c r="AP27" s="1" t="s">
        <v>5765</v>
      </c>
      <c r="AQ27" s="1" t="s">
        <v>5867</v>
      </c>
      <c r="AR27" s="1" t="s">
        <v>5868</v>
      </c>
      <c r="AS27" s="1">
        <v>82175144880</v>
      </c>
    </row>
    <row r="28" spans="1:45">
      <c r="A28" s="33">
        <v>45478.695850312499</v>
      </c>
      <c r="B28" s="33">
        <v>340016828</v>
      </c>
      <c r="C28" s="42" t="s">
        <v>1621</v>
      </c>
      <c r="D28" s="14" t="s">
        <v>5639</v>
      </c>
      <c r="E28" s="43" t="str">
        <f>VLOOKUP(C28,P$2:Q$539,2,FALSE)</f>
        <v>Rully Firmansyah Suryo Andriyanto</v>
      </c>
      <c r="F28" s="33"/>
      <c r="G28" s="42" t="str">
        <f t="shared" si="0"/>
        <v>212112341</v>
      </c>
      <c r="H28" s="33" t="str">
        <f t="shared" si="1"/>
        <v>Rully Firmansyah Suryo Andriyanto</v>
      </c>
      <c r="I28" s="42">
        <f>B28</f>
        <v>340016828</v>
      </c>
      <c r="J28" s="33" t="str">
        <f t="shared" si="2"/>
        <v>Istanti</v>
      </c>
      <c r="K28" s="33"/>
      <c r="L28" s="33"/>
      <c r="M28" s="33">
        <v>0</v>
      </c>
      <c r="N28" s="33"/>
      <c r="O28" s="33"/>
      <c r="P28" s="5" t="s">
        <v>1424</v>
      </c>
      <c r="Q28" s="2" t="s">
        <v>1425</v>
      </c>
      <c r="R28" s="41">
        <f t="shared" si="3"/>
        <v>27</v>
      </c>
      <c r="S28" s="14"/>
      <c r="T28" s="14"/>
      <c r="U28" s="14"/>
      <c r="V28" s="14"/>
      <c r="W28" s="14"/>
      <c r="X28" s="14"/>
      <c r="Y28" s="14"/>
      <c r="Z28" s="14"/>
      <c r="AA28" s="14" t="s">
        <v>229</v>
      </c>
      <c r="AB28" s="14"/>
      <c r="AC28" s="14"/>
      <c r="AD28" s="14"/>
      <c r="AE28" s="14"/>
      <c r="AF28" s="23">
        <v>340015737</v>
      </c>
      <c r="AG28" s="1">
        <v>1872</v>
      </c>
      <c r="AH28" s="1" t="s">
        <v>5870</v>
      </c>
      <c r="AI28" s="1" t="s">
        <v>5871</v>
      </c>
      <c r="AJ28" s="1" t="s">
        <v>5872</v>
      </c>
      <c r="AL28" s="1" t="s">
        <v>5873</v>
      </c>
      <c r="AM28" s="1" t="s">
        <v>5729</v>
      </c>
      <c r="AN28" s="1" t="s">
        <v>5738</v>
      </c>
      <c r="AO28" s="1" t="s">
        <v>5715</v>
      </c>
      <c r="AP28" s="1" t="s">
        <v>5707</v>
      </c>
      <c r="AQ28" s="1" t="s">
        <v>5874</v>
      </c>
      <c r="AR28" s="1" t="s">
        <v>5875</v>
      </c>
      <c r="AS28" s="1">
        <v>85783662189</v>
      </c>
    </row>
    <row r="29" spans="1:45">
      <c r="A29" s="33">
        <v>45478.695850312499</v>
      </c>
      <c r="B29" s="33">
        <v>340016828</v>
      </c>
      <c r="C29" s="42" t="s">
        <v>5380</v>
      </c>
      <c r="D29" s="14" t="s">
        <v>5640</v>
      </c>
      <c r="E29" s="43" t="str">
        <f>VLOOKUP(C29,P$2:Q$539,2,FALSE)</f>
        <v>Wahyu Widuri Andoko Saputri</v>
      </c>
      <c r="F29" s="33"/>
      <c r="G29" s="42" t="str">
        <f t="shared" si="0"/>
        <v>212112414</v>
      </c>
      <c r="H29" s="33" t="str">
        <f t="shared" si="1"/>
        <v>Wahyu Widuri Andoko Saputri</v>
      </c>
      <c r="I29" s="42">
        <f>B29</f>
        <v>340016828</v>
      </c>
      <c r="J29" s="33" t="str">
        <f t="shared" si="2"/>
        <v>Istanti</v>
      </c>
      <c r="K29" s="33"/>
      <c r="L29" s="33"/>
      <c r="M29" s="33">
        <v>0</v>
      </c>
      <c r="N29" s="33"/>
      <c r="O29" s="33"/>
      <c r="P29" s="5" t="s">
        <v>1433</v>
      </c>
      <c r="Q29" s="2" t="s">
        <v>456</v>
      </c>
      <c r="R29" s="41">
        <f t="shared" si="3"/>
        <v>28</v>
      </c>
      <c r="S29" s="14"/>
      <c r="T29" s="14"/>
      <c r="U29" s="14"/>
      <c r="V29" s="14"/>
      <c r="W29" s="14"/>
      <c r="X29" s="14"/>
      <c r="Y29" s="14"/>
      <c r="Z29" s="14"/>
      <c r="AA29" s="14" t="s">
        <v>906</v>
      </c>
      <c r="AB29" s="14"/>
      <c r="AC29" s="14"/>
      <c r="AD29" s="14"/>
      <c r="AE29" s="14"/>
      <c r="AF29" s="23">
        <v>340015786</v>
      </c>
      <c r="AG29" s="1">
        <v>3215</v>
      </c>
      <c r="AH29" s="1" t="s">
        <v>341</v>
      </c>
      <c r="AI29" s="1" t="s">
        <v>5877</v>
      </c>
      <c r="AJ29" s="1" t="s">
        <v>5878</v>
      </c>
      <c r="AK29" s="1" t="s">
        <v>1191</v>
      </c>
      <c r="AL29" s="1" t="s">
        <v>5764</v>
      </c>
      <c r="AM29" s="1" t="s">
        <v>5729</v>
      </c>
      <c r="AN29" s="1" t="s">
        <v>5738</v>
      </c>
      <c r="AO29" s="1" t="s">
        <v>5879</v>
      </c>
      <c r="AP29" s="1" t="s">
        <v>5765</v>
      </c>
      <c r="AQ29" s="1" t="s">
        <v>5880</v>
      </c>
      <c r="AR29" s="1" t="s">
        <v>5881</v>
      </c>
      <c r="AS29" s="1">
        <v>82125706105</v>
      </c>
    </row>
    <row r="30" spans="1:45">
      <c r="A30" s="33">
        <v>45478.713008460698</v>
      </c>
      <c r="B30" s="33">
        <v>340012242</v>
      </c>
      <c r="C30" s="5" t="s">
        <v>4554</v>
      </c>
      <c r="D30" s="41" t="s">
        <v>5641</v>
      </c>
      <c r="E30" s="43" t="str">
        <f>VLOOKUP(C30,P$2:Q$539,2,FALSE)</f>
        <v>Muhammad Fauzan Azima. A</v>
      </c>
      <c r="F30" s="33"/>
      <c r="G30" s="42" t="str">
        <f t="shared" si="0"/>
        <v>222112212</v>
      </c>
      <c r="H30" s="33" t="str">
        <f t="shared" si="1"/>
        <v>Muhammad Fauzan Azima. A</v>
      </c>
      <c r="I30" s="42">
        <f>B30</f>
        <v>340012242</v>
      </c>
      <c r="J30" s="33" t="str">
        <f t="shared" si="2"/>
        <v>Ismail</v>
      </c>
      <c r="K30" s="33"/>
      <c r="L30" s="33"/>
      <c r="M30" s="33">
        <v>0</v>
      </c>
      <c r="N30" s="33"/>
      <c r="O30" s="33"/>
      <c r="P30" s="5" t="s">
        <v>1441</v>
      </c>
      <c r="Q30" s="2" t="s">
        <v>1442</v>
      </c>
      <c r="R30" s="41">
        <f t="shared" si="3"/>
        <v>29</v>
      </c>
      <c r="S30" s="14"/>
      <c r="T30" s="14"/>
      <c r="U30" s="14"/>
      <c r="V30" s="14"/>
      <c r="W30" s="14"/>
      <c r="X30" s="14"/>
      <c r="Y30" s="14"/>
      <c r="Z30" s="14"/>
      <c r="AA30" s="14" t="s">
        <v>165</v>
      </c>
      <c r="AB30" s="14"/>
      <c r="AC30" s="14"/>
      <c r="AD30" s="14"/>
      <c r="AE30" s="14"/>
      <c r="AF30" s="23">
        <v>340015799</v>
      </c>
      <c r="AG30" s="1">
        <v>3518</v>
      </c>
      <c r="AH30" s="1" t="s">
        <v>717</v>
      </c>
      <c r="AI30" s="1" t="s">
        <v>5883</v>
      </c>
      <c r="AJ30" s="1" t="s">
        <v>5884</v>
      </c>
      <c r="AL30" s="1" t="s">
        <v>5885</v>
      </c>
      <c r="AM30" s="1" t="s">
        <v>5704</v>
      </c>
      <c r="AN30" s="1" t="s">
        <v>5738</v>
      </c>
      <c r="AO30" s="1" t="s">
        <v>5886</v>
      </c>
      <c r="AP30" s="1" t="s">
        <v>5707</v>
      </c>
      <c r="AQ30" s="1" t="s">
        <v>5887</v>
      </c>
      <c r="AR30" s="1" t="s">
        <v>5888</v>
      </c>
      <c r="AS30" s="1">
        <v>85230503130</v>
      </c>
    </row>
    <row r="31" spans="1:45">
      <c r="A31" s="33">
        <v>45479.375425069498</v>
      </c>
      <c r="B31" s="33">
        <v>340057405</v>
      </c>
      <c r="C31" s="42" t="s">
        <v>4353</v>
      </c>
      <c r="D31" s="14" t="s">
        <v>124</v>
      </c>
      <c r="E31" s="43" t="str">
        <f>VLOOKUP(C31,P$2:Q$539,2,FALSE)</f>
        <v>Lailatul Amri</v>
      </c>
      <c r="F31" s="33"/>
      <c r="G31" s="42" t="str">
        <f t="shared" si="0"/>
        <v>112212699</v>
      </c>
      <c r="H31" s="33" t="str">
        <f t="shared" si="1"/>
        <v>Lailatul Amri</v>
      </c>
      <c r="I31" s="42">
        <f>B31</f>
        <v>340057405</v>
      </c>
      <c r="J31" s="33" t="str">
        <f t="shared" si="2"/>
        <v>Hari Akhiardy Tofri</v>
      </c>
      <c r="K31" s="33"/>
      <c r="L31" s="33"/>
      <c r="M31" s="33">
        <f>IF(D31=E31,0,1)</f>
        <v>0</v>
      </c>
      <c r="N31" s="33"/>
      <c r="O31" s="33"/>
      <c r="P31" s="5" t="s">
        <v>1452</v>
      </c>
      <c r="Q31" s="2" t="s">
        <v>1453</v>
      </c>
      <c r="R31" s="41">
        <f t="shared" si="3"/>
        <v>30</v>
      </c>
      <c r="S31" s="14"/>
      <c r="T31" s="14"/>
      <c r="U31" s="14"/>
      <c r="V31" s="14"/>
      <c r="W31" s="14"/>
      <c r="X31" s="14"/>
      <c r="Y31" s="14"/>
      <c r="Z31" s="14"/>
      <c r="AA31" s="14" t="s">
        <v>5642</v>
      </c>
      <c r="AB31" s="14"/>
      <c r="AC31" s="14"/>
      <c r="AD31" s="14"/>
      <c r="AE31" s="14"/>
      <c r="AF31" s="23">
        <v>340015886</v>
      </c>
      <c r="AG31" s="1">
        <v>6100</v>
      </c>
      <c r="AH31" s="1" t="s">
        <v>831</v>
      </c>
      <c r="AI31" s="1" t="s">
        <v>5890</v>
      </c>
      <c r="AJ31" s="1" t="s">
        <v>5891</v>
      </c>
      <c r="AK31" s="1" t="s">
        <v>1191</v>
      </c>
      <c r="AL31" s="1" t="s">
        <v>5892</v>
      </c>
      <c r="AM31" s="1" t="s">
        <v>5704</v>
      </c>
      <c r="AN31" s="1" t="s">
        <v>5714</v>
      </c>
      <c r="AO31" s="1" t="s">
        <v>5715</v>
      </c>
      <c r="AP31" s="1" t="s">
        <v>5707</v>
      </c>
      <c r="AQ31" s="1" t="s">
        <v>5893</v>
      </c>
      <c r="AR31" s="1" t="s">
        <v>5894</v>
      </c>
      <c r="AS31" s="1">
        <v>8125774027</v>
      </c>
    </row>
    <row r="32" spans="1:45">
      <c r="A32" s="33">
        <v>45480.284681388897</v>
      </c>
      <c r="B32" s="33">
        <v>340051008</v>
      </c>
      <c r="C32" s="42" t="s">
        <v>3360</v>
      </c>
      <c r="D32" s="14" t="s">
        <v>108</v>
      </c>
      <c r="E32" s="43" t="str">
        <f>VLOOKUP(C32,P$2:Q$539,2,FALSE)</f>
        <v>Anugerah Surya Atmaja</v>
      </c>
      <c r="F32" s="33"/>
      <c r="G32" s="42" t="str">
        <f t="shared" si="0"/>
        <v>222111912</v>
      </c>
      <c r="H32" s="33" t="str">
        <f t="shared" si="1"/>
        <v>Anugerah Surya Atmaja</v>
      </c>
      <c r="I32" s="42">
        <f>B32</f>
        <v>340051008</v>
      </c>
      <c r="J32" s="33" t="str">
        <f t="shared" si="2"/>
        <v>Ade Ayu Rahmadani</v>
      </c>
      <c r="K32" s="33"/>
      <c r="L32" s="33"/>
      <c r="M32" s="33">
        <f>IF(D32=E32,0,1)</f>
        <v>0</v>
      </c>
      <c r="N32" s="33"/>
      <c r="O32" s="33"/>
      <c r="P32" s="5" t="s">
        <v>1460</v>
      </c>
      <c r="Q32" s="2" t="s">
        <v>56</v>
      </c>
      <c r="R32" s="41">
        <f t="shared" si="3"/>
        <v>31</v>
      </c>
      <c r="S32" s="14"/>
      <c r="T32" s="14"/>
      <c r="U32" s="14"/>
      <c r="V32" s="14"/>
      <c r="W32" s="14"/>
      <c r="X32" s="14"/>
      <c r="Y32" s="14"/>
      <c r="Z32" s="14"/>
      <c r="AA32" s="14" t="s">
        <v>168</v>
      </c>
      <c r="AB32" s="14"/>
      <c r="AC32" s="14"/>
      <c r="AD32" s="14"/>
      <c r="AE32" s="14"/>
      <c r="AF32" s="23">
        <v>340015976</v>
      </c>
      <c r="AG32" s="1">
        <v>3401</v>
      </c>
      <c r="AH32" s="1" t="s">
        <v>588</v>
      </c>
      <c r="AI32" s="1" t="s">
        <v>5896</v>
      </c>
      <c r="AJ32" s="1" t="s">
        <v>5897</v>
      </c>
      <c r="AK32" s="1" t="s">
        <v>1191</v>
      </c>
      <c r="AL32" s="1" t="s">
        <v>5898</v>
      </c>
      <c r="AM32" s="1" t="s">
        <v>5704</v>
      </c>
      <c r="AN32" s="1" t="s">
        <v>5714</v>
      </c>
      <c r="AO32" s="1" t="s">
        <v>5706</v>
      </c>
      <c r="AP32" s="1" t="s">
        <v>5707</v>
      </c>
      <c r="AQ32" s="1" t="s">
        <v>5899</v>
      </c>
      <c r="AR32" s="1" t="s">
        <v>5900</v>
      </c>
      <c r="AS32" s="1">
        <v>81328605280</v>
      </c>
    </row>
    <row r="33" spans="1:45">
      <c r="A33" s="33">
        <v>45480.9233570949</v>
      </c>
      <c r="B33" s="33">
        <v>340016985</v>
      </c>
      <c r="C33" s="42" t="s">
        <v>5395</v>
      </c>
      <c r="D33" s="14" t="s">
        <v>535</v>
      </c>
      <c r="E33" s="43" t="str">
        <f>VLOOKUP(C33,P$2:Q$539,2,FALSE)</f>
        <v>CHARISA DYAH AYU KUSWARA</v>
      </c>
      <c r="F33" s="33"/>
      <c r="G33" s="42" t="str">
        <f t="shared" si="0"/>
        <v>212111968</v>
      </c>
      <c r="H33" s="33" t="str">
        <f t="shared" si="1"/>
        <v>CHARISA DYAH AYU KUSWARA</v>
      </c>
      <c r="I33" s="42">
        <f>B33</f>
        <v>340016985</v>
      </c>
      <c r="J33" s="33" t="str">
        <f t="shared" si="2"/>
        <v>Cahya Wisnu Wardana</v>
      </c>
      <c r="K33" s="33"/>
      <c r="L33" s="33"/>
      <c r="M33" s="33">
        <v>0</v>
      </c>
      <c r="N33" s="33"/>
      <c r="O33" s="33"/>
      <c r="P33" s="5" t="s">
        <v>1470</v>
      </c>
      <c r="Q33" s="2" t="s">
        <v>864</v>
      </c>
      <c r="R33" s="41">
        <f t="shared" si="3"/>
        <v>32</v>
      </c>
      <c r="S33" s="14"/>
      <c r="T33" s="14"/>
      <c r="U33" s="14"/>
      <c r="V33" s="14"/>
      <c r="W33" s="14"/>
      <c r="X33" s="14"/>
      <c r="Y33" s="14"/>
      <c r="Z33" s="14"/>
      <c r="AA33" s="14" t="s">
        <v>5643</v>
      </c>
      <c r="AB33" s="14"/>
      <c r="AC33" s="14"/>
      <c r="AD33" s="14"/>
      <c r="AE33" s="14"/>
      <c r="AF33" s="23">
        <v>340015980</v>
      </c>
      <c r="AG33" s="1">
        <v>3576</v>
      </c>
      <c r="AH33" s="1" t="s">
        <v>755</v>
      </c>
      <c r="AI33" s="1" t="s">
        <v>5902</v>
      </c>
      <c r="AJ33" s="1" t="s">
        <v>5903</v>
      </c>
      <c r="AL33" s="1" t="s">
        <v>5904</v>
      </c>
      <c r="AM33" s="1" t="s">
        <v>5729</v>
      </c>
      <c r="AN33" s="1" t="s">
        <v>5738</v>
      </c>
      <c r="AO33" s="1" t="s">
        <v>5753</v>
      </c>
      <c r="AP33" s="1" t="s">
        <v>5707</v>
      </c>
      <c r="AQ33" s="1" t="s">
        <v>5905</v>
      </c>
      <c r="AR33" s="1" t="s">
        <v>5906</v>
      </c>
      <c r="AS33" s="1">
        <v>81335218040</v>
      </c>
    </row>
    <row r="34" spans="1:45">
      <c r="A34" s="33">
        <v>45480.9233570949</v>
      </c>
      <c r="B34" s="33">
        <v>340016985</v>
      </c>
      <c r="C34" s="42" t="s">
        <v>4743</v>
      </c>
      <c r="D34" s="14" t="s">
        <v>533</v>
      </c>
      <c r="E34" s="43" t="str">
        <f>VLOOKUP(C34,P$2:Q$539,2,FALSE)</f>
        <v>Hala Mutiara Putri</v>
      </c>
      <c r="F34" s="33"/>
      <c r="G34" s="42" t="str">
        <f t="shared" si="0"/>
        <v>222112083</v>
      </c>
      <c r="H34" s="33" t="str">
        <f t="shared" si="1"/>
        <v>Hala Mutiara Putri</v>
      </c>
      <c r="I34" s="42">
        <f>B34</f>
        <v>340016985</v>
      </c>
      <c r="J34" s="33" t="str">
        <f t="shared" si="2"/>
        <v>Cahya Wisnu Wardana</v>
      </c>
      <c r="K34" s="33"/>
      <c r="L34" s="33"/>
      <c r="M34" s="33">
        <f>IF(D34=E34,0,1)</f>
        <v>0</v>
      </c>
      <c r="N34" s="33"/>
      <c r="O34" s="33"/>
      <c r="P34" s="5" t="s">
        <v>1478</v>
      </c>
      <c r="Q34" s="2" t="s">
        <v>421</v>
      </c>
      <c r="R34" s="41">
        <f t="shared" si="3"/>
        <v>33</v>
      </c>
      <c r="S34" s="14"/>
      <c r="T34" s="14"/>
      <c r="U34" s="14"/>
      <c r="V34" s="14"/>
      <c r="W34" s="14"/>
      <c r="X34" s="14"/>
      <c r="Y34" s="14"/>
      <c r="Z34" s="14"/>
      <c r="AA34" s="14" t="s">
        <v>932</v>
      </c>
      <c r="AB34" s="14"/>
      <c r="AC34" s="14"/>
      <c r="AD34" s="14"/>
      <c r="AE34" s="14"/>
      <c r="AF34" s="23">
        <v>340015985</v>
      </c>
      <c r="AG34" s="1">
        <v>3523</v>
      </c>
      <c r="AH34" s="1" t="s">
        <v>734</v>
      </c>
      <c r="AI34" s="1" t="s">
        <v>5908</v>
      </c>
      <c r="AJ34" s="1" t="s">
        <v>5909</v>
      </c>
      <c r="AK34" s="1" t="s">
        <v>1191</v>
      </c>
      <c r="AL34" s="1" t="s">
        <v>5838</v>
      </c>
      <c r="AM34" s="1" t="s">
        <v>5729</v>
      </c>
      <c r="AN34" s="1" t="s">
        <v>5714</v>
      </c>
      <c r="AO34" s="1" t="s">
        <v>5715</v>
      </c>
      <c r="AP34" s="1" t="s">
        <v>5707</v>
      </c>
      <c r="AQ34" s="1" t="s">
        <v>5910</v>
      </c>
      <c r="AR34" s="1" t="s">
        <v>5911</v>
      </c>
      <c r="AS34" s="1">
        <v>81330572912</v>
      </c>
    </row>
    <row r="35" spans="1:45">
      <c r="A35" s="33">
        <v>45480.9233570949</v>
      </c>
      <c r="B35" s="33">
        <v>340016985</v>
      </c>
      <c r="C35" s="42" t="s">
        <v>4627</v>
      </c>
      <c r="D35" s="14" t="s">
        <v>530</v>
      </c>
      <c r="E35" s="43" t="str">
        <f>VLOOKUP(C35,P$2:Q$539,2,FALSE)</f>
        <v>Mafitroh Pangastuti</v>
      </c>
      <c r="F35" s="33"/>
      <c r="G35" s="42" t="str">
        <f t="shared" si="0"/>
        <v>222112169</v>
      </c>
      <c r="H35" s="33" t="str">
        <f t="shared" si="1"/>
        <v>Mafitroh Pangastuti</v>
      </c>
      <c r="I35" s="42">
        <f>B35</f>
        <v>340016985</v>
      </c>
      <c r="J35" s="33" t="str">
        <f t="shared" si="2"/>
        <v>Cahya Wisnu Wardana</v>
      </c>
      <c r="K35" s="33"/>
      <c r="L35" s="33"/>
      <c r="M35" s="33">
        <f>IF(D35=E35,0,1)</f>
        <v>0</v>
      </c>
      <c r="N35" s="33"/>
      <c r="O35" s="33"/>
      <c r="P35" s="5" t="s">
        <v>1488</v>
      </c>
      <c r="Q35" s="2" t="s">
        <v>58</v>
      </c>
      <c r="R35" s="41">
        <f t="shared" si="3"/>
        <v>34</v>
      </c>
      <c r="S35" s="14"/>
      <c r="T35" s="14"/>
      <c r="U35" s="14"/>
      <c r="V35" s="14"/>
      <c r="W35" s="14"/>
      <c r="X35" s="14"/>
      <c r="Y35" s="14"/>
      <c r="Z35" s="14"/>
      <c r="AA35" s="14" t="s">
        <v>839</v>
      </c>
      <c r="AB35" s="14"/>
      <c r="AC35" s="14"/>
      <c r="AD35" s="14"/>
      <c r="AE35" s="14"/>
      <c r="AF35" s="23">
        <v>340015991</v>
      </c>
      <c r="AG35" s="1">
        <v>3578</v>
      </c>
      <c r="AH35" s="1" t="s">
        <v>767</v>
      </c>
      <c r="AI35" s="1" t="s">
        <v>5913</v>
      </c>
      <c r="AJ35" s="1" t="s">
        <v>5914</v>
      </c>
      <c r="AL35" s="1" t="s">
        <v>5838</v>
      </c>
      <c r="AM35" s="1" t="s">
        <v>5729</v>
      </c>
      <c r="AN35" s="1" t="s">
        <v>5714</v>
      </c>
      <c r="AO35" s="1" t="s">
        <v>5730</v>
      </c>
      <c r="AP35" s="1" t="s">
        <v>5707</v>
      </c>
      <c r="AQ35" s="1" t="s">
        <v>5915</v>
      </c>
      <c r="AR35" s="1" t="s">
        <v>5916</v>
      </c>
      <c r="AS35" s="1">
        <v>81937344757</v>
      </c>
    </row>
    <row r="36" spans="1:45">
      <c r="A36" s="33">
        <v>45480.9233570949</v>
      </c>
      <c r="B36" s="33">
        <v>340016985</v>
      </c>
      <c r="C36" s="42" t="s">
        <v>5253</v>
      </c>
      <c r="D36" s="14" t="s">
        <v>534</v>
      </c>
      <c r="E36" s="43" t="str">
        <f>VLOOKUP(C36,P$2:Q$539,2,FALSE)</f>
        <v>Yanuar Nurul Hilal</v>
      </c>
      <c r="F36" s="33"/>
      <c r="G36" s="42" t="str">
        <f t="shared" si="0"/>
        <v>222112418</v>
      </c>
      <c r="H36" s="33" t="str">
        <f t="shared" si="1"/>
        <v>Yanuar Nurul Hilal</v>
      </c>
      <c r="I36" s="42">
        <f>B36</f>
        <v>340016985</v>
      </c>
      <c r="J36" s="33" t="str">
        <f t="shared" si="2"/>
        <v>Cahya Wisnu Wardana</v>
      </c>
      <c r="K36" s="33"/>
      <c r="L36" s="33"/>
      <c r="M36" s="33">
        <f>IF(D36=E36,0,1)</f>
        <v>0</v>
      </c>
      <c r="N36" s="33"/>
      <c r="O36" s="33"/>
      <c r="P36" s="5" t="s">
        <v>1498</v>
      </c>
      <c r="Q36" s="2" t="s">
        <v>562</v>
      </c>
      <c r="R36" s="41">
        <f t="shared" si="3"/>
        <v>35</v>
      </c>
      <c r="S36" s="14"/>
      <c r="T36" s="14"/>
      <c r="U36" s="14"/>
      <c r="V36" s="14"/>
      <c r="W36" s="14"/>
      <c r="X36" s="14"/>
      <c r="Y36" s="14"/>
      <c r="Z36" s="14"/>
      <c r="AA36" s="14" t="s">
        <v>217</v>
      </c>
      <c r="AB36" s="14"/>
      <c r="AC36" s="14"/>
      <c r="AD36" s="14"/>
      <c r="AE36" s="14"/>
      <c r="AF36" s="23">
        <v>340016082</v>
      </c>
      <c r="AG36" s="1">
        <v>3402</v>
      </c>
      <c r="AH36" s="1" t="s">
        <v>593</v>
      </c>
      <c r="AI36" s="1" t="s">
        <v>5918</v>
      </c>
      <c r="AJ36" s="1" t="s">
        <v>5919</v>
      </c>
      <c r="AL36" s="1" t="s">
        <v>5920</v>
      </c>
      <c r="AM36" s="1" t="s">
        <v>5729</v>
      </c>
      <c r="AN36" s="1" t="s">
        <v>5738</v>
      </c>
      <c r="AO36" s="1" t="s">
        <v>5706</v>
      </c>
      <c r="AP36" s="1" t="s">
        <v>5707</v>
      </c>
      <c r="AQ36" s="1" t="s">
        <v>5921</v>
      </c>
      <c r="AR36" s="1" t="s">
        <v>5922</v>
      </c>
      <c r="AS36" s="1">
        <v>81314401233</v>
      </c>
    </row>
    <row r="37" spans="1:45">
      <c r="A37" s="33">
        <v>45481.329717083303</v>
      </c>
      <c r="B37" s="33">
        <v>340013546</v>
      </c>
      <c r="C37" s="42" t="s">
        <v>3560</v>
      </c>
      <c r="D37" s="14" t="s">
        <v>131</v>
      </c>
      <c r="E37" s="43" t="str">
        <f>VLOOKUP(C37,P$2:Q$539,2,FALSE)</f>
        <v>Anselmus Anwar Sitanggang</v>
      </c>
      <c r="F37" s="33"/>
      <c r="G37" s="42" t="str">
        <f t="shared" si="0"/>
        <v>222111910</v>
      </c>
      <c r="H37" s="33" t="str">
        <f t="shared" si="1"/>
        <v>Anselmus Anwar Sitanggang</v>
      </c>
      <c r="I37" s="42">
        <f>B37</f>
        <v>340013546</v>
      </c>
      <c r="J37" s="33" t="str">
        <f t="shared" si="2"/>
        <v>Dont Worry</v>
      </c>
      <c r="K37" s="33"/>
      <c r="L37" s="33"/>
      <c r="M37" s="33">
        <f>IF(D37=E37,0,1)</f>
        <v>0</v>
      </c>
      <c r="N37" s="33"/>
      <c r="O37" s="33"/>
      <c r="P37" s="5" t="s">
        <v>1509</v>
      </c>
      <c r="Q37" s="2" t="s">
        <v>183</v>
      </c>
      <c r="R37" s="41">
        <f t="shared" si="3"/>
        <v>36</v>
      </c>
      <c r="S37" s="14"/>
      <c r="T37" s="14"/>
      <c r="U37" s="14"/>
      <c r="V37" s="14"/>
      <c r="W37" s="14"/>
      <c r="X37" s="14"/>
      <c r="Y37" s="14"/>
      <c r="Z37" s="14"/>
      <c r="AA37" s="14" t="s">
        <v>296</v>
      </c>
      <c r="AB37" s="14"/>
      <c r="AC37" s="14"/>
      <c r="AD37" s="14"/>
      <c r="AE37" s="14"/>
      <c r="AF37" s="23">
        <v>340016142</v>
      </c>
      <c r="AG37" s="1">
        <v>3309</v>
      </c>
      <c r="AH37" s="1" t="s">
        <v>5924</v>
      </c>
      <c r="AI37" s="1" t="s">
        <v>5925</v>
      </c>
      <c r="AJ37" s="1" t="s">
        <v>5926</v>
      </c>
      <c r="AL37" s="1" t="s">
        <v>5737</v>
      </c>
      <c r="AM37" s="1" t="s">
        <v>5729</v>
      </c>
      <c r="AN37" s="1" t="s">
        <v>5738</v>
      </c>
      <c r="AO37" s="1" t="s">
        <v>5706</v>
      </c>
      <c r="AP37" s="1" t="s">
        <v>5739</v>
      </c>
      <c r="AQ37" s="1" t="s">
        <v>5927</v>
      </c>
      <c r="AR37" s="1" t="s">
        <v>5928</v>
      </c>
      <c r="AS37" s="1">
        <v>82265526737</v>
      </c>
    </row>
    <row r="38" spans="1:45">
      <c r="A38" s="33">
        <v>45481.329717083303</v>
      </c>
      <c r="B38" s="33">
        <v>340013546</v>
      </c>
      <c r="C38" s="42" t="s">
        <v>2912</v>
      </c>
      <c r="D38" s="14" t="s">
        <v>130</v>
      </c>
      <c r="E38" s="43" t="str">
        <f>VLOOKUP(C38,P$2:Q$539,2,FALSE)</f>
        <v>Kuntum Khairani Aselia</v>
      </c>
      <c r="F38" s="33"/>
      <c r="G38" s="42" t="str">
        <f t="shared" si="0"/>
        <v>222112143</v>
      </c>
      <c r="H38" s="33" t="str">
        <f t="shared" si="1"/>
        <v>Kuntum Khairani Aselia</v>
      </c>
      <c r="I38" s="42">
        <f>B38</f>
        <v>340013546</v>
      </c>
      <c r="J38" s="33" t="str">
        <f t="shared" si="2"/>
        <v>Dont Worry</v>
      </c>
      <c r="K38" s="33"/>
      <c r="L38" s="33"/>
      <c r="M38" s="33">
        <f>IF(D38=E38,0,1)</f>
        <v>0</v>
      </c>
      <c r="N38" s="33"/>
      <c r="O38" s="33"/>
      <c r="P38" s="5" t="s">
        <v>1521</v>
      </c>
      <c r="Q38" s="2" t="s">
        <v>1522</v>
      </c>
      <c r="R38" s="41">
        <f t="shared" si="3"/>
        <v>37</v>
      </c>
      <c r="S38" s="14"/>
      <c r="T38" s="14"/>
      <c r="U38" s="14"/>
      <c r="V38" s="14"/>
      <c r="W38" s="14"/>
      <c r="X38" s="14"/>
      <c r="Y38" s="14"/>
      <c r="Z38" s="14"/>
      <c r="AA38" s="14" t="s">
        <v>5644</v>
      </c>
      <c r="AB38" s="14"/>
      <c r="AC38" s="14"/>
      <c r="AD38" s="14"/>
      <c r="AE38" s="14"/>
      <c r="AF38" s="23">
        <v>340016157</v>
      </c>
      <c r="AG38" s="1">
        <v>3322</v>
      </c>
      <c r="AH38" s="1" t="s">
        <v>389</v>
      </c>
      <c r="AI38" s="1" t="s">
        <v>5930</v>
      </c>
      <c r="AJ38" s="1" t="s">
        <v>5931</v>
      </c>
      <c r="AL38" s="1" t="s">
        <v>5737</v>
      </c>
      <c r="AM38" s="1" t="s">
        <v>5729</v>
      </c>
      <c r="AN38" s="1" t="s">
        <v>5738</v>
      </c>
      <c r="AO38" s="1" t="s">
        <v>5753</v>
      </c>
      <c r="AP38" s="1" t="s">
        <v>5739</v>
      </c>
      <c r="AQ38" s="1" t="s">
        <v>5932</v>
      </c>
      <c r="AR38" s="1" t="s">
        <v>5933</v>
      </c>
      <c r="AS38" s="1">
        <v>88239571554</v>
      </c>
    </row>
    <row r="39" spans="1:45">
      <c r="A39" s="33">
        <v>45481.329717083303</v>
      </c>
      <c r="B39" s="33">
        <v>340013546</v>
      </c>
      <c r="C39" s="42" t="s">
        <v>1228</v>
      </c>
      <c r="D39" s="14" t="s">
        <v>127</v>
      </c>
      <c r="E39" s="43" t="str">
        <f>VLOOKUP(C39,P$2:Q$539,2,FALSE)</f>
        <v>Miftah Aulia Ramadanti</v>
      </c>
      <c r="F39" s="33"/>
      <c r="G39" s="42" t="str">
        <f t="shared" si="0"/>
        <v>112212731</v>
      </c>
      <c r="H39" s="33" t="str">
        <f t="shared" si="1"/>
        <v>Miftah Aulia Ramadanti</v>
      </c>
      <c r="I39" s="42">
        <f>B39</f>
        <v>340013546</v>
      </c>
      <c r="J39" s="33" t="str">
        <f t="shared" si="2"/>
        <v>Dont Worry</v>
      </c>
      <c r="K39" s="33"/>
      <c r="L39" s="33"/>
      <c r="M39" s="33">
        <f>IF(D39=E39,0,1)</f>
        <v>0</v>
      </c>
      <c r="N39" s="33"/>
      <c r="O39" s="33"/>
      <c r="P39" s="5" t="s">
        <v>1532</v>
      </c>
      <c r="Q39" s="2" t="s">
        <v>620</v>
      </c>
      <c r="R39" s="41">
        <f t="shared" si="3"/>
        <v>38</v>
      </c>
      <c r="S39" s="14"/>
      <c r="T39" s="14"/>
      <c r="U39" s="14"/>
      <c r="V39" s="14"/>
      <c r="W39" s="14"/>
      <c r="X39" s="14"/>
      <c r="Y39" s="14"/>
      <c r="Z39" s="14"/>
      <c r="AA39" s="14" t="s">
        <v>393</v>
      </c>
      <c r="AB39" s="14"/>
      <c r="AC39" s="14"/>
      <c r="AD39" s="14"/>
      <c r="AE39" s="14"/>
      <c r="AF39" s="23">
        <v>340016177</v>
      </c>
      <c r="AG39" s="1">
        <v>3100</v>
      </c>
      <c r="AH39" s="1" t="s">
        <v>226</v>
      </c>
      <c r="AI39" s="1" t="s">
        <v>5935</v>
      </c>
      <c r="AJ39" s="1" t="s">
        <v>5936</v>
      </c>
      <c r="AL39" s="1" t="s">
        <v>5937</v>
      </c>
      <c r="AM39" s="1" t="s">
        <v>5704</v>
      </c>
      <c r="AN39" s="1" t="s">
        <v>5714</v>
      </c>
      <c r="AO39" s="1" t="s">
        <v>5715</v>
      </c>
      <c r="AP39" s="1" t="s">
        <v>5707</v>
      </c>
      <c r="AQ39" s="1" t="s">
        <v>5938</v>
      </c>
      <c r="AR39" s="1" t="s">
        <v>5939</v>
      </c>
      <c r="AS39" s="1">
        <v>81289321507</v>
      </c>
    </row>
    <row r="40" spans="1:45">
      <c r="A40" s="33">
        <v>45481.366270636601</v>
      </c>
      <c r="B40" s="33">
        <v>340016958</v>
      </c>
      <c r="C40" s="42" t="s">
        <v>3095</v>
      </c>
      <c r="D40" s="14" t="s">
        <v>104</v>
      </c>
      <c r="E40" s="43" t="str">
        <f>VLOOKUP(C40,P$2:Q$539,2,FALSE)</f>
        <v>Ghina Anandhia</v>
      </c>
      <c r="F40" s="33"/>
      <c r="G40" s="42" t="str">
        <f t="shared" si="0"/>
        <v>212112073</v>
      </c>
      <c r="H40" s="33" t="str">
        <f t="shared" si="1"/>
        <v>Ghina Anandhia</v>
      </c>
      <c r="I40" s="42">
        <f>B40</f>
        <v>340016958</v>
      </c>
      <c r="J40" s="33" t="str">
        <f t="shared" si="2"/>
        <v>Riza Ulfina</v>
      </c>
      <c r="K40" s="33"/>
      <c r="L40" s="33"/>
      <c r="M40" s="33">
        <f>IF(D40=E40,0,1)</f>
        <v>0</v>
      </c>
      <c r="N40" s="33"/>
      <c r="O40" s="33"/>
      <c r="P40" s="5" t="s">
        <v>1542</v>
      </c>
      <c r="Q40" s="2" t="s">
        <v>614</v>
      </c>
      <c r="R40" s="41">
        <f t="shared" si="3"/>
        <v>39</v>
      </c>
      <c r="S40" s="14"/>
      <c r="T40" s="14"/>
      <c r="U40" s="14"/>
      <c r="V40" s="14"/>
      <c r="W40" s="14"/>
      <c r="X40" s="14"/>
      <c r="Y40" s="14"/>
      <c r="Z40" s="14"/>
      <c r="AA40" s="14" t="s">
        <v>865</v>
      </c>
      <c r="AB40" s="14"/>
      <c r="AC40" s="14"/>
      <c r="AD40" s="14"/>
      <c r="AE40" s="14"/>
      <c r="AF40" s="23">
        <v>340016189</v>
      </c>
      <c r="AG40" s="1">
        <v>3201</v>
      </c>
      <c r="AH40" s="1" t="s">
        <v>5941</v>
      </c>
      <c r="AI40" s="1" t="s">
        <v>5942</v>
      </c>
      <c r="AJ40" s="1" t="s">
        <v>5943</v>
      </c>
      <c r="AL40" s="1" t="s">
        <v>5944</v>
      </c>
      <c r="AM40" s="1" t="s">
        <v>5729</v>
      </c>
      <c r="AN40" s="1" t="s">
        <v>5738</v>
      </c>
      <c r="AO40" s="1" t="s">
        <v>5706</v>
      </c>
      <c r="AP40" s="1" t="s">
        <v>5739</v>
      </c>
      <c r="AQ40" s="1" t="s">
        <v>5945</v>
      </c>
      <c r="AR40" s="1" t="s">
        <v>5946</v>
      </c>
      <c r="AS40" s="1" t="s">
        <v>8881</v>
      </c>
    </row>
    <row r="41" spans="1:45">
      <c r="A41" s="33">
        <v>45481.366270636601</v>
      </c>
      <c r="B41" s="33">
        <v>340016958</v>
      </c>
      <c r="C41" s="42" t="s">
        <v>5606</v>
      </c>
      <c r="D41" s="14" t="s">
        <v>100</v>
      </c>
      <c r="E41" s="43" t="str">
        <f>VLOOKUP(C41,P$2:Q$539,2,FALSE)</f>
        <v>Ihsan Surahman</v>
      </c>
      <c r="F41" s="33"/>
      <c r="G41" s="42" t="str">
        <f t="shared" si="0"/>
        <v>222011294</v>
      </c>
      <c r="H41" s="33" t="str">
        <f t="shared" si="1"/>
        <v>Ihsan Surahman</v>
      </c>
      <c r="I41" s="42">
        <f>B41</f>
        <v>340016958</v>
      </c>
      <c r="J41" s="33" t="str">
        <f t="shared" si="2"/>
        <v>Riza Ulfina</v>
      </c>
      <c r="K41" s="33"/>
      <c r="L41" s="33"/>
      <c r="M41" s="33">
        <f>IF(D41=E41,0,1)</f>
        <v>0</v>
      </c>
      <c r="N41" s="33"/>
      <c r="O41" s="33"/>
      <c r="P41" s="5" t="s">
        <v>1550</v>
      </c>
      <c r="Q41" s="2" t="s">
        <v>493</v>
      </c>
      <c r="R41" s="41">
        <f t="shared" si="3"/>
        <v>40</v>
      </c>
      <c r="S41" s="14"/>
      <c r="T41" s="14"/>
      <c r="U41" s="14"/>
      <c r="V41" s="14"/>
      <c r="W41" s="14"/>
      <c r="X41" s="14"/>
      <c r="Y41" s="14"/>
      <c r="Z41" s="14"/>
      <c r="AA41" s="14" t="s">
        <v>384</v>
      </c>
      <c r="AB41" s="14"/>
      <c r="AC41" s="14"/>
      <c r="AD41" s="14"/>
      <c r="AE41" s="14"/>
      <c r="AF41" s="23">
        <v>340016252</v>
      </c>
      <c r="AG41" s="1">
        <v>3573</v>
      </c>
      <c r="AH41" s="1" t="s">
        <v>747</v>
      </c>
      <c r="AI41" s="1" t="s">
        <v>5948</v>
      </c>
      <c r="AJ41" s="1" t="s">
        <v>5949</v>
      </c>
      <c r="AL41" s="1" t="s">
        <v>5950</v>
      </c>
      <c r="AM41" s="1" t="s">
        <v>5704</v>
      </c>
      <c r="AN41" s="1" t="s">
        <v>5714</v>
      </c>
      <c r="AO41" s="1" t="s">
        <v>5706</v>
      </c>
      <c r="AP41" s="1" t="s">
        <v>5707</v>
      </c>
      <c r="AQ41" s="1" t="s">
        <v>5951</v>
      </c>
      <c r="AR41" s="1" t="s">
        <v>5952</v>
      </c>
      <c r="AS41" s="1">
        <v>85855202334</v>
      </c>
    </row>
    <row r="42" spans="1:45">
      <c r="A42" s="33">
        <v>45481.377213240703</v>
      </c>
      <c r="B42" s="33">
        <v>340014877</v>
      </c>
      <c r="C42" s="42" t="s">
        <v>4053</v>
      </c>
      <c r="D42" s="14" t="s">
        <v>365</v>
      </c>
      <c r="E42" s="43" t="str">
        <f>VLOOKUP(C42,P$2:Q$539,2,FALSE)</f>
        <v>Nazwa Thoriqul Jannah</v>
      </c>
      <c r="F42" s="33"/>
      <c r="G42" s="42" t="str">
        <f t="shared" si="0"/>
        <v>222112251</v>
      </c>
      <c r="H42" s="33" t="str">
        <f t="shared" si="1"/>
        <v>Nazwa Thoriqul Jannah</v>
      </c>
      <c r="I42" s="42">
        <f>B42</f>
        <v>340014877</v>
      </c>
      <c r="J42" s="33" t="str">
        <f t="shared" si="2"/>
        <v>Munir</v>
      </c>
      <c r="K42" s="33"/>
      <c r="L42" s="33"/>
      <c r="M42" s="33">
        <f>IF(D42=E42,0,1)</f>
        <v>0</v>
      </c>
      <c r="N42" s="33"/>
      <c r="O42" s="33"/>
      <c r="P42" s="5" t="s">
        <v>1562</v>
      </c>
      <c r="Q42" s="2" t="s">
        <v>738</v>
      </c>
      <c r="R42" s="41">
        <f t="shared" si="3"/>
        <v>41</v>
      </c>
      <c r="S42" s="14"/>
      <c r="T42" s="14"/>
      <c r="U42" s="14"/>
      <c r="V42" s="14"/>
      <c r="W42" s="14"/>
      <c r="X42" s="14"/>
      <c r="Y42" s="14"/>
      <c r="Z42" s="14"/>
      <c r="AA42" s="14" t="s">
        <v>124</v>
      </c>
      <c r="AB42" s="14"/>
      <c r="AC42" s="14"/>
      <c r="AD42" s="14"/>
      <c r="AE42" s="14"/>
      <c r="AF42" s="23">
        <v>340016268</v>
      </c>
      <c r="AG42" s="1">
        <v>3515</v>
      </c>
      <c r="AH42" s="1" t="s">
        <v>699</v>
      </c>
      <c r="AI42" s="1" t="s">
        <v>5954</v>
      </c>
      <c r="AJ42" s="1" t="s">
        <v>5955</v>
      </c>
      <c r="AL42" s="1" t="s">
        <v>5956</v>
      </c>
      <c r="AM42" s="1" t="s">
        <v>5704</v>
      </c>
      <c r="AN42" s="1" t="s">
        <v>5714</v>
      </c>
      <c r="AO42" s="1" t="s">
        <v>5715</v>
      </c>
      <c r="AP42" s="1" t="s">
        <v>5707</v>
      </c>
      <c r="AQ42" s="1" t="s">
        <v>5957</v>
      </c>
      <c r="AR42" s="1" t="s">
        <v>5958</v>
      </c>
      <c r="AS42" s="1">
        <v>82233209502</v>
      </c>
    </row>
    <row r="43" spans="1:45">
      <c r="A43" s="33">
        <v>45481.377213240703</v>
      </c>
      <c r="B43" s="33">
        <v>340014877</v>
      </c>
      <c r="C43" s="42" t="s">
        <v>3156</v>
      </c>
      <c r="D43" s="14" t="s">
        <v>362</v>
      </c>
      <c r="E43" s="43" t="str">
        <f>VLOOKUP(C43,P$2:Q$539,2,FALSE)</f>
        <v>Pratama Rhomdoni Putra Ismail</v>
      </c>
      <c r="F43" s="33"/>
      <c r="G43" s="42" t="str">
        <f t="shared" si="0"/>
        <v>112212817</v>
      </c>
      <c r="H43" s="33" t="str">
        <f t="shared" si="1"/>
        <v>Pratama Rhomdoni Putra Ismail</v>
      </c>
      <c r="I43" s="42">
        <f>B43</f>
        <v>340014877</v>
      </c>
      <c r="J43" s="33" t="str">
        <f t="shared" si="2"/>
        <v>Munir</v>
      </c>
      <c r="K43" s="33"/>
      <c r="L43" s="33"/>
      <c r="M43" s="33">
        <f>IF(D43=E43,0,1)</f>
        <v>0</v>
      </c>
      <c r="N43" s="33"/>
      <c r="O43" s="45"/>
      <c r="P43" s="5" t="s">
        <v>1569</v>
      </c>
      <c r="Q43" s="2" t="s">
        <v>674</v>
      </c>
      <c r="R43" s="41">
        <f t="shared" si="3"/>
        <v>42</v>
      </c>
      <c r="S43" s="14"/>
      <c r="T43" s="14"/>
      <c r="U43" s="14"/>
      <c r="V43" s="14"/>
      <c r="W43" s="14"/>
      <c r="X43" s="14"/>
      <c r="Y43" s="14"/>
      <c r="Z43" s="14"/>
      <c r="AA43" s="14" t="s">
        <v>762</v>
      </c>
      <c r="AB43" s="14"/>
      <c r="AC43" s="14"/>
      <c r="AD43" s="14"/>
      <c r="AE43" s="14"/>
      <c r="AF43" s="23">
        <v>340016478</v>
      </c>
      <c r="AG43" s="1">
        <v>3319</v>
      </c>
      <c r="AH43" s="1" t="s">
        <v>385</v>
      </c>
      <c r="AI43" s="1" t="s">
        <v>5960</v>
      </c>
      <c r="AJ43" s="1" t="s">
        <v>5961</v>
      </c>
      <c r="AL43" s="1" t="s">
        <v>5849</v>
      </c>
      <c r="AM43" s="1" t="s">
        <v>5704</v>
      </c>
      <c r="AN43" s="1" t="s">
        <v>5714</v>
      </c>
      <c r="AO43" s="1" t="s">
        <v>5706</v>
      </c>
      <c r="AP43" s="1" t="s">
        <v>5707</v>
      </c>
      <c r="AQ43" s="1" t="s">
        <v>5962</v>
      </c>
      <c r="AR43" s="1" t="s">
        <v>5963</v>
      </c>
      <c r="AS43" s="1">
        <v>85640181874</v>
      </c>
    </row>
    <row r="44" spans="1:45">
      <c r="A44" s="33">
        <v>45481.377213240703</v>
      </c>
      <c r="B44" s="33">
        <v>340014877</v>
      </c>
      <c r="C44" s="42" t="s">
        <v>5277</v>
      </c>
      <c r="D44" s="14" t="s">
        <v>366</v>
      </c>
      <c r="E44" s="43" t="str">
        <f>VLOOKUP(C44,P$2:Q$539,2,FALSE)</f>
        <v>Saniyyah Sri Nurhayati</v>
      </c>
      <c r="F44" s="33"/>
      <c r="G44" s="42" t="str">
        <f t="shared" si="0"/>
        <v>222112351</v>
      </c>
      <c r="H44" s="33" t="str">
        <f t="shared" si="1"/>
        <v>Saniyyah Sri Nurhayati</v>
      </c>
      <c r="I44" s="42">
        <f>B44</f>
        <v>340014877</v>
      </c>
      <c r="J44" s="33" t="str">
        <f t="shared" si="2"/>
        <v>Munir</v>
      </c>
      <c r="K44" s="33"/>
      <c r="L44" s="33"/>
      <c r="M44" s="33">
        <f>IF(D44=E44,0,1)</f>
        <v>0</v>
      </c>
      <c r="N44" s="33"/>
      <c r="O44" s="45"/>
      <c r="P44" s="5" t="s">
        <v>1576</v>
      </c>
      <c r="Q44" s="2" t="s">
        <v>584</v>
      </c>
      <c r="R44" s="41">
        <f t="shared" si="3"/>
        <v>43</v>
      </c>
      <c r="S44" s="14"/>
      <c r="T44" s="14"/>
      <c r="U44" s="14"/>
      <c r="V44" s="14"/>
      <c r="W44" s="14"/>
      <c r="X44" s="14"/>
      <c r="Y44" s="14"/>
      <c r="Z44" s="14"/>
      <c r="AA44" s="14" t="s">
        <v>228</v>
      </c>
      <c r="AB44" s="14"/>
      <c r="AC44" s="14"/>
      <c r="AD44" s="14"/>
      <c r="AE44" s="14"/>
      <c r="AF44" s="23">
        <v>340016561</v>
      </c>
      <c r="AG44" s="1">
        <v>3311</v>
      </c>
      <c r="AH44" s="1" t="s">
        <v>472</v>
      </c>
      <c r="AI44" s="1" t="s">
        <v>5965</v>
      </c>
      <c r="AJ44" s="1" t="s">
        <v>5966</v>
      </c>
      <c r="AL44" s="1" t="s">
        <v>5737</v>
      </c>
      <c r="AM44" s="1" t="s">
        <v>5704</v>
      </c>
      <c r="AN44" s="1" t="s">
        <v>5738</v>
      </c>
      <c r="AO44" s="1" t="s">
        <v>5706</v>
      </c>
      <c r="AP44" s="1" t="s">
        <v>5739</v>
      </c>
      <c r="AQ44" s="1" t="s">
        <v>5967</v>
      </c>
      <c r="AR44" s="1" t="s">
        <v>5968</v>
      </c>
      <c r="AS44" s="1">
        <v>83862777683</v>
      </c>
    </row>
    <row r="45" spans="1:45">
      <c r="A45" s="33">
        <v>45481.385134386597</v>
      </c>
      <c r="B45" s="33">
        <v>340053257</v>
      </c>
      <c r="C45" s="42" t="s">
        <v>5135</v>
      </c>
      <c r="D45" s="14" t="s">
        <v>121</v>
      </c>
      <c r="E45" s="43" t="str">
        <f>VLOOKUP(C45,P$2:Q$539,2,FALSE)</f>
        <v>Rifky Maulana Putra</v>
      </c>
      <c r="F45" s="33"/>
      <c r="G45" s="42" t="str">
        <f t="shared" si="0"/>
        <v>222112322</v>
      </c>
      <c r="H45" s="33" t="str">
        <f t="shared" si="1"/>
        <v>Rifky Maulana Putra</v>
      </c>
      <c r="I45" s="42">
        <f>B45</f>
        <v>340053257</v>
      </c>
      <c r="J45" s="33" t="str">
        <f t="shared" si="2"/>
        <v>Aan Subrata</v>
      </c>
      <c r="K45" s="33"/>
      <c r="L45" s="33"/>
      <c r="M45" s="33">
        <f>IF(D45=E45,0,1)</f>
        <v>0</v>
      </c>
      <c r="N45" s="33"/>
      <c r="O45" s="33"/>
      <c r="P45" s="5" t="s">
        <v>1584</v>
      </c>
      <c r="Q45" s="2" t="s">
        <v>326</v>
      </c>
      <c r="R45" s="41">
        <f t="shared" si="3"/>
        <v>44</v>
      </c>
      <c r="S45" s="14"/>
      <c r="T45" s="14"/>
      <c r="U45" s="14"/>
      <c r="V45" s="14"/>
      <c r="W45" s="14"/>
      <c r="X45" s="14"/>
      <c r="Y45" s="14"/>
      <c r="Z45" s="14"/>
      <c r="AA45" s="14" t="s">
        <v>5645</v>
      </c>
      <c r="AB45" s="14"/>
      <c r="AC45" s="14"/>
      <c r="AD45" s="14"/>
      <c r="AE45" s="14"/>
      <c r="AF45" s="23">
        <v>340016620</v>
      </c>
      <c r="AG45" s="1">
        <v>3506</v>
      </c>
      <c r="AH45" s="1" t="s">
        <v>676</v>
      </c>
      <c r="AI45" s="1" t="s">
        <v>5970</v>
      </c>
      <c r="AJ45" s="1" t="s">
        <v>5971</v>
      </c>
      <c r="AL45" s="1" t="s">
        <v>5972</v>
      </c>
      <c r="AM45" s="1" t="s">
        <v>5729</v>
      </c>
      <c r="AN45" s="1" t="s">
        <v>5705</v>
      </c>
      <c r="AO45" s="1" t="s">
        <v>5706</v>
      </c>
      <c r="AP45" s="1" t="s">
        <v>5707</v>
      </c>
      <c r="AQ45" s="1" t="s">
        <v>5973</v>
      </c>
      <c r="AR45" s="1" t="s">
        <v>5974</v>
      </c>
      <c r="AS45" s="1">
        <v>85715520349</v>
      </c>
    </row>
    <row r="46" spans="1:45">
      <c r="A46" s="33">
        <v>45481.394469224499</v>
      </c>
      <c r="B46" s="33">
        <v>340019969</v>
      </c>
      <c r="C46" s="46" t="s">
        <v>4838</v>
      </c>
      <c r="D46" s="49" t="s">
        <v>360</v>
      </c>
      <c r="E46" s="43" t="str">
        <f>VLOOKUP(C46,P$2:Q$539,2,FALSE)</f>
        <v>Ahmad Zein Haddad</v>
      </c>
      <c r="F46" s="33"/>
      <c r="G46" s="42" t="str">
        <f t="shared" si="0"/>
        <v>222111862</v>
      </c>
      <c r="H46" s="33" t="str">
        <f t="shared" si="1"/>
        <v>Ahmad Zein Haddad</v>
      </c>
      <c r="I46" s="42">
        <f>B46</f>
        <v>340019969</v>
      </c>
      <c r="J46" s="33" t="str">
        <f t="shared" si="2"/>
        <v>Anis Dyah Rahmawati</v>
      </c>
      <c r="K46" s="33"/>
      <c r="L46" s="33"/>
      <c r="M46" s="33">
        <f>IF(D46=E46,0,1)</f>
        <v>0</v>
      </c>
      <c r="N46" s="33"/>
      <c r="O46" s="33"/>
      <c r="P46" s="5" t="s">
        <v>1593</v>
      </c>
      <c r="Q46" s="2" t="s">
        <v>749</v>
      </c>
      <c r="R46" s="41">
        <f t="shared" si="3"/>
        <v>45</v>
      </c>
      <c r="S46" s="14"/>
      <c r="T46" s="14"/>
      <c r="U46" s="14"/>
      <c r="V46" s="14"/>
      <c r="W46" s="14"/>
      <c r="X46" s="14"/>
      <c r="Y46" s="14"/>
      <c r="Z46" s="14"/>
      <c r="AA46" s="14" t="s">
        <v>127</v>
      </c>
      <c r="AB46" s="14"/>
      <c r="AC46" s="14"/>
      <c r="AD46" s="14"/>
      <c r="AE46" s="14"/>
      <c r="AF46" s="23">
        <v>340016828</v>
      </c>
      <c r="AG46" s="1">
        <v>3372</v>
      </c>
      <c r="AH46" s="1" t="s">
        <v>557</v>
      </c>
      <c r="AI46" s="1" t="s">
        <v>5976</v>
      </c>
      <c r="AJ46" s="1" t="s">
        <v>5977</v>
      </c>
      <c r="AL46" s="1" t="s">
        <v>5978</v>
      </c>
      <c r="AM46" s="1" t="s">
        <v>5704</v>
      </c>
      <c r="AN46" s="1" t="s">
        <v>5714</v>
      </c>
      <c r="AO46" s="1" t="s">
        <v>5715</v>
      </c>
      <c r="AP46" s="1" t="s">
        <v>5707</v>
      </c>
      <c r="AQ46" s="1" t="s">
        <v>5979</v>
      </c>
      <c r="AR46" s="1" t="s">
        <v>5980</v>
      </c>
      <c r="AS46" s="1">
        <v>81228288385</v>
      </c>
    </row>
    <row r="47" spans="1:45">
      <c r="A47" s="33">
        <v>45481.394469224499</v>
      </c>
      <c r="B47" s="33">
        <v>340019969</v>
      </c>
      <c r="C47" s="46" t="s">
        <v>2424</v>
      </c>
      <c r="D47" s="49" t="s">
        <v>357</v>
      </c>
      <c r="E47" s="43" t="str">
        <f>VLOOKUP(C47,P$2:Q$539,2,FALSE)</f>
        <v>Alifah Suhaila</v>
      </c>
      <c r="F47" s="33"/>
      <c r="G47" s="42" t="str">
        <f t="shared" si="0"/>
        <v>112212482</v>
      </c>
      <c r="H47" s="33" t="str">
        <f t="shared" si="1"/>
        <v>Alifah Suhaila</v>
      </c>
      <c r="I47" s="42">
        <f>B47</f>
        <v>340019969</v>
      </c>
      <c r="J47" s="33" t="str">
        <f t="shared" si="2"/>
        <v>Anis Dyah Rahmawati</v>
      </c>
      <c r="K47" s="33"/>
      <c r="L47" s="33"/>
      <c r="M47" s="33">
        <f>IF(D47=E47,0,1)</f>
        <v>0</v>
      </c>
      <c r="N47" s="33"/>
      <c r="O47" s="33"/>
      <c r="P47" s="5" t="s">
        <v>1604</v>
      </c>
      <c r="Q47" s="2" t="s">
        <v>36</v>
      </c>
      <c r="R47" s="41">
        <f t="shared" si="3"/>
        <v>46</v>
      </c>
      <c r="S47" s="14"/>
      <c r="T47" s="14"/>
      <c r="U47" s="14"/>
      <c r="V47" s="14"/>
      <c r="W47" s="14"/>
      <c r="X47" s="14"/>
      <c r="Y47" s="14"/>
      <c r="Z47" s="14"/>
      <c r="AA47" s="14" t="s">
        <v>913</v>
      </c>
      <c r="AB47" s="14"/>
      <c r="AC47" s="14"/>
      <c r="AD47" s="14"/>
      <c r="AE47" s="14"/>
      <c r="AF47" s="23">
        <v>340016879</v>
      </c>
      <c r="AG47" s="1">
        <v>3515</v>
      </c>
      <c r="AH47" s="1" t="s">
        <v>699</v>
      </c>
      <c r="AI47" s="1" t="s">
        <v>5982</v>
      </c>
      <c r="AJ47" s="1" t="s">
        <v>5983</v>
      </c>
      <c r="AL47" s="1" t="s">
        <v>5984</v>
      </c>
      <c r="AM47" s="1" t="s">
        <v>5729</v>
      </c>
      <c r="AN47" s="1" t="s">
        <v>5738</v>
      </c>
      <c r="AO47" s="1" t="s">
        <v>5706</v>
      </c>
      <c r="AP47" s="1" t="s">
        <v>5707</v>
      </c>
      <c r="AQ47" s="1" t="s">
        <v>5985</v>
      </c>
      <c r="AR47" s="1" t="s">
        <v>5986</v>
      </c>
      <c r="AS47" s="1">
        <v>8113000343</v>
      </c>
    </row>
    <row r="48" spans="1:45">
      <c r="A48" s="33">
        <v>45481.394469224499</v>
      </c>
      <c r="B48" s="33">
        <v>340019969</v>
      </c>
      <c r="C48" s="46" t="s">
        <v>4868</v>
      </c>
      <c r="D48" s="49" t="s">
        <v>361</v>
      </c>
      <c r="E48" s="43" t="str">
        <f>VLOOKUP(C48,P$2:Q$539,2,FALSE)</f>
        <v>Marsay Febrianto</v>
      </c>
      <c r="F48" s="33"/>
      <c r="G48" s="42" t="str">
        <f t="shared" si="0"/>
        <v>222112177</v>
      </c>
      <c r="H48" s="33" t="str">
        <f t="shared" si="1"/>
        <v>Marsay Febrianto</v>
      </c>
      <c r="I48" s="42">
        <f>B48</f>
        <v>340019969</v>
      </c>
      <c r="J48" s="33" t="str">
        <f t="shared" si="2"/>
        <v>Anis Dyah Rahmawati</v>
      </c>
      <c r="K48" s="33"/>
      <c r="L48" s="33"/>
      <c r="M48" s="33">
        <f>IF(D48=E48,0,1)</f>
        <v>0</v>
      </c>
      <c r="N48" s="33"/>
      <c r="O48" s="33"/>
      <c r="P48" s="5" t="s">
        <v>1611</v>
      </c>
      <c r="Q48" s="2" t="s">
        <v>436</v>
      </c>
      <c r="R48" s="41">
        <f t="shared" si="3"/>
        <v>47</v>
      </c>
      <c r="S48" s="14"/>
      <c r="T48" s="14"/>
      <c r="U48" s="14"/>
      <c r="V48" s="14"/>
      <c r="W48" s="14"/>
      <c r="X48" s="14"/>
      <c r="Y48" s="14"/>
      <c r="Z48" s="14"/>
      <c r="AA48" s="14" t="s">
        <v>300</v>
      </c>
      <c r="AB48" s="14"/>
      <c r="AC48" s="14"/>
      <c r="AD48" s="14"/>
      <c r="AE48" s="14"/>
      <c r="AF48" s="23">
        <v>340016909</v>
      </c>
      <c r="AG48" s="1">
        <v>5300</v>
      </c>
      <c r="AH48" s="1" t="s">
        <v>5988</v>
      </c>
      <c r="AI48" s="1" t="s">
        <v>5989</v>
      </c>
      <c r="AJ48" s="1" t="s">
        <v>5990</v>
      </c>
      <c r="AL48" s="1" t="s">
        <v>5991</v>
      </c>
      <c r="AM48" s="1" t="s">
        <v>5704</v>
      </c>
      <c r="AN48" s="1" t="s">
        <v>5714</v>
      </c>
      <c r="AO48" s="1" t="s">
        <v>5706</v>
      </c>
      <c r="AP48" s="1" t="s">
        <v>5992</v>
      </c>
      <c r="AQ48" s="1" t="s">
        <v>5993</v>
      </c>
      <c r="AR48" s="1" t="s">
        <v>5994</v>
      </c>
      <c r="AS48" s="1">
        <v>61491188585</v>
      </c>
    </row>
    <row r="49" spans="1:45">
      <c r="A49" s="33">
        <v>45481.417441064797</v>
      </c>
      <c r="B49" s="33">
        <v>340056809</v>
      </c>
      <c r="C49" s="42" t="s">
        <v>4272</v>
      </c>
      <c r="D49" s="14" t="s">
        <v>217</v>
      </c>
      <c r="E49" s="43" t="str">
        <f>VLOOKUP(C49,P$2:Q$539,2,FALSE)</f>
        <v>Hesekiel Kristiade Rajagukguk</v>
      </c>
      <c r="F49" s="33"/>
      <c r="G49" s="42" t="str">
        <f t="shared" si="0"/>
        <v>112212643</v>
      </c>
      <c r="H49" s="33" t="str">
        <f t="shared" si="1"/>
        <v>Hesekiel Kristiade Rajagukguk</v>
      </c>
      <c r="I49" s="42">
        <f>B49</f>
        <v>340056809</v>
      </c>
      <c r="J49" s="33" t="str">
        <f t="shared" si="2"/>
        <v>Dian Fitriana Arthati</v>
      </c>
      <c r="K49" s="33"/>
      <c r="L49" s="33"/>
      <c r="M49" s="33">
        <f>IF(D49=E49,0,1)</f>
        <v>0</v>
      </c>
      <c r="N49" s="33"/>
      <c r="O49" s="33"/>
      <c r="P49" s="46" t="s">
        <v>1621</v>
      </c>
      <c r="Q49" s="31" t="s">
        <v>555</v>
      </c>
      <c r="R49" s="41">
        <f t="shared" si="3"/>
        <v>48</v>
      </c>
      <c r="S49" s="14"/>
      <c r="T49" s="14"/>
      <c r="U49" s="14"/>
      <c r="V49" s="14"/>
      <c r="W49" s="14"/>
      <c r="X49" s="14"/>
      <c r="Y49" s="14"/>
      <c r="Z49" s="14"/>
      <c r="AA49" s="14" t="s">
        <v>856</v>
      </c>
      <c r="AB49" s="14"/>
      <c r="AC49" s="14"/>
      <c r="AD49" s="14"/>
      <c r="AE49" s="14"/>
      <c r="AF49" s="23">
        <v>340016936</v>
      </c>
      <c r="AG49" s="1">
        <v>3100</v>
      </c>
      <c r="AH49" s="1" t="s">
        <v>226</v>
      </c>
      <c r="AI49" s="1" t="s">
        <v>5996</v>
      </c>
      <c r="AJ49" s="1" t="s">
        <v>5997</v>
      </c>
      <c r="AL49" s="1" t="s">
        <v>5998</v>
      </c>
      <c r="AM49" s="1" t="s">
        <v>5704</v>
      </c>
      <c r="AN49" s="1" t="s">
        <v>5714</v>
      </c>
      <c r="AO49" s="1" t="s">
        <v>5999</v>
      </c>
      <c r="AP49" s="1" t="s">
        <v>5707</v>
      </c>
      <c r="AQ49" s="1" t="s">
        <v>6000</v>
      </c>
      <c r="AR49" s="1" t="s">
        <v>6001</v>
      </c>
      <c r="AS49" s="1">
        <v>89671184207</v>
      </c>
    </row>
    <row r="50" spans="1:45">
      <c r="A50" s="33">
        <v>45481.446941226903</v>
      </c>
      <c r="B50" s="33">
        <v>340016964</v>
      </c>
      <c r="C50" s="42" t="s">
        <v>3981</v>
      </c>
      <c r="D50" s="14" t="s">
        <v>605</v>
      </c>
      <c r="E50" s="43" t="str">
        <f>VLOOKUP(C50,P$2:Q$539,2,FALSE)</f>
        <v>Fatima Azzahro Binti Fatihah</v>
      </c>
      <c r="F50" s="33"/>
      <c r="G50" s="42" t="str">
        <f t="shared" si="0"/>
        <v>212112049</v>
      </c>
      <c r="H50" s="33" t="str">
        <f t="shared" si="1"/>
        <v>Fatima Azzahro Binti Fatihah</v>
      </c>
      <c r="I50" s="42">
        <f>B50</f>
        <v>340016964</v>
      </c>
      <c r="J50" s="33" t="str">
        <f t="shared" si="2"/>
        <v>Yanis Habibie</v>
      </c>
      <c r="K50" s="33"/>
      <c r="L50" s="33"/>
      <c r="M50" s="33">
        <f>IF(D50=E50,0,1)</f>
        <v>0</v>
      </c>
      <c r="N50" s="33"/>
      <c r="O50" s="33"/>
      <c r="P50" s="5" t="s">
        <v>1628</v>
      </c>
      <c r="Q50" s="2" t="s">
        <v>452</v>
      </c>
      <c r="R50" s="41">
        <f t="shared" si="3"/>
        <v>49</v>
      </c>
      <c r="S50" s="14"/>
      <c r="T50" s="14"/>
      <c r="U50" s="14"/>
      <c r="V50" s="14"/>
      <c r="W50" s="14"/>
      <c r="X50" s="14"/>
      <c r="Y50" s="14"/>
      <c r="Z50" s="14"/>
      <c r="AA50" s="14" t="s">
        <v>753</v>
      </c>
      <c r="AB50" s="14"/>
      <c r="AC50" s="14"/>
      <c r="AD50" s="14"/>
      <c r="AE50" s="14"/>
      <c r="AF50" s="23">
        <v>340016941</v>
      </c>
      <c r="AG50" s="1">
        <v>3571</v>
      </c>
      <c r="AH50" s="1" t="s">
        <v>740</v>
      </c>
      <c r="AI50" s="1" t="s">
        <v>6003</v>
      </c>
      <c r="AJ50" s="1" t="s">
        <v>6004</v>
      </c>
      <c r="AL50" s="1" t="s">
        <v>5752</v>
      </c>
      <c r="AM50" s="1" t="s">
        <v>5704</v>
      </c>
      <c r="AN50" s="1" t="s">
        <v>5738</v>
      </c>
      <c r="AO50" s="1" t="s">
        <v>5753</v>
      </c>
      <c r="AP50" s="1" t="s">
        <v>5739</v>
      </c>
      <c r="AQ50" s="1" t="s">
        <v>6005</v>
      </c>
      <c r="AR50" s="1" t="s">
        <v>6006</v>
      </c>
      <c r="AS50" s="1">
        <v>81362237971</v>
      </c>
    </row>
    <row r="51" spans="1:45">
      <c r="A51" s="33">
        <v>45481.446941226903</v>
      </c>
      <c r="B51" s="33">
        <v>340016964</v>
      </c>
      <c r="C51" s="42" t="s">
        <v>1684</v>
      </c>
      <c r="D51" s="14" t="s">
        <v>601</v>
      </c>
      <c r="E51" s="43" t="str">
        <f>VLOOKUP(C51,P$2:Q$539,2,FALSE)</f>
        <v>Guntur Faizal Majid</v>
      </c>
      <c r="F51" s="33"/>
      <c r="G51" s="42" t="str">
        <f t="shared" si="0"/>
        <v>212112081</v>
      </c>
      <c r="H51" s="33" t="str">
        <f t="shared" si="1"/>
        <v>Guntur Faizal Majid</v>
      </c>
      <c r="I51" s="42">
        <f>B51</f>
        <v>340016964</v>
      </c>
      <c r="J51" s="33" t="str">
        <f t="shared" si="2"/>
        <v>Yanis Habibie</v>
      </c>
      <c r="K51" s="33"/>
      <c r="L51" s="33"/>
      <c r="M51" s="33">
        <f>IF(D51=E51,0,1)</f>
        <v>0</v>
      </c>
      <c r="N51" s="33"/>
      <c r="O51" s="45"/>
      <c r="P51" s="5" t="s">
        <v>1636</v>
      </c>
      <c r="Q51" s="2" t="s">
        <v>1637</v>
      </c>
      <c r="R51" s="41">
        <f t="shared" si="3"/>
        <v>50</v>
      </c>
      <c r="S51" s="14"/>
      <c r="T51" s="14"/>
      <c r="U51" s="14"/>
      <c r="V51" s="14"/>
      <c r="W51" s="14"/>
      <c r="X51" s="14"/>
      <c r="Y51" s="14"/>
      <c r="Z51" s="14"/>
      <c r="AA51" s="14" t="s">
        <v>876</v>
      </c>
      <c r="AB51" s="14"/>
      <c r="AC51" s="14"/>
      <c r="AD51" s="14"/>
      <c r="AE51" s="14"/>
      <c r="AF51" s="23">
        <v>340016958</v>
      </c>
      <c r="AG51" s="1">
        <v>1300</v>
      </c>
      <c r="AH51" s="1" t="s">
        <v>102</v>
      </c>
      <c r="AI51" s="1" t="s">
        <v>6008</v>
      </c>
      <c r="AJ51" s="1" t="s">
        <v>6009</v>
      </c>
      <c r="AL51" s="1" t="s">
        <v>6010</v>
      </c>
      <c r="AM51" s="1" t="s">
        <v>5704</v>
      </c>
      <c r="AN51" s="1" t="s">
        <v>5714</v>
      </c>
      <c r="AO51" s="1" t="s">
        <v>5715</v>
      </c>
      <c r="AP51" s="1" t="s">
        <v>5707</v>
      </c>
      <c r="AQ51" s="1" t="s">
        <v>6011</v>
      </c>
      <c r="AR51" s="1" t="s">
        <v>6012</v>
      </c>
      <c r="AS51" s="1">
        <v>85263034774</v>
      </c>
    </row>
    <row r="52" spans="1:45">
      <c r="A52" s="33">
        <v>45481.446941226903</v>
      </c>
      <c r="B52" s="33">
        <v>340016964</v>
      </c>
      <c r="C52" s="42" t="s">
        <v>1777</v>
      </c>
      <c r="D52" s="14" t="s">
        <v>604</v>
      </c>
      <c r="E52" s="43" t="str">
        <f>VLOOKUP(C52,P$2:Q$539,2,FALSE)</f>
        <v>RIA SEPTIANA</v>
      </c>
      <c r="F52" s="33"/>
      <c r="G52" s="42" t="str">
        <f t="shared" si="0"/>
        <v>212112317</v>
      </c>
      <c r="H52" s="33" t="str">
        <f t="shared" si="1"/>
        <v>RIA SEPTIANA</v>
      </c>
      <c r="I52" s="42">
        <f>B52</f>
        <v>340016964</v>
      </c>
      <c r="J52" s="33" t="str">
        <f t="shared" si="2"/>
        <v>Yanis Habibie</v>
      </c>
      <c r="K52" s="33"/>
      <c r="L52" s="33"/>
      <c r="M52" s="33">
        <f>IF(D52=E52,0,1)</f>
        <v>0</v>
      </c>
      <c r="N52" s="33"/>
      <c r="O52" s="33"/>
      <c r="P52" s="5" t="s">
        <v>1645</v>
      </c>
      <c r="Q52" s="2" t="s">
        <v>244</v>
      </c>
      <c r="R52" s="41">
        <f t="shared" si="3"/>
        <v>51</v>
      </c>
      <c r="S52" s="14"/>
      <c r="T52" s="14"/>
      <c r="U52" s="14"/>
      <c r="V52" s="14"/>
      <c r="W52" s="14"/>
      <c r="X52" s="14"/>
      <c r="Y52" s="14"/>
      <c r="Z52" s="14"/>
      <c r="AA52" s="14" t="s">
        <v>265</v>
      </c>
      <c r="AB52" s="14"/>
      <c r="AC52" s="14"/>
      <c r="AD52" s="14"/>
      <c r="AE52" s="14"/>
      <c r="AF52" s="23">
        <v>340016964</v>
      </c>
      <c r="AG52" s="1">
        <v>3403</v>
      </c>
      <c r="AH52" s="1" t="s">
        <v>603</v>
      </c>
      <c r="AI52" s="1" t="s">
        <v>6014</v>
      </c>
      <c r="AJ52" s="1" t="s">
        <v>6015</v>
      </c>
      <c r="AL52" s="1" t="s">
        <v>6016</v>
      </c>
      <c r="AM52" s="1" t="s">
        <v>5729</v>
      </c>
      <c r="AN52" s="1" t="s">
        <v>5714</v>
      </c>
      <c r="AO52" s="1" t="s">
        <v>5706</v>
      </c>
      <c r="AP52" s="1" t="s">
        <v>5707</v>
      </c>
      <c r="AQ52" s="1" t="s">
        <v>6017</v>
      </c>
      <c r="AR52" s="1" t="s">
        <v>6018</v>
      </c>
      <c r="AS52" s="1">
        <v>85265213420</v>
      </c>
    </row>
    <row r="53" spans="1:45">
      <c r="A53" s="33">
        <v>45481.447619409701</v>
      </c>
      <c r="B53" s="33">
        <v>340015618</v>
      </c>
      <c r="C53" s="42" t="s">
        <v>1901</v>
      </c>
      <c r="D53" s="14" t="s">
        <v>621</v>
      </c>
      <c r="E53" s="43" t="str">
        <f>VLOOKUP(C53,P$2:Q$539,2,FALSE)</f>
        <v>Fajar Hardiansyah</v>
      </c>
      <c r="F53" s="33"/>
      <c r="G53" s="42" t="str">
        <f t="shared" si="0"/>
        <v>212112036</v>
      </c>
      <c r="H53" s="33" t="str">
        <f t="shared" si="1"/>
        <v>Fajar Hardiansyah</v>
      </c>
      <c r="I53" s="42">
        <f>B53</f>
        <v>340015618</v>
      </c>
      <c r="J53" s="33" t="str">
        <f t="shared" si="2"/>
        <v>Chandra Wahyu Yuniar</v>
      </c>
      <c r="K53" s="33"/>
      <c r="L53" s="33"/>
      <c r="M53" s="33">
        <f>IF(D53=E53,0,1)</f>
        <v>0</v>
      </c>
      <c r="N53" s="33"/>
      <c r="O53" s="33"/>
      <c r="P53" s="5" t="s">
        <v>1654</v>
      </c>
      <c r="Q53" s="2" t="s">
        <v>1655</v>
      </c>
      <c r="R53" s="41">
        <f t="shared" si="3"/>
        <v>52</v>
      </c>
      <c r="S53" s="14"/>
      <c r="T53" s="14"/>
      <c r="U53" s="14"/>
      <c r="V53" s="14"/>
      <c r="W53" s="14"/>
      <c r="X53" s="14"/>
      <c r="Y53" s="14"/>
      <c r="Z53" s="14"/>
      <c r="AA53" s="14" t="s">
        <v>5646</v>
      </c>
      <c r="AB53" s="14"/>
      <c r="AC53" s="14"/>
      <c r="AD53" s="14"/>
      <c r="AE53" s="14"/>
      <c r="AF53" s="23">
        <v>340016985</v>
      </c>
      <c r="AG53" s="1">
        <v>3325</v>
      </c>
      <c r="AH53" s="1" t="s">
        <v>532</v>
      </c>
      <c r="AI53" s="1" t="s">
        <v>6020</v>
      </c>
      <c r="AJ53" s="1" t="s">
        <v>6021</v>
      </c>
      <c r="AL53" s="1" t="s">
        <v>5737</v>
      </c>
      <c r="AM53" s="1" t="s">
        <v>5729</v>
      </c>
      <c r="AN53" s="1" t="s">
        <v>5738</v>
      </c>
      <c r="AO53" s="1" t="s">
        <v>5706</v>
      </c>
      <c r="AP53" s="1" t="s">
        <v>5739</v>
      </c>
      <c r="AQ53" s="1" t="s">
        <v>6022</v>
      </c>
      <c r="AR53" s="1" t="s">
        <v>6023</v>
      </c>
      <c r="AS53" s="1">
        <v>81389143940</v>
      </c>
    </row>
    <row r="54" spans="1:45">
      <c r="A54" s="33">
        <v>45481.447619409701</v>
      </c>
      <c r="B54" s="33">
        <v>340015618</v>
      </c>
      <c r="C54" s="42" t="s">
        <v>1532</v>
      </c>
      <c r="D54" s="14" t="s">
        <v>620</v>
      </c>
      <c r="E54" s="43" t="str">
        <f>VLOOKUP(C54,P$2:Q$539,2,FALSE)</f>
        <v>Muthia Ulinnuha Prabandari</v>
      </c>
      <c r="F54" s="33"/>
      <c r="G54" s="42" t="str">
        <f t="shared" si="0"/>
        <v>212112228</v>
      </c>
      <c r="H54" s="33" t="str">
        <f t="shared" si="1"/>
        <v>Muthia Ulinnuha Prabandari</v>
      </c>
      <c r="I54" s="42">
        <f>B54</f>
        <v>340015618</v>
      </c>
      <c r="J54" s="33" t="str">
        <f t="shared" si="2"/>
        <v>Chandra Wahyu Yuniar</v>
      </c>
      <c r="K54" s="33"/>
      <c r="L54" s="33"/>
      <c r="M54" s="33">
        <f>IF(D54=E54,0,1)</f>
        <v>0</v>
      </c>
      <c r="N54" s="33"/>
      <c r="O54" s="33"/>
      <c r="P54" s="5" t="s">
        <v>1665</v>
      </c>
      <c r="Q54" s="2" t="s">
        <v>193</v>
      </c>
      <c r="R54" s="41">
        <f t="shared" si="3"/>
        <v>53</v>
      </c>
      <c r="S54" s="14"/>
      <c r="T54" s="14"/>
      <c r="U54" s="14"/>
      <c r="V54" s="14"/>
      <c r="W54" s="14"/>
      <c r="X54" s="14"/>
      <c r="Y54" s="14"/>
      <c r="Z54" s="14"/>
      <c r="AA54" s="14" t="s">
        <v>5647</v>
      </c>
      <c r="AB54" s="14"/>
      <c r="AC54" s="14"/>
      <c r="AD54" s="14"/>
      <c r="AE54" s="14"/>
      <c r="AF54" s="23">
        <v>340016991</v>
      </c>
      <c r="AG54" s="1">
        <v>3402</v>
      </c>
      <c r="AH54" s="1" t="s">
        <v>593</v>
      </c>
      <c r="AI54" s="1" t="s">
        <v>6025</v>
      </c>
      <c r="AJ54" s="1" t="s">
        <v>6026</v>
      </c>
      <c r="AL54" s="1" t="s">
        <v>5838</v>
      </c>
      <c r="AM54" s="1" t="s">
        <v>5729</v>
      </c>
      <c r="AN54" s="1" t="s">
        <v>5714</v>
      </c>
      <c r="AO54" s="1" t="s">
        <v>5715</v>
      </c>
      <c r="AP54" s="1" t="s">
        <v>5707</v>
      </c>
      <c r="AQ54" s="1" t="s">
        <v>6027</v>
      </c>
      <c r="AR54" s="1" t="s">
        <v>6028</v>
      </c>
      <c r="AS54" s="1">
        <v>85267246910</v>
      </c>
    </row>
    <row r="55" spans="1:45">
      <c r="A55" s="33">
        <v>45481.447619409701</v>
      </c>
      <c r="B55" s="33">
        <v>340015618</v>
      </c>
      <c r="C55" s="42" t="s">
        <v>3048</v>
      </c>
      <c r="D55" s="14" t="s">
        <v>624</v>
      </c>
      <c r="E55" s="43" t="str">
        <f>VLOOKUP(C55,P$2:Q$539,2,FALSE)</f>
        <v>SHAVIRA RACHMAWATI</v>
      </c>
      <c r="F55" s="33"/>
      <c r="G55" s="42" t="str">
        <f t="shared" si="0"/>
        <v>212112363</v>
      </c>
      <c r="H55" s="33" t="str">
        <f t="shared" si="1"/>
        <v>SHAVIRA RACHMAWATI</v>
      </c>
      <c r="I55" s="42">
        <f>B55</f>
        <v>340015618</v>
      </c>
      <c r="J55" s="33" t="str">
        <f t="shared" si="2"/>
        <v>Chandra Wahyu Yuniar</v>
      </c>
      <c r="K55" s="33"/>
      <c r="L55" s="33"/>
      <c r="M55" s="33">
        <f>IF(D55=E55,0,1)</f>
        <v>0</v>
      </c>
      <c r="N55" s="33"/>
      <c r="O55" s="33"/>
      <c r="P55" s="5" t="s">
        <v>1676</v>
      </c>
      <c r="Q55" s="2" t="s">
        <v>1677</v>
      </c>
      <c r="R55" s="41">
        <f t="shared" si="3"/>
        <v>54</v>
      </c>
      <c r="S55" s="14"/>
      <c r="T55" s="14"/>
      <c r="U55" s="14"/>
      <c r="V55" s="14"/>
      <c r="W55" s="14"/>
      <c r="X55" s="14"/>
      <c r="Y55" s="14"/>
      <c r="Z55" s="14"/>
      <c r="AA55" s="14" t="s">
        <v>542</v>
      </c>
      <c r="AB55" s="14"/>
      <c r="AC55" s="14"/>
      <c r="AD55" s="14"/>
      <c r="AE55" s="14"/>
      <c r="AF55" s="23">
        <v>340017054</v>
      </c>
      <c r="AG55" s="1">
        <v>3503</v>
      </c>
      <c r="AH55" s="1" t="s">
        <v>661</v>
      </c>
      <c r="AI55" s="1" t="s">
        <v>6030</v>
      </c>
      <c r="AJ55" s="1" t="s">
        <v>6031</v>
      </c>
      <c r="AL55" s="1" t="s">
        <v>5950</v>
      </c>
      <c r="AM55" s="1" t="s">
        <v>5729</v>
      </c>
      <c r="AN55" s="1" t="s">
        <v>5714</v>
      </c>
      <c r="AO55" s="1" t="s">
        <v>5706</v>
      </c>
      <c r="AP55" s="1" t="s">
        <v>5707</v>
      </c>
      <c r="AQ55" s="1" t="s">
        <v>6032</v>
      </c>
      <c r="AR55" s="1" t="s">
        <v>6033</v>
      </c>
      <c r="AS55" s="1">
        <v>85240046866</v>
      </c>
    </row>
    <row r="56" spans="1:45">
      <c r="A56" s="33">
        <v>45481.447619409701</v>
      </c>
      <c r="B56" s="33">
        <v>340015618</v>
      </c>
      <c r="C56" s="42" t="s">
        <v>4924</v>
      </c>
      <c r="D56" s="14" t="s">
        <v>625</v>
      </c>
      <c r="E56" s="43" t="str">
        <f>VLOOKUP(C56,P$2:Q$539,2,FALSE)</f>
        <v>Tiara Chairunnisa</v>
      </c>
      <c r="F56" s="33"/>
      <c r="G56" s="42" t="str">
        <f t="shared" si="0"/>
        <v>212112398</v>
      </c>
      <c r="H56" s="33" t="str">
        <f t="shared" si="1"/>
        <v>Tiara Chairunnisa</v>
      </c>
      <c r="I56" s="42">
        <f>B56</f>
        <v>340015618</v>
      </c>
      <c r="J56" s="33" t="str">
        <f t="shared" si="2"/>
        <v>Chandra Wahyu Yuniar</v>
      </c>
      <c r="K56" s="33"/>
      <c r="L56" s="33"/>
      <c r="M56" s="33">
        <f>IF(D56=E56,0,1)</f>
        <v>0</v>
      </c>
      <c r="N56" s="33"/>
      <c r="O56" s="33"/>
      <c r="P56" s="5" t="s">
        <v>1684</v>
      </c>
      <c r="Q56" s="2" t="s">
        <v>601</v>
      </c>
      <c r="R56" s="41">
        <f t="shared" si="3"/>
        <v>55</v>
      </c>
      <c r="S56" s="14"/>
      <c r="T56" s="14"/>
      <c r="U56" s="14"/>
      <c r="V56" s="14"/>
      <c r="W56" s="14"/>
      <c r="X56" s="14"/>
      <c r="Y56" s="14"/>
      <c r="Z56" s="14"/>
      <c r="AA56" s="14" t="s">
        <v>347</v>
      </c>
      <c r="AB56" s="14"/>
      <c r="AC56" s="14"/>
      <c r="AD56" s="14"/>
      <c r="AE56" s="14"/>
      <c r="AF56" s="23">
        <v>340017065</v>
      </c>
      <c r="AG56" s="1">
        <v>5200</v>
      </c>
      <c r="AH56" s="1" t="s">
        <v>6035</v>
      </c>
      <c r="AI56" s="1" t="s">
        <v>6036</v>
      </c>
      <c r="AJ56" s="1" t="s">
        <v>6037</v>
      </c>
      <c r="AL56" s="1" t="s">
        <v>6038</v>
      </c>
      <c r="AM56" s="1" t="s">
        <v>5704</v>
      </c>
      <c r="AN56" s="1" t="s">
        <v>5714</v>
      </c>
      <c r="AO56" s="1" t="s">
        <v>5706</v>
      </c>
      <c r="AP56" s="1" t="s">
        <v>5707</v>
      </c>
      <c r="AQ56" s="1" t="s">
        <v>6039</v>
      </c>
      <c r="AR56" s="1" t="s">
        <v>6040</v>
      </c>
      <c r="AS56" s="1">
        <v>82339767867</v>
      </c>
    </row>
    <row r="57" spans="1:45">
      <c r="A57" s="33">
        <v>45481.452032256901</v>
      </c>
      <c r="B57" s="33">
        <v>340015024</v>
      </c>
      <c r="C57" s="42" t="s">
        <v>3906</v>
      </c>
      <c r="D57" s="14" t="s">
        <v>5648</v>
      </c>
      <c r="E57" s="43" t="str">
        <f>VLOOKUP(C57,P$2:Q$539,2,FALSE)</f>
        <v>Amara Putri Shabrina</v>
      </c>
      <c r="F57" s="33"/>
      <c r="G57" s="42" t="str">
        <f t="shared" si="0"/>
        <v>212111881</v>
      </c>
      <c r="H57" s="33" t="str">
        <f t="shared" si="1"/>
        <v>Amara Putri Shabrina</v>
      </c>
      <c r="I57" s="42">
        <f>B57</f>
        <v>340015024</v>
      </c>
      <c r="J57" s="33" t="str">
        <f t="shared" si="2"/>
        <v>Ahmad Yaskur</v>
      </c>
      <c r="K57" s="33"/>
      <c r="L57" s="33"/>
      <c r="M57" s="33">
        <v>0</v>
      </c>
      <c r="N57" s="33"/>
      <c r="O57" s="33"/>
      <c r="P57" s="5" t="s">
        <v>1694</v>
      </c>
      <c r="Q57" s="2" t="s">
        <v>616</v>
      </c>
      <c r="R57" s="41">
        <f t="shared" si="3"/>
        <v>56</v>
      </c>
      <c r="S57" s="14"/>
      <c r="T57" s="14"/>
      <c r="U57" s="14"/>
      <c r="V57" s="14"/>
      <c r="W57" s="14"/>
      <c r="X57" s="14"/>
      <c r="Y57" s="14"/>
      <c r="Z57" s="14"/>
      <c r="AA57" s="14" t="s">
        <v>362</v>
      </c>
      <c r="AB57" s="14"/>
      <c r="AC57" s="14"/>
      <c r="AD57" s="14"/>
      <c r="AE57" s="14"/>
      <c r="AF57" s="23">
        <v>340017073</v>
      </c>
      <c r="AG57" s="1">
        <v>3471</v>
      </c>
      <c r="AH57" s="1" t="s">
        <v>618</v>
      </c>
      <c r="AI57" s="1" t="s">
        <v>6042</v>
      </c>
      <c r="AJ57" s="1" t="s">
        <v>6043</v>
      </c>
      <c r="AL57" s="1" t="s">
        <v>5950</v>
      </c>
      <c r="AM57" s="1" t="s">
        <v>5704</v>
      </c>
      <c r="AN57" s="1" t="s">
        <v>5714</v>
      </c>
      <c r="AO57" s="1" t="s">
        <v>5715</v>
      </c>
      <c r="AP57" s="1" t="s">
        <v>5707</v>
      </c>
      <c r="AQ57" s="1" t="s">
        <v>6044</v>
      </c>
      <c r="AR57" s="1" t="s">
        <v>6045</v>
      </c>
      <c r="AS57" s="1">
        <v>85216111611</v>
      </c>
    </row>
    <row r="58" spans="1:45">
      <c r="A58" s="33">
        <v>45481.452032256901</v>
      </c>
      <c r="B58" s="33">
        <v>340015024</v>
      </c>
      <c r="C58" s="42" t="s">
        <v>2306</v>
      </c>
      <c r="D58" s="14" t="s">
        <v>390</v>
      </c>
      <c r="E58" s="43" t="str">
        <f>VLOOKUP(C58,P$2:Q$539,2,FALSE)</f>
        <v>Clara Diva Verianinta Lagum</v>
      </c>
      <c r="F58" s="33"/>
      <c r="G58" s="42" t="str">
        <f t="shared" si="0"/>
        <v>112212549</v>
      </c>
      <c r="H58" s="33" t="str">
        <f t="shared" si="1"/>
        <v>Clara Diva Verianinta Lagum</v>
      </c>
      <c r="I58" s="42">
        <f>B58</f>
        <v>340015024</v>
      </c>
      <c r="J58" s="33" t="str">
        <f t="shared" si="2"/>
        <v>Ahmad Yaskur</v>
      </c>
      <c r="K58" s="33"/>
      <c r="L58" s="33"/>
      <c r="M58" s="33">
        <f>IF(D58=E58,0,1)</f>
        <v>0</v>
      </c>
      <c r="N58" s="33"/>
      <c r="O58" s="45"/>
      <c r="P58" s="5" t="s">
        <v>1704</v>
      </c>
      <c r="Q58" s="2" t="s">
        <v>567</v>
      </c>
      <c r="R58" s="41">
        <f t="shared" si="3"/>
        <v>57</v>
      </c>
      <c r="S58" s="14"/>
      <c r="T58" s="14"/>
      <c r="U58" s="14"/>
      <c r="V58" s="14"/>
      <c r="W58" s="14"/>
      <c r="X58" s="14"/>
      <c r="Y58" s="14"/>
      <c r="Z58" s="14"/>
      <c r="AA58" s="14" t="s">
        <v>833</v>
      </c>
      <c r="AB58" s="14"/>
      <c r="AC58" s="14"/>
      <c r="AD58" s="14"/>
      <c r="AE58" s="14"/>
      <c r="AF58" s="23">
        <v>340017126</v>
      </c>
      <c r="AG58" s="1">
        <v>1302</v>
      </c>
      <c r="AH58" s="1" t="s">
        <v>107</v>
      </c>
      <c r="AI58" s="1" t="s">
        <v>6047</v>
      </c>
      <c r="AJ58" s="1" t="s">
        <v>6048</v>
      </c>
      <c r="AL58" s="1" t="s">
        <v>6049</v>
      </c>
      <c r="AM58" s="1" t="s">
        <v>5729</v>
      </c>
      <c r="AN58" s="1" t="s">
        <v>5738</v>
      </c>
      <c r="AO58" s="1" t="s">
        <v>5706</v>
      </c>
      <c r="AP58" s="1" t="s">
        <v>5765</v>
      </c>
      <c r="AQ58" s="1" t="s">
        <v>6050</v>
      </c>
      <c r="AR58" s="1" t="s">
        <v>6051</v>
      </c>
      <c r="AS58" s="1">
        <v>85363129540</v>
      </c>
    </row>
    <row r="59" spans="1:45">
      <c r="A59" s="33">
        <v>45481.452032256901</v>
      </c>
      <c r="B59" s="33">
        <v>340015024</v>
      </c>
      <c r="C59" s="42" t="s">
        <v>5523</v>
      </c>
      <c r="D59" s="14" t="s">
        <v>527</v>
      </c>
      <c r="E59" s="43" t="str">
        <f>VLOOKUP(C59,P$2:Q$539,2,FALSE)</f>
        <v>Farid Akbar Arifandi</v>
      </c>
      <c r="F59" s="33"/>
      <c r="G59" s="42" t="str">
        <f t="shared" si="0"/>
        <v>222112044</v>
      </c>
      <c r="H59" s="33" t="str">
        <f t="shared" si="1"/>
        <v>Farid Akbar Arifandi</v>
      </c>
      <c r="I59" s="42">
        <f>B59</f>
        <v>340015024</v>
      </c>
      <c r="J59" s="33" t="str">
        <f t="shared" si="2"/>
        <v>Ahmad Yaskur</v>
      </c>
      <c r="K59" s="33"/>
      <c r="L59" s="33"/>
      <c r="M59" s="33">
        <f>IF(D59=E59,0,1)</f>
        <v>0</v>
      </c>
      <c r="N59" s="33"/>
      <c r="O59" s="45"/>
      <c r="P59" s="5" t="s">
        <v>1712</v>
      </c>
      <c r="Q59" s="2" t="s">
        <v>652</v>
      </c>
      <c r="R59" s="41">
        <f t="shared" si="3"/>
        <v>58</v>
      </c>
      <c r="S59" s="14"/>
      <c r="T59" s="14"/>
      <c r="U59" s="14"/>
      <c r="V59" s="14"/>
      <c r="W59" s="14"/>
      <c r="X59" s="14"/>
      <c r="Y59" s="14"/>
      <c r="Z59" s="14"/>
      <c r="AA59" s="14" t="s">
        <v>923</v>
      </c>
      <c r="AB59" s="14"/>
      <c r="AC59" s="14"/>
      <c r="AD59" s="14"/>
      <c r="AE59" s="14"/>
      <c r="AF59" s="23">
        <v>340017127</v>
      </c>
      <c r="AG59" s="1">
        <v>1304</v>
      </c>
      <c r="AH59" s="1" t="s">
        <v>110</v>
      </c>
      <c r="AI59" s="1" t="s">
        <v>6053</v>
      </c>
      <c r="AJ59" s="1" t="s">
        <v>6054</v>
      </c>
      <c r="AL59" s="1" t="s">
        <v>6049</v>
      </c>
      <c r="AM59" s="1" t="s">
        <v>5704</v>
      </c>
      <c r="AN59" s="1" t="s">
        <v>5738</v>
      </c>
      <c r="AO59" s="1" t="s">
        <v>6055</v>
      </c>
      <c r="AP59" s="1" t="s">
        <v>5765</v>
      </c>
      <c r="AQ59" s="1" t="s">
        <v>6056</v>
      </c>
      <c r="AR59" s="1" t="s">
        <v>6057</v>
      </c>
      <c r="AS59" s="1">
        <v>85263832479</v>
      </c>
    </row>
    <row r="60" spans="1:45">
      <c r="A60" s="33">
        <v>45481.452032256901</v>
      </c>
      <c r="B60" s="33">
        <v>340015024</v>
      </c>
      <c r="C60" s="42" t="s">
        <v>3708</v>
      </c>
      <c r="D60" s="14" t="s">
        <v>392</v>
      </c>
      <c r="E60" s="43" t="str">
        <f>VLOOKUP(C60,P$2:Q$539,2,FALSE)</f>
        <v>Hanif Choirunnisa Hibatullah</v>
      </c>
      <c r="F60" s="33"/>
      <c r="G60" s="42" t="str">
        <f t="shared" si="0"/>
        <v>222112086</v>
      </c>
      <c r="H60" s="33" t="str">
        <f t="shared" si="1"/>
        <v>Hanif Choirunnisa Hibatullah</v>
      </c>
      <c r="I60" s="42">
        <f>B60</f>
        <v>340015024</v>
      </c>
      <c r="J60" s="33" t="str">
        <f t="shared" si="2"/>
        <v>Ahmad Yaskur</v>
      </c>
      <c r="K60" s="33"/>
      <c r="L60" s="33"/>
      <c r="M60" s="33">
        <f>IF(D60=E60,0,1)</f>
        <v>0</v>
      </c>
      <c r="N60" s="33"/>
      <c r="O60" s="33"/>
      <c r="P60" s="5" t="s">
        <v>1723</v>
      </c>
      <c r="Q60" s="2" t="s">
        <v>91</v>
      </c>
      <c r="R60" s="41">
        <f t="shared" si="3"/>
        <v>59</v>
      </c>
      <c r="S60" s="14"/>
      <c r="T60" s="14"/>
      <c r="U60" s="14"/>
      <c r="V60" s="14"/>
      <c r="W60" s="14"/>
      <c r="X60" s="14"/>
      <c r="Y60" s="14"/>
      <c r="Z60" s="14"/>
      <c r="AA60" s="14" t="s">
        <v>299</v>
      </c>
      <c r="AB60" s="14"/>
      <c r="AC60" s="14"/>
      <c r="AD60" s="14"/>
      <c r="AE60" s="14"/>
      <c r="AF60" s="23">
        <v>340017189</v>
      </c>
      <c r="AG60" s="1">
        <v>3400</v>
      </c>
      <c r="AH60" s="1" t="s">
        <v>6059</v>
      </c>
      <c r="AI60" s="1" t="s">
        <v>6060</v>
      </c>
      <c r="AJ60" s="1" t="s">
        <v>6061</v>
      </c>
      <c r="AL60" s="1" t="s">
        <v>6062</v>
      </c>
      <c r="AM60" s="1" t="s">
        <v>5729</v>
      </c>
      <c r="AN60" s="1" t="s">
        <v>5738</v>
      </c>
      <c r="AO60" s="1" t="s">
        <v>6063</v>
      </c>
      <c r="AP60" s="1" t="s">
        <v>5765</v>
      </c>
      <c r="AQ60" s="1" t="s">
        <v>6064</v>
      </c>
      <c r="AR60" s="1" t="s">
        <v>6065</v>
      </c>
      <c r="AS60" s="1">
        <v>85822195804</v>
      </c>
    </row>
    <row r="61" spans="1:45">
      <c r="A61" s="33">
        <v>45481.455686365698</v>
      </c>
      <c r="B61" s="33">
        <v>340017073</v>
      </c>
      <c r="C61" s="42" t="s">
        <v>2564</v>
      </c>
      <c r="D61" s="14" t="s">
        <v>623</v>
      </c>
      <c r="E61" s="43" t="str">
        <f>VLOOKUP(C61,P$2:Q$539,2,FALSE)</f>
        <v>Abigail Brenda Padhang Pasorong Randa</v>
      </c>
      <c r="F61" s="33"/>
      <c r="G61" s="42" t="str">
        <f t="shared" si="0"/>
        <v>212111836</v>
      </c>
      <c r="H61" s="33" t="str">
        <f t="shared" si="1"/>
        <v>Abigail Brenda Padhang Pasorong Randa</v>
      </c>
      <c r="I61" s="42">
        <f>B61</f>
        <v>340017073</v>
      </c>
      <c r="J61" s="33" t="str">
        <f t="shared" si="2"/>
        <v>Hentiek Puspitawati</v>
      </c>
      <c r="K61" s="33"/>
      <c r="L61" s="33"/>
      <c r="M61" s="33">
        <f>IF(D61=E61,0,1)</f>
        <v>0</v>
      </c>
      <c r="N61" s="33"/>
      <c r="O61" s="33"/>
      <c r="P61" s="5" t="s">
        <v>1732</v>
      </c>
      <c r="Q61" s="2" t="s">
        <v>631</v>
      </c>
      <c r="R61" s="41">
        <f t="shared" si="3"/>
        <v>60</v>
      </c>
      <c r="S61" s="14"/>
      <c r="T61" s="14"/>
      <c r="U61" s="14"/>
      <c r="V61" s="14"/>
      <c r="W61" s="14"/>
      <c r="X61" s="14"/>
      <c r="Y61" s="14"/>
      <c r="Z61" s="14"/>
      <c r="AA61" s="14" t="s">
        <v>5649</v>
      </c>
      <c r="AB61" s="14"/>
      <c r="AC61" s="14"/>
      <c r="AD61" s="14"/>
      <c r="AE61" s="14"/>
      <c r="AF61" s="23">
        <v>340017287</v>
      </c>
      <c r="AG61" s="1">
        <v>3200</v>
      </c>
      <c r="AH61" s="1" t="s">
        <v>322</v>
      </c>
      <c r="AI61" s="1" t="s">
        <v>6067</v>
      </c>
      <c r="AJ61" s="1" t="s">
        <v>6068</v>
      </c>
      <c r="AL61" s="1" t="s">
        <v>6069</v>
      </c>
      <c r="AM61" s="1" t="s">
        <v>5729</v>
      </c>
      <c r="AN61" s="1" t="s">
        <v>5714</v>
      </c>
      <c r="AO61" s="1" t="s">
        <v>5730</v>
      </c>
      <c r="AP61" s="1" t="s">
        <v>5707</v>
      </c>
      <c r="AQ61" s="1" t="s">
        <v>6070</v>
      </c>
      <c r="AR61" s="1" t="s">
        <v>6071</v>
      </c>
      <c r="AS61" s="1">
        <v>85277099799</v>
      </c>
    </row>
    <row r="62" spans="1:45">
      <c r="A62" s="33">
        <v>45481.455686365698</v>
      </c>
      <c r="B62" s="33">
        <v>340017073</v>
      </c>
      <c r="C62" s="42" t="s">
        <v>1938</v>
      </c>
      <c r="D62" s="14" t="s">
        <v>622</v>
      </c>
      <c r="E62" s="43" t="str">
        <f>VLOOKUP(C62,P$2:Q$539,2,FALSE)</f>
        <v>Bintang Putri Aulia</v>
      </c>
      <c r="F62" s="33"/>
      <c r="G62" s="42" t="str">
        <f t="shared" si="0"/>
        <v>212111959</v>
      </c>
      <c r="H62" s="33" t="str">
        <f t="shared" si="1"/>
        <v>Bintang Putri Aulia</v>
      </c>
      <c r="I62" s="42">
        <f>B62</f>
        <v>340017073</v>
      </c>
      <c r="J62" s="33" t="str">
        <f t="shared" si="2"/>
        <v>Hentiek Puspitawati</v>
      </c>
      <c r="K62" s="33"/>
      <c r="L62" s="33"/>
      <c r="M62" s="33">
        <f>IF(D62=E62,0,1)</f>
        <v>0</v>
      </c>
      <c r="N62" s="33"/>
      <c r="O62" s="33"/>
      <c r="P62" s="5" t="s">
        <v>1743</v>
      </c>
      <c r="Q62" s="2" t="s">
        <v>486</v>
      </c>
      <c r="R62" s="41">
        <f t="shared" si="3"/>
        <v>61</v>
      </c>
      <c r="S62" s="14"/>
      <c r="T62" s="14"/>
      <c r="U62" s="14"/>
      <c r="V62" s="14"/>
      <c r="W62" s="14"/>
      <c r="X62" s="14"/>
      <c r="Y62" s="14"/>
      <c r="Z62" s="14"/>
      <c r="AA62" s="14" t="s">
        <v>917</v>
      </c>
      <c r="AB62" s="14"/>
      <c r="AC62" s="14"/>
      <c r="AD62" s="14"/>
      <c r="AE62" s="14"/>
      <c r="AF62" s="23">
        <v>340017295</v>
      </c>
      <c r="AG62" s="1">
        <v>1275</v>
      </c>
      <c r="AH62" s="1" t="s">
        <v>82</v>
      </c>
      <c r="AI62" s="1" t="s">
        <v>6073</v>
      </c>
      <c r="AJ62" s="1" t="s">
        <v>6074</v>
      </c>
      <c r="AL62" s="1" t="s">
        <v>5860</v>
      </c>
      <c r="AM62" s="1" t="s">
        <v>5704</v>
      </c>
      <c r="AN62" s="1" t="s">
        <v>5714</v>
      </c>
      <c r="AO62" s="1" t="s">
        <v>5715</v>
      </c>
      <c r="AP62" s="1" t="s">
        <v>5707</v>
      </c>
      <c r="AQ62" s="1" t="s">
        <v>6075</v>
      </c>
      <c r="AR62" s="1" t="s">
        <v>6076</v>
      </c>
      <c r="AS62" s="1">
        <v>82367303567</v>
      </c>
    </row>
    <row r="63" spans="1:45">
      <c r="A63" s="33">
        <v>45481.455686365698</v>
      </c>
      <c r="B63" s="33">
        <v>340017073</v>
      </c>
      <c r="C63" s="42" t="s">
        <v>1694</v>
      </c>
      <c r="D63" s="14" t="s">
        <v>616</v>
      </c>
      <c r="E63" s="43" t="str">
        <f>VLOOKUP(C63,P$2:Q$539,2,FALSE)</f>
        <v>Maretta Tiarinda Widyantari</v>
      </c>
      <c r="F63" s="33"/>
      <c r="G63" s="42" t="str">
        <f t="shared" si="0"/>
        <v>222112173</v>
      </c>
      <c r="H63" s="33" t="str">
        <f t="shared" si="1"/>
        <v>Maretta Tiarinda Widyantari</v>
      </c>
      <c r="I63" s="42">
        <f>B63</f>
        <v>340017073</v>
      </c>
      <c r="J63" s="33" t="str">
        <f t="shared" si="2"/>
        <v>Hentiek Puspitawati</v>
      </c>
      <c r="K63" s="33"/>
      <c r="L63" s="33"/>
      <c r="M63" s="33">
        <f>IF(D63=E63,0,1)</f>
        <v>0</v>
      </c>
      <c r="N63" s="33"/>
      <c r="O63" s="33"/>
      <c r="P63" s="5" t="s">
        <v>1751</v>
      </c>
      <c r="Q63" s="2" t="s">
        <v>204</v>
      </c>
      <c r="R63" s="41">
        <f t="shared" si="3"/>
        <v>62</v>
      </c>
      <c r="S63" s="14"/>
      <c r="T63" s="14"/>
      <c r="U63" s="14"/>
      <c r="V63" s="14"/>
      <c r="W63" s="14"/>
      <c r="X63" s="14"/>
      <c r="Y63" s="14"/>
      <c r="Z63" s="14"/>
      <c r="AA63" s="14" t="s">
        <v>113</v>
      </c>
      <c r="AB63" s="14"/>
      <c r="AC63" s="14"/>
      <c r="AD63" s="14"/>
      <c r="AE63" s="14"/>
      <c r="AF63" s="23">
        <v>340017354</v>
      </c>
      <c r="AG63" s="1">
        <v>6200</v>
      </c>
      <c r="AH63" s="1" t="s">
        <v>851</v>
      </c>
      <c r="AI63" s="1" t="s">
        <v>6078</v>
      </c>
      <c r="AJ63" s="1" t="s">
        <v>6079</v>
      </c>
      <c r="AL63" s="1" t="s">
        <v>5752</v>
      </c>
      <c r="AM63" s="1" t="s">
        <v>5704</v>
      </c>
      <c r="AN63" s="1" t="s">
        <v>5738</v>
      </c>
      <c r="AO63" s="1" t="s">
        <v>5715</v>
      </c>
      <c r="AP63" s="1" t="s">
        <v>5739</v>
      </c>
      <c r="AQ63" s="1" t="s">
        <v>6080</v>
      </c>
      <c r="AR63" s="1" t="s">
        <v>6081</v>
      </c>
      <c r="AS63" s="1">
        <v>85218044544</v>
      </c>
    </row>
    <row r="64" spans="1:45">
      <c r="A64" s="33">
        <v>45481.455686365698</v>
      </c>
      <c r="B64" s="33">
        <v>340017073</v>
      </c>
      <c r="C64" s="42" t="s">
        <v>3816</v>
      </c>
      <c r="D64" s="14" t="s">
        <v>619</v>
      </c>
      <c r="E64" s="43" t="str">
        <f>VLOOKUP(C64,P$2:Q$539,2,FALSE)</f>
        <v>Muhamad Iqbal Putra Pratama</v>
      </c>
      <c r="F64" s="33"/>
      <c r="G64" s="42" t="str">
        <f t="shared" si="0"/>
        <v>222112197</v>
      </c>
      <c r="H64" s="33" t="str">
        <f t="shared" si="1"/>
        <v>Muhamad Iqbal Putra Pratama</v>
      </c>
      <c r="I64" s="42">
        <f>B64</f>
        <v>340017073</v>
      </c>
      <c r="J64" s="33" t="str">
        <f t="shared" si="2"/>
        <v>Hentiek Puspitawati</v>
      </c>
      <c r="K64" s="33"/>
      <c r="L64" s="33"/>
      <c r="M64" s="33">
        <f>IF(D64=E64,0,1)</f>
        <v>0</v>
      </c>
      <c r="N64" s="33"/>
      <c r="O64" s="33"/>
      <c r="P64" s="5" t="s">
        <v>1759</v>
      </c>
      <c r="Q64" s="2" t="s">
        <v>44</v>
      </c>
      <c r="R64" s="41">
        <f t="shared" si="3"/>
        <v>63</v>
      </c>
      <c r="S64" s="14"/>
      <c r="T64" s="14"/>
      <c r="U64" s="14"/>
      <c r="V64" s="14"/>
      <c r="W64" s="14"/>
      <c r="X64" s="14"/>
      <c r="Y64" s="14"/>
      <c r="Z64" s="14"/>
      <c r="AA64" s="14" t="s">
        <v>926</v>
      </c>
      <c r="AB64" s="14"/>
      <c r="AC64" s="14"/>
      <c r="AD64" s="14"/>
      <c r="AE64" s="14"/>
      <c r="AF64" s="23">
        <v>340017363</v>
      </c>
      <c r="AG64" s="1">
        <v>6172</v>
      </c>
      <c r="AH64" s="1" t="s">
        <v>842</v>
      </c>
      <c r="AI64" s="1" t="s">
        <v>6083</v>
      </c>
      <c r="AJ64" s="1" t="s">
        <v>6084</v>
      </c>
      <c r="AK64" s="1" t="s">
        <v>1191</v>
      </c>
      <c r="AL64" s="1" t="s">
        <v>6085</v>
      </c>
      <c r="AM64" s="1" t="s">
        <v>5704</v>
      </c>
      <c r="AN64" s="1" t="s">
        <v>5738</v>
      </c>
      <c r="AO64" s="1" t="s">
        <v>5706</v>
      </c>
      <c r="AP64" s="1" t="s">
        <v>5739</v>
      </c>
      <c r="AQ64" s="1" t="s">
        <v>6086</v>
      </c>
      <c r="AR64" s="1" t="s">
        <v>6087</v>
      </c>
      <c r="AS64" s="1">
        <v>89529499616</v>
      </c>
    </row>
    <row r="65" spans="1:45">
      <c r="A65" s="50">
        <v>45481.526631527799</v>
      </c>
      <c r="B65" s="50">
        <v>340055307</v>
      </c>
      <c r="C65" s="46" t="s">
        <v>3849</v>
      </c>
      <c r="D65" s="48" t="s">
        <v>833</v>
      </c>
      <c r="E65" s="43" t="str">
        <f>VLOOKUP(C65,P$2:Q$539,2,FALSE)</f>
        <v>Putri Rehulina Damanik</v>
      </c>
      <c r="F65" s="33"/>
      <c r="G65" s="42" t="str">
        <f t="shared" si="0"/>
        <v>112212821</v>
      </c>
      <c r="H65" s="33" t="str">
        <f t="shared" si="1"/>
        <v>Putri Rehulina Damanik</v>
      </c>
      <c r="I65" s="42">
        <f>B65</f>
        <v>340055307</v>
      </c>
      <c r="J65" s="33" t="str">
        <f t="shared" si="2"/>
        <v>Yunnie Savitri</v>
      </c>
      <c r="K65" s="33"/>
      <c r="L65" s="33"/>
      <c r="M65" s="33">
        <f>IF(D65=E65,0,1)</f>
        <v>0</v>
      </c>
      <c r="N65" s="33"/>
      <c r="O65" s="45"/>
      <c r="P65" s="5" t="s">
        <v>1769</v>
      </c>
      <c r="Q65" s="2" t="s">
        <v>468</v>
      </c>
      <c r="R65" s="41">
        <f t="shared" si="3"/>
        <v>64</v>
      </c>
      <c r="S65" s="14"/>
      <c r="T65" s="14"/>
      <c r="U65" s="14"/>
      <c r="V65" s="14"/>
      <c r="W65" s="14"/>
      <c r="X65" s="14"/>
      <c r="Y65" s="14"/>
      <c r="Z65" s="14"/>
      <c r="AA65" s="14" t="s">
        <v>836</v>
      </c>
      <c r="AB65" s="14"/>
      <c r="AC65" s="14"/>
      <c r="AD65" s="14"/>
      <c r="AE65" s="14"/>
      <c r="AF65" s="23">
        <v>340017406</v>
      </c>
      <c r="AG65" s="1">
        <v>3100</v>
      </c>
      <c r="AH65" s="1" t="s">
        <v>226</v>
      </c>
      <c r="AI65" s="1" t="s">
        <v>6089</v>
      </c>
      <c r="AJ65" s="1" t="s">
        <v>6090</v>
      </c>
      <c r="AL65" s="1" t="s">
        <v>5838</v>
      </c>
      <c r="AM65" s="1" t="s">
        <v>5704</v>
      </c>
      <c r="AN65" s="1" t="s">
        <v>5738</v>
      </c>
      <c r="AO65" s="1" t="s">
        <v>5706</v>
      </c>
      <c r="AP65" s="1" t="s">
        <v>5707</v>
      </c>
      <c r="AQ65" s="1" t="s">
        <v>6091</v>
      </c>
      <c r="AR65" s="1" t="s">
        <v>6091</v>
      </c>
      <c r="AS65" s="1">
        <v>81212101695</v>
      </c>
    </row>
    <row r="66" spans="1:45">
      <c r="A66" s="33">
        <v>45481.536417419004</v>
      </c>
      <c r="B66" s="33">
        <v>340017065</v>
      </c>
      <c r="C66" s="42" t="s">
        <v>3584</v>
      </c>
      <c r="D66" s="14" t="s">
        <v>811</v>
      </c>
      <c r="E66" s="43" t="str">
        <f>VLOOKUP(C66,P$2:Q$539,2,FALSE)</f>
        <v>Adwa Sawaliah</v>
      </c>
      <c r="F66" s="33"/>
      <c r="G66" s="42" t="str">
        <f t="shared" si="0"/>
        <v>112212450</v>
      </c>
      <c r="H66" s="33" t="str">
        <f t="shared" si="1"/>
        <v>Adwa Sawaliah</v>
      </c>
      <c r="I66" s="42">
        <f>B66</f>
        <v>340017065</v>
      </c>
      <c r="J66" s="33" t="str">
        <f t="shared" si="2"/>
        <v>Hertina Yusnissa</v>
      </c>
      <c r="K66" s="33"/>
      <c r="L66" s="33"/>
      <c r="M66" s="33">
        <f>IF(D66=E66,0,1)</f>
        <v>0</v>
      </c>
      <c r="N66" s="33"/>
      <c r="O66" s="45"/>
      <c r="P66" s="5" t="s">
        <v>1777</v>
      </c>
      <c r="Q66" s="2" t="s">
        <v>1778</v>
      </c>
      <c r="R66" s="41">
        <f t="shared" si="3"/>
        <v>65</v>
      </c>
      <c r="S66" s="14"/>
      <c r="T66" s="14"/>
      <c r="U66" s="14"/>
      <c r="V66" s="14"/>
      <c r="W66" s="14"/>
      <c r="X66" s="14"/>
      <c r="Y66" s="14"/>
      <c r="Z66" s="14"/>
      <c r="AA66" s="14" t="s">
        <v>5650</v>
      </c>
      <c r="AB66" s="14"/>
      <c r="AC66" s="14"/>
      <c r="AD66" s="14"/>
      <c r="AE66" s="14"/>
      <c r="AF66" s="23">
        <v>340017821</v>
      </c>
      <c r="AG66" s="1">
        <v>3322</v>
      </c>
      <c r="AH66" s="1" t="s">
        <v>389</v>
      </c>
      <c r="AI66" s="1" t="s">
        <v>6093</v>
      </c>
      <c r="AJ66" s="1" t="s">
        <v>6094</v>
      </c>
      <c r="AL66" s="1" t="s">
        <v>5950</v>
      </c>
      <c r="AM66" s="1" t="s">
        <v>5729</v>
      </c>
      <c r="AN66" s="1" t="s">
        <v>5738</v>
      </c>
      <c r="AO66" s="1" t="s">
        <v>5706</v>
      </c>
      <c r="AP66" s="1" t="s">
        <v>5707</v>
      </c>
      <c r="AQ66" s="1" t="s">
        <v>6095</v>
      </c>
      <c r="AR66" s="1" t="s">
        <v>6096</v>
      </c>
      <c r="AS66" s="1">
        <v>8170119978</v>
      </c>
    </row>
    <row r="67" spans="1:45">
      <c r="A67" s="33">
        <v>45481.536417419004</v>
      </c>
      <c r="B67" s="33">
        <v>340017065</v>
      </c>
      <c r="C67" s="42" t="s">
        <v>2384</v>
      </c>
      <c r="D67" s="14" t="s">
        <v>804</v>
      </c>
      <c r="E67" s="43" t="str">
        <f>VLOOKUP(C67,P$2:Q$539,2,FALSE)</f>
        <v>Fatimatuzzuhra</v>
      </c>
      <c r="F67" s="33"/>
      <c r="G67" s="42" t="str">
        <f t="shared" si="0"/>
        <v>112212604</v>
      </c>
      <c r="H67" s="33" t="str">
        <f t="shared" si="1"/>
        <v>Fatimatuzzuhra</v>
      </c>
      <c r="I67" s="42">
        <f>B67</f>
        <v>340017065</v>
      </c>
      <c r="J67" s="33" t="str">
        <f t="shared" ref="J67:J130" si="4">VLOOKUP(I67,$AF$2:$AS$153,5,FALSE)</f>
        <v>Hertina Yusnissa</v>
      </c>
      <c r="K67" s="33"/>
      <c r="L67" s="33"/>
      <c r="M67" s="33">
        <f>IF(D67=E67,0,1)</f>
        <v>0</v>
      </c>
      <c r="N67" s="33"/>
      <c r="O67" s="33"/>
      <c r="P67" s="5" t="s">
        <v>1785</v>
      </c>
      <c r="Q67" s="2" t="s">
        <v>582</v>
      </c>
      <c r="R67" s="41">
        <f t="shared" si="3"/>
        <v>66</v>
      </c>
      <c r="S67" s="14"/>
      <c r="T67" s="14"/>
      <c r="U67" s="14"/>
      <c r="V67" s="14"/>
      <c r="W67" s="14"/>
      <c r="X67" s="14"/>
      <c r="Y67" s="14"/>
      <c r="Z67" s="14"/>
      <c r="AA67" s="14" t="s">
        <v>5651</v>
      </c>
      <c r="AB67" s="14"/>
      <c r="AC67" s="14"/>
      <c r="AD67" s="14"/>
      <c r="AE67" s="14"/>
      <c r="AF67" s="23">
        <v>340017839</v>
      </c>
      <c r="AG67" s="1">
        <v>3204</v>
      </c>
      <c r="AH67" s="1" t="s">
        <v>338</v>
      </c>
      <c r="AI67" s="1" t="s">
        <v>6098</v>
      </c>
      <c r="AJ67" s="1" t="s">
        <v>6099</v>
      </c>
      <c r="AK67" s="1" t="s">
        <v>1191</v>
      </c>
      <c r="AL67" s="1" t="s">
        <v>5950</v>
      </c>
      <c r="AM67" s="1" t="s">
        <v>5729</v>
      </c>
      <c r="AN67" s="1" t="s">
        <v>5714</v>
      </c>
      <c r="AO67" s="1" t="s">
        <v>5706</v>
      </c>
      <c r="AP67" s="1" t="s">
        <v>5707</v>
      </c>
      <c r="AQ67" s="1" t="s">
        <v>6100</v>
      </c>
      <c r="AR67" s="1" t="s">
        <v>6101</v>
      </c>
      <c r="AS67" s="1">
        <v>81318012023</v>
      </c>
    </row>
    <row r="68" spans="1:45">
      <c r="A68" s="33">
        <v>45481.536417419004</v>
      </c>
      <c r="B68" s="33">
        <v>340017065</v>
      </c>
      <c r="C68" s="42" t="s">
        <v>4156</v>
      </c>
      <c r="D68" s="14" t="s">
        <v>5644</v>
      </c>
      <c r="E68" s="43" t="str">
        <f>VLOOKUP(C68,P$2:Q$539,2,FALSE)</f>
        <v>I Wayan Rendi Pratama</v>
      </c>
      <c r="F68" s="33"/>
      <c r="G68" s="42" t="str">
        <f t="shared" si="0"/>
        <v>112212654</v>
      </c>
      <c r="H68" s="33" t="str">
        <f t="shared" si="1"/>
        <v>I Wayan Rendi Pratama</v>
      </c>
      <c r="I68" s="42">
        <f>B68</f>
        <v>340017065</v>
      </c>
      <c r="J68" s="33" t="str">
        <f t="shared" si="4"/>
        <v>Hertina Yusnissa</v>
      </c>
      <c r="K68" s="33"/>
      <c r="L68" s="33"/>
      <c r="M68" s="33">
        <v>0</v>
      </c>
      <c r="N68" s="33"/>
      <c r="O68" s="33"/>
      <c r="P68" s="5" t="s">
        <v>1793</v>
      </c>
      <c r="Q68" s="2" t="s">
        <v>870</v>
      </c>
      <c r="R68" s="41">
        <f t="shared" si="3"/>
        <v>67</v>
      </c>
      <c r="S68" s="14"/>
      <c r="T68" s="14"/>
      <c r="U68" s="14"/>
      <c r="V68" s="14"/>
      <c r="W68" s="14"/>
      <c r="X68" s="14"/>
      <c r="Y68" s="14"/>
      <c r="Z68" s="14"/>
      <c r="AA68" s="14" t="s">
        <v>350</v>
      </c>
      <c r="AB68" s="14"/>
      <c r="AC68" s="14"/>
      <c r="AD68" s="14"/>
      <c r="AE68" s="14"/>
      <c r="AF68" s="23">
        <v>340017850</v>
      </c>
      <c r="AG68" s="1">
        <v>3509</v>
      </c>
      <c r="AH68" s="1" t="s">
        <v>689</v>
      </c>
      <c r="AI68" s="1" t="s">
        <v>6103</v>
      </c>
      <c r="AJ68" s="1" t="s">
        <v>6104</v>
      </c>
      <c r="AL68" s="1" t="s">
        <v>6085</v>
      </c>
      <c r="AM68" s="1" t="s">
        <v>5704</v>
      </c>
      <c r="AN68" s="1" t="s">
        <v>5738</v>
      </c>
      <c r="AO68" s="1" t="s">
        <v>5706</v>
      </c>
      <c r="AP68" s="1" t="s">
        <v>5739</v>
      </c>
      <c r="AQ68" s="1" t="s">
        <v>6105</v>
      </c>
      <c r="AR68" s="1" t="s">
        <v>6106</v>
      </c>
      <c r="AS68" s="1">
        <v>81347531273</v>
      </c>
    </row>
    <row r="69" spans="1:45">
      <c r="A69" s="33">
        <v>45481.536417419004</v>
      </c>
      <c r="B69" s="33">
        <v>340017065</v>
      </c>
      <c r="C69" s="42" t="s">
        <v>3328</v>
      </c>
      <c r="D69" s="14" t="s">
        <v>5646</v>
      </c>
      <c r="E69" s="43" t="str">
        <f>VLOOKUP(C69,P$2:Q$539,2,FALSE)</f>
        <v>Ni Komang Diva Amalia Putri Nandita</v>
      </c>
      <c r="F69" s="33"/>
      <c r="G69" s="42" t="str">
        <f t="shared" si="0"/>
        <v>112212791</v>
      </c>
      <c r="H69" s="33" t="str">
        <f t="shared" si="1"/>
        <v>Ni Komang Diva Amalia Putri Nandita</v>
      </c>
      <c r="I69" s="42">
        <f>B69</f>
        <v>340017065</v>
      </c>
      <c r="J69" s="33" t="str">
        <f t="shared" si="4"/>
        <v>Hertina Yusnissa</v>
      </c>
      <c r="K69" s="33"/>
      <c r="L69" s="33"/>
      <c r="M69" s="33">
        <v>0</v>
      </c>
      <c r="N69" s="33"/>
      <c r="O69" s="33"/>
      <c r="P69" s="5" t="s">
        <v>1802</v>
      </c>
      <c r="Q69" s="2" t="s">
        <v>583</v>
      </c>
      <c r="R69" s="41">
        <f t="shared" si="3"/>
        <v>68</v>
      </c>
      <c r="S69" s="14"/>
      <c r="T69" s="14"/>
      <c r="U69" s="14"/>
      <c r="V69" s="14"/>
      <c r="W69" s="14"/>
      <c r="X69" s="14"/>
      <c r="Y69" s="14"/>
      <c r="Z69" s="14"/>
      <c r="AA69" s="14" t="s">
        <v>860</v>
      </c>
      <c r="AB69" s="14"/>
      <c r="AC69" s="14"/>
      <c r="AD69" s="14"/>
      <c r="AE69" s="14"/>
      <c r="AF69" s="23">
        <v>340017854</v>
      </c>
      <c r="AG69" s="1">
        <v>3317</v>
      </c>
      <c r="AH69" s="1" t="s">
        <v>509</v>
      </c>
      <c r="AI69" s="1" t="s">
        <v>6108</v>
      </c>
      <c r="AJ69" s="1" t="s">
        <v>6109</v>
      </c>
      <c r="AL69" s="1" t="s">
        <v>6110</v>
      </c>
      <c r="AM69" s="1" t="s">
        <v>5729</v>
      </c>
      <c r="AN69" s="1" t="s">
        <v>5714</v>
      </c>
      <c r="AO69" s="1" t="s">
        <v>5706</v>
      </c>
      <c r="AP69" s="1" t="s">
        <v>5707</v>
      </c>
      <c r="AQ69" s="1" t="s">
        <v>6111</v>
      </c>
      <c r="AR69" s="1" t="s">
        <v>6112</v>
      </c>
      <c r="AS69" s="1">
        <v>81319413297</v>
      </c>
    </row>
    <row r="70" spans="1:45">
      <c r="A70" s="33">
        <v>45481.536417419004</v>
      </c>
      <c r="B70" s="33">
        <v>340017065</v>
      </c>
      <c r="C70" s="42" t="s">
        <v>3209</v>
      </c>
      <c r="D70" s="14" t="s">
        <v>5647</v>
      </c>
      <c r="E70" s="43" t="str">
        <f>VLOOKUP(C70,P$2:Q$539,2,FALSE)</f>
        <v>Ni Made Widya Paramita</v>
      </c>
      <c r="F70" s="33"/>
      <c r="G70" s="42" t="str">
        <f t="shared" si="0"/>
        <v>112212793</v>
      </c>
      <c r="H70" s="33" t="str">
        <f t="shared" si="1"/>
        <v>Ni Made Widya Paramita</v>
      </c>
      <c r="I70" s="42">
        <f>B70</f>
        <v>340017065</v>
      </c>
      <c r="J70" s="33" t="str">
        <f t="shared" si="4"/>
        <v>Hertina Yusnissa</v>
      </c>
      <c r="K70" s="33"/>
      <c r="L70" s="33"/>
      <c r="M70" s="33">
        <v>0</v>
      </c>
      <c r="N70" s="33"/>
      <c r="O70" s="33"/>
      <c r="P70" s="5" t="s">
        <v>1809</v>
      </c>
      <c r="Q70" s="2" t="s">
        <v>395</v>
      </c>
      <c r="R70" s="41">
        <f t="shared" si="3"/>
        <v>69</v>
      </c>
      <c r="S70" s="14"/>
      <c r="T70" s="14"/>
      <c r="U70" s="14"/>
      <c r="V70" s="14"/>
      <c r="W70" s="14"/>
      <c r="X70" s="14"/>
      <c r="Y70" s="14"/>
      <c r="Z70" s="14"/>
      <c r="AA70" s="14" t="s">
        <v>227</v>
      </c>
      <c r="AB70" s="14"/>
      <c r="AC70" s="14"/>
      <c r="AD70" s="14"/>
      <c r="AE70" s="14"/>
      <c r="AF70" s="23">
        <v>340017893</v>
      </c>
      <c r="AG70" s="1">
        <v>3328</v>
      </c>
      <c r="AH70" s="1" t="s">
        <v>544</v>
      </c>
      <c r="AI70" s="1" t="s">
        <v>6114</v>
      </c>
      <c r="AJ70" s="1" t="s">
        <v>6115</v>
      </c>
      <c r="AL70" s="1" t="s">
        <v>6116</v>
      </c>
      <c r="AM70" s="1" t="s">
        <v>5729</v>
      </c>
      <c r="AN70" s="1" t="s">
        <v>5738</v>
      </c>
      <c r="AO70" s="1" t="s">
        <v>5706</v>
      </c>
      <c r="AP70" s="1" t="s">
        <v>5707</v>
      </c>
      <c r="AQ70" s="1" t="s">
        <v>6117</v>
      </c>
      <c r="AR70" s="1" t="s">
        <v>6118</v>
      </c>
      <c r="AS70" s="1">
        <v>81930819444</v>
      </c>
    </row>
    <row r="71" spans="1:45">
      <c r="A71" s="33">
        <v>45481.581874236101</v>
      </c>
      <c r="B71" s="33">
        <v>340056918</v>
      </c>
      <c r="C71" s="42" t="s">
        <v>1809</v>
      </c>
      <c r="D71" s="14" t="s">
        <v>395</v>
      </c>
      <c r="E71" s="43" t="str">
        <f>VLOOKUP(C71,P$2:Q$539,2,FALSE)</f>
        <v>Arzuda Qolbin Mulya</v>
      </c>
      <c r="F71" s="33"/>
      <c r="G71" s="42" t="str">
        <f t="shared" si="0"/>
        <v>222111926</v>
      </c>
      <c r="H71" s="33" t="str">
        <f t="shared" si="1"/>
        <v>Arzuda Qolbin Mulya</v>
      </c>
      <c r="I71" s="42">
        <f>B71</f>
        <v>340056918</v>
      </c>
      <c r="J71" s="33" t="str">
        <f t="shared" si="4"/>
        <v>Abdul Aliem Siddique</v>
      </c>
      <c r="K71" s="33"/>
      <c r="L71" s="33"/>
      <c r="M71" s="33">
        <f>IF(D71=E71,0,1)</f>
        <v>0</v>
      </c>
      <c r="N71" s="33"/>
      <c r="O71" s="33"/>
      <c r="P71" s="5" t="s">
        <v>1818</v>
      </c>
      <c r="Q71" s="2" t="s">
        <v>191</v>
      </c>
      <c r="R71" s="41">
        <f t="shared" si="3"/>
        <v>70</v>
      </c>
      <c r="S71" s="14"/>
      <c r="T71" s="14"/>
      <c r="U71" s="14"/>
      <c r="V71" s="14"/>
      <c r="W71" s="14"/>
      <c r="X71" s="14"/>
      <c r="Y71" s="14"/>
      <c r="Z71" s="14"/>
      <c r="AA71" s="14" t="s">
        <v>269</v>
      </c>
      <c r="AB71" s="14"/>
      <c r="AC71" s="14"/>
      <c r="AD71" s="14"/>
      <c r="AE71" s="14"/>
      <c r="AF71" s="23">
        <v>340017904</v>
      </c>
      <c r="AG71" s="1">
        <v>3573</v>
      </c>
      <c r="AH71" s="1" t="s">
        <v>747</v>
      </c>
      <c r="AI71" s="1" t="s">
        <v>6120</v>
      </c>
      <c r="AJ71" s="1" t="s">
        <v>6121</v>
      </c>
      <c r="AL71" s="1" t="s">
        <v>5892</v>
      </c>
      <c r="AM71" s="1" t="s">
        <v>5704</v>
      </c>
      <c r="AN71" s="1" t="s">
        <v>5738</v>
      </c>
      <c r="AO71" s="1" t="s">
        <v>5706</v>
      </c>
      <c r="AP71" s="1" t="s">
        <v>5707</v>
      </c>
      <c r="AQ71" s="1" t="s">
        <v>6122</v>
      </c>
      <c r="AR71" s="1" t="s">
        <v>6123</v>
      </c>
      <c r="AS71" s="1">
        <v>811493721</v>
      </c>
    </row>
    <row r="72" spans="1:45">
      <c r="A72" s="33">
        <v>45481.581874236101</v>
      </c>
      <c r="B72" s="33">
        <v>340056918</v>
      </c>
      <c r="C72" s="42" t="s">
        <v>2266</v>
      </c>
      <c r="D72" s="14" t="s">
        <v>393</v>
      </c>
      <c r="E72" s="43" t="str">
        <f>VLOOKUP(C72,P$2:Q$539,2,FALSE)</f>
        <v>Ijazatul Labibah Al Barizah</v>
      </c>
      <c r="F72" s="33"/>
      <c r="G72" s="42" t="str">
        <f t="shared" si="0"/>
        <v>112212657</v>
      </c>
      <c r="H72" s="33" t="str">
        <f t="shared" si="1"/>
        <v>Ijazatul Labibah Al Barizah</v>
      </c>
      <c r="I72" s="42">
        <f>B72</f>
        <v>340056918</v>
      </c>
      <c r="J72" s="33" t="str">
        <f t="shared" si="4"/>
        <v>Abdul Aliem Siddique</v>
      </c>
      <c r="K72" s="33"/>
      <c r="L72" s="33"/>
      <c r="M72" s="33">
        <f>IF(D72=E72,0,1)</f>
        <v>0</v>
      </c>
      <c r="N72" s="33"/>
      <c r="O72" s="33"/>
      <c r="P72" s="5" t="s">
        <v>1826</v>
      </c>
      <c r="Q72" s="2" t="s">
        <v>609</v>
      </c>
      <c r="R72" s="41">
        <f t="shared" si="3"/>
        <v>71</v>
      </c>
      <c r="S72" s="14"/>
      <c r="T72" s="14"/>
      <c r="U72" s="14"/>
      <c r="V72" s="14"/>
      <c r="W72" s="14"/>
      <c r="X72" s="14"/>
      <c r="Y72" s="14"/>
      <c r="Z72" s="14"/>
      <c r="AA72" s="14" t="s">
        <v>454</v>
      </c>
      <c r="AB72" s="14"/>
      <c r="AC72" s="14"/>
      <c r="AD72" s="14"/>
      <c r="AE72" s="14"/>
      <c r="AF72" s="23">
        <v>340017911</v>
      </c>
      <c r="AG72" s="1">
        <v>3313</v>
      </c>
      <c r="AH72" s="1" t="s">
        <v>488</v>
      </c>
      <c r="AI72" s="1" t="s">
        <v>6125</v>
      </c>
      <c r="AJ72" s="1" t="s">
        <v>6126</v>
      </c>
      <c r="AL72" s="1" t="s">
        <v>6127</v>
      </c>
      <c r="AM72" s="1" t="s">
        <v>5729</v>
      </c>
      <c r="AN72" s="1" t="s">
        <v>5714</v>
      </c>
      <c r="AO72" s="1" t="s">
        <v>5715</v>
      </c>
      <c r="AP72" s="1" t="s">
        <v>5707</v>
      </c>
      <c r="AQ72" s="1" t="s">
        <v>6128</v>
      </c>
      <c r="AR72" s="1" t="s">
        <v>6129</v>
      </c>
      <c r="AS72" s="1">
        <v>82328301083</v>
      </c>
    </row>
    <row r="73" spans="1:45">
      <c r="A73" s="33">
        <v>45481.676957673597</v>
      </c>
      <c r="B73" s="33">
        <v>340017189</v>
      </c>
      <c r="C73" s="42" t="s">
        <v>3336</v>
      </c>
      <c r="D73" s="14" t="s">
        <v>585</v>
      </c>
      <c r="E73" s="43" t="str">
        <f>VLOOKUP(C73,P$2:Q$539,2,FALSE)</f>
        <v>Anggie Dwi Nugraha</v>
      </c>
      <c r="F73" s="33"/>
      <c r="G73" s="42" t="str">
        <f t="shared" si="0"/>
        <v>212111899</v>
      </c>
      <c r="H73" s="33" t="str">
        <f t="shared" si="1"/>
        <v>Anggie Dwi Nugraha</v>
      </c>
      <c r="I73" s="42">
        <f>B73</f>
        <v>340017189</v>
      </c>
      <c r="J73" s="33" t="str">
        <f t="shared" si="4"/>
        <v>Suriadi</v>
      </c>
      <c r="K73" s="33"/>
      <c r="L73" s="33"/>
      <c r="M73" s="33">
        <f>IF(D73=E73,0,1)</f>
        <v>0</v>
      </c>
      <c r="N73" s="33"/>
      <c r="O73" s="33"/>
      <c r="P73" s="5" t="s">
        <v>1834</v>
      </c>
      <c r="Q73" s="2" t="s">
        <v>610</v>
      </c>
      <c r="R73" s="41">
        <f t="shared" si="3"/>
        <v>72</v>
      </c>
      <c r="S73" s="14"/>
      <c r="T73" s="14"/>
      <c r="U73" s="14"/>
      <c r="V73" s="14"/>
      <c r="W73" s="14"/>
      <c r="X73" s="14"/>
      <c r="Y73" s="14"/>
      <c r="Z73" s="14"/>
      <c r="AA73" s="14" t="s">
        <v>5652</v>
      </c>
      <c r="AB73" s="14"/>
      <c r="AC73" s="14"/>
      <c r="AD73" s="14"/>
      <c r="AE73" s="14"/>
      <c r="AF73" s="23">
        <v>340018175</v>
      </c>
      <c r="AG73" s="1">
        <v>7604</v>
      </c>
      <c r="AH73" s="1" t="s">
        <v>925</v>
      </c>
      <c r="AI73" s="1" t="s">
        <v>6131</v>
      </c>
      <c r="AJ73" s="1" t="s">
        <v>6132</v>
      </c>
      <c r="AL73" s="1" t="s">
        <v>6133</v>
      </c>
      <c r="AM73" s="1" t="s">
        <v>5704</v>
      </c>
      <c r="AN73" s="1" t="s">
        <v>5738</v>
      </c>
      <c r="AO73" s="1" t="s">
        <v>6134</v>
      </c>
      <c r="AP73" s="1" t="s">
        <v>5707</v>
      </c>
      <c r="AQ73" s="1" t="s">
        <v>6135</v>
      </c>
      <c r="AR73" s="1" t="s">
        <v>6136</v>
      </c>
      <c r="AS73" s="1">
        <v>81241048767</v>
      </c>
    </row>
    <row r="74" spans="1:45">
      <c r="A74" s="33">
        <v>45481.676957673597</v>
      </c>
      <c r="B74" s="33">
        <v>340017189</v>
      </c>
      <c r="C74" s="42" t="s">
        <v>2005</v>
      </c>
      <c r="D74" s="14" t="s">
        <v>576</v>
      </c>
      <c r="E74" s="43" t="str">
        <f>VLOOKUP(C74,P$2:Q$539,2,FALSE)</f>
        <v>Awangga Wisena Aji</v>
      </c>
      <c r="F74" s="33"/>
      <c r="G74" s="42" t="str">
        <f t="shared" si="0"/>
        <v>112212527</v>
      </c>
      <c r="H74" s="33" t="str">
        <f t="shared" si="1"/>
        <v>Awangga Wisena Aji</v>
      </c>
      <c r="I74" s="42">
        <f>B74</f>
        <v>340017189</v>
      </c>
      <c r="J74" s="33" t="str">
        <f t="shared" si="4"/>
        <v>Suriadi</v>
      </c>
      <c r="K74" s="33"/>
      <c r="L74" s="33"/>
      <c r="M74" s="33">
        <f>IF(D74=E74,0,1)</f>
        <v>0</v>
      </c>
      <c r="N74" s="33"/>
      <c r="O74" s="33"/>
      <c r="P74" s="5" t="s">
        <v>1842</v>
      </c>
      <c r="Q74" s="2" t="s">
        <v>160</v>
      </c>
      <c r="R74" s="41">
        <f t="shared" si="3"/>
        <v>73</v>
      </c>
      <c r="S74" s="14"/>
      <c r="T74" s="14"/>
      <c r="U74" s="14"/>
      <c r="V74" s="14"/>
      <c r="W74" s="14"/>
      <c r="X74" s="14"/>
      <c r="Y74" s="14"/>
      <c r="Z74" s="14"/>
      <c r="AA74" s="14" t="s">
        <v>311</v>
      </c>
      <c r="AB74" s="14"/>
      <c r="AC74" s="14"/>
      <c r="AD74" s="14"/>
      <c r="AE74" s="14"/>
      <c r="AF74" s="23">
        <v>340018515</v>
      </c>
      <c r="AG74" s="1">
        <v>3519</v>
      </c>
      <c r="AH74" s="1" t="s">
        <v>632</v>
      </c>
      <c r="AI74" s="1" t="s">
        <v>6138</v>
      </c>
      <c r="AJ74" s="1" t="s">
        <v>6139</v>
      </c>
      <c r="AL74" s="1" t="s">
        <v>5764</v>
      </c>
      <c r="AM74" s="1" t="s">
        <v>5704</v>
      </c>
      <c r="AN74" s="1" t="s">
        <v>5705</v>
      </c>
      <c r="AO74" s="1" t="s">
        <v>5706</v>
      </c>
      <c r="AP74" s="1" t="s">
        <v>5765</v>
      </c>
      <c r="AQ74" s="1" t="s">
        <v>6140</v>
      </c>
      <c r="AR74" s="1" t="s">
        <v>6141</v>
      </c>
      <c r="AS74" s="1">
        <v>82172508408</v>
      </c>
    </row>
    <row r="75" spans="1:45">
      <c r="A75" s="33">
        <v>45481.676957673597</v>
      </c>
      <c r="B75" s="33">
        <v>340017189</v>
      </c>
      <c r="C75" s="42" t="s">
        <v>1576</v>
      </c>
      <c r="D75" s="14" t="s">
        <v>584</v>
      </c>
      <c r="E75" s="43" t="str">
        <f>VLOOKUP(C75,P$2:Q$539,2,FALSE)</f>
        <v>Izumi Citra Amelia</v>
      </c>
      <c r="F75" s="33"/>
      <c r="G75" s="42" t="str">
        <f t="shared" si="0"/>
        <v>212112119</v>
      </c>
      <c r="H75" s="33" t="str">
        <f t="shared" si="1"/>
        <v>Izumi Citra Amelia</v>
      </c>
      <c r="I75" s="42">
        <f>B75</f>
        <v>340017189</v>
      </c>
      <c r="J75" s="33" t="str">
        <f t="shared" si="4"/>
        <v>Suriadi</v>
      </c>
      <c r="K75" s="33"/>
      <c r="L75" s="33"/>
      <c r="M75" s="33">
        <f>IF(D75=E75,0,1)</f>
        <v>0</v>
      </c>
      <c r="N75" s="33"/>
      <c r="O75" s="33"/>
      <c r="P75" s="5" t="s">
        <v>1853</v>
      </c>
      <c r="Q75" s="2" t="s">
        <v>677</v>
      </c>
      <c r="R75" s="41">
        <f t="shared" si="3"/>
        <v>74</v>
      </c>
      <c r="S75" s="14"/>
      <c r="T75" s="14"/>
      <c r="U75" s="14"/>
      <c r="V75" s="14"/>
      <c r="W75" s="14"/>
      <c r="X75" s="14"/>
      <c r="Y75" s="14"/>
      <c r="Z75" s="14"/>
      <c r="AA75" s="14" t="s">
        <v>726</v>
      </c>
      <c r="AB75" s="14"/>
      <c r="AC75" s="14"/>
      <c r="AD75" s="14"/>
      <c r="AE75" s="14"/>
      <c r="AF75" s="23">
        <v>340019172</v>
      </c>
      <c r="AG75" s="1">
        <v>3171</v>
      </c>
      <c r="AH75" s="1" t="s">
        <v>267</v>
      </c>
      <c r="AI75" s="1" t="s">
        <v>6143</v>
      </c>
      <c r="AJ75" s="1" t="s">
        <v>6144</v>
      </c>
      <c r="AL75" s="1" t="s">
        <v>5950</v>
      </c>
      <c r="AM75" s="1" t="s">
        <v>5704</v>
      </c>
      <c r="AN75" s="1" t="s">
        <v>5738</v>
      </c>
      <c r="AO75" s="1" t="s">
        <v>5706</v>
      </c>
      <c r="AP75" s="1" t="s">
        <v>5707</v>
      </c>
      <c r="AQ75" s="1" t="s">
        <v>6145</v>
      </c>
      <c r="AR75" s="1" t="s">
        <v>6146</v>
      </c>
      <c r="AS75" s="1">
        <v>85267180870</v>
      </c>
    </row>
    <row r="76" spans="1:45">
      <c r="A76" s="33">
        <v>45481.701999293997</v>
      </c>
      <c r="B76" s="33">
        <v>340019189</v>
      </c>
      <c r="C76" s="42" t="s">
        <v>2466</v>
      </c>
      <c r="D76" s="14" t="s">
        <v>581</v>
      </c>
      <c r="E76" s="43" t="str">
        <f>VLOOKUP(C76,P$2:Q$539,2,FALSE)</f>
        <v>Aulia Zahra Rahmah</v>
      </c>
      <c r="F76" s="33"/>
      <c r="G76" s="42" t="str">
        <f t="shared" si="0"/>
        <v>112212524</v>
      </c>
      <c r="H76" s="33" t="str">
        <f t="shared" si="1"/>
        <v>Aulia Zahra Rahmah</v>
      </c>
      <c r="I76" s="42">
        <f>B76</f>
        <v>340019189</v>
      </c>
      <c r="J76" s="33" t="str">
        <f t="shared" si="4"/>
        <v>Helida Nurcahayani</v>
      </c>
      <c r="K76" s="33"/>
      <c r="L76" s="33"/>
      <c r="M76" s="33">
        <f>IF(D76=E76,0,1)</f>
        <v>0</v>
      </c>
      <c r="N76" s="33"/>
      <c r="O76" s="33"/>
      <c r="P76" s="5" t="s">
        <v>1861</v>
      </c>
      <c r="Q76" s="2" t="s">
        <v>482</v>
      </c>
      <c r="R76" s="41">
        <f t="shared" si="3"/>
        <v>75</v>
      </c>
      <c r="S76" s="14"/>
      <c r="T76" s="14"/>
      <c r="U76" s="14"/>
      <c r="V76" s="14"/>
      <c r="W76" s="14"/>
      <c r="X76" s="14"/>
      <c r="Y76" s="14"/>
      <c r="Z76" s="14"/>
      <c r="AA76" s="14" t="s">
        <v>91</v>
      </c>
      <c r="AB76" s="14"/>
      <c r="AC76" s="14"/>
      <c r="AD76" s="14"/>
      <c r="AE76" s="14"/>
      <c r="AF76" s="23">
        <v>340019181</v>
      </c>
      <c r="AG76" s="1">
        <v>1810</v>
      </c>
      <c r="AH76" s="1" t="s">
        <v>203</v>
      </c>
      <c r="AI76" s="1" t="s">
        <v>6148</v>
      </c>
      <c r="AJ76" s="1" t="s">
        <v>6149</v>
      </c>
      <c r="AL76" s="1" t="s">
        <v>5737</v>
      </c>
      <c r="AM76" s="1" t="s">
        <v>5704</v>
      </c>
      <c r="AN76" s="1" t="s">
        <v>5738</v>
      </c>
      <c r="AO76" s="1" t="s">
        <v>5706</v>
      </c>
      <c r="AP76" s="1" t="s">
        <v>5739</v>
      </c>
      <c r="AQ76" s="1" t="s">
        <v>6150</v>
      </c>
      <c r="AR76" s="1" t="s">
        <v>6151</v>
      </c>
      <c r="AS76" s="1">
        <v>85959467447</v>
      </c>
    </row>
    <row r="77" spans="1:45">
      <c r="A77" s="33">
        <v>45481.701999293997</v>
      </c>
      <c r="B77" s="33">
        <v>340019189</v>
      </c>
      <c r="C77" s="42" t="s">
        <v>1785</v>
      </c>
      <c r="D77" s="14" t="s">
        <v>582</v>
      </c>
      <c r="E77" s="43" t="str">
        <f>VLOOKUP(C77,P$2:Q$539,2,FALSE)</f>
        <v>Ayu Wulan Sari</v>
      </c>
      <c r="F77" s="33"/>
      <c r="G77" s="42" t="str">
        <f t="shared" si="0"/>
        <v>222111937</v>
      </c>
      <c r="H77" s="33" t="str">
        <f t="shared" si="1"/>
        <v>Ayu Wulan Sari</v>
      </c>
      <c r="I77" s="42">
        <f>B77</f>
        <v>340019189</v>
      </c>
      <c r="J77" s="33" t="str">
        <f t="shared" si="4"/>
        <v>Helida Nurcahayani</v>
      </c>
      <c r="K77" s="33"/>
      <c r="L77" s="33"/>
      <c r="M77" s="33">
        <f>IF(D77=E77,0,1)</f>
        <v>0</v>
      </c>
      <c r="N77" s="33"/>
      <c r="O77" s="33"/>
      <c r="P77" s="5" t="s">
        <v>1870</v>
      </c>
      <c r="Q77" s="2" t="s">
        <v>718</v>
      </c>
      <c r="R77" s="41">
        <f t="shared" si="3"/>
        <v>76</v>
      </c>
      <c r="S77" s="14"/>
      <c r="T77" s="14"/>
      <c r="U77" s="14"/>
      <c r="V77" s="14"/>
      <c r="W77" s="14"/>
      <c r="X77" s="14"/>
      <c r="Y77" s="14"/>
      <c r="Z77" s="14"/>
      <c r="AA77" s="14" t="s">
        <v>307</v>
      </c>
      <c r="AB77" s="14"/>
      <c r="AC77" s="14"/>
      <c r="AD77" s="14"/>
      <c r="AE77" s="14"/>
      <c r="AF77" s="23">
        <v>340019189</v>
      </c>
      <c r="AG77" s="1">
        <v>3400</v>
      </c>
      <c r="AH77" s="1" t="s">
        <v>6059</v>
      </c>
      <c r="AI77" s="1" t="s">
        <v>6153</v>
      </c>
      <c r="AJ77" s="1" t="s">
        <v>6154</v>
      </c>
      <c r="AK77" s="1" t="s">
        <v>951</v>
      </c>
      <c r="AL77" s="1" t="s">
        <v>5950</v>
      </c>
      <c r="AM77" s="1" t="s">
        <v>5704</v>
      </c>
      <c r="AN77" s="1" t="s">
        <v>5714</v>
      </c>
      <c r="AO77" s="1" t="s">
        <v>5753</v>
      </c>
      <c r="AP77" s="1" t="s">
        <v>5992</v>
      </c>
      <c r="AQ77" s="1" t="s">
        <v>6155</v>
      </c>
      <c r="AR77" s="1" t="s">
        <v>6156</v>
      </c>
      <c r="AS77" s="1">
        <v>87838172689</v>
      </c>
    </row>
    <row r="78" spans="1:45">
      <c r="A78" s="33">
        <v>45481.701999293997</v>
      </c>
      <c r="B78" s="33">
        <v>340019189</v>
      </c>
      <c r="C78" s="42" t="s">
        <v>1802</v>
      </c>
      <c r="D78" s="14" t="s">
        <v>583</v>
      </c>
      <c r="E78" s="43" t="str">
        <f>VLOOKUP(C78,P$2:Q$539,2,FALSE)</f>
        <v>Oktafianto Asset Perdana</v>
      </c>
      <c r="F78" s="33"/>
      <c r="G78" s="42" t="str">
        <f t="shared" si="0"/>
        <v>222112280</v>
      </c>
      <c r="H78" s="33" t="str">
        <f t="shared" si="1"/>
        <v>Oktafianto Asset Perdana</v>
      </c>
      <c r="I78" s="42">
        <f>B78</f>
        <v>340019189</v>
      </c>
      <c r="J78" s="33" t="str">
        <f t="shared" si="4"/>
        <v>Helida Nurcahayani</v>
      </c>
      <c r="K78" s="33"/>
      <c r="L78" s="33"/>
      <c r="M78" s="33">
        <f>IF(D78=E78,0,1)</f>
        <v>0</v>
      </c>
      <c r="N78" s="33"/>
      <c r="O78" s="33"/>
      <c r="P78" s="5" t="s">
        <v>1877</v>
      </c>
      <c r="Q78" s="2" t="s">
        <v>1878</v>
      </c>
      <c r="R78" s="41">
        <f t="shared" si="3"/>
        <v>77</v>
      </c>
      <c r="S78" s="14"/>
      <c r="T78" s="14"/>
      <c r="U78" s="14"/>
      <c r="V78" s="14"/>
      <c r="W78" s="14"/>
      <c r="X78" s="14"/>
      <c r="Y78" s="14"/>
      <c r="Z78" s="14"/>
      <c r="AA78" s="14" t="s">
        <v>623</v>
      </c>
      <c r="AB78" s="14"/>
      <c r="AC78" s="14"/>
      <c r="AD78" s="14"/>
      <c r="AE78" s="14"/>
      <c r="AF78" s="23">
        <v>340019213</v>
      </c>
      <c r="AG78" s="1">
        <v>3313</v>
      </c>
      <c r="AH78" s="1" t="s">
        <v>488</v>
      </c>
      <c r="AI78" s="1" t="s">
        <v>6158</v>
      </c>
      <c r="AJ78" s="1" t="s">
        <v>6159</v>
      </c>
      <c r="AL78" s="1" t="s">
        <v>6160</v>
      </c>
      <c r="AM78" s="1" t="s">
        <v>5704</v>
      </c>
      <c r="AN78" s="1" t="s">
        <v>5714</v>
      </c>
      <c r="AO78" s="1" t="s">
        <v>5706</v>
      </c>
      <c r="AP78" s="1" t="s">
        <v>5707</v>
      </c>
      <c r="AQ78" s="1" t="s">
        <v>6161</v>
      </c>
      <c r="AR78" s="1" t="s">
        <v>6162</v>
      </c>
      <c r="AS78" s="1">
        <v>85229772997</v>
      </c>
    </row>
    <row r="79" spans="1:45">
      <c r="A79" s="33">
        <v>45482.289355983798</v>
      </c>
      <c r="B79" s="33">
        <v>340050113</v>
      </c>
      <c r="C79" s="42" t="s">
        <v>3301</v>
      </c>
      <c r="D79" s="14" t="s">
        <v>815</v>
      </c>
      <c r="E79" s="43" t="str">
        <f>VLOOKUP(C79,P$2:Q$539,2,FALSE)</f>
        <v>Aulia Azzahra</v>
      </c>
      <c r="F79" s="33"/>
      <c r="G79" s="42" t="str">
        <f t="shared" si="0"/>
        <v>222111933</v>
      </c>
      <c r="H79" s="33" t="str">
        <f t="shared" si="1"/>
        <v>Aulia Azzahra</v>
      </c>
      <c r="I79" s="42">
        <f>B79</f>
        <v>340050113</v>
      </c>
      <c r="J79" s="33" t="str">
        <f t="shared" si="4"/>
        <v>Heri Purnama</v>
      </c>
      <c r="K79" s="33"/>
      <c r="L79" s="33"/>
      <c r="M79" s="33">
        <f>IF(D79=E79,0,1)</f>
        <v>0</v>
      </c>
      <c r="N79" s="33"/>
      <c r="O79" s="45"/>
      <c r="P79" s="5" t="s">
        <v>1888</v>
      </c>
      <c r="Q79" s="2" t="s">
        <v>265</v>
      </c>
      <c r="R79" s="41">
        <f t="shared" si="3"/>
        <v>78</v>
      </c>
      <c r="S79" s="14"/>
      <c r="T79" s="14"/>
      <c r="U79" s="14"/>
      <c r="V79" s="14"/>
      <c r="W79" s="14"/>
      <c r="X79" s="14"/>
      <c r="Y79" s="14"/>
      <c r="Z79" s="14"/>
      <c r="AA79" s="14" t="s">
        <v>705</v>
      </c>
      <c r="AB79" s="14"/>
      <c r="AC79" s="14"/>
      <c r="AD79" s="14"/>
      <c r="AE79" s="14"/>
      <c r="AF79" s="23">
        <v>340019240</v>
      </c>
      <c r="AG79" s="1">
        <v>7600</v>
      </c>
      <c r="AH79" s="1" t="s">
        <v>921</v>
      </c>
      <c r="AI79" s="1" t="s">
        <v>6164</v>
      </c>
      <c r="AJ79" s="1" t="s">
        <v>6165</v>
      </c>
      <c r="AL79" s="1" t="s">
        <v>6166</v>
      </c>
      <c r="AM79" s="1" t="s">
        <v>5729</v>
      </c>
      <c r="AN79" s="1" t="s">
        <v>5714</v>
      </c>
      <c r="AO79" s="1" t="s">
        <v>5706</v>
      </c>
      <c r="AP79" s="1" t="s">
        <v>5707</v>
      </c>
      <c r="AQ79" s="1" t="s">
        <v>6167</v>
      </c>
      <c r="AR79" s="1" t="s">
        <v>6168</v>
      </c>
      <c r="AS79" s="1">
        <v>81315546806</v>
      </c>
    </row>
    <row r="80" spans="1:45">
      <c r="A80" s="33">
        <v>45482.289355983798</v>
      </c>
      <c r="B80" s="33">
        <v>340050113</v>
      </c>
      <c r="C80" s="42" t="s">
        <v>2374</v>
      </c>
      <c r="D80" s="14" t="s">
        <v>818</v>
      </c>
      <c r="E80" s="43" t="str">
        <f>VLOOKUP(C80,P$2:Q$539,2,FALSE)</f>
        <v>KURNIANTY INDAH HAFSARI</v>
      </c>
      <c r="F80" s="33"/>
      <c r="G80" s="42" t="str">
        <f t="shared" si="0"/>
        <v>212112144</v>
      </c>
      <c r="H80" s="33" t="str">
        <f t="shared" si="1"/>
        <v>KURNIANTY INDAH HAFSARI</v>
      </c>
      <c r="I80" s="42">
        <f>B80</f>
        <v>340050113</v>
      </c>
      <c r="J80" s="33" t="str">
        <f t="shared" si="4"/>
        <v>Heri Purnama</v>
      </c>
      <c r="K80" s="33"/>
      <c r="L80" s="33"/>
      <c r="M80" s="33">
        <f>IF(D80=E80,0,1)</f>
        <v>0</v>
      </c>
      <c r="N80" s="33"/>
      <c r="O80" s="45"/>
      <c r="P80" s="5" t="s">
        <v>1901</v>
      </c>
      <c r="Q80" s="2" t="s">
        <v>621</v>
      </c>
      <c r="R80" s="41">
        <f t="shared" si="3"/>
        <v>79</v>
      </c>
      <c r="S80" s="14"/>
      <c r="T80" s="14"/>
      <c r="U80" s="14"/>
      <c r="V80" s="14"/>
      <c r="W80" s="14"/>
      <c r="X80" s="14"/>
      <c r="Y80" s="14"/>
      <c r="Z80" s="14"/>
      <c r="AA80" s="14" t="s">
        <v>475</v>
      </c>
      <c r="AB80" s="14"/>
      <c r="AC80" s="14"/>
      <c r="AD80" s="14"/>
      <c r="AE80" s="14"/>
      <c r="AF80" s="23">
        <v>340019243</v>
      </c>
      <c r="AG80" s="1">
        <v>7400</v>
      </c>
      <c r="AH80" s="1" t="s">
        <v>904</v>
      </c>
      <c r="AI80" s="1" t="s">
        <v>6170</v>
      </c>
      <c r="AJ80" s="1" t="s">
        <v>6171</v>
      </c>
      <c r="AL80" s="1" t="s">
        <v>6172</v>
      </c>
      <c r="AM80" s="1" t="s">
        <v>5729</v>
      </c>
      <c r="AN80" s="1" t="s">
        <v>5722</v>
      </c>
      <c r="AO80" s="1" t="s">
        <v>5715</v>
      </c>
      <c r="AP80" s="1" t="s">
        <v>5707</v>
      </c>
      <c r="AQ80" s="1" t="s">
        <v>6173</v>
      </c>
      <c r="AR80" s="1" t="s">
        <v>6174</v>
      </c>
      <c r="AS80" s="1">
        <v>8114000997</v>
      </c>
    </row>
    <row r="81" spans="1:45">
      <c r="A81" s="33">
        <v>45482.3349014583</v>
      </c>
      <c r="B81" s="33">
        <v>340015244</v>
      </c>
      <c r="C81" s="42" t="s">
        <v>4106</v>
      </c>
      <c r="D81" s="14" t="s">
        <v>794</v>
      </c>
      <c r="E81" s="43" t="str">
        <f>VLOOKUP(C81,P$2:Q$539,2,FALSE)</f>
        <v>I Kadek Purna Widyarta</v>
      </c>
      <c r="F81" s="33"/>
      <c r="G81" s="42" t="str">
        <f t="shared" si="0"/>
        <v>222112099</v>
      </c>
      <c r="H81" s="33" t="str">
        <f t="shared" si="1"/>
        <v>I Kadek Purna Widyarta</v>
      </c>
      <c r="I81" s="42">
        <f>B81</f>
        <v>340015244</v>
      </c>
      <c r="J81" s="33" t="str">
        <f t="shared" si="4"/>
        <v>I Wayan Pariarta</v>
      </c>
      <c r="K81" s="33"/>
      <c r="L81" s="33"/>
      <c r="M81" s="33">
        <f>IF(D81=E81,0,1)</f>
        <v>0</v>
      </c>
      <c r="N81" s="33"/>
      <c r="O81" s="33"/>
      <c r="P81" s="5" t="s">
        <v>1908</v>
      </c>
      <c r="Q81" s="2" t="s">
        <v>662</v>
      </c>
      <c r="R81" s="41">
        <f t="shared" si="3"/>
        <v>80</v>
      </c>
      <c r="S81" s="14"/>
      <c r="T81" s="14"/>
      <c r="U81" s="14"/>
      <c r="V81" s="14"/>
      <c r="W81" s="14"/>
      <c r="X81" s="14"/>
      <c r="Y81" s="14"/>
      <c r="Z81" s="14"/>
      <c r="AA81" s="14" t="s">
        <v>599</v>
      </c>
      <c r="AB81" s="14"/>
      <c r="AC81" s="14"/>
      <c r="AD81" s="14"/>
      <c r="AE81" s="14"/>
      <c r="AF81" s="23">
        <v>340019246</v>
      </c>
      <c r="AG81" s="1">
        <v>7400</v>
      </c>
      <c r="AH81" s="1" t="s">
        <v>904</v>
      </c>
      <c r="AI81" s="1" t="s">
        <v>6176</v>
      </c>
      <c r="AJ81" s="1" t="s">
        <v>6177</v>
      </c>
      <c r="AL81" s="1" t="s">
        <v>5737</v>
      </c>
      <c r="AM81" s="1" t="s">
        <v>5704</v>
      </c>
      <c r="AN81" s="1" t="s">
        <v>5714</v>
      </c>
      <c r="AO81" s="1" t="s">
        <v>5715</v>
      </c>
      <c r="AP81" s="1" t="s">
        <v>5739</v>
      </c>
      <c r="AQ81" s="1" t="s">
        <v>6178</v>
      </c>
      <c r="AR81" s="1" t="s">
        <v>6179</v>
      </c>
      <c r="AS81" s="1">
        <v>82349549825</v>
      </c>
    </row>
    <row r="82" spans="1:45">
      <c r="A82" s="33">
        <v>45482.3349014583</v>
      </c>
      <c r="B82" s="33">
        <v>340015244</v>
      </c>
      <c r="C82" s="42" t="s">
        <v>5270</v>
      </c>
      <c r="D82" s="14" t="s">
        <v>799</v>
      </c>
      <c r="E82" s="43" t="str">
        <f>VLOOKUP(C82,P$2:Q$539,2,FALSE)</f>
        <v>I Ketut Adi Chandra Wiguna</v>
      </c>
      <c r="F82" s="33"/>
      <c r="G82" s="42" t="str">
        <f t="shared" si="0"/>
        <v>212112100</v>
      </c>
      <c r="H82" s="33" t="str">
        <f t="shared" si="1"/>
        <v>I Ketut Adi Chandra Wiguna</v>
      </c>
      <c r="I82" s="42">
        <f>B82</f>
        <v>340015244</v>
      </c>
      <c r="J82" s="33" t="str">
        <f t="shared" si="4"/>
        <v>I Wayan Pariarta</v>
      </c>
      <c r="K82" s="33"/>
      <c r="L82" s="33"/>
      <c r="M82" s="33">
        <f>IF(D82=E82,0,1)</f>
        <v>0</v>
      </c>
      <c r="N82" s="33"/>
      <c r="O82" s="33"/>
      <c r="P82" s="5" t="s">
        <v>1916</v>
      </c>
      <c r="Q82" s="2" t="s">
        <v>440</v>
      </c>
      <c r="R82" s="41">
        <f t="shared" si="3"/>
        <v>81</v>
      </c>
      <c r="S82" s="14"/>
      <c r="T82" s="14"/>
      <c r="U82" s="14"/>
      <c r="V82" s="14"/>
      <c r="W82" s="14"/>
      <c r="X82" s="14"/>
      <c r="Y82" s="14"/>
      <c r="Z82" s="14"/>
      <c r="AA82" s="14" t="s">
        <v>526</v>
      </c>
      <c r="AB82" s="14"/>
      <c r="AC82" s="14"/>
      <c r="AD82" s="14"/>
      <c r="AE82" s="14"/>
      <c r="AF82" s="23">
        <v>340019258</v>
      </c>
      <c r="AG82" s="1">
        <v>3577</v>
      </c>
      <c r="AH82" s="1" t="s">
        <v>761</v>
      </c>
      <c r="AI82" s="1" t="s">
        <v>6181</v>
      </c>
      <c r="AJ82" s="1" t="s">
        <v>6182</v>
      </c>
      <c r="AK82" s="1" t="s">
        <v>1191</v>
      </c>
      <c r="AL82" s="1" t="s">
        <v>6183</v>
      </c>
      <c r="AM82" s="1" t="s">
        <v>5704</v>
      </c>
      <c r="AN82" s="1" t="s">
        <v>5738</v>
      </c>
      <c r="AO82" s="1" t="s">
        <v>5706</v>
      </c>
      <c r="AP82" s="1" t="s">
        <v>5707</v>
      </c>
      <c r="AQ82" s="1" t="s">
        <v>6184</v>
      </c>
      <c r="AR82" s="1" t="s">
        <v>6185</v>
      </c>
      <c r="AS82" s="1">
        <v>85735792778</v>
      </c>
    </row>
    <row r="83" spans="1:45">
      <c r="A83" s="33">
        <v>45482.3349014583</v>
      </c>
      <c r="B83" s="33">
        <v>340015244</v>
      </c>
      <c r="C83" s="42" t="s">
        <v>4876</v>
      </c>
      <c r="D83" s="14" t="s">
        <v>798</v>
      </c>
      <c r="E83" s="43" t="str">
        <f>VLOOKUP(C83,P$2:Q$539,2,FALSE)</f>
        <v>Marsha Rifany</v>
      </c>
      <c r="F83" s="33"/>
      <c r="G83" s="42" t="str">
        <f t="shared" si="0"/>
        <v>212112178</v>
      </c>
      <c r="H83" s="33" t="str">
        <f t="shared" si="1"/>
        <v>Marsha Rifany</v>
      </c>
      <c r="I83" s="42">
        <f>B83</f>
        <v>340015244</v>
      </c>
      <c r="J83" s="33" t="str">
        <f t="shared" si="4"/>
        <v>I Wayan Pariarta</v>
      </c>
      <c r="K83" s="33"/>
      <c r="L83" s="33"/>
      <c r="M83" s="33">
        <f>IF(D83=E83,0,1)</f>
        <v>0</v>
      </c>
      <c r="N83" s="33"/>
      <c r="O83" s="33"/>
      <c r="P83" s="5" t="s">
        <v>1923</v>
      </c>
      <c r="Q83" s="2" t="s">
        <v>410</v>
      </c>
      <c r="R83" s="41">
        <f t="shared" si="3"/>
        <v>82</v>
      </c>
      <c r="S83" s="14"/>
      <c r="T83" s="14"/>
      <c r="U83" s="14"/>
      <c r="V83" s="14"/>
      <c r="W83" s="14"/>
      <c r="X83" s="14"/>
      <c r="Y83" s="14"/>
      <c r="Z83" s="14"/>
      <c r="AA83" s="14" t="s">
        <v>5653</v>
      </c>
      <c r="AB83" s="14"/>
      <c r="AC83" s="14"/>
      <c r="AD83" s="14"/>
      <c r="AE83" s="14"/>
      <c r="AF83" s="23">
        <v>340019279</v>
      </c>
      <c r="AG83" s="1">
        <v>3312</v>
      </c>
      <c r="AH83" s="1" t="s">
        <v>481</v>
      </c>
      <c r="AI83" s="1" t="s">
        <v>6187</v>
      </c>
      <c r="AJ83" s="1" t="s">
        <v>6188</v>
      </c>
      <c r="AL83" s="1" t="s">
        <v>6189</v>
      </c>
      <c r="AM83" s="1" t="s">
        <v>5729</v>
      </c>
      <c r="AN83" s="1" t="s">
        <v>5714</v>
      </c>
      <c r="AO83" s="1" t="s">
        <v>5706</v>
      </c>
      <c r="AP83" s="1" t="s">
        <v>5707</v>
      </c>
      <c r="AQ83" s="1" t="s">
        <v>6190</v>
      </c>
      <c r="AR83" s="1" t="s">
        <v>6191</v>
      </c>
      <c r="AS83" s="1">
        <v>8114326887</v>
      </c>
    </row>
    <row r="84" spans="1:45">
      <c r="A84" s="33">
        <v>45482.3349014583</v>
      </c>
      <c r="B84" s="33">
        <v>340015244</v>
      </c>
      <c r="C84" s="42" t="s">
        <v>3388</v>
      </c>
      <c r="D84" s="14" t="s">
        <v>797</v>
      </c>
      <c r="E84" s="43" t="str">
        <f>VLOOKUP(C84,P$2:Q$539,2,FALSE)</f>
        <v>Ni Made Wulan Puspita Dewi</v>
      </c>
      <c r="F84" s="33"/>
      <c r="G84" s="42" t="str">
        <f t="shared" si="0"/>
        <v>212112254</v>
      </c>
      <c r="H84" s="33" t="str">
        <f t="shared" si="1"/>
        <v>Ni Made Wulan Puspita Dewi</v>
      </c>
      <c r="I84" s="42">
        <f>B84</f>
        <v>340015244</v>
      </c>
      <c r="J84" s="33" t="str">
        <f t="shared" si="4"/>
        <v>I Wayan Pariarta</v>
      </c>
      <c r="K84" s="33"/>
      <c r="L84" s="33"/>
      <c r="M84" s="33">
        <f>IF(D84=E84,0,1)</f>
        <v>0</v>
      </c>
      <c r="N84" s="33"/>
      <c r="O84" s="33"/>
      <c r="P84" s="5" t="s">
        <v>1931</v>
      </c>
      <c r="Q84" s="2" t="s">
        <v>461</v>
      </c>
      <c r="R84" s="41">
        <f t="shared" si="3"/>
        <v>83</v>
      </c>
      <c r="S84" s="14"/>
      <c r="T84" s="14"/>
      <c r="U84" s="14"/>
      <c r="V84" s="14"/>
      <c r="W84" s="14"/>
      <c r="X84" s="14"/>
      <c r="Y84" s="14"/>
      <c r="Z84" s="14"/>
      <c r="AA84" s="14" t="s">
        <v>386</v>
      </c>
      <c r="AB84" s="14"/>
      <c r="AC84" s="14"/>
      <c r="AD84" s="14"/>
      <c r="AE84" s="14"/>
      <c r="AF84" s="23">
        <v>340019969</v>
      </c>
      <c r="AG84" s="1">
        <v>3276</v>
      </c>
      <c r="AH84" s="1" t="s">
        <v>359</v>
      </c>
      <c r="AI84" s="1" t="s">
        <v>6193</v>
      </c>
      <c r="AJ84" s="1" t="s">
        <v>6194</v>
      </c>
      <c r="AK84" s="1" t="s">
        <v>1191</v>
      </c>
      <c r="AL84" s="1" t="s">
        <v>5950</v>
      </c>
      <c r="AM84" s="1" t="s">
        <v>5704</v>
      </c>
      <c r="AN84" s="1" t="s">
        <v>5738</v>
      </c>
      <c r="AO84" s="1" t="s">
        <v>5706</v>
      </c>
      <c r="AP84" s="1" t="s">
        <v>5707</v>
      </c>
      <c r="AQ84" s="1" t="s">
        <v>6195</v>
      </c>
      <c r="AR84" s="1" t="s">
        <v>6196</v>
      </c>
      <c r="AS84" s="1">
        <v>85219819392</v>
      </c>
    </row>
    <row r="85" spans="1:45">
      <c r="A85" s="33">
        <v>45482.341029699099</v>
      </c>
      <c r="B85" s="33">
        <v>340016189</v>
      </c>
      <c r="C85" s="42" t="s">
        <v>4641</v>
      </c>
      <c r="D85" s="14" t="s">
        <v>331</v>
      </c>
      <c r="E85" s="43" t="str">
        <f>VLOOKUP(C85,P$2:Q$539,2,FALSE)</f>
        <v>Afi Dwi Aminurrahmah</v>
      </c>
      <c r="F85" s="33"/>
      <c r="G85" s="42" t="str">
        <f t="shared" si="0"/>
        <v>222111849</v>
      </c>
      <c r="H85" s="33" t="str">
        <f t="shared" si="1"/>
        <v>Afi Dwi Aminurrahmah</v>
      </c>
      <c r="I85" s="42">
        <f>B85</f>
        <v>340016189</v>
      </c>
      <c r="J85" s="33" t="str">
        <f t="shared" si="4"/>
        <v>Rohmana</v>
      </c>
      <c r="K85" s="33"/>
      <c r="L85" s="33"/>
      <c r="M85" s="33">
        <f>IF(D85=E85,0,1)</f>
        <v>0</v>
      </c>
      <c r="N85" s="33"/>
      <c r="O85" s="33"/>
      <c r="P85" s="5" t="s">
        <v>1938</v>
      </c>
      <c r="Q85" s="2" t="s">
        <v>622</v>
      </c>
      <c r="R85" s="41">
        <f t="shared" si="3"/>
        <v>84</v>
      </c>
      <c r="S85" s="14"/>
      <c r="T85" s="14"/>
      <c r="U85" s="14"/>
      <c r="V85" s="14"/>
      <c r="W85" s="14"/>
      <c r="X85" s="14"/>
      <c r="Y85" s="14"/>
      <c r="Z85" s="14"/>
      <c r="AA85" s="14" t="s">
        <v>87</v>
      </c>
      <c r="AB85" s="14"/>
      <c r="AC85" s="14"/>
      <c r="AD85" s="14"/>
      <c r="AE85" s="14"/>
      <c r="AF85" s="23">
        <v>340020093</v>
      </c>
      <c r="AG85" s="1">
        <v>3306</v>
      </c>
      <c r="AH85" s="1" t="s">
        <v>438</v>
      </c>
      <c r="AI85" s="1" t="s">
        <v>6198</v>
      </c>
      <c r="AJ85" s="1" t="s">
        <v>6199</v>
      </c>
      <c r="AL85" s="1" t="s">
        <v>5737</v>
      </c>
      <c r="AM85" s="1" t="s">
        <v>5729</v>
      </c>
      <c r="AN85" s="1" t="s">
        <v>5738</v>
      </c>
      <c r="AO85" s="1" t="s">
        <v>5706</v>
      </c>
      <c r="AP85" s="1" t="s">
        <v>5739</v>
      </c>
      <c r="AQ85" s="1" t="s">
        <v>6200</v>
      </c>
      <c r="AR85" s="1" t="s">
        <v>6201</v>
      </c>
      <c r="AS85" s="1">
        <v>81373626522</v>
      </c>
    </row>
    <row r="86" spans="1:45">
      <c r="A86" s="33">
        <v>45482.341029699099</v>
      </c>
      <c r="B86" s="33">
        <v>340016189</v>
      </c>
      <c r="C86" s="5" t="s">
        <v>2451</v>
      </c>
      <c r="D86" s="41" t="s">
        <v>5654</v>
      </c>
      <c r="E86" s="43" t="str">
        <f>VLOOKUP(C86,P$2:Q$539,2,FALSE)</f>
        <v>Desti Fitriani</v>
      </c>
      <c r="F86" s="33"/>
      <c r="G86" s="42" t="str">
        <f t="shared" si="0"/>
        <v>212111981</v>
      </c>
      <c r="H86" s="33" t="str">
        <f t="shared" si="1"/>
        <v>Desti Fitriani</v>
      </c>
      <c r="I86" s="42">
        <f>B86</f>
        <v>340016189</v>
      </c>
      <c r="J86" s="33" t="str">
        <f t="shared" si="4"/>
        <v>Rohmana</v>
      </c>
      <c r="K86" s="33"/>
      <c r="L86" s="33"/>
      <c r="M86" s="33">
        <f>IF(D86=E86,0,1)</f>
        <v>0</v>
      </c>
      <c r="N86" s="33"/>
      <c r="O86" s="33"/>
      <c r="P86" s="5" t="s">
        <v>1946</v>
      </c>
      <c r="Q86" s="2" t="s">
        <v>375</v>
      </c>
      <c r="R86" s="41">
        <f t="shared" si="3"/>
        <v>85</v>
      </c>
      <c r="S86" s="14"/>
      <c r="T86" s="14"/>
      <c r="U86" s="14"/>
      <c r="V86" s="14"/>
      <c r="W86" s="14"/>
      <c r="X86" s="14"/>
      <c r="Y86" s="14"/>
      <c r="Z86" s="14"/>
      <c r="AA86" s="14" t="s">
        <v>682</v>
      </c>
      <c r="AB86" s="14"/>
      <c r="AC86" s="14"/>
      <c r="AD86" s="14"/>
      <c r="AE86" s="14"/>
      <c r="AF86" s="23">
        <v>340020181</v>
      </c>
      <c r="AG86" s="1">
        <v>3522</v>
      </c>
      <c r="AH86" s="1" t="s">
        <v>728</v>
      </c>
      <c r="AI86" s="1" t="s">
        <v>6203</v>
      </c>
      <c r="AJ86" s="1" t="s">
        <v>6204</v>
      </c>
      <c r="AL86" s="1" t="s">
        <v>6205</v>
      </c>
      <c r="AM86" s="1" t="s">
        <v>5704</v>
      </c>
      <c r="AN86" s="1" t="s">
        <v>5738</v>
      </c>
      <c r="AO86" s="1" t="s">
        <v>5706</v>
      </c>
      <c r="AP86" s="1" t="s">
        <v>5707</v>
      </c>
      <c r="AQ86" s="1" t="s">
        <v>6206</v>
      </c>
      <c r="AR86" s="1" t="s">
        <v>6207</v>
      </c>
      <c r="AS86" s="1">
        <v>85248023540</v>
      </c>
    </row>
    <row r="87" spans="1:45">
      <c r="A87" s="33">
        <v>45482.341029699099</v>
      </c>
      <c r="B87" s="33">
        <v>340016189</v>
      </c>
      <c r="C87" s="42" t="s">
        <v>4067</v>
      </c>
      <c r="D87" s="14" t="s">
        <v>5655</v>
      </c>
      <c r="E87" s="43" t="str">
        <f>VLOOKUP(C87,P$2:Q$539,2,FALSE)</f>
        <v>Diva Putra Pratama</v>
      </c>
      <c r="F87" s="33"/>
      <c r="G87" s="42" t="str">
        <f t="shared" si="0"/>
        <v>222111995</v>
      </c>
      <c r="H87" s="33" t="str">
        <f t="shared" si="1"/>
        <v>Diva Putra Pratama</v>
      </c>
      <c r="I87" s="42">
        <f>B87</f>
        <v>340016189</v>
      </c>
      <c r="J87" s="33" t="str">
        <f t="shared" si="4"/>
        <v>Rohmana</v>
      </c>
      <c r="K87" s="33"/>
      <c r="L87" s="33"/>
      <c r="M87" s="33">
        <f>IF(D87=E87,0,1)</f>
        <v>0</v>
      </c>
      <c r="N87" s="51"/>
      <c r="O87" s="51"/>
      <c r="P87" s="5" t="s">
        <v>1954</v>
      </c>
      <c r="Q87" s="2" t="s">
        <v>1955</v>
      </c>
      <c r="R87" s="41">
        <f t="shared" si="3"/>
        <v>86</v>
      </c>
      <c r="S87" s="14"/>
      <c r="T87" s="14"/>
      <c r="U87" s="14"/>
      <c r="V87" s="14"/>
      <c r="W87" s="14"/>
      <c r="X87" s="14"/>
      <c r="Y87" s="14"/>
      <c r="Z87" s="14"/>
      <c r="AA87" s="14" t="s">
        <v>495</v>
      </c>
      <c r="AB87" s="14"/>
      <c r="AC87" s="14"/>
      <c r="AD87" s="14"/>
      <c r="AE87" s="14"/>
      <c r="AF87" s="23">
        <v>340020209</v>
      </c>
      <c r="AG87" s="1">
        <v>3517</v>
      </c>
      <c r="AH87" s="1" t="s">
        <v>714</v>
      </c>
      <c r="AI87" s="1" t="s">
        <v>6209</v>
      </c>
      <c r="AJ87" s="1" t="s">
        <v>6210</v>
      </c>
      <c r="AL87" s="1" t="s">
        <v>5737</v>
      </c>
      <c r="AM87" s="1" t="s">
        <v>5704</v>
      </c>
      <c r="AN87" s="1" t="s">
        <v>5738</v>
      </c>
      <c r="AO87" s="1" t="s">
        <v>5706</v>
      </c>
      <c r="AP87" s="1" t="s">
        <v>5739</v>
      </c>
      <c r="AQ87" s="1" t="s">
        <v>6211</v>
      </c>
      <c r="AR87" s="1" t="s">
        <v>6212</v>
      </c>
      <c r="AS87" s="1">
        <v>85335770009</v>
      </c>
    </row>
    <row r="88" spans="1:45">
      <c r="A88" s="33">
        <v>45482.341029699099</v>
      </c>
      <c r="B88" s="33">
        <v>340016189</v>
      </c>
      <c r="C88" s="5" t="s">
        <v>1584</v>
      </c>
      <c r="D88" s="41" t="s">
        <v>5656</v>
      </c>
      <c r="E88" s="43" t="str">
        <f>VLOOKUP(C88,P$2:Q$539,2,FALSE)</f>
        <v>Gilang Abdul Jabbar</v>
      </c>
      <c r="F88" s="33"/>
      <c r="G88" s="42" t="str">
        <f t="shared" si="0"/>
        <v>222112076</v>
      </c>
      <c r="H88" s="33" t="str">
        <f t="shared" si="1"/>
        <v>Gilang Abdul Jabbar</v>
      </c>
      <c r="I88" s="42">
        <f>B88</f>
        <v>340016189</v>
      </c>
      <c r="J88" s="33" t="str">
        <f t="shared" si="4"/>
        <v>Rohmana</v>
      </c>
      <c r="K88" s="33"/>
      <c r="L88" s="33"/>
      <c r="M88" s="33">
        <v>0</v>
      </c>
      <c r="N88" s="33"/>
      <c r="O88" s="33"/>
      <c r="P88" s="5" t="s">
        <v>1964</v>
      </c>
      <c r="Q88" s="2" t="s">
        <v>836</v>
      </c>
      <c r="R88" s="41">
        <f t="shared" si="3"/>
        <v>87</v>
      </c>
      <c r="S88" s="14"/>
      <c r="T88" s="14"/>
      <c r="U88" s="14"/>
      <c r="V88" s="14"/>
      <c r="W88" s="14"/>
      <c r="X88" s="14"/>
      <c r="Y88" s="14"/>
      <c r="Z88" s="14"/>
      <c r="AA88" s="14" t="s">
        <v>590</v>
      </c>
      <c r="AB88" s="14"/>
      <c r="AC88" s="14"/>
      <c r="AD88" s="14"/>
      <c r="AE88" s="14"/>
      <c r="AF88" s="23">
        <v>340020283</v>
      </c>
      <c r="AG88" s="1">
        <v>5103</v>
      </c>
      <c r="AH88" s="1" t="s">
        <v>789</v>
      </c>
      <c r="AI88" s="1" t="s">
        <v>6214</v>
      </c>
      <c r="AJ88" s="1" t="s">
        <v>6215</v>
      </c>
      <c r="AL88" s="1" t="s">
        <v>6216</v>
      </c>
      <c r="AM88" s="1" t="s">
        <v>5729</v>
      </c>
      <c r="AN88" s="1" t="s">
        <v>5738</v>
      </c>
      <c r="AO88" s="1" t="s">
        <v>6217</v>
      </c>
      <c r="AP88" s="1" t="s">
        <v>5707</v>
      </c>
      <c r="AQ88" s="1" t="s">
        <v>6218</v>
      </c>
      <c r="AR88" s="1" t="s">
        <v>6219</v>
      </c>
      <c r="AS88" s="1">
        <v>82146844636</v>
      </c>
    </row>
    <row r="89" spans="1:45">
      <c r="A89" s="33">
        <v>45482.341029699099</v>
      </c>
      <c r="B89" s="33">
        <v>340016189</v>
      </c>
      <c r="C89" s="42" t="s">
        <v>2864</v>
      </c>
      <c r="D89" s="14" t="s">
        <v>5657</v>
      </c>
      <c r="E89" s="43" t="str">
        <f>VLOOKUP(C89,P$2:Q$539,2,FALSE)</f>
        <v>Tsabit Bintang Herindra</v>
      </c>
      <c r="F89" s="33"/>
      <c r="G89" s="42" t="str">
        <f t="shared" si="0"/>
        <v>222112402</v>
      </c>
      <c r="H89" s="33" t="str">
        <f t="shared" si="1"/>
        <v>Tsabit Bintang Herindra</v>
      </c>
      <c r="I89" s="42">
        <f>B89</f>
        <v>340016189</v>
      </c>
      <c r="J89" s="33" t="str">
        <f t="shared" si="4"/>
        <v>Rohmana</v>
      </c>
      <c r="K89" s="33"/>
      <c r="L89" s="33"/>
      <c r="M89" s="33">
        <f>IF(D89=E89,0,1)</f>
        <v>0</v>
      </c>
      <c r="N89" s="51"/>
      <c r="O89" s="51"/>
      <c r="P89" s="5" t="s">
        <v>1971</v>
      </c>
      <c r="Q89" s="2" t="s">
        <v>849</v>
      </c>
      <c r="R89" s="41">
        <f t="shared" si="3"/>
        <v>88</v>
      </c>
      <c r="S89" s="14"/>
      <c r="T89" s="14"/>
      <c r="U89" s="14"/>
      <c r="V89" s="14"/>
      <c r="W89" s="14"/>
      <c r="X89" s="14"/>
      <c r="Y89" s="14"/>
      <c r="Z89" s="14"/>
      <c r="AA89" s="14" t="s">
        <v>649</v>
      </c>
      <c r="AB89" s="14"/>
      <c r="AC89" s="14"/>
      <c r="AD89" s="14"/>
      <c r="AE89" s="14"/>
      <c r="AF89" s="23">
        <v>340020343</v>
      </c>
      <c r="AG89" s="1">
        <v>3500</v>
      </c>
      <c r="AH89" s="1" t="s">
        <v>641</v>
      </c>
      <c r="AI89" s="1" t="s">
        <v>6221</v>
      </c>
      <c r="AJ89" s="1" t="s">
        <v>6222</v>
      </c>
      <c r="AK89" s="1" t="s">
        <v>1191</v>
      </c>
      <c r="AL89" s="1" t="s">
        <v>6160</v>
      </c>
      <c r="AM89" s="1" t="s">
        <v>5704</v>
      </c>
      <c r="AN89" s="1" t="s">
        <v>5738</v>
      </c>
      <c r="AO89" s="1" t="s">
        <v>5706</v>
      </c>
      <c r="AP89" s="1" t="s">
        <v>5707</v>
      </c>
      <c r="AQ89" s="1" t="s">
        <v>6223</v>
      </c>
      <c r="AR89" s="1" t="s">
        <v>1191</v>
      </c>
      <c r="AS89" s="1">
        <v>81238063680</v>
      </c>
    </row>
    <row r="90" spans="1:45">
      <c r="A90" s="33">
        <v>45482.3514289468</v>
      </c>
      <c r="B90" s="33">
        <v>340015435</v>
      </c>
      <c r="C90" s="42" t="s">
        <v>2443</v>
      </c>
      <c r="D90" s="14" t="s">
        <v>475</v>
      </c>
      <c r="E90" s="43" t="str">
        <f>VLOOKUP(C90,P$2:Q$539,2,FALSE)</f>
        <v>ADHILLAH AZIZ</v>
      </c>
      <c r="F90" s="33"/>
      <c r="G90" s="42" t="str">
        <f t="shared" si="0"/>
        <v>212111839</v>
      </c>
      <c r="H90" s="33" t="str">
        <f t="shared" si="1"/>
        <v>ADHILLAH AZIZ</v>
      </c>
      <c r="I90" s="42">
        <f>B90</f>
        <v>340015435</v>
      </c>
      <c r="J90" s="33" t="str">
        <f t="shared" si="4"/>
        <v>Rini Sulistyowati</v>
      </c>
      <c r="K90" s="33"/>
      <c r="L90" s="33"/>
      <c r="M90" s="33">
        <f>IF(D90=E90,0,1)</f>
        <v>0</v>
      </c>
      <c r="N90" s="33"/>
      <c r="O90" s="33"/>
      <c r="P90" s="5" t="s">
        <v>1982</v>
      </c>
      <c r="Q90" s="2" t="s">
        <v>1983</v>
      </c>
      <c r="R90" s="41">
        <f t="shared" si="3"/>
        <v>89</v>
      </c>
      <c r="S90" s="14"/>
      <c r="T90" s="14"/>
      <c r="U90" s="14"/>
      <c r="V90" s="14"/>
      <c r="W90" s="14"/>
      <c r="X90" s="14"/>
      <c r="Y90" s="14"/>
      <c r="Z90" s="14"/>
      <c r="AA90" s="14" t="s">
        <v>5648</v>
      </c>
      <c r="AB90" s="14"/>
      <c r="AC90" s="14"/>
      <c r="AD90" s="14"/>
      <c r="AE90" s="14"/>
      <c r="AF90" s="23">
        <v>340050022</v>
      </c>
      <c r="AG90" s="1">
        <v>3503</v>
      </c>
      <c r="AH90" s="1" t="s">
        <v>661</v>
      </c>
      <c r="AI90" s="1" t="s">
        <v>6225</v>
      </c>
      <c r="AJ90" s="1" t="s">
        <v>6226</v>
      </c>
      <c r="AL90" s="1" t="s">
        <v>6227</v>
      </c>
      <c r="AM90" s="1" t="s">
        <v>5729</v>
      </c>
      <c r="AN90" s="1" t="s">
        <v>5738</v>
      </c>
      <c r="AO90" s="1" t="s">
        <v>5753</v>
      </c>
      <c r="AP90" s="1" t="s">
        <v>5707</v>
      </c>
      <c r="AQ90" s="1" t="s">
        <v>6228</v>
      </c>
      <c r="AR90" s="1" t="s">
        <v>6229</v>
      </c>
      <c r="AS90" s="1">
        <v>85216440751</v>
      </c>
    </row>
    <row r="91" spans="1:45">
      <c r="A91" s="33">
        <v>45482.3514289468</v>
      </c>
      <c r="B91" s="33">
        <v>340015435</v>
      </c>
      <c r="C91" s="42" t="s">
        <v>3310</v>
      </c>
      <c r="D91" s="14" t="s">
        <v>476</v>
      </c>
      <c r="E91" s="43" t="str">
        <f>VLOOKUP(C91,P$2:Q$539,2,FALSE)</f>
        <v>Elsa Oktavia</v>
      </c>
      <c r="F91" s="33"/>
      <c r="G91" s="42" t="str">
        <f t="shared" si="0"/>
        <v>212112013</v>
      </c>
      <c r="H91" s="33" t="str">
        <f t="shared" si="1"/>
        <v>Elsa Oktavia</v>
      </c>
      <c r="I91" s="42">
        <f>B91</f>
        <v>340015435</v>
      </c>
      <c r="J91" s="33" t="str">
        <f t="shared" si="4"/>
        <v>Rini Sulistyowati</v>
      </c>
      <c r="K91" s="33"/>
      <c r="L91" s="33"/>
      <c r="M91" s="33">
        <f>IF(D91=E91,0,1)</f>
        <v>0</v>
      </c>
      <c r="N91" s="33"/>
      <c r="O91" s="33"/>
      <c r="P91" s="5" t="s">
        <v>1990</v>
      </c>
      <c r="Q91" s="2" t="s">
        <v>457</v>
      </c>
      <c r="R91" s="41">
        <f t="shared" si="3"/>
        <v>90</v>
      </c>
      <c r="S91" s="14"/>
      <c r="T91" s="14"/>
      <c r="U91" s="14"/>
      <c r="V91" s="14"/>
      <c r="W91" s="14"/>
      <c r="X91" s="14"/>
      <c r="Y91" s="14"/>
      <c r="Z91" s="14"/>
      <c r="AA91" s="14" t="s">
        <v>483</v>
      </c>
      <c r="AB91" s="14"/>
      <c r="AC91" s="14"/>
      <c r="AD91" s="14"/>
      <c r="AE91" s="14"/>
      <c r="AF91" s="23">
        <v>340050044</v>
      </c>
      <c r="AG91" s="1">
        <v>3502</v>
      </c>
      <c r="AH91" s="1" t="s">
        <v>654</v>
      </c>
      <c r="AI91" s="1" t="s">
        <v>6231</v>
      </c>
      <c r="AJ91" s="1" t="s">
        <v>6232</v>
      </c>
      <c r="AM91" s="1" t="s">
        <v>5729</v>
      </c>
      <c r="AN91" s="1" t="s">
        <v>5738</v>
      </c>
      <c r="AO91" s="1" t="s">
        <v>5706</v>
      </c>
      <c r="AP91" s="1" t="s">
        <v>5739</v>
      </c>
      <c r="AQ91" s="1" t="s">
        <v>6233</v>
      </c>
      <c r="AR91" s="1" t="s">
        <v>6234</v>
      </c>
      <c r="AS91" s="1">
        <v>87876960274</v>
      </c>
    </row>
    <row r="92" spans="1:45">
      <c r="A92" s="33">
        <v>45482.3514289468</v>
      </c>
      <c r="B92" s="33">
        <v>340015435</v>
      </c>
      <c r="C92" s="42" t="s">
        <v>2251</v>
      </c>
      <c r="D92" s="14" t="s">
        <v>474</v>
      </c>
      <c r="E92" s="43" t="str">
        <f>VLOOKUP(C92,P$2:Q$539,2,FALSE)</f>
        <v>Fauzan Bayu Hera Sudianto</v>
      </c>
      <c r="F92" s="33"/>
      <c r="G92" s="42" t="str">
        <f t="shared" si="0"/>
        <v>212112053</v>
      </c>
      <c r="H92" s="33" t="str">
        <f t="shared" si="1"/>
        <v>Fauzan Bayu Hera Sudianto</v>
      </c>
      <c r="I92" s="42">
        <f>B92</f>
        <v>340015435</v>
      </c>
      <c r="J92" s="33" t="str">
        <f t="shared" si="4"/>
        <v>Rini Sulistyowati</v>
      </c>
      <c r="K92" s="33"/>
      <c r="L92" s="33"/>
      <c r="M92" s="33">
        <f>IF(D92=E92,0,1)</f>
        <v>0</v>
      </c>
      <c r="N92" s="33"/>
      <c r="O92" s="33"/>
      <c r="P92" s="5" t="s">
        <v>1998</v>
      </c>
      <c r="Q92" s="2" t="s">
        <v>448</v>
      </c>
      <c r="R92" s="41">
        <f t="shared" si="3"/>
        <v>91</v>
      </c>
      <c r="S92" s="14"/>
      <c r="T92" s="14"/>
      <c r="U92" s="14"/>
      <c r="V92" s="14"/>
      <c r="W92" s="14"/>
      <c r="X92" s="14"/>
      <c r="Y92" s="14"/>
      <c r="Z92" s="14"/>
      <c r="AA92" s="14" t="s">
        <v>613</v>
      </c>
      <c r="AB92" s="14"/>
      <c r="AC92" s="14"/>
      <c r="AD92" s="14"/>
      <c r="AE92" s="14"/>
      <c r="AF92" s="23">
        <v>340050113</v>
      </c>
      <c r="AG92" s="1">
        <v>5204</v>
      </c>
      <c r="AH92" s="1" t="s">
        <v>817</v>
      </c>
      <c r="AI92" s="1" t="s">
        <v>6236</v>
      </c>
      <c r="AJ92" s="1" t="s">
        <v>6237</v>
      </c>
      <c r="AL92" s="1" t="s">
        <v>6238</v>
      </c>
      <c r="AM92" s="1" t="s">
        <v>5729</v>
      </c>
      <c r="AN92" s="1" t="s">
        <v>5738</v>
      </c>
      <c r="AO92" s="1" t="s">
        <v>5753</v>
      </c>
      <c r="AP92" s="1" t="s">
        <v>5739</v>
      </c>
      <c r="AQ92" s="1" t="s">
        <v>6239</v>
      </c>
      <c r="AR92" s="1" t="s">
        <v>6240</v>
      </c>
      <c r="AS92" s="1">
        <v>81805778259</v>
      </c>
    </row>
    <row r="93" spans="1:45">
      <c r="A93" s="33">
        <v>45482.3514289468</v>
      </c>
      <c r="B93" s="33">
        <v>340015435</v>
      </c>
      <c r="C93" s="42" t="s">
        <v>4135</v>
      </c>
      <c r="D93" s="14" t="s">
        <v>470</v>
      </c>
      <c r="E93" s="43" t="str">
        <f>VLOOKUP(C93,P$2:Q$539,2,FALSE)</f>
        <v>Muhammad Diva Amrullah</v>
      </c>
      <c r="F93" s="33"/>
      <c r="G93" s="42" t="str">
        <f t="shared" si="0"/>
        <v>222112210</v>
      </c>
      <c r="H93" s="33" t="str">
        <f t="shared" si="1"/>
        <v>Muhammad Diva Amrullah</v>
      </c>
      <c r="I93" s="42">
        <f>B93</f>
        <v>340015435</v>
      </c>
      <c r="J93" s="33" t="str">
        <f t="shared" si="4"/>
        <v>Rini Sulistyowati</v>
      </c>
      <c r="K93" s="33"/>
      <c r="L93" s="33"/>
      <c r="M93" s="33">
        <f>IF(D93=E93,0,1)</f>
        <v>0</v>
      </c>
      <c r="N93" s="33"/>
      <c r="O93" s="33"/>
      <c r="P93" s="5" t="s">
        <v>2005</v>
      </c>
      <c r="Q93" s="2" t="s">
        <v>576</v>
      </c>
      <c r="R93" s="41">
        <f t="shared" si="3"/>
        <v>92</v>
      </c>
      <c r="S93" s="14"/>
      <c r="T93" s="14"/>
      <c r="U93" s="14"/>
      <c r="V93" s="14"/>
      <c r="W93" s="14"/>
      <c r="X93" s="14"/>
      <c r="Y93" s="14"/>
      <c r="Z93" s="14"/>
      <c r="AA93" s="14" t="s">
        <v>175</v>
      </c>
      <c r="AB93" s="14"/>
      <c r="AC93" s="14"/>
      <c r="AD93" s="14"/>
      <c r="AE93" s="14"/>
      <c r="AF93" s="23">
        <v>340050133</v>
      </c>
      <c r="AG93" s="1">
        <v>1205</v>
      </c>
      <c r="AH93" s="1" t="s">
        <v>46</v>
      </c>
      <c r="AI93" s="1" t="s">
        <v>6242</v>
      </c>
      <c r="AJ93" s="1" t="s">
        <v>6243</v>
      </c>
      <c r="AL93" s="1" t="s">
        <v>6244</v>
      </c>
      <c r="AM93" s="1" t="s">
        <v>5729</v>
      </c>
      <c r="AN93" s="1" t="s">
        <v>5738</v>
      </c>
      <c r="AO93" s="1" t="s">
        <v>5753</v>
      </c>
      <c r="AP93" s="1" t="s">
        <v>5707</v>
      </c>
      <c r="AQ93" s="1" t="s">
        <v>6245</v>
      </c>
      <c r="AR93" s="1" t="s">
        <v>6246</v>
      </c>
      <c r="AS93" s="1">
        <v>82168685858</v>
      </c>
    </row>
    <row r="94" spans="1:45">
      <c r="A94" s="33">
        <v>45482.353095057901</v>
      </c>
      <c r="B94" s="33">
        <v>340016561</v>
      </c>
      <c r="C94" s="42" t="s">
        <v>3899</v>
      </c>
      <c r="D94" s="14" t="s">
        <v>477</v>
      </c>
      <c r="E94" s="43" t="str">
        <f>VLOOKUP(C94,P$2:Q$539,2,FALSE)</f>
        <v>LISDA OKTAVIANA</v>
      </c>
      <c r="F94" s="33"/>
      <c r="G94" s="42" t="str">
        <f t="shared" si="0"/>
        <v>212112158</v>
      </c>
      <c r="H94" s="33" t="str">
        <f t="shared" si="1"/>
        <v>LISDA OKTAVIANA</v>
      </c>
      <c r="I94" s="42">
        <f>B94</f>
        <v>340016561</v>
      </c>
      <c r="J94" s="33" t="str">
        <f t="shared" si="4"/>
        <v>Dewi Sukmawati</v>
      </c>
      <c r="K94" s="33"/>
      <c r="L94" s="33"/>
      <c r="M94" s="33">
        <f>IF(D94=E94,0,1)</f>
        <v>0</v>
      </c>
      <c r="N94" s="33"/>
      <c r="O94" s="33"/>
      <c r="P94" s="5" t="s">
        <v>2013</v>
      </c>
      <c r="Q94" s="2" t="s">
        <v>611</v>
      </c>
      <c r="R94" s="41">
        <f t="shared" si="3"/>
        <v>93</v>
      </c>
      <c r="S94" s="14"/>
      <c r="T94" s="14"/>
      <c r="U94" s="14"/>
      <c r="V94" s="14"/>
      <c r="W94" s="14"/>
      <c r="X94" s="14"/>
      <c r="Y94" s="14"/>
      <c r="Z94" s="14"/>
      <c r="AA94" s="14" t="s">
        <v>585</v>
      </c>
      <c r="AB94" s="14"/>
      <c r="AC94" s="14"/>
      <c r="AD94" s="14"/>
      <c r="AE94" s="14"/>
      <c r="AF94" s="23">
        <v>340050152</v>
      </c>
      <c r="AG94" s="1">
        <v>3574</v>
      </c>
      <c r="AH94" s="1" t="s">
        <v>638</v>
      </c>
      <c r="AI94" s="1" t="s">
        <v>6248</v>
      </c>
      <c r="AJ94" s="1" t="s">
        <v>6249</v>
      </c>
      <c r="AL94" s="1" t="s">
        <v>5737</v>
      </c>
      <c r="AM94" s="1" t="s">
        <v>5704</v>
      </c>
      <c r="AN94" s="1" t="s">
        <v>5738</v>
      </c>
      <c r="AO94" s="1" t="s">
        <v>5706</v>
      </c>
      <c r="AP94" s="1" t="s">
        <v>5739</v>
      </c>
      <c r="AQ94" s="1" t="s">
        <v>6250</v>
      </c>
      <c r="AR94" s="1" t="s">
        <v>6251</v>
      </c>
      <c r="AS94" s="1">
        <v>85231626814</v>
      </c>
    </row>
    <row r="95" spans="1:45">
      <c r="A95" s="33">
        <v>45482.353095057901</v>
      </c>
      <c r="B95" s="33">
        <v>340016561</v>
      </c>
      <c r="C95" s="42" t="s">
        <v>4655</v>
      </c>
      <c r="D95" s="14" t="s">
        <v>478</v>
      </c>
      <c r="E95" s="43" t="str">
        <f>VLOOKUP(C95,P$2:Q$539,2,FALSE)</f>
        <v>MUHAMMAD HANIF PERMANA</v>
      </c>
      <c r="F95" s="33"/>
      <c r="G95" s="42" t="str">
        <f t="shared" si="0"/>
        <v>212112215</v>
      </c>
      <c r="H95" s="33" t="str">
        <f t="shared" si="1"/>
        <v>MUHAMMAD HANIF PERMANA</v>
      </c>
      <c r="I95" s="42">
        <f>B95</f>
        <v>340016561</v>
      </c>
      <c r="J95" s="33" t="str">
        <f t="shared" si="4"/>
        <v>Dewi Sukmawati</v>
      </c>
      <c r="K95" s="33"/>
      <c r="L95" s="33"/>
      <c r="M95" s="33">
        <f>IF(D95=E95,0,1)</f>
        <v>0</v>
      </c>
      <c r="N95" s="33"/>
      <c r="O95" s="33"/>
      <c r="P95" s="5" t="s">
        <v>2020</v>
      </c>
      <c r="Q95" s="2" t="s">
        <v>279</v>
      </c>
      <c r="R95" s="41">
        <f t="shared" si="3"/>
        <v>94</v>
      </c>
      <c r="S95" s="14"/>
      <c r="T95" s="14"/>
      <c r="U95" s="14"/>
      <c r="V95" s="14"/>
      <c r="W95" s="14"/>
      <c r="X95" s="14"/>
      <c r="Y95" s="14"/>
      <c r="Z95" s="14"/>
      <c r="AA95" s="14" t="s">
        <v>317</v>
      </c>
      <c r="AB95" s="14"/>
      <c r="AC95" s="14"/>
      <c r="AD95" s="14"/>
      <c r="AE95" s="14"/>
      <c r="AF95" s="23">
        <v>340050252</v>
      </c>
      <c r="AG95" s="1">
        <v>3516</v>
      </c>
      <c r="AH95" s="1" t="s">
        <v>708</v>
      </c>
      <c r="AI95" s="1" t="s">
        <v>6253</v>
      </c>
      <c r="AJ95" s="1" t="s">
        <v>6254</v>
      </c>
      <c r="AL95" s="1" t="s">
        <v>5737</v>
      </c>
      <c r="AM95" s="1" t="s">
        <v>5729</v>
      </c>
      <c r="AN95" s="1" t="s">
        <v>5738</v>
      </c>
      <c r="AO95" s="1" t="s">
        <v>5706</v>
      </c>
      <c r="AP95" s="1" t="s">
        <v>5739</v>
      </c>
      <c r="AQ95" s="1" t="s">
        <v>6255</v>
      </c>
      <c r="AR95" s="1" t="s">
        <v>6256</v>
      </c>
      <c r="AS95" s="1">
        <v>82248007345</v>
      </c>
    </row>
    <row r="96" spans="1:45">
      <c r="A96" s="33">
        <v>45482.353095057901</v>
      </c>
      <c r="B96" s="33">
        <v>340016561</v>
      </c>
      <c r="C96" s="42" t="s">
        <v>1323</v>
      </c>
      <c r="D96" s="14" t="s">
        <v>473</v>
      </c>
      <c r="E96" s="43" t="str">
        <f>VLOOKUP(C96,P$2:Q$539,2,FALSE)</f>
        <v>ZIDAN AKBAR AL AQSHA</v>
      </c>
      <c r="F96" s="33"/>
      <c r="G96" s="42" t="str">
        <f t="shared" si="0"/>
        <v>212112432</v>
      </c>
      <c r="H96" s="33" t="str">
        <f t="shared" si="1"/>
        <v>ZIDAN AKBAR AL AQSHA</v>
      </c>
      <c r="I96" s="42">
        <f>B96</f>
        <v>340016561</v>
      </c>
      <c r="J96" s="33" t="str">
        <f t="shared" si="4"/>
        <v>Dewi Sukmawati</v>
      </c>
      <c r="K96" s="33"/>
      <c r="L96" s="33"/>
      <c r="M96" s="33">
        <f>IF(D96=E96,0,1)</f>
        <v>0</v>
      </c>
      <c r="N96" s="33"/>
      <c r="O96" s="33"/>
      <c r="P96" s="5" t="s">
        <v>2027</v>
      </c>
      <c r="Q96" s="2" t="s">
        <v>174</v>
      </c>
      <c r="R96" s="41">
        <f t="shared" si="3"/>
        <v>95</v>
      </c>
      <c r="S96" s="14"/>
      <c r="T96" s="14"/>
      <c r="U96" s="14"/>
      <c r="V96" s="14"/>
      <c r="W96" s="14"/>
      <c r="X96" s="14"/>
      <c r="Y96" s="14"/>
      <c r="Z96" s="14"/>
      <c r="AA96" s="14" t="s">
        <v>245</v>
      </c>
      <c r="AB96" s="14"/>
      <c r="AC96" s="14"/>
      <c r="AD96" s="14"/>
      <c r="AE96" s="14"/>
      <c r="AF96" s="23">
        <v>340050266</v>
      </c>
      <c r="AG96" s="1">
        <v>3309</v>
      </c>
      <c r="AH96" s="1" t="s">
        <v>376</v>
      </c>
      <c r="AI96" s="1" t="s">
        <v>6258</v>
      </c>
      <c r="AJ96" s="1" t="s">
        <v>6259</v>
      </c>
      <c r="AL96" s="1" t="s">
        <v>6260</v>
      </c>
      <c r="AM96" s="1" t="s">
        <v>5704</v>
      </c>
      <c r="AN96" s="1" t="s">
        <v>5738</v>
      </c>
      <c r="AO96" s="1" t="s">
        <v>5706</v>
      </c>
      <c r="AP96" s="1" t="s">
        <v>5707</v>
      </c>
      <c r="AQ96" s="1" t="s">
        <v>6261</v>
      </c>
      <c r="AR96" s="1" t="s">
        <v>6262</v>
      </c>
      <c r="AS96" s="1">
        <v>85282379729</v>
      </c>
    </row>
    <row r="97" spans="1:45">
      <c r="A97" s="33">
        <v>45482.355211122704</v>
      </c>
      <c r="B97" s="33">
        <v>340054615</v>
      </c>
      <c r="C97" s="42" t="s">
        <v>4727</v>
      </c>
      <c r="D97" s="14" t="s">
        <v>117</v>
      </c>
      <c r="E97" s="43" t="str">
        <f>VLOOKUP(C97,P$2:Q$539,2,FALSE)</f>
        <v>AFRI YADI</v>
      </c>
      <c r="F97" s="33"/>
      <c r="G97" s="42" t="str">
        <f t="shared" si="0"/>
        <v>112212454</v>
      </c>
      <c r="H97" s="33" t="str">
        <f t="shared" si="1"/>
        <v>AFRI YADI</v>
      </c>
      <c r="I97" s="42">
        <f>B97</f>
        <v>340054615</v>
      </c>
      <c r="J97" s="33" t="str">
        <f t="shared" si="4"/>
        <v>Sigit Susanto</v>
      </c>
      <c r="K97" s="33"/>
      <c r="L97" s="33"/>
      <c r="M97" s="33">
        <f>IF(D97=E97,0,1)</f>
        <v>0</v>
      </c>
      <c r="N97" s="33"/>
      <c r="O97" s="33"/>
      <c r="P97" s="5" t="s">
        <v>2036</v>
      </c>
      <c r="Q97" s="2" t="s">
        <v>2037</v>
      </c>
      <c r="R97" s="41">
        <f t="shared" si="3"/>
        <v>96</v>
      </c>
      <c r="S97" s="14"/>
      <c r="T97" s="14"/>
      <c r="U97" s="14"/>
      <c r="V97" s="14"/>
      <c r="W97" s="14"/>
      <c r="X97" s="14"/>
      <c r="Y97" s="14"/>
      <c r="Z97" s="14"/>
      <c r="AA97" s="14" t="s">
        <v>615</v>
      </c>
      <c r="AB97" s="14"/>
      <c r="AC97" s="14"/>
      <c r="AD97" s="14"/>
      <c r="AE97" s="14"/>
      <c r="AF97" s="23">
        <v>340051008</v>
      </c>
      <c r="AG97" s="1">
        <v>1304</v>
      </c>
      <c r="AH97" s="1" t="s">
        <v>110</v>
      </c>
      <c r="AI97" s="1" t="s">
        <v>6264</v>
      </c>
      <c r="AJ97" s="1" t="s">
        <v>6265</v>
      </c>
      <c r="AL97" s="1" t="s">
        <v>5764</v>
      </c>
      <c r="AM97" s="1" t="s">
        <v>5704</v>
      </c>
      <c r="AN97" s="1" t="s">
        <v>5738</v>
      </c>
      <c r="AO97" s="1" t="s">
        <v>5706</v>
      </c>
      <c r="AP97" s="1" t="s">
        <v>5765</v>
      </c>
      <c r="AQ97" s="1" t="s">
        <v>6266</v>
      </c>
      <c r="AR97" s="1" t="s">
        <v>6267</v>
      </c>
      <c r="AS97" s="1">
        <v>81277800391</v>
      </c>
    </row>
    <row r="98" spans="1:45">
      <c r="A98" s="33">
        <v>45482.355211122704</v>
      </c>
      <c r="B98" s="33">
        <v>340054615</v>
      </c>
      <c r="C98" s="42" t="s">
        <v>3615</v>
      </c>
      <c r="D98" s="14" t="s">
        <v>113</v>
      </c>
      <c r="E98" s="43" t="str">
        <f>VLOOKUP(C98,P$2:Q$539,2,FALSE)</f>
        <v>Resti Yulianda Putri</v>
      </c>
      <c r="F98" s="33"/>
      <c r="G98" s="42" t="str">
        <f t="shared" si="0"/>
        <v>112212842</v>
      </c>
      <c r="H98" s="33" t="str">
        <f t="shared" si="1"/>
        <v>Resti Yulianda Putri</v>
      </c>
      <c r="I98" s="42">
        <f>B98</f>
        <v>340054615</v>
      </c>
      <c r="J98" s="33" t="str">
        <f t="shared" si="4"/>
        <v>Sigit Susanto</v>
      </c>
      <c r="K98" s="33"/>
      <c r="L98" s="33"/>
      <c r="M98" s="33">
        <f>IF(D98=E98,0,1)</f>
        <v>0</v>
      </c>
      <c r="N98" s="33"/>
      <c r="O98" s="33"/>
      <c r="P98" s="5" t="s">
        <v>2048</v>
      </c>
      <c r="Q98" s="2" t="s">
        <v>233</v>
      </c>
      <c r="R98" s="41">
        <f t="shared" si="3"/>
        <v>97</v>
      </c>
      <c r="S98" s="14"/>
      <c r="T98" s="14"/>
      <c r="U98" s="14"/>
      <c r="V98" s="14"/>
      <c r="W98" s="14"/>
      <c r="X98" s="14"/>
      <c r="Y98" s="14"/>
      <c r="Z98" s="14"/>
      <c r="AA98" s="14" t="s">
        <v>250</v>
      </c>
      <c r="AB98" s="14"/>
      <c r="AC98" s="14"/>
      <c r="AD98" s="14"/>
      <c r="AE98" s="14"/>
      <c r="AF98" s="23">
        <v>340051157</v>
      </c>
      <c r="AG98" s="1">
        <v>3572</v>
      </c>
      <c r="AH98" s="1" t="s">
        <v>744</v>
      </c>
      <c r="AI98" s="1" t="s">
        <v>6269</v>
      </c>
      <c r="AJ98" s="1" t="s">
        <v>6270</v>
      </c>
      <c r="AK98" s="1" t="s">
        <v>1191</v>
      </c>
      <c r="AL98" s="1" t="s">
        <v>6271</v>
      </c>
      <c r="AM98" s="1" t="s">
        <v>5729</v>
      </c>
      <c r="AN98" s="1" t="s">
        <v>5738</v>
      </c>
      <c r="AO98" s="1" t="s">
        <v>5706</v>
      </c>
      <c r="AP98" s="1" t="s">
        <v>5707</v>
      </c>
      <c r="AQ98" s="1" t="s">
        <v>6272</v>
      </c>
      <c r="AR98" s="1" t="s">
        <v>6273</v>
      </c>
      <c r="AS98" s="1">
        <v>81334927289</v>
      </c>
    </row>
    <row r="99" spans="1:45">
      <c r="A99" s="33">
        <v>45482.363114155101</v>
      </c>
      <c r="B99" s="33">
        <v>340013455</v>
      </c>
      <c r="C99" s="42" t="s">
        <v>4647</v>
      </c>
      <c r="D99" s="14" t="s">
        <v>786</v>
      </c>
      <c r="E99" s="43" t="str">
        <f>VLOOKUP(C99,P$2:Q$539,2,FALSE)</f>
        <v>I MADE YOGA ANDIKA PUTRA</v>
      </c>
      <c r="F99" s="33"/>
      <c r="G99" s="42" t="str">
        <f t="shared" si="0"/>
        <v>222112102</v>
      </c>
      <c r="H99" s="33" t="str">
        <f t="shared" si="1"/>
        <v>I MADE YOGA ANDIKA PUTRA</v>
      </c>
      <c r="I99" s="42">
        <f>B99</f>
        <v>340013455</v>
      </c>
      <c r="J99" s="33" t="str">
        <f t="shared" si="4"/>
        <v>Dewa Made Suambara</v>
      </c>
      <c r="K99" s="33"/>
      <c r="L99" s="33"/>
      <c r="M99" s="33">
        <f>IF(D99=E99,0,1)</f>
        <v>0</v>
      </c>
      <c r="N99" s="33"/>
      <c r="O99" s="33"/>
      <c r="P99" s="5" t="s">
        <v>2056</v>
      </c>
      <c r="Q99" s="2" t="s">
        <v>234</v>
      </c>
      <c r="R99" s="41">
        <f t="shared" si="3"/>
        <v>98</v>
      </c>
      <c r="S99" s="14"/>
      <c r="T99" s="14"/>
      <c r="U99" s="14"/>
      <c r="V99" s="14"/>
      <c r="W99" s="14"/>
      <c r="X99" s="14"/>
      <c r="Y99" s="14"/>
      <c r="Z99" s="14"/>
      <c r="AA99" s="14" t="s">
        <v>650</v>
      </c>
      <c r="AB99" s="14"/>
      <c r="AC99" s="14"/>
      <c r="AD99" s="14"/>
      <c r="AE99" s="14"/>
      <c r="AF99" s="23">
        <v>340051370</v>
      </c>
      <c r="AG99" s="1">
        <v>3174</v>
      </c>
      <c r="AH99" s="1" t="s">
        <v>298</v>
      </c>
      <c r="AI99" s="1" t="s">
        <v>6275</v>
      </c>
      <c r="AJ99" s="1" t="s">
        <v>6276</v>
      </c>
      <c r="AL99" s="1" t="s">
        <v>6049</v>
      </c>
      <c r="AM99" s="1" t="s">
        <v>5729</v>
      </c>
      <c r="AN99" s="1" t="s">
        <v>5738</v>
      </c>
      <c r="AO99" s="1" t="s">
        <v>5879</v>
      </c>
      <c r="AP99" s="1" t="s">
        <v>5765</v>
      </c>
      <c r="AQ99" s="1" t="s">
        <v>6277</v>
      </c>
      <c r="AR99" s="1" t="s">
        <v>6278</v>
      </c>
      <c r="AS99" s="1">
        <v>81294780409</v>
      </c>
    </row>
    <row r="100" spans="1:45">
      <c r="A100" s="33">
        <v>45482.364867129603</v>
      </c>
      <c r="B100" s="33">
        <v>340013455</v>
      </c>
      <c r="C100" s="42" t="s">
        <v>2676</v>
      </c>
      <c r="D100" s="14" t="s">
        <v>781</v>
      </c>
      <c r="E100" s="43" t="str">
        <f>VLOOKUP(C100,P$2:Q$539,2,FALSE)</f>
        <v>Ni Putu Sancita Maharani Ardana</v>
      </c>
      <c r="F100" s="33"/>
      <c r="G100" s="42" t="str">
        <f t="shared" si="0"/>
        <v>222112258</v>
      </c>
      <c r="H100" s="33" t="str">
        <f t="shared" si="1"/>
        <v>Ni Putu Sancita Maharani Ardana</v>
      </c>
      <c r="I100" s="42">
        <f>B100</f>
        <v>340013455</v>
      </c>
      <c r="J100" s="33" t="str">
        <f t="shared" si="4"/>
        <v>Dewa Made Suambara</v>
      </c>
      <c r="K100" s="33"/>
      <c r="L100" s="33"/>
      <c r="M100" s="33">
        <f>IF(D100=E100,0,1)</f>
        <v>0</v>
      </c>
      <c r="N100" s="33"/>
      <c r="O100" s="45"/>
      <c r="P100" s="5" t="s">
        <v>2063</v>
      </c>
      <c r="Q100" s="2" t="s">
        <v>439</v>
      </c>
      <c r="R100" s="41">
        <f t="shared" si="3"/>
        <v>99</v>
      </c>
      <c r="S100" s="14"/>
      <c r="T100" s="14"/>
      <c r="U100" s="14"/>
      <c r="V100" s="14"/>
      <c r="W100" s="14"/>
      <c r="X100" s="14"/>
      <c r="Y100" s="14"/>
      <c r="Z100" s="14"/>
      <c r="AA100" s="14" t="s">
        <v>5658</v>
      </c>
      <c r="AB100" s="14"/>
      <c r="AC100" s="14"/>
      <c r="AD100" s="14"/>
      <c r="AE100" s="14"/>
      <c r="AF100" s="23">
        <v>340053256</v>
      </c>
      <c r="AG100" s="1">
        <v>1215</v>
      </c>
      <c r="AH100" s="1" t="s">
        <v>68</v>
      </c>
      <c r="AI100" s="1" t="s">
        <v>6280</v>
      </c>
      <c r="AJ100" s="1" t="s">
        <v>6281</v>
      </c>
      <c r="AL100" s="1" t="s">
        <v>5737</v>
      </c>
      <c r="AM100" s="1" t="s">
        <v>5704</v>
      </c>
      <c r="AN100" s="1" t="s">
        <v>5738</v>
      </c>
      <c r="AO100" s="1" t="s">
        <v>5753</v>
      </c>
      <c r="AP100" s="1" t="s">
        <v>5739</v>
      </c>
      <c r="AQ100" s="1" t="s">
        <v>6282</v>
      </c>
      <c r="AR100" s="1" t="s">
        <v>6283</v>
      </c>
      <c r="AS100" s="1">
        <v>81361350540</v>
      </c>
    </row>
    <row r="101" spans="1:45">
      <c r="A101" s="33">
        <v>45482.366784328697</v>
      </c>
      <c r="B101" s="33">
        <v>340058432</v>
      </c>
      <c r="C101" s="42" t="s">
        <v>4891</v>
      </c>
      <c r="D101" s="14" t="s">
        <v>791</v>
      </c>
      <c r="E101" s="43" t="str">
        <f>VLOOKUP(C101,P$2:Q$539,2,FALSE)</f>
        <v>Ni Komang Ayu MIta</v>
      </c>
      <c r="F101" s="33"/>
      <c r="G101" s="42" t="str">
        <f t="shared" si="0"/>
        <v>212112252</v>
      </c>
      <c r="H101" s="33" t="str">
        <f t="shared" si="1"/>
        <v>Ni Komang Ayu MIta</v>
      </c>
      <c r="I101" s="42">
        <f>B101</f>
        <v>340058432</v>
      </c>
      <c r="J101" s="33" t="str">
        <f t="shared" si="4"/>
        <v>Putu Candra Pratama Subrata</v>
      </c>
      <c r="K101" s="33"/>
      <c r="L101" s="33"/>
      <c r="M101" s="33">
        <f>IF(D101=E101,0,1)</f>
        <v>0</v>
      </c>
      <c r="N101" s="33"/>
      <c r="O101" s="33"/>
      <c r="P101" s="46" t="s">
        <v>2071</v>
      </c>
      <c r="Q101" s="31" t="s">
        <v>430</v>
      </c>
      <c r="R101" s="41">
        <f t="shared" si="3"/>
        <v>100</v>
      </c>
      <c r="S101" s="14"/>
      <c r="T101" s="14"/>
      <c r="U101" s="14"/>
      <c r="V101" s="14"/>
      <c r="W101" s="14"/>
      <c r="X101" s="14"/>
      <c r="Y101" s="14"/>
      <c r="Z101" s="14"/>
      <c r="AA101" s="14" t="s">
        <v>832</v>
      </c>
      <c r="AB101" s="14"/>
      <c r="AC101" s="14"/>
      <c r="AD101" s="14"/>
      <c r="AE101" s="14"/>
      <c r="AF101" s="23">
        <v>340053257</v>
      </c>
      <c r="AG101" s="1">
        <v>1372</v>
      </c>
      <c r="AH101" s="1" t="s">
        <v>6285</v>
      </c>
      <c r="AI101" s="1" t="s">
        <v>6286</v>
      </c>
      <c r="AJ101" s="1" t="s">
        <v>6287</v>
      </c>
      <c r="AL101" s="1" t="s">
        <v>6288</v>
      </c>
      <c r="AM101" s="1" t="s">
        <v>5729</v>
      </c>
      <c r="AN101" s="1" t="s">
        <v>5714</v>
      </c>
      <c r="AO101" s="1" t="s">
        <v>5753</v>
      </c>
      <c r="AP101" s="1" t="s">
        <v>5707</v>
      </c>
      <c r="AQ101" s="1" t="s">
        <v>6289</v>
      </c>
      <c r="AR101" s="1" t="s">
        <v>6290</v>
      </c>
      <c r="AS101" s="1">
        <v>81919019033</v>
      </c>
    </row>
    <row r="102" spans="1:45">
      <c r="A102" s="33">
        <v>45482.377880844899</v>
      </c>
      <c r="B102" s="33">
        <v>340056882</v>
      </c>
      <c r="C102" s="42" t="s">
        <v>1676</v>
      </c>
      <c r="D102" s="14" t="s">
        <v>443</v>
      </c>
      <c r="E102" s="43" t="str">
        <f>VLOOKUP(C102,P$2:Q$539,2,FALSE)</f>
        <v>HANNA SAJIDHA</v>
      </c>
      <c r="F102" s="33"/>
      <c r="G102" s="42" t="str">
        <f t="shared" si="0"/>
        <v>212112088</v>
      </c>
      <c r="H102" s="33" t="str">
        <f t="shared" si="1"/>
        <v>HANNA SAJIDHA</v>
      </c>
      <c r="I102" s="42">
        <f>B102</f>
        <v>340056882</v>
      </c>
      <c r="J102" s="33" t="str">
        <f t="shared" si="4"/>
        <v>Rini Hapsari Cahyaningrum</v>
      </c>
      <c r="K102" s="33"/>
      <c r="L102" s="33"/>
      <c r="M102" s="33">
        <f>IF(D102=E102,0,1)</f>
        <v>0</v>
      </c>
      <c r="N102" s="33"/>
      <c r="O102" s="33"/>
      <c r="P102" s="5" t="s">
        <v>2078</v>
      </c>
      <c r="Q102" s="2" t="s">
        <v>347</v>
      </c>
      <c r="R102" s="41">
        <f t="shared" si="3"/>
        <v>101</v>
      </c>
      <c r="S102" s="14"/>
      <c r="T102" s="14"/>
      <c r="U102" s="14"/>
      <c r="V102" s="14"/>
      <c r="W102" s="14"/>
      <c r="X102" s="14"/>
      <c r="Y102" s="14"/>
      <c r="Z102" s="14"/>
      <c r="AA102" s="14" t="s">
        <v>750</v>
      </c>
      <c r="AB102" s="14"/>
      <c r="AC102" s="14"/>
      <c r="AD102" s="14"/>
      <c r="AE102" s="14"/>
      <c r="AF102" s="23">
        <v>340053263</v>
      </c>
      <c r="AG102" s="1">
        <v>1307</v>
      </c>
      <c r="AH102" s="1" t="s">
        <v>94</v>
      </c>
      <c r="AI102" s="1" t="s">
        <v>6292</v>
      </c>
      <c r="AJ102" s="1" t="s">
        <v>6293</v>
      </c>
      <c r="AL102" s="1" t="s">
        <v>6294</v>
      </c>
      <c r="AM102" s="1" t="s">
        <v>5729</v>
      </c>
      <c r="AN102" s="1" t="s">
        <v>5714</v>
      </c>
      <c r="AO102" s="1" t="s">
        <v>6295</v>
      </c>
      <c r="AP102" s="1" t="s">
        <v>5707</v>
      </c>
      <c r="AQ102" s="1" t="s">
        <v>6296</v>
      </c>
      <c r="AR102" s="1" t="s">
        <v>6297</v>
      </c>
      <c r="AS102" s="1">
        <v>85263897241</v>
      </c>
    </row>
    <row r="103" spans="1:45">
      <c r="A103" s="33">
        <v>45482.377880844899</v>
      </c>
      <c r="B103" s="33">
        <v>340056882</v>
      </c>
      <c r="C103" s="42" t="s">
        <v>5546</v>
      </c>
      <c r="D103" s="14" t="s">
        <v>442</v>
      </c>
      <c r="E103" s="43" t="str">
        <f>VLOOKUP(C103,P$2:Q$539,2,FALSE)</f>
        <v>Pandu Wahyu Aji</v>
      </c>
      <c r="F103" s="33"/>
      <c r="G103" s="42" t="str">
        <f t="shared" si="0"/>
        <v>222112281</v>
      </c>
      <c r="H103" s="33" t="str">
        <f t="shared" si="1"/>
        <v>Pandu Wahyu Aji</v>
      </c>
      <c r="I103" s="42">
        <f>B103</f>
        <v>340056882</v>
      </c>
      <c r="J103" s="33" t="str">
        <f t="shared" si="4"/>
        <v>Rini Hapsari Cahyaningrum</v>
      </c>
      <c r="K103" s="33"/>
      <c r="L103" s="33"/>
      <c r="M103" s="33">
        <f>IF(D103=E103,0,1)</f>
        <v>0</v>
      </c>
      <c r="N103" s="33"/>
      <c r="O103" s="33"/>
      <c r="P103" s="5" t="s">
        <v>2086</v>
      </c>
      <c r="Q103" s="2" t="s">
        <v>350</v>
      </c>
      <c r="R103" s="41">
        <f t="shared" si="3"/>
        <v>102</v>
      </c>
      <c r="S103" s="14"/>
      <c r="T103" s="14"/>
      <c r="U103" s="14"/>
      <c r="V103" s="14"/>
      <c r="W103" s="14"/>
      <c r="X103" s="14"/>
      <c r="Y103" s="14"/>
      <c r="Z103" s="14"/>
      <c r="AA103" s="14" t="s">
        <v>672</v>
      </c>
      <c r="AB103" s="14"/>
      <c r="AC103" s="14"/>
      <c r="AD103" s="14"/>
      <c r="AE103" s="14"/>
      <c r="AF103" s="23">
        <v>340053829</v>
      </c>
      <c r="AG103" s="1">
        <v>6471</v>
      </c>
      <c r="AH103" s="1" t="s">
        <v>869</v>
      </c>
      <c r="AI103" s="1" t="s">
        <v>6299</v>
      </c>
      <c r="AJ103" s="1" t="s">
        <v>6300</v>
      </c>
      <c r="AL103" s="1" t="s">
        <v>5764</v>
      </c>
      <c r="AM103" s="1" t="s">
        <v>5729</v>
      </c>
      <c r="AN103" s="1" t="s">
        <v>5705</v>
      </c>
      <c r="AO103" s="1" t="s">
        <v>6295</v>
      </c>
      <c r="AP103" s="1" t="s">
        <v>5765</v>
      </c>
      <c r="AQ103" s="1" t="s">
        <v>6301</v>
      </c>
      <c r="AR103" s="1" t="s">
        <v>6302</v>
      </c>
      <c r="AS103" s="1">
        <v>81349666389</v>
      </c>
    </row>
    <row r="104" spans="1:45">
      <c r="A104" s="33">
        <v>45482.377880844899</v>
      </c>
      <c r="B104" s="33">
        <v>340056882</v>
      </c>
      <c r="C104" s="5" t="s">
        <v>1982</v>
      </c>
      <c r="D104" s="41" t="s">
        <v>5659</v>
      </c>
      <c r="E104" s="43" t="str">
        <f>VLOOKUP(C104,P$2:Q$539,2,FALSE)</f>
        <v>STENISLAUS ANGGA APRIANTO</v>
      </c>
      <c r="F104" s="33"/>
      <c r="G104" s="42" t="str">
        <f t="shared" si="0"/>
        <v>222112380</v>
      </c>
      <c r="H104" s="33" t="str">
        <f t="shared" si="1"/>
        <v>STENISLAUS ANGGA APRIANTO</v>
      </c>
      <c r="I104" s="42">
        <f>B104</f>
        <v>340056882</v>
      </c>
      <c r="J104" s="33" t="str">
        <f t="shared" si="4"/>
        <v>Rini Hapsari Cahyaningrum</v>
      </c>
      <c r="K104" s="33"/>
      <c r="L104" s="33"/>
      <c r="M104" s="33">
        <v>0</v>
      </c>
      <c r="N104" s="33"/>
      <c r="O104" s="33"/>
      <c r="P104" s="5" t="s">
        <v>2094</v>
      </c>
      <c r="Q104" s="2" t="s">
        <v>469</v>
      </c>
      <c r="R104" s="41">
        <f t="shared" si="3"/>
        <v>103</v>
      </c>
      <c r="S104" s="14"/>
      <c r="T104" s="14"/>
      <c r="U104" s="14"/>
      <c r="V104" s="14"/>
      <c r="W104" s="14"/>
      <c r="X104" s="14"/>
      <c r="Y104" s="14"/>
      <c r="Z104" s="14"/>
      <c r="AA104" s="14" t="s">
        <v>749</v>
      </c>
      <c r="AB104" s="14"/>
      <c r="AC104" s="14"/>
      <c r="AD104" s="14"/>
      <c r="AE104" s="14"/>
      <c r="AF104" s="23">
        <v>340054173</v>
      </c>
      <c r="AG104" s="1">
        <v>3674</v>
      </c>
      <c r="AH104" s="1" t="s">
        <v>6304</v>
      </c>
      <c r="AI104" s="1" t="s">
        <v>6305</v>
      </c>
      <c r="AJ104" s="1" t="s">
        <v>6306</v>
      </c>
      <c r="AL104" s="1" t="s">
        <v>6307</v>
      </c>
      <c r="AM104" s="1" t="s">
        <v>5704</v>
      </c>
      <c r="AN104" s="1" t="s">
        <v>5705</v>
      </c>
      <c r="AO104" s="1" t="s">
        <v>5706</v>
      </c>
      <c r="AP104" s="1" t="s">
        <v>5707</v>
      </c>
      <c r="AQ104" s="1" t="s">
        <v>6308</v>
      </c>
      <c r="AR104" s="1" t="s">
        <v>6309</v>
      </c>
      <c r="AS104" s="1">
        <v>81934192162</v>
      </c>
    </row>
    <row r="105" spans="1:45">
      <c r="A105" s="33">
        <v>45482.379774895802</v>
      </c>
      <c r="B105" s="33">
        <v>340020093</v>
      </c>
      <c r="C105" s="42" t="s">
        <v>1611</v>
      </c>
      <c r="D105" s="14" t="s">
        <v>436</v>
      </c>
      <c r="E105" s="43" t="str">
        <f>VLOOKUP(C105,P$2:Q$539,2,FALSE)</f>
        <v>Ahmad Ramdani</v>
      </c>
      <c r="F105" s="33"/>
      <c r="G105" s="42" t="str">
        <f t="shared" si="0"/>
        <v>112212463</v>
      </c>
      <c r="H105" s="33" t="str">
        <f t="shared" si="1"/>
        <v>Ahmad Ramdani</v>
      </c>
      <c r="I105" s="42">
        <f>B105</f>
        <v>340020093</v>
      </c>
      <c r="J105" s="33" t="str">
        <f t="shared" si="4"/>
        <v>Nurhidayat Adhi Nugroho</v>
      </c>
      <c r="K105" s="33"/>
      <c r="L105" s="33"/>
      <c r="M105" s="33">
        <f>IF(D105=E105,0,1)</f>
        <v>0</v>
      </c>
      <c r="N105" s="33"/>
      <c r="O105" s="33"/>
      <c r="P105" s="5" t="s">
        <v>2099</v>
      </c>
      <c r="Q105" s="2" t="s">
        <v>66</v>
      </c>
      <c r="R105" s="41">
        <f t="shared" si="3"/>
        <v>104</v>
      </c>
      <c r="S105" s="14"/>
      <c r="T105" s="14"/>
      <c r="U105" s="14"/>
      <c r="V105" s="14"/>
      <c r="W105" s="14"/>
      <c r="X105" s="14"/>
      <c r="Y105" s="14"/>
      <c r="Z105" s="14"/>
      <c r="AA105" s="14" t="s">
        <v>485</v>
      </c>
      <c r="AB105" s="14"/>
      <c r="AC105" s="14"/>
      <c r="AD105" s="14"/>
      <c r="AE105" s="14"/>
      <c r="AF105" s="23">
        <v>340054216</v>
      </c>
      <c r="AG105" s="1">
        <v>3501</v>
      </c>
      <c r="AH105" s="1" t="s">
        <v>648</v>
      </c>
      <c r="AI105" s="1" t="s">
        <v>6311</v>
      </c>
      <c r="AJ105" s="1" t="s">
        <v>6312</v>
      </c>
      <c r="AL105" s="1" t="s">
        <v>6313</v>
      </c>
      <c r="AM105" s="1" t="s">
        <v>5729</v>
      </c>
      <c r="AN105" s="1" t="s">
        <v>5738</v>
      </c>
      <c r="AO105" s="1" t="s">
        <v>5706</v>
      </c>
      <c r="AP105" s="1" t="s">
        <v>5707</v>
      </c>
      <c r="AQ105" s="1" t="s">
        <v>6314</v>
      </c>
      <c r="AR105" s="1" t="s">
        <v>6315</v>
      </c>
      <c r="AS105" s="1">
        <v>81336894264</v>
      </c>
    </row>
    <row r="106" spans="1:45">
      <c r="A106" s="33">
        <v>45482.379774895802</v>
      </c>
      <c r="B106" s="33">
        <v>340020093</v>
      </c>
      <c r="C106" s="42" t="s">
        <v>2063</v>
      </c>
      <c r="D106" s="14" t="s">
        <v>439</v>
      </c>
      <c r="E106" s="43" t="str">
        <f>VLOOKUP(C106,P$2:Q$539,2,FALSE)</f>
        <v>Dafa Riyandika Mahendra</v>
      </c>
      <c r="F106" s="33"/>
      <c r="G106" s="42" t="str">
        <f t="shared" si="0"/>
        <v>112212552</v>
      </c>
      <c r="H106" s="33" t="str">
        <f t="shared" si="1"/>
        <v>Dafa Riyandika Mahendra</v>
      </c>
      <c r="I106" s="42">
        <f>B106</f>
        <v>340020093</v>
      </c>
      <c r="J106" s="33" t="str">
        <f t="shared" si="4"/>
        <v>Nurhidayat Adhi Nugroho</v>
      </c>
      <c r="K106" s="33"/>
      <c r="L106" s="33"/>
      <c r="M106" s="33">
        <f>IF(D106=E106,0,1)</f>
        <v>0</v>
      </c>
      <c r="N106" s="33"/>
      <c r="O106" s="33"/>
      <c r="P106" s="5" t="s">
        <v>2108</v>
      </c>
      <c r="Q106" s="2" t="s">
        <v>518</v>
      </c>
      <c r="R106" s="41">
        <f t="shared" si="3"/>
        <v>105</v>
      </c>
      <c r="S106" s="14"/>
      <c r="T106" s="14"/>
      <c r="U106" s="14"/>
      <c r="V106" s="14"/>
      <c r="W106" s="14"/>
      <c r="X106" s="14"/>
      <c r="Y106" s="14"/>
      <c r="Z106" s="14"/>
      <c r="AA106" s="14" t="s">
        <v>622</v>
      </c>
      <c r="AB106" s="14"/>
      <c r="AC106" s="14"/>
      <c r="AD106" s="14"/>
      <c r="AE106" s="14"/>
      <c r="AF106" s="23">
        <v>340054217</v>
      </c>
      <c r="AG106" s="1">
        <v>5200</v>
      </c>
      <c r="AH106" s="1" t="s">
        <v>808</v>
      </c>
      <c r="AI106" s="1" t="s">
        <v>6317</v>
      </c>
      <c r="AJ106" s="1" t="s">
        <v>6318</v>
      </c>
      <c r="AL106" s="1" t="s">
        <v>6319</v>
      </c>
      <c r="AM106" s="1" t="s">
        <v>5729</v>
      </c>
      <c r="AN106" s="1" t="s">
        <v>5738</v>
      </c>
      <c r="AO106" s="1" t="s">
        <v>5753</v>
      </c>
      <c r="AP106" s="1" t="s">
        <v>5707</v>
      </c>
      <c r="AQ106" s="1" t="s">
        <v>6320</v>
      </c>
      <c r="AR106" s="1" t="s">
        <v>6321</v>
      </c>
      <c r="AS106" s="1">
        <v>87881706407</v>
      </c>
    </row>
    <row r="107" spans="1:45">
      <c r="A107" s="33">
        <v>45482.379774895802</v>
      </c>
      <c r="B107" s="33">
        <v>340020093</v>
      </c>
      <c r="C107" s="42" t="s">
        <v>1916</v>
      </c>
      <c r="D107" s="14" t="s">
        <v>440</v>
      </c>
      <c r="E107" s="43" t="str">
        <f>VLOOKUP(C107,P$2:Q$539,2,FALSE)</f>
        <v>Nisa Fatharani Hasna</v>
      </c>
      <c r="F107" s="33"/>
      <c r="G107" s="42" t="str">
        <f t="shared" si="0"/>
        <v>222112262</v>
      </c>
      <c r="H107" s="33" t="str">
        <f t="shared" si="1"/>
        <v>Nisa Fatharani Hasna</v>
      </c>
      <c r="I107" s="42">
        <f>B107</f>
        <v>340020093</v>
      </c>
      <c r="J107" s="33" t="str">
        <f t="shared" si="4"/>
        <v>Nurhidayat Adhi Nugroho</v>
      </c>
      <c r="K107" s="33"/>
      <c r="L107" s="33"/>
      <c r="M107" s="33">
        <f>IF(D107=E107,0,1)</f>
        <v>0</v>
      </c>
      <c r="N107" s="33"/>
      <c r="O107" s="33"/>
      <c r="P107" s="5" t="s">
        <v>2116</v>
      </c>
      <c r="Q107" s="2" t="s">
        <v>722</v>
      </c>
      <c r="R107" s="41">
        <f t="shared" si="3"/>
        <v>106</v>
      </c>
      <c r="S107" s="14"/>
      <c r="T107" s="14"/>
      <c r="U107" s="14"/>
      <c r="V107" s="14"/>
      <c r="W107" s="14"/>
      <c r="X107" s="14"/>
      <c r="Y107" s="14"/>
      <c r="Z107" s="14"/>
      <c r="AA107" s="14" t="s">
        <v>5660</v>
      </c>
      <c r="AB107" s="14"/>
      <c r="AC107" s="14"/>
      <c r="AD107" s="14"/>
      <c r="AE107" s="14"/>
      <c r="AF107" s="23">
        <v>340054258</v>
      </c>
      <c r="AG107" s="1">
        <v>3100</v>
      </c>
      <c r="AH107" s="1" t="s">
        <v>226</v>
      </c>
      <c r="AI107" s="1" t="s">
        <v>6323</v>
      </c>
      <c r="AJ107" s="1" t="s">
        <v>6324</v>
      </c>
      <c r="AL107" s="1" t="s">
        <v>6325</v>
      </c>
      <c r="AM107" s="1" t="s">
        <v>5704</v>
      </c>
      <c r="AN107" s="1" t="s">
        <v>5738</v>
      </c>
      <c r="AO107" s="1" t="s">
        <v>5706</v>
      </c>
      <c r="AP107" s="1" t="s">
        <v>5707</v>
      </c>
      <c r="AQ107" s="1" t="s">
        <v>6326</v>
      </c>
      <c r="AR107" s="1" t="s">
        <v>6327</v>
      </c>
      <c r="AS107" s="1">
        <v>85393020434</v>
      </c>
    </row>
    <row r="108" spans="1:45">
      <c r="A108" s="33">
        <v>45482.3863121412</v>
      </c>
      <c r="B108" s="33">
        <v>340017354</v>
      </c>
      <c r="C108" s="42" t="s">
        <v>1971</v>
      </c>
      <c r="D108" s="14" t="s">
        <v>5643</v>
      </c>
      <c r="E108" s="43" t="str">
        <f>VLOOKUP(C108,P$2:Q$539,2,FALSE)</f>
        <v>Hany Febrianty</v>
      </c>
      <c r="F108" s="33"/>
      <c r="G108" s="42" t="str">
        <f t="shared" si="0"/>
        <v>112212637</v>
      </c>
      <c r="H108" s="33" t="str">
        <f t="shared" si="1"/>
        <v>Hany Febrianty</v>
      </c>
      <c r="I108" s="42">
        <f>B108</f>
        <v>340017354</v>
      </c>
      <c r="J108" s="33" t="str">
        <f t="shared" si="4"/>
        <v>Neneng Marlina</v>
      </c>
      <c r="K108" s="33"/>
      <c r="L108" s="33"/>
      <c r="M108" s="33">
        <v>0</v>
      </c>
      <c r="N108" s="33"/>
      <c r="O108" s="33"/>
      <c r="P108" s="5" t="s">
        <v>2125</v>
      </c>
      <c r="Q108" s="2" t="s">
        <v>37</v>
      </c>
      <c r="R108" s="41">
        <f t="shared" si="3"/>
        <v>107</v>
      </c>
      <c r="S108" s="14"/>
      <c r="T108" s="14"/>
      <c r="U108" s="14"/>
      <c r="V108" s="14"/>
      <c r="W108" s="14"/>
      <c r="X108" s="14"/>
      <c r="Y108" s="14"/>
      <c r="Z108" s="14"/>
      <c r="AA108" s="14" t="s">
        <v>711</v>
      </c>
      <c r="AB108" s="14"/>
      <c r="AC108" s="14"/>
      <c r="AD108" s="14"/>
      <c r="AE108" s="14"/>
      <c r="AF108" s="23">
        <v>340054338</v>
      </c>
      <c r="AG108" s="1">
        <v>3500</v>
      </c>
      <c r="AH108" s="1" t="s">
        <v>641</v>
      </c>
      <c r="AI108" s="1" t="s">
        <v>6329</v>
      </c>
      <c r="AJ108" s="1" t="s">
        <v>6330</v>
      </c>
      <c r="AL108" s="1" t="s">
        <v>6331</v>
      </c>
      <c r="AM108" s="1" t="s">
        <v>5729</v>
      </c>
      <c r="AN108" s="1" t="s">
        <v>5705</v>
      </c>
      <c r="AO108" s="1" t="s">
        <v>5706</v>
      </c>
      <c r="AP108" s="1" t="s">
        <v>5707</v>
      </c>
      <c r="AQ108" s="1" t="s">
        <v>6332</v>
      </c>
      <c r="AR108" s="1" t="s">
        <v>6333</v>
      </c>
      <c r="AS108" s="1">
        <v>82189221863</v>
      </c>
    </row>
    <row r="109" spans="1:45">
      <c r="A109" s="33">
        <v>45482.387573125001</v>
      </c>
      <c r="B109" s="33">
        <v>340057540</v>
      </c>
      <c r="C109" s="42" t="s">
        <v>4633</v>
      </c>
      <c r="D109" s="14" t="s">
        <v>787</v>
      </c>
      <c r="E109" s="43" t="str">
        <f>VLOOKUP(C109,P$2:Q$539,2,FALSE)</f>
        <v>Ni Putu Ayu Denisha Kartika Saraswati</v>
      </c>
      <c r="F109" s="33"/>
      <c r="G109" s="42" t="str">
        <f t="shared" si="0"/>
        <v>212112255</v>
      </c>
      <c r="H109" s="33" t="str">
        <f t="shared" si="1"/>
        <v>Ni Putu Ayu Denisha Kartika Saraswati</v>
      </c>
      <c r="I109" s="42">
        <f>B109</f>
        <v>340057540</v>
      </c>
      <c r="J109" s="33" t="str">
        <f t="shared" si="4"/>
        <v>Putu Purba Padma Pratiwi</v>
      </c>
      <c r="K109" s="33"/>
      <c r="L109" s="33"/>
      <c r="M109" s="33">
        <f>IF(D109=E109,0,1)</f>
        <v>0</v>
      </c>
      <c r="N109" s="33"/>
      <c r="O109" s="33"/>
      <c r="P109" s="5" t="s">
        <v>2133</v>
      </c>
      <c r="Q109" s="2" t="s">
        <v>2134</v>
      </c>
      <c r="R109" s="41">
        <f t="shared" si="3"/>
        <v>108</v>
      </c>
      <c r="S109" s="14"/>
      <c r="T109" s="14"/>
      <c r="U109" s="14"/>
      <c r="V109" s="14"/>
      <c r="W109" s="14"/>
      <c r="X109" s="14"/>
      <c r="Y109" s="14"/>
      <c r="Z109" s="14"/>
      <c r="AA109" s="14" t="s">
        <v>388</v>
      </c>
      <c r="AB109" s="14"/>
      <c r="AC109" s="14"/>
      <c r="AD109" s="14"/>
      <c r="AE109" s="14"/>
      <c r="AF109" s="23">
        <v>340054346</v>
      </c>
      <c r="AG109" s="1">
        <v>3513</v>
      </c>
      <c r="AH109" s="1" t="s">
        <v>696</v>
      </c>
      <c r="AI109" s="1" t="s">
        <v>6335</v>
      </c>
      <c r="AJ109" s="1" t="s">
        <v>6336</v>
      </c>
      <c r="AL109" s="1" t="s">
        <v>5892</v>
      </c>
      <c r="AM109" s="1" t="s">
        <v>5704</v>
      </c>
      <c r="AN109" s="1" t="s">
        <v>5738</v>
      </c>
      <c r="AO109" s="1" t="s">
        <v>5706</v>
      </c>
      <c r="AP109" s="1" t="s">
        <v>5707</v>
      </c>
      <c r="AQ109" s="1" t="s">
        <v>6337</v>
      </c>
      <c r="AR109" s="1" t="s">
        <v>6338</v>
      </c>
      <c r="AS109" s="1">
        <v>8113646262</v>
      </c>
    </row>
    <row r="110" spans="1:45">
      <c r="A110" s="33">
        <v>45482.3908328588</v>
      </c>
      <c r="B110" s="33">
        <v>340050252</v>
      </c>
      <c r="C110" s="42" t="s">
        <v>3536</v>
      </c>
      <c r="D110" s="14" t="s">
        <v>709</v>
      </c>
      <c r="E110" s="43" t="str">
        <f>VLOOKUP(C110,P$2:Q$539,2,FALSE)</f>
        <v>Andika Rahmat Saifudin</v>
      </c>
      <c r="F110" s="33"/>
      <c r="G110" s="42" t="str">
        <f t="shared" si="0"/>
        <v>222111893</v>
      </c>
      <c r="H110" s="33" t="str">
        <f t="shared" si="1"/>
        <v>Andika Rahmat Saifudin</v>
      </c>
      <c r="I110" s="42">
        <f>B110</f>
        <v>340050252</v>
      </c>
      <c r="J110" s="33" t="str">
        <f t="shared" si="4"/>
        <v>Suratno</v>
      </c>
      <c r="K110" s="33"/>
      <c r="L110" s="33"/>
      <c r="M110" s="33">
        <f>IF(D110=E110,0,1)</f>
        <v>0</v>
      </c>
      <c r="N110" s="33"/>
      <c r="O110" s="33"/>
      <c r="P110" s="5" t="s">
        <v>2143</v>
      </c>
      <c r="Q110" s="2" t="s">
        <v>388</v>
      </c>
      <c r="R110" s="41">
        <f t="shared" si="3"/>
        <v>109</v>
      </c>
      <c r="S110" s="14"/>
      <c r="T110" s="14"/>
      <c r="U110" s="14"/>
      <c r="V110" s="14"/>
      <c r="W110" s="14"/>
      <c r="X110" s="14"/>
      <c r="Y110" s="14"/>
      <c r="Z110" s="14"/>
      <c r="AA110" s="14" t="s">
        <v>725</v>
      </c>
      <c r="AB110" s="14"/>
      <c r="AC110" s="14"/>
      <c r="AD110" s="14"/>
      <c r="AE110" s="14"/>
      <c r="AF110" s="23">
        <v>340054349</v>
      </c>
      <c r="AG110" s="1">
        <v>9400</v>
      </c>
      <c r="AH110" s="1" t="s">
        <v>930</v>
      </c>
      <c r="AI110" s="1" t="s">
        <v>6340</v>
      </c>
      <c r="AJ110" s="1" t="s">
        <v>6341</v>
      </c>
      <c r="AL110" s="1" t="s">
        <v>5737</v>
      </c>
      <c r="AM110" s="1" t="s">
        <v>5704</v>
      </c>
      <c r="AN110" s="1" t="s">
        <v>5738</v>
      </c>
      <c r="AO110" s="1" t="s">
        <v>5706</v>
      </c>
      <c r="AP110" s="1" t="s">
        <v>5739</v>
      </c>
      <c r="AQ110" s="1" t="s">
        <v>6342</v>
      </c>
      <c r="AR110" s="1" t="s">
        <v>6343</v>
      </c>
      <c r="AS110" s="1">
        <v>82162809208</v>
      </c>
    </row>
    <row r="111" spans="1:45">
      <c r="A111" s="33">
        <v>45482.3908328588</v>
      </c>
      <c r="B111" s="33">
        <v>340050252</v>
      </c>
      <c r="C111" s="42" t="s">
        <v>4284</v>
      </c>
      <c r="D111" s="14" t="s">
        <v>711</v>
      </c>
      <c r="E111" s="43" t="str">
        <f>VLOOKUP(C111,P$2:Q$539,2,FALSE)</f>
        <v>Calivi Kezia Laksmana Putri</v>
      </c>
      <c r="F111" s="33"/>
      <c r="G111" s="42" t="str">
        <f t="shared" si="0"/>
        <v>212111963</v>
      </c>
      <c r="H111" s="33" t="str">
        <f t="shared" si="1"/>
        <v>Calivi Kezia Laksmana Putri</v>
      </c>
      <c r="I111" s="42">
        <f>B111</f>
        <v>340050252</v>
      </c>
      <c r="J111" s="33" t="str">
        <f t="shared" si="4"/>
        <v>Suratno</v>
      </c>
      <c r="K111" s="33"/>
      <c r="L111" s="33"/>
      <c r="M111" s="33">
        <f>IF(D111=E111,0,1)</f>
        <v>0</v>
      </c>
      <c r="N111" s="33"/>
      <c r="O111" s="33"/>
      <c r="P111" s="5" t="s">
        <v>2151</v>
      </c>
      <c r="Q111" s="2" t="s">
        <v>444</v>
      </c>
      <c r="R111" s="41">
        <f t="shared" si="3"/>
        <v>110</v>
      </c>
      <c r="S111" s="14"/>
      <c r="T111" s="14"/>
      <c r="U111" s="14"/>
      <c r="V111" s="14"/>
      <c r="W111" s="14"/>
      <c r="X111" s="14"/>
      <c r="Y111" s="14"/>
      <c r="Z111" s="14"/>
      <c r="AA111" s="14" t="s">
        <v>253</v>
      </c>
      <c r="AB111" s="14"/>
      <c r="AC111" s="14"/>
      <c r="AD111" s="14"/>
      <c r="AE111" s="14"/>
      <c r="AF111" s="23">
        <v>340054615</v>
      </c>
      <c r="AG111" s="1">
        <v>1306</v>
      </c>
      <c r="AH111" s="1" t="s">
        <v>115</v>
      </c>
      <c r="AI111" s="1" t="s">
        <v>6345</v>
      </c>
      <c r="AJ111" s="1" t="s">
        <v>6346</v>
      </c>
      <c r="AK111" s="1" t="s">
        <v>1191</v>
      </c>
      <c r="AL111" s="1" t="s">
        <v>6347</v>
      </c>
      <c r="AM111" s="1" t="s">
        <v>5729</v>
      </c>
      <c r="AN111" s="1" t="s">
        <v>5738</v>
      </c>
      <c r="AO111" s="1" t="s">
        <v>5706</v>
      </c>
      <c r="AP111" s="1" t="s">
        <v>5765</v>
      </c>
      <c r="AQ111" s="1" t="s">
        <v>6348</v>
      </c>
      <c r="AR111" s="1" t="s">
        <v>6349</v>
      </c>
      <c r="AS111" s="1">
        <v>81361066000</v>
      </c>
    </row>
    <row r="112" spans="1:45">
      <c r="A112" s="33">
        <v>45482.3908328588</v>
      </c>
      <c r="B112" s="33">
        <v>340050252</v>
      </c>
      <c r="C112" s="42" t="s">
        <v>5554</v>
      </c>
      <c r="D112" s="14" t="s">
        <v>710</v>
      </c>
      <c r="E112" s="43" t="str">
        <f>VLOOKUP(C112,P$2:Q$539,2,FALSE)</f>
        <v>Cindy Septia Trionita</v>
      </c>
      <c r="F112" s="33"/>
      <c r="G112" s="42" t="str">
        <f t="shared" si="0"/>
        <v>222111971</v>
      </c>
      <c r="H112" s="33" t="str">
        <f t="shared" si="1"/>
        <v>Cindy Septia Trionita</v>
      </c>
      <c r="I112" s="42">
        <f>B112</f>
        <v>340050252</v>
      </c>
      <c r="J112" s="33" t="str">
        <f t="shared" si="4"/>
        <v>Suratno</v>
      </c>
      <c r="K112" s="33"/>
      <c r="L112" s="33"/>
      <c r="M112" s="33">
        <f>IF(D112=E112,0,1)</f>
        <v>0</v>
      </c>
      <c r="N112" s="33"/>
      <c r="O112" s="33"/>
      <c r="P112" s="5" t="s">
        <v>2162</v>
      </c>
      <c r="Q112" s="2" t="s">
        <v>680</v>
      </c>
      <c r="R112" s="41">
        <f t="shared" si="3"/>
        <v>111</v>
      </c>
      <c r="S112" s="14"/>
      <c r="T112" s="14"/>
      <c r="U112" s="14"/>
      <c r="V112" s="14"/>
      <c r="W112" s="14"/>
      <c r="X112" s="14"/>
      <c r="Y112" s="14"/>
      <c r="Z112" s="14"/>
      <c r="AA112" s="14" t="s">
        <v>482</v>
      </c>
      <c r="AB112" s="14"/>
      <c r="AC112" s="14"/>
      <c r="AD112" s="14"/>
      <c r="AE112" s="14"/>
      <c r="AF112" s="23">
        <v>340054848</v>
      </c>
      <c r="AG112" s="1">
        <v>3173</v>
      </c>
      <c r="AH112" s="1" t="s">
        <v>6351</v>
      </c>
      <c r="AI112" s="1" t="s">
        <v>6352</v>
      </c>
      <c r="AJ112" s="1" t="s">
        <v>6353</v>
      </c>
      <c r="AK112" s="1" t="s">
        <v>1191</v>
      </c>
      <c r="AL112" s="1" t="s">
        <v>6354</v>
      </c>
      <c r="AM112" s="1" t="s">
        <v>5729</v>
      </c>
      <c r="AN112" s="1" t="s">
        <v>5705</v>
      </c>
      <c r="AO112" s="1" t="s">
        <v>5706</v>
      </c>
      <c r="AP112" s="1" t="s">
        <v>5707</v>
      </c>
      <c r="AQ112" s="1" t="s">
        <v>6355</v>
      </c>
      <c r="AR112" s="1" t="s">
        <v>1191</v>
      </c>
      <c r="AS112" s="1">
        <v>81411011845</v>
      </c>
    </row>
    <row r="113" spans="1:45">
      <c r="A113" s="33">
        <v>45482.3908328588</v>
      </c>
      <c r="B113" s="33">
        <v>340050252</v>
      </c>
      <c r="C113" s="42" t="s">
        <v>3503</v>
      </c>
      <c r="D113" s="14" t="s">
        <v>706</v>
      </c>
      <c r="E113" s="43" t="str">
        <f>VLOOKUP(C113,P$2:Q$539,2,FALSE)</f>
        <v>Rohmad Ali Fatur Rizki</v>
      </c>
      <c r="F113" s="33"/>
      <c r="G113" s="42" t="str">
        <f t="shared" si="0"/>
        <v>222112336</v>
      </c>
      <c r="H113" s="33" t="str">
        <f t="shared" si="1"/>
        <v>Rohmad Ali Fatur Rizki</v>
      </c>
      <c r="I113" s="42">
        <f>B113</f>
        <v>340050252</v>
      </c>
      <c r="J113" s="33" t="str">
        <f t="shared" si="4"/>
        <v>Suratno</v>
      </c>
      <c r="K113" s="33"/>
      <c r="L113" s="33"/>
      <c r="M113" s="33">
        <f>IF(D113=E113,0,1)</f>
        <v>0</v>
      </c>
      <c r="N113" s="33"/>
      <c r="O113" s="33"/>
      <c r="P113" s="5" t="s">
        <v>2169</v>
      </c>
      <c r="Q113" s="2" t="s">
        <v>2170</v>
      </c>
      <c r="R113" s="41">
        <f t="shared" si="3"/>
        <v>112</v>
      </c>
      <c r="S113" s="14"/>
      <c r="T113" s="14"/>
      <c r="U113" s="14"/>
      <c r="V113" s="14"/>
      <c r="W113" s="14"/>
      <c r="X113" s="14"/>
      <c r="Y113" s="14"/>
      <c r="Z113" s="14"/>
      <c r="AA113" s="14" t="s">
        <v>316</v>
      </c>
      <c r="AB113" s="14"/>
      <c r="AC113" s="14"/>
      <c r="AD113" s="14"/>
      <c r="AE113" s="14"/>
      <c r="AF113" s="23">
        <v>340055038</v>
      </c>
      <c r="AG113" s="1">
        <v>3374</v>
      </c>
      <c r="AH113" s="1" t="s">
        <v>397</v>
      </c>
      <c r="AI113" s="1" t="s">
        <v>6357</v>
      </c>
      <c r="AJ113" s="1" t="s">
        <v>6358</v>
      </c>
      <c r="AL113" s="1" t="s">
        <v>5764</v>
      </c>
      <c r="AM113" s="1" t="s">
        <v>5704</v>
      </c>
      <c r="AN113" s="1" t="s">
        <v>5705</v>
      </c>
      <c r="AO113" s="1" t="s">
        <v>5706</v>
      </c>
      <c r="AP113" s="1" t="s">
        <v>5765</v>
      </c>
      <c r="AQ113" s="1" t="s">
        <v>6359</v>
      </c>
      <c r="AR113" s="1" t="s">
        <v>6360</v>
      </c>
      <c r="AS113" s="1">
        <v>85649609039</v>
      </c>
    </row>
    <row r="114" spans="1:45">
      <c r="A114" s="33">
        <v>45482.392310752301</v>
      </c>
      <c r="B114" s="33">
        <v>340016879</v>
      </c>
      <c r="C114" s="42" t="s">
        <v>3032</v>
      </c>
      <c r="D114" s="14" t="s">
        <v>700</v>
      </c>
      <c r="E114" s="43" t="str">
        <f>VLOOKUP(C114,P$2:Q$539,2,FALSE)</f>
        <v>Aifa Hamidah</v>
      </c>
      <c r="F114" s="33"/>
      <c r="G114" s="42" t="str">
        <f t="shared" si="0"/>
        <v>222111864</v>
      </c>
      <c r="H114" s="33" t="str">
        <f t="shared" si="1"/>
        <v>Aifa Hamidah</v>
      </c>
      <c r="I114" s="42">
        <f>B114</f>
        <v>340016879</v>
      </c>
      <c r="J114" s="33" t="str">
        <f t="shared" si="4"/>
        <v>Chandra Sugiarso Lasambouw</v>
      </c>
      <c r="K114" s="33"/>
      <c r="L114" s="33"/>
      <c r="M114" s="33">
        <f>IF(D114=E114,0,1)</f>
        <v>0</v>
      </c>
      <c r="N114" s="33"/>
      <c r="O114" s="33"/>
      <c r="P114" s="5" t="s">
        <v>2177</v>
      </c>
      <c r="Q114" s="2" t="s">
        <v>574</v>
      </c>
      <c r="R114" s="41">
        <f t="shared" si="3"/>
        <v>113</v>
      </c>
      <c r="S114" s="14"/>
      <c r="T114" s="14"/>
      <c r="U114" s="14"/>
      <c r="V114" s="14"/>
      <c r="W114" s="14"/>
      <c r="X114" s="14"/>
      <c r="Y114" s="14"/>
      <c r="Z114" s="14"/>
      <c r="AA114" s="14" t="s">
        <v>787</v>
      </c>
      <c r="AB114" s="14"/>
      <c r="AC114" s="14"/>
      <c r="AD114" s="14"/>
      <c r="AE114" s="14"/>
      <c r="AF114" s="23">
        <v>340055104</v>
      </c>
      <c r="AG114" s="1">
        <v>3579</v>
      </c>
      <c r="AH114" s="1" t="s">
        <v>770</v>
      </c>
      <c r="AI114" s="1" t="s">
        <v>6362</v>
      </c>
      <c r="AJ114" s="1" t="s">
        <v>6363</v>
      </c>
      <c r="AL114" s="1" t="s">
        <v>6364</v>
      </c>
      <c r="AM114" s="1" t="s">
        <v>5704</v>
      </c>
      <c r="AN114" s="1" t="s">
        <v>5705</v>
      </c>
      <c r="AO114" s="1" t="s">
        <v>5706</v>
      </c>
      <c r="AP114" s="1" t="s">
        <v>5707</v>
      </c>
      <c r="AQ114" s="1" t="s">
        <v>6365</v>
      </c>
      <c r="AR114" s="1" t="s">
        <v>6366</v>
      </c>
      <c r="AS114" s="1">
        <v>85649622602</v>
      </c>
    </row>
    <row r="115" spans="1:45">
      <c r="A115" s="33">
        <v>45482.392310752301</v>
      </c>
      <c r="B115" s="33">
        <v>340016879</v>
      </c>
      <c r="C115" s="42" t="s">
        <v>4949</v>
      </c>
      <c r="D115" s="14" t="s">
        <v>703</v>
      </c>
      <c r="E115" s="43" t="str">
        <f>VLOOKUP(C115,P$2:Q$539,2,FALSE)</f>
        <v>Falana Rofako Hakam</v>
      </c>
      <c r="F115" s="33"/>
      <c r="G115" s="42" t="str">
        <f t="shared" si="0"/>
        <v>222112038</v>
      </c>
      <c r="H115" s="33" t="str">
        <f t="shared" si="1"/>
        <v>Falana Rofako Hakam</v>
      </c>
      <c r="I115" s="42">
        <f>B115</f>
        <v>340016879</v>
      </c>
      <c r="J115" s="33" t="str">
        <f t="shared" si="4"/>
        <v>Chandra Sugiarso Lasambouw</v>
      </c>
      <c r="K115" s="33"/>
      <c r="L115" s="33"/>
      <c r="M115" s="33">
        <f>IF(D115=E115,0,1)</f>
        <v>0</v>
      </c>
      <c r="N115" s="33"/>
      <c r="O115" s="33"/>
      <c r="P115" s="5" t="s">
        <v>2187</v>
      </c>
      <c r="Q115" s="2" t="s">
        <v>2188</v>
      </c>
      <c r="R115" s="41">
        <f t="shared" si="3"/>
        <v>114</v>
      </c>
      <c r="S115" s="14"/>
      <c r="T115" s="14"/>
      <c r="U115" s="14"/>
      <c r="V115" s="14"/>
      <c r="W115" s="14"/>
      <c r="X115" s="14"/>
      <c r="Y115" s="14"/>
      <c r="Z115" s="14"/>
      <c r="AA115" s="14" t="s">
        <v>645</v>
      </c>
      <c r="AB115" s="14"/>
      <c r="AC115" s="14"/>
      <c r="AD115" s="14"/>
      <c r="AE115" s="14"/>
      <c r="AF115" s="23">
        <v>340055282</v>
      </c>
      <c r="AG115" s="1">
        <v>6171</v>
      </c>
      <c r="AH115" s="1" t="s">
        <v>838</v>
      </c>
      <c r="AI115" s="1" t="s">
        <v>6368</v>
      </c>
      <c r="AJ115" s="1" t="s">
        <v>6369</v>
      </c>
      <c r="AL115" s="1" t="s">
        <v>6049</v>
      </c>
      <c r="AM115" s="1" t="s">
        <v>5729</v>
      </c>
      <c r="AN115" s="1" t="s">
        <v>5705</v>
      </c>
      <c r="AO115" s="1" t="s">
        <v>5706</v>
      </c>
      <c r="AP115" s="1" t="s">
        <v>5765</v>
      </c>
      <c r="AQ115" s="1" t="s">
        <v>6370</v>
      </c>
      <c r="AR115" s="1" t="s">
        <v>6371</v>
      </c>
      <c r="AS115" s="1">
        <v>85650896394</v>
      </c>
    </row>
    <row r="116" spans="1:45">
      <c r="A116" s="33">
        <v>45482.392310752301</v>
      </c>
      <c r="B116" s="33">
        <v>340016879</v>
      </c>
      <c r="C116" s="42" t="s">
        <v>4762</v>
      </c>
      <c r="D116" s="14" t="s">
        <v>701</v>
      </c>
      <c r="E116" s="43" t="str">
        <f>VLOOKUP(C116,P$2:Q$539,2,FALSE)</f>
        <v>Rahadian Eka Bagus Indra Rinangku</v>
      </c>
      <c r="F116" s="33"/>
      <c r="G116" s="42" t="str">
        <f t="shared" si="0"/>
        <v>222112300</v>
      </c>
      <c r="H116" s="33" t="str">
        <f t="shared" si="1"/>
        <v>Rahadian Eka Bagus Indra Rinangku</v>
      </c>
      <c r="I116" s="42">
        <f>B116</f>
        <v>340016879</v>
      </c>
      <c r="J116" s="33" t="str">
        <f t="shared" si="4"/>
        <v>Chandra Sugiarso Lasambouw</v>
      </c>
      <c r="K116" s="33"/>
      <c r="L116" s="33"/>
      <c r="M116" s="33">
        <f>IF(D116=E116,0,1)</f>
        <v>0</v>
      </c>
      <c r="N116" s="33"/>
      <c r="O116" s="33"/>
      <c r="P116" s="5" t="s">
        <v>2197</v>
      </c>
      <c r="Q116" s="2" t="s">
        <v>398</v>
      </c>
      <c r="R116" s="41">
        <f t="shared" si="3"/>
        <v>115</v>
      </c>
      <c r="S116" s="14"/>
      <c r="T116" s="14"/>
      <c r="U116" s="14"/>
      <c r="V116" s="14"/>
      <c r="W116" s="14"/>
      <c r="X116" s="14"/>
      <c r="Y116" s="14"/>
      <c r="Z116" s="14"/>
      <c r="AA116" s="14" t="s">
        <v>657</v>
      </c>
      <c r="AB116" s="14"/>
      <c r="AC116" s="14"/>
      <c r="AD116" s="14"/>
      <c r="AE116" s="14"/>
      <c r="AF116" s="23">
        <v>340055307</v>
      </c>
      <c r="AG116" s="1">
        <v>6106</v>
      </c>
      <c r="AH116" s="1" t="s">
        <v>835</v>
      </c>
      <c r="AI116" s="1" t="s">
        <v>6373</v>
      </c>
      <c r="AJ116" s="1" t="s">
        <v>6374</v>
      </c>
      <c r="AK116" s="1" t="s">
        <v>1191</v>
      </c>
      <c r="AL116" s="1" t="s">
        <v>5778</v>
      </c>
      <c r="AM116" s="1" t="s">
        <v>5704</v>
      </c>
      <c r="AN116" s="1" t="s">
        <v>5738</v>
      </c>
      <c r="AO116" s="1" t="s">
        <v>5706</v>
      </c>
      <c r="AP116" s="1" t="s">
        <v>5765</v>
      </c>
      <c r="AQ116" s="1" t="s">
        <v>6375</v>
      </c>
      <c r="AR116" s="1" t="s">
        <v>6376</v>
      </c>
      <c r="AS116" s="1">
        <v>81345447268</v>
      </c>
    </row>
    <row r="117" spans="1:45">
      <c r="A117" s="33">
        <v>45482.392310752301</v>
      </c>
      <c r="B117" s="33">
        <v>340016879</v>
      </c>
      <c r="C117" s="42" t="s">
        <v>1282</v>
      </c>
      <c r="D117" s="14" t="s">
        <v>697</v>
      </c>
      <c r="E117" s="43" t="str">
        <f>VLOOKUP(C117,P$2:Q$539,2,FALSE)</f>
        <v>Sabilla Hamda Syahputri</v>
      </c>
      <c r="F117" s="33"/>
      <c r="G117" s="42" t="str">
        <f t="shared" si="0"/>
        <v>222112344</v>
      </c>
      <c r="H117" s="33" t="str">
        <f t="shared" si="1"/>
        <v>Sabilla Hamda Syahputri</v>
      </c>
      <c r="I117" s="42">
        <f>B117</f>
        <v>340016879</v>
      </c>
      <c r="J117" s="33" t="str">
        <f t="shared" si="4"/>
        <v>Chandra Sugiarso Lasambouw</v>
      </c>
      <c r="K117" s="33"/>
      <c r="L117" s="33"/>
      <c r="M117" s="33">
        <f>IF(D117=E117,0,1)</f>
        <v>0</v>
      </c>
      <c r="N117" s="33"/>
      <c r="O117" s="33"/>
      <c r="P117" s="5" t="s">
        <v>2206</v>
      </c>
      <c r="Q117" s="2" t="s">
        <v>401</v>
      </c>
      <c r="R117" s="41">
        <f t="shared" si="3"/>
        <v>116</v>
      </c>
      <c r="S117" s="14"/>
      <c r="T117" s="14"/>
      <c r="U117" s="14"/>
      <c r="V117" s="14"/>
      <c r="W117" s="14"/>
      <c r="X117" s="14"/>
      <c r="Y117" s="14"/>
      <c r="Z117" s="14"/>
      <c r="AA117" s="14" t="s">
        <v>476</v>
      </c>
      <c r="AB117" s="14"/>
      <c r="AC117" s="14"/>
      <c r="AD117" s="14"/>
      <c r="AE117" s="14"/>
      <c r="AF117" s="23">
        <v>340055324</v>
      </c>
      <c r="AG117" s="1">
        <v>3404</v>
      </c>
      <c r="AH117" s="1" t="s">
        <v>608</v>
      </c>
      <c r="AI117" s="1" t="s">
        <v>6378</v>
      </c>
      <c r="AJ117" s="1" t="s">
        <v>6379</v>
      </c>
      <c r="AL117" s="1" t="s">
        <v>6049</v>
      </c>
      <c r="AM117" s="1" t="s">
        <v>5704</v>
      </c>
      <c r="AN117" s="1" t="s">
        <v>5738</v>
      </c>
      <c r="AO117" s="1" t="s">
        <v>5706</v>
      </c>
      <c r="AP117" s="1" t="s">
        <v>5765</v>
      </c>
      <c r="AQ117" s="1" t="s">
        <v>6380</v>
      </c>
      <c r="AR117" s="1" t="s">
        <v>6381</v>
      </c>
      <c r="AS117" s="1">
        <v>82149749641</v>
      </c>
    </row>
    <row r="118" spans="1:45">
      <c r="A118" s="33">
        <v>45482.392310752301</v>
      </c>
      <c r="B118" s="33">
        <v>340016879</v>
      </c>
      <c r="C118" s="42" t="s">
        <v>4851</v>
      </c>
      <c r="D118" s="14" t="s">
        <v>702</v>
      </c>
      <c r="E118" s="43" t="str">
        <f>VLOOKUP(C118,P$2:Q$539,2,FALSE)</f>
        <v>Zidan Al Azizi</v>
      </c>
      <c r="F118" s="33"/>
      <c r="G118" s="42" t="str">
        <f t="shared" si="0"/>
        <v>222112433</v>
      </c>
      <c r="H118" s="33" t="str">
        <f t="shared" si="1"/>
        <v>Zidan Al Azizi</v>
      </c>
      <c r="I118" s="42">
        <f>B118</f>
        <v>340016879</v>
      </c>
      <c r="J118" s="33" t="str">
        <f t="shared" si="4"/>
        <v>Chandra Sugiarso Lasambouw</v>
      </c>
      <c r="K118" s="33"/>
      <c r="L118" s="33"/>
      <c r="M118" s="33">
        <f>IF(D118=E118,0,1)</f>
        <v>0</v>
      </c>
      <c r="N118" s="33"/>
      <c r="O118" s="33"/>
      <c r="P118" s="5" t="s">
        <v>2214</v>
      </c>
      <c r="Q118" s="2" t="s">
        <v>2215</v>
      </c>
      <c r="R118" s="41">
        <f t="shared" si="3"/>
        <v>117</v>
      </c>
      <c r="S118" s="14"/>
      <c r="T118" s="14"/>
      <c r="U118" s="14"/>
      <c r="V118" s="14"/>
      <c r="W118" s="14"/>
      <c r="X118" s="14"/>
      <c r="Y118" s="14"/>
      <c r="Z118" s="14"/>
      <c r="AA118" s="14" t="s">
        <v>644</v>
      </c>
      <c r="AB118" s="14"/>
      <c r="AC118" s="14"/>
      <c r="AD118" s="14"/>
      <c r="AE118" s="14"/>
      <c r="AF118" s="23">
        <v>340055497</v>
      </c>
      <c r="AG118" s="1">
        <v>7472</v>
      </c>
      <c r="AH118" s="1" t="s">
        <v>916</v>
      </c>
      <c r="AI118" s="1" t="s">
        <v>6383</v>
      </c>
      <c r="AJ118" s="1" t="s">
        <v>6384</v>
      </c>
      <c r="AL118" s="1" t="s">
        <v>6385</v>
      </c>
      <c r="AM118" s="1" t="s">
        <v>5729</v>
      </c>
      <c r="AN118" s="1" t="s">
        <v>5738</v>
      </c>
      <c r="AO118" s="1" t="s">
        <v>5753</v>
      </c>
      <c r="AP118" s="1" t="s">
        <v>5707</v>
      </c>
      <c r="AQ118" s="1" t="s">
        <v>6386</v>
      </c>
      <c r="AR118" s="1" t="s">
        <v>6387</v>
      </c>
      <c r="AS118" s="1">
        <v>82191857945</v>
      </c>
    </row>
    <row r="119" spans="1:45">
      <c r="A119" s="33">
        <v>45482.392981956</v>
      </c>
      <c r="B119" s="33">
        <v>340016268</v>
      </c>
      <c r="C119" s="46" t="s">
        <v>2509</v>
      </c>
      <c r="D119" s="14" t="s">
        <v>705</v>
      </c>
      <c r="E119" s="43" t="str">
        <f>VLOOKUP(C119,P$2:Q$539,2,FALSE)</f>
        <v>Achmad Fioren Jati Golo</v>
      </c>
      <c r="F119" s="33"/>
      <c r="G119" s="42" t="str">
        <f t="shared" si="0"/>
        <v>212111837</v>
      </c>
      <c r="H119" s="33" t="str">
        <f t="shared" si="1"/>
        <v>Achmad Fioren Jati Golo</v>
      </c>
      <c r="I119" s="42">
        <f>B119</f>
        <v>340016268</v>
      </c>
      <c r="J119" s="33" t="str">
        <f t="shared" si="4"/>
        <v>Rahayu Rachmawati</v>
      </c>
      <c r="K119" s="33"/>
      <c r="L119" s="33"/>
      <c r="M119" s="33">
        <f>IF(D119=E119,0,1)</f>
        <v>0</v>
      </c>
      <c r="N119" s="33"/>
      <c r="O119" s="33"/>
      <c r="P119" s="5" t="s">
        <v>2226</v>
      </c>
      <c r="Q119" s="2" t="s">
        <v>402</v>
      </c>
      <c r="R119" s="41">
        <f t="shared" si="3"/>
        <v>118</v>
      </c>
      <c r="S119" s="14"/>
      <c r="T119" s="14"/>
      <c r="U119" s="14"/>
      <c r="V119" s="14"/>
      <c r="W119" s="14"/>
      <c r="X119" s="14"/>
      <c r="Y119" s="14"/>
      <c r="Z119" s="14"/>
      <c r="AA119" s="14" t="s">
        <v>666</v>
      </c>
      <c r="AB119" s="14"/>
      <c r="AC119" s="14"/>
      <c r="AD119" s="14"/>
      <c r="AE119" s="14"/>
      <c r="AF119" s="23">
        <v>340055507</v>
      </c>
      <c r="AG119" s="1">
        <v>7407</v>
      </c>
      <c r="AH119" s="1" t="s">
        <v>908</v>
      </c>
      <c r="AI119" s="1" t="s">
        <v>6389</v>
      </c>
      <c r="AJ119" s="1" t="s">
        <v>6390</v>
      </c>
      <c r="AL119" s="1" t="s">
        <v>6391</v>
      </c>
      <c r="AM119" s="1" t="s">
        <v>5729</v>
      </c>
      <c r="AN119" s="1" t="s">
        <v>5738</v>
      </c>
      <c r="AO119" s="1" t="s">
        <v>5706</v>
      </c>
      <c r="AP119" s="1" t="s">
        <v>5707</v>
      </c>
      <c r="AQ119" s="1" t="s">
        <v>6392</v>
      </c>
      <c r="AR119" s="1" t="s">
        <v>6393</v>
      </c>
      <c r="AS119" s="1">
        <v>85236097145</v>
      </c>
    </row>
    <row r="120" spans="1:45">
      <c r="A120" s="33">
        <v>45482.392981956</v>
      </c>
      <c r="B120" s="33">
        <v>340016268</v>
      </c>
      <c r="C120" s="46" t="s">
        <v>1259</v>
      </c>
      <c r="D120" s="14" t="s">
        <v>5661</v>
      </c>
      <c r="E120" s="43" t="str">
        <f>VLOOKUP(C120,P$2:Q$539,2,FALSE)</f>
        <v>Muhammad Ilzam Falahuddin</v>
      </c>
      <c r="F120" s="33"/>
      <c r="G120" s="42" t="str">
        <f t="shared" si="0"/>
        <v>212112216</v>
      </c>
      <c r="H120" s="33" t="str">
        <f t="shared" si="1"/>
        <v>Muhammad Ilzam Falahuddin</v>
      </c>
      <c r="I120" s="42">
        <f>B120</f>
        <v>340016268</v>
      </c>
      <c r="J120" s="33" t="str">
        <f t="shared" si="4"/>
        <v>Rahayu Rachmawati</v>
      </c>
      <c r="K120" s="33"/>
      <c r="L120" s="33"/>
      <c r="M120" s="33">
        <v>0</v>
      </c>
      <c r="N120" s="33"/>
      <c r="O120" s="45"/>
      <c r="P120" s="5" t="s">
        <v>2235</v>
      </c>
      <c r="Q120" s="2" t="s">
        <v>245</v>
      </c>
      <c r="R120" s="41">
        <f t="shared" si="3"/>
        <v>119</v>
      </c>
      <c r="S120" s="14"/>
      <c r="T120" s="14"/>
      <c r="U120" s="14"/>
      <c r="V120" s="14"/>
      <c r="W120" s="14"/>
      <c r="X120" s="14"/>
      <c r="Y120" s="14"/>
      <c r="Z120" s="14"/>
      <c r="AA120" s="14" t="s">
        <v>763</v>
      </c>
      <c r="AB120" s="14"/>
      <c r="AC120" s="14"/>
      <c r="AD120" s="14"/>
      <c r="AE120" s="14"/>
      <c r="AF120" s="23">
        <v>340055844</v>
      </c>
      <c r="AG120" s="1">
        <v>3275</v>
      </c>
      <c r="AH120" s="1" t="s">
        <v>349</v>
      </c>
      <c r="AI120" s="1" t="s">
        <v>6395</v>
      </c>
      <c r="AJ120" s="1" t="s">
        <v>6396</v>
      </c>
      <c r="AL120" s="1" t="s">
        <v>5737</v>
      </c>
      <c r="AM120" s="1" t="s">
        <v>5704</v>
      </c>
      <c r="AN120" s="1" t="s">
        <v>5738</v>
      </c>
      <c r="AO120" s="1" t="s">
        <v>5706</v>
      </c>
      <c r="AP120" s="1" t="s">
        <v>5707</v>
      </c>
      <c r="AQ120" s="1" t="s">
        <v>6397</v>
      </c>
      <c r="AR120" s="1" t="s">
        <v>6398</v>
      </c>
      <c r="AS120" s="1">
        <v>81340873066</v>
      </c>
    </row>
    <row r="121" spans="1:45">
      <c r="A121" s="33">
        <v>45482.398087800902</v>
      </c>
      <c r="B121" s="33">
        <v>340015799</v>
      </c>
      <c r="C121" s="42" t="s">
        <v>2330</v>
      </c>
      <c r="D121" s="14" t="s">
        <v>719</v>
      </c>
      <c r="E121" s="43" t="str">
        <f>VLOOKUP(C121,P$2:Q$539,2,FALSE)</f>
        <v>Agnes Regita Berlianni</v>
      </c>
      <c r="F121" s="33"/>
      <c r="G121" s="42" t="str">
        <f t="shared" si="0"/>
        <v>222111853</v>
      </c>
      <c r="H121" s="33" t="str">
        <f t="shared" si="1"/>
        <v>Agnes Regita Berlianni</v>
      </c>
      <c r="I121" s="42">
        <f>B121</f>
        <v>340015799</v>
      </c>
      <c r="J121" s="33" t="str">
        <f t="shared" si="4"/>
        <v>Kunthi Wihatmi</v>
      </c>
      <c r="K121" s="33"/>
      <c r="L121" s="33"/>
      <c r="M121" s="33">
        <f>IF(D121=E121,0,1)</f>
        <v>0</v>
      </c>
      <c r="N121" s="33"/>
      <c r="O121" s="45"/>
      <c r="P121" s="5" t="s">
        <v>2244</v>
      </c>
      <c r="Q121" s="2" t="s">
        <v>235</v>
      </c>
      <c r="R121" s="41">
        <f t="shared" si="3"/>
        <v>120</v>
      </c>
      <c r="S121" s="14"/>
      <c r="T121" s="14"/>
      <c r="U121" s="14"/>
      <c r="V121" s="14"/>
      <c r="W121" s="14"/>
      <c r="X121" s="14"/>
      <c r="Y121" s="14"/>
      <c r="Z121" s="14"/>
      <c r="AA121" s="14" t="s">
        <v>247</v>
      </c>
      <c r="AB121" s="14"/>
      <c r="AC121" s="14"/>
      <c r="AD121" s="14"/>
      <c r="AE121" s="14"/>
      <c r="AF121" s="23">
        <v>340055887</v>
      </c>
      <c r="AG121" s="1">
        <v>9501</v>
      </c>
      <c r="AH121" s="1" t="s">
        <v>934</v>
      </c>
      <c r="AI121" s="1" t="s">
        <v>6400</v>
      </c>
      <c r="AJ121" s="1" t="s">
        <v>6401</v>
      </c>
      <c r="AL121" s="1" t="s">
        <v>6402</v>
      </c>
      <c r="AM121" s="1" t="s">
        <v>5729</v>
      </c>
      <c r="AN121" s="1" t="s">
        <v>5738</v>
      </c>
      <c r="AO121" s="1" t="s">
        <v>5706</v>
      </c>
      <c r="AP121" s="1" t="s">
        <v>5707</v>
      </c>
      <c r="AQ121" s="1" t="s">
        <v>6403</v>
      </c>
      <c r="AR121" s="1" t="s">
        <v>6404</v>
      </c>
      <c r="AS121" s="1">
        <v>811490213</v>
      </c>
    </row>
    <row r="122" spans="1:45">
      <c r="A122" s="33">
        <v>45482.398087800902</v>
      </c>
      <c r="B122" s="33">
        <v>340015799</v>
      </c>
      <c r="C122" s="5" t="s">
        <v>5168</v>
      </c>
      <c r="D122" s="41" t="s">
        <v>721</v>
      </c>
      <c r="E122" s="43" t="str">
        <f>VLOOKUP(C122,P$2:Q$539,2,FALSE)</f>
        <v>Diva Maharani Basuki</v>
      </c>
      <c r="F122" s="33"/>
      <c r="G122" s="42" t="str">
        <f t="shared" si="0"/>
        <v>212111994</v>
      </c>
      <c r="H122" s="33" t="str">
        <f t="shared" si="1"/>
        <v>Diva Maharani Basuki</v>
      </c>
      <c r="I122" s="42">
        <f>B122</f>
        <v>340015799</v>
      </c>
      <c r="J122" s="33" t="str">
        <f t="shared" si="4"/>
        <v>Kunthi Wihatmi</v>
      </c>
      <c r="K122" s="33"/>
      <c r="L122" s="33"/>
      <c r="M122" s="33">
        <f>IF(D122=E122,0,1)</f>
        <v>0</v>
      </c>
      <c r="N122" s="33"/>
      <c r="O122" s="33"/>
      <c r="P122" s="5" t="s">
        <v>2251</v>
      </c>
      <c r="Q122" s="2" t="s">
        <v>474</v>
      </c>
      <c r="R122" s="41">
        <f t="shared" si="3"/>
        <v>121</v>
      </c>
      <c r="S122" s="14"/>
      <c r="T122" s="14"/>
      <c r="U122" s="14"/>
      <c r="V122" s="14"/>
      <c r="W122" s="14"/>
      <c r="X122" s="14"/>
      <c r="Y122" s="14"/>
      <c r="Z122" s="14"/>
      <c r="AA122" s="14" t="s">
        <v>870</v>
      </c>
      <c r="AB122" s="14"/>
      <c r="AC122" s="14"/>
      <c r="AD122" s="14"/>
      <c r="AE122" s="14"/>
      <c r="AF122" s="23">
        <v>340055914</v>
      </c>
      <c r="AG122" s="1">
        <v>1600</v>
      </c>
      <c r="AH122" s="1" t="s">
        <v>164</v>
      </c>
      <c r="AI122" s="1" t="s">
        <v>6406</v>
      </c>
      <c r="AJ122" s="1" t="s">
        <v>6407</v>
      </c>
      <c r="AL122" s="1" t="s">
        <v>5752</v>
      </c>
      <c r="AM122" s="1" t="s">
        <v>5729</v>
      </c>
      <c r="AN122" s="1" t="s">
        <v>5705</v>
      </c>
      <c r="AO122" s="1" t="s">
        <v>5753</v>
      </c>
      <c r="AP122" s="1" t="s">
        <v>5739</v>
      </c>
      <c r="AQ122" s="1" t="s">
        <v>6408</v>
      </c>
      <c r="AR122" s="1" t="s">
        <v>6409</v>
      </c>
      <c r="AS122" s="1">
        <v>81373028055</v>
      </c>
    </row>
    <row r="123" spans="1:45">
      <c r="A123" s="33">
        <v>45482.398087800902</v>
      </c>
      <c r="B123" s="33">
        <v>340015799</v>
      </c>
      <c r="C123" s="42" t="s">
        <v>1312</v>
      </c>
      <c r="D123" s="14" t="s">
        <v>715</v>
      </c>
      <c r="E123" s="43" t="str">
        <f>VLOOKUP(C123,P$2:Q$539,2,FALSE)</f>
        <v>Ken Regar Ridlo Tafsiroh</v>
      </c>
      <c r="F123" s="33"/>
      <c r="G123" s="42" t="str">
        <f t="shared" si="0"/>
        <v>222112131</v>
      </c>
      <c r="H123" s="33" t="str">
        <f t="shared" si="1"/>
        <v>Ken Regar Ridlo Tafsiroh</v>
      </c>
      <c r="I123" s="42">
        <f>B123</f>
        <v>340015799</v>
      </c>
      <c r="J123" s="33" t="str">
        <f t="shared" si="4"/>
        <v>Kunthi Wihatmi</v>
      </c>
      <c r="K123" s="33"/>
      <c r="L123" s="33"/>
      <c r="M123" s="33">
        <f>IF(D123=E123,0,1)</f>
        <v>0</v>
      </c>
      <c r="N123" s="33"/>
      <c r="O123" s="33"/>
      <c r="P123" s="5" t="s">
        <v>2258</v>
      </c>
      <c r="Q123" s="2" t="s">
        <v>681</v>
      </c>
      <c r="R123" s="41">
        <f t="shared" si="3"/>
        <v>122</v>
      </c>
      <c r="S123" s="14"/>
      <c r="T123" s="14"/>
      <c r="U123" s="14"/>
      <c r="V123" s="14"/>
      <c r="W123" s="14"/>
      <c r="X123" s="14"/>
      <c r="Y123" s="14"/>
      <c r="Z123" s="14"/>
      <c r="AA123" s="14" t="s">
        <v>112</v>
      </c>
      <c r="AB123" s="14"/>
      <c r="AC123" s="14"/>
      <c r="AD123" s="14"/>
      <c r="AE123" s="14"/>
      <c r="AF123" s="23">
        <v>340056016</v>
      </c>
      <c r="AG123" s="1">
        <v>1603</v>
      </c>
      <c r="AH123" s="1" t="s">
        <v>170</v>
      </c>
      <c r="AI123" s="1" t="s">
        <v>6411</v>
      </c>
      <c r="AJ123" s="1" t="s">
        <v>6412</v>
      </c>
      <c r="AL123" s="1" t="s">
        <v>5764</v>
      </c>
      <c r="AM123" s="1" t="s">
        <v>5704</v>
      </c>
      <c r="AN123" s="1" t="s">
        <v>5705</v>
      </c>
      <c r="AO123" s="1" t="s">
        <v>5706</v>
      </c>
      <c r="AP123" s="1" t="s">
        <v>5765</v>
      </c>
      <c r="AQ123" s="1" t="s">
        <v>6413</v>
      </c>
      <c r="AR123" s="1" t="s">
        <v>6414</v>
      </c>
      <c r="AS123" s="1">
        <v>82374796650</v>
      </c>
    </row>
    <row r="124" spans="1:45">
      <c r="A124" s="33">
        <v>45482.398087800902</v>
      </c>
      <c r="B124" s="33">
        <v>340015799</v>
      </c>
      <c r="C124" s="42" t="s">
        <v>1870</v>
      </c>
      <c r="D124" s="14" t="s">
        <v>718</v>
      </c>
      <c r="E124" s="43" t="str">
        <f>VLOOKUP(C124,P$2:Q$539,2,FALSE)</f>
        <v>Nur Amaliyatur Rohmah</v>
      </c>
      <c r="F124" s="33"/>
      <c r="G124" s="42" t="str">
        <f t="shared" si="0"/>
        <v>222112268</v>
      </c>
      <c r="H124" s="33" t="str">
        <f t="shared" si="1"/>
        <v>Nur Amaliyatur Rohmah</v>
      </c>
      <c r="I124" s="42">
        <f>B124</f>
        <v>340015799</v>
      </c>
      <c r="J124" s="33" t="str">
        <f t="shared" si="4"/>
        <v>Kunthi Wihatmi</v>
      </c>
      <c r="K124" s="33"/>
      <c r="L124" s="33"/>
      <c r="M124" s="33">
        <f>IF(D124=E124,0,1)</f>
        <v>0</v>
      </c>
      <c r="N124" s="33"/>
      <c r="O124" s="33"/>
      <c r="P124" s="5" t="s">
        <v>2266</v>
      </c>
      <c r="Q124" s="2" t="s">
        <v>393</v>
      </c>
      <c r="R124" s="41">
        <f t="shared" si="3"/>
        <v>123</v>
      </c>
      <c r="S124" s="14"/>
      <c r="T124" s="14"/>
      <c r="U124" s="14"/>
      <c r="V124" s="14"/>
      <c r="W124" s="14"/>
      <c r="X124" s="14"/>
      <c r="Y124" s="14"/>
      <c r="Z124" s="14"/>
      <c r="AA124" s="14" t="s">
        <v>621</v>
      </c>
      <c r="AB124" s="14"/>
      <c r="AC124" s="14"/>
      <c r="AD124" s="14"/>
      <c r="AE124" s="14"/>
      <c r="AF124" s="23">
        <v>340056117</v>
      </c>
      <c r="AG124" s="1">
        <v>6371</v>
      </c>
      <c r="AH124" s="1" t="s">
        <v>862</v>
      </c>
      <c r="AI124" s="1" t="s">
        <v>6416</v>
      </c>
      <c r="AJ124" s="1" t="s">
        <v>6417</v>
      </c>
      <c r="AL124" s="1" t="s">
        <v>5821</v>
      </c>
      <c r="AM124" s="1" t="s">
        <v>5704</v>
      </c>
      <c r="AN124" s="1" t="s">
        <v>5738</v>
      </c>
      <c r="AO124" s="1" t="s">
        <v>5706</v>
      </c>
      <c r="AP124" s="1" t="s">
        <v>5707</v>
      </c>
      <c r="AQ124" s="1" t="s">
        <v>6418</v>
      </c>
      <c r="AR124" s="1" t="s">
        <v>6419</v>
      </c>
      <c r="AS124" s="1">
        <v>89524700180</v>
      </c>
    </row>
    <row r="125" spans="1:45">
      <c r="A125" s="33">
        <v>45482.398087800902</v>
      </c>
      <c r="B125" s="33">
        <v>340015799</v>
      </c>
      <c r="C125" s="52" t="s">
        <v>5023</v>
      </c>
      <c r="D125" s="41" t="s">
        <v>720</v>
      </c>
      <c r="E125" s="53" t="str">
        <f>D125</f>
        <v>Riski Tommi Mardoni</v>
      </c>
      <c r="F125" s="33"/>
      <c r="G125" s="42" t="str">
        <f t="shared" si="0"/>
        <v>212112327</v>
      </c>
      <c r="H125" s="42" t="str">
        <f t="shared" si="1"/>
        <v>Riski Tommi Mardoni</v>
      </c>
      <c r="I125" s="42">
        <f>B125</f>
        <v>340015799</v>
      </c>
      <c r="J125" s="33" t="str">
        <f t="shared" si="4"/>
        <v>Kunthi Wihatmi</v>
      </c>
      <c r="K125" s="33"/>
      <c r="L125" s="33"/>
      <c r="M125" s="33">
        <v>0</v>
      </c>
      <c r="N125" s="51"/>
      <c r="O125" s="51"/>
      <c r="P125" s="5" t="s">
        <v>2276</v>
      </c>
      <c r="Q125" s="2" t="s">
        <v>2277</v>
      </c>
      <c r="R125" s="41">
        <f t="shared" si="3"/>
        <v>124</v>
      </c>
      <c r="S125" s="14"/>
      <c r="T125" s="14"/>
      <c r="U125" s="14"/>
      <c r="V125" s="14"/>
      <c r="W125" s="14"/>
      <c r="X125" s="14"/>
      <c r="Y125" s="14"/>
      <c r="Z125" s="14"/>
      <c r="AA125" s="14" t="s">
        <v>658</v>
      </c>
      <c r="AB125" s="14"/>
      <c r="AC125" s="14"/>
      <c r="AD125" s="14"/>
      <c r="AE125" s="14"/>
      <c r="AF125" s="23">
        <v>340056118</v>
      </c>
      <c r="AG125" s="1">
        <v>3301</v>
      </c>
      <c r="AH125" s="1" t="s">
        <v>406</v>
      </c>
      <c r="AI125" s="1" t="s">
        <v>6421</v>
      </c>
      <c r="AJ125" s="1" t="s">
        <v>6422</v>
      </c>
      <c r="AL125" s="1" t="s">
        <v>6347</v>
      </c>
      <c r="AM125" s="1" t="s">
        <v>5729</v>
      </c>
      <c r="AN125" s="1" t="s">
        <v>5705</v>
      </c>
      <c r="AO125" s="1" t="s">
        <v>5753</v>
      </c>
      <c r="AP125" s="1" t="s">
        <v>5765</v>
      </c>
      <c r="AQ125" s="1" t="s">
        <v>6423</v>
      </c>
      <c r="AR125" s="1" t="s">
        <v>6424</v>
      </c>
      <c r="AS125" s="1">
        <v>81346460404</v>
      </c>
    </row>
    <row r="126" spans="1:45">
      <c r="A126" s="33">
        <v>45482.400722280101</v>
      </c>
      <c r="B126" s="33">
        <v>340054338</v>
      </c>
      <c r="C126" s="42" t="s">
        <v>3472</v>
      </c>
      <c r="D126" s="14" t="s">
        <v>645</v>
      </c>
      <c r="E126" s="43" t="str">
        <f>VLOOKUP(C126,P$2:Q$539,2,FALSE)</f>
        <v>Eksis Auliya</v>
      </c>
      <c r="F126" s="33"/>
      <c r="G126" s="42" t="str">
        <f t="shared" si="0"/>
        <v>212112008</v>
      </c>
      <c r="H126" s="33" t="str">
        <f t="shared" si="1"/>
        <v>Eksis Auliya</v>
      </c>
      <c r="I126" s="42">
        <f>B126</f>
        <v>340054338</v>
      </c>
      <c r="J126" s="33" t="str">
        <f t="shared" si="4"/>
        <v>Ajiwasesa Harumeka</v>
      </c>
      <c r="K126" s="33"/>
      <c r="L126" s="33"/>
      <c r="M126" s="33">
        <f>IF(D126=E126,0,1)</f>
        <v>0</v>
      </c>
      <c r="N126" s="33"/>
      <c r="O126" s="33"/>
      <c r="P126" s="5" t="s">
        <v>2283</v>
      </c>
      <c r="Q126" s="2" t="s">
        <v>839</v>
      </c>
      <c r="R126" s="41">
        <f t="shared" si="3"/>
        <v>125</v>
      </c>
      <c r="S126" s="14"/>
      <c r="T126" s="14"/>
      <c r="U126" s="14"/>
      <c r="V126" s="14"/>
      <c r="W126" s="14"/>
      <c r="X126" s="14"/>
      <c r="Y126" s="14"/>
      <c r="Z126" s="14"/>
      <c r="AA126" s="14" t="s">
        <v>494</v>
      </c>
      <c r="AB126" s="14"/>
      <c r="AC126" s="14"/>
      <c r="AD126" s="14"/>
      <c r="AE126" s="14"/>
      <c r="AF126" s="23">
        <v>340056120</v>
      </c>
      <c r="AG126" s="1">
        <v>6372</v>
      </c>
      <c r="AH126" s="1" t="s">
        <v>6426</v>
      </c>
      <c r="AI126" s="1" t="s">
        <v>6427</v>
      </c>
      <c r="AJ126" s="1" t="s">
        <v>6428</v>
      </c>
      <c r="AL126" s="1" t="s">
        <v>5764</v>
      </c>
      <c r="AM126" s="1" t="s">
        <v>5704</v>
      </c>
      <c r="AN126" s="1" t="s">
        <v>5705</v>
      </c>
      <c r="AO126" s="1" t="s">
        <v>5706</v>
      </c>
      <c r="AP126" s="1" t="s">
        <v>5765</v>
      </c>
      <c r="AQ126" s="1" t="s">
        <v>6429</v>
      </c>
      <c r="AR126" s="1" t="s">
        <v>6430</v>
      </c>
      <c r="AS126" s="1">
        <v>81349780740</v>
      </c>
    </row>
    <row r="127" spans="1:45">
      <c r="A127" s="33">
        <v>45482.416115914399</v>
      </c>
      <c r="B127" s="33">
        <v>340014135</v>
      </c>
      <c r="C127" s="42" t="s">
        <v>5217</v>
      </c>
      <c r="D127" s="14" t="s">
        <v>615</v>
      </c>
      <c r="E127" s="43" t="str">
        <f>VLOOKUP(C127,P$2:Q$539,2,FALSE)</f>
        <v>Ardian Putra Wardana</v>
      </c>
      <c r="F127" s="33"/>
      <c r="G127" s="42" t="str">
        <f t="shared" si="0"/>
        <v>212111915</v>
      </c>
      <c r="H127" s="33" t="str">
        <f t="shared" si="1"/>
        <v>Ardian Putra Wardana</v>
      </c>
      <c r="I127" s="42">
        <f>B127</f>
        <v>340014135</v>
      </c>
      <c r="J127" s="33" t="str">
        <f t="shared" si="4"/>
        <v>Zunadi</v>
      </c>
      <c r="K127" s="33"/>
      <c r="L127" s="33"/>
      <c r="M127" s="33">
        <f>IF(D127=E127,0,1)</f>
        <v>0</v>
      </c>
      <c r="N127" s="33"/>
      <c r="O127" s="33"/>
      <c r="P127" s="5" t="s">
        <v>2290</v>
      </c>
      <c r="Q127" s="2" t="s">
        <v>407</v>
      </c>
      <c r="R127" s="41">
        <f t="shared" si="3"/>
        <v>126</v>
      </c>
      <c r="S127" s="14"/>
      <c r="T127" s="14"/>
      <c r="U127" s="14"/>
      <c r="V127" s="14"/>
      <c r="W127" s="14"/>
      <c r="X127" s="14"/>
      <c r="Y127" s="14"/>
      <c r="Z127" s="14"/>
      <c r="AA127" s="14" t="s">
        <v>605</v>
      </c>
      <c r="AB127" s="14"/>
      <c r="AC127" s="14"/>
      <c r="AD127" s="14"/>
      <c r="AE127" s="14"/>
      <c r="AF127" s="23">
        <v>340056203</v>
      </c>
      <c r="AG127" s="1">
        <v>3321</v>
      </c>
      <c r="AH127" s="1" t="s">
        <v>387</v>
      </c>
      <c r="AI127" s="1" t="s">
        <v>6432</v>
      </c>
      <c r="AJ127" s="1" t="s">
        <v>6433</v>
      </c>
      <c r="AL127" s="1" t="s">
        <v>5737</v>
      </c>
      <c r="AM127" s="1" t="s">
        <v>5729</v>
      </c>
      <c r="AN127" s="1" t="s">
        <v>5705</v>
      </c>
      <c r="AO127" s="1" t="s">
        <v>5706</v>
      </c>
      <c r="AP127" s="1" t="s">
        <v>5739</v>
      </c>
      <c r="AQ127" s="1" t="s">
        <v>6434</v>
      </c>
      <c r="AR127" s="1" t="s">
        <v>6435</v>
      </c>
      <c r="AS127" s="1">
        <v>82310362369</v>
      </c>
    </row>
    <row r="128" spans="1:45">
      <c r="A128" s="33">
        <v>45482.416115914399</v>
      </c>
      <c r="B128" s="33">
        <v>340014135</v>
      </c>
      <c r="C128" s="5" t="s">
        <v>1251</v>
      </c>
      <c r="D128" s="41" t="s">
        <v>5662</v>
      </c>
      <c r="E128" s="43" t="str">
        <f>VLOOKUP(C128,P$2:Q$539,2,FALSE)</f>
        <v>Fauziah Filda Mufarrihati</v>
      </c>
      <c r="F128" s="33"/>
      <c r="G128" s="42" t="str">
        <f t="shared" si="0"/>
        <v>222112055</v>
      </c>
      <c r="H128" s="33" t="str">
        <f t="shared" si="1"/>
        <v>Fauziah Filda Mufarrihati</v>
      </c>
      <c r="I128" s="42">
        <f>B128</f>
        <v>340014135</v>
      </c>
      <c r="J128" s="33" t="str">
        <f t="shared" si="4"/>
        <v>Zunadi</v>
      </c>
      <c r="K128" s="33"/>
      <c r="L128" s="33"/>
      <c r="M128" s="33">
        <v>0</v>
      </c>
      <c r="N128" s="33"/>
      <c r="O128" s="33"/>
      <c r="P128" s="5" t="s">
        <v>2300</v>
      </c>
      <c r="Q128" s="2" t="s">
        <v>236</v>
      </c>
      <c r="R128" s="41">
        <f t="shared" si="3"/>
        <v>127</v>
      </c>
      <c r="S128" s="14"/>
      <c r="T128" s="14"/>
      <c r="U128" s="14"/>
      <c r="V128" s="14"/>
      <c r="W128" s="14"/>
      <c r="X128" s="14"/>
      <c r="Y128" s="14"/>
      <c r="Z128" s="14"/>
      <c r="AA128" s="14" t="s">
        <v>905</v>
      </c>
      <c r="AB128" s="14"/>
      <c r="AC128" s="14"/>
      <c r="AD128" s="14"/>
      <c r="AE128" s="14"/>
      <c r="AF128" s="23">
        <v>340056217</v>
      </c>
      <c r="AG128" s="1">
        <v>3500</v>
      </c>
      <c r="AH128" s="1" t="s">
        <v>641</v>
      </c>
      <c r="AI128" s="1" t="s">
        <v>6437</v>
      </c>
      <c r="AJ128" s="1" t="s">
        <v>6438</v>
      </c>
      <c r="AL128" s="1" t="s">
        <v>5737</v>
      </c>
      <c r="AM128" s="1" t="s">
        <v>5729</v>
      </c>
      <c r="AN128" s="1" t="s">
        <v>5705</v>
      </c>
      <c r="AO128" s="1" t="s">
        <v>5706</v>
      </c>
      <c r="AP128" s="1" t="s">
        <v>5739</v>
      </c>
      <c r="AQ128" s="1" t="s">
        <v>6439</v>
      </c>
      <c r="AR128" s="1" t="s">
        <v>6440</v>
      </c>
      <c r="AS128" s="1">
        <v>81340853520</v>
      </c>
    </row>
    <row r="129" spans="1:45">
      <c r="A129" s="33">
        <v>45482.416115914399</v>
      </c>
      <c r="B129" s="33">
        <v>340014135</v>
      </c>
      <c r="C129" s="42" t="s">
        <v>1542</v>
      </c>
      <c r="D129" s="14" t="s">
        <v>614</v>
      </c>
      <c r="E129" s="43" t="str">
        <f>VLOOKUP(C129,P$2:Q$539,2,FALSE)</f>
        <v>Reny Dyah Kurniawati</v>
      </c>
      <c r="F129" s="33"/>
      <c r="G129" s="42" t="str">
        <f t="shared" si="0"/>
        <v>212112314</v>
      </c>
      <c r="H129" s="33" t="str">
        <f t="shared" si="1"/>
        <v>Reny Dyah Kurniawati</v>
      </c>
      <c r="I129" s="42">
        <f>B129</f>
        <v>340014135</v>
      </c>
      <c r="J129" s="33" t="str">
        <f t="shared" si="4"/>
        <v>Zunadi</v>
      </c>
      <c r="K129" s="33"/>
      <c r="L129" s="33"/>
      <c r="M129" s="33">
        <f>IF(D129=E129,0,1)</f>
        <v>0</v>
      </c>
      <c r="N129" s="33"/>
      <c r="O129" s="33"/>
      <c r="P129" s="5" t="s">
        <v>2306</v>
      </c>
      <c r="Q129" s="2" t="s">
        <v>390</v>
      </c>
      <c r="R129" s="41">
        <f t="shared" si="3"/>
        <v>128</v>
      </c>
      <c r="S129" s="14"/>
      <c r="T129" s="14"/>
      <c r="U129" s="14"/>
      <c r="V129" s="14"/>
      <c r="W129" s="14"/>
      <c r="X129" s="14"/>
      <c r="Y129" s="14"/>
      <c r="Z129" s="14"/>
      <c r="AA129" s="14" t="s">
        <v>681</v>
      </c>
      <c r="AB129" s="14"/>
      <c r="AC129" s="14"/>
      <c r="AD129" s="14"/>
      <c r="AE129" s="14"/>
      <c r="AF129" s="23">
        <v>340056219</v>
      </c>
      <c r="AG129" s="1">
        <v>3304</v>
      </c>
      <c r="AH129" s="1" t="s">
        <v>424</v>
      </c>
      <c r="AI129" s="1" t="s">
        <v>6442</v>
      </c>
      <c r="AJ129" s="1" t="s">
        <v>6443</v>
      </c>
      <c r="AL129" s="1" t="s">
        <v>6444</v>
      </c>
      <c r="AM129" s="1" t="s">
        <v>5729</v>
      </c>
      <c r="AN129" s="1" t="s">
        <v>5738</v>
      </c>
      <c r="AO129" s="1" t="s">
        <v>5706</v>
      </c>
      <c r="AP129" s="1" t="s">
        <v>5707</v>
      </c>
      <c r="AQ129" s="1" t="s">
        <v>6445</v>
      </c>
      <c r="AR129" s="1" t="s">
        <v>6446</v>
      </c>
      <c r="AS129" s="1">
        <v>82137138338</v>
      </c>
    </row>
    <row r="130" spans="1:45">
      <c r="A130" s="33">
        <v>45482.416115914399</v>
      </c>
      <c r="B130" s="33">
        <v>340014135</v>
      </c>
      <c r="C130" s="5" t="s">
        <v>1834</v>
      </c>
      <c r="D130" s="41" t="s">
        <v>5663</v>
      </c>
      <c r="E130" s="43" t="str">
        <f>VLOOKUP(C130,P$2:Q$539,2,FALSE)</f>
        <v>Yulius Restu Krisna Adi</v>
      </c>
      <c r="F130" s="33"/>
      <c r="G130" s="42" t="str">
        <f t="shared" si="0"/>
        <v>222112427</v>
      </c>
      <c r="H130" s="33" t="str">
        <f t="shared" si="1"/>
        <v>Yulius Restu Krisna Adi</v>
      </c>
      <c r="I130" s="42">
        <f>B130</f>
        <v>340014135</v>
      </c>
      <c r="J130" s="33" t="str">
        <f t="shared" si="4"/>
        <v>Zunadi</v>
      </c>
      <c r="K130" s="33"/>
      <c r="L130" s="33"/>
      <c r="M130" s="33">
        <v>0</v>
      </c>
      <c r="N130" s="33"/>
      <c r="O130" s="33"/>
      <c r="P130" s="5" t="s">
        <v>2314</v>
      </c>
      <c r="Q130" s="2" t="s">
        <v>814</v>
      </c>
      <c r="R130" s="41">
        <f t="shared" si="3"/>
        <v>129</v>
      </c>
      <c r="S130" s="14"/>
      <c r="T130" s="14"/>
      <c r="U130" s="14"/>
      <c r="V130" s="14"/>
      <c r="W130" s="14"/>
      <c r="X130" s="14"/>
      <c r="Y130" s="14"/>
      <c r="Z130" s="14"/>
      <c r="AA130" s="14" t="s">
        <v>474</v>
      </c>
      <c r="AB130" s="14"/>
      <c r="AC130" s="14"/>
      <c r="AD130" s="14"/>
      <c r="AE130" s="14"/>
      <c r="AF130" s="23">
        <v>340056220</v>
      </c>
      <c r="AG130" s="1">
        <v>3521</v>
      </c>
      <c r="AH130" s="1" t="s">
        <v>724</v>
      </c>
      <c r="AI130" s="1" t="s">
        <v>6448</v>
      </c>
      <c r="AJ130" s="1" t="s">
        <v>6449</v>
      </c>
      <c r="AL130" s="1" t="s">
        <v>5737</v>
      </c>
      <c r="AM130" s="1" t="s">
        <v>5729</v>
      </c>
      <c r="AN130" s="1" t="s">
        <v>5705</v>
      </c>
      <c r="AO130" s="1" t="s">
        <v>5706</v>
      </c>
      <c r="AP130" s="1" t="s">
        <v>5739</v>
      </c>
      <c r="AQ130" s="1" t="s">
        <v>6450</v>
      </c>
      <c r="AR130" s="1" t="s">
        <v>6451</v>
      </c>
      <c r="AS130" s="1">
        <v>85725017594</v>
      </c>
    </row>
    <row r="131" spans="1:45">
      <c r="A131" s="33">
        <v>45482.424861134299</v>
      </c>
      <c r="B131" s="33">
        <v>340015976</v>
      </c>
      <c r="C131" s="42" t="s">
        <v>5015</v>
      </c>
      <c r="D131" s="14" t="s">
        <v>590</v>
      </c>
      <c r="E131" s="43" t="str">
        <f>VLOOKUP(C131,P$2:Q$539,2,FALSE)</f>
        <v>Alwan Nabil Hanif</v>
      </c>
      <c r="F131" s="33"/>
      <c r="G131" s="42" t="str">
        <f t="shared" si="0"/>
        <v>212111879</v>
      </c>
      <c r="H131" s="33" t="str">
        <f t="shared" si="1"/>
        <v>Alwan Nabil Hanif</v>
      </c>
      <c r="I131" s="42">
        <f>B131</f>
        <v>340015976</v>
      </c>
      <c r="J131" s="33" t="str">
        <f t="shared" ref="J131:J194" si="5">VLOOKUP(I131,$AF$2:$AS$153,5,FALSE)</f>
        <v>Sri Kuncoro Damayanti</v>
      </c>
      <c r="K131" s="33"/>
      <c r="L131" s="33"/>
      <c r="M131" s="33">
        <f>IF(D131=E131,0,1)</f>
        <v>0</v>
      </c>
      <c r="N131" s="33"/>
      <c r="O131" s="45"/>
      <c r="P131" s="5" t="s">
        <v>2322</v>
      </c>
      <c r="Q131" s="2" t="s">
        <v>612</v>
      </c>
      <c r="R131" s="41">
        <f t="shared" si="3"/>
        <v>130</v>
      </c>
      <c r="S131" s="14"/>
      <c r="T131" s="14"/>
      <c r="U131" s="14"/>
      <c r="V131" s="14"/>
      <c r="W131" s="14"/>
      <c r="X131" s="14"/>
      <c r="Y131" s="14"/>
      <c r="Z131" s="14"/>
      <c r="AA131" s="14" t="s">
        <v>547</v>
      </c>
      <c r="AB131" s="14"/>
      <c r="AC131" s="14"/>
      <c r="AD131" s="14"/>
      <c r="AE131" s="14"/>
      <c r="AF131" s="23">
        <v>340056340</v>
      </c>
      <c r="AG131" s="1">
        <v>3505</v>
      </c>
      <c r="AH131" s="1" t="s">
        <v>629</v>
      </c>
      <c r="AI131" s="1" t="s">
        <v>6453</v>
      </c>
      <c r="AJ131" s="1" t="s">
        <v>6454</v>
      </c>
      <c r="AL131" s="1" t="s">
        <v>6238</v>
      </c>
      <c r="AM131" s="1" t="s">
        <v>5704</v>
      </c>
      <c r="AN131" s="1" t="s">
        <v>5705</v>
      </c>
      <c r="AO131" s="1" t="s">
        <v>5753</v>
      </c>
      <c r="AP131" s="1" t="s">
        <v>5739</v>
      </c>
      <c r="AQ131" s="1" t="s">
        <v>6455</v>
      </c>
      <c r="AR131" s="1" t="s">
        <v>6456</v>
      </c>
      <c r="AS131" s="1">
        <v>85216383828</v>
      </c>
    </row>
    <row r="132" spans="1:45">
      <c r="A132" s="33">
        <v>45482.424861134299</v>
      </c>
      <c r="B132" s="33">
        <v>340015976</v>
      </c>
      <c r="C132" s="42" t="s">
        <v>4663</v>
      </c>
      <c r="D132" s="14" t="s">
        <v>589</v>
      </c>
      <c r="E132" s="43" t="str">
        <f>VLOOKUP(C132,P$2:Q$539,2,FALSE)</f>
        <v>Muhammad Raihan Abhirama</v>
      </c>
      <c r="F132" s="33"/>
      <c r="G132" s="42" t="str">
        <f t="shared" si="0"/>
        <v>212112221</v>
      </c>
      <c r="H132" s="33" t="str">
        <f t="shared" si="1"/>
        <v>Muhammad Raihan Abhirama</v>
      </c>
      <c r="I132" s="42">
        <f>B132</f>
        <v>340015976</v>
      </c>
      <c r="J132" s="33" t="str">
        <f t="shared" si="5"/>
        <v>Sri Kuncoro Damayanti</v>
      </c>
      <c r="K132" s="33"/>
      <c r="L132" s="33"/>
      <c r="M132" s="33">
        <f>IF(D132=E132,0,1)</f>
        <v>0</v>
      </c>
      <c r="N132" s="33"/>
      <c r="O132" s="45"/>
      <c r="P132" s="5" t="s">
        <v>2330</v>
      </c>
      <c r="Q132" s="2" t="s">
        <v>719</v>
      </c>
      <c r="R132" s="41">
        <f t="shared" si="3"/>
        <v>131</v>
      </c>
      <c r="S132" s="14"/>
      <c r="T132" s="14"/>
      <c r="U132" s="14"/>
      <c r="V132" s="14"/>
      <c r="W132" s="14"/>
      <c r="X132" s="14"/>
      <c r="Y132" s="14"/>
      <c r="Z132" s="14"/>
      <c r="AA132" s="14" t="s">
        <v>5664</v>
      </c>
      <c r="AB132" s="14"/>
      <c r="AC132" s="14"/>
      <c r="AD132" s="14"/>
      <c r="AE132" s="14"/>
      <c r="AF132" s="23">
        <v>340056448</v>
      </c>
      <c r="AG132" s="1">
        <v>3527</v>
      </c>
      <c r="AH132" s="1" t="s">
        <v>635</v>
      </c>
      <c r="AI132" s="1" t="s">
        <v>6458</v>
      </c>
      <c r="AJ132" s="1" t="s">
        <v>6459</v>
      </c>
      <c r="AL132" s="1" t="s">
        <v>5737</v>
      </c>
      <c r="AM132" s="1" t="s">
        <v>5729</v>
      </c>
      <c r="AN132" s="1" t="s">
        <v>5705</v>
      </c>
      <c r="AO132" s="1" t="s">
        <v>5706</v>
      </c>
      <c r="AP132" s="1" t="s">
        <v>5739</v>
      </c>
      <c r="AQ132" s="1" t="s">
        <v>6460</v>
      </c>
      <c r="AR132" s="1" t="s">
        <v>6461</v>
      </c>
      <c r="AS132" s="1">
        <v>8562853281</v>
      </c>
    </row>
    <row r="133" spans="1:45">
      <c r="A133" s="33">
        <v>45482.424861134299</v>
      </c>
      <c r="B133" s="33">
        <v>340015976</v>
      </c>
      <c r="C133" s="42" t="s">
        <v>3445</v>
      </c>
      <c r="D133" s="14" t="s">
        <v>586</v>
      </c>
      <c r="E133" s="43" t="str">
        <f>VLOOKUP(C133,P$2:Q$539,2,FALSE)</f>
        <v>RIDWAN NURFIRMAN KUNCORO</v>
      </c>
      <c r="F133" s="33"/>
      <c r="G133" s="42" t="str">
        <f t="shared" si="0"/>
        <v>212112320</v>
      </c>
      <c r="H133" s="33" t="str">
        <f t="shared" si="1"/>
        <v>RIDWAN NURFIRMAN KUNCORO</v>
      </c>
      <c r="I133" s="42">
        <f>B133</f>
        <v>340015976</v>
      </c>
      <c r="J133" s="33" t="str">
        <f t="shared" si="5"/>
        <v>Sri Kuncoro Damayanti</v>
      </c>
      <c r="K133" s="33"/>
      <c r="L133" s="33"/>
      <c r="M133" s="33">
        <f>IF(D133=E133,0,1)</f>
        <v>0</v>
      </c>
      <c r="N133" s="33"/>
      <c r="O133" s="33"/>
      <c r="P133" s="5" t="s">
        <v>2337</v>
      </c>
      <c r="Q133" s="2" t="s">
        <v>301</v>
      </c>
      <c r="R133" s="41">
        <f t="shared" si="3"/>
        <v>132</v>
      </c>
      <c r="S133" s="14"/>
      <c r="T133" s="14"/>
      <c r="U133" s="14"/>
      <c r="V133" s="14"/>
      <c r="W133" s="14"/>
      <c r="X133" s="14"/>
      <c r="Y133" s="14"/>
      <c r="Z133" s="14"/>
      <c r="AA133" s="14" t="s">
        <v>680</v>
      </c>
      <c r="AB133" s="14"/>
      <c r="AC133" s="14"/>
      <c r="AD133" s="14"/>
      <c r="AE133" s="14"/>
      <c r="AF133" s="23">
        <v>340056676</v>
      </c>
      <c r="AG133" s="1">
        <v>7200</v>
      </c>
      <c r="AH133" s="1" t="s">
        <v>875</v>
      </c>
      <c r="AI133" s="1" t="s">
        <v>6463</v>
      </c>
      <c r="AJ133" s="1" t="s">
        <v>6464</v>
      </c>
      <c r="AL133" s="1" t="s">
        <v>6465</v>
      </c>
      <c r="AM133" s="1" t="s">
        <v>5704</v>
      </c>
      <c r="AN133" s="1" t="s">
        <v>5705</v>
      </c>
      <c r="AO133" s="1" t="s">
        <v>5706</v>
      </c>
      <c r="AP133" s="1" t="s">
        <v>5707</v>
      </c>
      <c r="AQ133" s="1" t="s">
        <v>6466</v>
      </c>
      <c r="AR133" s="1" t="s">
        <v>6467</v>
      </c>
      <c r="AS133" s="1">
        <v>81314798313</v>
      </c>
    </row>
    <row r="134" spans="1:45">
      <c r="A134" s="33">
        <v>45482.427358657398</v>
      </c>
      <c r="B134" s="33">
        <v>340055324</v>
      </c>
      <c r="C134" s="42" t="s">
        <v>2013</v>
      </c>
      <c r="D134" s="14" t="s">
        <v>611</v>
      </c>
      <c r="E134" s="43" t="str">
        <f>VLOOKUP(C134,P$2:Q$539,2,FALSE)</f>
        <v>Adien Ilma Mutafaila</v>
      </c>
      <c r="F134" s="33"/>
      <c r="G134" s="42" t="str">
        <f t="shared" si="0"/>
        <v>222111841</v>
      </c>
      <c r="H134" s="33" t="str">
        <f t="shared" si="1"/>
        <v>Adien Ilma Mutafaila</v>
      </c>
      <c r="I134" s="42">
        <f>B134</f>
        <v>340055324</v>
      </c>
      <c r="J134" s="33" t="str">
        <f t="shared" si="5"/>
        <v>Istiqomah Titien Rahmawati</v>
      </c>
      <c r="K134" s="33"/>
      <c r="L134" s="33"/>
      <c r="M134" s="33">
        <f>IF(D134=E134,0,1)</f>
        <v>0</v>
      </c>
      <c r="N134" s="33"/>
      <c r="O134" s="33"/>
      <c r="P134" s="5" t="s">
        <v>2345</v>
      </c>
      <c r="Q134" s="2" t="s">
        <v>409</v>
      </c>
      <c r="R134" s="41">
        <f t="shared" si="3"/>
        <v>133</v>
      </c>
      <c r="S134" s="14"/>
      <c r="T134" s="14"/>
      <c r="U134" s="14"/>
      <c r="V134" s="14"/>
      <c r="W134" s="14"/>
      <c r="X134" s="14"/>
      <c r="Y134" s="14"/>
      <c r="Z134" s="14"/>
      <c r="AA134" s="14" t="s">
        <v>104</v>
      </c>
      <c r="AB134" s="14"/>
      <c r="AC134" s="14"/>
      <c r="AD134" s="14"/>
      <c r="AE134" s="14"/>
      <c r="AF134" s="23">
        <v>340056736</v>
      </c>
      <c r="AG134" s="1">
        <v>3303</v>
      </c>
      <c r="AH134" s="1" t="s">
        <v>419</v>
      </c>
      <c r="AI134" s="1" t="s">
        <v>6469</v>
      </c>
      <c r="AJ134" s="1" t="s">
        <v>6470</v>
      </c>
      <c r="AL134" s="1" t="s">
        <v>6238</v>
      </c>
      <c r="AM134" s="1" t="s">
        <v>5729</v>
      </c>
      <c r="AN134" s="1" t="s">
        <v>5705</v>
      </c>
      <c r="AO134" s="1" t="s">
        <v>5753</v>
      </c>
      <c r="AP134" s="1" t="s">
        <v>5739</v>
      </c>
      <c r="AQ134" s="1" t="s">
        <v>6471</v>
      </c>
      <c r="AR134" s="1" t="s">
        <v>6472</v>
      </c>
      <c r="AS134" s="1">
        <v>85293537722</v>
      </c>
    </row>
    <row r="135" spans="1:45">
      <c r="A135" s="33">
        <v>45482.4288430671</v>
      </c>
      <c r="B135" s="33">
        <v>340055324</v>
      </c>
      <c r="C135" s="42" t="s">
        <v>1826</v>
      </c>
      <c r="D135" s="14" t="s">
        <v>609</v>
      </c>
      <c r="E135" s="43" t="str">
        <f>VLOOKUP(C135,P$2:Q$539,2,FALSE)</f>
        <v>Anang Kurnia Hidayat</v>
      </c>
      <c r="F135" s="33"/>
      <c r="G135" s="42" t="str">
        <f t="shared" si="0"/>
        <v>222111886</v>
      </c>
      <c r="H135" s="33" t="str">
        <f t="shared" si="1"/>
        <v>Anang Kurnia Hidayat</v>
      </c>
      <c r="I135" s="42">
        <f>B135</f>
        <v>340055324</v>
      </c>
      <c r="J135" s="33" t="str">
        <f t="shared" si="5"/>
        <v>Istiqomah Titien Rahmawati</v>
      </c>
      <c r="K135" s="33"/>
      <c r="L135" s="33"/>
      <c r="M135" s="33">
        <f>IF(D135=E135,0,1)</f>
        <v>0</v>
      </c>
      <c r="N135" s="33"/>
      <c r="O135" s="33"/>
      <c r="P135" s="5" t="s">
        <v>2352</v>
      </c>
      <c r="Q135" s="2" t="s">
        <v>591</v>
      </c>
      <c r="R135" s="41">
        <f t="shared" si="3"/>
        <v>134</v>
      </c>
      <c r="S135" s="14"/>
      <c r="T135" s="14"/>
      <c r="U135" s="14"/>
      <c r="V135" s="14"/>
      <c r="W135" s="14"/>
      <c r="X135" s="14"/>
      <c r="Y135" s="14"/>
      <c r="Z135" s="14"/>
      <c r="AA135" s="14" t="s">
        <v>525</v>
      </c>
      <c r="AB135" s="14"/>
      <c r="AC135" s="14"/>
      <c r="AD135" s="14"/>
      <c r="AE135" s="14"/>
      <c r="AF135" s="23">
        <v>340056759</v>
      </c>
      <c r="AG135" s="1">
        <v>3500</v>
      </c>
      <c r="AH135" s="1" t="s">
        <v>641</v>
      </c>
      <c r="AI135" s="1" t="s">
        <v>6474</v>
      </c>
      <c r="AJ135" s="1" t="s">
        <v>6475</v>
      </c>
      <c r="AL135" s="1" t="s">
        <v>5737</v>
      </c>
      <c r="AM135" s="1" t="s">
        <v>5729</v>
      </c>
      <c r="AN135" s="1" t="s">
        <v>5705</v>
      </c>
      <c r="AO135" s="1" t="s">
        <v>5753</v>
      </c>
      <c r="AP135" s="1" t="s">
        <v>5739</v>
      </c>
      <c r="AQ135" s="1" t="s">
        <v>6476</v>
      </c>
      <c r="AR135" s="1" t="s">
        <v>6477</v>
      </c>
      <c r="AS135" s="1">
        <v>81320320404</v>
      </c>
    </row>
    <row r="136" spans="1:45">
      <c r="A136" s="33">
        <v>45482.430066111097</v>
      </c>
      <c r="B136" s="33">
        <v>340055324</v>
      </c>
      <c r="C136" s="42" t="s">
        <v>2322</v>
      </c>
      <c r="D136" s="14" t="s">
        <v>612</v>
      </c>
      <c r="E136" s="43" t="str">
        <f>VLOOKUP(C136,P$2:Q$539,2,FALSE)</f>
        <v>Dinda Alfira Ilmayanti</v>
      </c>
      <c r="F136" s="33"/>
      <c r="G136" s="42" t="str">
        <f t="shared" si="0"/>
        <v>222111993</v>
      </c>
      <c r="H136" s="33" t="str">
        <f t="shared" si="1"/>
        <v>Dinda Alfira Ilmayanti</v>
      </c>
      <c r="I136" s="42">
        <f>B136</f>
        <v>340055324</v>
      </c>
      <c r="J136" s="33" t="str">
        <f t="shared" si="5"/>
        <v>Istiqomah Titien Rahmawati</v>
      </c>
      <c r="K136" s="33"/>
      <c r="L136" s="33"/>
      <c r="M136" s="33">
        <f>IF(D136=E136,0,1)</f>
        <v>0</v>
      </c>
      <c r="N136" s="33"/>
      <c r="O136" s="33"/>
      <c r="P136" s="5" t="s">
        <v>2359</v>
      </c>
      <c r="Q136" s="2" t="s">
        <v>237</v>
      </c>
      <c r="R136" s="41">
        <f t="shared" si="3"/>
        <v>135</v>
      </c>
      <c r="S136" s="14"/>
      <c r="T136" s="14"/>
      <c r="U136" s="14"/>
      <c r="V136" s="14"/>
      <c r="W136" s="14"/>
      <c r="X136" s="14"/>
      <c r="Y136" s="14"/>
      <c r="Z136" s="14"/>
      <c r="AA136" s="14" t="s">
        <v>484</v>
      </c>
      <c r="AB136" s="14"/>
      <c r="AC136" s="14"/>
      <c r="AD136" s="14"/>
      <c r="AE136" s="14"/>
      <c r="AF136" s="23">
        <v>340056809</v>
      </c>
      <c r="AG136" s="1">
        <v>2172</v>
      </c>
      <c r="AH136" s="1" t="s">
        <v>6479</v>
      </c>
      <c r="AI136" s="1" t="s">
        <v>6480</v>
      </c>
      <c r="AJ136" s="1" t="s">
        <v>6481</v>
      </c>
      <c r="AL136" s="1" t="s">
        <v>6238</v>
      </c>
      <c r="AM136" s="1" t="s">
        <v>5704</v>
      </c>
      <c r="AN136" s="1" t="s">
        <v>5705</v>
      </c>
      <c r="AO136" s="1" t="s">
        <v>5706</v>
      </c>
      <c r="AP136" s="1" t="s">
        <v>5707</v>
      </c>
      <c r="AQ136" s="1" t="s">
        <v>6482</v>
      </c>
      <c r="AR136" s="1" t="s">
        <v>6483</v>
      </c>
      <c r="AS136" s="1">
        <v>82174454080</v>
      </c>
    </row>
    <row r="137" spans="1:45">
      <c r="A137" s="33">
        <v>45482.4310776157</v>
      </c>
      <c r="B137" s="33">
        <v>340055324</v>
      </c>
      <c r="C137" s="42" t="s">
        <v>1136</v>
      </c>
      <c r="D137" s="14" t="s">
        <v>613</v>
      </c>
      <c r="E137" s="43" t="str">
        <f>D137</f>
        <v>Anastasia Laurnt</v>
      </c>
      <c r="F137" s="33"/>
      <c r="G137" s="42" t="str">
        <f t="shared" si="0"/>
        <v>212111887</v>
      </c>
      <c r="H137" s="33" t="str">
        <f t="shared" si="1"/>
        <v>Anastasia Laurnt</v>
      </c>
      <c r="I137" s="42">
        <f>B137</f>
        <v>340055324</v>
      </c>
      <c r="J137" s="33" t="str">
        <f t="shared" si="5"/>
        <v>Istiqomah Titien Rahmawati</v>
      </c>
      <c r="K137" s="33"/>
      <c r="L137" s="33"/>
      <c r="M137" s="33">
        <f>IF(D137=E137,0,1)</f>
        <v>0</v>
      </c>
      <c r="N137" s="33"/>
      <c r="O137" s="33"/>
      <c r="P137" s="5" t="s">
        <v>2367</v>
      </c>
      <c r="Q137" s="2" t="s">
        <v>597</v>
      </c>
      <c r="R137" s="41">
        <f t="shared" si="3"/>
        <v>136</v>
      </c>
      <c r="S137" s="14"/>
      <c r="T137" s="14"/>
      <c r="U137" s="14"/>
      <c r="V137" s="14"/>
      <c r="W137" s="14"/>
      <c r="X137" s="14"/>
      <c r="Y137" s="14"/>
      <c r="Z137" s="14"/>
      <c r="AA137" s="14" t="s">
        <v>601</v>
      </c>
      <c r="AB137" s="14"/>
      <c r="AC137" s="14"/>
      <c r="AD137" s="14"/>
      <c r="AE137" s="14"/>
      <c r="AF137" s="23">
        <v>340056867</v>
      </c>
      <c r="AG137" s="1">
        <v>7407</v>
      </c>
      <c r="AH137" s="1" t="s">
        <v>908</v>
      </c>
      <c r="AI137" s="1" t="s">
        <v>6485</v>
      </c>
      <c r="AJ137" s="1" t="s">
        <v>6486</v>
      </c>
      <c r="AL137" s="1" t="s">
        <v>6238</v>
      </c>
      <c r="AM137" s="1" t="s">
        <v>5729</v>
      </c>
      <c r="AN137" s="1" t="s">
        <v>5705</v>
      </c>
      <c r="AO137" s="1" t="s">
        <v>5706</v>
      </c>
      <c r="AP137" s="1" t="s">
        <v>5739</v>
      </c>
      <c r="AQ137" s="1" t="s">
        <v>6487</v>
      </c>
      <c r="AR137" s="1" t="s">
        <v>6488</v>
      </c>
      <c r="AS137" s="1">
        <v>82191918081</v>
      </c>
    </row>
    <row r="138" spans="1:45">
      <c r="A138" s="33">
        <v>45482.431837881901</v>
      </c>
      <c r="B138" s="33">
        <v>340017839</v>
      </c>
      <c r="C138" s="42" t="s">
        <v>4414</v>
      </c>
      <c r="D138" s="14" t="s">
        <v>336</v>
      </c>
      <c r="E138" s="43" t="str">
        <f>VLOOKUP(C138,P$2:Q$539,2,FALSE)</f>
        <v>Gibson Daniel Andrianto Nainggolan</v>
      </c>
      <c r="F138" s="33"/>
      <c r="G138" s="42" t="str">
        <f t="shared" si="0"/>
        <v>222011335</v>
      </c>
      <c r="H138" s="33" t="str">
        <f t="shared" si="1"/>
        <v>Gibson Daniel Andrianto Nainggolan</v>
      </c>
      <c r="I138" s="42">
        <f>B138</f>
        <v>340017839</v>
      </c>
      <c r="J138" s="33" t="str">
        <f t="shared" si="5"/>
        <v>Ibnu Mubarok</v>
      </c>
      <c r="K138" s="33"/>
      <c r="L138" s="33"/>
      <c r="M138" s="33">
        <f>IF(D138=E138,0,1)</f>
        <v>0</v>
      </c>
      <c r="N138" s="33"/>
      <c r="O138" s="33"/>
      <c r="P138" s="5" t="s">
        <v>2374</v>
      </c>
      <c r="Q138" s="2" t="s">
        <v>2375</v>
      </c>
      <c r="R138" s="41">
        <f t="shared" si="3"/>
        <v>137</v>
      </c>
      <c r="S138" s="14"/>
      <c r="T138" s="14"/>
      <c r="U138" s="14"/>
      <c r="V138" s="14"/>
      <c r="W138" s="14"/>
      <c r="X138" s="14"/>
      <c r="Y138" s="14"/>
      <c r="Z138" s="14"/>
      <c r="AA138" s="14" t="s">
        <v>443</v>
      </c>
      <c r="AB138" s="14"/>
      <c r="AC138" s="14"/>
      <c r="AD138" s="14"/>
      <c r="AE138" s="14"/>
      <c r="AF138" s="23">
        <v>340056882</v>
      </c>
      <c r="AG138" s="1">
        <v>3306</v>
      </c>
      <c r="AH138" s="1" t="s">
        <v>438</v>
      </c>
      <c r="AI138" s="1" t="s">
        <v>6490</v>
      </c>
      <c r="AJ138" s="1" t="s">
        <v>6491</v>
      </c>
      <c r="AL138" s="1" t="s">
        <v>5737</v>
      </c>
      <c r="AM138" s="1" t="s">
        <v>5704</v>
      </c>
      <c r="AN138" s="1" t="s">
        <v>5705</v>
      </c>
      <c r="AO138" s="1" t="s">
        <v>5706</v>
      </c>
      <c r="AP138" s="1" t="s">
        <v>5739</v>
      </c>
      <c r="AQ138" s="1" t="s">
        <v>6492</v>
      </c>
      <c r="AR138" s="1" t="s">
        <v>6493</v>
      </c>
      <c r="AS138" s="1">
        <v>85647097440</v>
      </c>
    </row>
    <row r="139" spans="1:45">
      <c r="A139" s="33">
        <v>45482.438869513899</v>
      </c>
      <c r="B139" s="33">
        <v>340019258</v>
      </c>
      <c r="C139" s="46" t="s">
        <v>3088</v>
      </c>
      <c r="D139" s="14" t="s">
        <v>759</v>
      </c>
      <c r="E139" s="43" t="str">
        <f>VLOOKUP(C139,P$2:Q$539,2,FALSE)</f>
        <v>Arikhza Saputri</v>
      </c>
      <c r="F139" s="33"/>
      <c r="G139" s="42" t="str">
        <f t="shared" si="0"/>
        <v>112212513</v>
      </c>
      <c r="H139" s="33" t="str">
        <f t="shared" si="1"/>
        <v>Arikhza Saputri</v>
      </c>
      <c r="I139" s="42">
        <f>B139</f>
        <v>340019258</v>
      </c>
      <c r="J139" s="33" t="str">
        <f t="shared" si="5"/>
        <v>Emi Arifiliana</v>
      </c>
      <c r="K139" s="33"/>
      <c r="L139" s="33"/>
      <c r="M139" s="33">
        <f>IF(D139=E139,0,1)</f>
        <v>0</v>
      </c>
      <c r="N139" s="33"/>
      <c r="O139" s="33"/>
      <c r="P139" s="5" t="s">
        <v>2384</v>
      </c>
      <c r="Q139" s="2" t="s">
        <v>804</v>
      </c>
      <c r="R139" s="41">
        <f t="shared" si="3"/>
        <v>138</v>
      </c>
      <c r="S139" s="14"/>
      <c r="T139" s="14"/>
      <c r="U139" s="14"/>
      <c r="V139" s="14"/>
      <c r="W139" s="14"/>
      <c r="X139" s="14"/>
      <c r="Y139" s="14"/>
      <c r="Z139" s="14"/>
      <c r="AA139" s="14" t="s">
        <v>799</v>
      </c>
      <c r="AB139" s="14"/>
      <c r="AC139" s="14"/>
      <c r="AD139" s="14"/>
      <c r="AE139" s="14"/>
      <c r="AF139" s="23">
        <v>340056918</v>
      </c>
      <c r="AG139" s="1">
        <v>3324</v>
      </c>
      <c r="AH139" s="1" t="s">
        <v>394</v>
      </c>
      <c r="AI139" s="1" t="s">
        <v>6495</v>
      </c>
      <c r="AJ139" s="1" t="s">
        <v>6496</v>
      </c>
      <c r="AL139" s="1" t="s">
        <v>6497</v>
      </c>
      <c r="AM139" s="1" t="s">
        <v>5729</v>
      </c>
      <c r="AN139" s="1" t="s">
        <v>5705</v>
      </c>
      <c r="AO139" s="1" t="s">
        <v>5706</v>
      </c>
      <c r="AP139" s="1" t="s">
        <v>5707</v>
      </c>
      <c r="AQ139" s="1" t="s">
        <v>6498</v>
      </c>
      <c r="AR139" s="1" t="s">
        <v>6499</v>
      </c>
      <c r="AS139" s="1">
        <v>81267409935</v>
      </c>
    </row>
    <row r="140" spans="1:45">
      <c r="A140" s="33">
        <v>45482.438869513899</v>
      </c>
      <c r="B140" s="33">
        <v>340019258</v>
      </c>
      <c r="C140" s="46" t="s">
        <v>3235</v>
      </c>
      <c r="D140" s="14" t="s">
        <v>763</v>
      </c>
      <c r="E140" s="43" t="str">
        <f>VLOOKUP(C140,P$2:Q$539,2,FALSE)</f>
        <v>Emily Azizaida Budikusuma</v>
      </c>
      <c r="F140" s="33"/>
      <c r="G140" s="42" t="str">
        <f t="shared" si="0"/>
        <v>212112018</v>
      </c>
      <c r="H140" s="33" t="str">
        <f t="shared" si="1"/>
        <v>Emily Azizaida Budikusuma</v>
      </c>
      <c r="I140" s="42">
        <f>B140</f>
        <v>340019258</v>
      </c>
      <c r="J140" s="33" t="str">
        <f t="shared" si="5"/>
        <v>Emi Arifiliana</v>
      </c>
      <c r="K140" s="33"/>
      <c r="L140" s="33"/>
      <c r="M140" s="33">
        <f>IF(D140=E140,0,1)</f>
        <v>0</v>
      </c>
      <c r="N140" s="51"/>
      <c r="O140" s="51"/>
      <c r="P140" s="5" t="s">
        <v>2391</v>
      </c>
      <c r="Q140" s="2" t="s">
        <v>666</v>
      </c>
      <c r="R140" s="41">
        <f t="shared" si="3"/>
        <v>139</v>
      </c>
      <c r="S140" s="14"/>
      <c r="T140" s="14"/>
      <c r="U140" s="14"/>
      <c r="V140" s="14"/>
      <c r="W140" s="14"/>
      <c r="X140" s="14"/>
      <c r="Y140" s="14"/>
      <c r="Z140" s="14"/>
      <c r="AA140" s="14" t="s">
        <v>790</v>
      </c>
      <c r="AB140" s="14"/>
      <c r="AC140" s="14"/>
      <c r="AD140" s="14"/>
      <c r="AE140" s="14"/>
      <c r="AF140" s="23">
        <v>340057016</v>
      </c>
      <c r="AG140" s="1">
        <v>3500</v>
      </c>
      <c r="AH140" s="1" t="s">
        <v>641</v>
      </c>
      <c r="AI140" s="1" t="s">
        <v>6501</v>
      </c>
      <c r="AJ140" s="1" t="s">
        <v>6502</v>
      </c>
      <c r="AL140" s="1" t="s">
        <v>6503</v>
      </c>
      <c r="AM140" s="1" t="s">
        <v>5704</v>
      </c>
      <c r="AN140" s="1" t="s">
        <v>5705</v>
      </c>
      <c r="AO140" s="1" t="s">
        <v>5706</v>
      </c>
      <c r="AP140" s="1" t="s">
        <v>5707</v>
      </c>
      <c r="AQ140" s="1" t="s">
        <v>6504</v>
      </c>
      <c r="AR140" s="1" t="s">
        <v>6505</v>
      </c>
      <c r="AS140" s="1">
        <v>85646348005</v>
      </c>
    </row>
    <row r="141" spans="1:45">
      <c r="A141" s="33">
        <v>45482.438869513899</v>
      </c>
      <c r="B141" s="33">
        <v>340019258</v>
      </c>
      <c r="C141" s="46" t="s">
        <v>3352</v>
      </c>
      <c r="D141" s="14" t="s">
        <v>764</v>
      </c>
      <c r="E141" s="43" t="str">
        <f>VLOOKUP(C141,P$2:Q$539,2,FALSE)</f>
        <v>Insan Dienuari</v>
      </c>
      <c r="F141" s="33"/>
      <c r="G141" s="42" t="str">
        <f t="shared" si="0"/>
        <v>212112113</v>
      </c>
      <c r="H141" s="33" t="str">
        <f t="shared" si="1"/>
        <v>Insan Dienuari</v>
      </c>
      <c r="I141" s="42">
        <f>B141</f>
        <v>340019258</v>
      </c>
      <c r="J141" s="33" t="str">
        <f t="shared" si="5"/>
        <v>Emi Arifiliana</v>
      </c>
      <c r="K141" s="33"/>
      <c r="L141" s="33"/>
      <c r="M141" s="33">
        <f>IF(D141=E141,0,1)</f>
        <v>0</v>
      </c>
      <c r="N141" s="33"/>
      <c r="O141" s="33"/>
      <c r="P141" s="5" t="s">
        <v>2399</v>
      </c>
      <c r="Q141" s="2" t="s">
        <v>547</v>
      </c>
      <c r="R141" s="41">
        <f t="shared" si="3"/>
        <v>140</v>
      </c>
      <c r="S141" s="14"/>
      <c r="T141" s="14"/>
      <c r="U141" s="14"/>
      <c r="V141" s="14"/>
      <c r="W141" s="14"/>
      <c r="X141" s="14"/>
      <c r="Y141" s="14"/>
      <c r="Z141" s="14"/>
      <c r="AA141" s="14" t="s">
        <v>425</v>
      </c>
      <c r="AB141" s="14"/>
      <c r="AC141" s="14"/>
      <c r="AD141" s="14"/>
      <c r="AE141" s="14"/>
      <c r="AF141" s="23">
        <v>340057200</v>
      </c>
      <c r="AG141" s="1">
        <v>7409</v>
      </c>
      <c r="AH141" s="1" t="s">
        <v>912</v>
      </c>
      <c r="AI141" s="1" t="s">
        <v>6507</v>
      </c>
      <c r="AJ141" s="1" t="s">
        <v>6508</v>
      </c>
      <c r="AL141" s="1" t="s">
        <v>5737</v>
      </c>
      <c r="AM141" s="1" t="s">
        <v>5729</v>
      </c>
      <c r="AN141" s="1" t="s">
        <v>5705</v>
      </c>
      <c r="AO141" s="1" t="s">
        <v>5706</v>
      </c>
      <c r="AP141" s="1" t="s">
        <v>5739</v>
      </c>
      <c r="AQ141" s="1" t="s">
        <v>6509</v>
      </c>
      <c r="AR141" s="1" t="s">
        <v>6510</v>
      </c>
      <c r="AS141" s="1">
        <v>82311753750</v>
      </c>
    </row>
    <row r="142" spans="1:45">
      <c r="A142" s="33">
        <v>45482.438869513899</v>
      </c>
      <c r="B142" s="33">
        <v>340019258</v>
      </c>
      <c r="C142" s="46" t="s">
        <v>5431</v>
      </c>
      <c r="D142" s="14" t="s">
        <v>762</v>
      </c>
      <c r="E142" s="43" t="str">
        <f>VLOOKUP(C142,P$2:Q$539,2,FALSE)</f>
        <v>Linda Rahmawati</v>
      </c>
      <c r="F142" s="33"/>
      <c r="G142" s="42" t="str">
        <f t="shared" si="0"/>
        <v>112212705</v>
      </c>
      <c r="H142" s="33" t="str">
        <f t="shared" si="1"/>
        <v>Linda Rahmawati</v>
      </c>
      <c r="I142" s="42">
        <f>B142</f>
        <v>340019258</v>
      </c>
      <c r="J142" s="33" t="str">
        <f t="shared" si="5"/>
        <v>Emi Arifiliana</v>
      </c>
      <c r="K142" s="33"/>
      <c r="L142" s="33"/>
      <c r="M142" s="33">
        <f>IF(D142=E142,0,1)</f>
        <v>0</v>
      </c>
      <c r="N142" s="33"/>
      <c r="O142" s="33"/>
      <c r="P142" s="5" t="s">
        <v>2407</v>
      </c>
      <c r="Q142" s="2" t="s">
        <v>207</v>
      </c>
      <c r="R142" s="41">
        <f t="shared" si="3"/>
        <v>141</v>
      </c>
      <c r="S142" s="14"/>
      <c r="T142" s="14"/>
      <c r="U142" s="14"/>
      <c r="V142" s="14"/>
      <c r="W142" s="14"/>
      <c r="X142" s="14"/>
      <c r="Y142" s="14"/>
      <c r="Z142" s="14"/>
      <c r="AA142" s="14" t="s">
        <v>5665</v>
      </c>
      <c r="AB142" s="14"/>
      <c r="AC142" s="14"/>
      <c r="AD142" s="14"/>
      <c r="AE142" s="14"/>
      <c r="AF142" s="23">
        <v>340057201</v>
      </c>
      <c r="AG142" s="1">
        <v>3101</v>
      </c>
      <c r="AH142" s="1" t="s">
        <v>259</v>
      </c>
      <c r="AI142" s="1" t="s">
        <v>6512</v>
      </c>
      <c r="AJ142" s="1" t="s">
        <v>6513</v>
      </c>
      <c r="AL142" s="1" t="s">
        <v>6497</v>
      </c>
      <c r="AM142" s="1" t="s">
        <v>5729</v>
      </c>
      <c r="AN142" s="1" t="s">
        <v>5738</v>
      </c>
      <c r="AO142" s="1" t="s">
        <v>5706</v>
      </c>
      <c r="AP142" s="1" t="s">
        <v>5707</v>
      </c>
      <c r="AQ142" s="1" t="s">
        <v>6514</v>
      </c>
      <c r="AR142" s="1" t="s">
        <v>6515</v>
      </c>
      <c r="AS142" s="1">
        <v>82294757757</v>
      </c>
    </row>
    <row r="143" spans="1:45">
      <c r="A143" s="33">
        <v>45482.447357557903</v>
      </c>
      <c r="B143" s="33">
        <v>340050152</v>
      </c>
      <c r="C143" s="42" t="s">
        <v>4252</v>
      </c>
      <c r="D143" s="14" t="s">
        <v>5645</v>
      </c>
      <c r="E143" s="43" t="str">
        <f>VLOOKUP(C143,P$2:Q$539,2,FALSE)</f>
        <v>Melina Zati Izzah</v>
      </c>
      <c r="F143" s="33"/>
      <c r="G143" s="42" t="str">
        <f t="shared" si="0"/>
        <v>112212728</v>
      </c>
      <c r="H143" s="33" t="str">
        <f t="shared" si="1"/>
        <v>Melina Zati Izzah</v>
      </c>
      <c r="I143" s="42">
        <f>B143</f>
        <v>340050152</v>
      </c>
      <c r="J143" s="33" t="str">
        <f t="shared" si="5"/>
        <v>Meiliya Tri Cahyaningrum</v>
      </c>
      <c r="K143" s="33"/>
      <c r="L143" s="33"/>
      <c r="M143" s="33">
        <v>0</v>
      </c>
      <c r="N143" s="33"/>
      <c r="O143" s="33"/>
      <c r="P143" s="5" t="s">
        <v>2414</v>
      </c>
      <c r="Q143" s="2" t="s">
        <v>268</v>
      </c>
      <c r="R143" s="41">
        <f t="shared" si="3"/>
        <v>142</v>
      </c>
      <c r="S143" s="14"/>
      <c r="T143" s="14"/>
      <c r="U143" s="14"/>
      <c r="V143" s="14"/>
      <c r="W143" s="14"/>
      <c r="X143" s="14"/>
      <c r="Y143" s="14"/>
      <c r="Z143" s="14"/>
      <c r="AA143" s="14" t="s">
        <v>5666</v>
      </c>
      <c r="AB143" s="14"/>
      <c r="AC143" s="14"/>
      <c r="AD143" s="14"/>
      <c r="AE143" s="14"/>
      <c r="AF143" s="23">
        <v>340057255</v>
      </c>
      <c r="AG143" s="1">
        <v>1700</v>
      </c>
      <c r="AH143" s="1" t="s">
        <v>182</v>
      </c>
      <c r="AI143" s="1" t="s">
        <v>6517</v>
      </c>
      <c r="AJ143" s="1" t="s">
        <v>6518</v>
      </c>
      <c r="AL143" s="1" t="s">
        <v>6085</v>
      </c>
      <c r="AM143" s="1" t="s">
        <v>5729</v>
      </c>
      <c r="AN143" s="1" t="s">
        <v>5705</v>
      </c>
      <c r="AO143" s="1" t="s">
        <v>5753</v>
      </c>
      <c r="AP143" s="1" t="s">
        <v>5739</v>
      </c>
      <c r="AQ143" s="1" t="s">
        <v>6519</v>
      </c>
      <c r="AR143" s="1" t="s">
        <v>6520</v>
      </c>
      <c r="AS143" s="1">
        <v>85311944158</v>
      </c>
    </row>
    <row r="144" spans="1:45">
      <c r="A144" s="33">
        <v>45482.475575219898</v>
      </c>
      <c r="B144" s="33">
        <v>340016082</v>
      </c>
      <c r="C144" s="42" t="s">
        <v>2857</v>
      </c>
      <c r="D144" s="14" t="s">
        <v>594</v>
      </c>
      <c r="E144" s="43" t="str">
        <f>VLOOKUP(C144,P$2:Q$539,2,FALSE)</f>
        <v>Gavin Atha Wisesa</v>
      </c>
      <c r="F144" s="33"/>
      <c r="G144" s="42" t="str">
        <f t="shared" si="0"/>
        <v>222112069</v>
      </c>
      <c r="H144" s="33" t="str">
        <f t="shared" si="1"/>
        <v>Gavin Atha Wisesa</v>
      </c>
      <c r="I144" s="42">
        <f>B144</f>
        <v>340016082</v>
      </c>
      <c r="J144" s="33" t="str">
        <f t="shared" si="5"/>
        <v>Heru Kusharjanto</v>
      </c>
      <c r="K144" s="33"/>
      <c r="L144" s="33"/>
      <c r="M144" s="33">
        <f>IF(D144=E144,0,1)</f>
        <v>0</v>
      </c>
      <c r="N144" s="33"/>
      <c r="O144" s="45"/>
      <c r="P144" s="5" t="s">
        <v>2424</v>
      </c>
      <c r="Q144" s="2" t="s">
        <v>357</v>
      </c>
      <c r="R144" s="41">
        <f t="shared" si="3"/>
        <v>143</v>
      </c>
      <c r="S144" s="14"/>
      <c r="T144" s="14"/>
      <c r="U144" s="14"/>
      <c r="V144" s="14"/>
      <c r="W144" s="14"/>
      <c r="X144" s="14"/>
      <c r="Y144" s="14"/>
      <c r="Z144" s="14"/>
      <c r="AA144" s="14" t="s">
        <v>764</v>
      </c>
      <c r="AB144" s="14"/>
      <c r="AC144" s="14"/>
      <c r="AD144" s="14"/>
      <c r="AE144" s="14"/>
      <c r="AF144" s="23">
        <v>340057405</v>
      </c>
      <c r="AG144" s="1">
        <v>1373</v>
      </c>
      <c r="AH144" s="1" t="s">
        <v>6522</v>
      </c>
      <c r="AI144" s="1" t="s">
        <v>6523</v>
      </c>
      <c r="AJ144" s="1" t="s">
        <v>6524</v>
      </c>
      <c r="AL144" s="1" t="s">
        <v>5737</v>
      </c>
      <c r="AM144" s="1" t="s">
        <v>5729</v>
      </c>
      <c r="AN144" s="1" t="s">
        <v>5705</v>
      </c>
      <c r="AO144" s="1" t="s">
        <v>5706</v>
      </c>
      <c r="AP144" s="1" t="s">
        <v>5739</v>
      </c>
      <c r="AQ144" s="1" t="s">
        <v>6525</v>
      </c>
      <c r="AR144" s="1" t="s">
        <v>6526</v>
      </c>
      <c r="AS144" s="1">
        <v>85319076559</v>
      </c>
    </row>
    <row r="145" spans="1:45">
      <c r="A145" s="33">
        <v>45482.475575219898</v>
      </c>
      <c r="B145" s="33">
        <v>340016082</v>
      </c>
      <c r="C145" s="42" t="s">
        <v>2614</v>
      </c>
      <c r="D145" s="14" t="s">
        <v>598</v>
      </c>
      <c r="E145" s="43" t="str">
        <f>VLOOKUP(C145,P$2:Q$539,2,FALSE)</f>
        <v>Muhammad Rizqi Abdulquddus</v>
      </c>
      <c r="F145" s="33"/>
      <c r="G145" s="42" t="str">
        <f t="shared" si="0"/>
        <v>212112223</v>
      </c>
      <c r="H145" s="33" t="str">
        <f t="shared" si="1"/>
        <v>Muhammad Rizqi Abdulquddus</v>
      </c>
      <c r="I145" s="42">
        <f>B145</f>
        <v>340016082</v>
      </c>
      <c r="J145" s="33" t="str">
        <f t="shared" si="5"/>
        <v>Heru Kusharjanto</v>
      </c>
      <c r="K145" s="33"/>
      <c r="L145" s="33"/>
      <c r="M145" s="33">
        <f>IF(D145=E145,0,1)</f>
        <v>0</v>
      </c>
      <c r="N145" s="33"/>
      <c r="O145" s="45"/>
      <c r="P145" s="5" t="s">
        <v>2433</v>
      </c>
      <c r="Q145" s="2" t="s">
        <v>2434</v>
      </c>
      <c r="R145" s="41">
        <f t="shared" si="3"/>
        <v>144</v>
      </c>
      <c r="S145" s="14"/>
      <c r="T145" s="14"/>
      <c r="U145" s="14"/>
      <c r="V145" s="14"/>
      <c r="W145" s="14"/>
      <c r="X145" s="14"/>
      <c r="Y145" s="14"/>
      <c r="Z145" s="14"/>
      <c r="AA145" s="14" t="s">
        <v>584</v>
      </c>
      <c r="AB145" s="14"/>
      <c r="AC145" s="14"/>
      <c r="AD145" s="14"/>
      <c r="AE145" s="14"/>
      <c r="AF145" s="23">
        <v>340057540</v>
      </c>
      <c r="AG145" s="1">
        <v>5103</v>
      </c>
      <c r="AH145" s="1" t="s">
        <v>789</v>
      </c>
      <c r="AI145" s="1" t="s">
        <v>6528</v>
      </c>
      <c r="AJ145" s="1" t="s">
        <v>6529</v>
      </c>
      <c r="AL145" s="1" t="s">
        <v>6530</v>
      </c>
      <c r="AM145" s="1" t="s">
        <v>5704</v>
      </c>
      <c r="AN145" s="1" t="s">
        <v>5705</v>
      </c>
      <c r="AO145" s="1" t="s">
        <v>5706</v>
      </c>
      <c r="AP145" s="1" t="s">
        <v>5707</v>
      </c>
      <c r="AQ145" s="1" t="s">
        <v>6531</v>
      </c>
      <c r="AR145" s="1" t="s">
        <v>6532</v>
      </c>
      <c r="AS145" s="1">
        <v>87861915889</v>
      </c>
    </row>
    <row r="146" spans="1:45">
      <c r="A146" s="33">
        <v>45482.475575219898</v>
      </c>
      <c r="B146" s="33">
        <v>340016082</v>
      </c>
      <c r="C146" s="42" t="s">
        <v>4046</v>
      </c>
      <c r="D146" s="14" t="s">
        <v>600</v>
      </c>
      <c r="E146" s="43" t="str">
        <f>VLOOKUP(C146,P$2:Q$539,2,FALSE)</f>
        <v>Nur Hanifah Miftahul Jannah</v>
      </c>
      <c r="F146" s="33"/>
      <c r="G146" s="42" t="str">
        <f t="shared" si="0"/>
        <v>212112270</v>
      </c>
      <c r="H146" s="33" t="str">
        <f t="shared" si="1"/>
        <v>Nur Hanifah Miftahul Jannah</v>
      </c>
      <c r="I146" s="42">
        <f>B146</f>
        <v>340016082</v>
      </c>
      <c r="J146" s="33" t="str">
        <f t="shared" si="5"/>
        <v>Heru Kusharjanto</v>
      </c>
      <c r="K146" s="33"/>
      <c r="L146" s="33"/>
      <c r="M146" s="33">
        <f>IF(D146=E146,0,1)</f>
        <v>0</v>
      </c>
      <c r="N146" s="33"/>
      <c r="O146" s="33"/>
      <c r="P146" s="5" t="s">
        <v>2443</v>
      </c>
      <c r="Q146" s="2" t="s">
        <v>2444</v>
      </c>
      <c r="R146" s="41">
        <f t="shared" si="3"/>
        <v>145</v>
      </c>
      <c r="S146" s="14"/>
      <c r="T146" s="14"/>
      <c r="U146" s="14"/>
      <c r="V146" s="14"/>
      <c r="W146" s="14"/>
      <c r="X146" s="14"/>
      <c r="Y146" s="14"/>
      <c r="Z146" s="14"/>
      <c r="AA146" s="14" t="s">
        <v>570</v>
      </c>
      <c r="AB146" s="14"/>
      <c r="AC146" s="14"/>
      <c r="AD146" s="14"/>
      <c r="AE146" s="14"/>
      <c r="AF146" s="23">
        <v>340057795</v>
      </c>
      <c r="AG146" s="1">
        <v>6201</v>
      </c>
      <c r="AH146" s="1" t="s">
        <v>848</v>
      </c>
      <c r="AI146" s="1" t="s">
        <v>6534</v>
      </c>
      <c r="AJ146" s="1" t="s">
        <v>6535</v>
      </c>
      <c r="AL146" s="1" t="s">
        <v>5752</v>
      </c>
      <c r="AM146" s="1" t="s">
        <v>5704</v>
      </c>
      <c r="AN146" s="1" t="s">
        <v>5705</v>
      </c>
      <c r="AO146" s="1" t="s">
        <v>5706</v>
      </c>
      <c r="AP146" s="1" t="s">
        <v>5739</v>
      </c>
      <c r="AQ146" s="1" t="s">
        <v>6536</v>
      </c>
      <c r="AR146" s="1" t="s">
        <v>6537</v>
      </c>
      <c r="AS146" s="1">
        <v>82194650922</v>
      </c>
    </row>
    <row r="147" spans="1:45">
      <c r="A147" s="33">
        <v>45482.475575219898</v>
      </c>
      <c r="B147" s="33">
        <v>340016082</v>
      </c>
      <c r="C147" s="42" t="s">
        <v>2352</v>
      </c>
      <c r="D147" s="14" t="s">
        <v>591</v>
      </c>
      <c r="E147" s="43" t="str">
        <f>VLOOKUP(C147,P$2:Q$539,2,FALSE)</f>
        <v>Sofi Zamzanah</v>
      </c>
      <c r="F147" s="33"/>
      <c r="G147" s="42" t="str">
        <f t="shared" si="0"/>
        <v>222112376</v>
      </c>
      <c r="H147" s="33" t="str">
        <f t="shared" si="1"/>
        <v>Sofi Zamzanah</v>
      </c>
      <c r="I147" s="42">
        <f>B147</f>
        <v>340016082</v>
      </c>
      <c r="J147" s="33" t="str">
        <f t="shared" si="5"/>
        <v>Heru Kusharjanto</v>
      </c>
      <c r="K147" s="33"/>
      <c r="L147" s="33"/>
      <c r="M147" s="33">
        <f>IF(D147=E147,0,1)</f>
        <v>0</v>
      </c>
      <c r="N147" s="33"/>
      <c r="O147" s="33"/>
      <c r="P147" s="5" t="s">
        <v>2451</v>
      </c>
      <c r="Q147" s="2" t="s">
        <v>332</v>
      </c>
      <c r="R147" s="41">
        <f t="shared" si="3"/>
        <v>146</v>
      </c>
      <c r="S147" s="14"/>
      <c r="T147" s="14"/>
      <c r="U147" s="14"/>
      <c r="V147" s="14"/>
      <c r="W147" s="14"/>
      <c r="X147" s="14"/>
      <c r="Y147" s="14"/>
      <c r="Z147" s="14"/>
      <c r="AA147" s="14" t="s">
        <v>5667</v>
      </c>
      <c r="AB147" s="14"/>
      <c r="AC147" s="14"/>
      <c r="AD147" s="14"/>
      <c r="AE147" s="14"/>
      <c r="AF147" s="23">
        <v>340058269</v>
      </c>
      <c r="AG147" s="1">
        <v>3171</v>
      </c>
      <c r="AH147" s="1" t="s">
        <v>267</v>
      </c>
      <c r="AI147" s="1" t="s">
        <v>6539</v>
      </c>
      <c r="AJ147" s="1" t="s">
        <v>6540</v>
      </c>
      <c r="AK147" s="1" t="s">
        <v>1191</v>
      </c>
      <c r="AL147" s="1" t="s">
        <v>5752</v>
      </c>
      <c r="AM147" s="1" t="s">
        <v>5729</v>
      </c>
      <c r="AN147" s="1" t="s">
        <v>5705</v>
      </c>
      <c r="AO147" s="1" t="s">
        <v>5706</v>
      </c>
      <c r="AP147" s="1" t="s">
        <v>5739</v>
      </c>
      <c r="AQ147" s="1" t="s">
        <v>6541</v>
      </c>
      <c r="AR147" s="1" t="s">
        <v>6542</v>
      </c>
      <c r="AS147" s="1">
        <v>81380197832</v>
      </c>
    </row>
    <row r="148" spans="1:45">
      <c r="A148" s="33">
        <v>45482.475770034704</v>
      </c>
      <c r="B148" s="33">
        <v>340016991</v>
      </c>
      <c r="C148" s="42" t="s">
        <v>2843</v>
      </c>
      <c r="D148" s="14" t="s">
        <v>599</v>
      </c>
      <c r="E148" s="43" t="str">
        <f>VLOOKUP(C148,P$2:Q$539,2,FALSE)</f>
        <v>Adilla Khoirunnisa</v>
      </c>
      <c r="F148" s="33"/>
      <c r="G148" s="42" t="str">
        <f t="shared" si="0"/>
        <v>212111842</v>
      </c>
      <c r="H148" s="33" t="str">
        <f t="shared" si="1"/>
        <v>Adilla Khoirunnisa</v>
      </c>
      <c r="I148" s="42">
        <f>B148</f>
        <v>340016991</v>
      </c>
      <c r="J148" s="33" t="str">
        <f t="shared" si="5"/>
        <v>Catur Didi Wahyudi</v>
      </c>
      <c r="K148" s="33"/>
      <c r="L148" s="33"/>
      <c r="M148" s="33">
        <f>IF(D148=E148,0,1)</f>
        <v>0</v>
      </c>
      <c r="N148" s="33"/>
      <c r="O148" s="33"/>
      <c r="P148" s="5" t="s">
        <v>2458</v>
      </c>
      <c r="Q148" s="2" t="s">
        <v>2459</v>
      </c>
      <c r="R148" s="41">
        <f t="shared" si="3"/>
        <v>147</v>
      </c>
      <c r="S148" s="14"/>
      <c r="T148" s="14"/>
      <c r="U148" s="14"/>
      <c r="V148" s="14"/>
      <c r="W148" s="14"/>
      <c r="X148" s="14"/>
      <c r="Y148" s="14"/>
      <c r="Z148" s="14"/>
      <c r="AA148" s="14" t="s">
        <v>5668</v>
      </c>
      <c r="AB148" s="14"/>
      <c r="AC148" s="14"/>
      <c r="AD148" s="14"/>
      <c r="AE148" s="14"/>
      <c r="AF148" s="23">
        <v>340058432</v>
      </c>
      <c r="AG148" s="1">
        <v>5106</v>
      </c>
      <c r="AH148" s="1" t="s">
        <v>793</v>
      </c>
      <c r="AI148" s="1" t="s">
        <v>6544</v>
      </c>
      <c r="AJ148" s="1" t="s">
        <v>6545</v>
      </c>
      <c r="AL148" s="1" t="s">
        <v>5752</v>
      </c>
      <c r="AM148" s="1" t="s">
        <v>5729</v>
      </c>
      <c r="AN148" s="1" t="s">
        <v>5705</v>
      </c>
      <c r="AO148" s="1" t="s">
        <v>5706</v>
      </c>
      <c r="AP148" s="1" t="s">
        <v>5739</v>
      </c>
      <c r="AQ148" s="1" t="s">
        <v>6546</v>
      </c>
      <c r="AR148" s="1" t="s">
        <v>6547</v>
      </c>
      <c r="AS148" s="1">
        <v>81236009383</v>
      </c>
    </row>
    <row r="149" spans="1:45">
      <c r="A149" s="33">
        <v>45482.475770034704</v>
      </c>
      <c r="B149" s="33">
        <v>340016991</v>
      </c>
      <c r="C149" s="42" t="s">
        <v>3453</v>
      </c>
      <c r="D149" s="14" t="s">
        <v>595</v>
      </c>
      <c r="E149" s="43" t="str">
        <f>VLOOKUP(C149,P$2:Q$539,2,FALSE)</f>
        <v>Danang Wisnu Prabowo</v>
      </c>
      <c r="F149" s="33"/>
      <c r="G149" s="42" t="str">
        <f t="shared" si="0"/>
        <v>222111975</v>
      </c>
      <c r="H149" s="33" t="str">
        <f t="shared" si="1"/>
        <v>Danang Wisnu Prabowo</v>
      </c>
      <c r="I149" s="42">
        <f>B149</f>
        <v>340016991</v>
      </c>
      <c r="J149" s="33" t="str">
        <f t="shared" si="5"/>
        <v>Catur Didi Wahyudi</v>
      </c>
      <c r="K149" s="33"/>
      <c r="L149" s="33"/>
      <c r="M149" s="33">
        <f>IF(D149=E149,0,1)</f>
        <v>0</v>
      </c>
      <c r="N149" s="33"/>
      <c r="O149" s="33"/>
      <c r="P149" s="5" t="s">
        <v>2466</v>
      </c>
      <c r="Q149" s="2" t="s">
        <v>581</v>
      </c>
      <c r="R149" s="41">
        <f t="shared" si="3"/>
        <v>148</v>
      </c>
      <c r="S149" s="14"/>
      <c r="T149" s="14"/>
      <c r="U149" s="14"/>
      <c r="V149" s="14"/>
      <c r="W149" s="14"/>
      <c r="X149" s="14"/>
      <c r="Y149" s="14"/>
      <c r="Z149" s="14"/>
      <c r="AA149" s="14" t="s">
        <v>558</v>
      </c>
      <c r="AB149" s="14"/>
      <c r="AC149" s="14"/>
      <c r="AD149" s="14"/>
      <c r="AE149" s="14"/>
      <c r="AF149" s="23">
        <v>340058514</v>
      </c>
      <c r="AG149" s="1">
        <v>3175</v>
      </c>
      <c r="AH149" s="1" t="s">
        <v>310</v>
      </c>
      <c r="AI149" s="1" t="s">
        <v>6549</v>
      </c>
      <c r="AJ149" s="1" t="s">
        <v>6550</v>
      </c>
      <c r="AL149" s="1" t="s">
        <v>5752</v>
      </c>
      <c r="AM149" s="1" t="s">
        <v>5729</v>
      </c>
      <c r="AN149" s="1" t="s">
        <v>5705</v>
      </c>
      <c r="AO149" s="1" t="s">
        <v>5706</v>
      </c>
      <c r="AP149" s="1" t="s">
        <v>5765</v>
      </c>
      <c r="AQ149" s="1" t="s">
        <v>6551</v>
      </c>
      <c r="AR149" s="1" t="s">
        <v>6552</v>
      </c>
      <c r="AS149" s="1">
        <v>82198501385</v>
      </c>
    </row>
    <row r="150" spans="1:45">
      <c r="A150" s="33">
        <v>45482.475770034704</v>
      </c>
      <c r="B150" s="33">
        <v>340016991</v>
      </c>
      <c r="C150" s="42" t="s">
        <v>4735</v>
      </c>
      <c r="D150" s="14" t="s">
        <v>596</v>
      </c>
      <c r="E150" s="43" t="str">
        <f>VLOOKUP(C150,P$2:Q$539,2,FALSE)</f>
        <v>FERLINDA NOVIA ARDHITASARI</v>
      </c>
      <c r="F150" s="33"/>
      <c r="G150" s="42" t="str">
        <f t="shared" si="0"/>
        <v>222112057</v>
      </c>
      <c r="H150" s="33" t="str">
        <f t="shared" si="1"/>
        <v>FERLINDA NOVIA ARDHITASARI</v>
      </c>
      <c r="I150" s="42">
        <f>B150</f>
        <v>340016991</v>
      </c>
      <c r="J150" s="33" t="str">
        <f t="shared" si="5"/>
        <v>Catur Didi Wahyudi</v>
      </c>
      <c r="K150" s="33"/>
      <c r="L150" s="33"/>
      <c r="M150" s="33">
        <f>IF(D150=E150,0,1)</f>
        <v>0</v>
      </c>
      <c r="N150" s="33"/>
      <c r="O150" s="33"/>
      <c r="P150" s="5" t="s">
        <v>2473</v>
      </c>
      <c r="Q150" s="2" t="s">
        <v>2474</v>
      </c>
      <c r="R150" s="41">
        <f t="shared" si="3"/>
        <v>149</v>
      </c>
      <c r="S150" s="14"/>
      <c r="T150" s="14"/>
      <c r="U150" s="14"/>
      <c r="V150" s="14"/>
      <c r="W150" s="14"/>
      <c r="X150" s="14"/>
      <c r="Y150" s="14"/>
      <c r="Z150" s="14"/>
      <c r="AA150" s="14" t="s">
        <v>818</v>
      </c>
      <c r="AB150" s="14"/>
      <c r="AC150" s="14"/>
      <c r="AD150" s="14"/>
      <c r="AE150" s="14"/>
      <c r="AF150" s="23">
        <v>340059119</v>
      </c>
      <c r="AG150" s="1">
        <v>1304</v>
      </c>
      <c r="AH150" s="1" t="s">
        <v>110</v>
      </c>
      <c r="AI150" s="1" t="s">
        <v>6554</v>
      </c>
      <c r="AJ150" s="1" t="s">
        <v>6555</v>
      </c>
      <c r="AL150" s="1" t="s">
        <v>6556</v>
      </c>
      <c r="AM150" s="1" t="s">
        <v>5704</v>
      </c>
      <c r="AN150" s="1" t="s">
        <v>5705</v>
      </c>
      <c r="AO150" s="1" t="s">
        <v>6063</v>
      </c>
      <c r="AP150" s="1" t="s">
        <v>5765</v>
      </c>
      <c r="AQ150" s="1" t="s">
        <v>6557</v>
      </c>
      <c r="AR150" s="1" t="s">
        <v>6558</v>
      </c>
      <c r="AS150" s="1">
        <v>82391732150</v>
      </c>
    </row>
    <row r="151" spans="1:45">
      <c r="A151" s="33">
        <v>45482.475770034704</v>
      </c>
      <c r="B151" s="33">
        <v>340016991</v>
      </c>
      <c r="C151" s="42" t="s">
        <v>2367</v>
      </c>
      <c r="D151" s="14" t="s">
        <v>597</v>
      </c>
      <c r="E151" s="43" t="str">
        <f>VLOOKUP(C151,P$2:Q$539,2,FALSE)</f>
        <v>Laila Vania Evelyna</v>
      </c>
      <c r="F151" s="33"/>
      <c r="G151" s="42" t="str">
        <f t="shared" si="0"/>
        <v>212112148</v>
      </c>
      <c r="H151" s="33" t="str">
        <f t="shared" si="1"/>
        <v>Laila Vania Evelyna</v>
      </c>
      <c r="I151" s="42">
        <f>B151</f>
        <v>340016991</v>
      </c>
      <c r="J151" s="33" t="str">
        <f t="shared" si="5"/>
        <v>Catur Didi Wahyudi</v>
      </c>
      <c r="K151" s="33"/>
      <c r="L151" s="33"/>
      <c r="M151" s="33">
        <f>IF(D151=E151,0,1)</f>
        <v>0</v>
      </c>
      <c r="N151" s="33"/>
      <c r="O151" s="33"/>
      <c r="P151" s="5" t="s">
        <v>2482</v>
      </c>
      <c r="Q151" s="2" t="s">
        <v>2483</v>
      </c>
      <c r="R151" s="41">
        <f t="shared" si="3"/>
        <v>150</v>
      </c>
      <c r="S151" s="14"/>
      <c r="T151" s="14"/>
      <c r="U151" s="14"/>
      <c r="V151" s="14"/>
      <c r="W151" s="14"/>
      <c r="X151" s="14"/>
      <c r="Y151" s="14"/>
      <c r="Z151" s="14"/>
      <c r="AA151" s="14" t="s">
        <v>741</v>
      </c>
      <c r="AB151" s="14"/>
      <c r="AC151" s="14"/>
      <c r="AD151" s="14"/>
      <c r="AE151" s="14"/>
      <c r="AF151" s="23">
        <v>350070050</v>
      </c>
      <c r="AG151" s="1">
        <v>3510</v>
      </c>
      <c r="AH151" s="1" t="s">
        <v>693</v>
      </c>
      <c r="AI151" s="1" t="s">
        <v>6560</v>
      </c>
      <c r="AJ151" s="1" t="s">
        <v>6561</v>
      </c>
      <c r="AL151" s="1" t="s">
        <v>5838</v>
      </c>
      <c r="AM151" s="1" t="s">
        <v>5704</v>
      </c>
      <c r="AN151" s="1" t="s">
        <v>5738</v>
      </c>
      <c r="AO151" s="1" t="s">
        <v>5706</v>
      </c>
      <c r="AP151" s="1" t="s">
        <v>5707</v>
      </c>
      <c r="AQ151" s="1" t="s">
        <v>6562</v>
      </c>
      <c r="AR151" s="1" t="s">
        <v>6563</v>
      </c>
      <c r="AS151" s="1">
        <v>85237923152</v>
      </c>
    </row>
    <row r="152" spans="1:45">
      <c r="A152" s="33">
        <v>45482.538392743103</v>
      </c>
      <c r="B152" s="33">
        <v>340057016</v>
      </c>
      <c r="C152" s="42" t="s">
        <v>5515</v>
      </c>
      <c r="D152" s="14" t="s">
        <v>643</v>
      </c>
      <c r="E152" s="43" t="str">
        <f>VLOOKUP(C152,P$2:Q$539,2,FALSE)</f>
        <v>Aisyah Devyta Maharani</v>
      </c>
      <c r="F152" s="33"/>
      <c r="G152" s="42" t="str">
        <f t="shared" si="0"/>
        <v>222111869</v>
      </c>
      <c r="H152" s="33" t="str">
        <f t="shared" si="1"/>
        <v>Aisyah Devyta Maharani</v>
      </c>
      <c r="I152" s="42">
        <f>B152</f>
        <v>340057016</v>
      </c>
      <c r="J152" s="33" t="str">
        <f t="shared" si="5"/>
        <v>Chindy Saktias Pratiwi</v>
      </c>
      <c r="K152" s="33"/>
      <c r="L152" s="33"/>
      <c r="M152" s="33">
        <f>IF(D152=E152,0,1)</f>
        <v>0</v>
      </c>
      <c r="N152" s="33"/>
      <c r="O152" s="33"/>
      <c r="P152" s="5" t="s">
        <v>2490</v>
      </c>
      <c r="Q152" s="2" t="s">
        <v>22</v>
      </c>
      <c r="R152" s="41">
        <f t="shared" si="3"/>
        <v>151</v>
      </c>
      <c r="S152" s="14"/>
      <c r="T152" s="14"/>
      <c r="U152" s="14"/>
      <c r="V152" s="14"/>
      <c r="W152" s="14"/>
      <c r="X152" s="14"/>
      <c r="Y152" s="14"/>
      <c r="Z152" s="14"/>
      <c r="AA152" s="14" t="s">
        <v>597</v>
      </c>
      <c r="AB152" s="14"/>
      <c r="AC152" s="14"/>
      <c r="AD152" s="14"/>
      <c r="AE152" s="14"/>
      <c r="AF152" s="23">
        <v>340012321</v>
      </c>
      <c r="AG152" s="1">
        <v>3203</v>
      </c>
      <c r="AH152" s="1" t="s">
        <v>335</v>
      </c>
      <c r="AI152" s="1" t="s">
        <v>6565</v>
      </c>
      <c r="AJ152" s="1" t="s">
        <v>6566</v>
      </c>
      <c r="AL152" s="1" t="s">
        <v>6049</v>
      </c>
      <c r="AM152" s="1" t="s">
        <v>5729</v>
      </c>
      <c r="AN152" s="1" t="s">
        <v>5738</v>
      </c>
      <c r="AO152" s="1" t="s">
        <v>5753</v>
      </c>
      <c r="AP152" s="1" t="s">
        <v>5765</v>
      </c>
      <c r="AQ152" s="1" t="s">
        <v>6567</v>
      </c>
      <c r="AR152" s="1" t="s">
        <v>6568</v>
      </c>
      <c r="AS152" s="1">
        <v>81910367111</v>
      </c>
    </row>
    <row r="153" spans="1:45">
      <c r="A153" s="33">
        <v>45482.541148495402</v>
      </c>
      <c r="B153" s="33">
        <v>340020181</v>
      </c>
      <c r="C153" s="42" t="s">
        <v>4386</v>
      </c>
      <c r="D153" s="14" t="s">
        <v>730</v>
      </c>
      <c r="E153" s="43" t="str">
        <f>VLOOKUP(C153,P$2:Q$539,2,FALSE)</f>
        <v>Anastasya Kunsita Dewi</v>
      </c>
      <c r="F153" s="33"/>
      <c r="G153" s="42" t="str">
        <f t="shared" si="0"/>
        <v>222111888</v>
      </c>
      <c r="H153" s="33" t="str">
        <f t="shared" si="1"/>
        <v>Anastasya Kunsita Dewi</v>
      </c>
      <c r="I153" s="42">
        <f>B153</f>
        <v>340020181</v>
      </c>
      <c r="J153" s="33" t="str">
        <f t="shared" si="5"/>
        <v>Dian Eka Apriana Sulasih</v>
      </c>
      <c r="K153" s="33"/>
      <c r="L153" s="33"/>
      <c r="M153" s="33">
        <f>IF(D153=E153,0,1)</f>
        <v>0</v>
      </c>
      <c r="N153" s="33"/>
      <c r="O153" s="33"/>
      <c r="P153" s="5" t="s">
        <v>2501</v>
      </c>
      <c r="Q153" s="2" t="s">
        <v>525</v>
      </c>
      <c r="R153" s="41">
        <f t="shared" si="3"/>
        <v>152</v>
      </c>
      <c r="S153" s="14"/>
      <c r="T153" s="14"/>
      <c r="U153" s="14"/>
      <c r="V153" s="14"/>
      <c r="W153" s="14"/>
      <c r="X153" s="14"/>
      <c r="Y153" s="14"/>
      <c r="Z153" s="14"/>
      <c r="AA153" s="14" t="s">
        <v>272</v>
      </c>
      <c r="AB153" s="14"/>
      <c r="AC153" s="14"/>
      <c r="AD153" s="14"/>
      <c r="AE153" s="14"/>
      <c r="AF153" s="42">
        <v>340056118</v>
      </c>
      <c r="AJ153" s="1" t="s">
        <v>8882</v>
      </c>
    </row>
    <row r="154" spans="1:45">
      <c r="A154" s="33">
        <v>45482.541148495402</v>
      </c>
      <c r="B154" s="33">
        <v>340020181</v>
      </c>
      <c r="C154" s="42" t="s">
        <v>4711</v>
      </c>
      <c r="D154" s="14" t="s">
        <v>731</v>
      </c>
      <c r="E154" s="43" t="str">
        <f>VLOOKUP(C154,P$2:Q$539,2,FALSE)</f>
        <v>Katrina Lavenia Elvaretta</v>
      </c>
      <c r="F154" s="33"/>
      <c r="G154" s="42" t="str">
        <f t="shared" si="0"/>
        <v>222112129</v>
      </c>
      <c r="H154" s="33" t="str">
        <f t="shared" si="1"/>
        <v>Katrina Lavenia Elvaretta</v>
      </c>
      <c r="I154" s="42">
        <f>B154</f>
        <v>340020181</v>
      </c>
      <c r="J154" s="33" t="str">
        <f t="shared" si="5"/>
        <v>Dian Eka Apriana Sulasih</v>
      </c>
      <c r="K154" s="33"/>
      <c r="L154" s="33"/>
      <c r="M154" s="33">
        <f>IF(D154=E154,0,1)</f>
        <v>0</v>
      </c>
      <c r="N154" s="33"/>
      <c r="O154" s="33"/>
      <c r="P154" s="5" t="s">
        <v>2509</v>
      </c>
      <c r="Q154" s="2" t="s">
        <v>705</v>
      </c>
      <c r="R154" s="41">
        <f t="shared" si="3"/>
        <v>153</v>
      </c>
      <c r="S154" s="14"/>
      <c r="T154" s="14"/>
      <c r="U154" s="14"/>
      <c r="V154" s="14"/>
      <c r="W154" s="14"/>
      <c r="X154" s="14"/>
      <c r="Y154" s="14"/>
      <c r="Z154" s="14"/>
      <c r="AA154" s="14" t="s">
        <v>633</v>
      </c>
      <c r="AB154" s="14"/>
      <c r="AC154" s="14"/>
      <c r="AD154" s="14"/>
      <c r="AE154" s="14"/>
    </row>
    <row r="155" spans="1:45">
      <c r="A155" s="33">
        <v>45482.541148495402</v>
      </c>
      <c r="B155" s="33">
        <v>340020181</v>
      </c>
      <c r="C155" s="42" t="s">
        <v>1394</v>
      </c>
      <c r="D155" s="14" t="s">
        <v>5669</v>
      </c>
      <c r="E155" s="43" t="str">
        <f>VLOOKUP(C155,P$2:Q$539,2,FALSE)</f>
        <v>Bagas Setyawan</v>
      </c>
      <c r="F155" s="33"/>
      <c r="G155" s="42" t="str">
        <f t="shared" si="0"/>
        <v>222111947</v>
      </c>
      <c r="H155" s="33" t="str">
        <f t="shared" si="1"/>
        <v>Bagas Setyawan</v>
      </c>
      <c r="I155" s="42">
        <f>B155</f>
        <v>340020181</v>
      </c>
      <c r="J155" s="33" t="str">
        <f t="shared" si="5"/>
        <v>Dian Eka Apriana Sulasih</v>
      </c>
      <c r="K155" s="33"/>
      <c r="L155" s="33"/>
      <c r="M155" s="33">
        <v>0</v>
      </c>
      <c r="N155" s="33"/>
      <c r="O155" s="33"/>
      <c r="P155" s="5" t="s">
        <v>2517</v>
      </c>
      <c r="Q155" s="2" t="s">
        <v>192</v>
      </c>
      <c r="R155" s="41">
        <f t="shared" si="3"/>
        <v>154</v>
      </c>
      <c r="S155" s="14"/>
      <c r="T155" s="14"/>
      <c r="U155" s="14"/>
      <c r="V155" s="14"/>
      <c r="W155" s="14"/>
      <c r="X155" s="14"/>
      <c r="Y155" s="14"/>
      <c r="Z155" s="14"/>
      <c r="AA155" s="14" t="s">
        <v>477</v>
      </c>
      <c r="AB155" s="14"/>
      <c r="AC155" s="14"/>
      <c r="AD155" s="14"/>
      <c r="AE155" s="14"/>
    </row>
    <row r="156" spans="1:45">
      <c r="A156" s="33">
        <v>45482.541148495402</v>
      </c>
      <c r="B156" s="33">
        <v>340020181</v>
      </c>
      <c r="C156" s="42" t="s">
        <v>5424</v>
      </c>
      <c r="D156" s="14" t="s">
        <v>726</v>
      </c>
      <c r="E156" s="43" t="str">
        <f>VLOOKUP(C156,P$2:Q$539,2,FALSE)</f>
        <v>Yusita Octina Budiyanti</v>
      </c>
      <c r="F156" s="33"/>
      <c r="G156" s="42" t="str">
        <f t="shared" si="0"/>
        <v>112212929</v>
      </c>
      <c r="H156" s="33" t="str">
        <f t="shared" si="1"/>
        <v>Yusita Octina Budiyanti</v>
      </c>
      <c r="I156" s="42">
        <f>B156</f>
        <v>340020181</v>
      </c>
      <c r="J156" s="33" t="str">
        <f t="shared" si="5"/>
        <v>Dian Eka Apriana Sulasih</v>
      </c>
      <c r="K156" s="33"/>
      <c r="L156" s="33"/>
      <c r="M156" s="33">
        <f>IF(D156=E156,0,1)</f>
        <v>0</v>
      </c>
      <c r="N156" s="33"/>
      <c r="O156" s="33"/>
      <c r="P156" s="5" t="s">
        <v>2524</v>
      </c>
      <c r="Q156" s="2" t="s">
        <v>371</v>
      </c>
      <c r="R156" s="41">
        <f t="shared" si="3"/>
        <v>155</v>
      </c>
      <c r="S156" s="14"/>
      <c r="T156" s="14"/>
      <c r="U156" s="14"/>
      <c r="V156" s="14"/>
      <c r="W156" s="14"/>
      <c r="X156" s="14"/>
      <c r="Y156" s="14"/>
      <c r="Z156" s="14"/>
      <c r="AA156" s="14" t="s">
        <v>252</v>
      </c>
      <c r="AB156" s="14"/>
      <c r="AC156" s="14"/>
      <c r="AD156" s="14"/>
      <c r="AE156" s="14"/>
    </row>
    <row r="157" spans="1:45">
      <c r="A157" s="33">
        <v>45482.548426169</v>
      </c>
      <c r="B157" s="33">
        <v>340017126</v>
      </c>
      <c r="C157" s="42" t="s">
        <v>5064</v>
      </c>
      <c r="D157" s="14" t="s">
        <v>105</v>
      </c>
      <c r="E157" s="43" t="str">
        <f>VLOOKUP(C157,P$2:Q$539,2,FALSE)</f>
        <v>Farhan Maulana</v>
      </c>
      <c r="F157" s="33"/>
      <c r="G157" s="42" t="str">
        <f t="shared" si="0"/>
        <v>222112043</v>
      </c>
      <c r="H157" s="33" t="str">
        <f t="shared" si="1"/>
        <v>Farhan Maulana</v>
      </c>
      <c r="I157" s="42">
        <f>B157</f>
        <v>340017126</v>
      </c>
      <c r="J157" s="33" t="str">
        <f t="shared" si="5"/>
        <v>Rizki Wahyudi</v>
      </c>
      <c r="K157" s="33"/>
      <c r="L157" s="33"/>
      <c r="M157" s="33">
        <f>IF(D157=E157,0,1)</f>
        <v>0</v>
      </c>
      <c r="N157" s="33"/>
      <c r="O157" s="33"/>
      <c r="P157" s="5" t="s">
        <v>2531</v>
      </c>
      <c r="Q157" s="2" t="s">
        <v>566</v>
      </c>
      <c r="R157" s="41">
        <f t="shared" si="3"/>
        <v>156</v>
      </c>
      <c r="S157" s="14"/>
      <c r="T157" s="14"/>
      <c r="U157" s="14"/>
      <c r="V157" s="14"/>
      <c r="W157" s="14"/>
      <c r="X157" s="14"/>
      <c r="Y157" s="14"/>
      <c r="Z157" s="14"/>
      <c r="AA157" s="14" t="s">
        <v>426</v>
      </c>
      <c r="AB157" s="14"/>
      <c r="AC157" s="14"/>
      <c r="AD157" s="14"/>
      <c r="AE157" s="14"/>
    </row>
    <row r="158" spans="1:45">
      <c r="A158" s="33">
        <v>45482.551505891199</v>
      </c>
      <c r="B158" s="33">
        <v>340051157</v>
      </c>
      <c r="C158" s="42" t="s">
        <v>4543</v>
      </c>
      <c r="D158" s="14" t="s">
        <v>742</v>
      </c>
      <c r="E158" s="43" t="str">
        <f>VLOOKUP(C158,P$2:Q$539,2,FALSE)</f>
        <v>Martha Mar'atu Mufida</v>
      </c>
      <c r="F158" s="33"/>
      <c r="G158" s="42" t="str">
        <f t="shared" si="0"/>
        <v>212112180</v>
      </c>
      <c r="H158" s="33" t="str">
        <f t="shared" si="1"/>
        <v>Martha Mar'atu Mufida</v>
      </c>
      <c r="I158" s="42">
        <f>B158</f>
        <v>340051157</v>
      </c>
      <c r="J158" s="33" t="str">
        <f t="shared" si="5"/>
        <v>Hendra Eka Wahyudianto</v>
      </c>
      <c r="K158" s="33"/>
      <c r="L158" s="33"/>
      <c r="M158" s="33">
        <f>IF(D158=E158,0,1)</f>
        <v>0</v>
      </c>
      <c r="N158" s="33"/>
      <c r="O158" s="33"/>
      <c r="P158" s="5" t="s">
        <v>2539</v>
      </c>
      <c r="Q158" s="2" t="s">
        <v>458</v>
      </c>
      <c r="R158" s="41">
        <f t="shared" si="3"/>
        <v>157</v>
      </c>
      <c r="S158" s="14"/>
      <c r="T158" s="14"/>
      <c r="U158" s="14"/>
      <c r="V158" s="14"/>
      <c r="W158" s="14"/>
      <c r="X158" s="14"/>
      <c r="Y158" s="14"/>
      <c r="Z158" s="14"/>
      <c r="AA158" s="14" t="s">
        <v>174</v>
      </c>
      <c r="AB158" s="14"/>
      <c r="AC158" s="14"/>
      <c r="AD158" s="14"/>
      <c r="AE158" s="14"/>
    </row>
    <row r="159" spans="1:45">
      <c r="A159" s="33">
        <v>45482.556868796302</v>
      </c>
      <c r="B159" s="33">
        <v>340055104</v>
      </c>
      <c r="C159" s="52" t="s">
        <v>3634</v>
      </c>
      <c r="D159" s="14" t="s">
        <v>768</v>
      </c>
      <c r="E159" s="43" t="str">
        <f>D159</f>
        <v>Ahmad Diaz Haykal</v>
      </c>
      <c r="F159" s="33"/>
      <c r="G159" s="42" t="str">
        <f t="shared" si="0"/>
        <v>222111858</v>
      </c>
      <c r="H159" s="33" t="str">
        <f t="shared" si="1"/>
        <v>Ahmad Diaz Haykal</v>
      </c>
      <c r="I159" s="42">
        <f>B159</f>
        <v>340055104</v>
      </c>
      <c r="J159" s="33" t="str">
        <f t="shared" si="5"/>
        <v>Dwi Esti Kurniasih</v>
      </c>
      <c r="K159" s="33"/>
      <c r="L159" s="33"/>
      <c r="M159" s="33">
        <v>0</v>
      </c>
      <c r="N159" s="33"/>
      <c r="O159" s="33"/>
      <c r="P159" s="5" t="s">
        <v>2546</v>
      </c>
      <c r="Q159" s="2" t="s">
        <v>13</v>
      </c>
      <c r="R159" s="41">
        <f t="shared" si="3"/>
        <v>158</v>
      </c>
      <c r="S159" s="14"/>
      <c r="T159" s="14"/>
      <c r="U159" s="14"/>
      <c r="V159" s="14"/>
      <c r="W159" s="14"/>
      <c r="X159" s="14"/>
      <c r="Y159" s="14"/>
      <c r="Z159" s="14"/>
      <c r="AA159" s="14" t="s">
        <v>798</v>
      </c>
      <c r="AB159" s="14"/>
      <c r="AC159" s="14"/>
      <c r="AD159" s="14"/>
      <c r="AE159" s="14"/>
    </row>
    <row r="160" spans="1:45">
      <c r="A160" s="33">
        <v>45482.556868796302</v>
      </c>
      <c r="B160" s="33">
        <v>340055104</v>
      </c>
      <c r="C160" s="42" t="s">
        <v>4670</v>
      </c>
      <c r="D160" s="14" t="s">
        <v>771</v>
      </c>
      <c r="E160" s="43" t="str">
        <f>VLOOKUP(C160,P$2:Q$539,2,FALSE)</f>
        <v>Elfina Dea Rosalita</v>
      </c>
      <c r="F160" s="33"/>
      <c r="G160" s="42" t="str">
        <f t="shared" si="0"/>
        <v>222112009</v>
      </c>
      <c r="H160" s="33" t="str">
        <f t="shared" si="1"/>
        <v>Elfina Dea Rosalita</v>
      </c>
      <c r="I160" s="42">
        <f>B160</f>
        <v>340055104</v>
      </c>
      <c r="J160" s="33" t="str">
        <f t="shared" si="5"/>
        <v>Dwi Esti Kurniasih</v>
      </c>
      <c r="K160" s="33"/>
      <c r="L160" s="33"/>
      <c r="M160" s="33">
        <f>IF(D160=E160,0,1)</f>
        <v>0</v>
      </c>
      <c r="N160" s="33"/>
      <c r="O160" s="33"/>
      <c r="P160" s="5" t="s">
        <v>2556</v>
      </c>
      <c r="Q160" s="2" t="s">
        <v>655</v>
      </c>
      <c r="R160" s="41">
        <f t="shared" si="3"/>
        <v>159</v>
      </c>
      <c r="S160" s="14"/>
      <c r="T160" s="14"/>
      <c r="U160" s="14"/>
      <c r="V160" s="14"/>
      <c r="W160" s="14"/>
      <c r="X160" s="14"/>
      <c r="Y160" s="14"/>
      <c r="Z160" s="14"/>
      <c r="AA160" s="14" t="s">
        <v>742</v>
      </c>
      <c r="AB160" s="14"/>
      <c r="AC160" s="14"/>
      <c r="AD160" s="14"/>
      <c r="AE160" s="14"/>
    </row>
    <row r="161" spans="1:31">
      <c r="A161" s="33">
        <v>45482.556868796302</v>
      </c>
      <c r="B161" s="33">
        <v>340055104</v>
      </c>
      <c r="C161" s="42" t="s">
        <v>4236</v>
      </c>
      <c r="D161" s="14" t="s">
        <v>772</v>
      </c>
      <c r="E161" s="43" t="str">
        <f>VLOOKUP(C161,P$2:Q$539,2,FALSE)</f>
        <v>Rizquna Nazalal Rizal Priatna</v>
      </c>
      <c r="F161" s="33"/>
      <c r="G161" s="42" t="str">
        <f t="shared" si="0"/>
        <v>212112333</v>
      </c>
      <c r="H161" s="33" t="str">
        <f t="shared" si="1"/>
        <v>Rizquna Nazalal Rizal Priatna</v>
      </c>
      <c r="I161" s="42">
        <f>B161</f>
        <v>340055104</v>
      </c>
      <c r="J161" s="33" t="str">
        <f t="shared" si="5"/>
        <v>Dwi Esti Kurniasih</v>
      </c>
      <c r="K161" s="33"/>
      <c r="L161" s="33"/>
      <c r="M161" s="33">
        <f>IF(D161=E161,0,1)</f>
        <v>0</v>
      </c>
      <c r="N161" s="33"/>
      <c r="O161" s="33"/>
      <c r="P161" s="5" t="s">
        <v>2564</v>
      </c>
      <c r="Q161" s="2" t="s">
        <v>623</v>
      </c>
      <c r="R161" s="41">
        <f t="shared" si="3"/>
        <v>160</v>
      </c>
      <c r="S161" s="14"/>
      <c r="T161" s="14"/>
      <c r="U161" s="14"/>
      <c r="V161" s="14"/>
      <c r="W161" s="14"/>
      <c r="X161" s="14"/>
      <c r="Y161" s="14"/>
      <c r="Z161" s="14"/>
      <c r="AA161" s="14" t="s">
        <v>5637</v>
      </c>
      <c r="AB161" s="14"/>
      <c r="AC161" s="14"/>
      <c r="AD161" s="14"/>
      <c r="AE161" s="14"/>
    </row>
    <row r="162" spans="1:31">
      <c r="A162" s="33">
        <v>45482.599085949099</v>
      </c>
      <c r="B162" s="33">
        <v>340017054</v>
      </c>
      <c r="C162" s="42" t="s">
        <v>2391</v>
      </c>
      <c r="D162" s="14" t="s">
        <v>666</v>
      </c>
      <c r="E162" s="43" t="str">
        <f>VLOOKUP(C162,P$2:Q$539,2,FALSE)</f>
        <v>Elvika Nanda Nurdiana</v>
      </c>
      <c r="F162" s="33"/>
      <c r="G162" s="42" t="str">
        <f t="shared" si="0"/>
        <v>212112015</v>
      </c>
      <c r="H162" s="33" t="str">
        <f t="shared" si="1"/>
        <v>Elvika Nanda Nurdiana</v>
      </c>
      <c r="I162" s="42">
        <f>B162</f>
        <v>340017054</v>
      </c>
      <c r="J162" s="33" t="str">
        <f t="shared" si="5"/>
        <v>Farid Ma'ruf</v>
      </c>
      <c r="K162" s="33"/>
      <c r="L162" s="33"/>
      <c r="M162" s="33">
        <f>IF(D162=E162,0,1)</f>
        <v>0</v>
      </c>
      <c r="N162" s="33"/>
      <c r="O162" s="33"/>
      <c r="P162" s="5" t="s">
        <v>2571</v>
      </c>
      <c r="Q162" s="2" t="s">
        <v>318</v>
      </c>
      <c r="R162" s="41">
        <f t="shared" si="3"/>
        <v>161</v>
      </c>
      <c r="S162" s="14"/>
      <c r="T162" s="14"/>
      <c r="U162" s="14"/>
      <c r="V162" s="14"/>
      <c r="W162" s="14"/>
      <c r="X162" s="14"/>
      <c r="Y162" s="14"/>
      <c r="Z162" s="14"/>
      <c r="AA162" s="14" t="s">
        <v>712</v>
      </c>
      <c r="AB162" s="14"/>
      <c r="AC162" s="14"/>
      <c r="AD162" s="14"/>
      <c r="AE162" s="14"/>
    </row>
    <row r="163" spans="1:31">
      <c r="A163" s="33">
        <v>45482.599085949099</v>
      </c>
      <c r="B163" s="33">
        <v>340017054</v>
      </c>
      <c r="C163" s="42" t="s">
        <v>1197</v>
      </c>
      <c r="D163" s="14" t="s">
        <v>664</v>
      </c>
      <c r="E163" s="43" t="str">
        <f>VLOOKUP(C163,P$2:Q$539,2,FALSE)</f>
        <v>Rohimma Arisanti</v>
      </c>
      <c r="F163" s="33"/>
      <c r="G163" s="42" t="str">
        <f t="shared" si="0"/>
        <v>212112335</v>
      </c>
      <c r="H163" s="33" t="str">
        <f t="shared" si="1"/>
        <v>Rohimma Arisanti</v>
      </c>
      <c r="I163" s="42">
        <f>B163</f>
        <v>340017054</v>
      </c>
      <c r="J163" s="33" t="str">
        <f t="shared" si="5"/>
        <v>Farid Ma'ruf</v>
      </c>
      <c r="K163" s="33"/>
      <c r="L163" s="33"/>
      <c r="M163" s="33">
        <f>IF(D163=E163,0,1)</f>
        <v>0</v>
      </c>
      <c r="N163" s="33"/>
      <c r="O163" s="33"/>
      <c r="P163" s="5" t="s">
        <v>2583</v>
      </c>
      <c r="Q163" s="2" t="s">
        <v>2584</v>
      </c>
      <c r="R163" s="41">
        <f t="shared" si="3"/>
        <v>162</v>
      </c>
      <c r="S163" s="14"/>
      <c r="T163" s="14"/>
      <c r="U163" s="14"/>
      <c r="V163" s="14"/>
      <c r="W163" s="14"/>
      <c r="X163" s="14"/>
      <c r="Y163" s="14"/>
      <c r="Z163" s="14"/>
      <c r="AA163" s="14" t="s">
        <v>5670</v>
      </c>
      <c r="AB163" s="14"/>
      <c r="AC163" s="14"/>
      <c r="AD163" s="14"/>
      <c r="AE163" s="14"/>
    </row>
    <row r="164" spans="1:31">
      <c r="A164" s="33">
        <v>45482.599085949099</v>
      </c>
      <c r="B164" s="33">
        <v>340017054</v>
      </c>
      <c r="C164" s="42" t="s">
        <v>1452</v>
      </c>
      <c r="D164" s="14" t="s">
        <v>665</v>
      </c>
      <c r="E164" s="43" t="str">
        <f>VLOOKUP(C164,P$2:Q$539,2,FALSE)</f>
        <v>SYARIFA SALSABILA</v>
      </c>
      <c r="F164" s="33"/>
      <c r="G164" s="42" t="str">
        <f t="shared" si="0"/>
        <v>212112389</v>
      </c>
      <c r="H164" s="33" t="str">
        <f t="shared" si="1"/>
        <v>SYARIFA SALSABILA</v>
      </c>
      <c r="I164" s="42">
        <f>B164</f>
        <v>340017054</v>
      </c>
      <c r="J164" s="33" t="str">
        <f t="shared" si="5"/>
        <v>Farid Ma'ruf</v>
      </c>
      <c r="K164" s="33"/>
      <c r="L164" s="33"/>
      <c r="M164" s="33">
        <f>IF(D164=E164,0,1)</f>
        <v>0</v>
      </c>
      <c r="N164" s="33"/>
      <c r="O164" s="33"/>
      <c r="P164" s="5" t="s">
        <v>2591</v>
      </c>
      <c r="Q164" s="2" t="s">
        <v>431</v>
      </c>
      <c r="R164" s="41">
        <f t="shared" si="3"/>
        <v>163</v>
      </c>
      <c r="S164" s="14"/>
      <c r="T164" s="14"/>
      <c r="U164" s="14"/>
      <c r="V164" s="14"/>
      <c r="W164" s="14"/>
      <c r="X164" s="14"/>
      <c r="Y164" s="14"/>
      <c r="Z164" s="14"/>
      <c r="AA164" s="14" t="s">
        <v>254</v>
      </c>
      <c r="AB164" s="14"/>
      <c r="AC164" s="14"/>
      <c r="AD164" s="14"/>
      <c r="AE164" s="14"/>
    </row>
    <row r="165" spans="1:31">
      <c r="A165" s="33">
        <v>45482.600599791702</v>
      </c>
      <c r="B165" s="33">
        <v>340018515</v>
      </c>
      <c r="C165" s="42" t="s">
        <v>4965</v>
      </c>
      <c r="D165" s="14" t="s">
        <v>633</v>
      </c>
      <c r="E165" s="43" t="str">
        <f>VLOOKUP(C165,P$2:Q$539,2,FALSE)</f>
        <v>Langkah Priya Kaloka</v>
      </c>
      <c r="F165" s="33"/>
      <c r="G165" s="42" t="str">
        <f t="shared" si="0"/>
        <v>212112152</v>
      </c>
      <c r="H165" s="33" t="str">
        <f t="shared" si="1"/>
        <v>Langkah Priya Kaloka</v>
      </c>
      <c r="I165" s="42">
        <f>B165</f>
        <v>340018515</v>
      </c>
      <c r="J165" s="33" t="str">
        <f t="shared" si="5"/>
        <v>Wulaneka Dwisaptantri</v>
      </c>
      <c r="K165" s="33"/>
      <c r="L165" s="33"/>
      <c r="M165" s="33">
        <f>IF(D165=E165,0,1)</f>
        <v>0</v>
      </c>
      <c r="N165" s="51"/>
      <c r="O165" s="51"/>
      <c r="P165" s="5" t="s">
        <v>2599</v>
      </c>
      <c r="Q165" s="2" t="s">
        <v>208</v>
      </c>
      <c r="R165" s="41">
        <f t="shared" si="3"/>
        <v>164</v>
      </c>
      <c r="S165" s="14"/>
      <c r="T165" s="14"/>
      <c r="U165" s="14"/>
      <c r="V165" s="14"/>
      <c r="W165" s="14"/>
      <c r="X165" s="14"/>
      <c r="Y165" s="14"/>
      <c r="Z165" s="14"/>
      <c r="AA165" s="14" t="s">
        <v>244</v>
      </c>
      <c r="AB165" s="14"/>
      <c r="AC165" s="14"/>
      <c r="AD165" s="14"/>
      <c r="AE165" s="14"/>
    </row>
    <row r="166" spans="1:31">
      <c r="A166" s="33">
        <v>45482.600599791702</v>
      </c>
      <c r="B166" s="33">
        <v>340018515</v>
      </c>
      <c r="C166" s="42" t="s">
        <v>1732</v>
      </c>
      <c r="D166" s="14" t="s">
        <v>5671</v>
      </c>
      <c r="E166" s="43" t="str">
        <f>VLOOKUP(C166,P$2:Q$539,2,FALSE)</f>
        <v>Rummana Labista Syahla Dewi</v>
      </c>
      <c r="F166" s="33"/>
      <c r="G166" s="42" t="str">
        <f t="shared" si="0"/>
        <v>212112342</v>
      </c>
      <c r="H166" s="33" t="str">
        <f t="shared" si="1"/>
        <v>Rummana Labista Syahla Dewi</v>
      </c>
      <c r="I166" s="42">
        <f>B166</f>
        <v>340018515</v>
      </c>
      <c r="J166" s="33" t="str">
        <f t="shared" si="5"/>
        <v>Wulaneka Dwisaptantri</v>
      </c>
      <c r="K166" s="33"/>
      <c r="L166" s="33"/>
      <c r="M166" s="33">
        <v>0</v>
      </c>
      <c r="N166" s="33"/>
      <c r="O166" s="33"/>
      <c r="P166" s="46" t="s">
        <v>2606</v>
      </c>
      <c r="Q166" s="31" t="s">
        <v>396</v>
      </c>
      <c r="R166" s="41">
        <f t="shared" si="3"/>
        <v>165</v>
      </c>
      <c r="S166" s="14"/>
      <c r="T166" s="14"/>
      <c r="U166" s="14"/>
      <c r="V166" s="14"/>
      <c r="W166" s="14"/>
      <c r="X166" s="14"/>
      <c r="Y166" s="14"/>
      <c r="Z166" s="14"/>
      <c r="AA166" s="14" t="s">
        <v>304</v>
      </c>
      <c r="AB166" s="14"/>
      <c r="AC166" s="14"/>
      <c r="AD166" s="14"/>
      <c r="AE166" s="14"/>
    </row>
    <row r="167" spans="1:31">
      <c r="A167" s="33">
        <v>45482.601511504603</v>
      </c>
      <c r="B167" s="33">
        <v>340050022</v>
      </c>
      <c r="C167" s="42" t="s">
        <v>4973</v>
      </c>
      <c r="D167" s="14" t="s">
        <v>663</v>
      </c>
      <c r="E167" s="43" t="str">
        <f>VLOOKUP(C167,P$2:Q$539,2,FALSE)</f>
        <v>Dilla Leonyka Putri Dewayani</v>
      </c>
      <c r="F167" s="33"/>
      <c r="G167" s="42" t="str">
        <f t="shared" si="0"/>
        <v>222111991</v>
      </c>
      <c r="H167" s="33" t="str">
        <f t="shared" si="1"/>
        <v>Dilla Leonyka Putri Dewayani</v>
      </c>
      <c r="I167" s="42">
        <f>B167</f>
        <v>340050022</v>
      </c>
      <c r="J167" s="33" t="str">
        <f t="shared" si="5"/>
        <v>Andi Ahmad Mardinsyah</v>
      </c>
      <c r="K167" s="33"/>
      <c r="L167" s="33"/>
      <c r="M167" s="33">
        <f>IF(D167=E167,0,1)</f>
        <v>0</v>
      </c>
      <c r="N167" s="33"/>
      <c r="O167" s="33"/>
      <c r="P167" s="5" t="s">
        <v>2614</v>
      </c>
      <c r="Q167" s="2" t="s">
        <v>598</v>
      </c>
      <c r="R167" s="41">
        <f t="shared" si="3"/>
        <v>166</v>
      </c>
      <c r="S167" s="14"/>
      <c r="T167" s="14"/>
      <c r="U167" s="14"/>
      <c r="V167" s="14"/>
      <c r="W167" s="14"/>
      <c r="X167" s="14"/>
      <c r="Y167" s="14"/>
      <c r="Z167" s="14"/>
      <c r="AA167" s="14" t="s">
        <v>251</v>
      </c>
      <c r="AB167" s="14"/>
      <c r="AC167" s="14"/>
      <c r="AD167" s="14"/>
      <c r="AE167" s="14"/>
    </row>
    <row r="168" spans="1:31">
      <c r="A168" s="33">
        <v>45482.601511504603</v>
      </c>
      <c r="B168" s="33">
        <v>340050022</v>
      </c>
      <c r="C168" s="42" t="s">
        <v>1209</v>
      </c>
      <c r="D168" s="14" t="s">
        <v>659</v>
      </c>
      <c r="E168" s="43" t="str">
        <f>VLOOKUP(C168,P$2:Q$539,2,FALSE)</f>
        <v>Dwi Intan Sulistiana</v>
      </c>
      <c r="F168" s="33"/>
      <c r="G168" s="42" t="str">
        <f t="shared" si="0"/>
        <v>222111998</v>
      </c>
      <c r="H168" s="33" t="str">
        <f t="shared" si="1"/>
        <v>Dwi Intan Sulistiana</v>
      </c>
      <c r="I168" s="42">
        <f>B168</f>
        <v>340050022</v>
      </c>
      <c r="J168" s="33" t="str">
        <f t="shared" si="5"/>
        <v>Andi Ahmad Mardinsyah</v>
      </c>
      <c r="K168" s="33"/>
      <c r="L168" s="33"/>
      <c r="M168" s="33">
        <f>IF(D168=E168,0,1)</f>
        <v>0</v>
      </c>
      <c r="N168" s="33"/>
      <c r="O168" s="33"/>
      <c r="P168" s="5" t="s">
        <v>2622</v>
      </c>
      <c r="Q168" s="2" t="s">
        <v>383</v>
      </c>
      <c r="R168" s="41">
        <f t="shared" si="3"/>
        <v>167</v>
      </c>
      <c r="S168" s="14"/>
      <c r="T168" s="14"/>
      <c r="U168" s="14"/>
      <c r="V168" s="14"/>
      <c r="W168" s="14"/>
      <c r="X168" s="14"/>
      <c r="Y168" s="14"/>
      <c r="Z168" s="14"/>
      <c r="AA168" s="14" t="s">
        <v>167</v>
      </c>
      <c r="AB168" s="14"/>
      <c r="AC168" s="14"/>
      <c r="AD168" s="14"/>
      <c r="AE168" s="14"/>
    </row>
    <row r="169" spans="1:31">
      <c r="A169" s="33">
        <v>45482.601511504603</v>
      </c>
      <c r="B169" s="33">
        <v>340050022</v>
      </c>
      <c r="C169" s="5" t="s">
        <v>1908</v>
      </c>
      <c r="D169" s="41" t="s">
        <v>5672</v>
      </c>
      <c r="E169" s="43" t="str">
        <f>VLOOKUP(C169,P$2:Q$539,2,FALSE)</f>
        <v>Gholidho Herda Prilasakly</v>
      </c>
      <c r="F169" s="33"/>
      <c r="G169" s="42" t="str">
        <f t="shared" si="0"/>
        <v>222112074</v>
      </c>
      <c r="H169" s="33" t="str">
        <f t="shared" si="1"/>
        <v>Gholidho Herda Prilasakly</v>
      </c>
      <c r="I169" s="42">
        <f>B169</f>
        <v>340050022</v>
      </c>
      <c r="J169" s="33" t="str">
        <f t="shared" si="5"/>
        <v>Andi Ahmad Mardinsyah</v>
      </c>
      <c r="K169" s="33"/>
      <c r="L169" s="33"/>
      <c r="M169" s="33">
        <v>0</v>
      </c>
      <c r="N169" s="33"/>
      <c r="O169" s="33"/>
      <c r="P169" s="5" t="s">
        <v>2628</v>
      </c>
      <c r="Q169" s="2" t="s">
        <v>272</v>
      </c>
      <c r="R169" s="41">
        <f t="shared" si="3"/>
        <v>168</v>
      </c>
      <c r="S169" s="14"/>
      <c r="T169" s="14"/>
      <c r="U169" s="14"/>
      <c r="V169" s="14"/>
      <c r="W169" s="14"/>
      <c r="X169" s="14"/>
      <c r="Y169" s="14"/>
      <c r="Z169" s="14"/>
      <c r="AA169" s="14" t="s">
        <v>478</v>
      </c>
      <c r="AB169" s="14"/>
      <c r="AC169" s="14"/>
      <c r="AD169" s="14"/>
      <c r="AE169" s="14"/>
    </row>
    <row r="170" spans="1:31">
      <c r="A170" s="33">
        <v>45482.611210057898</v>
      </c>
      <c r="B170" s="33">
        <v>340017904</v>
      </c>
      <c r="C170" s="42" t="s">
        <v>3648</v>
      </c>
      <c r="D170" s="14" t="s">
        <v>748</v>
      </c>
      <c r="E170" s="43" t="str">
        <f>VLOOKUP(C170,P$2:Q$539,2,FALSE)</f>
        <v>Anna Adelia Dewanta</v>
      </c>
      <c r="F170" s="33"/>
      <c r="G170" s="42" t="str">
        <f t="shared" si="0"/>
        <v>222111904</v>
      </c>
      <c r="H170" s="33" t="str">
        <f t="shared" si="1"/>
        <v>Anna Adelia Dewanta</v>
      </c>
      <c r="I170" s="42">
        <f>B170</f>
        <v>340017904</v>
      </c>
      <c r="J170" s="33" t="str">
        <f t="shared" si="5"/>
        <v>Tasmilah</v>
      </c>
      <c r="K170" s="33"/>
      <c r="L170" s="33"/>
      <c r="M170" s="33">
        <f>IF(D170=E170,0,1)</f>
        <v>0</v>
      </c>
      <c r="N170" s="33"/>
      <c r="O170" s="45"/>
      <c r="P170" s="5" t="s">
        <v>2635</v>
      </c>
      <c r="Q170" s="2" t="s">
        <v>725</v>
      </c>
      <c r="R170" s="41">
        <f t="shared" si="3"/>
        <v>169</v>
      </c>
      <c r="S170" s="14"/>
      <c r="T170" s="14"/>
      <c r="U170" s="14"/>
      <c r="V170" s="14"/>
      <c r="W170" s="14"/>
      <c r="X170" s="14"/>
      <c r="Y170" s="14"/>
      <c r="Z170" s="14"/>
      <c r="AA170" s="14" t="s">
        <v>5661</v>
      </c>
      <c r="AB170" s="14"/>
      <c r="AC170" s="14"/>
      <c r="AD170" s="14"/>
      <c r="AE170" s="14"/>
    </row>
    <row r="171" spans="1:31">
      <c r="A171" s="33">
        <v>45482.611210057898</v>
      </c>
      <c r="B171" s="33">
        <v>340017904</v>
      </c>
      <c r="C171" s="42" t="s">
        <v>2433</v>
      </c>
      <c r="D171" s="14" t="s">
        <v>750</v>
      </c>
      <c r="E171" s="43" t="str">
        <f>VLOOKUP(C171,P$2:Q$539,2,FALSE)</f>
        <v>AZMIRA CANDRA VIDIASARI</v>
      </c>
      <c r="F171" s="33"/>
      <c r="G171" s="42" t="str">
        <f t="shared" si="0"/>
        <v>212111941</v>
      </c>
      <c r="H171" s="33" t="str">
        <f t="shared" si="1"/>
        <v>AZMIRA CANDRA VIDIASARI</v>
      </c>
      <c r="I171" s="42">
        <f>B171</f>
        <v>340017904</v>
      </c>
      <c r="J171" s="33" t="str">
        <f t="shared" si="5"/>
        <v>Tasmilah</v>
      </c>
      <c r="K171" s="33"/>
      <c r="L171" s="33"/>
      <c r="M171" s="33">
        <f>IF(D171=E171,0,1)</f>
        <v>0</v>
      </c>
      <c r="N171" s="33"/>
      <c r="O171" s="45"/>
      <c r="P171" s="5" t="s">
        <v>2642</v>
      </c>
      <c r="Q171" s="2" t="s">
        <v>741</v>
      </c>
      <c r="R171" s="41">
        <f t="shared" si="3"/>
        <v>170</v>
      </c>
      <c r="S171" s="14"/>
      <c r="T171" s="14"/>
      <c r="U171" s="14"/>
      <c r="V171" s="14"/>
      <c r="W171" s="14"/>
      <c r="X171" s="14"/>
      <c r="Y171" s="14"/>
      <c r="Z171" s="14"/>
      <c r="AA171" s="14" t="s">
        <v>589</v>
      </c>
      <c r="AB171" s="14"/>
      <c r="AC171" s="14"/>
      <c r="AD171" s="14"/>
      <c r="AE171" s="14"/>
    </row>
    <row r="172" spans="1:31">
      <c r="A172" s="33">
        <v>45482.611210057898</v>
      </c>
      <c r="B172" s="33">
        <v>340017904</v>
      </c>
      <c r="C172" s="42" t="s">
        <v>1593</v>
      </c>
      <c r="D172" s="14" t="s">
        <v>749</v>
      </c>
      <c r="E172" s="43" t="str">
        <f>VLOOKUP(C172,P$2:Q$539,2,FALSE)</f>
        <v>Bintana Tajmala</v>
      </c>
      <c r="F172" s="33"/>
      <c r="G172" s="42" t="str">
        <f t="shared" si="0"/>
        <v>212111957</v>
      </c>
      <c r="H172" s="33" t="str">
        <f t="shared" si="1"/>
        <v>Bintana Tajmala</v>
      </c>
      <c r="I172" s="42">
        <f>B172</f>
        <v>340017904</v>
      </c>
      <c r="J172" s="33" t="str">
        <f t="shared" si="5"/>
        <v>Tasmilah</v>
      </c>
      <c r="K172" s="33"/>
      <c r="L172" s="33"/>
      <c r="M172" s="33">
        <f>IF(D172=E172,0,1)</f>
        <v>0</v>
      </c>
      <c r="N172" s="33"/>
      <c r="O172" s="33"/>
      <c r="P172" s="5" t="s">
        <v>2649</v>
      </c>
      <c r="Q172" s="2" t="s">
        <v>351</v>
      </c>
      <c r="R172" s="41">
        <f t="shared" si="3"/>
        <v>171</v>
      </c>
      <c r="S172" s="14"/>
      <c r="T172" s="14"/>
      <c r="U172" s="14"/>
      <c r="V172" s="14"/>
      <c r="W172" s="14"/>
      <c r="X172" s="14"/>
      <c r="Y172" s="14"/>
      <c r="Z172" s="14"/>
      <c r="AA172" s="14" t="s">
        <v>598</v>
      </c>
      <c r="AB172" s="14"/>
      <c r="AC172" s="14"/>
      <c r="AD172" s="14"/>
      <c r="AE172" s="14"/>
    </row>
    <row r="173" spans="1:31">
      <c r="A173" s="33">
        <v>45482.611363344899</v>
      </c>
      <c r="B173" s="33">
        <v>340012812</v>
      </c>
      <c r="C173" s="42" t="s">
        <v>2258</v>
      </c>
      <c r="D173" s="14" t="s">
        <v>681</v>
      </c>
      <c r="E173" s="43" t="str">
        <f>VLOOKUP(C173,P$2:Q$539,2,FALSE)</f>
        <v>Fatimah Rahmasari</v>
      </c>
      <c r="F173" s="33"/>
      <c r="G173" s="42" t="str">
        <f t="shared" si="0"/>
        <v>212112051</v>
      </c>
      <c r="H173" s="33" t="str">
        <f t="shared" si="1"/>
        <v>Fatimah Rahmasari</v>
      </c>
      <c r="I173" s="42">
        <f>B173</f>
        <v>340012812</v>
      </c>
      <c r="J173" s="33" t="str">
        <f t="shared" si="5"/>
        <v>Yahya Ubed</v>
      </c>
      <c r="K173" s="33"/>
      <c r="L173" s="33"/>
      <c r="M173" s="33">
        <f>IF(D173=E173,0,1)</f>
        <v>0</v>
      </c>
      <c r="N173" s="33"/>
      <c r="O173" s="33"/>
      <c r="P173" s="5" t="s">
        <v>2658</v>
      </c>
      <c r="Q173" s="2" t="s">
        <v>352</v>
      </c>
      <c r="R173" s="41">
        <f t="shared" si="3"/>
        <v>172</v>
      </c>
      <c r="S173" s="14"/>
      <c r="T173" s="14"/>
      <c r="U173" s="14"/>
      <c r="V173" s="14"/>
      <c r="W173" s="14"/>
      <c r="X173" s="14"/>
      <c r="Y173" s="14"/>
      <c r="Z173" s="14"/>
      <c r="AA173" s="14" t="s">
        <v>620</v>
      </c>
      <c r="AB173" s="14"/>
      <c r="AC173" s="14"/>
      <c r="AD173" s="14"/>
      <c r="AE173" s="14"/>
    </row>
    <row r="174" spans="1:31">
      <c r="A174" s="33">
        <v>45482.611363344899</v>
      </c>
      <c r="B174" s="33">
        <v>340012812</v>
      </c>
      <c r="C174" s="42" t="s">
        <v>2162</v>
      </c>
      <c r="D174" s="14" t="s">
        <v>680</v>
      </c>
      <c r="E174" s="43" t="str">
        <f>VLOOKUP(C174,P$2:Q$539,2,FALSE)</f>
        <v>Fitrisia Taridipa</v>
      </c>
      <c r="F174" s="33"/>
      <c r="G174" s="42" t="str">
        <f t="shared" si="0"/>
        <v>212112064</v>
      </c>
      <c r="H174" s="33" t="str">
        <f t="shared" si="1"/>
        <v>Fitrisia Taridipa</v>
      </c>
      <c r="I174" s="42">
        <f>B174</f>
        <v>340012812</v>
      </c>
      <c r="J174" s="33" t="str">
        <f t="shared" si="5"/>
        <v>Yahya Ubed</v>
      </c>
      <c r="K174" s="33"/>
      <c r="L174" s="33"/>
      <c r="M174" s="33">
        <f>IF(D174=E174,0,1)</f>
        <v>0</v>
      </c>
      <c r="N174" s="33"/>
      <c r="O174" s="33"/>
      <c r="P174" s="5" t="s">
        <v>2669</v>
      </c>
      <c r="Q174" s="2" t="s">
        <v>432</v>
      </c>
      <c r="R174" s="41">
        <f t="shared" si="3"/>
        <v>173</v>
      </c>
      <c r="S174" s="14"/>
      <c r="T174" s="14"/>
      <c r="U174" s="14"/>
      <c r="V174" s="14"/>
      <c r="W174" s="14"/>
      <c r="X174" s="14"/>
      <c r="Y174" s="14"/>
      <c r="Z174" s="14"/>
      <c r="AA174" s="14" t="s">
        <v>758</v>
      </c>
      <c r="AB174" s="14"/>
      <c r="AC174" s="14"/>
      <c r="AD174" s="14"/>
      <c r="AE174" s="14"/>
    </row>
    <row r="175" spans="1:31">
      <c r="A175" s="33">
        <v>45482.611363344899</v>
      </c>
      <c r="B175" s="33">
        <v>340012812</v>
      </c>
      <c r="C175" s="42" t="s">
        <v>1521</v>
      </c>
      <c r="D175" s="14" t="s">
        <v>679</v>
      </c>
      <c r="E175" s="43" t="str">
        <f>VLOOKUP(C175,P$2:Q$539,2,FALSE)</f>
        <v>NABILA FATMA PUTRI YUNARDI</v>
      </c>
      <c r="F175" s="33"/>
      <c r="G175" s="42" t="str">
        <f t="shared" si="0"/>
        <v>212112233</v>
      </c>
      <c r="H175" s="33" t="str">
        <f t="shared" si="1"/>
        <v>NABILA FATMA PUTRI YUNARDI</v>
      </c>
      <c r="I175" s="42">
        <f>B175</f>
        <v>340012812</v>
      </c>
      <c r="J175" s="33" t="str">
        <f t="shared" si="5"/>
        <v>Yahya Ubed</v>
      </c>
      <c r="K175" s="33"/>
      <c r="L175" s="33"/>
      <c r="M175" s="33">
        <f>IF(D175=E175,0,1)</f>
        <v>0</v>
      </c>
      <c r="N175" s="33"/>
      <c r="O175" s="33"/>
      <c r="P175" s="5" t="s">
        <v>2676</v>
      </c>
      <c r="Q175" s="2" t="s">
        <v>781</v>
      </c>
      <c r="R175" s="41">
        <f t="shared" si="3"/>
        <v>174</v>
      </c>
      <c r="S175" s="14"/>
      <c r="T175" s="14"/>
      <c r="U175" s="14"/>
      <c r="V175" s="14"/>
      <c r="W175" s="14"/>
      <c r="X175" s="14"/>
      <c r="Y175" s="14"/>
      <c r="Z175" s="14"/>
      <c r="AA175" s="14" t="s">
        <v>679</v>
      </c>
      <c r="AB175" s="14"/>
      <c r="AC175" s="14"/>
      <c r="AD175" s="14"/>
      <c r="AE175" s="14"/>
    </row>
    <row r="176" spans="1:31">
      <c r="A176" s="33">
        <v>45482.613699907401</v>
      </c>
      <c r="B176" s="33">
        <v>340016620</v>
      </c>
      <c r="C176" s="5" t="s">
        <v>2799</v>
      </c>
      <c r="D176" s="14" t="s">
        <v>682</v>
      </c>
      <c r="E176" s="43" t="str">
        <f>VLOOKUP(C176,P$2:Q$539,2,FALSE)</f>
        <v>Aldilla Pramudita Caesar</v>
      </c>
      <c r="F176" s="33"/>
      <c r="G176" s="42" t="str">
        <f t="shared" si="0"/>
        <v>212111872</v>
      </c>
      <c r="H176" s="33" t="str">
        <f t="shared" si="1"/>
        <v>Aldilla Pramudita Caesar</v>
      </c>
      <c r="I176" s="42">
        <f>B176</f>
        <v>340016620</v>
      </c>
      <c r="J176" s="33" t="str">
        <f t="shared" si="5"/>
        <v>Yudi Kurniawan</v>
      </c>
      <c r="K176" s="33"/>
      <c r="L176" s="33"/>
      <c r="M176" s="33">
        <f>IF(D176=E176,0,1)</f>
        <v>0</v>
      </c>
      <c r="N176" s="33"/>
      <c r="O176" s="33"/>
      <c r="P176" s="5" t="s">
        <v>2685</v>
      </c>
      <c r="Q176" s="2" t="s">
        <v>269</v>
      </c>
      <c r="R176" s="41">
        <f t="shared" si="3"/>
        <v>175</v>
      </c>
      <c r="S176" s="14"/>
      <c r="T176" s="14"/>
      <c r="U176" s="14"/>
      <c r="V176" s="14"/>
      <c r="W176" s="14"/>
      <c r="X176" s="14"/>
      <c r="Y176" s="14"/>
      <c r="Z176" s="14"/>
      <c r="AA176" s="14" t="s">
        <v>305</v>
      </c>
      <c r="AB176" s="14"/>
      <c r="AC176" s="14"/>
      <c r="AD176" s="14"/>
      <c r="AE176" s="14"/>
    </row>
    <row r="177" spans="1:31">
      <c r="A177" s="33">
        <v>45482.6162357176</v>
      </c>
      <c r="B177" s="33">
        <v>340056340</v>
      </c>
      <c r="C177" s="42" t="s">
        <v>4573</v>
      </c>
      <c r="D177" s="14" t="s">
        <v>5638</v>
      </c>
      <c r="E177" s="43" t="str">
        <f>VLOOKUP(C177,P$2:Q$539,2,FALSE)</f>
        <v>Devina Salsabiila</v>
      </c>
      <c r="F177" s="33"/>
      <c r="G177" s="42" t="str">
        <f t="shared" si="0"/>
        <v>112212563</v>
      </c>
      <c r="H177" s="33" t="str">
        <f t="shared" si="1"/>
        <v>Devina Salsabiila</v>
      </c>
      <c r="I177" s="42">
        <f>B177</f>
        <v>340056340</v>
      </c>
      <c r="J177" s="33" t="str">
        <f t="shared" si="5"/>
        <v>Lely Agustining Ayu Kumala</v>
      </c>
      <c r="K177" s="33"/>
      <c r="L177" s="33"/>
      <c r="M177" s="33">
        <v>0</v>
      </c>
      <c r="N177" s="33"/>
      <c r="O177" s="33"/>
      <c r="P177" s="5" t="s">
        <v>2694</v>
      </c>
      <c r="Q177" s="2" t="s">
        <v>167</v>
      </c>
      <c r="R177" s="41">
        <f t="shared" si="3"/>
        <v>176</v>
      </c>
      <c r="S177" s="14"/>
      <c r="T177" s="14"/>
      <c r="U177" s="14"/>
      <c r="V177" s="14"/>
      <c r="W177" s="14"/>
      <c r="X177" s="14"/>
      <c r="Y177" s="14"/>
      <c r="Z177" s="14"/>
      <c r="AA177" s="14" t="s">
        <v>864</v>
      </c>
      <c r="AB177" s="14"/>
      <c r="AC177" s="14"/>
      <c r="AD177" s="14"/>
      <c r="AE177" s="14"/>
    </row>
    <row r="178" spans="1:31">
      <c r="A178" s="33">
        <v>45482.6162357176</v>
      </c>
      <c r="B178" s="33">
        <v>340056340</v>
      </c>
      <c r="C178" s="42" t="s">
        <v>4588</v>
      </c>
      <c r="D178" s="14" t="s">
        <v>630</v>
      </c>
      <c r="E178" s="43" t="str">
        <f>VLOOKUP(C178,P$2:Q$539,2,FALSE)</f>
        <v>Venny Septia Hartono</v>
      </c>
      <c r="F178" s="33"/>
      <c r="G178" s="42" t="str">
        <f t="shared" si="0"/>
        <v>222112410</v>
      </c>
      <c r="H178" s="33" t="str">
        <f t="shared" si="1"/>
        <v>Venny Septia Hartono</v>
      </c>
      <c r="I178" s="42">
        <f>B178</f>
        <v>340056340</v>
      </c>
      <c r="J178" s="33" t="str">
        <f t="shared" si="5"/>
        <v>Lely Agustining Ayu Kumala</v>
      </c>
      <c r="K178" s="33"/>
      <c r="L178" s="33"/>
      <c r="M178" s="33">
        <f>IF(D178=E178,0,1)</f>
        <v>0</v>
      </c>
      <c r="N178" s="33"/>
      <c r="O178" s="33"/>
      <c r="P178" s="5" t="s">
        <v>2703</v>
      </c>
      <c r="Q178" s="2" t="s">
        <v>323</v>
      </c>
      <c r="R178" s="41">
        <f t="shared" si="3"/>
        <v>177</v>
      </c>
      <c r="S178" s="14"/>
      <c r="T178" s="14"/>
      <c r="U178" s="14"/>
      <c r="V178" s="14"/>
      <c r="W178" s="14"/>
      <c r="X178" s="14"/>
      <c r="Y178" s="14"/>
      <c r="Z178" s="14"/>
      <c r="AA178" s="14" t="s">
        <v>377</v>
      </c>
      <c r="AB178" s="14"/>
      <c r="AC178" s="14"/>
      <c r="AD178" s="14"/>
      <c r="AE178" s="14"/>
    </row>
    <row r="179" spans="1:31">
      <c r="A179" s="33">
        <v>45482.616606423602</v>
      </c>
      <c r="B179" s="33">
        <v>340056220</v>
      </c>
      <c r="C179" s="42" t="s">
        <v>2635</v>
      </c>
      <c r="D179" s="14" t="s">
        <v>725</v>
      </c>
      <c r="E179" s="43" t="str">
        <f>VLOOKUP(C179,P$2:Q$539,2,FALSE)</f>
        <v>Clarissa Azarine</v>
      </c>
      <c r="F179" s="33"/>
      <c r="G179" s="42" t="str">
        <f t="shared" si="0"/>
        <v>212111973</v>
      </c>
      <c r="H179" s="33" t="str">
        <f t="shared" si="1"/>
        <v>Clarissa Azarine</v>
      </c>
      <c r="I179" s="42">
        <f>B179</f>
        <v>340056220</v>
      </c>
      <c r="J179" s="33" t="str">
        <f t="shared" si="5"/>
        <v>Arif Wibowo</v>
      </c>
      <c r="K179" s="33"/>
      <c r="L179" s="33"/>
      <c r="M179" s="33">
        <f>IF(D179=E179,0,1)</f>
        <v>0</v>
      </c>
      <c r="N179" s="33"/>
      <c r="O179" s="33"/>
      <c r="P179" s="5" t="s">
        <v>2714</v>
      </c>
      <c r="Q179" s="2" t="s">
        <v>339</v>
      </c>
      <c r="R179" s="41">
        <f t="shared" si="3"/>
        <v>178</v>
      </c>
      <c r="S179" s="14"/>
      <c r="T179" s="14"/>
      <c r="U179" s="14"/>
      <c r="V179" s="14"/>
      <c r="W179" s="14"/>
      <c r="X179" s="14"/>
      <c r="Y179" s="14"/>
      <c r="Z179" s="14"/>
      <c r="AA179" s="14" t="s">
        <v>791</v>
      </c>
      <c r="AB179" s="14"/>
      <c r="AC179" s="14"/>
      <c r="AD179" s="14"/>
      <c r="AE179" s="14"/>
    </row>
    <row r="180" spans="1:31">
      <c r="A180" s="33">
        <v>45482.616606423602</v>
      </c>
      <c r="B180" s="33">
        <v>340056220</v>
      </c>
      <c r="C180" s="5" t="s">
        <v>2116</v>
      </c>
      <c r="D180" s="41" t="s">
        <v>5673</v>
      </c>
      <c r="E180" s="43" t="str">
        <f>VLOOKUP(C180,P$2:Q$539,2,FALSE)</f>
        <v>Ibnu Gata</v>
      </c>
      <c r="F180" s="33"/>
      <c r="G180" s="42" t="str">
        <f t="shared" si="0"/>
        <v>222112103</v>
      </c>
      <c r="H180" s="33" t="str">
        <f t="shared" si="1"/>
        <v>Ibnu Gata</v>
      </c>
      <c r="I180" s="42">
        <f>B180</f>
        <v>340056220</v>
      </c>
      <c r="J180" s="33" t="str">
        <f t="shared" si="5"/>
        <v>Arif Wibowo</v>
      </c>
      <c r="K180" s="33"/>
      <c r="L180" s="33"/>
      <c r="M180" s="33">
        <v>0</v>
      </c>
      <c r="N180" s="33"/>
      <c r="O180" s="33"/>
      <c r="P180" s="5" t="s">
        <v>2725</v>
      </c>
      <c r="Q180" s="2" t="s">
        <v>778</v>
      </c>
      <c r="R180" s="41">
        <f t="shared" si="3"/>
        <v>179</v>
      </c>
      <c r="S180" s="14"/>
      <c r="T180" s="14"/>
      <c r="U180" s="14"/>
      <c r="V180" s="14"/>
      <c r="W180" s="14"/>
      <c r="X180" s="14"/>
      <c r="Y180" s="14"/>
      <c r="Z180" s="14"/>
      <c r="AA180" s="14" t="s">
        <v>797</v>
      </c>
      <c r="AB180" s="14"/>
      <c r="AC180" s="14"/>
      <c r="AD180" s="14"/>
      <c r="AE180" s="14"/>
    </row>
    <row r="181" spans="1:31">
      <c r="A181" s="33">
        <v>45482.625834919003</v>
      </c>
      <c r="B181" s="33">
        <v>340015038</v>
      </c>
      <c r="C181" s="42" t="s">
        <v>4378</v>
      </c>
      <c r="D181" s="14" t="s">
        <v>672</v>
      </c>
      <c r="E181" s="43" t="str">
        <f>VLOOKUP(C181,P$2:Q$539,2,FALSE)</f>
        <v>Bafinatul Umami</v>
      </c>
      <c r="F181" s="33"/>
      <c r="G181" s="42" t="str">
        <f t="shared" si="0"/>
        <v>212111944</v>
      </c>
      <c r="H181" s="33" t="str">
        <f t="shared" si="1"/>
        <v>Bafinatul Umami</v>
      </c>
      <c r="I181" s="42">
        <f>B181</f>
        <v>340015038</v>
      </c>
      <c r="J181" s="33" t="str">
        <f t="shared" si="5"/>
        <v>Dyah Sari Prihantari</v>
      </c>
      <c r="K181" s="33"/>
      <c r="L181" s="33"/>
      <c r="M181" s="33">
        <f>IF(D181=E181,0,1)</f>
        <v>0</v>
      </c>
      <c r="N181" s="33"/>
      <c r="O181" s="33"/>
      <c r="P181" s="5" t="s">
        <v>2734</v>
      </c>
      <c r="Q181" s="2" t="s">
        <v>515</v>
      </c>
      <c r="R181" s="41">
        <f t="shared" si="3"/>
        <v>180</v>
      </c>
      <c r="S181" s="14"/>
      <c r="T181" s="14"/>
      <c r="U181" s="14"/>
      <c r="V181" s="14"/>
      <c r="W181" s="14"/>
      <c r="X181" s="14"/>
      <c r="Y181" s="14"/>
      <c r="Z181" s="14"/>
      <c r="AA181" s="14" t="s">
        <v>787</v>
      </c>
      <c r="AB181" s="14"/>
      <c r="AC181" s="14"/>
      <c r="AD181" s="14"/>
      <c r="AE181" s="14"/>
    </row>
    <row r="182" spans="1:31">
      <c r="A182" s="33">
        <v>45482.625834919003</v>
      </c>
      <c r="B182" s="33">
        <v>340015038</v>
      </c>
      <c r="C182" s="5" t="s">
        <v>5194</v>
      </c>
      <c r="D182" s="41" t="s">
        <v>5674</v>
      </c>
      <c r="E182" s="43" t="str">
        <f>VLOOKUP(C182,P$2:Q$539,2,FALSE)</f>
        <v>INAFIANTI KLARISTANIA RILANO</v>
      </c>
      <c r="F182" s="33"/>
      <c r="G182" s="42" t="str">
        <f t="shared" si="0"/>
        <v>222112110</v>
      </c>
      <c r="H182" s="33" t="str">
        <f t="shared" si="1"/>
        <v>INAFIANTI KLARISTANIA RILANO</v>
      </c>
      <c r="I182" s="42">
        <f>B182</f>
        <v>340015038</v>
      </c>
      <c r="J182" s="33" t="str">
        <f t="shared" si="5"/>
        <v>Dyah Sari Prihantari</v>
      </c>
      <c r="K182" s="33"/>
      <c r="L182" s="33"/>
      <c r="M182" s="33">
        <v>0</v>
      </c>
      <c r="N182" s="33"/>
      <c r="O182" s="33"/>
      <c r="P182" s="5" t="s">
        <v>2742</v>
      </c>
      <c r="Q182" s="2" t="s">
        <v>247</v>
      </c>
      <c r="R182" s="41">
        <f t="shared" si="3"/>
        <v>181</v>
      </c>
      <c r="S182" s="14"/>
      <c r="T182" s="14"/>
      <c r="U182" s="14"/>
      <c r="V182" s="14"/>
      <c r="W182" s="14"/>
      <c r="X182" s="14"/>
      <c r="Y182" s="14"/>
      <c r="Z182" s="14"/>
      <c r="AA182" s="14" t="s">
        <v>493</v>
      </c>
      <c r="AB182" s="14"/>
      <c r="AC182" s="14"/>
      <c r="AD182" s="14"/>
      <c r="AE182" s="14"/>
    </row>
    <row r="183" spans="1:31">
      <c r="A183" s="33">
        <v>45482.625834919003</v>
      </c>
      <c r="B183" s="33">
        <v>340015038</v>
      </c>
      <c r="C183" s="5" t="s">
        <v>4142</v>
      </c>
      <c r="D183" s="41" t="s">
        <v>5675</v>
      </c>
      <c r="E183" s="43" t="str">
        <f>VLOOKUP(C183,P$2:Q$539,2,FALSE)</f>
        <v>Marchadha Santi Wilda</v>
      </c>
      <c r="F183" s="33"/>
      <c r="G183" s="42" t="str">
        <f t="shared" si="0"/>
        <v>222112171</v>
      </c>
      <c r="H183" s="33" t="str">
        <f t="shared" si="1"/>
        <v>Marchadha Santi Wilda</v>
      </c>
      <c r="I183" s="42">
        <f>B183</f>
        <v>340015038</v>
      </c>
      <c r="J183" s="33" t="str">
        <f t="shared" si="5"/>
        <v>Dyah Sari Prihantari</v>
      </c>
      <c r="K183" s="33"/>
      <c r="L183" s="33"/>
      <c r="M183" s="33">
        <v>0</v>
      </c>
      <c r="N183" s="33"/>
      <c r="O183" s="33"/>
      <c r="P183" s="5" t="s">
        <v>2751</v>
      </c>
      <c r="Q183" s="2" t="s">
        <v>417</v>
      </c>
      <c r="R183" s="41">
        <f t="shared" si="3"/>
        <v>182</v>
      </c>
      <c r="S183" s="14"/>
      <c r="T183" s="14"/>
      <c r="U183" s="14"/>
      <c r="V183" s="14"/>
      <c r="W183" s="14"/>
      <c r="X183" s="14"/>
      <c r="Y183" s="14"/>
      <c r="Z183" s="14"/>
      <c r="AA183" s="14" t="s">
        <v>844</v>
      </c>
      <c r="AB183" s="14"/>
      <c r="AC183" s="14"/>
      <c r="AD183" s="14"/>
      <c r="AE183" s="14"/>
    </row>
    <row r="184" spans="1:31">
      <c r="A184" s="33">
        <v>45482.625834919003</v>
      </c>
      <c r="B184" s="33">
        <v>340015038</v>
      </c>
      <c r="C184" s="42" t="s">
        <v>5098</v>
      </c>
      <c r="D184" s="14" t="s">
        <v>670</v>
      </c>
      <c r="E184" s="43" t="str">
        <f>VLOOKUP(C184,P$2:Q$539,2,FALSE)</f>
        <v>Muhammad Anja Taufani</v>
      </c>
      <c r="F184" s="33"/>
      <c r="G184" s="42" t="str">
        <f t="shared" si="0"/>
        <v>222112205</v>
      </c>
      <c r="H184" s="33" t="str">
        <f t="shared" si="1"/>
        <v>Muhammad Anja Taufani</v>
      </c>
      <c r="I184" s="42">
        <f>B184</f>
        <v>340015038</v>
      </c>
      <c r="J184" s="33" t="str">
        <f t="shared" si="5"/>
        <v>Dyah Sari Prihantari</v>
      </c>
      <c r="K184" s="33"/>
      <c r="L184" s="33"/>
      <c r="M184" s="33">
        <f>IF(D184=E184,0,1)</f>
        <v>0</v>
      </c>
      <c r="N184" s="33"/>
      <c r="O184" s="33"/>
      <c r="P184" s="5" t="s">
        <v>2759</v>
      </c>
      <c r="Q184" s="2" t="s">
        <v>558</v>
      </c>
      <c r="R184" s="41">
        <f t="shared" si="3"/>
        <v>183</v>
      </c>
      <c r="S184" s="14"/>
      <c r="T184" s="14"/>
      <c r="U184" s="14"/>
      <c r="V184" s="14"/>
      <c r="W184" s="14"/>
      <c r="X184" s="14"/>
      <c r="Y184" s="14"/>
      <c r="Z184" s="14"/>
      <c r="AA184" s="14" t="s">
        <v>600</v>
      </c>
      <c r="AB184" s="14"/>
      <c r="AC184" s="14"/>
      <c r="AD184" s="14"/>
      <c r="AE184" s="14"/>
    </row>
    <row r="185" spans="1:31">
      <c r="A185" s="33">
        <v>45482.625834919003</v>
      </c>
      <c r="B185" s="33">
        <v>340015038</v>
      </c>
      <c r="C185" s="42" t="s">
        <v>4580</v>
      </c>
      <c r="D185" s="14" t="s">
        <v>673</v>
      </c>
      <c r="E185" s="43" t="str">
        <f>VLOOKUP(C185,P$2:Q$539,2,FALSE)</f>
        <v>Putri Safira Shalsabila</v>
      </c>
      <c r="F185" s="33"/>
      <c r="G185" s="42" t="str">
        <f t="shared" si="0"/>
        <v>212112293</v>
      </c>
      <c r="H185" s="33" t="str">
        <f t="shared" si="1"/>
        <v>Putri Safira Shalsabila</v>
      </c>
      <c r="I185" s="42">
        <f>B185</f>
        <v>340015038</v>
      </c>
      <c r="J185" s="33" t="str">
        <f t="shared" si="5"/>
        <v>Dyah Sari Prihantari</v>
      </c>
      <c r="K185" s="33"/>
      <c r="L185" s="33"/>
      <c r="M185" s="33">
        <f>IF(D185=E185,0,1)</f>
        <v>0</v>
      </c>
      <c r="N185" s="33"/>
      <c r="O185" s="33"/>
      <c r="P185" s="5" t="s">
        <v>2767</v>
      </c>
      <c r="Q185" s="2" t="s">
        <v>2768</v>
      </c>
      <c r="R185" s="41">
        <f t="shared" si="3"/>
        <v>184</v>
      </c>
      <c r="S185" s="14"/>
      <c r="T185" s="14"/>
      <c r="U185" s="14"/>
      <c r="V185" s="14"/>
      <c r="W185" s="14"/>
      <c r="X185" s="14"/>
      <c r="Y185" s="14"/>
      <c r="Z185" s="14"/>
      <c r="AA185" s="14" t="s">
        <v>922</v>
      </c>
      <c r="AB185" s="14"/>
      <c r="AC185" s="14"/>
      <c r="AD185" s="14"/>
      <c r="AE185" s="14"/>
    </row>
    <row r="186" spans="1:31">
      <c r="A186" s="33">
        <v>45482.629180254597</v>
      </c>
      <c r="B186" s="33">
        <v>340053263</v>
      </c>
      <c r="C186" s="42" t="s">
        <v>1723</v>
      </c>
      <c r="D186" s="14" t="s">
        <v>91</v>
      </c>
      <c r="E186" s="43" t="str">
        <f>VLOOKUP(C186,P$2:Q$539,2,FALSE)</f>
        <v>Zahra Khairunnisak</v>
      </c>
      <c r="F186" s="33"/>
      <c r="G186" s="42" t="str">
        <f t="shared" si="0"/>
        <v>112212931</v>
      </c>
      <c r="H186" s="33" t="str">
        <f t="shared" si="1"/>
        <v>Zahra Khairunnisak</v>
      </c>
      <c r="I186" s="42">
        <f>B186</f>
        <v>340053263</v>
      </c>
      <c r="J186" s="33" t="str">
        <f t="shared" si="5"/>
        <v>Stivan Yuen</v>
      </c>
      <c r="K186" s="33"/>
      <c r="L186" s="33"/>
      <c r="M186" s="33">
        <f>IF(D186=E186,0,1)</f>
        <v>0</v>
      </c>
      <c r="N186" s="33"/>
      <c r="O186" s="45"/>
      <c r="P186" s="5" t="s">
        <v>2776</v>
      </c>
      <c r="Q186" s="2" t="s">
        <v>2777</v>
      </c>
      <c r="R186" s="41">
        <f t="shared" si="3"/>
        <v>185</v>
      </c>
      <c r="S186" s="14"/>
      <c r="T186" s="14"/>
      <c r="U186" s="14"/>
      <c r="V186" s="14"/>
      <c r="W186" s="14"/>
      <c r="X186" s="14"/>
      <c r="Y186" s="14"/>
      <c r="Z186" s="14"/>
      <c r="AA186" s="14" t="s">
        <v>736</v>
      </c>
      <c r="AB186" s="14"/>
      <c r="AC186" s="14"/>
      <c r="AD186" s="14"/>
      <c r="AE186" s="14"/>
    </row>
    <row r="187" spans="1:31">
      <c r="A187" s="33">
        <v>45482.6340367593</v>
      </c>
      <c r="B187" s="33">
        <v>340016252</v>
      </c>
      <c r="C187" s="42" t="s">
        <v>3141</v>
      </c>
      <c r="D187" s="14" t="s">
        <v>745</v>
      </c>
      <c r="E187" s="43" t="str">
        <f>VLOOKUP(C187,P$2:Q$539,2,FALSE)</f>
        <v>Elvina Gamayanti</v>
      </c>
      <c r="F187" s="33"/>
      <c r="G187" s="42" t="str">
        <f t="shared" si="0"/>
        <v>222112016</v>
      </c>
      <c r="H187" s="33" t="str">
        <f t="shared" si="1"/>
        <v>Elvina Gamayanti</v>
      </c>
      <c r="I187" s="42">
        <f>B187</f>
        <v>340016252</v>
      </c>
      <c r="J187" s="33" t="str">
        <f t="shared" si="5"/>
        <v>Yenita Mirawanti</v>
      </c>
      <c r="K187" s="33"/>
      <c r="L187" s="33"/>
      <c r="M187" s="33">
        <f>IF(D187=E187,0,1)</f>
        <v>0</v>
      </c>
      <c r="N187" s="33"/>
      <c r="O187" s="45"/>
      <c r="P187" s="5" t="s">
        <v>2783</v>
      </c>
      <c r="Q187" s="2" t="s">
        <v>86</v>
      </c>
      <c r="R187" s="41">
        <f t="shared" si="3"/>
        <v>186</v>
      </c>
      <c r="S187" s="14"/>
      <c r="T187" s="14"/>
      <c r="U187" s="14"/>
      <c r="V187" s="14"/>
      <c r="W187" s="14"/>
      <c r="X187" s="14"/>
      <c r="Y187" s="14"/>
      <c r="Z187" s="14"/>
      <c r="AA187" s="14" t="s">
        <v>249</v>
      </c>
      <c r="AB187" s="14"/>
      <c r="AC187" s="14"/>
      <c r="AD187" s="14"/>
      <c r="AE187" s="14"/>
    </row>
    <row r="188" spans="1:31">
      <c r="A188" s="33">
        <v>45482.6340367593</v>
      </c>
      <c r="B188" s="33">
        <v>340016252</v>
      </c>
      <c r="C188" s="42" t="s">
        <v>4014</v>
      </c>
      <c r="D188" s="14" t="s">
        <v>752</v>
      </c>
      <c r="E188" s="43" t="str">
        <f>VLOOKUP(C188,P$2:Q$539,2,FALSE)</f>
        <v>Pretty Melati Pardede</v>
      </c>
      <c r="F188" s="33"/>
      <c r="G188" s="42" t="str">
        <f t="shared" si="0"/>
        <v>212112287</v>
      </c>
      <c r="H188" s="33" t="str">
        <f t="shared" si="1"/>
        <v>Pretty Melati Pardede</v>
      </c>
      <c r="I188" s="42">
        <f>B188</f>
        <v>340016252</v>
      </c>
      <c r="J188" s="33" t="str">
        <f t="shared" si="5"/>
        <v>Yenita Mirawanti</v>
      </c>
      <c r="K188" s="33"/>
      <c r="L188" s="33"/>
      <c r="M188" s="33">
        <f>IF(D188=E188,0,1)</f>
        <v>0</v>
      </c>
      <c r="N188" s="33"/>
      <c r="O188" s="33"/>
      <c r="P188" s="5" t="s">
        <v>2791</v>
      </c>
      <c r="Q188" s="2" t="s">
        <v>489</v>
      </c>
      <c r="R188" s="41">
        <f t="shared" si="3"/>
        <v>187</v>
      </c>
      <c r="S188" s="14"/>
      <c r="T188" s="14"/>
      <c r="U188" s="14"/>
      <c r="V188" s="14"/>
      <c r="W188" s="14"/>
      <c r="X188" s="14"/>
      <c r="Y188" s="14"/>
      <c r="Z188" s="14"/>
      <c r="AA188" s="14" t="s">
        <v>752</v>
      </c>
      <c r="AB188" s="14"/>
      <c r="AC188" s="14"/>
      <c r="AD188" s="14"/>
      <c r="AE188" s="14"/>
    </row>
    <row r="189" spans="1:31">
      <c r="A189" s="33">
        <v>45482.6340367593</v>
      </c>
      <c r="B189" s="33">
        <v>340016252</v>
      </c>
      <c r="C189" s="42" t="s">
        <v>3968</v>
      </c>
      <c r="D189" s="14" t="s">
        <v>751</v>
      </c>
      <c r="E189" s="43" t="str">
        <f>VLOOKUP(C189,P$2:Q$539,2,FALSE)</f>
        <v>Rissa Erviana</v>
      </c>
      <c r="F189" s="33"/>
      <c r="G189" s="42" t="str">
        <f t="shared" si="0"/>
        <v>212112328</v>
      </c>
      <c r="H189" s="33" t="str">
        <f t="shared" si="1"/>
        <v>Rissa Erviana</v>
      </c>
      <c r="I189" s="42">
        <f>B189</f>
        <v>340016252</v>
      </c>
      <c r="J189" s="33" t="str">
        <f t="shared" si="5"/>
        <v>Yenita Mirawanti</v>
      </c>
      <c r="K189" s="33"/>
      <c r="L189" s="33"/>
      <c r="M189" s="33">
        <f>IF(D189=E189,0,1)</f>
        <v>0</v>
      </c>
      <c r="N189" s="33"/>
      <c r="O189" s="33"/>
      <c r="P189" s="5" t="s">
        <v>2799</v>
      </c>
      <c r="Q189" s="2" t="s">
        <v>682</v>
      </c>
      <c r="R189" s="41">
        <f t="shared" si="3"/>
        <v>188</v>
      </c>
      <c r="S189" s="14"/>
      <c r="T189" s="14"/>
      <c r="U189" s="14"/>
      <c r="V189" s="14"/>
      <c r="W189" s="14"/>
      <c r="X189" s="14"/>
      <c r="Y189" s="14"/>
      <c r="Z189" s="14"/>
      <c r="AA189" s="14" t="s">
        <v>673</v>
      </c>
      <c r="AB189" s="14"/>
      <c r="AC189" s="14"/>
      <c r="AD189" s="14"/>
      <c r="AE189" s="14"/>
    </row>
    <row r="190" spans="1:31">
      <c r="A190" s="33">
        <v>45482.643632118103</v>
      </c>
      <c r="B190" s="33">
        <v>340015980</v>
      </c>
      <c r="C190" s="42" t="s">
        <v>5246</v>
      </c>
      <c r="D190" s="14" t="s">
        <v>757</v>
      </c>
      <c r="E190" s="43" t="str">
        <f>VLOOKUP(C190,P$2:Q$539,2,FALSE)</f>
        <v>Brigitta Aurelia Putri Suhendi</v>
      </c>
      <c r="F190" s="33"/>
      <c r="G190" s="42" t="str">
        <f t="shared" si="0"/>
        <v>222111961</v>
      </c>
      <c r="H190" s="33" t="str">
        <f t="shared" si="1"/>
        <v>Brigitta Aurelia Putri Suhendi</v>
      </c>
      <c r="I190" s="42">
        <f>B190</f>
        <v>340015980</v>
      </c>
      <c r="J190" s="33" t="str">
        <f t="shared" si="5"/>
        <v>Agung Prasetiyo</v>
      </c>
      <c r="K190" s="33"/>
      <c r="L190" s="33"/>
      <c r="M190" s="33">
        <f>IF(D190=E190,0,1)</f>
        <v>0</v>
      </c>
      <c r="N190" s="33"/>
      <c r="O190" s="33"/>
      <c r="P190" s="5" t="s">
        <v>2807</v>
      </c>
      <c r="Q190" s="2" t="s">
        <v>165</v>
      </c>
      <c r="R190" s="41">
        <f t="shared" si="3"/>
        <v>189</v>
      </c>
      <c r="S190" s="14"/>
      <c r="T190" s="14"/>
      <c r="U190" s="14"/>
      <c r="V190" s="14"/>
      <c r="W190" s="14"/>
      <c r="X190" s="14"/>
      <c r="Y190" s="14"/>
      <c r="Z190" s="14"/>
      <c r="AA190" s="14" t="s">
        <v>560</v>
      </c>
      <c r="AB190" s="14"/>
      <c r="AC190" s="14"/>
      <c r="AD190" s="14"/>
      <c r="AE190" s="14"/>
    </row>
    <row r="191" spans="1:31">
      <c r="A191" s="33">
        <v>45482.643632118103</v>
      </c>
      <c r="B191" s="33">
        <v>340015980</v>
      </c>
      <c r="C191" s="42" t="s">
        <v>4074</v>
      </c>
      <c r="D191" s="14" t="s">
        <v>753</v>
      </c>
      <c r="E191" s="43" t="str">
        <f>VLOOKUP(C191,P$2:Q$539,2,FALSE)</f>
        <v>Muhammad Roihan Abadi</v>
      </c>
      <c r="F191" s="33"/>
      <c r="G191" s="42" t="str">
        <f t="shared" si="0"/>
        <v>112212769</v>
      </c>
      <c r="H191" s="33" t="str">
        <f t="shared" si="1"/>
        <v>Muhammad Roihan Abadi</v>
      </c>
      <c r="I191" s="42">
        <f>B191</f>
        <v>340015980</v>
      </c>
      <c r="J191" s="33" t="str">
        <f t="shared" si="5"/>
        <v>Agung Prasetiyo</v>
      </c>
      <c r="K191" s="33"/>
      <c r="L191" s="33"/>
      <c r="M191" s="33">
        <f>IF(D191=E191,0,1)</f>
        <v>0</v>
      </c>
      <c r="N191" s="33"/>
      <c r="O191" s="45"/>
      <c r="P191" s="5" t="s">
        <v>2815</v>
      </c>
      <c r="Q191" s="2" t="s">
        <v>496</v>
      </c>
      <c r="R191" s="41">
        <f t="shared" si="3"/>
        <v>190</v>
      </c>
      <c r="S191" s="14"/>
      <c r="T191" s="14"/>
      <c r="U191" s="14"/>
      <c r="V191" s="14"/>
      <c r="W191" s="14"/>
      <c r="X191" s="14"/>
      <c r="Y191" s="14"/>
      <c r="Z191" s="14"/>
      <c r="AA191" s="14" t="s">
        <v>262</v>
      </c>
      <c r="AB191" s="14"/>
      <c r="AC191" s="14"/>
      <c r="AD191" s="14"/>
      <c r="AE191" s="14"/>
    </row>
    <row r="192" spans="1:31">
      <c r="A192" s="33">
        <v>45482.643632118103</v>
      </c>
      <c r="B192" s="33">
        <v>340015980</v>
      </c>
      <c r="C192" s="42" t="s">
        <v>3528</v>
      </c>
      <c r="D192" s="14" t="s">
        <v>756</v>
      </c>
      <c r="E192" s="43" t="str">
        <f>VLOOKUP(C192,P$2:Q$539,2,FALSE)</f>
        <v>Mukhamad Dinda Manis Yulianto</v>
      </c>
      <c r="F192" s="33"/>
      <c r="G192" s="42" t="str">
        <f t="shared" si="0"/>
        <v>222112227</v>
      </c>
      <c r="H192" s="33" t="str">
        <f t="shared" si="1"/>
        <v>Mukhamad Dinda Manis Yulianto</v>
      </c>
      <c r="I192" s="42">
        <f>B192</f>
        <v>340015980</v>
      </c>
      <c r="J192" s="33" t="str">
        <f t="shared" si="5"/>
        <v>Agung Prasetiyo</v>
      </c>
      <c r="K192" s="33"/>
      <c r="L192" s="33"/>
      <c r="M192" s="33">
        <f>IF(D192=E192,0,1)</f>
        <v>0</v>
      </c>
      <c r="N192" s="33"/>
      <c r="O192" s="45"/>
      <c r="P192" s="5" t="s">
        <v>2825</v>
      </c>
      <c r="Q192" s="2" t="s">
        <v>166</v>
      </c>
      <c r="R192" s="41">
        <f t="shared" si="3"/>
        <v>191</v>
      </c>
      <c r="S192" s="14"/>
      <c r="T192" s="14"/>
      <c r="U192" s="14"/>
      <c r="V192" s="14"/>
      <c r="W192" s="14"/>
      <c r="X192" s="14"/>
      <c r="Y192" s="14"/>
      <c r="Z192" s="14"/>
      <c r="AA192" s="14" t="s">
        <v>201</v>
      </c>
      <c r="AB192" s="14"/>
      <c r="AC192" s="14"/>
      <c r="AD192" s="14"/>
      <c r="AE192" s="14"/>
    </row>
    <row r="193" spans="1:31">
      <c r="A193" s="33">
        <v>45482.643632118103</v>
      </c>
      <c r="B193" s="33">
        <v>340015980</v>
      </c>
      <c r="C193" s="42" t="s">
        <v>5492</v>
      </c>
      <c r="D193" s="14" t="s">
        <v>758</v>
      </c>
      <c r="E193" s="43" t="str">
        <f>VLOOKUP(C193,P$2:Q$539,2,FALSE)</f>
        <v>Mutiara Nur Tsani Helfiana</v>
      </c>
      <c r="F193" s="33"/>
      <c r="G193" s="42" t="str">
        <f t="shared" si="0"/>
        <v>212112231</v>
      </c>
      <c r="H193" s="33" t="str">
        <f t="shared" si="1"/>
        <v>Mutiara Nur Tsani Helfiana</v>
      </c>
      <c r="I193" s="42">
        <f>B193</f>
        <v>340015980</v>
      </c>
      <c r="J193" s="33" t="str">
        <f t="shared" si="5"/>
        <v>Agung Prasetiyo</v>
      </c>
      <c r="K193" s="33"/>
      <c r="L193" s="33"/>
      <c r="M193" s="33">
        <f>IF(D193=E193,0,1)</f>
        <v>0</v>
      </c>
      <c r="N193" s="33"/>
      <c r="O193" s="33"/>
      <c r="P193" s="5" t="s">
        <v>2835</v>
      </c>
      <c r="Q193" s="2" t="s">
        <v>273</v>
      </c>
      <c r="R193" s="41">
        <f t="shared" si="3"/>
        <v>192</v>
      </c>
      <c r="S193" s="14"/>
      <c r="T193" s="14"/>
      <c r="U193" s="14"/>
      <c r="V193" s="14"/>
      <c r="W193" s="14"/>
      <c r="X193" s="14"/>
      <c r="Y193" s="14"/>
      <c r="Z193" s="14"/>
      <c r="AA193" s="14" t="s">
        <v>651</v>
      </c>
      <c r="AB193" s="14"/>
      <c r="AC193" s="14"/>
      <c r="AD193" s="14"/>
      <c r="AE193" s="14"/>
    </row>
    <row r="194" spans="1:31">
      <c r="A194" s="33">
        <v>45482.658790138899</v>
      </c>
      <c r="B194" s="33">
        <v>340055282</v>
      </c>
      <c r="C194" s="42" t="s">
        <v>2283</v>
      </c>
      <c r="D194" s="14" t="s">
        <v>839</v>
      </c>
      <c r="E194" s="43" t="str">
        <f>VLOOKUP(C194,P$2:Q$539,2,FALSE)</f>
        <v>Hersa Maulina</v>
      </c>
      <c r="F194" s="33"/>
      <c r="G194" s="42" t="str">
        <f t="shared" si="0"/>
        <v>112212640</v>
      </c>
      <c r="H194" s="33" t="str">
        <f t="shared" si="1"/>
        <v>Hersa Maulina</v>
      </c>
      <c r="I194" s="42">
        <f>B194</f>
        <v>340055282</v>
      </c>
      <c r="J194" s="33" t="str">
        <f t="shared" si="5"/>
        <v>Hartanto</v>
      </c>
      <c r="K194" s="33"/>
      <c r="L194" s="33"/>
      <c r="M194" s="33">
        <f>IF(D194=E194,0,1)</f>
        <v>0</v>
      </c>
      <c r="N194" s="33"/>
      <c r="O194" s="33"/>
      <c r="P194" s="5" t="s">
        <v>2843</v>
      </c>
      <c r="Q194" s="2" t="s">
        <v>599</v>
      </c>
      <c r="R194" s="41">
        <f t="shared" si="3"/>
        <v>193</v>
      </c>
      <c r="S194" s="14"/>
      <c r="T194" s="14"/>
      <c r="U194" s="14"/>
      <c r="V194" s="14"/>
      <c r="W194" s="14"/>
      <c r="X194" s="14"/>
      <c r="Y194" s="14"/>
      <c r="Z194" s="14"/>
      <c r="AA194" s="14" t="s">
        <v>614</v>
      </c>
      <c r="AB194" s="14"/>
      <c r="AC194" s="14"/>
      <c r="AD194" s="14"/>
      <c r="AE194" s="14"/>
    </row>
    <row r="195" spans="1:31">
      <c r="A195" s="33">
        <v>45482.695439884301</v>
      </c>
      <c r="B195" s="33">
        <v>340056217</v>
      </c>
      <c r="C195" s="42" t="s">
        <v>3435</v>
      </c>
      <c r="D195" s="14" t="s">
        <v>644</v>
      </c>
      <c r="E195" s="43" t="str">
        <f>VLOOKUP(C195,P$2:Q$539,2,FALSE)</f>
        <v>Elsa Sabila</v>
      </c>
      <c r="F195" s="33"/>
      <c r="G195" s="42" t="str">
        <f t="shared" si="0"/>
        <v>212112014</v>
      </c>
      <c r="H195" s="33" t="str">
        <f t="shared" si="1"/>
        <v>Elsa Sabila</v>
      </c>
      <c r="I195" s="42">
        <f>B195</f>
        <v>340056217</v>
      </c>
      <c r="J195" s="33" t="str">
        <f t="shared" ref="J195:J258" si="6">VLOOKUP(I195,$AF$2:$AS$153,5,FALSE)</f>
        <v>Arga Parama Yufinanda</v>
      </c>
      <c r="K195" s="33"/>
      <c r="L195" s="33"/>
      <c r="M195" s="33">
        <f>IF(D195=E195,0,1)</f>
        <v>0</v>
      </c>
      <c r="N195" s="33"/>
      <c r="O195" s="33"/>
      <c r="P195" s="5" t="s">
        <v>2850</v>
      </c>
      <c r="Q195" s="2" t="s">
        <v>2851</v>
      </c>
      <c r="R195" s="41">
        <f t="shared" si="3"/>
        <v>194</v>
      </c>
      <c r="S195" s="14"/>
      <c r="T195" s="14"/>
      <c r="U195" s="14"/>
      <c r="V195" s="14"/>
      <c r="W195" s="14"/>
      <c r="X195" s="14"/>
      <c r="Y195" s="14"/>
      <c r="Z195" s="14"/>
      <c r="AA195" s="14" t="s">
        <v>604</v>
      </c>
      <c r="AB195" s="14"/>
      <c r="AC195" s="14"/>
      <c r="AD195" s="14"/>
      <c r="AE195" s="14"/>
    </row>
    <row r="196" spans="1:31">
      <c r="A196" s="51">
        <v>45482.751481585699</v>
      </c>
      <c r="B196" s="51">
        <v>340017363</v>
      </c>
      <c r="C196" s="5" t="s">
        <v>3883</v>
      </c>
      <c r="D196" s="54" t="s">
        <v>5676</v>
      </c>
      <c r="E196" s="43" t="str">
        <f>VLOOKUP(C196,P$2:Q$539,2,FALSE)</f>
        <v>Annisa Rahma</v>
      </c>
      <c r="F196" s="33"/>
      <c r="G196" s="42" t="str">
        <f t="shared" si="0"/>
        <v>222111908</v>
      </c>
      <c r="H196" s="33" t="str">
        <f t="shared" si="1"/>
        <v>Annisa Rahma</v>
      </c>
      <c r="I196" s="42">
        <f>B196</f>
        <v>340017363</v>
      </c>
      <c r="J196" s="33" t="str">
        <f t="shared" si="6"/>
        <v>Elysa</v>
      </c>
      <c r="K196" s="33"/>
      <c r="L196" s="33"/>
      <c r="M196" s="33">
        <f>IF(D196=E196,0,1)</f>
        <v>0</v>
      </c>
      <c r="N196" s="33"/>
      <c r="O196" s="33"/>
      <c r="P196" s="5" t="s">
        <v>2857</v>
      </c>
      <c r="Q196" s="2" t="s">
        <v>594</v>
      </c>
      <c r="R196" s="41">
        <f t="shared" si="3"/>
        <v>195</v>
      </c>
      <c r="S196" s="14"/>
      <c r="T196" s="14"/>
      <c r="U196" s="14"/>
      <c r="V196" s="14"/>
      <c r="W196" s="14"/>
      <c r="X196" s="14"/>
      <c r="Y196" s="14"/>
      <c r="Z196" s="14"/>
      <c r="AA196" s="14" t="s">
        <v>378</v>
      </c>
      <c r="AB196" s="14"/>
      <c r="AC196" s="14"/>
      <c r="AD196" s="14"/>
      <c r="AE196" s="14"/>
    </row>
    <row r="197" spans="1:31">
      <c r="A197" s="50">
        <v>45482.751481585699</v>
      </c>
      <c r="B197" s="50">
        <v>340017363</v>
      </c>
      <c r="C197" s="47" t="s">
        <v>4563</v>
      </c>
      <c r="D197" s="48" t="s">
        <v>4567</v>
      </c>
      <c r="E197" s="43" t="str">
        <f>VLOOKUP(C197,P$2:Q$539,2,FALSE)</f>
        <v>Azhari</v>
      </c>
      <c r="F197" s="33"/>
      <c r="G197" s="42" t="str">
        <f t="shared" si="0"/>
        <v>222111938</v>
      </c>
      <c r="H197" s="33" t="str">
        <f t="shared" si="1"/>
        <v>Azhari</v>
      </c>
      <c r="I197" s="42">
        <f>B197</f>
        <v>340017363</v>
      </c>
      <c r="J197" s="33" t="str">
        <f t="shared" si="6"/>
        <v>Elysa</v>
      </c>
      <c r="K197" s="33"/>
      <c r="L197" s="33"/>
      <c r="M197" s="33">
        <f>IF(D197=E197,0,1)</f>
        <v>0</v>
      </c>
      <c r="N197" s="33"/>
      <c r="O197" s="33"/>
      <c r="P197" s="5" t="s">
        <v>2864</v>
      </c>
      <c r="Q197" s="2" t="s">
        <v>329</v>
      </c>
      <c r="R197" s="41">
        <f t="shared" si="3"/>
        <v>196</v>
      </c>
      <c r="S197" s="14"/>
      <c r="T197" s="14"/>
      <c r="U197" s="14"/>
      <c r="V197" s="14"/>
      <c r="W197" s="14"/>
      <c r="X197" s="14"/>
      <c r="Y197" s="14"/>
      <c r="Z197" s="14"/>
      <c r="AA197" s="14" t="s">
        <v>586</v>
      </c>
      <c r="AB197" s="14"/>
      <c r="AC197" s="14"/>
      <c r="AD197" s="14"/>
      <c r="AE197" s="14"/>
    </row>
    <row r="198" spans="1:31">
      <c r="A198" s="33">
        <v>45483.323708912001</v>
      </c>
      <c r="B198" s="33">
        <v>340050044</v>
      </c>
      <c r="C198" s="42" t="s">
        <v>3024</v>
      </c>
      <c r="D198" s="14" t="s">
        <v>657</v>
      </c>
      <c r="E198" s="43" t="str">
        <f>VLOOKUP(C198,P$2:Q$539,2,FALSE)</f>
        <v>ELISA NUR RAHMAWATI</v>
      </c>
      <c r="F198" s="33"/>
      <c r="G198" s="42" t="str">
        <f t="shared" si="0"/>
        <v>212112012</v>
      </c>
      <c r="H198" s="33" t="str">
        <f t="shared" si="1"/>
        <v>ELISA NUR RAHMAWATI</v>
      </c>
      <c r="I198" s="42">
        <f>B198</f>
        <v>340050044</v>
      </c>
      <c r="J198" s="33" t="str">
        <f t="shared" si="6"/>
        <v>Buyung Rimeto Wicaksono</v>
      </c>
      <c r="K198" s="33"/>
      <c r="L198" s="33"/>
      <c r="M198" s="33">
        <f>IF(D198=E198,0,1)</f>
        <v>0</v>
      </c>
      <c r="N198" s="33"/>
      <c r="O198" s="33"/>
      <c r="P198" s="5" t="s">
        <v>2871</v>
      </c>
      <c r="Q198" s="2" t="s">
        <v>325</v>
      </c>
      <c r="R198" s="41">
        <f t="shared" si="3"/>
        <v>197</v>
      </c>
      <c r="S198" s="14"/>
      <c r="T198" s="14"/>
      <c r="U198" s="14"/>
      <c r="V198" s="14"/>
      <c r="W198" s="14"/>
      <c r="X198" s="14"/>
      <c r="Y198" s="14"/>
      <c r="Z198" s="14"/>
      <c r="AA198" s="14" t="s">
        <v>421</v>
      </c>
      <c r="AB198" s="14"/>
      <c r="AC198" s="14"/>
      <c r="AD198" s="14"/>
      <c r="AE198" s="14"/>
    </row>
    <row r="199" spans="1:31">
      <c r="A199" s="51">
        <v>45483.323708912001</v>
      </c>
      <c r="B199" s="51">
        <v>340050044</v>
      </c>
      <c r="C199" s="46" t="s">
        <v>5562</v>
      </c>
      <c r="D199" s="54" t="s">
        <v>658</v>
      </c>
      <c r="E199" s="43" t="str">
        <f>VLOOKUP(C199,P$2:Q$539,2,FALSE)</f>
        <v>Faradilla Chairin Ninda</v>
      </c>
      <c r="F199" s="33"/>
      <c r="G199" s="42" t="str">
        <f t="shared" si="0"/>
        <v>212112040</v>
      </c>
      <c r="H199" s="33" t="str">
        <f t="shared" si="1"/>
        <v>Faradilla Chairin Ninda</v>
      </c>
      <c r="I199" s="42">
        <f>B199</f>
        <v>340050044</v>
      </c>
      <c r="J199" s="33" t="str">
        <f t="shared" si="6"/>
        <v>Buyung Rimeto Wicaksono</v>
      </c>
      <c r="K199" s="33"/>
      <c r="L199" s="33"/>
      <c r="M199" s="33">
        <f>IF(D199=E199,0,1)</f>
        <v>0</v>
      </c>
      <c r="N199" s="33"/>
      <c r="O199" s="33"/>
      <c r="P199" s="5" t="s">
        <v>2878</v>
      </c>
      <c r="Q199" s="2" t="s">
        <v>453</v>
      </c>
      <c r="R199" s="41">
        <f t="shared" si="3"/>
        <v>198</v>
      </c>
      <c r="S199" s="14"/>
      <c r="T199" s="14"/>
      <c r="U199" s="14"/>
      <c r="V199" s="14"/>
      <c r="W199" s="14"/>
      <c r="X199" s="14"/>
      <c r="Y199" s="14"/>
      <c r="Z199" s="14"/>
      <c r="AA199" s="14" t="s">
        <v>751</v>
      </c>
      <c r="AB199" s="14"/>
      <c r="AC199" s="14"/>
      <c r="AD199" s="14"/>
      <c r="AE199" s="14"/>
    </row>
    <row r="200" spans="1:31">
      <c r="A200" s="33">
        <v>45483.323708912001</v>
      </c>
      <c r="B200" s="33">
        <v>340050044</v>
      </c>
      <c r="C200" s="42" t="s">
        <v>2169</v>
      </c>
      <c r="D200" s="14" t="s">
        <v>5665</v>
      </c>
      <c r="E200" s="43" t="str">
        <f>VLOOKUP(C200,P$2:Q$539,2,FALSE)</f>
        <v>IMELLA MENDITA SANDI</v>
      </c>
      <c r="F200" s="33"/>
      <c r="G200" s="42" t="str">
        <f t="shared" si="0"/>
        <v>212112108</v>
      </c>
      <c r="H200" s="33" t="str">
        <f t="shared" si="1"/>
        <v>IMELLA MENDITA SANDI</v>
      </c>
      <c r="I200" s="42">
        <f>B200</f>
        <v>340050044</v>
      </c>
      <c r="J200" s="33" t="str">
        <f t="shared" si="6"/>
        <v>Buyung Rimeto Wicaksono</v>
      </c>
      <c r="K200" s="33"/>
      <c r="L200" s="33"/>
      <c r="M200" s="33">
        <v>0</v>
      </c>
      <c r="N200" s="33"/>
      <c r="O200" s="33"/>
      <c r="P200" s="5" t="s">
        <v>2886</v>
      </c>
      <c r="Q200" s="2" t="s">
        <v>490</v>
      </c>
      <c r="R200" s="41">
        <f t="shared" si="3"/>
        <v>199</v>
      </c>
      <c r="S200" s="14"/>
      <c r="T200" s="14"/>
      <c r="U200" s="14"/>
      <c r="V200" s="14"/>
      <c r="W200" s="14"/>
      <c r="X200" s="14"/>
      <c r="Y200" s="14"/>
      <c r="Z200" s="14"/>
      <c r="AA200" s="14" t="s">
        <v>772</v>
      </c>
      <c r="AB200" s="14"/>
      <c r="AC200" s="14"/>
      <c r="AD200" s="14"/>
      <c r="AE200" s="14"/>
    </row>
    <row r="201" spans="1:31">
      <c r="A201" s="33">
        <v>45483.323708912001</v>
      </c>
      <c r="B201" s="33">
        <v>340050044</v>
      </c>
      <c r="C201" s="42" t="s">
        <v>2556</v>
      </c>
      <c r="D201" s="14" t="s">
        <v>655</v>
      </c>
      <c r="E201" s="43" t="str">
        <f>VLOOKUP(C201,P$2:Q$539,2,FALSE)</f>
        <v>Naufal Fadli Muzakki</v>
      </c>
      <c r="F201" s="33"/>
      <c r="G201" s="42" t="str">
        <f t="shared" si="0"/>
        <v>222112245</v>
      </c>
      <c r="H201" s="33" t="str">
        <f t="shared" si="1"/>
        <v>Naufal Fadli Muzakki</v>
      </c>
      <c r="I201" s="42">
        <f>B201</f>
        <v>340050044</v>
      </c>
      <c r="J201" s="33" t="str">
        <f t="shared" si="6"/>
        <v>Buyung Rimeto Wicaksono</v>
      </c>
      <c r="K201" s="33"/>
      <c r="L201" s="33"/>
      <c r="M201" s="33">
        <f>IF(D201=E201,0,1)</f>
        <v>0</v>
      </c>
      <c r="N201" s="33"/>
      <c r="O201" s="33"/>
      <c r="P201" s="5" t="s">
        <v>2894</v>
      </c>
      <c r="Q201" s="2" t="s">
        <v>308</v>
      </c>
      <c r="R201" s="41">
        <f t="shared" si="3"/>
        <v>200</v>
      </c>
      <c r="S201" s="14"/>
      <c r="T201" s="14"/>
      <c r="U201" s="14"/>
      <c r="V201" s="14"/>
      <c r="W201" s="14"/>
      <c r="X201" s="14"/>
      <c r="Y201" s="14"/>
      <c r="Z201" s="14"/>
      <c r="AA201" s="14" t="s">
        <v>664</v>
      </c>
      <c r="AB201" s="14"/>
      <c r="AC201" s="14"/>
      <c r="AD201" s="14"/>
      <c r="AE201" s="14"/>
    </row>
    <row r="202" spans="1:31">
      <c r="A202" s="33">
        <v>45483.323708912001</v>
      </c>
      <c r="B202" s="33">
        <v>340050044</v>
      </c>
      <c r="C202" s="42" t="s">
        <v>1712</v>
      </c>
      <c r="D202" s="14" t="s">
        <v>652</v>
      </c>
      <c r="E202" s="43" t="str">
        <f>VLOOKUP(C202,P$2:Q$539,2,FALSE)</f>
        <v>Nicholas Rahardian Kurnia Sandy</v>
      </c>
      <c r="F202" s="33"/>
      <c r="G202" s="42" t="str">
        <f t="shared" si="0"/>
        <v>222112260</v>
      </c>
      <c r="H202" s="33" t="str">
        <f t="shared" si="1"/>
        <v>Nicholas Rahardian Kurnia Sandy</v>
      </c>
      <c r="I202" s="42">
        <f>B202</f>
        <v>340050044</v>
      </c>
      <c r="J202" s="33" t="str">
        <f t="shared" si="6"/>
        <v>Buyung Rimeto Wicaksono</v>
      </c>
      <c r="K202" s="33"/>
      <c r="L202" s="33"/>
      <c r="M202" s="33">
        <f>IF(D202=E202,0,1)</f>
        <v>0</v>
      </c>
      <c r="N202" s="33"/>
      <c r="O202" s="33"/>
      <c r="P202" s="5" t="s">
        <v>2903</v>
      </c>
      <c r="Q202" s="2" t="s">
        <v>98</v>
      </c>
      <c r="R202" s="41">
        <f t="shared" si="3"/>
        <v>201</v>
      </c>
      <c r="S202" s="14"/>
      <c r="T202" s="14"/>
      <c r="U202" s="14"/>
      <c r="V202" s="14"/>
      <c r="W202" s="14"/>
      <c r="X202" s="14"/>
      <c r="Y202" s="14"/>
      <c r="Z202" s="14"/>
      <c r="AA202" s="14" t="s">
        <v>273</v>
      </c>
      <c r="AB202" s="14"/>
      <c r="AC202" s="14"/>
      <c r="AD202" s="14"/>
      <c r="AE202" s="14"/>
    </row>
    <row r="203" spans="1:31">
      <c r="A203" s="33">
        <v>45483.3626390278</v>
      </c>
      <c r="B203" s="33">
        <v>340056759</v>
      </c>
      <c r="C203" s="42" t="s">
        <v>4229</v>
      </c>
      <c r="D203" s="14" t="s">
        <v>642</v>
      </c>
      <c r="E203" s="43" t="str">
        <f>VLOOKUP(C203,P$2:Q$539,2,FALSE)</f>
        <v>Samuel Maruba Manik</v>
      </c>
      <c r="F203" s="33"/>
      <c r="G203" s="42" t="str">
        <f t="shared" si="0"/>
        <v>222112348</v>
      </c>
      <c r="H203" s="33" t="str">
        <f t="shared" si="1"/>
        <v>Samuel Maruba Manik</v>
      </c>
      <c r="I203" s="42">
        <f>B203</f>
        <v>340056759</v>
      </c>
      <c r="J203" s="33" t="str">
        <f t="shared" si="6"/>
        <v>Dhoni Eko Wahyu Nugroho</v>
      </c>
      <c r="K203" s="33"/>
      <c r="L203" s="33"/>
      <c r="M203" s="33">
        <f>IF(D203=E203,0,1)</f>
        <v>0</v>
      </c>
      <c r="N203" s="33"/>
      <c r="O203" s="33"/>
      <c r="P203" s="5" t="s">
        <v>2912</v>
      </c>
      <c r="Q203" s="2" t="s">
        <v>130</v>
      </c>
      <c r="R203" s="41">
        <f t="shared" si="3"/>
        <v>202</v>
      </c>
      <c r="S203" s="14"/>
      <c r="T203" s="14"/>
      <c r="U203" s="14"/>
      <c r="V203" s="14"/>
      <c r="W203" s="14"/>
      <c r="X203" s="14"/>
      <c r="Y203" s="14"/>
      <c r="Z203" s="14"/>
      <c r="AA203" s="14" t="s">
        <v>5639</v>
      </c>
      <c r="AB203" s="14"/>
      <c r="AC203" s="14"/>
      <c r="AD203" s="14"/>
      <c r="AE203" s="14"/>
    </row>
    <row r="204" spans="1:31">
      <c r="A204" s="33">
        <v>45483.383462951402</v>
      </c>
      <c r="B204" s="33">
        <v>350070050</v>
      </c>
      <c r="C204" s="42" t="s">
        <v>5104</v>
      </c>
      <c r="D204" s="14" t="s">
        <v>691</v>
      </c>
      <c r="E204" s="43" t="str">
        <f>VLOOKUP(C204,P$2:Q$539,2,FALSE)</f>
        <v>Yulinda Agrestina</v>
      </c>
      <c r="F204" s="33"/>
      <c r="G204" s="42" t="str">
        <f t="shared" si="0"/>
        <v>222112426</v>
      </c>
      <c r="H204" s="33" t="str">
        <f t="shared" si="1"/>
        <v>Yulinda Agrestina</v>
      </c>
      <c r="I204" s="42">
        <f>B204</f>
        <v>350070050</v>
      </c>
      <c r="J204" s="33" t="str">
        <f t="shared" si="6"/>
        <v>Dwi Wahyu T</v>
      </c>
      <c r="K204" s="33"/>
      <c r="L204" s="33"/>
      <c r="M204" s="33">
        <f>IF(D204=E204,0,1)</f>
        <v>0</v>
      </c>
      <c r="N204" s="33"/>
      <c r="O204" s="33"/>
      <c r="P204" s="5" t="s">
        <v>2920</v>
      </c>
      <c r="Q204" s="2" t="s">
        <v>569</v>
      </c>
      <c r="R204" s="41">
        <f t="shared" si="3"/>
        <v>203</v>
      </c>
      <c r="S204" s="14"/>
      <c r="T204" s="14"/>
      <c r="U204" s="14"/>
      <c r="V204" s="14"/>
      <c r="W204" s="14"/>
      <c r="X204" s="14"/>
      <c r="Y204" s="14"/>
      <c r="Z204" s="14"/>
      <c r="AA204" s="14" t="s">
        <v>5671</v>
      </c>
      <c r="AB204" s="14"/>
      <c r="AC204" s="14"/>
      <c r="AD204" s="14"/>
      <c r="AE204" s="14"/>
    </row>
    <row r="205" spans="1:31">
      <c r="A205" s="33">
        <v>45483.386113553199</v>
      </c>
      <c r="B205" s="33">
        <v>340016941</v>
      </c>
      <c r="C205" s="42" t="s">
        <v>2642</v>
      </c>
      <c r="D205" s="14" t="s">
        <v>741</v>
      </c>
      <c r="E205" s="43" t="str">
        <f>VLOOKUP(C205,P$2:Q$539,2,FALSE)</f>
        <v>Laila Fakarisma Agustin</v>
      </c>
      <c r="F205" s="33"/>
      <c r="G205" s="42" t="str">
        <f t="shared" si="0"/>
        <v>212112146</v>
      </c>
      <c r="H205" s="33" t="str">
        <f t="shared" si="1"/>
        <v>Laila Fakarisma Agustin</v>
      </c>
      <c r="I205" s="42">
        <f>B205</f>
        <v>340016941</v>
      </c>
      <c r="J205" s="33" t="str">
        <f t="shared" si="6"/>
        <v>Yudiarti Septiana Triaswati</v>
      </c>
      <c r="K205" s="33"/>
      <c r="L205" s="33"/>
      <c r="M205" s="33">
        <f>IF(D205=E205,0,1)</f>
        <v>0</v>
      </c>
      <c r="N205" s="33"/>
      <c r="O205" s="33"/>
      <c r="P205" s="5" t="s">
        <v>2928</v>
      </c>
      <c r="Q205" s="2" t="s">
        <v>61</v>
      </c>
      <c r="R205" s="41">
        <f t="shared" si="3"/>
        <v>204</v>
      </c>
      <c r="S205" s="14"/>
      <c r="T205" s="14"/>
      <c r="U205" s="14"/>
      <c r="V205" s="14"/>
      <c r="W205" s="14"/>
      <c r="X205" s="14"/>
      <c r="Y205" s="14"/>
      <c r="Z205" s="14"/>
      <c r="AA205" s="14" t="s">
        <v>5677</v>
      </c>
      <c r="AB205" s="14"/>
      <c r="AC205" s="14"/>
      <c r="AD205" s="14"/>
      <c r="AE205" s="14"/>
    </row>
    <row r="206" spans="1:31">
      <c r="A206" s="33">
        <v>45483.386113553199</v>
      </c>
      <c r="B206" s="33">
        <v>340016941</v>
      </c>
      <c r="C206" s="42" t="s">
        <v>1562</v>
      </c>
      <c r="D206" s="14" t="s">
        <v>738</v>
      </c>
      <c r="E206" s="43" t="str">
        <f>VLOOKUP(C206,P$2:Q$539,2,FALSE)</f>
        <v>Via Yuanisa Aulia</v>
      </c>
      <c r="F206" s="33"/>
      <c r="G206" s="42" t="str">
        <f t="shared" si="0"/>
        <v>212112411</v>
      </c>
      <c r="H206" s="33" t="str">
        <f t="shared" si="1"/>
        <v>Via Yuanisa Aulia</v>
      </c>
      <c r="I206" s="42">
        <f>B206</f>
        <v>340016941</v>
      </c>
      <c r="J206" s="33" t="str">
        <f t="shared" si="6"/>
        <v>Yudiarti Septiana Triaswati</v>
      </c>
      <c r="K206" s="33"/>
      <c r="L206" s="33"/>
      <c r="M206" s="33">
        <f>IF(D206=E206,0,1)</f>
        <v>0</v>
      </c>
      <c r="N206" s="33"/>
      <c r="O206" s="33"/>
      <c r="P206" s="5" t="s">
        <v>2936</v>
      </c>
      <c r="Q206" s="2" t="s">
        <v>435</v>
      </c>
      <c r="R206" s="41">
        <f t="shared" si="3"/>
        <v>205</v>
      </c>
      <c r="S206" s="14"/>
      <c r="T206" s="14"/>
      <c r="U206" s="14"/>
      <c r="V206" s="14"/>
      <c r="W206" s="14"/>
      <c r="X206" s="14"/>
      <c r="Y206" s="14"/>
      <c r="Z206" s="14"/>
      <c r="AA206" s="14" t="s">
        <v>624</v>
      </c>
      <c r="AB206" s="14"/>
      <c r="AC206" s="14"/>
      <c r="AD206" s="14"/>
      <c r="AE206" s="14"/>
    </row>
    <row r="207" spans="1:31">
      <c r="A207" s="33">
        <v>45483.3877718519</v>
      </c>
      <c r="B207" s="33">
        <v>340015991</v>
      </c>
      <c r="C207" s="42" t="s">
        <v>4186</v>
      </c>
      <c r="D207" s="14" t="s">
        <v>765</v>
      </c>
      <c r="E207" s="43" t="str">
        <f>VLOOKUP(C207,P$2:Q$539,2,FALSE)</f>
        <v>Afdatul Chofidah</v>
      </c>
      <c r="F207" s="33"/>
      <c r="G207" s="42" t="str">
        <f t="shared" si="0"/>
        <v>222111848</v>
      </c>
      <c r="H207" s="33" t="str">
        <f t="shared" si="1"/>
        <v>Afdatul Chofidah</v>
      </c>
      <c r="I207" s="42">
        <f>B207</f>
        <v>340015991</v>
      </c>
      <c r="J207" s="33" t="str">
        <f t="shared" si="6"/>
        <v>Edwin Erifiandi</v>
      </c>
      <c r="K207" s="33"/>
      <c r="L207" s="33"/>
      <c r="M207" s="33">
        <f>IF(D207=E207,0,1)</f>
        <v>0</v>
      </c>
      <c r="N207" s="33"/>
      <c r="O207" s="33"/>
      <c r="P207" s="5" t="s">
        <v>2944</v>
      </c>
      <c r="Q207" s="2" t="s">
        <v>222</v>
      </c>
      <c r="R207" s="41">
        <f t="shared" si="3"/>
        <v>206</v>
      </c>
      <c r="S207" s="14"/>
      <c r="T207" s="14"/>
      <c r="U207" s="14"/>
      <c r="V207" s="14"/>
      <c r="W207" s="14"/>
      <c r="X207" s="14"/>
      <c r="Y207" s="14"/>
      <c r="Z207" s="14"/>
      <c r="AA207" s="14" t="s">
        <v>665</v>
      </c>
      <c r="AB207" s="14"/>
      <c r="AC207" s="14"/>
      <c r="AD207" s="14"/>
      <c r="AE207" s="14"/>
    </row>
    <row r="208" spans="1:31">
      <c r="A208" s="51">
        <v>45483.391683402799</v>
      </c>
      <c r="B208" s="51">
        <v>340017850</v>
      </c>
      <c r="C208" s="55" t="s">
        <v>4178</v>
      </c>
      <c r="D208" s="54" t="s">
        <v>690</v>
      </c>
      <c r="E208" s="43" t="str">
        <f>VLOOKUP(C208,P$2:Q$539,2,FALSE)</f>
        <v>SORAYA AFKARINA MUMTAZAH</v>
      </c>
      <c r="F208" s="33"/>
      <c r="G208" s="42" t="str">
        <f t="shared" si="0"/>
        <v>222112378</v>
      </c>
      <c r="H208" s="33" t="str">
        <f t="shared" si="1"/>
        <v>SORAYA AFKARINA MUMTAZAH</v>
      </c>
      <c r="I208" s="42">
        <f>B208</f>
        <v>340017850</v>
      </c>
      <c r="J208" s="33" t="str">
        <f t="shared" si="6"/>
        <v>Rizqi Elviah</v>
      </c>
      <c r="K208" s="33"/>
      <c r="L208" s="33"/>
      <c r="M208" s="33">
        <f>IF(D208=E208,0,1)</f>
        <v>0</v>
      </c>
      <c r="N208" s="33"/>
      <c r="O208" s="33"/>
      <c r="P208" s="5" t="s">
        <v>2953</v>
      </c>
      <c r="Q208" s="2" t="s">
        <v>262</v>
      </c>
      <c r="R208" s="41">
        <f t="shared" si="3"/>
        <v>207</v>
      </c>
      <c r="S208" s="14"/>
      <c r="T208" s="14"/>
      <c r="U208" s="14"/>
      <c r="V208" s="14"/>
      <c r="W208" s="14"/>
      <c r="X208" s="14"/>
      <c r="Y208" s="14"/>
      <c r="Z208" s="14"/>
      <c r="AA208" s="14" t="s">
        <v>274</v>
      </c>
      <c r="AB208" s="14"/>
      <c r="AC208" s="14"/>
      <c r="AD208" s="14"/>
      <c r="AE208" s="14"/>
    </row>
    <row r="209" spans="1:31">
      <c r="A209" s="51">
        <v>45483.3932898727</v>
      </c>
      <c r="B209" s="51">
        <v>340017850</v>
      </c>
      <c r="C209" s="55" t="s">
        <v>4022</v>
      </c>
      <c r="D209" s="54" t="s">
        <v>687</v>
      </c>
      <c r="E209" s="43" t="str">
        <f>VLOOKUP(C209,P$2:Q$539,2,FALSE)</f>
        <v>Suhendra Widi Prayoga</v>
      </c>
      <c r="F209" s="33"/>
      <c r="G209" s="42" t="str">
        <f t="shared" si="0"/>
        <v>222112382</v>
      </c>
      <c r="H209" s="33" t="str">
        <f t="shared" si="1"/>
        <v>Suhendra Widi Prayoga</v>
      </c>
      <c r="I209" s="42">
        <f>B209</f>
        <v>340017850</v>
      </c>
      <c r="J209" s="33" t="str">
        <f t="shared" si="6"/>
        <v>Rizqi Elviah</v>
      </c>
      <c r="K209" s="33"/>
      <c r="L209" s="33"/>
      <c r="M209" s="33">
        <f>IF(D209=E209,0,1)</f>
        <v>0</v>
      </c>
      <c r="N209" s="33"/>
      <c r="O209" s="33"/>
      <c r="P209" s="5" t="s">
        <v>2961</v>
      </c>
      <c r="Q209" s="2" t="s">
        <v>143</v>
      </c>
      <c r="R209" s="41">
        <f t="shared" si="3"/>
        <v>208</v>
      </c>
      <c r="S209" s="14"/>
      <c r="T209" s="14"/>
      <c r="U209" s="14"/>
      <c r="V209" s="14"/>
      <c r="W209" s="14"/>
      <c r="X209" s="14"/>
      <c r="Y209" s="14"/>
      <c r="Z209" s="14"/>
      <c r="AA209" s="14" t="s">
        <v>409</v>
      </c>
      <c r="AB209" s="14"/>
      <c r="AC209" s="14"/>
      <c r="AD209" s="14"/>
      <c r="AE209" s="14"/>
    </row>
    <row r="210" spans="1:31">
      <c r="A210" s="51">
        <v>45483.407828599498</v>
      </c>
      <c r="B210" s="51">
        <v>340054216</v>
      </c>
      <c r="C210" s="55" t="s">
        <v>3343</v>
      </c>
      <c r="D210" s="54" t="s">
        <v>649</v>
      </c>
      <c r="E210" s="43" t="str">
        <f>VLOOKUP(C210,P$2:Q$539,2,FALSE)</f>
        <v>Amalia Isti Widiyasari</v>
      </c>
      <c r="F210" s="33"/>
      <c r="G210" s="42" t="str">
        <f t="shared" si="0"/>
        <v>212111880</v>
      </c>
      <c r="H210" s="33" t="str">
        <f t="shared" si="1"/>
        <v>Amalia Isti Widiyasari</v>
      </c>
      <c r="I210" s="42">
        <f>B210</f>
        <v>340054216</v>
      </c>
      <c r="J210" s="33" t="str">
        <f t="shared" si="6"/>
        <v>Sony Puji Triasmoro</v>
      </c>
      <c r="K210" s="33"/>
      <c r="L210" s="33"/>
      <c r="M210" s="33">
        <f>IF(D210=E210,0,1)</f>
        <v>0</v>
      </c>
      <c r="N210" s="33"/>
      <c r="O210" s="33"/>
      <c r="P210" s="5" t="s">
        <v>2970</v>
      </c>
      <c r="Q210" s="2" t="s">
        <v>451</v>
      </c>
      <c r="R210" s="41">
        <f t="shared" si="3"/>
        <v>209</v>
      </c>
      <c r="S210" s="14"/>
      <c r="T210" s="14"/>
      <c r="U210" s="14"/>
      <c r="V210" s="14"/>
      <c r="W210" s="14"/>
      <c r="X210" s="14"/>
      <c r="Y210" s="14"/>
      <c r="Z210" s="14"/>
      <c r="AA210" s="14" t="s">
        <v>625</v>
      </c>
      <c r="AB210" s="14"/>
      <c r="AC210" s="14"/>
      <c r="AD210" s="14"/>
      <c r="AE210" s="14"/>
    </row>
    <row r="211" spans="1:31">
      <c r="A211" s="33">
        <v>45483.407828599498</v>
      </c>
      <c r="B211" s="33">
        <v>340054216</v>
      </c>
      <c r="C211" s="42" t="s">
        <v>5403</v>
      </c>
      <c r="D211" s="14" t="s">
        <v>650</v>
      </c>
      <c r="E211" s="43" t="str">
        <f>VLOOKUP(C211,P$2:Q$539,2,FALSE)</f>
        <v>Arizqa Shafa Salsabila</v>
      </c>
      <c r="F211" s="33"/>
      <c r="G211" s="42" t="str">
        <f t="shared" si="0"/>
        <v>212111922</v>
      </c>
      <c r="H211" s="33" t="str">
        <f t="shared" si="1"/>
        <v>Arizqa Shafa Salsabila</v>
      </c>
      <c r="I211" s="42">
        <f>B211</f>
        <v>340054216</v>
      </c>
      <c r="J211" s="33" t="str">
        <f t="shared" si="6"/>
        <v>Sony Puji Triasmoro</v>
      </c>
      <c r="K211" s="33"/>
      <c r="L211" s="33"/>
      <c r="M211" s="33">
        <f>IF(D211=E211,0,1)</f>
        <v>0</v>
      </c>
      <c r="N211" s="33"/>
      <c r="O211" s="33"/>
      <c r="P211" s="5" t="s">
        <v>2978</v>
      </c>
      <c r="Q211" s="2" t="s">
        <v>304</v>
      </c>
      <c r="R211" s="41">
        <f t="shared" si="3"/>
        <v>210</v>
      </c>
      <c r="S211" s="14"/>
      <c r="T211" s="48"/>
      <c r="U211" s="48"/>
      <c r="V211" s="48"/>
      <c r="W211" s="48"/>
      <c r="X211" s="48"/>
      <c r="Y211" s="48"/>
      <c r="Z211" s="48"/>
      <c r="AA211" s="48" t="s">
        <v>510</v>
      </c>
      <c r="AB211" s="48"/>
      <c r="AC211" s="48"/>
      <c r="AD211" s="48"/>
      <c r="AE211" s="48"/>
    </row>
    <row r="212" spans="1:31">
      <c r="A212" s="33">
        <v>45483.407828599498</v>
      </c>
      <c r="B212" s="33">
        <v>340054216</v>
      </c>
      <c r="C212" s="42" t="s">
        <v>4164</v>
      </c>
      <c r="D212" s="14" t="s">
        <v>646</v>
      </c>
      <c r="E212" s="43" t="str">
        <f>VLOOKUP(C212,P$2:Q$539,2,FALSE)</f>
        <v>Rechtiana Putri Arini</v>
      </c>
      <c r="F212" s="33"/>
      <c r="G212" s="42" t="str">
        <f t="shared" si="0"/>
        <v>222112310</v>
      </c>
      <c r="H212" s="33" t="str">
        <f t="shared" si="1"/>
        <v>Rechtiana Putri Arini</v>
      </c>
      <c r="I212" s="42">
        <f>B212</f>
        <v>340054216</v>
      </c>
      <c r="J212" s="33" t="str">
        <f t="shared" si="6"/>
        <v>Sony Puji Triasmoro</v>
      </c>
      <c r="K212" s="33"/>
      <c r="L212" s="33"/>
      <c r="M212" s="33">
        <f>IF(D212=E212,0,1)</f>
        <v>0</v>
      </c>
      <c r="N212" s="33"/>
      <c r="O212" s="33"/>
      <c r="P212" s="5" t="s">
        <v>2985</v>
      </c>
      <c r="Q212" s="2" t="s">
        <v>2986</v>
      </c>
      <c r="R212" s="41">
        <f t="shared" si="3"/>
        <v>211</v>
      </c>
      <c r="S212" s="48"/>
      <c r="T212" s="48"/>
      <c r="U212" s="48"/>
      <c r="V212" s="48"/>
      <c r="W212" s="48"/>
      <c r="X212" s="48"/>
      <c r="Y212" s="48"/>
      <c r="Z212" s="48"/>
      <c r="AA212" s="48" t="s">
        <v>325</v>
      </c>
      <c r="AB212" s="48"/>
      <c r="AC212" s="48"/>
      <c r="AD212" s="48"/>
      <c r="AE212" s="48"/>
    </row>
    <row r="213" spans="1:31">
      <c r="A213" s="33">
        <v>45483.407828599498</v>
      </c>
      <c r="B213" s="33">
        <v>340054216</v>
      </c>
      <c r="C213" s="42" t="s">
        <v>5410</v>
      </c>
      <c r="D213" s="14" t="s">
        <v>651</v>
      </c>
      <c r="E213" s="43" t="str">
        <f>VLOOKUP(C213,P$2:Q$539,2,FALSE)</f>
        <v>Reni Pratamawati</v>
      </c>
      <c r="F213" s="33"/>
      <c r="G213" s="42" t="str">
        <f t="shared" si="0"/>
        <v>212112313</v>
      </c>
      <c r="H213" s="33" t="str">
        <f t="shared" si="1"/>
        <v>Reni Pratamawati</v>
      </c>
      <c r="I213" s="42">
        <f>B213</f>
        <v>340054216</v>
      </c>
      <c r="J213" s="33" t="str">
        <f t="shared" si="6"/>
        <v>Sony Puji Triasmoro</v>
      </c>
      <c r="K213" s="33"/>
      <c r="L213" s="33"/>
      <c r="M213" s="33">
        <f>IF(D213=E213,0,1)</f>
        <v>0</v>
      </c>
      <c r="N213" s="33"/>
      <c r="O213" s="33"/>
      <c r="P213" s="5" t="s">
        <v>2992</v>
      </c>
      <c r="Q213" s="2" t="s">
        <v>413</v>
      </c>
      <c r="R213" s="41">
        <f t="shared" si="3"/>
        <v>212</v>
      </c>
      <c r="S213" s="48"/>
      <c r="T213" s="14"/>
      <c r="U213" s="14"/>
      <c r="V213" s="14"/>
      <c r="W213" s="14"/>
      <c r="X213" s="14"/>
      <c r="Y213" s="14"/>
      <c r="Z213" s="14"/>
      <c r="AA213" s="14" t="s">
        <v>738</v>
      </c>
      <c r="AB213" s="14"/>
      <c r="AC213" s="14"/>
      <c r="AD213" s="14"/>
      <c r="AE213" s="14"/>
    </row>
    <row r="214" spans="1:31">
      <c r="A214" s="33">
        <v>45483.410236944401</v>
      </c>
      <c r="B214" s="33">
        <v>340019243</v>
      </c>
      <c r="C214" s="42" t="s">
        <v>4243</v>
      </c>
      <c r="D214" s="14" t="s">
        <v>900</v>
      </c>
      <c r="E214" s="43" t="str">
        <f>VLOOKUP(C214,P$2:Q$539,2,FALSE)</f>
        <v>Amrisany Sektora Daud</v>
      </c>
      <c r="F214" s="33"/>
      <c r="G214" s="42" t="str">
        <f t="shared" si="0"/>
        <v>112212494</v>
      </c>
      <c r="H214" s="33" t="str">
        <f t="shared" si="1"/>
        <v>Amrisany Sektora Daud</v>
      </c>
      <c r="I214" s="42">
        <f>B214</f>
        <v>340019243</v>
      </c>
      <c r="J214" s="33" t="str">
        <f t="shared" si="6"/>
        <v>Muh. Mulyadi</v>
      </c>
      <c r="K214" s="33"/>
      <c r="L214" s="33"/>
      <c r="M214" s="33">
        <f>IF(D214=E214,0,1)</f>
        <v>0</v>
      </c>
      <c r="N214" s="33"/>
      <c r="O214" s="33"/>
      <c r="P214" s="5" t="s">
        <v>2999</v>
      </c>
      <c r="Q214" s="2" t="s">
        <v>3000</v>
      </c>
      <c r="R214" s="41">
        <f t="shared" si="3"/>
        <v>213</v>
      </c>
      <c r="S214" s="14"/>
      <c r="T214" s="14"/>
      <c r="U214" s="14"/>
      <c r="V214" s="14"/>
      <c r="W214" s="14"/>
      <c r="X214" s="14"/>
      <c r="Y214" s="14"/>
      <c r="Z214" s="14"/>
      <c r="AA214" s="14" t="s">
        <v>5640</v>
      </c>
      <c r="AB214" s="14"/>
      <c r="AC214" s="14"/>
      <c r="AD214" s="14"/>
      <c r="AE214" s="14"/>
    </row>
    <row r="215" spans="1:31">
      <c r="A215" s="33">
        <v>45483.411600763902</v>
      </c>
      <c r="B215" s="33">
        <v>340015985</v>
      </c>
      <c r="C215" s="42" t="s">
        <v>4529</v>
      </c>
      <c r="D215" s="14" t="s">
        <v>5658</v>
      </c>
      <c r="E215" s="43" t="str">
        <f>VLOOKUP(C215,P$2:Q$539,2,FALSE)</f>
        <v>Arlita Dwina Firlana Sari</v>
      </c>
      <c r="F215" s="33"/>
      <c r="G215" s="42" t="str">
        <f t="shared" si="0"/>
        <v>212111923</v>
      </c>
      <c r="H215" s="33" t="str">
        <f t="shared" si="1"/>
        <v>Arlita Dwina Firlana Sari</v>
      </c>
      <c r="I215" s="42">
        <f>B215</f>
        <v>340015985</v>
      </c>
      <c r="J215" s="33" t="str">
        <f t="shared" si="6"/>
        <v>Suzatmo Putro</v>
      </c>
      <c r="K215" s="33"/>
      <c r="L215" s="33"/>
      <c r="M215" s="33">
        <v>0</v>
      </c>
      <c r="N215" s="33"/>
      <c r="O215" s="33"/>
      <c r="P215" s="5" t="s">
        <v>3007</v>
      </c>
      <c r="Q215" s="2" t="s">
        <v>824</v>
      </c>
      <c r="R215" s="41">
        <f t="shared" si="3"/>
        <v>214</v>
      </c>
      <c r="S215" s="14"/>
      <c r="T215" s="48"/>
      <c r="U215" s="48"/>
      <c r="V215" s="48"/>
      <c r="W215" s="48"/>
      <c r="X215" s="48"/>
      <c r="Y215" s="48"/>
      <c r="Z215" s="48"/>
      <c r="AA215" s="48" t="s">
        <v>264</v>
      </c>
      <c r="AB215" s="48"/>
      <c r="AC215" s="48"/>
      <c r="AD215" s="48"/>
      <c r="AE215" s="48"/>
    </row>
    <row r="216" spans="1:31">
      <c r="A216" s="33">
        <v>45483.411600763902</v>
      </c>
      <c r="B216" s="33">
        <v>340015985</v>
      </c>
      <c r="C216" s="42" t="s">
        <v>3832</v>
      </c>
      <c r="D216" s="14" t="s">
        <v>5678</v>
      </c>
      <c r="E216" s="43" t="str">
        <f>VLOOKUP(C216,P$2:Q$539,2,FALSE)</f>
        <v>Azzahra Ramadhani Widyanti</v>
      </c>
      <c r="F216" s="33"/>
      <c r="G216" s="42" t="str">
        <f t="shared" si="0"/>
        <v>222111943</v>
      </c>
      <c r="H216" s="33" t="str">
        <f t="shared" si="1"/>
        <v>Azzahra Ramadhani Widyanti</v>
      </c>
      <c r="I216" s="42">
        <f>B216</f>
        <v>340015985</v>
      </c>
      <c r="J216" s="33" t="str">
        <f t="shared" si="6"/>
        <v>Suzatmo Putro</v>
      </c>
      <c r="K216" s="33"/>
      <c r="L216" s="33"/>
      <c r="M216" s="33">
        <f>IF(D216=E216,0,1)</f>
        <v>0</v>
      </c>
      <c r="N216" s="33"/>
      <c r="O216" s="33"/>
      <c r="P216" s="5" t="s">
        <v>3014</v>
      </c>
      <c r="Q216" s="2" t="s">
        <v>683</v>
      </c>
      <c r="R216" s="41">
        <f t="shared" si="3"/>
        <v>215</v>
      </c>
      <c r="S216" s="48"/>
      <c r="T216" s="48"/>
      <c r="U216" s="48"/>
      <c r="V216" s="48"/>
      <c r="W216" s="48"/>
      <c r="X216" s="48"/>
      <c r="Y216" s="48"/>
      <c r="Z216" s="48"/>
      <c r="AA216" s="48" t="s">
        <v>569</v>
      </c>
      <c r="AB216" s="48"/>
      <c r="AC216" s="48"/>
      <c r="AD216" s="48"/>
      <c r="AE216" s="48"/>
    </row>
    <row r="217" spans="1:31">
      <c r="A217" s="33">
        <v>45483.411600763902</v>
      </c>
      <c r="B217" s="33">
        <v>340015985</v>
      </c>
      <c r="C217" s="42" t="s">
        <v>5352</v>
      </c>
      <c r="D217" s="14" t="s">
        <v>735</v>
      </c>
      <c r="E217" s="43" t="str">
        <f>VLOOKUP(C217,P$2:Q$539,2,FALSE)</f>
        <v>Muhammad Nur Alfian Syarif</v>
      </c>
      <c r="F217" s="33"/>
      <c r="G217" s="42" t="str">
        <f t="shared" si="0"/>
        <v>222112218</v>
      </c>
      <c r="H217" s="33" t="str">
        <f t="shared" si="1"/>
        <v>Muhammad Nur Alfian Syarif</v>
      </c>
      <c r="I217" s="42">
        <f>B217</f>
        <v>340015985</v>
      </c>
      <c r="J217" s="33" t="str">
        <f t="shared" si="6"/>
        <v>Suzatmo Putro</v>
      </c>
      <c r="K217" s="33"/>
      <c r="L217" s="33"/>
      <c r="M217" s="33">
        <f>IF(D217=E217,0,1)</f>
        <v>0</v>
      </c>
      <c r="N217" s="33"/>
      <c r="O217" s="33"/>
      <c r="P217" s="5" t="s">
        <v>3024</v>
      </c>
      <c r="Q217" s="2" t="s">
        <v>3025</v>
      </c>
      <c r="R217" s="41">
        <f t="shared" si="3"/>
        <v>216</v>
      </c>
      <c r="S217" s="48"/>
      <c r="T217" s="14"/>
      <c r="U217" s="14"/>
      <c r="V217" s="14"/>
      <c r="W217" s="14"/>
      <c r="X217" s="14"/>
      <c r="Y217" s="14"/>
      <c r="Z217" s="14"/>
      <c r="AA217" s="14" t="s">
        <v>511</v>
      </c>
      <c r="AB217" s="14"/>
      <c r="AC217" s="14"/>
      <c r="AD217" s="14"/>
      <c r="AE217" s="14"/>
    </row>
    <row r="218" spans="1:31">
      <c r="A218" s="33">
        <v>45483.411600763902</v>
      </c>
      <c r="B218" s="33">
        <v>340015985</v>
      </c>
      <c r="C218" s="46" t="s">
        <v>3800</v>
      </c>
      <c r="D218" s="14" t="s">
        <v>736</v>
      </c>
      <c r="E218" s="43" t="str">
        <f>VLOOKUP(C218,P$2:Q$539,2,FALSE)</f>
        <v>Okky Rizky Saputra</v>
      </c>
      <c r="F218" s="33"/>
      <c r="G218" s="42" t="str">
        <f t="shared" si="0"/>
        <v>212112279</v>
      </c>
      <c r="H218" s="33" t="str">
        <f t="shared" si="1"/>
        <v>Okky Rizky Saputra</v>
      </c>
      <c r="I218" s="42">
        <f>B218</f>
        <v>340015985</v>
      </c>
      <c r="J218" s="33" t="str">
        <f t="shared" si="6"/>
        <v>Suzatmo Putro</v>
      </c>
      <c r="K218" s="33"/>
      <c r="L218" s="33"/>
      <c r="M218" s="33">
        <f>IF(D218=E218,0,1)</f>
        <v>0</v>
      </c>
      <c r="N218" s="33"/>
      <c r="O218" s="33"/>
      <c r="P218" s="5" t="s">
        <v>3032</v>
      </c>
      <c r="Q218" s="2" t="s">
        <v>700</v>
      </c>
      <c r="R218" s="41">
        <f t="shared" si="3"/>
        <v>217</v>
      </c>
      <c r="S218" s="14"/>
      <c r="T218" s="14"/>
      <c r="U218" s="14"/>
      <c r="V218" s="14"/>
      <c r="W218" s="14"/>
      <c r="X218" s="14"/>
      <c r="Y218" s="14"/>
      <c r="Z218" s="14"/>
      <c r="AA218" s="14" t="s">
        <v>473</v>
      </c>
      <c r="AB218" s="14"/>
      <c r="AC218" s="14"/>
      <c r="AD218" s="14"/>
      <c r="AE218" s="14"/>
    </row>
    <row r="219" spans="1:31">
      <c r="A219" s="33">
        <v>45483.421290810198</v>
      </c>
      <c r="B219" s="33">
        <v>340055497</v>
      </c>
      <c r="C219" s="42" t="s">
        <v>4914</v>
      </c>
      <c r="D219" s="14" t="s">
        <v>5679</v>
      </c>
      <c r="E219" s="43" t="str">
        <f>VLOOKUP(C219,P$2:Q$539,2,FALSE)</f>
        <v>Muhammad Asfar Aswin</v>
      </c>
      <c r="F219" s="33"/>
      <c r="G219" s="42" t="str">
        <f t="shared" si="0"/>
        <v>222112207</v>
      </c>
      <c r="H219" s="33" t="str">
        <f t="shared" si="1"/>
        <v>Muhammad Asfar Aswin</v>
      </c>
      <c r="I219" s="42">
        <f>B219</f>
        <v>340055497</v>
      </c>
      <c r="J219" s="33" t="str">
        <f t="shared" si="6"/>
        <v>Idham</v>
      </c>
      <c r="K219" s="33"/>
      <c r="L219" s="33"/>
      <c r="M219" s="33">
        <f>IF(D219=E219,0,1)</f>
        <v>0</v>
      </c>
      <c r="N219" s="33"/>
      <c r="O219" s="33"/>
      <c r="P219" s="5" t="s">
        <v>3041</v>
      </c>
      <c r="Q219" s="2" t="s">
        <v>227</v>
      </c>
      <c r="R219" s="41">
        <f t="shared" si="3"/>
        <v>218</v>
      </c>
      <c r="S219" s="14"/>
      <c r="T219" s="14"/>
      <c r="U219" s="14"/>
      <c r="V219" s="14"/>
      <c r="W219" s="14"/>
      <c r="X219" s="14"/>
      <c r="Y219" s="14"/>
      <c r="Z219" s="14"/>
      <c r="AA219" s="14" t="s">
        <v>100</v>
      </c>
      <c r="AB219" s="14"/>
      <c r="AC219" s="14"/>
      <c r="AD219" s="14"/>
      <c r="AE219" s="14"/>
    </row>
    <row r="220" spans="1:31">
      <c r="A220" s="33">
        <v>45483.425513819398</v>
      </c>
      <c r="B220" s="33">
        <v>340020209</v>
      </c>
      <c r="C220" s="42" t="s">
        <v>4904</v>
      </c>
      <c r="D220" s="14" t="s">
        <v>712</v>
      </c>
      <c r="E220" s="43" t="str">
        <f>VLOOKUP(C220,P$2:Q$539,2,FALSE)</f>
        <v>Mifrotun Aini</v>
      </c>
      <c r="F220" s="33"/>
      <c r="G220" s="42" t="str">
        <f t="shared" si="0"/>
        <v>212112187</v>
      </c>
      <c r="H220" s="33" t="str">
        <f t="shared" si="1"/>
        <v>Mifrotun Aini</v>
      </c>
      <c r="I220" s="42">
        <f>B220</f>
        <v>340020209</v>
      </c>
      <c r="J220" s="33" t="str">
        <f t="shared" si="6"/>
        <v>Reni Puspitasari</v>
      </c>
      <c r="K220" s="33"/>
      <c r="L220" s="33"/>
      <c r="M220" s="33">
        <f>IF(D220=E220,0,1)</f>
        <v>0</v>
      </c>
      <c r="N220" s="33"/>
      <c r="O220" s="33"/>
      <c r="P220" s="5" t="s">
        <v>3048</v>
      </c>
      <c r="Q220" s="2" t="s">
        <v>3049</v>
      </c>
      <c r="R220" s="41">
        <f t="shared" si="3"/>
        <v>219</v>
      </c>
      <c r="S220" s="14"/>
      <c r="T220" s="14"/>
      <c r="U220" s="14"/>
      <c r="V220" s="14"/>
      <c r="W220" s="14"/>
      <c r="X220" s="14"/>
      <c r="Y220" s="14"/>
      <c r="Z220" s="14"/>
      <c r="AA220" s="14" t="s">
        <v>336</v>
      </c>
      <c r="AB220" s="14"/>
      <c r="AC220" s="14"/>
      <c r="AD220" s="14"/>
      <c r="AE220" s="14"/>
    </row>
    <row r="221" spans="1:31">
      <c r="A221" s="33">
        <v>45483.426048125002</v>
      </c>
      <c r="B221" s="33">
        <v>340019246</v>
      </c>
      <c r="C221" s="42" t="s">
        <v>4513</v>
      </c>
      <c r="D221" s="14" t="s">
        <v>905</v>
      </c>
      <c r="E221" s="43" t="str">
        <f>VLOOKUP(C221,P$2:Q$539,2,FALSE)</f>
        <v>Fatimah Azzahrah</v>
      </c>
      <c r="F221" s="33"/>
      <c r="G221" s="42" t="str">
        <f t="shared" si="0"/>
        <v>212112050</v>
      </c>
      <c r="H221" s="33" t="str">
        <f t="shared" si="1"/>
        <v>Fatimah Azzahrah</v>
      </c>
      <c r="I221" s="42">
        <f>B221</f>
        <v>340019246</v>
      </c>
      <c r="J221" s="33" t="str">
        <f t="shared" si="6"/>
        <v>Rizkiani</v>
      </c>
      <c r="K221" s="33"/>
      <c r="L221" s="33"/>
      <c r="M221" s="33">
        <f>IF(D221=E221,0,1)</f>
        <v>0</v>
      </c>
      <c r="N221" s="33"/>
      <c r="O221" s="33"/>
      <c r="P221" s="5" t="s">
        <v>3057</v>
      </c>
      <c r="Q221" s="2" t="s">
        <v>403</v>
      </c>
      <c r="R221" s="41">
        <f t="shared" si="3"/>
        <v>220</v>
      </c>
      <c r="S221" s="14"/>
      <c r="T221" s="14"/>
      <c r="U221" s="14"/>
      <c r="V221" s="14"/>
      <c r="W221" s="14"/>
      <c r="X221" s="14"/>
      <c r="Y221" s="14"/>
      <c r="Z221" s="14"/>
      <c r="AA221" s="14" t="s">
        <v>261</v>
      </c>
      <c r="AB221" s="14"/>
      <c r="AC221" s="14"/>
      <c r="AD221" s="14"/>
      <c r="AE221" s="14"/>
    </row>
    <row r="222" spans="1:31">
      <c r="A222" s="33">
        <v>45483.449105960703</v>
      </c>
      <c r="B222" s="33">
        <v>340016620</v>
      </c>
      <c r="C222" s="42" t="s">
        <v>1853</v>
      </c>
      <c r="D222" s="14" t="s">
        <v>677</v>
      </c>
      <c r="E222" s="43" t="str">
        <f>VLOOKUP(C222,P$2:Q$539,2,FALSE)</f>
        <v>Akma Batrisyia Jazima</v>
      </c>
      <c r="F222" s="33"/>
      <c r="G222" s="42" t="str">
        <f t="shared" si="0"/>
        <v>222111871</v>
      </c>
      <c r="H222" s="33" t="str">
        <f t="shared" si="1"/>
        <v>Akma Batrisyia Jazima</v>
      </c>
      <c r="I222" s="42">
        <f>B222</f>
        <v>340016620</v>
      </c>
      <c r="J222" s="33" t="str">
        <f t="shared" si="6"/>
        <v>Yudi Kurniawan</v>
      </c>
      <c r="K222" s="33"/>
      <c r="L222" s="33"/>
      <c r="M222" s="33">
        <f>IF(D222=E222,0,1)</f>
        <v>0</v>
      </c>
      <c r="N222" s="33"/>
      <c r="O222" s="33"/>
      <c r="P222" s="5" t="s">
        <v>3065</v>
      </c>
      <c r="Q222" s="2" t="s">
        <v>25</v>
      </c>
      <c r="R222" s="41">
        <f t="shared" si="3"/>
        <v>221</v>
      </c>
      <c r="S222" s="14"/>
      <c r="T222" s="14"/>
      <c r="U222" s="14"/>
      <c r="V222" s="14"/>
      <c r="W222" s="14"/>
      <c r="X222" s="14"/>
      <c r="Y222" s="14"/>
      <c r="Z222" s="14"/>
      <c r="AA222" s="14" t="s">
        <v>457</v>
      </c>
      <c r="AB222" s="14"/>
      <c r="AC222" s="14"/>
      <c r="AD222" s="14"/>
      <c r="AE222" s="14"/>
    </row>
    <row r="223" spans="1:31">
      <c r="A223" s="51">
        <v>45483.449105960703</v>
      </c>
      <c r="B223" s="51">
        <v>340016620</v>
      </c>
      <c r="C223" s="55" t="s">
        <v>1569</v>
      </c>
      <c r="D223" s="54" t="s">
        <v>674</v>
      </c>
      <c r="E223" s="43" t="str">
        <f>VLOOKUP(C223,P$2:Q$539,2,FALSE)</f>
        <v>Silvi Ajeng Larasati</v>
      </c>
      <c r="F223" s="33"/>
      <c r="G223" s="42" t="str">
        <f t="shared" si="0"/>
        <v>222112368</v>
      </c>
      <c r="H223" s="33" t="str">
        <f t="shared" si="1"/>
        <v>Silvi Ajeng Larasati</v>
      </c>
      <c r="I223" s="42">
        <f>B223</f>
        <v>340016620</v>
      </c>
      <c r="J223" s="33" t="str">
        <f t="shared" si="6"/>
        <v>Yudi Kurniawan</v>
      </c>
      <c r="K223" s="33"/>
      <c r="L223" s="33"/>
      <c r="M223" s="33">
        <f>IF(D223=E223,0,1)</f>
        <v>0</v>
      </c>
      <c r="N223" s="33"/>
      <c r="O223" s="33"/>
      <c r="P223" s="5" t="s">
        <v>3072</v>
      </c>
      <c r="Q223" s="2" t="s">
        <v>3073</v>
      </c>
      <c r="R223" s="41">
        <f t="shared" si="3"/>
        <v>222</v>
      </c>
      <c r="S223" s="14"/>
      <c r="T223" s="14"/>
      <c r="U223" s="14"/>
      <c r="V223" s="14"/>
      <c r="W223" s="14"/>
      <c r="X223" s="14"/>
      <c r="Y223" s="14"/>
      <c r="Z223" s="14"/>
      <c r="AA223" s="14" t="s">
        <v>611</v>
      </c>
      <c r="AB223" s="14"/>
      <c r="AC223" s="14"/>
      <c r="AD223" s="14"/>
      <c r="AE223" s="14"/>
    </row>
    <row r="224" spans="1:31">
      <c r="A224" s="51">
        <v>45483.449105960703</v>
      </c>
      <c r="B224" s="51">
        <v>340016620</v>
      </c>
      <c r="C224" s="55" t="s">
        <v>5056</v>
      </c>
      <c r="D224" s="54" t="s">
        <v>678</v>
      </c>
      <c r="E224" s="43" t="str">
        <f>VLOOKUP(C224,P$2:Q$539,2,FALSE)</f>
        <v>Silvie Kristya Ardearista</v>
      </c>
      <c r="F224" s="33"/>
      <c r="G224" s="42" t="str">
        <f t="shared" si="0"/>
        <v>222112369</v>
      </c>
      <c r="H224" s="33" t="str">
        <f t="shared" si="1"/>
        <v>Silvie Kristya Ardearista</v>
      </c>
      <c r="I224" s="42">
        <f>B224</f>
        <v>340016620</v>
      </c>
      <c r="J224" s="33" t="str">
        <f t="shared" si="6"/>
        <v>Yudi Kurniawan</v>
      </c>
      <c r="K224" s="33"/>
      <c r="L224" s="33"/>
      <c r="M224" s="33">
        <f>IF(D224=E224,0,1)</f>
        <v>0</v>
      </c>
      <c r="N224" s="33"/>
      <c r="O224" s="33"/>
      <c r="P224" s="5" t="s">
        <v>3080</v>
      </c>
      <c r="Q224" s="2" t="s">
        <v>274</v>
      </c>
      <c r="R224" s="41">
        <f t="shared" si="3"/>
        <v>223</v>
      </c>
      <c r="S224" s="14"/>
      <c r="T224" s="14"/>
      <c r="U224" s="14"/>
      <c r="V224" s="14"/>
      <c r="W224" s="14"/>
      <c r="X224" s="14"/>
      <c r="Y224" s="14"/>
      <c r="Z224" s="14"/>
      <c r="AA224" s="14" t="s">
        <v>302</v>
      </c>
      <c r="AB224" s="14"/>
      <c r="AC224" s="14"/>
      <c r="AD224" s="14"/>
      <c r="AE224" s="14"/>
    </row>
    <row r="225" spans="1:31">
      <c r="A225" s="33">
        <v>45483.4687794907</v>
      </c>
      <c r="B225" s="33">
        <v>340020343</v>
      </c>
      <c r="C225" s="42" t="s">
        <v>3480</v>
      </c>
      <c r="D225" s="14" t="s">
        <v>639</v>
      </c>
      <c r="E225" s="43" t="str">
        <f>VLOOKUP(C225,P$2:Q$539,2,FALSE)</f>
        <v>Khesya Belinda Mela Isaputri</v>
      </c>
      <c r="F225" s="33"/>
      <c r="G225" s="42" t="str">
        <f t="shared" si="0"/>
        <v>222112135</v>
      </c>
      <c r="H225" s="33" t="str">
        <f t="shared" si="1"/>
        <v>Khesya Belinda Mela Isaputri</v>
      </c>
      <c r="I225" s="42">
        <f>B225</f>
        <v>340020343</v>
      </c>
      <c r="J225" s="33" t="str">
        <f t="shared" si="6"/>
        <v>Widia Puspitasari</v>
      </c>
      <c r="K225" s="33"/>
      <c r="L225" s="33"/>
      <c r="M225" s="33">
        <f>IF(D225=E225,0,1)</f>
        <v>0</v>
      </c>
      <c r="N225" s="33"/>
      <c r="O225" s="33"/>
      <c r="P225" s="5" t="s">
        <v>3088</v>
      </c>
      <c r="Q225" s="2" t="s">
        <v>759</v>
      </c>
      <c r="R225" s="41">
        <f t="shared" si="3"/>
        <v>224</v>
      </c>
      <c r="S225" s="14"/>
      <c r="T225" s="14"/>
      <c r="U225" s="14"/>
      <c r="V225" s="14"/>
      <c r="W225" s="14"/>
      <c r="X225" s="14"/>
      <c r="Y225" s="14"/>
      <c r="Z225" s="14"/>
      <c r="AA225" s="14" t="s">
        <v>354</v>
      </c>
      <c r="AB225" s="14"/>
      <c r="AC225" s="14"/>
      <c r="AD225" s="14"/>
      <c r="AE225" s="14"/>
    </row>
    <row r="226" spans="1:31">
      <c r="A226" s="33">
        <v>45483.556733206002</v>
      </c>
      <c r="B226" s="33">
        <v>340057200</v>
      </c>
      <c r="C226" s="42" t="s">
        <v>3923</v>
      </c>
      <c r="D226" s="14" t="s">
        <v>910</v>
      </c>
      <c r="E226" s="43" t="str">
        <f>VLOOKUP(C226,P$2:Q$539,2,FALSE)</f>
        <v>Anggra Dwi Prasetya</v>
      </c>
      <c r="F226" s="33"/>
      <c r="G226" s="42" t="str">
        <f t="shared" si="0"/>
        <v>112212503</v>
      </c>
      <c r="H226" s="33" t="str">
        <f t="shared" si="1"/>
        <v>Anggra Dwi Prasetya</v>
      </c>
      <c r="I226" s="42">
        <f>B226</f>
        <v>340057200</v>
      </c>
      <c r="J226" s="33" t="str">
        <f t="shared" si="6"/>
        <v>Risman</v>
      </c>
      <c r="K226" s="33"/>
      <c r="L226" s="33"/>
      <c r="M226" s="33">
        <f>IF(D226=E226,0,1)</f>
        <v>0</v>
      </c>
      <c r="N226" s="33"/>
      <c r="O226" s="33"/>
      <c r="P226" s="5" t="s">
        <v>3095</v>
      </c>
      <c r="Q226" s="2" t="s">
        <v>104</v>
      </c>
      <c r="R226" s="41">
        <f t="shared" si="3"/>
        <v>225</v>
      </c>
      <c r="S226" s="14"/>
      <c r="T226" s="14"/>
      <c r="U226" s="14"/>
      <c r="V226" s="14"/>
      <c r="W226" s="14"/>
      <c r="X226" s="14"/>
      <c r="Y226" s="14"/>
      <c r="Z226" s="14"/>
      <c r="AA226" s="14" t="s">
        <v>765</v>
      </c>
      <c r="AB226" s="14"/>
      <c r="AC226" s="14"/>
      <c r="AD226" s="14"/>
      <c r="AE226" s="14"/>
    </row>
    <row r="227" spans="1:31">
      <c r="A227" s="33">
        <v>45483.556733206002</v>
      </c>
      <c r="B227" s="33">
        <v>340057200</v>
      </c>
      <c r="C227" s="42" t="s">
        <v>3933</v>
      </c>
      <c r="D227" s="14" t="s">
        <v>913</v>
      </c>
      <c r="E227" s="43" t="str">
        <f>VLOOKUP(C227,P$2:Q$539,2,FALSE)</f>
        <v>Muh. Dzulrian</v>
      </c>
      <c r="F227" s="33"/>
      <c r="G227" s="42" t="str">
        <f t="shared" si="0"/>
        <v>112212737</v>
      </c>
      <c r="H227" s="33" t="str">
        <f t="shared" si="1"/>
        <v>Muh. Dzulrian</v>
      </c>
      <c r="I227" s="42">
        <f>B227</f>
        <v>340057200</v>
      </c>
      <c r="J227" s="33" t="str">
        <f t="shared" si="6"/>
        <v>Risman</v>
      </c>
      <c r="K227" s="33"/>
      <c r="L227" s="33"/>
      <c r="M227" s="33">
        <f>IF(D227=E227,0,1)</f>
        <v>0</v>
      </c>
      <c r="N227" s="33"/>
      <c r="O227" s="33"/>
      <c r="P227" s="5" t="s">
        <v>3104</v>
      </c>
      <c r="Q227" s="2" t="s">
        <v>42</v>
      </c>
      <c r="R227" s="41">
        <f t="shared" si="3"/>
        <v>226</v>
      </c>
      <c r="S227" s="14"/>
      <c r="T227" s="14"/>
      <c r="U227" s="14"/>
      <c r="V227" s="14"/>
      <c r="W227" s="14"/>
      <c r="X227" s="14"/>
      <c r="Y227" s="14"/>
      <c r="Z227" s="14"/>
      <c r="AA227" s="14" t="s">
        <v>331</v>
      </c>
      <c r="AB227" s="14"/>
      <c r="AC227" s="14"/>
      <c r="AD227" s="14"/>
      <c r="AE227" s="14"/>
    </row>
    <row r="228" spans="1:31">
      <c r="A228" s="33">
        <v>45483.604979710697</v>
      </c>
      <c r="B228" s="33">
        <v>340056867</v>
      </c>
      <c r="C228" s="42" t="s">
        <v>4471</v>
      </c>
      <c r="D228" s="14" t="s">
        <v>909</v>
      </c>
      <c r="E228" s="43" t="str">
        <f>VLOOKUP(C228,P$2:Q$539,2,FALSE)</f>
        <v>Ahmad wahyu febrian</v>
      </c>
      <c r="F228" s="33"/>
      <c r="G228" s="42" t="str">
        <f t="shared" si="0"/>
        <v>112212465</v>
      </c>
      <c r="H228" s="33" t="str">
        <f t="shared" si="1"/>
        <v>Ahmad wahyu febrian</v>
      </c>
      <c r="I228" s="42">
        <f>B228</f>
        <v>340056867</v>
      </c>
      <c r="J228" s="33" t="str">
        <f t="shared" si="6"/>
        <v>Muhammad Nur Kamal</v>
      </c>
      <c r="K228" s="33"/>
      <c r="L228" s="33"/>
      <c r="M228" s="33">
        <f>IF(D228=E228,0,1)</f>
        <v>0</v>
      </c>
      <c r="N228" s="33"/>
      <c r="O228" s="33"/>
      <c r="P228" s="5" t="s">
        <v>3111</v>
      </c>
      <c r="Q228" s="2" t="s">
        <v>570</v>
      </c>
      <c r="R228" s="41">
        <f t="shared" si="3"/>
        <v>227</v>
      </c>
      <c r="S228" s="14"/>
      <c r="T228" s="14"/>
      <c r="U228" s="14"/>
      <c r="V228" s="14"/>
      <c r="W228" s="14"/>
      <c r="X228" s="14"/>
      <c r="Y228" s="14"/>
      <c r="Z228" s="14"/>
      <c r="AA228" s="14" t="s">
        <v>719</v>
      </c>
      <c r="AB228" s="14"/>
      <c r="AC228" s="14"/>
      <c r="AD228" s="14"/>
      <c r="AE228" s="14"/>
    </row>
    <row r="229" spans="1:31">
      <c r="A229" s="33">
        <v>45483.604979710697</v>
      </c>
      <c r="B229" s="33">
        <v>340056867</v>
      </c>
      <c r="C229" s="42" t="s">
        <v>3766</v>
      </c>
      <c r="D229" s="14" t="s">
        <v>906</v>
      </c>
      <c r="E229" s="43" t="str">
        <f>VLOOKUP(C229,P$2:Q$539,2,FALSE)</f>
        <v>Fikri Surahman</v>
      </c>
      <c r="F229" s="33"/>
      <c r="G229" s="42" t="str">
        <f t="shared" si="0"/>
        <v>112212611</v>
      </c>
      <c r="H229" s="33" t="str">
        <f t="shared" si="1"/>
        <v>Fikri Surahman</v>
      </c>
      <c r="I229" s="42">
        <f>B229</f>
        <v>340056867</v>
      </c>
      <c r="J229" s="33" t="str">
        <f t="shared" si="6"/>
        <v>Muhammad Nur Kamal</v>
      </c>
      <c r="K229" s="33"/>
      <c r="L229" s="33"/>
      <c r="M229" s="33">
        <f>IF(D229=E229,0,1)</f>
        <v>0</v>
      </c>
      <c r="N229" s="33"/>
      <c r="O229" s="33"/>
      <c r="P229" s="5" t="s">
        <v>3119</v>
      </c>
      <c r="Q229" s="2" t="s">
        <v>313</v>
      </c>
      <c r="R229" s="41">
        <f t="shared" si="3"/>
        <v>228</v>
      </c>
      <c r="S229" s="14"/>
      <c r="T229" s="14"/>
      <c r="U229" s="14"/>
      <c r="V229" s="14"/>
      <c r="W229" s="14"/>
      <c r="X229" s="14"/>
      <c r="Y229" s="14"/>
      <c r="Z229" s="14"/>
      <c r="AA229" s="14" t="s">
        <v>768</v>
      </c>
      <c r="AB229" s="14"/>
      <c r="AC229" s="14"/>
      <c r="AD229" s="14"/>
      <c r="AE229" s="14"/>
    </row>
    <row r="230" spans="1:31">
      <c r="A230" s="51">
        <v>45483.679887963001</v>
      </c>
      <c r="B230" s="51">
        <v>340013352</v>
      </c>
      <c r="C230" s="55" t="s">
        <v>3725</v>
      </c>
      <c r="D230" s="54" t="s">
        <v>686</v>
      </c>
      <c r="E230" s="43" t="str">
        <f>VLOOKUP(C230,P$2:Q$539,2,FALSE)</f>
        <v>Annisa Nurul Azmi</v>
      </c>
      <c r="F230" s="33"/>
      <c r="G230" s="42" t="str">
        <f t="shared" si="0"/>
        <v>222111907</v>
      </c>
      <c r="H230" s="33" t="str">
        <f t="shared" si="1"/>
        <v>Annisa Nurul Azmi</v>
      </c>
      <c r="I230" s="42">
        <f>B230</f>
        <v>340013352</v>
      </c>
      <c r="J230" s="33" t="str">
        <f t="shared" si="6"/>
        <v>Samsul Bakhri</v>
      </c>
      <c r="K230" s="33"/>
      <c r="L230" s="33"/>
      <c r="M230" s="33">
        <f>IF(D230=E230,0,1)</f>
        <v>0</v>
      </c>
      <c r="N230" s="33"/>
      <c r="O230" s="45"/>
      <c r="P230" s="5" t="s">
        <v>3128</v>
      </c>
      <c r="Q230" s="2" t="s">
        <v>248</v>
      </c>
      <c r="R230" s="41">
        <f t="shared" si="3"/>
        <v>229</v>
      </c>
      <c r="S230" s="14"/>
      <c r="T230" s="14"/>
      <c r="U230" s="14"/>
      <c r="V230" s="14"/>
      <c r="W230" s="14"/>
      <c r="X230" s="14"/>
      <c r="Y230" s="14"/>
      <c r="Z230" s="14"/>
      <c r="AA230" s="14" t="s">
        <v>360</v>
      </c>
      <c r="AB230" s="14"/>
      <c r="AC230" s="14"/>
      <c r="AD230" s="14"/>
      <c r="AE230" s="14"/>
    </row>
    <row r="231" spans="1:31">
      <c r="A231" s="51">
        <v>45483.679887963001</v>
      </c>
      <c r="B231" s="51">
        <v>340013352</v>
      </c>
      <c r="C231" s="55" t="s">
        <v>3014</v>
      </c>
      <c r="D231" s="54" t="s">
        <v>683</v>
      </c>
      <c r="E231" s="43" t="str">
        <f>VLOOKUP(C231,P$2:Q$539,2,FALSE)</f>
        <v>Yuli Arindah</v>
      </c>
      <c r="F231" s="33"/>
      <c r="G231" s="42" t="str">
        <f t="shared" si="0"/>
        <v>222112423</v>
      </c>
      <c r="H231" s="33" t="str">
        <f t="shared" si="1"/>
        <v>Yuli Arindah</v>
      </c>
      <c r="I231" s="42">
        <f>B231</f>
        <v>340013352</v>
      </c>
      <c r="J231" s="33" t="str">
        <f t="shared" si="6"/>
        <v>Samsul Bakhri</v>
      </c>
      <c r="K231" s="33"/>
      <c r="L231" s="33"/>
      <c r="M231" s="33">
        <f>IF(D231=E231,0,1)</f>
        <v>0</v>
      </c>
      <c r="N231" s="33"/>
      <c r="O231" s="33"/>
      <c r="P231" s="5" t="s">
        <v>3134</v>
      </c>
      <c r="Q231" s="2" t="s">
        <v>526</v>
      </c>
      <c r="R231" s="41">
        <f t="shared" si="3"/>
        <v>230</v>
      </c>
      <c r="S231" s="14"/>
      <c r="T231" s="14"/>
      <c r="U231" s="14"/>
      <c r="V231" s="14"/>
      <c r="W231" s="14"/>
      <c r="X231" s="14"/>
      <c r="Y231" s="14"/>
      <c r="Z231" s="14"/>
      <c r="AA231" s="14" t="s">
        <v>700</v>
      </c>
      <c r="AB231" s="14"/>
      <c r="AC231" s="14"/>
      <c r="AD231" s="14"/>
      <c r="AE231" s="14"/>
    </row>
    <row r="232" spans="1:31">
      <c r="A232" s="33">
        <v>45484.290176261602</v>
      </c>
      <c r="B232" s="33">
        <v>340054217</v>
      </c>
      <c r="C232" s="42" t="s">
        <v>2314</v>
      </c>
      <c r="D232" s="14" t="s">
        <v>814</v>
      </c>
      <c r="E232" s="43" t="str">
        <f>VLOOKUP(C232,P$2:Q$539,2,FALSE)</f>
        <v>Fardhi Dzakwan Fauzan</v>
      </c>
      <c r="F232" s="33"/>
      <c r="G232" s="42" t="str">
        <f t="shared" si="0"/>
        <v>222112042</v>
      </c>
      <c r="H232" s="33" t="str">
        <f t="shared" si="1"/>
        <v>Fardhi Dzakwan Fauzan</v>
      </c>
      <c r="I232" s="42">
        <f>B232</f>
        <v>340054217</v>
      </c>
      <c r="J232" s="33" t="str">
        <f t="shared" si="6"/>
        <v>Chairul Fatikhin Putra</v>
      </c>
      <c r="K232" s="33"/>
      <c r="L232" s="33"/>
      <c r="M232" s="33">
        <f>IF(D232=E232,0,1)</f>
        <v>0</v>
      </c>
      <c r="N232" s="33"/>
      <c r="O232" s="33"/>
      <c r="P232" s="5" t="s">
        <v>3141</v>
      </c>
      <c r="Q232" s="2" t="s">
        <v>745</v>
      </c>
      <c r="R232" s="41">
        <f t="shared" si="3"/>
        <v>231</v>
      </c>
      <c r="S232" s="14"/>
      <c r="T232" s="14"/>
      <c r="U232" s="14"/>
      <c r="V232" s="14"/>
      <c r="W232" s="14"/>
      <c r="X232" s="14"/>
      <c r="Y232" s="14"/>
      <c r="Z232" s="14"/>
      <c r="AA232" s="14" t="s">
        <v>643</v>
      </c>
      <c r="AB232" s="14"/>
      <c r="AC232" s="14"/>
      <c r="AD232" s="14"/>
      <c r="AE232" s="14"/>
    </row>
    <row r="233" spans="1:31">
      <c r="A233" s="33">
        <v>45484.290176261602</v>
      </c>
      <c r="B233" s="33">
        <v>340054217</v>
      </c>
      <c r="C233" s="42" t="s">
        <v>2036</v>
      </c>
      <c r="D233" s="14" t="s">
        <v>813</v>
      </c>
      <c r="E233" s="43" t="str">
        <f>VLOOKUP(C233,P$2:Q$539,2,FALSE)</f>
        <v>SRI NURMALA NINGSIH</v>
      </c>
      <c r="F233" s="33"/>
      <c r="G233" s="42" t="str">
        <f t="shared" si="0"/>
        <v>222112379</v>
      </c>
      <c r="H233" s="33" t="str">
        <f t="shared" si="1"/>
        <v>SRI NURMALA NINGSIH</v>
      </c>
      <c r="I233" s="42">
        <f>B233</f>
        <v>340054217</v>
      </c>
      <c r="J233" s="33" t="str">
        <f t="shared" si="6"/>
        <v>Chairul Fatikhin Putra</v>
      </c>
      <c r="K233" s="33"/>
      <c r="L233" s="33"/>
      <c r="M233" s="33">
        <f>IF(D233=E233,0,1)</f>
        <v>0</v>
      </c>
      <c r="N233" s="33"/>
      <c r="O233" s="33"/>
      <c r="P233" s="5" t="s">
        <v>3148</v>
      </c>
      <c r="Q233" s="2" t="s">
        <v>238</v>
      </c>
      <c r="R233" s="41">
        <f t="shared" si="3"/>
        <v>232</v>
      </c>
      <c r="S233" s="14"/>
      <c r="T233" s="14"/>
      <c r="U233" s="14"/>
      <c r="V233" s="14"/>
      <c r="W233" s="14"/>
      <c r="X233" s="14"/>
      <c r="Y233" s="14"/>
      <c r="Z233" s="14"/>
      <c r="AA233" s="14" t="s">
        <v>677</v>
      </c>
      <c r="AB233" s="14"/>
      <c r="AC233" s="14"/>
      <c r="AD233" s="14"/>
      <c r="AE233" s="14"/>
    </row>
    <row r="234" spans="1:31">
      <c r="A234" s="33">
        <v>45484.497749930597</v>
      </c>
      <c r="B234" s="33">
        <v>340017287</v>
      </c>
      <c r="C234" s="5" t="s">
        <v>2703</v>
      </c>
      <c r="D234" s="41" t="s">
        <v>5680</v>
      </c>
      <c r="E234" s="43" t="str">
        <f>VLOOKUP(C234,P$2:Q$539,2,FALSE)</f>
        <v>Muhammad Zabbar Falihin</v>
      </c>
      <c r="F234" s="33"/>
      <c r="G234" s="42" t="str">
        <f t="shared" si="0"/>
        <v>222112225</v>
      </c>
      <c r="H234" s="33" t="str">
        <f t="shared" si="1"/>
        <v>Muhammad Zabbar Falihin</v>
      </c>
      <c r="I234" s="42">
        <f>B234</f>
        <v>340017287</v>
      </c>
      <c r="J234" s="33" t="str">
        <f t="shared" si="6"/>
        <v>Yudi Purbosari</v>
      </c>
      <c r="K234" s="33"/>
      <c r="L234" s="33"/>
      <c r="M234" s="33">
        <v>0</v>
      </c>
      <c r="N234" s="33"/>
      <c r="O234" s="33"/>
      <c r="P234" s="5" t="s">
        <v>3156</v>
      </c>
      <c r="Q234" s="2" t="s">
        <v>362</v>
      </c>
      <c r="R234" s="41">
        <f t="shared" si="3"/>
        <v>233</v>
      </c>
      <c r="S234" s="14"/>
      <c r="T234" s="14"/>
      <c r="U234" s="14"/>
      <c r="V234" s="14"/>
      <c r="W234" s="14"/>
      <c r="X234" s="14"/>
      <c r="Y234" s="14"/>
      <c r="Z234" s="14"/>
      <c r="AA234" s="14" t="s">
        <v>5632</v>
      </c>
      <c r="AB234" s="14"/>
      <c r="AC234" s="14"/>
      <c r="AD234" s="14"/>
      <c r="AE234" s="14"/>
    </row>
    <row r="235" spans="1:31">
      <c r="A235" s="33">
        <v>45484.497749930597</v>
      </c>
      <c r="B235" s="33">
        <v>340017287</v>
      </c>
      <c r="C235" s="42" t="s">
        <v>2571</v>
      </c>
      <c r="D235" s="14" t="s">
        <v>318</v>
      </c>
      <c r="E235" s="43" t="str">
        <f>VLOOKUP(C235,P$2:Q$539,2,FALSE)</f>
        <v>Nindy Nur Setiawati</v>
      </c>
      <c r="F235" s="33"/>
      <c r="G235" s="42" t="str">
        <f t="shared" si="0"/>
        <v>222112261</v>
      </c>
      <c r="H235" s="33" t="str">
        <f t="shared" si="1"/>
        <v>Nindy Nur Setiawati</v>
      </c>
      <c r="I235" s="42">
        <f>B235</f>
        <v>340017287</v>
      </c>
      <c r="J235" s="33" t="str">
        <f t="shared" si="6"/>
        <v>Yudi Purbosari</v>
      </c>
      <c r="K235" s="33"/>
      <c r="L235" s="33"/>
      <c r="M235" s="33">
        <f>IF(D235=E235,0,1)</f>
        <v>0</v>
      </c>
      <c r="N235" s="33"/>
      <c r="O235" s="33"/>
      <c r="P235" s="5" t="s">
        <v>3168</v>
      </c>
      <c r="Q235" s="2" t="s">
        <v>3169</v>
      </c>
      <c r="R235" s="41">
        <f t="shared" si="3"/>
        <v>234</v>
      </c>
      <c r="S235" s="14"/>
      <c r="T235" s="14"/>
      <c r="U235" s="14"/>
      <c r="V235" s="14"/>
      <c r="W235" s="14"/>
      <c r="X235" s="14"/>
      <c r="Y235" s="14"/>
      <c r="Z235" s="14"/>
      <c r="AA235" s="14" t="s">
        <v>773</v>
      </c>
      <c r="AB235" s="14"/>
      <c r="AC235" s="14"/>
      <c r="AD235" s="14"/>
      <c r="AE235" s="14"/>
    </row>
    <row r="236" spans="1:31">
      <c r="A236" s="33">
        <v>45484.497749930597</v>
      </c>
      <c r="B236" s="33">
        <v>340017287</v>
      </c>
      <c r="C236" s="42" t="s">
        <v>3243</v>
      </c>
      <c r="D236" s="14" t="s">
        <v>324</v>
      </c>
      <c r="E236" s="43" t="str">
        <f>VLOOKUP(C236,P$2:Q$539,2,FALSE)</f>
        <v>Surya Maruli</v>
      </c>
      <c r="F236" s="33"/>
      <c r="G236" s="42" t="str">
        <f t="shared" si="0"/>
        <v>222112386</v>
      </c>
      <c r="H236" s="33" t="str">
        <f t="shared" si="1"/>
        <v>Surya Maruli</v>
      </c>
      <c r="I236" s="42">
        <f>B236</f>
        <v>340017287</v>
      </c>
      <c r="J236" s="33" t="str">
        <f t="shared" si="6"/>
        <v>Yudi Purbosari</v>
      </c>
      <c r="K236" s="33"/>
      <c r="L236" s="33"/>
      <c r="M236" s="33">
        <f>IF(D236=E236,0,1)</f>
        <v>0</v>
      </c>
      <c r="N236" s="33"/>
      <c r="O236" s="33"/>
      <c r="P236" s="5" t="s">
        <v>3176</v>
      </c>
      <c r="Q236" s="2" t="s">
        <v>384</v>
      </c>
      <c r="R236" s="41">
        <f t="shared" si="3"/>
        <v>235</v>
      </c>
      <c r="S236" s="14"/>
      <c r="T236" s="14"/>
      <c r="U236" s="14"/>
      <c r="V236" s="14"/>
      <c r="W236" s="14"/>
      <c r="X236" s="14"/>
      <c r="Y236" s="14"/>
      <c r="Z236" s="14"/>
      <c r="AA236" s="14" t="s">
        <v>609</v>
      </c>
      <c r="AB236" s="14"/>
      <c r="AC236" s="14"/>
      <c r="AD236" s="14"/>
      <c r="AE236" s="14"/>
    </row>
    <row r="237" spans="1:31">
      <c r="A237" s="33">
        <v>45484.497749930597</v>
      </c>
      <c r="B237" s="33">
        <v>340017287</v>
      </c>
      <c r="C237" s="42" t="s">
        <v>2871</v>
      </c>
      <c r="D237" s="14" t="s">
        <v>325</v>
      </c>
      <c r="E237" s="43" t="str">
        <f>VLOOKUP(C237,P$2:Q$539,2,FALSE)</f>
        <v>Vellicia Layla Qamirat Subekti</v>
      </c>
      <c r="F237" s="33"/>
      <c r="G237" s="42" t="str">
        <f t="shared" si="0"/>
        <v>212112409</v>
      </c>
      <c r="H237" s="33" t="str">
        <f t="shared" si="1"/>
        <v>Vellicia Layla Qamirat Subekti</v>
      </c>
      <c r="I237" s="42">
        <f>B237</f>
        <v>340017287</v>
      </c>
      <c r="J237" s="33" t="str">
        <f t="shared" si="6"/>
        <v>Yudi Purbosari</v>
      </c>
      <c r="K237" s="33"/>
      <c r="L237" s="33"/>
      <c r="M237" s="33">
        <f>IF(D237=E237,0,1)</f>
        <v>0</v>
      </c>
      <c r="N237" s="33"/>
      <c r="O237" s="33"/>
      <c r="P237" s="5" t="s">
        <v>3184</v>
      </c>
      <c r="Q237" s="2" t="s">
        <v>257</v>
      </c>
      <c r="R237" s="41">
        <f t="shared" si="3"/>
        <v>236</v>
      </c>
      <c r="S237" s="14"/>
      <c r="T237" s="14"/>
      <c r="U237" s="14"/>
      <c r="V237" s="14"/>
      <c r="W237" s="14"/>
      <c r="X237" s="14"/>
      <c r="Y237" s="14"/>
      <c r="Z237" s="14"/>
      <c r="AA237" s="14" t="s">
        <v>730</v>
      </c>
      <c r="AB237" s="14"/>
      <c r="AC237" s="14"/>
      <c r="AD237" s="14"/>
      <c r="AE237" s="14"/>
    </row>
    <row r="238" spans="1:31">
      <c r="A238" s="51">
        <v>45484.607186365698</v>
      </c>
      <c r="B238" s="51">
        <v>340019213</v>
      </c>
      <c r="C238" s="55" t="s">
        <v>4883</v>
      </c>
      <c r="D238" s="54" t="s">
        <v>495</v>
      </c>
      <c r="E238" s="43" t="str">
        <f>VLOOKUP(C238,P$2:Q$539,2,FALSE)</f>
        <v>Alifian Wahyu Prakhoso</v>
      </c>
      <c r="F238" s="33"/>
      <c r="G238" s="42" t="str">
        <f t="shared" si="0"/>
        <v>212111876</v>
      </c>
      <c r="H238" s="33" t="str">
        <f t="shared" si="1"/>
        <v>Alifian Wahyu Prakhoso</v>
      </c>
      <c r="I238" s="42">
        <f>B238</f>
        <v>340019213</v>
      </c>
      <c r="J238" s="33" t="str">
        <f t="shared" si="6"/>
        <v>Agustin Siti Aminah</v>
      </c>
      <c r="K238" s="33"/>
      <c r="L238" s="33"/>
      <c r="M238" s="33">
        <f>IF(D238=E238,0,1)</f>
        <v>0</v>
      </c>
      <c r="N238" s="33"/>
      <c r="O238" s="33"/>
      <c r="P238" s="5" t="s">
        <v>3191</v>
      </c>
      <c r="Q238" s="2" t="s">
        <v>157</v>
      </c>
      <c r="R238" s="41">
        <f t="shared" si="3"/>
        <v>237</v>
      </c>
      <c r="S238" s="14"/>
      <c r="T238" s="14"/>
      <c r="U238" s="14"/>
      <c r="V238" s="14"/>
      <c r="W238" s="14"/>
      <c r="X238" s="14"/>
      <c r="Y238" s="14"/>
      <c r="Z238" s="14"/>
      <c r="AA238" s="14" t="s">
        <v>709</v>
      </c>
      <c r="AB238" s="14"/>
      <c r="AC238" s="14"/>
      <c r="AD238" s="14"/>
      <c r="AE238" s="14"/>
    </row>
    <row r="239" spans="1:31">
      <c r="A239" s="33">
        <v>45484.607186365698</v>
      </c>
      <c r="B239" s="33">
        <v>340019213</v>
      </c>
      <c r="C239" s="42" t="s">
        <v>4695</v>
      </c>
      <c r="D239" s="14" t="s">
        <v>494</v>
      </c>
      <c r="E239" s="43" t="str">
        <f>VLOOKUP(C239,P$2:Q$539,2,FALSE)</f>
        <v>Fathania Rusma Hamidah</v>
      </c>
      <c r="F239" s="33"/>
      <c r="G239" s="42" t="str">
        <f t="shared" si="0"/>
        <v>212112046</v>
      </c>
      <c r="H239" s="33" t="str">
        <f t="shared" si="1"/>
        <v>Fathania Rusma Hamidah</v>
      </c>
      <c r="I239" s="42">
        <f>B239</f>
        <v>340019213</v>
      </c>
      <c r="J239" s="33" t="str">
        <f t="shared" si="6"/>
        <v>Agustin Siti Aminah</v>
      </c>
      <c r="K239" s="33"/>
      <c r="L239" s="33"/>
      <c r="M239" s="33">
        <f>IF(D239=E239,0,1)</f>
        <v>0</v>
      </c>
      <c r="N239" s="33"/>
      <c r="O239" s="33"/>
      <c r="P239" s="5" t="s">
        <v>3200</v>
      </c>
      <c r="Q239" s="2" t="s">
        <v>354</v>
      </c>
      <c r="R239" s="41">
        <f t="shared" si="3"/>
        <v>238</v>
      </c>
      <c r="S239" s="14"/>
      <c r="T239" s="14"/>
      <c r="U239" s="14"/>
      <c r="V239" s="14"/>
      <c r="W239" s="14"/>
      <c r="X239" s="14"/>
      <c r="Y239" s="14"/>
      <c r="Z239" s="14"/>
      <c r="AA239" s="14" t="s">
        <v>407</v>
      </c>
      <c r="AB239" s="14"/>
      <c r="AC239" s="14"/>
      <c r="AD239" s="14"/>
      <c r="AE239" s="14"/>
    </row>
    <row r="240" spans="1:31">
      <c r="A240" s="33">
        <v>45484.607186365698</v>
      </c>
      <c r="B240" s="33">
        <v>340019213</v>
      </c>
      <c r="C240" s="42" t="s">
        <v>1550</v>
      </c>
      <c r="D240" s="14" t="s">
        <v>493</v>
      </c>
      <c r="E240" s="43" t="str">
        <f>VLOOKUP(C240,P$2:Q$539,2,FALSE)</f>
        <v>Nisrina Sekar Harum</v>
      </c>
      <c r="F240" s="33"/>
      <c r="G240" s="42" t="str">
        <f t="shared" si="0"/>
        <v>212112264</v>
      </c>
      <c r="H240" s="33" t="str">
        <f t="shared" si="1"/>
        <v>Nisrina Sekar Harum</v>
      </c>
      <c r="I240" s="42">
        <f>B240</f>
        <v>340019213</v>
      </c>
      <c r="J240" s="33" t="str">
        <f t="shared" si="6"/>
        <v>Agustin Siti Aminah</v>
      </c>
      <c r="K240" s="33"/>
      <c r="L240" s="33"/>
      <c r="M240" s="33">
        <f>IF(D240=E240,0,1)</f>
        <v>0</v>
      </c>
      <c r="N240" s="33"/>
      <c r="O240" s="33"/>
      <c r="P240" s="5" t="s">
        <v>3209</v>
      </c>
      <c r="Q240" s="2" t="s">
        <v>809</v>
      </c>
      <c r="R240" s="41">
        <f t="shared" si="3"/>
        <v>239</v>
      </c>
      <c r="S240" s="14"/>
      <c r="T240" s="14"/>
      <c r="U240" s="14"/>
      <c r="V240" s="14"/>
      <c r="W240" s="14"/>
      <c r="X240" s="14"/>
      <c r="Y240" s="14"/>
      <c r="Z240" s="14"/>
      <c r="AA240" s="14" t="s">
        <v>863</v>
      </c>
      <c r="AB240" s="14"/>
      <c r="AC240" s="14"/>
      <c r="AD240" s="14"/>
      <c r="AE240" s="14"/>
    </row>
    <row r="241" spans="1:31">
      <c r="A241" s="33">
        <v>45484.7056655903</v>
      </c>
      <c r="B241" s="33">
        <v>340017911</v>
      </c>
      <c r="C241" s="42" t="s">
        <v>2791</v>
      </c>
      <c r="D241" s="14" t="s">
        <v>489</v>
      </c>
      <c r="E241" s="43" t="str">
        <f>VLOOKUP(C241,P$2:Q$539,2,FALSE)</f>
        <v>Fathul Mubin Gufron</v>
      </c>
      <c r="F241" s="33"/>
      <c r="G241" s="42" t="str">
        <f t="shared" si="0"/>
        <v>222112048</v>
      </c>
      <c r="H241" s="33" t="str">
        <f t="shared" si="1"/>
        <v>Fathul Mubin Gufron</v>
      </c>
      <c r="I241" s="42">
        <f>B241</f>
        <v>340017911</v>
      </c>
      <c r="J241" s="33" t="str">
        <f t="shared" si="6"/>
        <v>Wisnu Nurdiyanto</v>
      </c>
      <c r="K241" s="33"/>
      <c r="L241" s="33"/>
      <c r="M241" s="33">
        <f>IF(D241=E241,0,1)</f>
        <v>0</v>
      </c>
      <c r="N241" s="33"/>
      <c r="O241" s="33"/>
      <c r="P241" s="5" t="s">
        <v>3217</v>
      </c>
      <c r="Q241" s="2" t="s">
        <v>852</v>
      </c>
      <c r="R241" s="41">
        <f t="shared" si="3"/>
        <v>240</v>
      </c>
      <c r="S241" s="14"/>
      <c r="T241" s="14"/>
      <c r="U241" s="14"/>
      <c r="V241" s="14"/>
      <c r="W241" s="14"/>
      <c r="X241" s="14"/>
      <c r="Y241" s="14"/>
      <c r="Z241" s="14"/>
      <c r="AA241" s="14" t="s">
        <v>748</v>
      </c>
      <c r="AB241" s="14"/>
      <c r="AC241" s="14"/>
      <c r="AD241" s="14"/>
      <c r="AE241" s="14"/>
    </row>
    <row r="242" spans="1:31">
      <c r="A242" s="33">
        <v>45484.7056655903</v>
      </c>
      <c r="B242" s="33">
        <v>340017911</v>
      </c>
      <c r="C242" s="42" t="s">
        <v>2886</v>
      </c>
      <c r="D242" s="14" t="s">
        <v>490</v>
      </c>
      <c r="E242" s="43" t="str">
        <f>VLOOKUP(C242,P$2:Q$539,2,FALSE)</f>
        <v>Linda Puspita Sari</v>
      </c>
      <c r="F242" s="33"/>
      <c r="G242" s="42" t="str">
        <f t="shared" si="0"/>
        <v>222112156</v>
      </c>
      <c r="H242" s="33" t="str">
        <f t="shared" si="1"/>
        <v>Linda Puspita Sari</v>
      </c>
      <c r="I242" s="42">
        <f>B242</f>
        <v>340017911</v>
      </c>
      <c r="J242" s="33" t="str">
        <f t="shared" si="6"/>
        <v>Wisnu Nurdiyanto</v>
      </c>
      <c r="K242" s="33"/>
      <c r="L242" s="33"/>
      <c r="M242" s="33">
        <f>IF(D242=E242,0,1)</f>
        <v>0</v>
      </c>
      <c r="N242" s="51"/>
      <c r="O242" s="56"/>
      <c r="P242" s="5" t="s">
        <v>3227</v>
      </c>
      <c r="Q242" s="2" t="s">
        <v>459</v>
      </c>
      <c r="R242" s="41">
        <f t="shared" si="3"/>
        <v>241</v>
      </c>
      <c r="S242" s="14"/>
      <c r="T242" s="48"/>
      <c r="U242" s="48"/>
      <c r="V242" s="48"/>
      <c r="W242" s="48"/>
      <c r="X242" s="48"/>
      <c r="Y242" s="48"/>
      <c r="Z242" s="48"/>
      <c r="AA242" s="48" t="s">
        <v>686</v>
      </c>
      <c r="AB242" s="48"/>
      <c r="AC242" s="48"/>
      <c r="AD242" s="48"/>
      <c r="AE242" s="48"/>
    </row>
    <row r="243" spans="1:31">
      <c r="A243" s="33">
        <v>45484.7056655903</v>
      </c>
      <c r="B243" s="33">
        <v>340017911</v>
      </c>
      <c r="C243" s="42" t="s">
        <v>4777</v>
      </c>
      <c r="D243" s="14" t="s">
        <v>492</v>
      </c>
      <c r="E243" s="43" t="str">
        <f>VLOOKUP(C243,P$2:Q$539,2,FALSE)</f>
        <v>Meischa Zahra Nur Adhelia</v>
      </c>
      <c r="F243" s="33"/>
      <c r="G243" s="42" t="str">
        <f t="shared" si="0"/>
        <v>222112184</v>
      </c>
      <c r="H243" s="33" t="str">
        <f t="shared" si="1"/>
        <v>Meischa Zahra Nur Adhelia</v>
      </c>
      <c r="I243" s="42">
        <f>B243</f>
        <v>340017911</v>
      </c>
      <c r="J243" s="33" t="str">
        <f t="shared" si="6"/>
        <v>Wisnu Nurdiyanto</v>
      </c>
      <c r="K243" s="33"/>
      <c r="L243" s="33"/>
      <c r="M243" s="33">
        <f>IF(D243=E243,0,1)</f>
        <v>0</v>
      </c>
      <c r="N243" s="51"/>
      <c r="O243" s="56"/>
      <c r="P243" s="5" t="s">
        <v>3235</v>
      </c>
      <c r="Q243" s="2" t="s">
        <v>763</v>
      </c>
      <c r="R243" s="41">
        <f t="shared" si="3"/>
        <v>242</v>
      </c>
      <c r="S243" s="48"/>
      <c r="T243" s="48"/>
      <c r="U243" s="48"/>
      <c r="V243" s="48"/>
      <c r="W243" s="48"/>
      <c r="X243" s="48"/>
      <c r="Y243" s="48"/>
      <c r="Z243" s="48"/>
      <c r="AA243" s="48" t="s">
        <v>5676</v>
      </c>
      <c r="AB243" s="48"/>
      <c r="AC243" s="48"/>
      <c r="AD243" s="48"/>
      <c r="AE243" s="48"/>
    </row>
    <row r="244" spans="1:31">
      <c r="A244" s="33">
        <v>45484.7056655903</v>
      </c>
      <c r="B244" s="33">
        <v>340017911</v>
      </c>
      <c r="C244" s="42" t="s">
        <v>1743</v>
      </c>
      <c r="D244" s="14" t="s">
        <v>486</v>
      </c>
      <c r="E244" s="43" t="str">
        <f>VLOOKUP(C244,P$2:Q$539,2,FALSE)</f>
        <v>Regita Pramiswari Hadi Maharani</v>
      </c>
      <c r="F244" s="33"/>
      <c r="G244" s="42" t="str">
        <f t="shared" si="0"/>
        <v>222112311</v>
      </c>
      <c r="H244" s="33" t="str">
        <f t="shared" si="1"/>
        <v>Regita Pramiswari Hadi Maharani</v>
      </c>
      <c r="I244" s="42">
        <f>B244</f>
        <v>340017911</v>
      </c>
      <c r="J244" s="33" t="str">
        <f t="shared" si="6"/>
        <v>Wisnu Nurdiyanto</v>
      </c>
      <c r="K244" s="33"/>
      <c r="L244" s="33"/>
      <c r="M244" s="33">
        <f>IF(D244=E244,0,1)</f>
        <v>0</v>
      </c>
      <c r="N244" s="33"/>
      <c r="O244" s="45"/>
      <c r="P244" s="5" t="s">
        <v>3243</v>
      </c>
      <c r="Q244" s="2" t="s">
        <v>324</v>
      </c>
      <c r="R244" s="41">
        <f t="shared" si="3"/>
        <v>243</v>
      </c>
      <c r="S244" s="48"/>
      <c r="T244" s="14"/>
      <c r="U244" s="14"/>
      <c r="V244" s="14"/>
      <c r="W244" s="14"/>
      <c r="X244" s="14"/>
      <c r="Y244" s="14"/>
      <c r="Z244" s="14"/>
      <c r="AA244" s="14" t="s">
        <v>131</v>
      </c>
      <c r="AB244" s="14"/>
      <c r="AC244" s="14"/>
      <c r="AD244" s="14"/>
      <c r="AE244" s="14"/>
    </row>
    <row r="245" spans="1:31">
      <c r="A245" s="33">
        <v>45484.7056655903</v>
      </c>
      <c r="B245" s="33">
        <v>340017911</v>
      </c>
      <c r="C245" s="42" t="s">
        <v>4007</v>
      </c>
      <c r="D245" s="14" t="s">
        <v>491</v>
      </c>
      <c r="E245" s="43" t="str">
        <f>VLOOKUP(C245,P$2:Q$539,2,FALSE)</f>
        <v>Umar Hadi Pranoto</v>
      </c>
      <c r="F245" s="33"/>
      <c r="G245" s="42" t="str">
        <f t="shared" si="0"/>
        <v>222112404</v>
      </c>
      <c r="H245" s="33" t="str">
        <f t="shared" si="1"/>
        <v>Umar Hadi Pranoto</v>
      </c>
      <c r="I245" s="42">
        <f>B245</f>
        <v>340017911</v>
      </c>
      <c r="J245" s="33" t="str">
        <f t="shared" si="6"/>
        <v>Wisnu Nurdiyanto</v>
      </c>
      <c r="K245" s="33"/>
      <c r="L245" s="33"/>
      <c r="M245" s="33">
        <f>IF(D245=E245,0,1)</f>
        <v>0</v>
      </c>
      <c r="N245" s="33"/>
      <c r="O245" s="33"/>
      <c r="P245" s="5" t="s">
        <v>3250</v>
      </c>
      <c r="Q245" s="2" t="s">
        <v>3251</v>
      </c>
      <c r="R245" s="41">
        <f t="shared" si="3"/>
        <v>244</v>
      </c>
      <c r="S245" s="14"/>
      <c r="T245" s="14"/>
      <c r="U245" s="14"/>
      <c r="V245" s="14"/>
      <c r="W245" s="14"/>
      <c r="X245" s="14"/>
      <c r="Y245" s="14"/>
      <c r="Z245" s="14"/>
      <c r="AA245" s="14" t="s">
        <v>108</v>
      </c>
      <c r="AB245" s="14"/>
      <c r="AC245" s="14"/>
      <c r="AD245" s="14"/>
      <c r="AE245" s="14"/>
    </row>
    <row r="246" spans="1:31">
      <c r="A246" s="33">
        <v>45485.326609189797</v>
      </c>
      <c r="B246" s="33">
        <v>340054349</v>
      </c>
      <c r="C246" s="42" t="s">
        <v>4785</v>
      </c>
      <c r="D246" s="14" t="s">
        <v>926</v>
      </c>
      <c r="E246" s="43" t="str">
        <f>VLOOKUP(C246,P$2:Q$539,2,FALSE)</f>
        <v>Rezky Maharani</v>
      </c>
      <c r="F246" s="33"/>
      <c r="G246" s="42" t="str">
        <f t="shared" si="0"/>
        <v>112212846</v>
      </c>
      <c r="H246" s="33" t="str">
        <f t="shared" si="1"/>
        <v>Rezky Maharani</v>
      </c>
      <c r="I246" s="42">
        <f>B246</f>
        <v>340054349</v>
      </c>
      <c r="J246" s="33" t="str">
        <f t="shared" si="6"/>
        <v>Rina Nopita Manullang</v>
      </c>
      <c r="K246" s="33"/>
      <c r="L246" s="33"/>
      <c r="M246" s="33">
        <f>IF(D246=E246,0,1)</f>
        <v>0</v>
      </c>
      <c r="N246" s="33"/>
      <c r="O246" s="33"/>
      <c r="P246" s="5" t="s">
        <v>3258</v>
      </c>
      <c r="Q246" s="2" t="s">
        <v>3259</v>
      </c>
      <c r="R246" s="41">
        <f t="shared" si="3"/>
        <v>245</v>
      </c>
      <c r="S246" s="14"/>
      <c r="T246" s="14"/>
      <c r="U246" s="14"/>
      <c r="V246" s="14"/>
      <c r="W246" s="14"/>
      <c r="X246" s="14"/>
      <c r="Y246" s="14"/>
      <c r="Z246" s="14"/>
      <c r="AA246" s="14" t="s">
        <v>507</v>
      </c>
      <c r="AB246" s="14"/>
      <c r="AC246" s="14"/>
      <c r="AD246" s="14"/>
      <c r="AE246" s="14"/>
    </row>
    <row r="247" spans="1:31">
      <c r="A247" s="33">
        <v>45485.326609189797</v>
      </c>
      <c r="B247" s="33">
        <v>340054349</v>
      </c>
      <c r="C247" s="42" t="s">
        <v>4990</v>
      </c>
      <c r="D247" s="14" t="s">
        <v>5651</v>
      </c>
      <c r="E247" s="43" t="str">
        <f>VLOOKUP(C247,P$2:Q$539,2,FALSE)</f>
        <v>Romario Desouza Daniel Mangiwa</v>
      </c>
      <c r="F247" s="33"/>
      <c r="G247" s="42" t="str">
        <f t="shared" si="0"/>
        <v>112212862</v>
      </c>
      <c r="H247" s="33" t="str">
        <f t="shared" si="1"/>
        <v>Romario Desouza Daniel Mangiwa</v>
      </c>
      <c r="I247" s="42">
        <f>B247</f>
        <v>340054349</v>
      </c>
      <c r="J247" s="33" t="str">
        <f t="shared" si="6"/>
        <v>Rina Nopita Manullang</v>
      </c>
      <c r="K247" s="33"/>
      <c r="L247" s="33"/>
      <c r="M247" s="33">
        <v>0</v>
      </c>
      <c r="N247" s="33"/>
      <c r="O247" s="33"/>
      <c r="P247" s="5" t="s">
        <v>3267</v>
      </c>
      <c r="Q247" s="2" t="s">
        <v>146</v>
      </c>
      <c r="R247" s="41">
        <f t="shared" si="3"/>
        <v>246</v>
      </c>
      <c r="S247" s="14"/>
      <c r="T247" s="14"/>
      <c r="U247" s="14"/>
      <c r="V247" s="14"/>
      <c r="W247" s="14"/>
      <c r="X247" s="14"/>
      <c r="Y247" s="14"/>
      <c r="Z247" s="14"/>
      <c r="AA247" s="14" t="s">
        <v>84</v>
      </c>
      <c r="AB247" s="14"/>
      <c r="AC247" s="14"/>
      <c r="AD247" s="14"/>
      <c r="AE247" s="14"/>
    </row>
    <row r="248" spans="1:31">
      <c r="A248" s="33">
        <v>45485.339905462999</v>
      </c>
      <c r="B248" s="33">
        <v>340055887</v>
      </c>
      <c r="C248" s="42" t="s">
        <v>4980</v>
      </c>
      <c r="D248" s="14" t="s">
        <v>932</v>
      </c>
      <c r="E248" s="43" t="str">
        <f>VLOOKUP(C248,P$2:Q$539,2,FALSE)</f>
        <v>Hendrikus Moya</v>
      </c>
      <c r="F248" s="33"/>
      <c r="G248" s="42" t="str">
        <f t="shared" si="0"/>
        <v>112212639</v>
      </c>
      <c r="H248" s="33" t="str">
        <f t="shared" si="1"/>
        <v>Hendrikus Moya</v>
      </c>
      <c r="I248" s="42">
        <f>B248</f>
        <v>340055887</v>
      </c>
      <c r="J248" s="33" t="str">
        <f t="shared" si="6"/>
        <v>Rafly Parenta Bano</v>
      </c>
      <c r="K248" s="33"/>
      <c r="L248" s="33"/>
      <c r="M248" s="33">
        <f>IF(D248=E248,0,1)</f>
        <v>0</v>
      </c>
      <c r="N248" s="33"/>
      <c r="O248" s="33"/>
      <c r="P248" s="5" t="s">
        <v>3278</v>
      </c>
      <c r="Q248" s="2" t="s">
        <v>135</v>
      </c>
      <c r="R248" s="41">
        <f t="shared" si="3"/>
        <v>247</v>
      </c>
      <c r="S248" s="14"/>
      <c r="T248" s="14"/>
      <c r="U248" s="14"/>
      <c r="V248" s="14"/>
      <c r="W248" s="14"/>
      <c r="X248" s="14"/>
      <c r="Y248" s="14"/>
      <c r="Z248" s="14"/>
      <c r="AA248" s="14" t="s">
        <v>395</v>
      </c>
      <c r="AB248" s="14"/>
      <c r="AC248" s="14"/>
      <c r="AD248" s="14"/>
      <c r="AE248" s="14"/>
    </row>
    <row r="249" spans="1:31">
      <c r="A249" s="33">
        <v>45485.488211516204</v>
      </c>
      <c r="B249" s="33">
        <v>340055038</v>
      </c>
      <c r="C249" s="42" t="s">
        <v>3111</v>
      </c>
      <c r="D249" s="14" t="s">
        <v>570</v>
      </c>
      <c r="E249" s="43" t="str">
        <f>VLOOKUP(C249,P$2:Q$539,2,FALSE)</f>
        <v>Kayla Azka Dhiya Tsabithah</v>
      </c>
      <c r="F249" s="33"/>
      <c r="G249" s="42" t="str">
        <f t="shared" si="0"/>
        <v>212112130</v>
      </c>
      <c r="H249" s="33" t="str">
        <f t="shared" si="1"/>
        <v>Kayla Azka Dhiya Tsabithah</v>
      </c>
      <c r="I249" s="42">
        <f>B249</f>
        <v>340055038</v>
      </c>
      <c r="J249" s="33" t="str">
        <f t="shared" si="6"/>
        <v>Kartikowati</v>
      </c>
      <c r="K249" s="33"/>
      <c r="L249" s="33"/>
      <c r="M249" s="33">
        <f>IF(D249=E249,0,1)</f>
        <v>0</v>
      </c>
      <c r="N249" s="33"/>
      <c r="O249" s="33"/>
      <c r="P249" s="5" t="s">
        <v>3286</v>
      </c>
      <c r="Q249" s="2" t="s">
        <v>139</v>
      </c>
      <c r="R249" s="41">
        <f t="shared" si="3"/>
        <v>248</v>
      </c>
      <c r="S249" s="14"/>
      <c r="T249" s="14"/>
      <c r="U249" s="14"/>
      <c r="V249" s="14"/>
      <c r="W249" s="14"/>
      <c r="X249" s="14"/>
      <c r="Y249" s="14"/>
      <c r="Z249" s="14"/>
      <c r="AA249" s="14" t="s">
        <v>404</v>
      </c>
      <c r="AB249" s="14"/>
      <c r="AC249" s="14"/>
      <c r="AD249" s="14"/>
      <c r="AE249" s="14"/>
    </row>
    <row r="250" spans="1:31">
      <c r="A250" s="33">
        <v>45485.488211516204</v>
      </c>
      <c r="B250" s="33">
        <v>340055038</v>
      </c>
      <c r="C250" s="42" t="s">
        <v>2920</v>
      </c>
      <c r="D250" s="14" t="s">
        <v>569</v>
      </c>
      <c r="E250" s="43" t="str">
        <f>VLOOKUP(C250,P$2:Q$539,2,FALSE)</f>
        <v>Yuniar Yudhi Tirana</v>
      </c>
      <c r="F250" s="33"/>
      <c r="G250" s="42" t="str">
        <f t="shared" si="0"/>
        <v>212112428</v>
      </c>
      <c r="H250" s="33" t="str">
        <f t="shared" si="1"/>
        <v>Yuniar Yudhi Tirana</v>
      </c>
      <c r="I250" s="42">
        <f>B250</f>
        <v>340055038</v>
      </c>
      <c r="J250" s="33" t="str">
        <f t="shared" si="6"/>
        <v>Kartikowati</v>
      </c>
      <c r="K250" s="33"/>
      <c r="L250" s="33"/>
      <c r="M250" s="33">
        <f>IF(D250=E250,0,1)</f>
        <v>0</v>
      </c>
      <c r="N250" s="33"/>
      <c r="O250" s="33"/>
      <c r="P250" s="5" t="s">
        <v>3294</v>
      </c>
      <c r="Q250" s="2" t="s">
        <v>228</v>
      </c>
      <c r="R250" s="41">
        <f t="shared" si="3"/>
        <v>249</v>
      </c>
      <c r="S250" s="14"/>
      <c r="T250" s="14"/>
      <c r="U250" s="14"/>
      <c r="V250" s="14"/>
      <c r="W250" s="14"/>
      <c r="X250" s="14"/>
      <c r="Y250" s="14"/>
      <c r="Z250" s="14"/>
      <c r="AA250" s="14" t="s">
        <v>5681</v>
      </c>
      <c r="AB250" s="14"/>
      <c r="AC250" s="14"/>
      <c r="AD250" s="14"/>
      <c r="AE250" s="14"/>
    </row>
    <row r="251" spans="1:31">
      <c r="A251" s="33">
        <v>45485.498019849503</v>
      </c>
      <c r="B251" s="33">
        <v>340013127</v>
      </c>
      <c r="C251" s="42" t="s">
        <v>2606</v>
      </c>
      <c r="D251" s="14" t="s">
        <v>5650</v>
      </c>
      <c r="E251" s="43" t="str">
        <f>VLOOKUP(C251,P$2:Q$539,2,FALSE)</f>
        <v>Rizqe Putri Rosalia</v>
      </c>
      <c r="F251" s="33"/>
      <c r="G251" s="42" t="str">
        <f t="shared" si="0"/>
        <v>112212860</v>
      </c>
      <c r="H251" s="33" t="str">
        <f t="shared" si="1"/>
        <v>Rizqe Putri Rosalia</v>
      </c>
      <c r="I251" s="42">
        <f>B251</f>
        <v>340013127</v>
      </c>
      <c r="J251" s="33" t="str">
        <f t="shared" si="6"/>
        <v>Elwan Heryanto</v>
      </c>
      <c r="K251" s="33"/>
      <c r="L251" s="33"/>
      <c r="M251" s="33">
        <v>0</v>
      </c>
      <c r="N251" s="33"/>
      <c r="O251" s="33"/>
      <c r="P251" s="5" t="s">
        <v>3301</v>
      </c>
      <c r="Q251" s="2" t="s">
        <v>815</v>
      </c>
      <c r="R251" s="41">
        <f t="shared" si="3"/>
        <v>250</v>
      </c>
      <c r="S251" s="14"/>
      <c r="T251" s="14"/>
      <c r="U251" s="14"/>
      <c r="V251" s="14"/>
      <c r="W251" s="14"/>
      <c r="X251" s="14"/>
      <c r="Y251" s="14"/>
      <c r="Z251" s="14"/>
      <c r="AA251" s="14" t="s">
        <v>815</v>
      </c>
      <c r="AB251" s="14"/>
      <c r="AC251" s="14"/>
      <c r="AD251" s="14"/>
      <c r="AE251" s="14"/>
    </row>
    <row r="252" spans="1:31">
      <c r="A252" s="33">
        <v>45485.4993647917</v>
      </c>
      <c r="B252" s="33">
        <v>340013127</v>
      </c>
      <c r="C252" s="42" t="s">
        <v>1704</v>
      </c>
      <c r="D252" s="14" t="s">
        <v>567</v>
      </c>
      <c r="E252" s="43" t="str">
        <f>VLOOKUP(C252,P$2:Q$539,2,FALSE)</f>
        <v>Deanis Camelia Anugrah Putri</v>
      </c>
      <c r="F252" s="33"/>
      <c r="G252" s="42" t="str">
        <f t="shared" si="0"/>
        <v>222111979</v>
      </c>
      <c r="H252" s="33" t="str">
        <f t="shared" si="1"/>
        <v>Deanis Camelia Anugrah Putri</v>
      </c>
      <c r="I252" s="42">
        <f>B252</f>
        <v>340013127</v>
      </c>
      <c r="J252" s="33" t="str">
        <f t="shared" si="6"/>
        <v>Elwan Heryanto</v>
      </c>
      <c r="K252" s="33"/>
      <c r="L252" s="33"/>
      <c r="M252" s="33">
        <f>IF(D252=E252,0,1)</f>
        <v>0</v>
      </c>
      <c r="N252" s="33"/>
      <c r="O252" s="33"/>
      <c r="P252" s="5" t="s">
        <v>3310</v>
      </c>
      <c r="Q252" s="2" t="s">
        <v>476</v>
      </c>
      <c r="R252" s="41">
        <f t="shared" si="3"/>
        <v>251</v>
      </c>
      <c r="S252" s="14"/>
      <c r="T252" s="14"/>
      <c r="U252" s="14"/>
      <c r="V252" s="14"/>
      <c r="W252" s="14"/>
      <c r="X252" s="14"/>
      <c r="Y252" s="14"/>
      <c r="Z252" s="14"/>
      <c r="AA252" s="14" t="s">
        <v>582</v>
      </c>
      <c r="AB252" s="14"/>
      <c r="AC252" s="14"/>
      <c r="AD252" s="14"/>
      <c r="AE252" s="14"/>
    </row>
    <row r="253" spans="1:31">
      <c r="A253" s="33">
        <v>45485.597139016201</v>
      </c>
      <c r="B253" s="33">
        <v>340016142</v>
      </c>
      <c r="C253" s="42" t="s">
        <v>1433</v>
      </c>
      <c r="D253" s="14" t="s">
        <v>456</v>
      </c>
      <c r="E253" s="43" t="str">
        <f>VLOOKUP(C253,P$2:Q$539,2,FALSE)</f>
        <v>Ananda Galuh Intan Prasetya</v>
      </c>
      <c r="F253" s="33"/>
      <c r="G253" s="42" t="str">
        <f t="shared" si="0"/>
        <v>112212496</v>
      </c>
      <c r="H253" s="33" t="str">
        <f t="shared" si="1"/>
        <v>Ananda Galuh Intan Prasetya</v>
      </c>
      <c r="I253" s="42">
        <f>B253</f>
        <v>340016142</v>
      </c>
      <c r="J253" s="33" t="str">
        <f t="shared" si="6"/>
        <v>SUDARMADI</v>
      </c>
      <c r="K253" s="33"/>
      <c r="L253" s="33"/>
      <c r="M253" s="33">
        <f>IF(D253=E253,0,1)</f>
        <v>0</v>
      </c>
      <c r="N253" s="33"/>
      <c r="O253" s="45"/>
      <c r="P253" s="5" t="s">
        <v>3318</v>
      </c>
      <c r="Q253" s="2" t="s">
        <v>76</v>
      </c>
      <c r="R253" s="41">
        <f t="shared" si="3"/>
        <v>252</v>
      </c>
      <c r="S253" s="14"/>
      <c r="T253" s="14"/>
      <c r="U253" s="14"/>
      <c r="V253" s="14"/>
      <c r="W253" s="14"/>
      <c r="X253" s="14"/>
      <c r="Y253" s="14"/>
      <c r="Z253" s="14"/>
      <c r="AA253" s="14" t="s">
        <v>4567</v>
      </c>
      <c r="AB253" s="14"/>
      <c r="AC253" s="14"/>
      <c r="AD253" s="14"/>
      <c r="AE253" s="14"/>
    </row>
    <row r="254" spans="1:31">
      <c r="A254" s="33">
        <v>45485.600244502297</v>
      </c>
      <c r="B254" s="33">
        <v>340016142</v>
      </c>
      <c r="C254" s="42" t="s">
        <v>1184</v>
      </c>
      <c r="D254" s="14" t="s">
        <v>454</v>
      </c>
      <c r="E254" s="43" t="str">
        <f>VLOOKUP(C254,P$2:Q$539,2,FALSE)</f>
        <v>Susi Ambarwulan</v>
      </c>
      <c r="F254" s="33"/>
      <c r="G254" s="42" t="str">
        <f t="shared" si="0"/>
        <v>112212891</v>
      </c>
      <c r="H254" s="33" t="str">
        <f t="shared" si="1"/>
        <v>Susi Ambarwulan</v>
      </c>
      <c r="I254" s="42">
        <f>B254</f>
        <v>340016142</v>
      </c>
      <c r="J254" s="33" t="str">
        <f t="shared" si="6"/>
        <v>SUDARMADI</v>
      </c>
      <c r="K254" s="33"/>
      <c r="L254" s="33"/>
      <c r="M254" s="33">
        <f>IF(D254=E254,0,1)</f>
        <v>0</v>
      </c>
      <c r="N254" s="33"/>
      <c r="O254" s="45"/>
      <c r="P254" s="5" t="s">
        <v>3328</v>
      </c>
      <c r="Q254" s="2" t="s">
        <v>810</v>
      </c>
      <c r="R254" s="41">
        <f t="shared" si="3"/>
        <v>253</v>
      </c>
      <c r="S254" s="14"/>
      <c r="T254" s="14"/>
      <c r="U254" s="14"/>
      <c r="V254" s="14"/>
      <c r="W254" s="14"/>
      <c r="X254" s="14"/>
      <c r="Y254" s="14"/>
      <c r="Z254" s="14"/>
      <c r="AA254" s="14" t="s">
        <v>5678</v>
      </c>
      <c r="AB254" s="14"/>
      <c r="AC254" s="14"/>
      <c r="AD254" s="14"/>
      <c r="AE254" s="14"/>
    </row>
    <row r="255" spans="1:31">
      <c r="A255" s="33">
        <v>45485.602577951402</v>
      </c>
      <c r="B255" s="33">
        <v>340016142</v>
      </c>
      <c r="C255" s="42" t="s">
        <v>1946</v>
      </c>
      <c r="D255" s="14" t="s">
        <v>375</v>
      </c>
      <c r="E255" s="43" t="str">
        <f>VLOOKUP(C255,P$2:Q$539,2,FALSE)</f>
        <v>Amelia Calista</v>
      </c>
      <c r="F255" s="33"/>
      <c r="G255" s="42" t="str">
        <f t="shared" si="0"/>
        <v>112212491</v>
      </c>
      <c r="H255" s="33" t="str">
        <f t="shared" si="1"/>
        <v>Amelia Calista</v>
      </c>
      <c r="I255" s="42">
        <f>B255</f>
        <v>340016142</v>
      </c>
      <c r="J255" s="33" t="str">
        <f t="shared" si="6"/>
        <v>SUDARMADI</v>
      </c>
      <c r="K255" s="33"/>
      <c r="L255" s="33"/>
      <c r="M255" s="33">
        <f>IF(D255=E255,0,1)</f>
        <v>0</v>
      </c>
      <c r="N255" s="33"/>
      <c r="O255" s="33"/>
      <c r="P255" s="5" t="s">
        <v>3336</v>
      </c>
      <c r="Q255" s="2" t="s">
        <v>585</v>
      </c>
      <c r="R255" s="41">
        <f t="shared" si="3"/>
        <v>254</v>
      </c>
      <c r="S255" s="14"/>
      <c r="T255" s="14"/>
      <c r="U255" s="14"/>
      <c r="V255" s="14"/>
      <c r="W255" s="14"/>
      <c r="X255" s="14"/>
      <c r="Y255" s="14"/>
      <c r="Z255" s="14"/>
      <c r="AA255" s="14" t="s">
        <v>5669</v>
      </c>
      <c r="AB255" s="14"/>
      <c r="AC255" s="14"/>
      <c r="AD255" s="14"/>
      <c r="AE255" s="14"/>
    </row>
    <row r="256" spans="1:31">
      <c r="A256" s="33">
        <v>45485.608015034697</v>
      </c>
      <c r="B256" s="33">
        <v>340016142</v>
      </c>
      <c r="C256" s="42" t="s">
        <v>3824</v>
      </c>
      <c r="D256" s="14" t="s">
        <v>377</v>
      </c>
      <c r="E256" s="43" t="str">
        <f>VLOOKUP(C256,P$2:Q$539,2,FALSE)</f>
        <v>NAUFAL RAFFIE ABIOGA</v>
      </c>
      <c r="F256" s="33"/>
      <c r="G256" s="42" t="str">
        <f t="shared" si="0"/>
        <v>212112248</v>
      </c>
      <c r="H256" s="33" t="str">
        <f t="shared" si="1"/>
        <v>NAUFAL RAFFIE ABIOGA</v>
      </c>
      <c r="I256" s="42">
        <f>B256</f>
        <v>340016142</v>
      </c>
      <c r="J256" s="33" t="str">
        <f t="shared" si="6"/>
        <v>SUDARMADI</v>
      </c>
      <c r="K256" s="33"/>
      <c r="L256" s="33"/>
      <c r="M256" s="33">
        <f>IF(D256=E256,0,1)</f>
        <v>0</v>
      </c>
      <c r="N256" s="33"/>
      <c r="O256" s="33"/>
      <c r="P256" s="5" t="s">
        <v>3343</v>
      </c>
      <c r="Q256" s="2" t="s">
        <v>649</v>
      </c>
      <c r="R256" s="41">
        <f t="shared" si="3"/>
        <v>255</v>
      </c>
      <c r="S256" s="14"/>
      <c r="T256" s="14"/>
      <c r="U256" s="14"/>
      <c r="V256" s="14"/>
      <c r="W256" s="14"/>
      <c r="X256" s="14"/>
      <c r="Y256" s="14"/>
      <c r="Z256" s="14"/>
      <c r="AA256" s="14" t="s">
        <v>757</v>
      </c>
      <c r="AB256" s="14"/>
      <c r="AC256" s="14"/>
      <c r="AD256" s="14"/>
      <c r="AE256" s="14"/>
    </row>
    <row r="257" spans="1:31">
      <c r="A257" s="33">
        <v>45485.622234409697</v>
      </c>
      <c r="B257" s="33">
        <v>340050266</v>
      </c>
      <c r="C257" s="42" t="s">
        <v>1990</v>
      </c>
      <c r="D257" s="14" t="s">
        <v>457</v>
      </c>
      <c r="E257" s="43" t="str">
        <f>VLOOKUP(C257,P$2:Q$539,2,FALSE)</f>
        <v>Adib Sulthon Muammal</v>
      </c>
      <c r="F257" s="33"/>
      <c r="G257" s="42" t="str">
        <f t="shared" ref="G257:G385" si="7">C257</f>
        <v>222111840</v>
      </c>
      <c r="H257" s="33" t="str">
        <f t="shared" ref="H257:H385" si="8">E257</f>
        <v>Adib Sulthon Muammal</v>
      </c>
      <c r="I257" s="42">
        <f>B257</f>
        <v>340050266</v>
      </c>
      <c r="J257" s="33" t="str">
        <f t="shared" si="6"/>
        <v>Vivin Novita Dewi</v>
      </c>
      <c r="K257" s="33"/>
      <c r="L257" s="33"/>
      <c r="M257" s="33">
        <f>IF(D257=E257,0,1)</f>
        <v>0</v>
      </c>
      <c r="N257" s="33"/>
      <c r="O257" s="33"/>
      <c r="P257" s="5" t="s">
        <v>3352</v>
      </c>
      <c r="Q257" s="2" t="s">
        <v>764</v>
      </c>
      <c r="R257" s="41">
        <f t="shared" si="3"/>
        <v>256</v>
      </c>
      <c r="S257" s="14"/>
      <c r="T257" s="14"/>
      <c r="U257" s="14"/>
      <c r="V257" s="14"/>
      <c r="W257" s="14"/>
      <c r="X257" s="14"/>
      <c r="Y257" s="14"/>
      <c r="Z257" s="14"/>
      <c r="AA257" s="14" t="s">
        <v>356</v>
      </c>
      <c r="AB257" s="14"/>
      <c r="AC257" s="14"/>
      <c r="AD257" s="14"/>
      <c r="AE257" s="14"/>
    </row>
    <row r="258" spans="1:31">
      <c r="A258" s="51">
        <v>45485.622234409697</v>
      </c>
      <c r="B258" s="51">
        <v>340050266</v>
      </c>
      <c r="C258" s="5" t="s">
        <v>3227</v>
      </c>
      <c r="D258" s="54" t="s">
        <v>459</v>
      </c>
      <c r="E258" s="43" t="str">
        <f>VLOOKUP(C258,P$2:Q$539,2,FALSE)</f>
        <v>Himawan Wahid Ikhwansyah</v>
      </c>
      <c r="F258" s="33"/>
      <c r="G258" s="42" t="str">
        <f t="shared" si="7"/>
        <v>222112094</v>
      </c>
      <c r="H258" s="33" t="str">
        <f t="shared" si="8"/>
        <v>Himawan Wahid Ikhwansyah</v>
      </c>
      <c r="I258" s="42">
        <f>B258</f>
        <v>340050266</v>
      </c>
      <c r="J258" s="33" t="str">
        <f t="shared" si="6"/>
        <v>Vivin Novita Dewi</v>
      </c>
      <c r="K258" s="33"/>
      <c r="L258" s="33"/>
      <c r="M258" s="33">
        <f>IF(D258=E258,0,1)</f>
        <v>0</v>
      </c>
      <c r="N258" s="33"/>
      <c r="O258" s="33"/>
      <c r="P258" s="5" t="s">
        <v>3360</v>
      </c>
      <c r="Q258" s="2" t="s">
        <v>108</v>
      </c>
      <c r="R258" s="41">
        <f t="shared" si="3"/>
        <v>257</v>
      </c>
      <c r="S258" s="14"/>
      <c r="T258" s="14"/>
      <c r="U258" s="14"/>
      <c r="V258" s="14"/>
      <c r="W258" s="14"/>
      <c r="X258" s="14"/>
      <c r="Y258" s="14"/>
      <c r="Z258" s="14"/>
      <c r="AA258" s="14" t="s">
        <v>270</v>
      </c>
      <c r="AB258" s="14"/>
      <c r="AC258" s="14"/>
      <c r="AD258" s="14"/>
      <c r="AE258" s="14"/>
    </row>
    <row r="259" spans="1:31">
      <c r="A259" s="51">
        <v>45485.622234409697</v>
      </c>
      <c r="B259" s="51">
        <v>340050266</v>
      </c>
      <c r="C259" s="5" t="s">
        <v>4089</v>
      </c>
      <c r="D259" s="54" t="s">
        <v>460</v>
      </c>
      <c r="E259" s="43" t="str">
        <f>VLOOKUP(C259,P$2:Q$539,2,FALSE)</f>
        <v>Lilis Dwiyanti</v>
      </c>
      <c r="F259" s="33"/>
      <c r="G259" s="42" t="str">
        <f t="shared" si="7"/>
        <v>222112154</v>
      </c>
      <c r="H259" s="33" t="str">
        <f t="shared" si="8"/>
        <v>Lilis Dwiyanti</v>
      </c>
      <c r="I259" s="42">
        <f>B259</f>
        <v>340050266</v>
      </c>
      <c r="J259" s="33" t="str">
        <f t="shared" ref="J259:J322" si="9">VLOOKUP(I259,$AF$2:$AS$153,5,FALSE)</f>
        <v>Vivin Novita Dewi</v>
      </c>
      <c r="K259" s="33"/>
      <c r="L259" s="33"/>
      <c r="M259" s="33">
        <f>IF(D259=E259,0,1)</f>
        <v>0</v>
      </c>
      <c r="N259" s="33"/>
      <c r="O259" s="33"/>
      <c r="P259" s="5" t="s">
        <v>3372</v>
      </c>
      <c r="Q259" s="2" t="s">
        <v>63</v>
      </c>
      <c r="R259" s="41">
        <f t="shared" ref="R259:R289" si="10">R258+1</f>
        <v>258</v>
      </c>
      <c r="S259" s="14"/>
      <c r="T259" s="14"/>
      <c r="U259" s="14"/>
      <c r="V259" s="14"/>
      <c r="W259" s="14"/>
      <c r="X259" s="14"/>
      <c r="Y259" s="14"/>
      <c r="Z259" s="14"/>
      <c r="AA259" s="14" t="s">
        <v>535</v>
      </c>
      <c r="AB259" s="14"/>
      <c r="AC259" s="14"/>
      <c r="AD259" s="14"/>
      <c r="AE259" s="14"/>
    </row>
    <row r="260" spans="1:31">
      <c r="A260" s="51">
        <v>45485.622234409697</v>
      </c>
      <c r="B260" s="51">
        <v>340050266</v>
      </c>
      <c r="C260" s="5" t="s">
        <v>2539</v>
      </c>
      <c r="D260" s="54" t="s">
        <v>458</v>
      </c>
      <c r="E260" s="43" t="str">
        <f>VLOOKUP(C260,P$2:Q$539,2,FALSE)</f>
        <v>Setya Hadi Nugroho</v>
      </c>
      <c r="F260" s="33"/>
      <c r="G260" s="42" t="str">
        <f t="shared" si="7"/>
        <v>222112358</v>
      </c>
      <c r="H260" s="33" t="str">
        <f t="shared" si="8"/>
        <v>Setya Hadi Nugroho</v>
      </c>
      <c r="I260" s="42">
        <f>B260</f>
        <v>340050266</v>
      </c>
      <c r="J260" s="33" t="str">
        <f t="shared" si="9"/>
        <v>Vivin Novita Dewi</v>
      </c>
      <c r="K260" s="33"/>
      <c r="L260" s="33"/>
      <c r="M260" s="33">
        <f>IF(D260=E260,0,1)</f>
        <v>0</v>
      </c>
      <c r="N260" s="33"/>
      <c r="O260" s="33"/>
      <c r="P260" s="5" t="s">
        <v>3380</v>
      </c>
      <c r="Q260" s="2" t="s">
        <v>408</v>
      </c>
      <c r="R260" s="41">
        <f t="shared" si="10"/>
        <v>259</v>
      </c>
      <c r="S260" s="14"/>
      <c r="T260" s="14"/>
      <c r="U260" s="14"/>
      <c r="V260" s="14"/>
      <c r="W260" s="14"/>
      <c r="X260" s="14"/>
      <c r="Y260" s="14"/>
      <c r="Z260" s="14"/>
      <c r="AA260" s="14" t="s">
        <v>710</v>
      </c>
      <c r="AB260" s="14"/>
      <c r="AC260" s="14"/>
      <c r="AD260" s="14"/>
      <c r="AE260" s="14"/>
    </row>
    <row r="261" spans="1:31">
      <c r="A261" s="33">
        <v>45485.625931319402</v>
      </c>
      <c r="B261" s="33">
        <v>340014586</v>
      </c>
      <c r="C261" s="42" t="s">
        <v>2944</v>
      </c>
      <c r="D261" s="14" t="s">
        <v>222</v>
      </c>
      <c r="E261" s="43" t="str">
        <f>VLOOKUP(C261,P$2:Q$539,2,FALSE)</f>
        <v>Abduroqy Alimarwan Dunda</v>
      </c>
      <c r="F261" s="33"/>
      <c r="G261" s="42" t="str">
        <f t="shared" si="7"/>
        <v>112212437</v>
      </c>
      <c r="H261" s="33" t="str">
        <f t="shared" si="8"/>
        <v>Abduroqy Alimarwan Dunda</v>
      </c>
      <c r="I261" s="42">
        <f>B261</f>
        <v>340014586</v>
      </c>
      <c r="J261" s="33" t="str">
        <f t="shared" si="9"/>
        <v>Aziz Kurniawan</v>
      </c>
      <c r="K261" s="33"/>
      <c r="L261" s="33"/>
      <c r="M261" s="33">
        <f>IF(D261=E261,0,1)</f>
        <v>0</v>
      </c>
      <c r="N261" s="33"/>
      <c r="O261" s="33"/>
      <c r="P261" s="5" t="s">
        <v>3388</v>
      </c>
      <c r="Q261" s="2" t="s">
        <v>797</v>
      </c>
      <c r="R261" s="41">
        <f t="shared" si="10"/>
        <v>260</v>
      </c>
      <c r="S261" s="14"/>
      <c r="T261" s="14"/>
      <c r="U261" s="14"/>
      <c r="V261" s="14"/>
      <c r="W261" s="14"/>
      <c r="X261" s="14"/>
      <c r="Y261" s="14"/>
      <c r="Z261" s="14"/>
      <c r="AA261" s="14" t="s">
        <v>595</v>
      </c>
      <c r="AB261" s="14"/>
      <c r="AC261" s="14"/>
      <c r="AD261" s="14"/>
      <c r="AE261" s="14"/>
    </row>
    <row r="262" spans="1:31">
      <c r="A262" s="33">
        <v>45485.625931319402</v>
      </c>
      <c r="B262" s="33">
        <v>340014586</v>
      </c>
      <c r="C262" s="42" t="s">
        <v>4202</v>
      </c>
      <c r="D262" s="14" t="s">
        <v>230</v>
      </c>
      <c r="E262" s="43" t="str">
        <f>VLOOKUP(C262,P$2:Q$539,2,FALSE)</f>
        <v>Adha Asy Syifa</v>
      </c>
      <c r="F262" s="33"/>
      <c r="G262" s="42" t="str">
        <f t="shared" si="7"/>
        <v>112212443</v>
      </c>
      <c r="H262" s="33" t="str">
        <f t="shared" si="8"/>
        <v>Adha Asy Syifa</v>
      </c>
      <c r="I262" s="42">
        <f>B262</f>
        <v>340014586</v>
      </c>
      <c r="J262" s="33" t="str">
        <f t="shared" si="9"/>
        <v>Aziz Kurniawan</v>
      </c>
      <c r="K262" s="33"/>
      <c r="L262" s="33"/>
      <c r="M262" s="33">
        <f>IF(D262=E262,0,1)</f>
        <v>0</v>
      </c>
      <c r="N262" s="33"/>
      <c r="O262" s="33"/>
      <c r="P262" s="5" t="s">
        <v>3400</v>
      </c>
      <c r="Q262" s="2" t="s">
        <v>536</v>
      </c>
      <c r="R262" s="41">
        <f t="shared" si="10"/>
        <v>261</v>
      </c>
      <c r="S262" s="14"/>
      <c r="T262" s="14"/>
      <c r="U262" s="14"/>
      <c r="V262" s="14"/>
      <c r="W262" s="14"/>
      <c r="X262" s="14"/>
      <c r="Y262" s="14"/>
      <c r="Z262" s="14"/>
      <c r="AA262" s="14" t="s">
        <v>420</v>
      </c>
      <c r="AB262" s="14"/>
      <c r="AC262" s="14"/>
      <c r="AD262" s="14"/>
      <c r="AE262" s="14"/>
    </row>
    <row r="263" spans="1:31">
      <c r="A263" s="33">
        <v>45485.625931319402</v>
      </c>
      <c r="B263" s="33">
        <v>340014586</v>
      </c>
      <c r="C263" s="42" t="s">
        <v>3568</v>
      </c>
      <c r="D263" s="14" t="s">
        <v>229</v>
      </c>
      <c r="E263" s="43" t="str">
        <f>VLOOKUP(C263,P$2:Q$539,2,FALSE)</f>
        <v>Febi Yulita Telupere</v>
      </c>
      <c r="F263" s="33"/>
      <c r="G263" s="42" t="str">
        <f t="shared" si="7"/>
        <v>112212607</v>
      </c>
      <c r="H263" s="33" t="str">
        <f t="shared" si="8"/>
        <v>Febi Yulita Telupere</v>
      </c>
      <c r="I263" s="42">
        <f>B263</f>
        <v>340014586</v>
      </c>
      <c r="J263" s="33" t="str">
        <f t="shared" si="9"/>
        <v>Aziz Kurniawan</v>
      </c>
      <c r="K263" s="33"/>
      <c r="L263" s="33"/>
      <c r="M263" s="33">
        <f>IF(D263=E263,0,1)</f>
        <v>0</v>
      </c>
      <c r="N263" s="33"/>
      <c r="O263" s="33"/>
      <c r="P263" s="5" t="s">
        <v>3411</v>
      </c>
      <c r="Q263" s="2" t="s">
        <v>542</v>
      </c>
      <c r="R263" s="41">
        <f t="shared" si="10"/>
        <v>262</v>
      </c>
      <c r="S263" s="14"/>
      <c r="T263" s="14"/>
      <c r="U263" s="14"/>
      <c r="V263" s="14"/>
      <c r="W263" s="14"/>
      <c r="X263" s="14"/>
      <c r="Y263" s="14"/>
      <c r="Z263" s="14"/>
      <c r="AA263" s="14" t="s">
        <v>567</v>
      </c>
      <c r="AB263" s="14"/>
      <c r="AC263" s="14"/>
      <c r="AD263" s="14"/>
      <c r="AE263" s="14"/>
    </row>
    <row r="264" spans="1:31">
      <c r="A264" s="33">
        <v>45485.625931319402</v>
      </c>
      <c r="B264" s="33">
        <v>340014586</v>
      </c>
      <c r="C264" s="42" t="s">
        <v>3294</v>
      </c>
      <c r="D264" s="14" t="s">
        <v>228</v>
      </c>
      <c r="E264" s="43" t="str">
        <f>VLOOKUP(C264,P$2:Q$539,2,FALSE)</f>
        <v>May Anna Laura Nainggolan</v>
      </c>
      <c r="F264" s="33"/>
      <c r="G264" s="42" t="str">
        <f t="shared" si="7"/>
        <v>112212725</v>
      </c>
      <c r="H264" s="33" t="str">
        <f t="shared" si="8"/>
        <v>May Anna Laura Nainggolan</v>
      </c>
      <c r="I264" s="42">
        <f>B264</f>
        <v>340014586</v>
      </c>
      <c r="J264" s="33" t="str">
        <f t="shared" si="9"/>
        <v>Aziz Kurniawan</v>
      </c>
      <c r="K264" s="33"/>
      <c r="L264" s="33"/>
      <c r="M264" s="33">
        <f>IF(D264=E264,0,1)</f>
        <v>0</v>
      </c>
      <c r="N264" s="33"/>
      <c r="O264" s="33"/>
      <c r="P264" s="5" t="s">
        <v>3419</v>
      </c>
      <c r="Q264" s="2" t="s">
        <v>420</v>
      </c>
      <c r="R264" s="41">
        <f t="shared" si="10"/>
        <v>263</v>
      </c>
      <c r="S264" s="14"/>
      <c r="T264" s="14"/>
      <c r="U264" s="14"/>
      <c r="V264" s="14"/>
      <c r="W264" s="14"/>
      <c r="X264" s="14"/>
      <c r="Y264" s="14"/>
      <c r="Z264" s="14"/>
      <c r="AA264" s="41" t="s">
        <v>5654</v>
      </c>
      <c r="AB264" s="41"/>
      <c r="AC264" s="41"/>
      <c r="AD264" s="41"/>
      <c r="AE264" s="14"/>
    </row>
    <row r="265" spans="1:31">
      <c r="A265" s="33">
        <v>45485.637239004602</v>
      </c>
      <c r="B265" s="33">
        <v>340016936</v>
      </c>
      <c r="C265" s="42" t="s">
        <v>2244</v>
      </c>
      <c r="D265" s="14" t="s">
        <v>235</v>
      </c>
      <c r="E265" s="43" t="str">
        <f>VLOOKUP(C265,P$2:Q$539,2,FALSE)</f>
        <v>Dhymas Adhyza Rayhan</v>
      </c>
      <c r="F265" s="33"/>
      <c r="G265" s="42" t="str">
        <f t="shared" si="7"/>
        <v>222111988</v>
      </c>
      <c r="H265" s="33" t="str">
        <f t="shared" si="8"/>
        <v>Dhymas Adhyza Rayhan</v>
      </c>
      <c r="I265" s="42">
        <f>B265</f>
        <v>340016936</v>
      </c>
      <c r="J265" s="33" t="str">
        <f t="shared" si="9"/>
        <v>Linda Kusumawardani</v>
      </c>
      <c r="K265" s="33"/>
      <c r="L265" s="33"/>
      <c r="M265" s="33">
        <f>IF(D265=E265,0,1)</f>
        <v>0</v>
      </c>
      <c r="N265" s="33"/>
      <c r="O265" s="33"/>
      <c r="P265" s="5" t="s">
        <v>3427</v>
      </c>
      <c r="Q265" s="2" t="s">
        <v>3428</v>
      </c>
      <c r="R265" s="41">
        <f t="shared" si="10"/>
        <v>264</v>
      </c>
      <c r="S265" s="14"/>
      <c r="T265" s="14"/>
      <c r="U265" s="14"/>
      <c r="V265" s="14"/>
      <c r="W265" s="14"/>
      <c r="X265" s="14"/>
      <c r="Y265" s="14"/>
      <c r="Z265" s="14"/>
      <c r="AA265" s="14" t="s">
        <v>235</v>
      </c>
      <c r="AB265" s="14"/>
      <c r="AC265" s="14"/>
      <c r="AD265" s="14"/>
      <c r="AE265" s="14"/>
    </row>
    <row r="266" spans="1:31">
      <c r="A266" s="33">
        <v>45485.637239004602</v>
      </c>
      <c r="B266" s="33">
        <v>340016936</v>
      </c>
      <c r="C266" s="42" t="s">
        <v>3601</v>
      </c>
      <c r="D266" s="14" t="s">
        <v>240</v>
      </c>
      <c r="E266" s="43" t="str">
        <f>VLOOKUP(C266,P$2:Q$539,2,FALSE)</f>
        <v>Hamdani</v>
      </c>
      <c r="F266" s="33"/>
      <c r="G266" s="42" t="str">
        <f t="shared" si="7"/>
        <v>222112085</v>
      </c>
      <c r="H266" s="33" t="str">
        <f t="shared" si="8"/>
        <v>Hamdani</v>
      </c>
      <c r="I266" s="42">
        <f>B266</f>
        <v>340016936</v>
      </c>
      <c r="J266" s="33" t="str">
        <f t="shared" si="9"/>
        <v>Linda Kusumawardani</v>
      </c>
      <c r="K266" s="33"/>
      <c r="L266" s="33"/>
      <c r="M266" s="33">
        <f>IF(D266=E266,0,1)</f>
        <v>0</v>
      </c>
      <c r="N266" s="33"/>
      <c r="O266" s="33"/>
      <c r="P266" s="5" t="s">
        <v>3435</v>
      </c>
      <c r="Q266" s="2" t="s">
        <v>644</v>
      </c>
      <c r="R266" s="41">
        <f t="shared" si="10"/>
        <v>265</v>
      </c>
      <c r="S266" s="14"/>
      <c r="T266" s="14"/>
      <c r="U266" s="14"/>
      <c r="V266" s="14"/>
      <c r="W266" s="14"/>
      <c r="X266" s="14"/>
      <c r="Y266" s="14"/>
      <c r="Z266" s="14"/>
      <c r="AA266" s="14" t="s">
        <v>663</v>
      </c>
      <c r="AB266" s="14"/>
      <c r="AC266" s="14"/>
      <c r="AD266" s="14"/>
      <c r="AE266" s="14"/>
    </row>
    <row r="267" spans="1:31">
      <c r="A267" s="33">
        <v>45485.652534467597</v>
      </c>
      <c r="B267" s="33">
        <v>340016142</v>
      </c>
      <c r="C267" s="42" t="s">
        <v>5074</v>
      </c>
      <c r="D267" s="14" t="s">
        <v>378</v>
      </c>
      <c r="E267" s="43" t="str">
        <f>VLOOKUP(C267,P$2:Q$539,2,FALSE)</f>
        <v>Ricky Ardiyansah Saputra</v>
      </c>
      <c r="F267" s="33"/>
      <c r="G267" s="42" t="str">
        <f t="shared" si="7"/>
        <v>212112318</v>
      </c>
      <c r="H267" s="33" t="str">
        <f t="shared" si="8"/>
        <v>Ricky Ardiyansah Saputra</v>
      </c>
      <c r="I267" s="42">
        <f>B267</f>
        <v>340016142</v>
      </c>
      <c r="J267" s="33" t="str">
        <f t="shared" si="9"/>
        <v>SUDARMADI</v>
      </c>
      <c r="K267" s="33"/>
      <c r="L267" s="33"/>
      <c r="M267" s="33">
        <f>IF(D267=E267,0,1)</f>
        <v>0</v>
      </c>
      <c r="N267" s="33"/>
      <c r="O267" s="33"/>
      <c r="P267" s="5" t="s">
        <v>3445</v>
      </c>
      <c r="Q267" s="2" t="s">
        <v>3446</v>
      </c>
      <c r="R267" s="41">
        <f t="shared" si="10"/>
        <v>266</v>
      </c>
      <c r="S267" s="14"/>
      <c r="T267" s="14"/>
      <c r="U267" s="14"/>
      <c r="V267" s="14"/>
      <c r="W267" s="14"/>
      <c r="X267" s="14"/>
      <c r="Y267" s="14"/>
      <c r="Z267" s="14"/>
      <c r="AA267" s="14" t="s">
        <v>44</v>
      </c>
      <c r="AB267" s="14"/>
      <c r="AC267" s="14"/>
      <c r="AD267" s="14"/>
      <c r="AE267" s="14"/>
    </row>
    <row r="268" spans="1:31">
      <c r="A268" s="33">
        <v>45485.673736967598</v>
      </c>
      <c r="B268" s="33">
        <v>340011838</v>
      </c>
      <c r="C268" s="5" t="s">
        <v>3148</v>
      </c>
      <c r="D268" s="41" t="s">
        <v>5682</v>
      </c>
      <c r="E268" s="43" t="str">
        <f>VLOOKUP(C268,P$2:Q$539,2,FALSE)</f>
        <v>Inggid Utami</v>
      </c>
      <c r="F268" s="33"/>
      <c r="G268" s="42" t="str">
        <f t="shared" si="7"/>
        <v>222112111</v>
      </c>
      <c r="H268" s="33" t="str">
        <f t="shared" si="8"/>
        <v>Inggid Utami</v>
      </c>
      <c r="I268" s="42">
        <f>B268</f>
        <v>340011838</v>
      </c>
      <c r="J268" s="33" t="str">
        <f t="shared" si="9"/>
        <v>Rini Apsari</v>
      </c>
      <c r="K268" s="33"/>
      <c r="L268" s="33"/>
      <c r="M268" s="33">
        <v>0</v>
      </c>
      <c r="N268" s="33"/>
      <c r="O268" s="33"/>
      <c r="P268" s="5" t="s">
        <v>3453</v>
      </c>
      <c r="Q268" s="2" t="s">
        <v>595</v>
      </c>
      <c r="R268" s="41">
        <f t="shared" si="10"/>
        <v>267</v>
      </c>
      <c r="S268" s="14"/>
      <c r="T268" s="14"/>
      <c r="U268" s="14"/>
      <c r="V268" s="14"/>
      <c r="W268" s="14"/>
      <c r="X268" s="14"/>
      <c r="Y268" s="14"/>
      <c r="Z268" s="14"/>
      <c r="AA268" s="14" t="s">
        <v>612</v>
      </c>
      <c r="AB268" s="14"/>
      <c r="AC268" s="14"/>
      <c r="AD268" s="14"/>
      <c r="AE268" s="14"/>
    </row>
    <row r="269" spans="1:31">
      <c r="A269" s="33">
        <v>45485.673736967598</v>
      </c>
      <c r="B269" s="33">
        <v>340011838</v>
      </c>
      <c r="C269" s="42" t="s">
        <v>2359</v>
      </c>
      <c r="D269" s="14" t="s">
        <v>237</v>
      </c>
      <c r="E269" s="43" t="str">
        <f>VLOOKUP(C269,P$2:Q$539,2,FALSE)</f>
        <v>Khuzaimah Putri</v>
      </c>
      <c r="F269" s="33"/>
      <c r="G269" s="42" t="str">
        <f t="shared" si="7"/>
        <v>222112137</v>
      </c>
      <c r="H269" s="33" t="str">
        <f t="shared" si="8"/>
        <v>Khuzaimah Putri</v>
      </c>
      <c r="I269" s="42">
        <f>B269</f>
        <v>340011838</v>
      </c>
      <c r="J269" s="33" t="str">
        <f t="shared" si="9"/>
        <v>Rini Apsari</v>
      </c>
      <c r="K269" s="33"/>
      <c r="L269" s="33"/>
      <c r="M269" s="33">
        <f>IF(D269=E269,0,1)</f>
        <v>0</v>
      </c>
      <c r="N269" s="33"/>
      <c r="O269" s="33"/>
      <c r="P269" s="5" t="s">
        <v>3460</v>
      </c>
      <c r="Q269" s="2" t="s">
        <v>3461</v>
      </c>
      <c r="R269" s="41">
        <f t="shared" si="10"/>
        <v>268</v>
      </c>
      <c r="S269" s="14"/>
      <c r="T269" s="14"/>
      <c r="U269" s="14"/>
      <c r="V269" s="14"/>
      <c r="W269" s="14"/>
      <c r="X269" s="14"/>
      <c r="Y269" s="14"/>
      <c r="Z269" s="14"/>
      <c r="AA269" s="41" t="s">
        <v>721</v>
      </c>
      <c r="AB269" s="41"/>
      <c r="AC269" s="41"/>
      <c r="AD269" s="41"/>
      <c r="AE269" s="14"/>
    </row>
    <row r="270" spans="1:31">
      <c r="A270" s="33">
        <v>45485.682080613398</v>
      </c>
      <c r="B270" s="33">
        <v>340017406</v>
      </c>
      <c r="C270" s="42" t="s">
        <v>4719</v>
      </c>
      <c r="D270" s="14" t="s">
        <v>252</v>
      </c>
      <c r="E270" s="43" t="str">
        <f>VLOOKUP(C270,P$2:Q$539,2,FALSE)</f>
        <v>Lourna Mariska Mauboy</v>
      </c>
      <c r="F270" s="33"/>
      <c r="G270" s="42" t="str">
        <f t="shared" si="7"/>
        <v>212112160</v>
      </c>
      <c r="H270" s="33" t="str">
        <f t="shared" si="8"/>
        <v>Lourna Mariska Mauboy</v>
      </c>
      <c r="I270" s="42">
        <f>B270</f>
        <v>340017406</v>
      </c>
      <c r="J270" s="33" t="str">
        <f t="shared" si="9"/>
        <v>Budi Utami</v>
      </c>
      <c r="K270" s="33"/>
      <c r="L270" s="33"/>
      <c r="M270" s="33">
        <f>IF(D270=E270,0,1)</f>
        <v>0</v>
      </c>
      <c r="N270" s="33"/>
      <c r="O270" s="33"/>
      <c r="P270" s="5" t="s">
        <v>3472</v>
      </c>
      <c r="Q270" s="2" t="s">
        <v>645</v>
      </c>
      <c r="R270" s="41">
        <f t="shared" si="10"/>
        <v>269</v>
      </c>
      <c r="S270" s="14"/>
      <c r="T270" s="14"/>
      <c r="U270" s="14"/>
      <c r="V270" s="14"/>
      <c r="W270" s="14"/>
      <c r="X270" s="14"/>
      <c r="Y270" s="14"/>
      <c r="Z270" s="14"/>
      <c r="AA270" s="14" t="s">
        <v>5655</v>
      </c>
      <c r="AB270" s="14"/>
      <c r="AC270" s="14"/>
      <c r="AD270" s="14"/>
      <c r="AE270" s="14"/>
    </row>
    <row r="271" spans="1:31">
      <c r="A271" s="33">
        <v>45485.682080613398</v>
      </c>
      <c r="B271" s="33">
        <v>340017406</v>
      </c>
      <c r="C271" s="42" t="s">
        <v>5285</v>
      </c>
      <c r="D271" s="14" t="s">
        <v>254</v>
      </c>
      <c r="E271" s="43" t="str">
        <f>VLOOKUP(C271,P$2:Q$539,2,FALSE)</f>
        <v>Muhammad</v>
      </c>
      <c r="F271" s="33"/>
      <c r="G271" s="42" t="str">
        <f t="shared" si="7"/>
        <v>212112200</v>
      </c>
      <c r="H271" s="33" t="str">
        <f t="shared" si="8"/>
        <v>Muhammad</v>
      </c>
      <c r="I271" s="42">
        <f>B271</f>
        <v>340017406</v>
      </c>
      <c r="J271" s="33" t="str">
        <f t="shared" si="9"/>
        <v>Budi Utami</v>
      </c>
      <c r="K271" s="33"/>
      <c r="L271" s="33"/>
      <c r="M271" s="33">
        <f>IF(D271=E271,0,1)</f>
        <v>0</v>
      </c>
      <c r="N271" s="33"/>
      <c r="O271" s="33"/>
      <c r="P271" s="5" t="s">
        <v>3480</v>
      </c>
      <c r="Q271" s="2" t="s">
        <v>639</v>
      </c>
      <c r="R271" s="41">
        <f t="shared" si="10"/>
        <v>270</v>
      </c>
      <c r="S271" s="14"/>
      <c r="T271" s="14"/>
      <c r="U271" s="14"/>
      <c r="V271" s="14"/>
      <c r="W271" s="14"/>
      <c r="X271" s="14"/>
      <c r="Y271" s="14"/>
      <c r="Z271" s="14"/>
      <c r="AA271" s="14" t="s">
        <v>659</v>
      </c>
      <c r="AB271" s="14"/>
      <c r="AC271" s="14"/>
      <c r="AD271" s="14"/>
      <c r="AE271" s="14"/>
    </row>
    <row r="272" spans="1:31">
      <c r="A272" s="33">
        <v>45485.686602789399</v>
      </c>
      <c r="B272" s="33">
        <v>340051370</v>
      </c>
      <c r="C272" s="42" t="s">
        <v>3686</v>
      </c>
      <c r="D272" s="14" t="s">
        <v>302</v>
      </c>
      <c r="E272" s="43" t="str">
        <f>VLOOKUP(C272,P$2:Q$539,2,FALSE)</f>
        <v>Adinda Shakilla Puteri Muslimah</v>
      </c>
      <c r="F272" s="33"/>
      <c r="G272" s="42" t="str">
        <f t="shared" si="7"/>
        <v>222111844</v>
      </c>
      <c r="H272" s="33" t="str">
        <f t="shared" si="8"/>
        <v>Adinda Shakilla Puteri Muslimah</v>
      </c>
      <c r="I272" s="42">
        <f>B272</f>
        <v>340051370</v>
      </c>
      <c r="J272" s="33" t="str">
        <f t="shared" si="9"/>
        <v>Wahid Riyanto</v>
      </c>
      <c r="K272" s="33"/>
      <c r="L272" s="33"/>
      <c r="M272" s="33">
        <f>IF(D272=E272,0,1)</f>
        <v>0</v>
      </c>
      <c r="N272" s="33"/>
      <c r="O272" s="33"/>
      <c r="P272" s="5" t="s">
        <v>3488</v>
      </c>
      <c r="Q272" s="2" t="s">
        <v>553</v>
      </c>
      <c r="R272" s="41">
        <f t="shared" si="10"/>
        <v>271</v>
      </c>
      <c r="S272" s="14"/>
      <c r="T272" s="14"/>
      <c r="U272" s="14"/>
      <c r="V272" s="14"/>
      <c r="W272" s="14"/>
      <c r="X272" s="14"/>
      <c r="Y272" s="14"/>
      <c r="Z272" s="14"/>
      <c r="AA272" s="14" t="s">
        <v>771</v>
      </c>
      <c r="AB272" s="14"/>
      <c r="AC272" s="14"/>
      <c r="AD272" s="14"/>
      <c r="AE272" s="14"/>
    </row>
    <row r="273" spans="1:31">
      <c r="A273" s="33">
        <v>45485.686602789399</v>
      </c>
      <c r="B273" s="33">
        <v>340051370</v>
      </c>
      <c r="C273" s="42" t="s">
        <v>4083</v>
      </c>
      <c r="D273" s="14" t="s">
        <v>296</v>
      </c>
      <c r="E273" s="43" t="str">
        <f>VLOOKUP(C273,P$2:Q$539,2,FALSE)</f>
        <v>Hotton Jonatan</v>
      </c>
      <c r="F273" s="33"/>
      <c r="G273" s="42" t="str">
        <f t="shared" si="7"/>
        <v>112212648</v>
      </c>
      <c r="H273" s="33" t="str">
        <f t="shared" si="8"/>
        <v>Hotton Jonatan</v>
      </c>
      <c r="I273" s="42">
        <f>B273</f>
        <v>340051370</v>
      </c>
      <c r="J273" s="33" t="str">
        <f t="shared" si="9"/>
        <v>Wahid Riyanto</v>
      </c>
      <c r="K273" s="33"/>
      <c r="L273" s="33"/>
      <c r="M273" s="33">
        <f>IF(D273=E273,0,1)</f>
        <v>0</v>
      </c>
      <c r="N273" s="33"/>
      <c r="O273" s="33"/>
      <c r="P273" s="5" t="s">
        <v>3495</v>
      </c>
      <c r="Q273" s="2" t="s">
        <v>876</v>
      </c>
      <c r="R273" s="41">
        <f t="shared" si="10"/>
        <v>272</v>
      </c>
      <c r="S273" s="14"/>
      <c r="T273" s="14"/>
      <c r="U273" s="14"/>
      <c r="V273" s="14"/>
      <c r="W273" s="14"/>
      <c r="X273" s="14"/>
      <c r="Y273" s="14"/>
      <c r="Z273" s="14"/>
      <c r="AA273" s="14" t="s">
        <v>1955</v>
      </c>
      <c r="AB273" s="14"/>
      <c r="AC273" s="14"/>
      <c r="AD273" s="14"/>
      <c r="AE273" s="14"/>
    </row>
    <row r="274" spans="1:31">
      <c r="A274" s="33">
        <v>45485.686602789399</v>
      </c>
      <c r="B274" s="33">
        <v>340051370</v>
      </c>
      <c r="C274" s="42" t="s">
        <v>5149</v>
      </c>
      <c r="D274" s="14" t="s">
        <v>300</v>
      </c>
      <c r="E274" s="43" t="str">
        <f>VLOOKUP(C274,P$2:Q$539,2,FALSE)</f>
        <v>Muhamad Izzat Muttaqin</v>
      </c>
      <c r="F274" s="33"/>
      <c r="G274" s="42" t="str">
        <f t="shared" si="7"/>
        <v>112212740</v>
      </c>
      <c r="H274" s="33" t="str">
        <f t="shared" si="8"/>
        <v>Muhamad Izzat Muttaqin</v>
      </c>
      <c r="I274" s="42">
        <f>B274</f>
        <v>340051370</v>
      </c>
      <c r="J274" s="33" t="str">
        <f t="shared" si="9"/>
        <v>Wahid Riyanto</v>
      </c>
      <c r="K274" s="33"/>
      <c r="L274" s="33"/>
      <c r="M274" s="33">
        <f>IF(D274=E274,0,1)</f>
        <v>0</v>
      </c>
      <c r="N274" s="33"/>
      <c r="O274" s="33"/>
      <c r="P274" s="5" t="s">
        <v>3503</v>
      </c>
      <c r="Q274" s="2" t="s">
        <v>706</v>
      </c>
      <c r="R274" s="41">
        <f t="shared" si="10"/>
        <v>273</v>
      </c>
      <c r="S274" s="14"/>
      <c r="T274" s="14"/>
      <c r="U274" s="14"/>
      <c r="V274" s="14"/>
      <c r="W274" s="14"/>
      <c r="X274" s="14"/>
      <c r="Y274" s="14"/>
      <c r="Z274" s="14"/>
      <c r="AA274" s="14" t="s">
        <v>745</v>
      </c>
      <c r="AB274" s="14"/>
      <c r="AC274" s="14"/>
      <c r="AD274" s="14"/>
      <c r="AE274" s="14"/>
    </row>
    <row r="275" spans="1:31">
      <c r="A275" s="33">
        <v>45485.686602789399</v>
      </c>
      <c r="B275" s="33">
        <v>340051370</v>
      </c>
      <c r="C275" s="42" t="s">
        <v>4393</v>
      </c>
      <c r="D275" s="14" t="s">
        <v>299</v>
      </c>
      <c r="E275" s="43" t="str">
        <f>VLOOKUP(C275,P$2:Q$539,2,FALSE)</f>
        <v>Rana Isranaeni Inhar</v>
      </c>
      <c r="F275" s="33"/>
      <c r="G275" s="42" t="str">
        <f t="shared" si="7"/>
        <v>112212835</v>
      </c>
      <c r="H275" s="33" t="str">
        <f t="shared" si="8"/>
        <v>Rana Isranaeni Inhar</v>
      </c>
      <c r="I275" s="42">
        <f>B275</f>
        <v>340051370</v>
      </c>
      <c r="J275" s="33" t="str">
        <f t="shared" si="9"/>
        <v>Wahid Riyanto</v>
      </c>
      <c r="K275" s="33"/>
      <c r="L275" s="33"/>
      <c r="M275" s="33">
        <f>IF(D275=E275,0,1)</f>
        <v>0</v>
      </c>
      <c r="N275" s="33"/>
      <c r="O275" s="33"/>
      <c r="P275" s="5" t="s">
        <v>3516</v>
      </c>
      <c r="Q275" s="2" t="s">
        <v>504</v>
      </c>
      <c r="R275" s="41">
        <f t="shared" si="10"/>
        <v>274</v>
      </c>
      <c r="S275" s="14"/>
      <c r="T275" s="14"/>
      <c r="U275" s="14"/>
      <c r="V275" s="14"/>
      <c r="W275" s="14"/>
      <c r="X275" s="14"/>
      <c r="Y275" s="14"/>
      <c r="Z275" s="14"/>
      <c r="AA275" s="14" t="s">
        <v>518</v>
      </c>
      <c r="AB275" s="14"/>
      <c r="AC275" s="14"/>
      <c r="AD275" s="14"/>
      <c r="AE275" s="14"/>
    </row>
    <row r="276" spans="1:31">
      <c r="A276" s="33">
        <v>45485.688647453702</v>
      </c>
      <c r="B276" s="33">
        <v>340014782</v>
      </c>
      <c r="C276" s="42" t="s">
        <v>5508</v>
      </c>
      <c r="D276" s="14" t="s">
        <v>317</v>
      </c>
      <c r="E276" s="43" t="str">
        <f>VLOOKUP(C276,P$2:Q$539,2,FALSE)</f>
        <v>Anita</v>
      </c>
      <c r="F276" s="33"/>
      <c r="G276" s="42" t="str">
        <f t="shared" si="7"/>
        <v>212111903</v>
      </c>
      <c r="H276" s="33" t="str">
        <f t="shared" si="8"/>
        <v>Anita</v>
      </c>
      <c r="I276" s="42">
        <f>B276</f>
        <v>340014782</v>
      </c>
      <c r="J276" s="33" t="str">
        <f t="shared" si="9"/>
        <v>Budi Darmawan</v>
      </c>
      <c r="K276" s="33"/>
      <c r="L276" s="33"/>
      <c r="M276" s="33">
        <f>IF(D276=E276,0,1)</f>
        <v>0</v>
      </c>
      <c r="N276" s="33"/>
      <c r="O276" s="33"/>
      <c r="P276" s="5" t="s">
        <v>3528</v>
      </c>
      <c r="Q276" s="2" t="s">
        <v>756</v>
      </c>
      <c r="R276" s="41">
        <f t="shared" si="10"/>
        <v>275</v>
      </c>
      <c r="S276" s="14"/>
      <c r="T276" s="14"/>
      <c r="U276" s="14"/>
      <c r="V276" s="14"/>
      <c r="W276" s="14"/>
      <c r="X276" s="14"/>
      <c r="Y276" s="14"/>
      <c r="Z276" s="14"/>
      <c r="AA276" s="14" t="s">
        <v>234</v>
      </c>
      <c r="AB276" s="14"/>
      <c r="AC276" s="14"/>
      <c r="AD276" s="14"/>
      <c r="AE276" s="14"/>
    </row>
    <row r="277" spans="1:31">
      <c r="A277" s="33">
        <v>45485.690542291697</v>
      </c>
      <c r="B277" s="33">
        <v>340014782</v>
      </c>
      <c r="C277" s="42" t="s">
        <v>2767</v>
      </c>
      <c r="D277" s="14" t="s">
        <v>5677</v>
      </c>
      <c r="E277" s="43" t="str">
        <f>VLOOKUP(C277,P$2:Q$539,2,FALSE)</f>
        <v>SARI INTAN LATIFAH BR. HUTAGAOL</v>
      </c>
      <c r="F277" s="33"/>
      <c r="G277" s="42" t="str">
        <f t="shared" si="7"/>
        <v>212112352</v>
      </c>
      <c r="H277" s="33" t="str">
        <f t="shared" si="8"/>
        <v>SARI INTAN LATIFAH BR. HUTAGAOL</v>
      </c>
      <c r="I277" s="42">
        <f>B277</f>
        <v>340014782</v>
      </c>
      <c r="J277" s="33" t="str">
        <f t="shared" si="9"/>
        <v>Budi Darmawan</v>
      </c>
      <c r="K277" s="33"/>
      <c r="L277" s="33"/>
      <c r="M277" s="33">
        <v>0</v>
      </c>
      <c r="N277" s="33"/>
      <c r="O277" s="33"/>
      <c r="P277" s="5" t="s">
        <v>3536</v>
      </c>
      <c r="Q277" s="2" t="s">
        <v>709</v>
      </c>
      <c r="R277" s="41">
        <f t="shared" si="10"/>
        <v>276</v>
      </c>
      <c r="S277" s="14"/>
      <c r="T277" s="14"/>
      <c r="U277" s="14"/>
      <c r="V277" s="14"/>
      <c r="W277" s="14"/>
      <c r="X277" s="14"/>
      <c r="Y277" s="14"/>
      <c r="Z277" s="14"/>
      <c r="AA277" s="14" t="s">
        <v>703</v>
      </c>
      <c r="AB277" s="14"/>
      <c r="AC277" s="14"/>
      <c r="AD277" s="14"/>
      <c r="AE277" s="14"/>
    </row>
    <row r="278" spans="1:31">
      <c r="A278" s="33">
        <v>45485.711015937501</v>
      </c>
      <c r="B278" s="33">
        <v>340054258</v>
      </c>
      <c r="C278" s="42" t="s">
        <v>4216</v>
      </c>
      <c r="D278" s="14" t="s">
        <v>251</v>
      </c>
      <c r="E278" s="43" t="str">
        <f>VLOOKUP(C278,P$2:Q$539,2,FALSE)</f>
        <v>Muhammad Fajar Siddiq</v>
      </c>
      <c r="F278" s="33"/>
      <c r="G278" s="42" t="str">
        <f t="shared" si="7"/>
        <v>212112211</v>
      </c>
      <c r="H278" s="33" t="str">
        <f t="shared" si="8"/>
        <v>Muhammad Fajar Siddiq</v>
      </c>
      <c r="I278" s="42">
        <f>B278</f>
        <v>340054258</v>
      </c>
      <c r="J278" s="33" t="str">
        <f t="shared" si="9"/>
        <v>Ratih Sari Dewi</v>
      </c>
      <c r="K278" s="33"/>
      <c r="L278" s="33"/>
      <c r="M278" s="33">
        <f>IF(D278=E278,0,1)</f>
        <v>0</v>
      </c>
      <c r="N278" s="33"/>
      <c r="O278" s="45"/>
      <c r="P278" s="5" t="s">
        <v>3543</v>
      </c>
      <c r="Q278" s="2" t="s">
        <v>500</v>
      </c>
      <c r="R278" s="41">
        <f t="shared" si="10"/>
        <v>277</v>
      </c>
      <c r="S278" s="14"/>
      <c r="T278" s="14"/>
      <c r="U278" s="14"/>
      <c r="V278" s="14"/>
      <c r="W278" s="14"/>
      <c r="X278" s="14"/>
      <c r="Y278" s="14"/>
      <c r="Z278" s="14"/>
      <c r="AA278" s="14" t="s">
        <v>545</v>
      </c>
      <c r="AB278" s="14"/>
      <c r="AC278" s="14"/>
      <c r="AD278" s="14"/>
      <c r="AE278" s="14"/>
    </row>
    <row r="279" spans="1:31">
      <c r="A279" s="33">
        <v>45485.738307557898</v>
      </c>
      <c r="B279" s="33">
        <v>340057201</v>
      </c>
      <c r="C279" s="42" t="s">
        <v>4209</v>
      </c>
      <c r="D279" s="14" t="s">
        <v>5653</v>
      </c>
      <c r="E279" s="43" t="str">
        <f>VLOOKUP(C279,P$2:Q$539,2,FALSE)</f>
        <v>Adrian Kesar Pratama Lubis</v>
      </c>
      <c r="F279" s="33"/>
      <c r="G279" s="42" t="str">
        <f t="shared" si="7"/>
        <v>212111847</v>
      </c>
      <c r="H279" s="33" t="str">
        <f t="shared" si="8"/>
        <v>Adrian Kesar Pratama Lubis</v>
      </c>
      <c r="I279" s="42">
        <f>B279</f>
        <v>340057201</v>
      </c>
      <c r="J279" s="33" t="str">
        <f t="shared" si="9"/>
        <v>Rizki Hadiman</v>
      </c>
      <c r="K279" s="33"/>
      <c r="L279" s="33"/>
      <c r="M279" s="33">
        <v>0</v>
      </c>
      <c r="N279" s="33"/>
      <c r="O279" s="45"/>
      <c r="P279" s="5" t="s">
        <v>3551</v>
      </c>
      <c r="Q279" s="2" t="s">
        <v>31</v>
      </c>
      <c r="R279" s="41">
        <f t="shared" si="10"/>
        <v>278</v>
      </c>
      <c r="S279" s="14"/>
      <c r="T279" s="14"/>
      <c r="U279" s="14"/>
      <c r="V279" s="14"/>
      <c r="W279" s="14"/>
      <c r="X279" s="14"/>
      <c r="Y279" s="14"/>
      <c r="Z279" s="14"/>
      <c r="AA279" s="14" t="s">
        <v>814</v>
      </c>
      <c r="AB279" s="14"/>
      <c r="AC279" s="14"/>
      <c r="AD279" s="14"/>
      <c r="AE279" s="14"/>
    </row>
    <row r="280" spans="1:31">
      <c r="A280" s="33">
        <v>45485.738307557898</v>
      </c>
      <c r="B280" s="33">
        <v>340057201</v>
      </c>
      <c r="C280" s="42" t="s">
        <v>5189</v>
      </c>
      <c r="D280" s="14" t="s">
        <v>5681</v>
      </c>
      <c r="E280" s="43" t="str">
        <f>VLOOKUP(C280,P$2:Q$539,2,FALSE)</f>
        <v>Atha Juli Riekawaty</v>
      </c>
      <c r="F280" s="33"/>
      <c r="G280" s="42" t="str">
        <f t="shared" si="7"/>
        <v>222111930</v>
      </c>
      <c r="H280" s="33" t="str">
        <f t="shared" si="8"/>
        <v>Atha Juli Riekawaty</v>
      </c>
      <c r="I280" s="42">
        <f>B280</f>
        <v>340057201</v>
      </c>
      <c r="J280" s="33" t="str">
        <f t="shared" si="9"/>
        <v>Rizki Hadiman</v>
      </c>
      <c r="K280" s="33"/>
      <c r="L280" s="33"/>
      <c r="M280" s="33">
        <v>0</v>
      </c>
      <c r="N280" s="33"/>
      <c r="O280" s="33"/>
      <c r="P280" s="5" t="s">
        <v>3560</v>
      </c>
      <c r="Q280" s="2" t="s">
        <v>131</v>
      </c>
      <c r="R280" s="41">
        <f t="shared" si="10"/>
        <v>279</v>
      </c>
      <c r="S280" s="14"/>
      <c r="T280" s="14"/>
      <c r="U280" s="14"/>
      <c r="V280" s="14"/>
      <c r="W280" s="14"/>
      <c r="X280" s="14"/>
      <c r="Y280" s="14"/>
      <c r="Z280" s="14"/>
      <c r="AA280" s="14" t="s">
        <v>105</v>
      </c>
      <c r="AB280" s="14"/>
      <c r="AC280" s="14"/>
      <c r="AD280" s="14"/>
      <c r="AE280" s="14"/>
    </row>
    <row r="281" spans="1:31">
      <c r="A281" s="33">
        <v>45485.738307557898</v>
      </c>
      <c r="B281" s="33">
        <v>340057201</v>
      </c>
      <c r="C281" s="42" t="s">
        <v>3184</v>
      </c>
      <c r="D281" s="14" t="s">
        <v>257</v>
      </c>
      <c r="E281" s="43" t="str">
        <f>VLOOKUP(C281,P$2:Q$539,2,FALSE)</f>
        <v>Kartika Amandasari</v>
      </c>
      <c r="F281" s="33"/>
      <c r="G281" s="42" t="str">
        <f t="shared" si="7"/>
        <v>222112127</v>
      </c>
      <c r="H281" s="33" t="str">
        <f t="shared" si="8"/>
        <v>Kartika Amandasari</v>
      </c>
      <c r="I281" s="42">
        <f>B281</f>
        <v>340057201</v>
      </c>
      <c r="J281" s="33" t="str">
        <f t="shared" si="9"/>
        <v>Rizki Hadiman</v>
      </c>
      <c r="K281" s="33"/>
      <c r="L281" s="33"/>
      <c r="M281" s="33">
        <f>IF(D281=E281,0,1)</f>
        <v>0</v>
      </c>
      <c r="N281" s="33"/>
      <c r="O281" s="33"/>
      <c r="P281" s="5" t="s">
        <v>3568</v>
      </c>
      <c r="Q281" s="2" t="s">
        <v>229</v>
      </c>
      <c r="R281" s="41">
        <f t="shared" si="10"/>
        <v>280</v>
      </c>
      <c r="S281" s="14"/>
      <c r="T281" s="14"/>
      <c r="U281" s="14"/>
      <c r="V281" s="14"/>
      <c r="W281" s="14"/>
      <c r="X281" s="14"/>
      <c r="Y281" s="14"/>
      <c r="Z281" s="14"/>
      <c r="AA281" s="14" t="s">
        <v>527</v>
      </c>
      <c r="AB281" s="14"/>
      <c r="AC281" s="14"/>
      <c r="AD281" s="14"/>
      <c r="AE281" s="14"/>
    </row>
    <row r="282" spans="1:31">
      <c r="A282" s="33">
        <v>45485.738307557898</v>
      </c>
      <c r="B282" s="33">
        <v>340057201</v>
      </c>
      <c r="C282" s="46" t="s">
        <v>2953</v>
      </c>
      <c r="D282" s="14" t="s">
        <v>262</v>
      </c>
      <c r="E282" s="43" t="str">
        <f>VLOOKUP(C282,P$2:Q$539,2,FALSE)</f>
        <v>Rafael Agintha Tarigan</v>
      </c>
      <c r="F282" s="33"/>
      <c r="G282" s="42" t="str">
        <f t="shared" si="7"/>
        <v>212112298</v>
      </c>
      <c r="H282" s="33" t="str">
        <f t="shared" si="8"/>
        <v>Rafael Agintha Tarigan</v>
      </c>
      <c r="I282" s="42">
        <f>B282</f>
        <v>340057201</v>
      </c>
      <c r="J282" s="33" t="str">
        <f t="shared" si="9"/>
        <v>Rizki Hadiman</v>
      </c>
      <c r="K282" s="33"/>
      <c r="L282" s="33"/>
      <c r="M282" s="33">
        <f>IF(D282=E282,0,1)</f>
        <v>0</v>
      </c>
      <c r="N282" s="33"/>
      <c r="O282" s="33"/>
      <c r="P282" s="5" t="s">
        <v>3575</v>
      </c>
      <c r="Q282" s="2" t="s">
        <v>239</v>
      </c>
      <c r="R282" s="41">
        <f t="shared" si="10"/>
        <v>281</v>
      </c>
      <c r="S282" s="14"/>
      <c r="T282" s="14"/>
      <c r="U282" s="14"/>
      <c r="V282" s="14"/>
      <c r="W282" s="14"/>
      <c r="X282" s="14"/>
      <c r="Y282" s="14"/>
      <c r="Z282" s="14"/>
      <c r="AA282" s="14" t="s">
        <v>489</v>
      </c>
      <c r="AB282" s="14"/>
      <c r="AC282" s="14"/>
      <c r="AD282" s="14"/>
      <c r="AE282" s="14"/>
    </row>
    <row r="283" spans="1:31">
      <c r="A283" s="33">
        <v>45485.738307557898</v>
      </c>
      <c r="B283" s="33">
        <v>340057201</v>
      </c>
      <c r="C283" s="42" t="s">
        <v>5593</v>
      </c>
      <c r="D283" s="14" t="s">
        <v>261</v>
      </c>
      <c r="E283" s="43" t="str">
        <f>VLOOKUP(C283,P$2:Q$539,2,FALSE)</f>
        <v>Rafel Ilham Febrian</v>
      </c>
      <c r="F283" s="33"/>
      <c r="G283" s="42" t="str">
        <f t="shared" si="7"/>
        <v>222011407</v>
      </c>
      <c r="H283" s="33" t="str">
        <f t="shared" si="8"/>
        <v>Rafel Ilham Febrian</v>
      </c>
      <c r="I283" s="42">
        <f>B283</f>
        <v>340057201</v>
      </c>
      <c r="J283" s="33" t="str">
        <f t="shared" si="9"/>
        <v>Rizki Hadiman</v>
      </c>
      <c r="K283" s="33"/>
      <c r="L283" s="33"/>
      <c r="M283" s="33">
        <f>IF(D283=E283,0,1)</f>
        <v>0</v>
      </c>
      <c r="N283" s="33"/>
      <c r="O283" s="33"/>
      <c r="P283" s="5" t="s">
        <v>3584</v>
      </c>
      <c r="Q283" s="2" t="s">
        <v>811</v>
      </c>
      <c r="R283" s="41">
        <f t="shared" si="10"/>
        <v>282</v>
      </c>
      <c r="S283" s="14"/>
      <c r="T283" s="14"/>
      <c r="U283" s="14"/>
      <c r="V283" s="14"/>
      <c r="W283" s="14"/>
      <c r="X283" s="14"/>
      <c r="Y283" s="14"/>
      <c r="Z283" s="14"/>
      <c r="AA283" s="41" t="s">
        <v>5662</v>
      </c>
      <c r="AB283" s="41"/>
      <c r="AC283" s="41"/>
      <c r="AD283" s="41"/>
      <c r="AE283" s="14"/>
    </row>
    <row r="284" spans="1:31">
      <c r="A284" s="33">
        <v>45485.738307557898</v>
      </c>
      <c r="B284" s="33">
        <v>340057201</v>
      </c>
      <c r="C284" s="42" t="s">
        <v>4932</v>
      </c>
      <c r="D284" s="14" t="s">
        <v>264</v>
      </c>
      <c r="E284" s="43" t="str">
        <f>VLOOKUP(C284,P$2:Q$539,2,FALSE)</f>
        <v>Wimbi Uelsan Gurusinga</v>
      </c>
      <c r="F284" s="33"/>
      <c r="G284" s="42" t="str">
        <f t="shared" si="7"/>
        <v>212112416</v>
      </c>
      <c r="H284" s="33" t="str">
        <f t="shared" si="8"/>
        <v>Wimbi Uelsan Gurusinga</v>
      </c>
      <c r="I284" s="42">
        <f>B284</f>
        <v>340057201</v>
      </c>
      <c r="J284" s="33" t="str">
        <f t="shared" si="9"/>
        <v>Rizki Hadiman</v>
      </c>
      <c r="K284" s="33"/>
      <c r="L284" s="33"/>
      <c r="M284" s="33">
        <f>IF(D284=E284,0,1)</f>
        <v>0</v>
      </c>
      <c r="N284" s="33"/>
      <c r="O284" s="33"/>
      <c r="P284" s="5" t="s">
        <v>3592</v>
      </c>
      <c r="Q284" s="2" t="s">
        <v>64</v>
      </c>
      <c r="R284" s="41">
        <f t="shared" si="10"/>
        <v>283</v>
      </c>
      <c r="S284" s="14"/>
      <c r="T284" s="14"/>
      <c r="U284" s="14"/>
      <c r="V284" s="14"/>
      <c r="W284" s="14"/>
      <c r="X284" s="14"/>
      <c r="Y284" s="14"/>
      <c r="Z284" s="14"/>
      <c r="AA284" s="14" t="s">
        <v>596</v>
      </c>
      <c r="AB284" s="14"/>
      <c r="AC284" s="14"/>
      <c r="AD284" s="14"/>
      <c r="AE284" s="14"/>
    </row>
    <row r="285" spans="1:31">
      <c r="A285" s="33">
        <v>45486.455509039399</v>
      </c>
      <c r="B285" s="33">
        <v>340058514</v>
      </c>
      <c r="C285" s="42" t="s">
        <v>2894</v>
      </c>
      <c r="D285" s="14" t="s">
        <v>5634</v>
      </c>
      <c r="E285" s="43" t="str">
        <f>VLOOKUP(C285,P$2:Q$539,2,FALSE)</f>
        <v>Agnes R.K. Silalahi</v>
      </c>
      <c r="F285" s="33"/>
      <c r="G285" s="42" t="str">
        <f t="shared" si="7"/>
        <v>112212456</v>
      </c>
      <c r="H285" s="33" t="str">
        <f t="shared" si="8"/>
        <v>Agnes R.K. Silalahi</v>
      </c>
      <c r="I285" s="42">
        <f>B285</f>
        <v>340058514</v>
      </c>
      <c r="J285" s="33" t="str">
        <f t="shared" si="9"/>
        <v>Ulul Azmi Afrizal Rizqi</v>
      </c>
      <c r="K285" s="33"/>
      <c r="L285" s="33"/>
      <c r="M285" s="33">
        <v>0</v>
      </c>
      <c r="N285" s="33"/>
      <c r="O285" s="45"/>
      <c r="P285" s="5" t="s">
        <v>3601</v>
      </c>
      <c r="Q285" s="2" t="s">
        <v>240</v>
      </c>
      <c r="R285" s="41">
        <f t="shared" si="10"/>
        <v>284</v>
      </c>
      <c r="S285" s="14"/>
      <c r="T285" s="14"/>
      <c r="U285" s="14"/>
      <c r="V285" s="14"/>
      <c r="W285" s="14"/>
      <c r="X285" s="14"/>
      <c r="Y285" s="14"/>
      <c r="Z285" s="14"/>
      <c r="AA285" s="14" t="s">
        <v>546</v>
      </c>
      <c r="AB285" s="14"/>
      <c r="AC285" s="14"/>
      <c r="AD285" s="14"/>
      <c r="AE285" s="14"/>
    </row>
    <row r="286" spans="1:31">
      <c r="A286" s="33">
        <v>45486.455509039399</v>
      </c>
      <c r="B286" s="33">
        <v>340058514</v>
      </c>
      <c r="C286" s="42" t="s">
        <v>5336</v>
      </c>
      <c r="D286" s="14" t="s">
        <v>316</v>
      </c>
      <c r="E286" s="43" t="str">
        <f>VLOOKUP(C286,P$2:Q$539,2,FALSE)</f>
        <v>Dolly Fernando</v>
      </c>
      <c r="F286" s="33"/>
      <c r="G286" s="42" t="str">
        <f t="shared" si="7"/>
        <v>212111996</v>
      </c>
      <c r="H286" s="33" t="str">
        <f t="shared" si="8"/>
        <v>Dolly Fernando</v>
      </c>
      <c r="I286" s="42">
        <f>B286</f>
        <v>340058514</v>
      </c>
      <c r="J286" s="33" t="str">
        <f t="shared" si="9"/>
        <v>Ulul Azmi Afrizal Rizqi</v>
      </c>
      <c r="K286" s="33"/>
      <c r="L286" s="33"/>
      <c r="M286" s="33">
        <f>IF(D286=E286,0,1)</f>
        <v>0</v>
      </c>
      <c r="N286" s="33"/>
      <c r="O286" s="45"/>
      <c r="P286" s="5" t="s">
        <v>3608</v>
      </c>
      <c r="Q286" s="2" t="s">
        <v>832</v>
      </c>
      <c r="R286" s="41">
        <f t="shared" si="10"/>
        <v>285</v>
      </c>
      <c r="S286" s="14"/>
      <c r="T286" s="14"/>
      <c r="U286" s="14"/>
      <c r="V286" s="14"/>
      <c r="W286" s="14"/>
      <c r="X286" s="14"/>
      <c r="Y286" s="14"/>
      <c r="Z286" s="14"/>
      <c r="AA286" s="14" t="s">
        <v>594</v>
      </c>
      <c r="AB286" s="14"/>
      <c r="AC286" s="14"/>
      <c r="AD286" s="14"/>
      <c r="AE286" s="14"/>
    </row>
    <row r="287" spans="1:31">
      <c r="A287" s="33">
        <v>45486.455509039399</v>
      </c>
      <c r="B287" s="33">
        <v>340058514</v>
      </c>
      <c r="C287" s="42" t="s">
        <v>3119</v>
      </c>
      <c r="D287" s="14" t="s">
        <v>313</v>
      </c>
      <c r="E287" s="43" t="str">
        <f>VLOOKUP(C287,P$2:Q$539,2,FALSE)</f>
        <v>Luthfiani Nur Aisyah</v>
      </c>
      <c r="F287" s="33"/>
      <c r="G287" s="42" t="str">
        <f t="shared" si="7"/>
        <v>222112162</v>
      </c>
      <c r="H287" s="33" t="str">
        <f t="shared" si="8"/>
        <v>Luthfiani Nur Aisyah</v>
      </c>
      <c r="I287" s="42">
        <f>B287</f>
        <v>340058514</v>
      </c>
      <c r="J287" s="33" t="str">
        <f t="shared" si="9"/>
        <v>Ulul Azmi Afrizal Rizqi</v>
      </c>
      <c r="K287" s="33"/>
      <c r="L287" s="33"/>
      <c r="M287" s="33">
        <f>IF(D287=E287,0,1)</f>
        <v>0</v>
      </c>
      <c r="N287" s="33"/>
      <c r="O287" s="33"/>
      <c r="P287" s="5" t="s">
        <v>3615</v>
      </c>
      <c r="Q287" s="2" t="s">
        <v>113</v>
      </c>
      <c r="R287" s="41">
        <f t="shared" si="10"/>
        <v>286</v>
      </c>
      <c r="S287" s="14"/>
      <c r="T287" s="14"/>
      <c r="U287" s="14"/>
      <c r="V287" s="14"/>
      <c r="W287" s="14"/>
      <c r="X287" s="14"/>
      <c r="Y287" s="14"/>
      <c r="Z287" s="14"/>
      <c r="AA287" s="14" t="s">
        <v>353</v>
      </c>
      <c r="AB287" s="14"/>
      <c r="AC287" s="14"/>
      <c r="AD287" s="14"/>
      <c r="AE287" s="14"/>
    </row>
    <row r="288" spans="1:31">
      <c r="A288" s="33">
        <v>45486.455509039399</v>
      </c>
      <c r="B288" s="33">
        <v>340058514</v>
      </c>
      <c r="C288" s="42" t="s">
        <v>4172</v>
      </c>
      <c r="D288" s="14" t="s">
        <v>314</v>
      </c>
      <c r="E288" s="43" t="str">
        <f>VLOOKUP(C288,P$2:Q$539,2,FALSE)</f>
        <v>Marshela Alya Kusuma Wardani</v>
      </c>
      <c r="F288" s="33"/>
      <c r="G288" s="42" t="str">
        <f t="shared" si="7"/>
        <v>222112179</v>
      </c>
      <c r="H288" s="33" t="str">
        <f t="shared" si="8"/>
        <v>Marshela Alya Kusuma Wardani</v>
      </c>
      <c r="I288" s="42">
        <f>B288</f>
        <v>340058514</v>
      </c>
      <c r="J288" s="33" t="str">
        <f t="shared" si="9"/>
        <v>Ulul Azmi Afrizal Rizqi</v>
      </c>
      <c r="K288" s="33"/>
      <c r="L288" s="33"/>
      <c r="M288" s="33">
        <f>IF(D288=E288,0,1)</f>
        <v>0</v>
      </c>
      <c r="N288" s="33"/>
      <c r="O288" s="33"/>
      <c r="P288" s="5" t="s">
        <v>3625</v>
      </c>
      <c r="Q288" s="2" t="s">
        <v>118</v>
      </c>
      <c r="R288" s="41">
        <f t="shared" si="10"/>
        <v>287</v>
      </c>
      <c r="S288" s="14"/>
      <c r="T288" s="14"/>
      <c r="U288" s="14"/>
      <c r="V288" s="14"/>
      <c r="W288" s="14"/>
      <c r="X288" s="14"/>
      <c r="Y288" s="14"/>
      <c r="Z288" s="14"/>
      <c r="AA288" s="41" t="s">
        <v>5672</v>
      </c>
      <c r="AB288" s="41"/>
      <c r="AC288" s="41"/>
      <c r="AD288" s="41"/>
      <c r="AE288" s="14"/>
    </row>
    <row r="289" spans="1:31">
      <c r="A289" s="33">
        <v>45486.546406562498</v>
      </c>
      <c r="B289" s="33">
        <v>340014782</v>
      </c>
      <c r="C289" s="42" t="s">
        <v>4325</v>
      </c>
      <c r="D289" s="14" t="s">
        <v>312</v>
      </c>
      <c r="E289" s="43" t="str">
        <f>VLOOKUP(C289,P$2:Q$539,2,FALSE)</f>
        <v>ANI NGALEMISA SIMBOLON</v>
      </c>
      <c r="F289" s="33"/>
      <c r="G289" s="42" t="str">
        <f t="shared" si="7"/>
        <v>112212504</v>
      </c>
      <c r="H289" s="33" t="str">
        <f t="shared" si="8"/>
        <v>ANI NGALEMISA SIMBOLON</v>
      </c>
      <c r="I289" s="42">
        <f>B289</f>
        <v>340014782</v>
      </c>
      <c r="J289" s="33" t="str">
        <f t="shared" si="9"/>
        <v>Budi Darmawan</v>
      </c>
      <c r="K289" s="33"/>
      <c r="L289" s="33"/>
      <c r="M289" s="33">
        <f>IF(D289=E289,0,1)</f>
        <v>0</v>
      </c>
      <c r="N289" s="33"/>
      <c r="O289" s="33"/>
      <c r="P289" s="5" t="s">
        <v>3634</v>
      </c>
      <c r="Q289" s="2" t="s">
        <v>768</v>
      </c>
      <c r="R289" s="41">
        <f t="shared" si="10"/>
        <v>288</v>
      </c>
      <c r="S289" s="14"/>
      <c r="T289" s="14"/>
      <c r="U289" s="14"/>
      <c r="V289" s="14"/>
      <c r="W289" s="14"/>
      <c r="X289" s="14"/>
      <c r="Y289" s="14"/>
      <c r="Z289" s="14"/>
      <c r="AA289" s="41" t="s">
        <v>5656</v>
      </c>
      <c r="AB289" s="41"/>
      <c r="AC289" s="41"/>
      <c r="AD289" s="41"/>
      <c r="AE289" s="14"/>
    </row>
    <row r="290" spans="1:31">
      <c r="A290" s="33">
        <v>45486.547813518497</v>
      </c>
      <c r="B290" s="33">
        <v>340014782</v>
      </c>
      <c r="C290" s="42" t="s">
        <v>2985</v>
      </c>
      <c r="D290" s="14" t="s">
        <v>311</v>
      </c>
      <c r="E290" s="43" t="str">
        <f>VLOOKUP(C290,P$2:Q$539,2,FALSE)</f>
        <v>YULISMAH</v>
      </c>
      <c r="F290" s="33"/>
      <c r="G290" s="42" t="str">
        <f t="shared" si="7"/>
        <v>112212928</v>
      </c>
      <c r="H290" s="33" t="str">
        <f t="shared" si="8"/>
        <v>YULISMAH</v>
      </c>
      <c r="I290" s="42">
        <f>B290</f>
        <v>340014782</v>
      </c>
      <c r="J290" s="33" t="str">
        <f t="shared" si="9"/>
        <v>Budi Darmawan</v>
      </c>
      <c r="K290" s="33"/>
      <c r="L290" s="33"/>
      <c r="M290" s="33">
        <f>IF(D290=E290,0,1)</f>
        <v>0</v>
      </c>
      <c r="N290" s="33"/>
      <c r="O290" s="33"/>
      <c r="P290" s="5" t="s">
        <v>3641</v>
      </c>
      <c r="Q290" s="2" t="s">
        <v>186</v>
      </c>
      <c r="R290" s="41"/>
      <c r="S290" s="14"/>
      <c r="T290" s="14"/>
      <c r="U290" s="14"/>
      <c r="V290" s="14"/>
      <c r="W290" s="14"/>
      <c r="X290" s="14"/>
      <c r="Y290" s="14"/>
      <c r="Z290" s="14"/>
      <c r="AA290" s="41"/>
      <c r="AB290" s="41"/>
      <c r="AC290" s="41"/>
      <c r="AD290" s="41"/>
      <c r="AE290" s="14"/>
    </row>
    <row r="291" spans="1:31">
      <c r="A291" s="33">
        <v>45487.811875173596</v>
      </c>
      <c r="B291" s="33">
        <v>340011998</v>
      </c>
      <c r="C291" s="42" t="s">
        <v>5343</v>
      </c>
      <c r="D291" s="14" t="s">
        <v>242</v>
      </c>
      <c r="E291" s="43" t="str">
        <f>VLOOKUP(C291,P$2:Q$539,2,FALSE)</f>
        <v>Muhammad Farhan</v>
      </c>
      <c r="F291" s="33"/>
      <c r="G291" s="42" t="str">
        <f t="shared" si="7"/>
        <v>222112195</v>
      </c>
      <c r="H291" s="33" t="str">
        <f t="shared" si="8"/>
        <v>Muhammad Farhan</v>
      </c>
      <c r="I291" s="42">
        <f>B291</f>
        <v>340011998</v>
      </c>
      <c r="J291" s="33" t="str">
        <f t="shared" si="9"/>
        <v>Dwino Daries</v>
      </c>
      <c r="K291" s="33"/>
      <c r="L291" s="33"/>
      <c r="M291" s="33">
        <f>IF(D291=E291,0,1)</f>
        <v>0</v>
      </c>
      <c r="N291" s="33"/>
      <c r="O291" s="33"/>
      <c r="P291" s="5" t="s">
        <v>3648</v>
      </c>
      <c r="Q291" s="2" t="s">
        <v>748</v>
      </c>
      <c r="R291" s="41">
        <f t="shared" ref="R291:R539" si="11">R290+1</f>
        <v>1</v>
      </c>
      <c r="S291" s="14"/>
      <c r="T291" s="14"/>
      <c r="U291" s="14"/>
      <c r="V291" s="14"/>
      <c r="W291" s="14"/>
      <c r="X291" s="14"/>
      <c r="Y291" s="14"/>
      <c r="Z291" s="14"/>
      <c r="AA291" s="14" t="s">
        <v>694</v>
      </c>
      <c r="AB291" s="14"/>
      <c r="AC291" s="14"/>
      <c r="AD291" s="14"/>
      <c r="AE291" s="14"/>
    </row>
    <row r="292" spans="1:31">
      <c r="A292" s="33">
        <v>45487.811875173596</v>
      </c>
      <c r="B292" s="33">
        <v>340011998</v>
      </c>
      <c r="C292" s="42" t="s">
        <v>1151</v>
      </c>
      <c r="D292" s="14" t="s">
        <v>231</v>
      </c>
      <c r="E292" s="43" t="str">
        <f>VLOOKUP(C292,P$2:Q$539,2,FALSE)</f>
        <v>Nabila Widya Putri</v>
      </c>
      <c r="F292" s="33"/>
      <c r="G292" s="42" t="str">
        <f t="shared" si="7"/>
        <v>222112236</v>
      </c>
      <c r="H292" s="33" t="str">
        <f t="shared" si="8"/>
        <v>Nabila Widya Putri</v>
      </c>
      <c r="I292" s="42">
        <f>B292</f>
        <v>340011998</v>
      </c>
      <c r="J292" s="33" t="str">
        <f t="shared" si="9"/>
        <v>Dwino Daries</v>
      </c>
      <c r="K292" s="33"/>
      <c r="L292" s="33"/>
      <c r="M292" s="33">
        <f>IF(D292=E292,0,1)</f>
        <v>0</v>
      </c>
      <c r="N292" s="33"/>
      <c r="O292" s="33"/>
      <c r="P292" s="5" t="s">
        <v>3656</v>
      </c>
      <c r="Q292" s="2" t="s">
        <v>551</v>
      </c>
      <c r="R292" s="41">
        <f t="shared" si="11"/>
        <v>2</v>
      </c>
      <c r="S292" s="14"/>
      <c r="T292" s="14"/>
      <c r="U292" s="14"/>
      <c r="V292" s="14"/>
      <c r="W292" s="14"/>
      <c r="X292" s="14"/>
      <c r="Y292" s="14"/>
      <c r="Z292" s="14"/>
      <c r="AA292" s="14" t="s">
        <v>86</v>
      </c>
      <c r="AB292" s="14"/>
      <c r="AC292" s="14"/>
      <c r="AD292" s="14"/>
      <c r="AE292" s="14"/>
    </row>
    <row r="293" spans="1:31">
      <c r="A293" s="33">
        <v>45487.811875173596</v>
      </c>
      <c r="B293" s="33">
        <v>340011998</v>
      </c>
      <c r="C293" s="42" t="s">
        <v>2048</v>
      </c>
      <c r="D293" s="14" t="s">
        <v>233</v>
      </c>
      <c r="E293" s="43" t="str">
        <f>VLOOKUP(C293,P$2:Q$539,2,FALSE)</f>
        <v>Nasya Zahira Putri</v>
      </c>
      <c r="F293" s="33"/>
      <c r="G293" s="42" t="str">
        <f t="shared" si="7"/>
        <v>222112241</v>
      </c>
      <c r="H293" s="33" t="str">
        <f t="shared" si="8"/>
        <v>Nasya Zahira Putri</v>
      </c>
      <c r="I293" s="42">
        <f>B293</f>
        <v>340011998</v>
      </c>
      <c r="J293" s="33" t="str">
        <f t="shared" si="9"/>
        <v>Dwino Daries</v>
      </c>
      <c r="K293" s="33"/>
      <c r="L293" s="33"/>
      <c r="M293" s="33">
        <f>IF(D293=E293,0,1)</f>
        <v>0</v>
      </c>
      <c r="N293" s="33"/>
      <c r="O293" s="33"/>
      <c r="P293" s="5" t="s">
        <v>3663</v>
      </c>
      <c r="Q293" s="2" t="s">
        <v>241</v>
      </c>
      <c r="R293" s="41">
        <f t="shared" si="11"/>
        <v>3</v>
      </c>
      <c r="S293" s="14"/>
      <c r="T293" s="14"/>
      <c r="U293" s="14"/>
      <c r="V293" s="14"/>
      <c r="W293" s="14"/>
      <c r="X293" s="14"/>
      <c r="Y293" s="14"/>
      <c r="Z293" s="14"/>
      <c r="AA293" s="14" t="s">
        <v>533</v>
      </c>
      <c r="AB293" s="14"/>
      <c r="AC293" s="14"/>
      <c r="AD293" s="14"/>
      <c r="AE293" s="14"/>
    </row>
    <row r="294" spans="1:31">
      <c r="A294" s="33">
        <v>45487.811875173596</v>
      </c>
      <c r="B294" s="33">
        <v>340011998</v>
      </c>
      <c r="C294" s="42" t="s">
        <v>1417</v>
      </c>
      <c r="D294" s="14" t="s">
        <v>232</v>
      </c>
      <c r="E294" s="43" t="str">
        <f>VLOOKUP(C294,P$2:Q$539,2,FALSE)</f>
        <v>Putri Sekar Ayu</v>
      </c>
      <c r="F294" s="33"/>
      <c r="G294" s="42" t="str">
        <f t="shared" si="7"/>
        <v>222112294</v>
      </c>
      <c r="H294" s="33" t="str">
        <f t="shared" si="8"/>
        <v>Putri Sekar Ayu</v>
      </c>
      <c r="I294" s="42">
        <f>B294</f>
        <v>340011998</v>
      </c>
      <c r="J294" s="33" t="str">
        <f t="shared" si="9"/>
        <v>Dwino Daries</v>
      </c>
      <c r="K294" s="33"/>
      <c r="L294" s="33"/>
      <c r="M294" s="33">
        <f>IF(D294=E294,0,1)</f>
        <v>0</v>
      </c>
      <c r="N294" s="33"/>
      <c r="O294" s="33"/>
      <c r="P294" s="5" t="s">
        <v>3669</v>
      </c>
      <c r="Q294" s="2" t="s">
        <v>155</v>
      </c>
      <c r="R294" s="41">
        <f t="shared" si="11"/>
        <v>4</v>
      </c>
      <c r="S294" s="14"/>
      <c r="T294" s="14"/>
      <c r="U294" s="14"/>
      <c r="V294" s="14"/>
      <c r="W294" s="14"/>
      <c r="X294" s="14"/>
      <c r="Y294" s="14"/>
      <c r="Z294" s="14"/>
      <c r="AA294" s="14" t="s">
        <v>240</v>
      </c>
      <c r="AB294" s="14"/>
      <c r="AC294" s="14"/>
      <c r="AD294" s="14"/>
      <c r="AE294" s="14"/>
    </row>
    <row r="295" spans="1:31">
      <c r="A295" s="33">
        <v>45488.246786006901</v>
      </c>
      <c r="B295" s="33">
        <v>340015737</v>
      </c>
      <c r="C295" s="5" t="s">
        <v>4260</v>
      </c>
      <c r="D295" s="41" t="s">
        <v>5683</v>
      </c>
      <c r="E295" s="43" t="str">
        <f>VLOOKUP(C295,P$2:Q$539,2,FALSE)</f>
        <v>Rafi Rizha Syakhari</v>
      </c>
      <c r="F295" s="33"/>
      <c r="G295" s="42" t="str">
        <f t="shared" si="7"/>
        <v>222112299</v>
      </c>
      <c r="H295" s="33" t="str">
        <f t="shared" si="8"/>
        <v>Rafi Rizha Syakhari</v>
      </c>
      <c r="I295" s="42">
        <f>B295</f>
        <v>340015737</v>
      </c>
      <c r="J295" s="33" t="str">
        <f t="shared" si="9"/>
        <v>YOSEP</v>
      </c>
      <c r="K295" s="33"/>
      <c r="L295" s="33"/>
      <c r="M295" s="33">
        <v>0</v>
      </c>
      <c r="N295" s="33"/>
      <c r="O295" s="33"/>
      <c r="P295" s="5" t="s">
        <v>3677</v>
      </c>
      <c r="Q295" s="2" t="s">
        <v>280</v>
      </c>
      <c r="R295" s="41">
        <f t="shared" si="11"/>
        <v>5</v>
      </c>
      <c r="S295" s="14"/>
      <c r="T295" s="14"/>
      <c r="U295" s="14"/>
      <c r="V295" s="14"/>
      <c r="W295" s="14"/>
      <c r="X295" s="14"/>
      <c r="Y295" s="14"/>
      <c r="Z295" s="14"/>
      <c r="AA295" s="14" t="s">
        <v>392</v>
      </c>
      <c r="AB295" s="14"/>
      <c r="AC295" s="14"/>
      <c r="AD295" s="14"/>
      <c r="AE295" s="14"/>
    </row>
    <row r="296" spans="1:31">
      <c r="A296" s="33">
        <v>45488.282016134297</v>
      </c>
      <c r="B296" s="33">
        <v>340053829</v>
      </c>
      <c r="C296" s="52" t="s">
        <v>5585</v>
      </c>
      <c r="D296" s="14" t="s">
        <v>865</v>
      </c>
      <c r="E296" s="43" t="str">
        <f>D296</f>
        <v>Ilham Dwi Kuncoro</v>
      </c>
      <c r="F296" s="33"/>
      <c r="G296" s="42" t="str">
        <f t="shared" si="7"/>
        <v>112212660</v>
      </c>
      <c r="H296" s="33" t="str">
        <f t="shared" si="8"/>
        <v>Ilham Dwi Kuncoro</v>
      </c>
      <c r="I296" s="42">
        <f>B296</f>
        <v>340053829</v>
      </c>
      <c r="J296" s="33" t="str">
        <f t="shared" si="9"/>
        <v>eric ismail sudjito</v>
      </c>
      <c r="K296" s="33"/>
      <c r="L296" s="33"/>
      <c r="M296" s="33">
        <v>0</v>
      </c>
      <c r="N296" s="33"/>
      <c r="O296" s="33"/>
      <c r="P296" s="5" t="s">
        <v>3686</v>
      </c>
      <c r="Q296" s="2" t="s">
        <v>302</v>
      </c>
      <c r="R296" s="41">
        <f t="shared" si="11"/>
        <v>6</v>
      </c>
      <c r="S296" s="14"/>
      <c r="T296" s="14"/>
      <c r="U296" s="14"/>
      <c r="V296" s="14"/>
      <c r="W296" s="14"/>
      <c r="X296" s="14"/>
      <c r="Y296" s="14"/>
      <c r="Z296" s="14"/>
      <c r="AA296" s="14" t="s">
        <v>301</v>
      </c>
      <c r="AB296" s="14"/>
      <c r="AC296" s="14"/>
      <c r="AD296" s="14"/>
      <c r="AE296" s="14"/>
    </row>
    <row r="297" spans="1:31">
      <c r="A297" s="33">
        <v>45488.285535625</v>
      </c>
      <c r="B297" s="33">
        <v>340053829</v>
      </c>
      <c r="C297" s="42" t="s">
        <v>1793</v>
      </c>
      <c r="D297" s="14" t="s">
        <v>870</v>
      </c>
      <c r="E297" s="43" t="str">
        <f>VLOOKUP(C297,P$2:Q$539,2,FALSE)</f>
        <v>Erlita Redina Putri</v>
      </c>
      <c r="F297" s="33"/>
      <c r="G297" s="42" t="str">
        <f t="shared" si="7"/>
        <v>212112025</v>
      </c>
      <c r="H297" s="33" t="str">
        <f t="shared" si="8"/>
        <v>Erlita Redina Putri</v>
      </c>
      <c r="I297" s="42">
        <f>B297</f>
        <v>340053829</v>
      </c>
      <c r="J297" s="33" t="str">
        <f t="shared" si="9"/>
        <v>eric ismail sudjito</v>
      </c>
      <c r="K297" s="33"/>
      <c r="L297" s="33"/>
      <c r="M297" s="33">
        <f>IF(D297=E297,0,1)</f>
        <v>0</v>
      </c>
      <c r="N297" s="33"/>
      <c r="O297" s="33"/>
      <c r="P297" s="5" t="s">
        <v>3693</v>
      </c>
      <c r="Q297" s="2" t="s">
        <v>512</v>
      </c>
      <c r="R297" s="41">
        <f t="shared" si="11"/>
        <v>7</v>
      </c>
      <c r="S297" s="14"/>
      <c r="T297" s="14"/>
      <c r="U297" s="14"/>
      <c r="V297" s="14"/>
      <c r="W297" s="14"/>
      <c r="X297" s="14"/>
      <c r="Y297" s="14"/>
      <c r="Z297" s="14"/>
      <c r="AA297" s="14" t="s">
        <v>524</v>
      </c>
      <c r="AB297" s="14"/>
      <c r="AC297" s="14"/>
      <c r="AD297" s="14"/>
      <c r="AE297" s="14"/>
    </row>
    <row r="298" spans="1:31">
      <c r="A298" s="33">
        <v>45488.364992187497</v>
      </c>
      <c r="B298" s="33">
        <v>340059119</v>
      </c>
      <c r="C298" s="42" t="s">
        <v>4150</v>
      </c>
      <c r="D298" s="14" t="s">
        <v>111</v>
      </c>
      <c r="E298" s="43" t="str">
        <f>VLOOKUP(C298,P$2:Q$539,2,FALSE)</f>
        <v>Muhammad Rafi Tasrif</v>
      </c>
      <c r="F298" s="33"/>
      <c r="G298" s="42" t="str">
        <f t="shared" si="7"/>
        <v>222112219</v>
      </c>
      <c r="H298" s="33" t="str">
        <f t="shared" si="8"/>
        <v>Muhammad Rafi Tasrif</v>
      </c>
      <c r="I298" s="42">
        <f>B298</f>
        <v>340059119</v>
      </c>
      <c r="J298" s="33" t="str">
        <f t="shared" si="9"/>
        <v>Geovani Ardi Safitri</v>
      </c>
      <c r="K298" s="33"/>
      <c r="L298" s="33"/>
      <c r="M298" s="33">
        <f>IF(D298=E298,0,1)</f>
        <v>0</v>
      </c>
      <c r="N298" s="51"/>
      <c r="O298" s="51"/>
      <c r="P298" s="5" t="s">
        <v>3701</v>
      </c>
      <c r="Q298" s="2" t="s">
        <v>3702</v>
      </c>
      <c r="R298" s="41">
        <f t="shared" si="11"/>
        <v>8</v>
      </c>
      <c r="S298" s="14"/>
      <c r="T298" s="14"/>
      <c r="U298" s="14"/>
      <c r="V298" s="14"/>
      <c r="W298" s="14"/>
      <c r="X298" s="14"/>
      <c r="Y298" s="14"/>
      <c r="Z298" s="14"/>
      <c r="AA298" s="14" t="s">
        <v>459</v>
      </c>
      <c r="AB298" s="14"/>
      <c r="AC298" s="14"/>
      <c r="AD298" s="14"/>
      <c r="AE298" s="14"/>
    </row>
    <row r="299" spans="1:31">
      <c r="A299" s="33">
        <v>45488.367875960699</v>
      </c>
      <c r="B299" s="33">
        <v>340055914</v>
      </c>
      <c r="C299" s="42" t="s">
        <v>1842</v>
      </c>
      <c r="D299" s="14" t="s">
        <v>160</v>
      </c>
      <c r="E299" s="43" t="str">
        <f>VLOOKUP(C299,P$2:Q$539,2,FALSE)</f>
        <v>Ade Octarina Pakpahan</v>
      </c>
      <c r="F299" s="33"/>
      <c r="G299" s="42" t="str">
        <f t="shared" si="7"/>
        <v>112212441</v>
      </c>
      <c r="H299" s="33" t="str">
        <f t="shared" si="8"/>
        <v>Ade Octarina Pakpahan</v>
      </c>
      <c r="I299" s="42">
        <f>B299</f>
        <v>340055914</v>
      </c>
      <c r="J299" s="33" t="str">
        <f t="shared" si="9"/>
        <v>Sabit Huraira</v>
      </c>
      <c r="K299" s="33"/>
      <c r="L299" s="33"/>
      <c r="M299" s="33">
        <f>IF(D299=E299,0,1)</f>
        <v>0</v>
      </c>
      <c r="N299" s="33"/>
      <c r="O299" s="33"/>
      <c r="P299" s="5" t="s">
        <v>3708</v>
      </c>
      <c r="Q299" s="2" t="s">
        <v>392</v>
      </c>
      <c r="R299" s="41">
        <f t="shared" si="11"/>
        <v>9</v>
      </c>
      <c r="S299" s="14"/>
      <c r="T299" s="14"/>
      <c r="U299" s="14"/>
      <c r="V299" s="14"/>
      <c r="W299" s="14"/>
      <c r="X299" s="14"/>
      <c r="Y299" s="14"/>
      <c r="Z299" s="14"/>
      <c r="AA299" s="14" t="s">
        <v>794</v>
      </c>
      <c r="AB299" s="14"/>
      <c r="AC299" s="14"/>
      <c r="AD299" s="14"/>
      <c r="AE299" s="14"/>
    </row>
    <row r="300" spans="1:31">
      <c r="A300" s="33">
        <v>45488.368826493097</v>
      </c>
      <c r="B300" s="33">
        <v>340055914</v>
      </c>
      <c r="C300" s="42" t="s">
        <v>2807</v>
      </c>
      <c r="D300" s="14" t="s">
        <v>165</v>
      </c>
      <c r="E300" s="43" t="str">
        <f>VLOOKUP(C300,P$2:Q$539,2,FALSE)</f>
        <v>Galang Bayu Damar Yudhistira</v>
      </c>
      <c r="F300" s="33"/>
      <c r="G300" s="42" t="str">
        <f t="shared" si="7"/>
        <v>112212623</v>
      </c>
      <c r="H300" s="33" t="str">
        <f t="shared" si="8"/>
        <v>Galang Bayu Damar Yudhistira</v>
      </c>
      <c r="I300" s="42">
        <f>B300</f>
        <v>340055914</v>
      </c>
      <c r="J300" s="33" t="str">
        <f t="shared" si="9"/>
        <v>Sabit Huraira</v>
      </c>
      <c r="K300" s="33"/>
      <c r="L300" s="33"/>
      <c r="M300" s="33">
        <f>IF(D300=E300,0,1)</f>
        <v>0</v>
      </c>
      <c r="N300" s="33"/>
      <c r="O300" s="33"/>
      <c r="P300" s="5" t="s">
        <v>3716</v>
      </c>
      <c r="Q300" s="2" t="s">
        <v>3717</v>
      </c>
      <c r="R300" s="41">
        <f t="shared" si="11"/>
        <v>10</v>
      </c>
      <c r="S300" s="14"/>
      <c r="T300" s="14"/>
      <c r="U300" s="14"/>
      <c r="V300" s="14"/>
      <c r="W300" s="14"/>
      <c r="X300" s="14"/>
      <c r="Y300" s="14"/>
      <c r="Z300" s="14"/>
      <c r="AA300" s="14" t="s">
        <v>786</v>
      </c>
      <c r="AB300" s="14"/>
      <c r="AC300" s="14"/>
      <c r="AD300" s="14"/>
      <c r="AE300" s="14"/>
    </row>
    <row r="301" spans="1:31">
      <c r="A301" s="33">
        <v>45488.3696503588</v>
      </c>
      <c r="B301" s="33">
        <v>340055914</v>
      </c>
      <c r="C301" s="42" t="s">
        <v>2825</v>
      </c>
      <c r="D301" s="14" t="s">
        <v>166</v>
      </c>
      <c r="E301" s="43" t="str">
        <f>VLOOKUP(C301,P$2:Q$539,2,FALSE)</f>
        <v>Irsyad Fadhil Asyraf</v>
      </c>
      <c r="F301" s="33"/>
      <c r="G301" s="42" t="str">
        <f t="shared" si="7"/>
        <v>222112116</v>
      </c>
      <c r="H301" s="33" t="str">
        <f t="shared" si="8"/>
        <v>Irsyad Fadhil Asyraf</v>
      </c>
      <c r="I301" s="42">
        <f>B301</f>
        <v>340055914</v>
      </c>
      <c r="J301" s="33" t="str">
        <f t="shared" si="9"/>
        <v>Sabit Huraira</v>
      </c>
      <c r="K301" s="33"/>
      <c r="L301" s="33"/>
      <c r="M301" s="33">
        <f>IF(D301=E301,0,1)</f>
        <v>0</v>
      </c>
      <c r="N301" s="33"/>
      <c r="O301" s="33"/>
      <c r="P301" s="46" t="s">
        <v>3725</v>
      </c>
      <c r="Q301" s="31" t="s">
        <v>686</v>
      </c>
      <c r="R301" s="41">
        <f t="shared" si="11"/>
        <v>11</v>
      </c>
      <c r="S301" s="14"/>
      <c r="T301" s="14"/>
      <c r="U301" s="14"/>
      <c r="V301" s="14"/>
      <c r="W301" s="14"/>
      <c r="X301" s="14"/>
      <c r="Y301" s="14"/>
      <c r="Z301" s="14"/>
      <c r="AA301" s="41" t="s">
        <v>5673</v>
      </c>
      <c r="AB301" s="41"/>
      <c r="AC301" s="41"/>
      <c r="AD301" s="41"/>
      <c r="AE301" s="14"/>
    </row>
    <row r="302" spans="1:31">
      <c r="A302" s="33">
        <v>45488.370504687497</v>
      </c>
      <c r="B302" s="33">
        <v>340055914</v>
      </c>
      <c r="C302" s="42" t="s">
        <v>2694</v>
      </c>
      <c r="D302" s="14" t="s">
        <v>167</v>
      </c>
      <c r="E302" s="43" t="str">
        <f>VLOOKUP(C302,P$2:Q$539,2,FALSE)</f>
        <v>Muhammad Hafiz Albab</v>
      </c>
      <c r="F302" s="33"/>
      <c r="G302" s="42" t="str">
        <f t="shared" si="7"/>
        <v>212112214</v>
      </c>
      <c r="H302" s="33" t="str">
        <f t="shared" si="8"/>
        <v>Muhammad Hafiz Albab</v>
      </c>
      <c r="I302" s="42">
        <f>B302</f>
        <v>340055914</v>
      </c>
      <c r="J302" s="33" t="str">
        <f t="shared" si="9"/>
        <v>Sabit Huraira</v>
      </c>
      <c r="K302" s="33"/>
      <c r="L302" s="33"/>
      <c r="M302" s="33">
        <f>IF(D302=E302,0,1)</f>
        <v>0</v>
      </c>
      <c r="N302" s="33"/>
      <c r="O302" s="33"/>
      <c r="P302" s="5" t="s">
        <v>3733</v>
      </c>
      <c r="Q302" s="2" t="s">
        <v>292</v>
      </c>
      <c r="R302" s="41">
        <f t="shared" si="11"/>
        <v>12</v>
      </c>
      <c r="S302" s="14"/>
      <c r="T302" s="14"/>
      <c r="U302" s="14"/>
      <c r="V302" s="14"/>
      <c r="W302" s="14"/>
      <c r="X302" s="14"/>
      <c r="Y302" s="14"/>
      <c r="Z302" s="14"/>
      <c r="AA302" s="41"/>
      <c r="AB302" s="41"/>
      <c r="AC302" s="41"/>
      <c r="AD302" s="41"/>
      <c r="AE302" s="14"/>
    </row>
    <row r="303" spans="1:31">
      <c r="A303" s="33">
        <v>45488.373728634302</v>
      </c>
      <c r="B303" s="33">
        <v>340015482</v>
      </c>
      <c r="C303" s="42" t="s">
        <v>2337</v>
      </c>
      <c r="D303" s="14" t="s">
        <v>301</v>
      </c>
      <c r="E303" s="43" t="str">
        <f>VLOOKUP(C303,P$2:Q$539,2,FALSE)</f>
        <v>Hans Tikynaro Manurung</v>
      </c>
      <c r="F303" s="33"/>
      <c r="G303" s="42" t="str">
        <f t="shared" si="7"/>
        <v>222112089</v>
      </c>
      <c r="H303" s="33" t="str">
        <f t="shared" si="8"/>
        <v>Hans Tikynaro Manurung</v>
      </c>
      <c r="I303" s="42">
        <f>B303</f>
        <v>340015482</v>
      </c>
      <c r="J303" s="33" t="str">
        <f t="shared" si="9"/>
        <v>Widiastuti</v>
      </c>
      <c r="K303" s="33"/>
      <c r="L303" s="33"/>
      <c r="M303" s="33">
        <f>IF(D303=E303,0,1)</f>
        <v>0</v>
      </c>
      <c r="N303" s="33"/>
      <c r="O303" s="33"/>
      <c r="P303" s="5" t="s">
        <v>3741</v>
      </c>
      <c r="Q303" s="2" t="s">
        <v>355</v>
      </c>
      <c r="R303" s="41">
        <f t="shared" si="11"/>
        <v>13</v>
      </c>
      <c r="S303" s="14"/>
      <c r="T303" s="14"/>
      <c r="U303" s="14"/>
      <c r="V303" s="14"/>
      <c r="W303" s="14"/>
      <c r="X303" s="14"/>
      <c r="Y303" s="14"/>
      <c r="Z303" s="14"/>
      <c r="AA303" s="41" t="s">
        <v>5674</v>
      </c>
      <c r="AB303" s="41"/>
      <c r="AC303" s="41"/>
      <c r="AD303" s="41"/>
      <c r="AE303" s="14"/>
    </row>
    <row r="304" spans="1:31">
      <c r="A304" s="33">
        <v>45488.373728634302</v>
      </c>
      <c r="B304" s="33">
        <v>340015482</v>
      </c>
      <c r="C304" s="42" t="s">
        <v>3975</v>
      </c>
      <c r="D304" s="14" t="s">
        <v>303</v>
      </c>
      <c r="E304" s="43" t="str">
        <f>VLOOKUP(C304,P$2:Q$539,2,FALSE)</f>
        <v>Izhar Amal Pramuditya</v>
      </c>
      <c r="F304" s="33"/>
      <c r="G304" s="42" t="str">
        <f t="shared" si="7"/>
        <v>222112118</v>
      </c>
      <c r="H304" s="33" t="str">
        <f t="shared" si="8"/>
        <v>Izhar Amal Pramuditya</v>
      </c>
      <c r="I304" s="42">
        <f>B304</f>
        <v>340015482</v>
      </c>
      <c r="J304" s="33" t="str">
        <f t="shared" si="9"/>
        <v>Widiastuti</v>
      </c>
      <c r="K304" s="33"/>
      <c r="L304" s="33"/>
      <c r="M304" s="33">
        <f>IF(D304=E304,0,1)</f>
        <v>0</v>
      </c>
      <c r="N304" s="33"/>
      <c r="O304" s="33"/>
      <c r="P304" s="5" t="s">
        <v>3747</v>
      </c>
      <c r="Q304" s="2" t="s">
        <v>917</v>
      </c>
      <c r="R304" s="41">
        <f t="shared" si="11"/>
        <v>14</v>
      </c>
      <c r="S304" s="14"/>
      <c r="T304" s="14"/>
      <c r="U304" s="14"/>
      <c r="V304" s="14"/>
      <c r="W304" s="14"/>
      <c r="X304" s="14"/>
      <c r="Y304" s="14"/>
      <c r="Z304" s="14"/>
      <c r="AA304" s="41" t="s">
        <v>5682</v>
      </c>
      <c r="AB304" s="41"/>
      <c r="AC304" s="41"/>
      <c r="AD304" s="41"/>
      <c r="AE304" s="14"/>
    </row>
    <row r="305" spans="1:31">
      <c r="A305" s="33">
        <v>45488.373728634302</v>
      </c>
      <c r="B305" s="33">
        <v>340015482</v>
      </c>
      <c r="C305" s="42" t="s">
        <v>2978</v>
      </c>
      <c r="D305" s="14" t="s">
        <v>304</v>
      </c>
      <c r="E305" s="43" t="str">
        <f>VLOOKUP(C305,P$2:Q$539,2,FALSE)</f>
        <v>Muhammad Aswan Aziz</v>
      </c>
      <c r="F305" s="33"/>
      <c r="G305" s="42" t="str">
        <f t="shared" si="7"/>
        <v>212112208</v>
      </c>
      <c r="H305" s="33" t="str">
        <f t="shared" si="8"/>
        <v>Muhammad Aswan Aziz</v>
      </c>
      <c r="I305" s="42">
        <f>B305</f>
        <v>340015482</v>
      </c>
      <c r="J305" s="33" t="str">
        <f t="shared" si="9"/>
        <v>Widiastuti</v>
      </c>
      <c r="K305" s="33"/>
      <c r="L305" s="33"/>
      <c r="M305" s="33">
        <f>IF(D305=E305,0,1)</f>
        <v>0</v>
      </c>
      <c r="N305" s="33"/>
      <c r="O305" s="33"/>
      <c r="P305" s="5" t="s">
        <v>3758</v>
      </c>
      <c r="Q305" s="2" t="s">
        <v>356</v>
      </c>
      <c r="R305" s="41">
        <f t="shared" si="11"/>
        <v>15</v>
      </c>
      <c r="S305" s="14"/>
      <c r="T305" s="14"/>
      <c r="U305" s="14"/>
      <c r="V305" s="14"/>
      <c r="W305" s="14"/>
      <c r="X305" s="14"/>
      <c r="Y305" s="14"/>
      <c r="Z305" s="14"/>
      <c r="AA305" s="14" t="s">
        <v>166</v>
      </c>
      <c r="AB305" s="14"/>
      <c r="AC305" s="14"/>
      <c r="AD305" s="14"/>
      <c r="AE305" s="14"/>
    </row>
    <row r="306" spans="1:31">
      <c r="A306" s="33">
        <v>45488.373728634302</v>
      </c>
      <c r="B306" s="33">
        <v>340015482</v>
      </c>
      <c r="C306" s="42" t="s">
        <v>5569</v>
      </c>
      <c r="D306" s="14" t="s">
        <v>307</v>
      </c>
      <c r="E306" s="43" t="str">
        <f>VLOOKUP(C306,P$2:Q$539,2,FALSE)</f>
        <v>Muhammad Yusuf</v>
      </c>
      <c r="F306" s="33"/>
      <c r="G306" s="42" t="str">
        <f t="shared" si="7"/>
        <v>212011264</v>
      </c>
      <c r="H306" s="33" t="str">
        <f t="shared" si="8"/>
        <v>Muhammad Yusuf</v>
      </c>
      <c r="I306" s="42">
        <f>B306</f>
        <v>340015482</v>
      </c>
      <c r="J306" s="33" t="str">
        <f t="shared" si="9"/>
        <v>Widiastuti</v>
      </c>
      <c r="K306" s="33"/>
      <c r="L306" s="33"/>
      <c r="M306" s="33">
        <f>IF(D306=E306,0,1)</f>
        <v>0</v>
      </c>
      <c r="N306" s="33"/>
      <c r="O306" s="33"/>
      <c r="P306" s="5" t="s">
        <v>3766</v>
      </c>
      <c r="Q306" s="2" t="s">
        <v>906</v>
      </c>
      <c r="R306" s="41">
        <f t="shared" si="11"/>
        <v>16</v>
      </c>
      <c r="S306" s="14"/>
      <c r="T306" s="14"/>
      <c r="U306" s="14"/>
      <c r="V306" s="14"/>
      <c r="W306" s="14"/>
      <c r="X306" s="14"/>
      <c r="Y306" s="14"/>
      <c r="Z306" s="14"/>
      <c r="AA306" s="14" t="s">
        <v>303</v>
      </c>
      <c r="AB306" s="14"/>
      <c r="AC306" s="14"/>
      <c r="AD306" s="14"/>
      <c r="AE306" s="14"/>
    </row>
    <row r="307" spans="1:31">
      <c r="A307" s="33">
        <v>45488.373728634302</v>
      </c>
      <c r="B307" s="33">
        <v>340015482</v>
      </c>
      <c r="C307" s="42" t="s">
        <v>4335</v>
      </c>
      <c r="D307" s="14" t="s">
        <v>305</v>
      </c>
      <c r="E307" s="43" t="str">
        <f>VLOOKUP(C307,P$2:Q$539,2,FALSE)</f>
        <v>Naila Kamilia Hasna Safitri</v>
      </c>
      <c r="F307" s="33"/>
      <c r="G307" s="42" t="str">
        <f t="shared" si="7"/>
        <v>212112239</v>
      </c>
      <c r="H307" s="33" t="str">
        <f t="shared" si="8"/>
        <v>Naila Kamilia Hasna Safitri</v>
      </c>
      <c r="I307" s="42">
        <f>B307</f>
        <v>340015482</v>
      </c>
      <c r="J307" s="33" t="str">
        <f t="shared" si="9"/>
        <v>Widiastuti</v>
      </c>
      <c r="K307" s="33"/>
      <c r="L307" s="33"/>
      <c r="M307" s="33">
        <f>IF(D307=E307,0,1)</f>
        <v>0</v>
      </c>
      <c r="N307" s="33"/>
      <c r="O307" s="33"/>
      <c r="P307" s="5" t="s">
        <v>3775</v>
      </c>
      <c r="Q307" s="2" t="s">
        <v>179</v>
      </c>
      <c r="R307" s="41">
        <f t="shared" si="11"/>
        <v>17</v>
      </c>
      <c r="S307" s="14"/>
      <c r="T307" s="14"/>
      <c r="U307" s="14"/>
      <c r="V307" s="14"/>
      <c r="W307" s="14"/>
      <c r="X307" s="14"/>
      <c r="Y307" s="14"/>
      <c r="Z307" s="14"/>
      <c r="AA307" s="14" t="s">
        <v>257</v>
      </c>
      <c r="AB307" s="14"/>
      <c r="AC307" s="14"/>
      <c r="AD307" s="14"/>
      <c r="AE307" s="14"/>
    </row>
    <row r="308" spans="1:31">
      <c r="A308" s="33">
        <v>45488.387274861103</v>
      </c>
      <c r="B308" s="33">
        <v>340058269</v>
      </c>
      <c r="C308" s="42" t="s">
        <v>2414</v>
      </c>
      <c r="D308" s="14" t="s">
        <v>5642</v>
      </c>
      <c r="E308" s="43" t="str">
        <f>VLOOKUP(C308,P$2:Q$539,2,FALSE)</f>
        <v>Hadisha Shafa Anasya</v>
      </c>
      <c r="F308" s="33"/>
      <c r="G308" s="42" t="str">
        <f t="shared" si="7"/>
        <v>112212630</v>
      </c>
      <c r="H308" s="33" t="str">
        <f t="shared" si="8"/>
        <v>Hadisha Shafa Anasya</v>
      </c>
      <c r="I308" s="42">
        <f>B308</f>
        <v>340058269</v>
      </c>
      <c r="J308" s="33" t="str">
        <f t="shared" si="9"/>
        <v>Giovanni Sandi Perdana Putra</v>
      </c>
      <c r="K308" s="33"/>
      <c r="L308" s="33"/>
      <c r="M308" s="33">
        <v>0</v>
      </c>
      <c r="N308" s="33"/>
      <c r="O308" s="33"/>
      <c r="P308" s="5" t="s">
        <v>3783</v>
      </c>
      <c r="Q308" s="2" t="s">
        <v>374</v>
      </c>
      <c r="R308" s="41">
        <f t="shared" si="11"/>
        <v>18</v>
      </c>
      <c r="S308" s="14"/>
      <c r="T308" s="14"/>
      <c r="U308" s="14"/>
      <c r="V308" s="14"/>
      <c r="W308" s="14"/>
      <c r="X308" s="14"/>
      <c r="Y308" s="14"/>
      <c r="Z308" s="14"/>
      <c r="AA308" s="14" t="s">
        <v>731</v>
      </c>
      <c r="AB308" s="14"/>
      <c r="AC308" s="14"/>
      <c r="AD308" s="14"/>
      <c r="AE308" s="14"/>
    </row>
    <row r="309" spans="1:31">
      <c r="A309" s="33">
        <v>45488.387274861103</v>
      </c>
      <c r="B309" s="33">
        <v>340058269</v>
      </c>
      <c r="C309" s="42" t="s">
        <v>1888</v>
      </c>
      <c r="D309" s="14" t="s">
        <v>265</v>
      </c>
      <c r="E309" s="43" t="str">
        <f>VLOOKUP(C309,P$2:Q$539,2,FALSE)</f>
        <v>Ni Ketut Pebriantini</v>
      </c>
      <c r="F309" s="33"/>
      <c r="G309" s="42" t="str">
        <f t="shared" si="7"/>
        <v>112212790</v>
      </c>
      <c r="H309" s="33" t="str">
        <f t="shared" si="8"/>
        <v>Ni Ketut Pebriantini</v>
      </c>
      <c r="I309" s="42">
        <f>B309</f>
        <v>340058269</v>
      </c>
      <c r="J309" s="33" t="str">
        <f t="shared" si="9"/>
        <v>Giovanni Sandi Perdana Putra</v>
      </c>
      <c r="K309" s="33"/>
      <c r="L309" s="33"/>
      <c r="M309" s="33">
        <f>IF(D309=E309,0,1)</f>
        <v>0</v>
      </c>
      <c r="N309" s="33"/>
      <c r="O309" s="33"/>
      <c r="P309" s="44" t="s">
        <v>3792</v>
      </c>
      <c r="Q309" s="35" t="s">
        <v>414</v>
      </c>
      <c r="R309" s="41">
        <f t="shared" si="11"/>
        <v>19</v>
      </c>
      <c r="S309" s="14"/>
      <c r="T309" s="14"/>
      <c r="U309" s="14"/>
      <c r="V309" s="14"/>
      <c r="W309" s="14"/>
      <c r="X309" s="14"/>
      <c r="Y309" s="14"/>
      <c r="Z309" s="14"/>
      <c r="AA309" s="14" t="s">
        <v>715</v>
      </c>
      <c r="AB309" s="14"/>
      <c r="AC309" s="14"/>
      <c r="AD309" s="14"/>
      <c r="AE309" s="14"/>
    </row>
    <row r="310" spans="1:31">
      <c r="A310" s="33">
        <v>45488.387274861103</v>
      </c>
      <c r="B310" s="33">
        <v>340058269</v>
      </c>
      <c r="C310" s="42" t="s">
        <v>2685</v>
      </c>
      <c r="D310" s="14" t="s">
        <v>269</v>
      </c>
      <c r="E310" s="43" t="str">
        <f>VLOOKUP(C310,P$2:Q$539,2,FALSE)</f>
        <v>Sitti Nurhasana</v>
      </c>
      <c r="F310" s="33"/>
      <c r="G310" s="42" t="str">
        <f t="shared" si="7"/>
        <v>112212886</v>
      </c>
      <c r="H310" s="33" t="str">
        <f t="shared" si="8"/>
        <v>Sitti Nurhasana</v>
      </c>
      <c r="I310" s="42">
        <f>B310</f>
        <v>340058269</v>
      </c>
      <c r="J310" s="33" t="str">
        <f t="shared" si="9"/>
        <v>Giovanni Sandi Perdana Putra</v>
      </c>
      <c r="K310" s="33"/>
      <c r="L310" s="33"/>
      <c r="M310" s="33">
        <f>IF(D310=E310,0,1)</f>
        <v>0</v>
      </c>
      <c r="N310" s="33"/>
      <c r="O310" s="33"/>
      <c r="P310" s="44" t="s">
        <v>3800</v>
      </c>
      <c r="Q310" s="35" t="s">
        <v>736</v>
      </c>
      <c r="R310" s="41">
        <f t="shared" si="11"/>
        <v>20</v>
      </c>
      <c r="S310" s="14"/>
      <c r="T310" s="14"/>
      <c r="U310" s="14"/>
      <c r="V310" s="14"/>
      <c r="W310" s="14"/>
      <c r="X310" s="14"/>
      <c r="Y310" s="14"/>
      <c r="Z310" s="14"/>
      <c r="AA310" s="41"/>
      <c r="AB310" s="41"/>
      <c r="AC310" s="41"/>
      <c r="AD310" s="41"/>
      <c r="AE310" s="14"/>
    </row>
    <row r="311" spans="1:31">
      <c r="A311" s="33">
        <v>45488.388905856496</v>
      </c>
      <c r="B311" s="33">
        <v>340057795</v>
      </c>
      <c r="C311" s="42" t="s">
        <v>5498</v>
      </c>
      <c r="D311" s="14" t="s">
        <v>844</v>
      </c>
      <c r="E311" s="43" t="str">
        <f>VLOOKUP(C311,P$2:Q$539,2,FALSE)</f>
        <v>Nur Aisya Aurellia</v>
      </c>
      <c r="F311" s="33"/>
      <c r="G311" s="42" t="str">
        <f t="shared" si="7"/>
        <v>212112267</v>
      </c>
      <c r="H311" s="33" t="str">
        <f t="shared" si="8"/>
        <v>Nur Aisya Aurellia</v>
      </c>
      <c r="I311" s="42">
        <f>B311</f>
        <v>340057795</v>
      </c>
      <c r="J311" s="33" t="str">
        <f t="shared" si="9"/>
        <v>Agustina Elisa Dyah Purwandari</v>
      </c>
      <c r="K311" s="33"/>
      <c r="L311" s="33"/>
      <c r="M311" s="33">
        <f>IF(D311=E311,0,1)</f>
        <v>0</v>
      </c>
      <c r="N311" s="33"/>
      <c r="O311" s="33"/>
      <c r="P311" s="5" t="s">
        <v>3808</v>
      </c>
      <c r="Q311" s="2" t="s">
        <v>415</v>
      </c>
      <c r="R311" s="41">
        <f t="shared" si="11"/>
        <v>21</v>
      </c>
      <c r="S311" s="14"/>
      <c r="T311" s="14"/>
      <c r="U311" s="14"/>
      <c r="V311" s="14"/>
      <c r="W311" s="14"/>
      <c r="X311" s="14"/>
      <c r="Y311" s="14"/>
      <c r="Z311" s="14"/>
      <c r="AA311" s="14" t="s">
        <v>639</v>
      </c>
      <c r="AB311" s="14"/>
      <c r="AC311" s="14"/>
      <c r="AD311" s="14"/>
      <c r="AE311" s="14"/>
    </row>
    <row r="312" spans="1:31">
      <c r="A312" s="33">
        <v>45488.392675543997</v>
      </c>
      <c r="B312" s="33">
        <v>340057255</v>
      </c>
      <c r="C312" s="42" t="s">
        <v>3775</v>
      </c>
      <c r="D312" s="14" t="s">
        <v>179</v>
      </c>
      <c r="E312" s="43" t="str">
        <f>VLOOKUP(C312,P$2:Q$539,2,FALSE)</f>
        <v>Rifka Humaira</v>
      </c>
      <c r="F312" s="33"/>
      <c r="G312" s="42" t="str">
        <f t="shared" si="7"/>
        <v>222112321</v>
      </c>
      <c r="H312" s="33" t="str">
        <f t="shared" si="8"/>
        <v>Rifka Humaira</v>
      </c>
      <c r="I312" s="42">
        <f>B312</f>
        <v>340057255</v>
      </c>
      <c r="J312" s="33" t="str">
        <f t="shared" si="9"/>
        <v>Abdur Rasyid Karim Amrullah</v>
      </c>
      <c r="K312" s="33"/>
      <c r="L312" s="33"/>
      <c r="M312" s="33">
        <f>IF(D312=E312,0,1)</f>
        <v>0</v>
      </c>
      <c r="N312" s="33"/>
      <c r="O312" s="33"/>
      <c r="P312" s="44" t="s">
        <v>3816</v>
      </c>
      <c r="Q312" s="35" t="s">
        <v>619</v>
      </c>
      <c r="R312" s="41">
        <f t="shared" si="11"/>
        <v>22</v>
      </c>
      <c r="S312" s="14"/>
      <c r="T312" s="14"/>
      <c r="U312" s="14"/>
      <c r="V312" s="14"/>
      <c r="W312" s="14"/>
      <c r="X312" s="14"/>
      <c r="Y312" s="14"/>
      <c r="Z312" s="14"/>
      <c r="AA312" s="14" t="s">
        <v>237</v>
      </c>
      <c r="AB312" s="14"/>
      <c r="AC312" s="14"/>
      <c r="AD312" s="14"/>
      <c r="AE312" s="14"/>
    </row>
    <row r="313" spans="1:31">
      <c r="A313" s="33">
        <v>45488.392916574099</v>
      </c>
      <c r="B313" s="33">
        <v>340015786</v>
      </c>
      <c r="C313" s="42" t="s">
        <v>2714</v>
      </c>
      <c r="D313" s="14" t="s">
        <v>339</v>
      </c>
      <c r="E313" s="43" t="str">
        <f>VLOOKUP(C313,P$2:Q$539,2,FALSE)</f>
        <v>Amelia Rahel Sigalingging</v>
      </c>
      <c r="F313" s="33"/>
      <c r="G313" s="42" t="str">
        <f t="shared" si="7"/>
        <v>112212492</v>
      </c>
      <c r="H313" s="33" t="str">
        <f t="shared" si="8"/>
        <v>Amelia Rahel Sigalingging</v>
      </c>
      <c r="I313" s="42">
        <f>B313</f>
        <v>340015786</v>
      </c>
      <c r="J313" s="33" t="str">
        <f t="shared" si="9"/>
        <v>Eko Sucahyono</v>
      </c>
      <c r="K313" s="33"/>
      <c r="L313" s="33"/>
      <c r="M313" s="33">
        <f>IF(D313=E313,0,1)</f>
        <v>0</v>
      </c>
      <c r="N313" s="33"/>
      <c r="O313" s="33"/>
      <c r="P313" s="44" t="s">
        <v>3824</v>
      </c>
      <c r="Q313" s="35" t="s">
        <v>3825</v>
      </c>
      <c r="R313" s="41">
        <f t="shared" si="11"/>
        <v>23</v>
      </c>
      <c r="S313" s="14"/>
      <c r="T313" s="14"/>
      <c r="U313" s="14"/>
      <c r="V313" s="14"/>
      <c r="W313" s="14"/>
      <c r="X313" s="14"/>
      <c r="Y313" s="14"/>
      <c r="Z313" s="14"/>
      <c r="AA313" s="14" t="s">
        <v>239</v>
      </c>
      <c r="AB313" s="14"/>
      <c r="AC313" s="14"/>
      <c r="AD313" s="14"/>
      <c r="AE313" s="14"/>
    </row>
    <row r="314" spans="1:31">
      <c r="A314" s="33">
        <v>45488.393246631902</v>
      </c>
      <c r="B314" s="33">
        <v>340017295</v>
      </c>
      <c r="C314" s="42" t="s">
        <v>5464</v>
      </c>
      <c r="D314" s="14" t="s">
        <v>87</v>
      </c>
      <c r="E314" s="43" t="str">
        <f>VLOOKUP(C314,P$2:Q$539,2,FALSE)</f>
        <v>Aisyah Anjani Putri Siregar</v>
      </c>
      <c r="F314" s="33"/>
      <c r="G314" s="42" t="str">
        <f t="shared" si="7"/>
        <v>212111868</v>
      </c>
      <c r="H314" s="33" t="str">
        <f t="shared" si="8"/>
        <v>Aisyah Anjani Putri Siregar</v>
      </c>
      <c r="I314" s="42">
        <f>B314</f>
        <v>340017295</v>
      </c>
      <c r="J314" s="33" t="str">
        <f t="shared" si="9"/>
        <v>Aan Budhi Willyana</v>
      </c>
      <c r="K314" s="33"/>
      <c r="L314" s="33"/>
      <c r="M314" s="33">
        <f>IF(D314=E314,0,1)</f>
        <v>0</v>
      </c>
      <c r="N314" s="33"/>
      <c r="O314" s="33"/>
      <c r="P314" s="5" t="s">
        <v>3832</v>
      </c>
      <c r="Q314" s="2" t="s">
        <v>732</v>
      </c>
      <c r="R314" s="41">
        <f t="shared" si="11"/>
        <v>24</v>
      </c>
      <c r="S314" s="14"/>
      <c r="T314" s="14"/>
      <c r="U314" s="14"/>
      <c r="V314" s="14"/>
      <c r="W314" s="14"/>
      <c r="X314" s="14"/>
      <c r="Y314" s="14"/>
      <c r="Z314" s="14"/>
      <c r="AA314" s="14" t="s">
        <v>130</v>
      </c>
      <c r="AB314" s="14"/>
      <c r="AC314" s="14"/>
      <c r="AD314" s="14"/>
      <c r="AE314" s="14"/>
    </row>
    <row r="315" spans="1:31">
      <c r="A315" s="33">
        <v>45488.393246631902</v>
      </c>
      <c r="B315" s="33">
        <v>340017295</v>
      </c>
      <c r="C315" s="42" t="s">
        <v>1424</v>
      </c>
      <c r="D315" s="14" t="s">
        <v>84</v>
      </c>
      <c r="E315" s="43" t="str">
        <f>VLOOKUP(C315,P$2:Q$539,2,FALSE)</f>
        <v>ARI MULYADI ABERSON SILALAHI SIDEBANG</v>
      </c>
      <c r="F315" s="33"/>
      <c r="G315" s="42" t="str">
        <f t="shared" si="7"/>
        <v>222111919</v>
      </c>
      <c r="H315" s="33" t="str">
        <f t="shared" si="8"/>
        <v>ARI MULYADI ABERSON SILALAHI SIDEBANG</v>
      </c>
      <c r="I315" s="42">
        <f>B315</f>
        <v>340017295</v>
      </c>
      <c r="J315" s="33" t="str">
        <f t="shared" si="9"/>
        <v>Aan Budhi Willyana</v>
      </c>
      <c r="K315" s="33"/>
      <c r="L315" s="33"/>
      <c r="M315" s="33">
        <f>IF(D315=E315,0,1)</f>
        <v>0</v>
      </c>
      <c r="N315" s="51"/>
      <c r="O315" s="51"/>
      <c r="P315" s="5" t="s">
        <v>3842</v>
      </c>
      <c r="Q315" s="2" t="s">
        <v>412</v>
      </c>
      <c r="R315" s="41">
        <f t="shared" si="11"/>
        <v>25</v>
      </c>
      <c r="S315" s="14"/>
      <c r="T315" s="14"/>
      <c r="U315" s="14"/>
      <c r="V315" s="14"/>
      <c r="W315" s="14"/>
      <c r="X315" s="14"/>
      <c r="Y315" s="14"/>
      <c r="Z315" s="14"/>
      <c r="AA315" s="14" t="s">
        <v>460</v>
      </c>
      <c r="AB315" s="14"/>
      <c r="AC315" s="14"/>
      <c r="AD315" s="14"/>
      <c r="AE315" s="14"/>
    </row>
    <row r="316" spans="1:31">
      <c r="A316" s="33">
        <v>45488.393246631902</v>
      </c>
      <c r="B316" s="33">
        <v>340017295</v>
      </c>
      <c r="C316" s="42" t="s">
        <v>1954</v>
      </c>
      <c r="D316" s="14" t="s">
        <v>1955</v>
      </c>
      <c r="E316" s="43" t="str">
        <f>VLOOKUP(C316,P$2:Q$539,2,FALSE)</f>
        <v>Elgresia Egita Br Perangin-angin</v>
      </c>
      <c r="F316" s="33"/>
      <c r="G316" s="42" t="str">
        <f t="shared" si="7"/>
        <v>222112010</v>
      </c>
      <c r="H316" s="33" t="str">
        <f t="shared" si="8"/>
        <v>Elgresia Egita Br Perangin-angin</v>
      </c>
      <c r="I316" s="42">
        <f>B316</f>
        <v>340017295</v>
      </c>
      <c r="J316" s="33" t="str">
        <f t="shared" si="9"/>
        <v>Aan Budhi Willyana</v>
      </c>
      <c r="K316" s="33"/>
      <c r="L316" s="33"/>
      <c r="M316" s="33">
        <f>IF(D316=E316,0,1)</f>
        <v>0</v>
      </c>
      <c r="N316" s="33"/>
      <c r="O316" s="33"/>
      <c r="P316" s="5" t="s">
        <v>3849</v>
      </c>
      <c r="Q316" s="2" t="s">
        <v>833</v>
      </c>
      <c r="R316" s="41">
        <f t="shared" si="11"/>
        <v>26</v>
      </c>
      <c r="S316" s="14"/>
      <c r="T316" s="14"/>
      <c r="U316" s="14"/>
      <c r="V316" s="14"/>
      <c r="W316" s="14"/>
      <c r="X316" s="14"/>
      <c r="Y316" s="14"/>
      <c r="Z316" s="14"/>
      <c r="AA316" s="14" t="s">
        <v>490</v>
      </c>
      <c r="AB316" s="14"/>
      <c r="AC316" s="14"/>
      <c r="AD316" s="14"/>
      <c r="AE316" s="14"/>
    </row>
    <row r="317" spans="1:31">
      <c r="A317" s="33">
        <v>45488.393246631902</v>
      </c>
      <c r="B317" s="33">
        <v>340017295</v>
      </c>
      <c r="C317" s="42" t="s">
        <v>2783</v>
      </c>
      <c r="D317" s="14" t="s">
        <v>86</v>
      </c>
      <c r="E317" s="43" t="str">
        <f>VLOOKUP(C317,P$2:Q$539,2,FALSE)</f>
        <v>Guswana Adventus</v>
      </c>
      <c r="F317" s="33"/>
      <c r="G317" s="42" t="str">
        <f t="shared" si="7"/>
        <v>222112082</v>
      </c>
      <c r="H317" s="33" t="str">
        <f t="shared" si="8"/>
        <v>Guswana Adventus</v>
      </c>
      <c r="I317" s="42">
        <f>B317</f>
        <v>340017295</v>
      </c>
      <c r="J317" s="33" t="str">
        <f t="shared" si="9"/>
        <v>Aan Budhi Willyana</v>
      </c>
      <c r="K317" s="33"/>
      <c r="L317" s="33"/>
      <c r="M317" s="33">
        <f>IF(D317=E317,0,1)</f>
        <v>0</v>
      </c>
      <c r="N317" s="33"/>
      <c r="O317" s="33"/>
      <c r="P317" s="5" t="s">
        <v>3860</v>
      </c>
      <c r="Q317" s="2" t="s">
        <v>3861</v>
      </c>
      <c r="R317" s="41">
        <f t="shared" si="11"/>
        <v>27</v>
      </c>
      <c r="S317" s="14"/>
      <c r="T317" s="14"/>
      <c r="U317" s="14"/>
      <c r="V317" s="14"/>
      <c r="W317" s="14"/>
      <c r="X317" s="14"/>
      <c r="Y317" s="14"/>
      <c r="Z317" s="14"/>
      <c r="AA317" s="14" t="s">
        <v>313</v>
      </c>
      <c r="AB317" s="14"/>
      <c r="AC317" s="14"/>
      <c r="AD317" s="14"/>
      <c r="AE317" s="14"/>
    </row>
    <row r="318" spans="1:31">
      <c r="A318" s="33">
        <v>45488.393246631902</v>
      </c>
      <c r="B318" s="33">
        <v>340017295</v>
      </c>
      <c r="C318" s="42" t="s">
        <v>1385</v>
      </c>
      <c r="D318" s="14" t="s">
        <v>83</v>
      </c>
      <c r="E318" s="43" t="str">
        <f>VLOOKUP(C318,P$2:Q$539,2,FALSE)</f>
        <v>Sonya Ananta Panjaitan</v>
      </c>
      <c r="F318" s="33"/>
      <c r="G318" s="42" t="str">
        <f t="shared" si="7"/>
        <v>222112377</v>
      </c>
      <c r="H318" s="33" t="str">
        <f t="shared" si="8"/>
        <v>Sonya Ananta Panjaitan</v>
      </c>
      <c r="I318" s="42">
        <f>B318</f>
        <v>340017295</v>
      </c>
      <c r="J318" s="33" t="str">
        <f t="shared" si="9"/>
        <v>Aan Budhi Willyana</v>
      </c>
      <c r="K318" s="33"/>
      <c r="L318" s="33"/>
      <c r="M318" s="33">
        <f>IF(D318=E318,0,1)</f>
        <v>0</v>
      </c>
      <c r="N318" s="33"/>
      <c r="O318" s="33"/>
      <c r="P318" s="5" t="s">
        <v>3867</v>
      </c>
      <c r="Q318" s="2" t="s">
        <v>465</v>
      </c>
      <c r="R318" s="41">
        <f t="shared" si="11"/>
        <v>28</v>
      </c>
      <c r="S318" s="14"/>
      <c r="T318" s="14"/>
      <c r="U318" s="14"/>
      <c r="V318" s="14"/>
      <c r="W318" s="14"/>
      <c r="X318" s="14"/>
      <c r="Y318" s="14"/>
      <c r="Z318" s="14"/>
      <c r="AA318" s="14" t="s">
        <v>530</v>
      </c>
      <c r="AB318" s="14"/>
      <c r="AC318" s="14"/>
      <c r="AD318" s="14"/>
      <c r="AE318" s="14"/>
    </row>
    <row r="319" spans="1:31">
      <c r="A319" s="33">
        <v>45488.393246631902</v>
      </c>
      <c r="B319" s="33">
        <v>340017295</v>
      </c>
      <c r="C319" s="42" t="s">
        <v>4496</v>
      </c>
      <c r="D319" s="14" t="s">
        <v>5652</v>
      </c>
      <c r="E319" s="43" t="str">
        <f>VLOOKUP(C319,P$2:Q$539,2,FALSE)</f>
        <v>Vhania Mutiara Indah Sinaga</v>
      </c>
      <c r="F319" s="33"/>
      <c r="G319" s="42" t="str">
        <f t="shared" si="7"/>
        <v>112212908</v>
      </c>
      <c r="H319" s="33" t="str">
        <f t="shared" si="8"/>
        <v>Vhania Mutiara Indah Sinaga</v>
      </c>
      <c r="I319" s="42">
        <f>B319</f>
        <v>340017295</v>
      </c>
      <c r="J319" s="33" t="str">
        <f t="shared" si="9"/>
        <v>Aan Budhi Willyana</v>
      </c>
      <c r="K319" s="33"/>
      <c r="L319" s="33"/>
      <c r="M319" s="33">
        <v>0</v>
      </c>
      <c r="N319" s="33"/>
      <c r="O319" s="33"/>
      <c r="P319" s="5" t="s">
        <v>3874</v>
      </c>
      <c r="Q319" s="2" t="s">
        <v>379</v>
      </c>
      <c r="R319" s="41">
        <f t="shared" si="11"/>
        <v>29</v>
      </c>
      <c r="S319" s="14"/>
      <c r="T319" s="14"/>
      <c r="U319" s="14"/>
      <c r="V319" s="14"/>
      <c r="W319" s="14"/>
      <c r="X319" s="14"/>
      <c r="Y319" s="14"/>
      <c r="Z319" s="14"/>
      <c r="AA319" s="41" t="s">
        <v>5675</v>
      </c>
      <c r="AB319" s="41"/>
      <c r="AC319" s="41"/>
      <c r="AD319" s="41"/>
      <c r="AE319" s="14"/>
    </row>
    <row r="320" spans="1:31">
      <c r="A320" s="33">
        <v>45488.397918819501</v>
      </c>
      <c r="B320" s="33">
        <v>3400123210</v>
      </c>
      <c r="C320" s="42" t="s">
        <v>4829</v>
      </c>
      <c r="D320" s="14" t="s">
        <v>333</v>
      </c>
      <c r="E320" s="43" t="str">
        <f>VLOOKUP(C320,P$2:Q$539,2,FALSE)</f>
        <v>Yoga Pratama</v>
      </c>
      <c r="F320" s="33"/>
      <c r="G320" s="42" t="str">
        <f t="shared" si="7"/>
        <v>222112419</v>
      </c>
      <c r="H320" s="33" t="str">
        <f t="shared" si="8"/>
        <v>Yoga Pratama</v>
      </c>
      <c r="I320" s="42">
        <f>B320</f>
        <v>3400123210</v>
      </c>
      <c r="J320" s="33" t="e">
        <f t="shared" si="9"/>
        <v>#N/A</v>
      </c>
      <c r="K320" s="33"/>
      <c r="L320" s="33"/>
      <c r="M320" s="33">
        <f>IF(D320=E320,0,1)</f>
        <v>0</v>
      </c>
      <c r="N320" s="33"/>
      <c r="O320" s="33"/>
      <c r="P320" s="5" t="s">
        <v>3883</v>
      </c>
      <c r="Q320" s="2" t="s">
        <v>840</v>
      </c>
      <c r="R320" s="41">
        <f t="shared" si="11"/>
        <v>30</v>
      </c>
      <c r="S320" s="14"/>
      <c r="T320" s="14"/>
      <c r="U320" s="14"/>
      <c r="V320" s="14"/>
      <c r="W320" s="14"/>
      <c r="X320" s="14"/>
      <c r="Y320" s="14"/>
      <c r="Z320" s="14"/>
      <c r="AA320" s="14" t="s">
        <v>616</v>
      </c>
      <c r="AB320" s="14"/>
      <c r="AC320" s="14"/>
      <c r="AD320" s="14"/>
      <c r="AE320" s="14"/>
    </row>
    <row r="321" spans="1:31">
      <c r="A321" s="33">
        <v>45488.414292083296</v>
      </c>
      <c r="B321" s="33">
        <v>340016478</v>
      </c>
      <c r="C321" s="42" t="s">
        <v>3176</v>
      </c>
      <c r="D321" s="14" t="s">
        <v>384</v>
      </c>
      <c r="E321" s="43" t="str">
        <f>VLOOKUP(C321,P$2:Q$539,2,FALSE)</f>
        <v>Indi Prilistiana</v>
      </c>
      <c r="F321" s="33"/>
      <c r="G321" s="42" t="str">
        <f t="shared" si="7"/>
        <v>112212667</v>
      </c>
      <c r="H321" s="33" t="str">
        <f t="shared" si="8"/>
        <v>Indi Prilistiana</v>
      </c>
      <c r="I321" s="42">
        <f>B321</f>
        <v>340016478</v>
      </c>
      <c r="J321" s="33" t="str">
        <f t="shared" si="9"/>
        <v>Ida Sofiarini</v>
      </c>
      <c r="K321" s="33"/>
      <c r="L321" s="33"/>
      <c r="M321" s="33">
        <f>IF(D321=E321,0,1)</f>
        <v>0</v>
      </c>
      <c r="N321" s="33"/>
      <c r="O321" s="45"/>
      <c r="P321" s="5" t="s">
        <v>3892</v>
      </c>
      <c r="Q321" s="2" t="s">
        <v>65</v>
      </c>
      <c r="R321" s="41">
        <f t="shared" si="11"/>
        <v>31</v>
      </c>
      <c r="S321" s="14"/>
      <c r="T321" s="14"/>
      <c r="U321" s="14"/>
      <c r="V321" s="14"/>
      <c r="W321" s="14"/>
      <c r="X321" s="14"/>
      <c r="Y321" s="14"/>
      <c r="Z321" s="14"/>
      <c r="AA321" s="14" t="s">
        <v>361</v>
      </c>
      <c r="AB321" s="14"/>
      <c r="AC321" s="14"/>
      <c r="AD321" s="14"/>
      <c r="AE321" s="14"/>
    </row>
    <row r="322" spans="1:31">
      <c r="A322" s="33">
        <v>45488.4208001273</v>
      </c>
      <c r="B322" s="33">
        <v>340016157</v>
      </c>
      <c r="C322" s="42" t="s">
        <v>5209</v>
      </c>
      <c r="D322" s="14" t="s">
        <v>524</v>
      </c>
      <c r="E322" s="43" t="str">
        <f>VLOOKUP(C322,P$2:Q$539,2,FALSE)</f>
        <v>Hasan Bahtiar Habibi</v>
      </c>
      <c r="F322" s="33"/>
      <c r="G322" s="42" t="str">
        <f t="shared" si="7"/>
        <v>222112091</v>
      </c>
      <c r="H322" s="33" t="str">
        <f t="shared" si="8"/>
        <v>Hasan Bahtiar Habibi</v>
      </c>
      <c r="I322" s="42">
        <f>B322</f>
        <v>340016157</v>
      </c>
      <c r="J322" s="33" t="str">
        <f t="shared" si="9"/>
        <v>Bambang Trianto</v>
      </c>
      <c r="K322" s="33"/>
      <c r="L322" s="33"/>
      <c r="M322" s="33">
        <f>IF(D322=E322,0,1)</f>
        <v>0</v>
      </c>
      <c r="N322" s="33"/>
      <c r="O322" s="33"/>
      <c r="P322" s="5" t="s">
        <v>3899</v>
      </c>
      <c r="Q322" s="2" t="s">
        <v>3900</v>
      </c>
      <c r="R322" s="41">
        <f t="shared" si="11"/>
        <v>32</v>
      </c>
      <c r="S322" s="14"/>
      <c r="T322" s="14"/>
      <c r="U322" s="14"/>
      <c r="V322" s="14"/>
      <c r="W322" s="14"/>
      <c r="X322" s="14"/>
      <c r="Y322" s="14"/>
      <c r="Z322" s="14"/>
      <c r="AA322" s="14" t="s">
        <v>314</v>
      </c>
      <c r="AB322" s="14"/>
      <c r="AC322" s="14"/>
      <c r="AD322" s="14"/>
      <c r="AE322" s="14"/>
    </row>
    <row r="323" spans="1:31">
      <c r="A323" s="33">
        <v>45488.4208001273</v>
      </c>
      <c r="B323" s="33">
        <v>340016157</v>
      </c>
      <c r="C323" s="42" t="s">
        <v>4822</v>
      </c>
      <c r="D323" s="14" t="s">
        <v>522</v>
      </c>
      <c r="E323" s="43" t="str">
        <f>VLOOKUP(C323,P$2:Q$539,2,FALSE)</f>
        <v>Mutiara Friska Amalia</v>
      </c>
      <c r="F323" s="33"/>
      <c r="G323" s="42" t="str">
        <f t="shared" si="7"/>
        <v>222112229</v>
      </c>
      <c r="H323" s="33" t="str">
        <f t="shared" si="8"/>
        <v>Mutiara Friska Amalia</v>
      </c>
      <c r="I323" s="42">
        <f>B323</f>
        <v>340016157</v>
      </c>
      <c r="J323" s="33" t="str">
        <f t="shared" ref="J323:J385" si="12">VLOOKUP(I323,$AF$2:$AS$153,5,FALSE)</f>
        <v>Bambang Trianto</v>
      </c>
      <c r="K323" s="33"/>
      <c r="L323" s="33"/>
      <c r="M323" s="33">
        <f>IF(D323=E323,0,1)</f>
        <v>0</v>
      </c>
      <c r="N323" s="33"/>
      <c r="O323" s="33"/>
      <c r="P323" s="5" t="s">
        <v>3906</v>
      </c>
      <c r="Q323" s="2" t="s">
        <v>529</v>
      </c>
      <c r="R323" s="41">
        <f t="shared" si="11"/>
        <v>33</v>
      </c>
      <c r="S323" s="14"/>
      <c r="T323" s="14"/>
      <c r="U323" s="14"/>
      <c r="V323" s="14"/>
      <c r="W323" s="14"/>
      <c r="X323" s="14"/>
      <c r="Y323" s="14"/>
      <c r="Z323" s="14"/>
      <c r="AA323" s="14" t="s">
        <v>492</v>
      </c>
      <c r="AB323" s="14"/>
      <c r="AC323" s="14"/>
      <c r="AD323" s="14"/>
      <c r="AE323" s="14"/>
    </row>
    <row r="324" spans="1:31">
      <c r="A324" s="33">
        <v>45488.421660775501</v>
      </c>
      <c r="B324" s="33">
        <v>340019181</v>
      </c>
      <c r="C324" s="42" t="s">
        <v>4940</v>
      </c>
      <c r="D324" s="14" t="s">
        <v>201</v>
      </c>
      <c r="E324" s="43" t="str">
        <f>VLOOKUP(C324,P$2:Q$539,2,FALSE)</f>
        <v>RATIH RESTIANI</v>
      </c>
      <c r="F324" s="33"/>
      <c r="G324" s="42" t="str">
        <f t="shared" si="7"/>
        <v>212112308</v>
      </c>
      <c r="H324" s="33" t="str">
        <f t="shared" si="8"/>
        <v>RATIH RESTIANI</v>
      </c>
      <c r="I324" s="42">
        <f>B324</f>
        <v>340019181</v>
      </c>
      <c r="J324" s="33" t="str">
        <f t="shared" si="12"/>
        <v>Fithriyah</v>
      </c>
      <c r="K324" s="33"/>
      <c r="L324" s="33"/>
      <c r="M324" s="33">
        <f>IF(D324=E324,0,1)</f>
        <v>0</v>
      </c>
      <c r="N324" s="33"/>
      <c r="O324" s="33"/>
      <c r="P324" s="5" t="s">
        <v>3916</v>
      </c>
      <c r="Q324" s="2" t="s">
        <v>466</v>
      </c>
      <c r="R324" s="41">
        <f t="shared" si="11"/>
        <v>34</v>
      </c>
      <c r="S324" s="14"/>
      <c r="T324" s="14"/>
      <c r="U324" s="14"/>
      <c r="V324" s="14"/>
      <c r="W324" s="14"/>
      <c r="X324" s="14"/>
      <c r="Y324" s="14"/>
      <c r="Z324" s="14"/>
      <c r="AA324" s="14" t="s">
        <v>242</v>
      </c>
      <c r="AB324" s="14"/>
      <c r="AC324" s="14"/>
      <c r="AD324" s="14"/>
      <c r="AE324" s="14"/>
    </row>
    <row r="325" spans="1:31">
      <c r="A325" s="33">
        <v>45488.438675868099</v>
      </c>
      <c r="B325" s="33">
        <v>340056016</v>
      </c>
      <c r="C325" s="42" t="s">
        <v>4794</v>
      </c>
      <c r="D325" s="14" t="s">
        <v>168</v>
      </c>
      <c r="E325" s="43" t="str">
        <f>VLOOKUP(C325,P$2:Q$539,2,FALSE)</f>
        <v>Hamida</v>
      </c>
      <c r="F325" s="33"/>
      <c r="G325" s="42" t="str">
        <f t="shared" si="7"/>
        <v>112212634</v>
      </c>
      <c r="H325" s="33" t="str">
        <f t="shared" si="8"/>
        <v>Hamida</v>
      </c>
      <c r="I325" s="42">
        <f>B325</f>
        <v>340056016</v>
      </c>
      <c r="J325" s="33" t="str">
        <f t="shared" si="12"/>
        <v>Nafitalia</v>
      </c>
      <c r="K325" s="33"/>
      <c r="L325" s="33"/>
      <c r="M325" s="33">
        <f>IF(D325=E325,0,1)</f>
        <v>0</v>
      </c>
      <c r="N325" s="33"/>
      <c r="O325" s="33"/>
      <c r="P325" s="5" t="s">
        <v>3923</v>
      </c>
      <c r="Q325" s="2" t="s">
        <v>910</v>
      </c>
      <c r="R325" s="41">
        <f t="shared" si="11"/>
        <v>35</v>
      </c>
      <c r="S325" s="14"/>
      <c r="T325" s="14"/>
      <c r="U325" s="14"/>
      <c r="V325" s="14"/>
      <c r="W325" s="14"/>
      <c r="X325" s="14"/>
      <c r="Y325" s="14"/>
      <c r="Z325" s="14"/>
      <c r="AA325" s="14" t="s">
        <v>619</v>
      </c>
      <c r="AB325" s="14"/>
      <c r="AC325" s="14"/>
      <c r="AD325" s="14"/>
      <c r="AE325" s="14"/>
    </row>
    <row r="326" spans="1:31">
      <c r="A326" s="33">
        <v>45488.451076226898</v>
      </c>
      <c r="B326" s="33">
        <v>340056736</v>
      </c>
      <c r="C326" s="42" t="s">
        <v>3419</v>
      </c>
      <c r="D326" s="14" t="s">
        <v>420</v>
      </c>
      <c r="E326" s="43" t="str">
        <f>VLOOKUP(C326,P$2:Q$539,2,FALSE)</f>
        <v>Daradinanti Aulia Revanadilla</v>
      </c>
      <c r="F326" s="33"/>
      <c r="G326" s="42" t="str">
        <f t="shared" si="7"/>
        <v>222111978</v>
      </c>
      <c r="H326" s="33" t="str">
        <f t="shared" si="8"/>
        <v>Daradinanti Aulia Revanadilla</v>
      </c>
      <c r="I326" s="42">
        <f>B326</f>
        <v>340056736</v>
      </c>
      <c r="J326" s="33" t="str">
        <f t="shared" si="12"/>
        <v>Muhammad Juni Andri Rahman</v>
      </c>
      <c r="K326" s="33"/>
      <c r="L326" s="33"/>
      <c r="M326" s="33">
        <f>IF(D326=E326,0,1)</f>
        <v>0</v>
      </c>
      <c r="N326" s="33"/>
      <c r="O326" s="33"/>
      <c r="P326" s="5" t="s">
        <v>3933</v>
      </c>
      <c r="Q326" s="2" t="s">
        <v>913</v>
      </c>
      <c r="R326" s="41">
        <f t="shared" si="11"/>
        <v>36</v>
      </c>
      <c r="S326" s="14"/>
      <c r="T326" s="14"/>
      <c r="U326" s="14"/>
      <c r="V326" s="14"/>
      <c r="W326" s="14"/>
      <c r="X326" s="14"/>
      <c r="Y326" s="14"/>
      <c r="Z326" s="14"/>
      <c r="AA326" s="14" t="s">
        <v>670</v>
      </c>
      <c r="AB326" s="14"/>
      <c r="AC326" s="14"/>
      <c r="AD326" s="14"/>
      <c r="AE326" s="14"/>
    </row>
    <row r="327" spans="1:31">
      <c r="A327" s="33">
        <v>45488.451076226898</v>
      </c>
      <c r="B327" s="33">
        <v>340056736</v>
      </c>
      <c r="C327" s="42" t="s">
        <v>1478</v>
      </c>
      <c r="D327" s="14" t="s">
        <v>421</v>
      </c>
      <c r="E327" s="43" t="str">
        <f>VLOOKUP(C327,P$2:Q$539,2,FALSE)</f>
        <v>Riska Meyliana Sari</v>
      </c>
      <c r="F327" s="33"/>
      <c r="G327" s="42" t="str">
        <f t="shared" si="7"/>
        <v>212112326</v>
      </c>
      <c r="H327" s="33" t="str">
        <f t="shared" si="8"/>
        <v>Riska Meyliana Sari</v>
      </c>
      <c r="I327" s="42">
        <f>B327</f>
        <v>340056736</v>
      </c>
      <c r="J327" s="33" t="str">
        <f t="shared" si="12"/>
        <v>Muhammad Juni Andri Rahman</v>
      </c>
      <c r="K327" s="33"/>
      <c r="L327" s="33"/>
      <c r="M327" s="33">
        <f>IF(D327=E327,0,1)</f>
        <v>0</v>
      </c>
      <c r="N327" s="33"/>
      <c r="O327" s="33"/>
      <c r="P327" s="5" t="s">
        <v>3941</v>
      </c>
      <c r="Q327" s="2" t="s">
        <v>416</v>
      </c>
      <c r="R327" s="41">
        <f t="shared" si="11"/>
        <v>37</v>
      </c>
      <c r="S327" s="14"/>
      <c r="T327" s="14"/>
      <c r="U327" s="14"/>
      <c r="V327" s="14"/>
      <c r="W327" s="14"/>
      <c r="X327" s="14"/>
      <c r="Y327" s="14"/>
      <c r="Z327" s="14"/>
      <c r="AA327" s="14" t="s">
        <v>5679</v>
      </c>
      <c r="AB327" s="14"/>
      <c r="AC327" s="14"/>
      <c r="AD327" s="14"/>
      <c r="AE327" s="14"/>
    </row>
    <row r="328" spans="1:31">
      <c r="A328" s="33">
        <v>45488.451076226898</v>
      </c>
      <c r="B328" s="33">
        <v>340056736</v>
      </c>
      <c r="C328" s="42" t="s">
        <v>2751</v>
      </c>
      <c r="D328" s="14" t="s">
        <v>417</v>
      </c>
      <c r="E328" s="43" t="str">
        <f>VLOOKUP(C328,P$2:Q$539,2,FALSE)</f>
        <v>Yahya Abdurrohman</v>
      </c>
      <c r="F328" s="33"/>
      <c r="G328" s="42" t="str">
        <f t="shared" si="7"/>
        <v>222112417</v>
      </c>
      <c r="H328" s="33" t="str">
        <f t="shared" si="8"/>
        <v>Yahya Abdurrohman</v>
      </c>
      <c r="I328" s="42">
        <f>B328</f>
        <v>340056736</v>
      </c>
      <c r="J328" s="33" t="str">
        <f t="shared" si="12"/>
        <v>Muhammad Juni Andri Rahman</v>
      </c>
      <c r="K328" s="33"/>
      <c r="L328" s="33"/>
      <c r="M328" s="33">
        <f>IF(D328=E328,0,1)</f>
        <v>0</v>
      </c>
      <c r="N328" s="33"/>
      <c r="O328" s="33"/>
      <c r="P328" s="5" t="s">
        <v>3949</v>
      </c>
      <c r="Q328" s="2" t="s">
        <v>287</v>
      </c>
      <c r="R328" s="41">
        <f t="shared" si="11"/>
        <v>38</v>
      </c>
      <c r="S328" s="14"/>
      <c r="T328" s="14"/>
      <c r="U328" s="14"/>
      <c r="V328" s="14"/>
      <c r="W328" s="14"/>
      <c r="X328" s="14"/>
      <c r="Y328" s="14"/>
      <c r="Z328" s="14"/>
      <c r="AA328" s="14" t="s">
        <v>470</v>
      </c>
      <c r="AB328" s="14"/>
      <c r="AC328" s="14"/>
      <c r="AD328" s="14"/>
      <c r="AE328" s="14"/>
    </row>
    <row r="329" spans="1:31">
      <c r="A329" s="33">
        <v>45488.467895925904</v>
      </c>
      <c r="B329" s="33">
        <v>340015486</v>
      </c>
      <c r="C329" s="42" t="s">
        <v>3200</v>
      </c>
      <c r="D329" s="14" t="s">
        <v>354</v>
      </c>
      <c r="E329" s="43" t="str">
        <f>VLOOKUP(C329,P$2:Q$539,2,FALSE)</f>
        <v>Aditya Widiyanto Nugroho</v>
      </c>
      <c r="F329" s="33"/>
      <c r="G329" s="42" t="str">
        <f t="shared" si="7"/>
        <v>222111845</v>
      </c>
      <c r="H329" s="33" t="str">
        <f t="shared" si="8"/>
        <v>Aditya Widiyanto Nugroho</v>
      </c>
      <c r="I329" s="42">
        <f>B329</f>
        <v>340015486</v>
      </c>
      <c r="J329" s="33" t="str">
        <f t="shared" si="12"/>
        <v>Ari Andriani</v>
      </c>
      <c r="K329" s="33"/>
      <c r="L329" s="33"/>
      <c r="M329" s="33">
        <f>IF(D329=E329,0,1)</f>
        <v>0</v>
      </c>
      <c r="N329" s="33"/>
      <c r="O329" s="33"/>
      <c r="P329" s="5" t="s">
        <v>3958</v>
      </c>
      <c r="Q329" s="2" t="s">
        <v>3959</v>
      </c>
      <c r="R329" s="41">
        <f t="shared" si="11"/>
        <v>39</v>
      </c>
      <c r="S329" s="14"/>
      <c r="T329" s="14"/>
      <c r="U329" s="14"/>
      <c r="V329" s="14"/>
      <c r="W329" s="14"/>
      <c r="X329" s="14"/>
      <c r="Y329" s="14"/>
      <c r="Z329" s="14"/>
      <c r="AA329" s="41" t="s">
        <v>5641</v>
      </c>
      <c r="AB329" s="41"/>
      <c r="AC329" s="41"/>
      <c r="AD329" s="41"/>
      <c r="AE329" s="14"/>
    </row>
    <row r="330" spans="1:31">
      <c r="A330" s="33">
        <v>45488.467895925904</v>
      </c>
      <c r="B330" s="33">
        <v>340015486</v>
      </c>
      <c r="C330" s="42" t="s">
        <v>3758</v>
      </c>
      <c r="D330" s="14" t="s">
        <v>356</v>
      </c>
      <c r="E330" s="43" t="str">
        <f>VLOOKUP(C330,P$2:Q$539,2,FALSE)</f>
        <v>Cecilia Putri Dianti</v>
      </c>
      <c r="F330" s="33"/>
      <c r="G330" s="42" t="str">
        <f t="shared" si="7"/>
        <v>222111964</v>
      </c>
      <c r="H330" s="33" t="str">
        <f t="shared" si="8"/>
        <v>Cecilia Putri Dianti</v>
      </c>
      <c r="I330" s="42">
        <f>B330</f>
        <v>340015486</v>
      </c>
      <c r="J330" s="33" t="str">
        <f t="shared" si="12"/>
        <v>Ari Andriani</v>
      </c>
      <c r="K330" s="33"/>
      <c r="L330" s="33"/>
      <c r="M330" s="33">
        <f>IF(D330=E330,0,1)</f>
        <v>0</v>
      </c>
      <c r="N330" s="33"/>
      <c r="O330" s="45"/>
      <c r="P330" s="5" t="s">
        <v>3968</v>
      </c>
      <c r="Q330" s="2" t="s">
        <v>751</v>
      </c>
      <c r="R330" s="41">
        <f t="shared" si="11"/>
        <v>40</v>
      </c>
      <c r="S330" s="14"/>
      <c r="T330" s="14"/>
      <c r="U330" s="14"/>
      <c r="V330" s="14"/>
      <c r="W330" s="14"/>
      <c r="X330" s="14"/>
      <c r="Y330" s="14"/>
      <c r="Z330" s="14"/>
      <c r="AA330" s="14" t="s">
        <v>735</v>
      </c>
      <c r="AB330" s="14"/>
      <c r="AC330" s="14"/>
      <c r="AD330" s="14"/>
      <c r="AE330" s="14"/>
    </row>
    <row r="331" spans="1:31">
      <c r="A331" s="33">
        <v>45488.467895925904</v>
      </c>
      <c r="B331" s="33">
        <v>340015486</v>
      </c>
      <c r="C331" s="42" t="s">
        <v>2999</v>
      </c>
      <c r="D331" s="14" t="s">
        <v>353</v>
      </c>
      <c r="E331" s="43" t="str">
        <f>VLOOKUP(C331,P$2:Q$539,2,FALSE)</f>
        <v>GHAFFAR ISMAIL</v>
      </c>
      <c r="F331" s="33"/>
      <c r="G331" s="42" t="str">
        <f t="shared" si="7"/>
        <v>222112071</v>
      </c>
      <c r="H331" s="33" t="str">
        <f t="shared" si="8"/>
        <v>GHAFFAR ISMAIL</v>
      </c>
      <c r="I331" s="42">
        <f>B331</f>
        <v>340015486</v>
      </c>
      <c r="J331" s="33" t="str">
        <f t="shared" si="12"/>
        <v>Ari Andriani</v>
      </c>
      <c r="K331" s="33"/>
      <c r="L331" s="33"/>
      <c r="M331" s="33">
        <f>IF(D331=E331,0,1)</f>
        <v>0</v>
      </c>
      <c r="N331" s="33"/>
      <c r="O331" s="33"/>
      <c r="P331" s="5" t="s">
        <v>3975</v>
      </c>
      <c r="Q331" s="2" t="s">
        <v>303</v>
      </c>
      <c r="R331" s="41">
        <f t="shared" si="11"/>
        <v>41</v>
      </c>
      <c r="S331" s="14"/>
      <c r="T331" s="14"/>
      <c r="U331" s="14"/>
      <c r="V331" s="14"/>
      <c r="W331" s="14"/>
      <c r="X331" s="14"/>
      <c r="Y331" s="14"/>
      <c r="Z331" s="14"/>
      <c r="AA331" s="14" t="s">
        <v>111</v>
      </c>
      <c r="AB331" s="14"/>
      <c r="AC331" s="14"/>
      <c r="AD331" s="14"/>
      <c r="AE331" s="14"/>
    </row>
    <row r="332" spans="1:31">
      <c r="A332" s="33">
        <v>45488.467895925904</v>
      </c>
      <c r="B332" s="33">
        <v>340015486</v>
      </c>
      <c r="C332" s="42" t="s">
        <v>3741</v>
      </c>
      <c r="D332" s="14" t="s">
        <v>355</v>
      </c>
      <c r="E332" s="43" t="str">
        <f>VLOOKUP(C332,P$2:Q$539,2,FALSE)</f>
        <v>Nisywa Zahra Indrasiwi</v>
      </c>
      <c r="F332" s="33"/>
      <c r="G332" s="42" t="str">
        <f t="shared" si="7"/>
        <v>222112265</v>
      </c>
      <c r="H332" s="33" t="str">
        <f t="shared" si="8"/>
        <v>Nisywa Zahra Indrasiwi</v>
      </c>
      <c r="I332" s="42">
        <f>B332</f>
        <v>340015486</v>
      </c>
      <c r="J332" s="33" t="str">
        <f t="shared" si="12"/>
        <v>Ari Andriani</v>
      </c>
      <c r="K332" s="33"/>
      <c r="L332" s="33"/>
      <c r="M332" s="33">
        <f>IF(D332=E332,0,1)</f>
        <v>0</v>
      </c>
      <c r="N332" s="33"/>
      <c r="O332" s="33"/>
      <c r="P332" s="5" t="s">
        <v>3981</v>
      </c>
      <c r="Q332" s="2" t="s">
        <v>605</v>
      </c>
      <c r="R332" s="41">
        <f t="shared" si="11"/>
        <v>42</v>
      </c>
      <c r="S332" s="14"/>
      <c r="T332" s="14"/>
      <c r="U332" s="14"/>
      <c r="V332" s="14"/>
      <c r="W332" s="14"/>
      <c r="X332" s="14"/>
      <c r="Y332" s="14"/>
      <c r="Z332" s="14"/>
      <c r="AA332" s="41" t="s">
        <v>5680</v>
      </c>
      <c r="AB332" s="41"/>
      <c r="AC332" s="41"/>
      <c r="AD332" s="41"/>
      <c r="AE332" s="14"/>
    </row>
    <row r="333" spans="1:31">
      <c r="A333" s="33">
        <v>45488.489785937498</v>
      </c>
      <c r="B333" s="33">
        <v>340050133</v>
      </c>
      <c r="C333" s="42" t="s">
        <v>1759</v>
      </c>
      <c r="D333" s="14" t="s">
        <v>44</v>
      </c>
      <c r="E333" s="43" t="str">
        <f>VLOOKUP(C333,P$2:Q$539,2,FALSE)</f>
        <v>Dina Yanti Nainggolan</v>
      </c>
      <c r="F333" s="33"/>
      <c r="G333" s="42" t="str">
        <f t="shared" si="7"/>
        <v>222111992</v>
      </c>
      <c r="H333" s="33" t="str">
        <f t="shared" si="8"/>
        <v>Dina Yanti Nainggolan</v>
      </c>
      <c r="I333" s="42">
        <f>B333</f>
        <v>340050133</v>
      </c>
      <c r="J333" s="33" t="str">
        <f t="shared" si="12"/>
        <v>Josua Johan Pandapotan Sipayung</v>
      </c>
      <c r="K333" s="33"/>
      <c r="L333" s="33"/>
      <c r="M333" s="33">
        <f>IF(D333=E333,0,1)</f>
        <v>0</v>
      </c>
      <c r="N333" s="33"/>
      <c r="O333" s="33"/>
      <c r="P333" s="5" t="s">
        <v>3989</v>
      </c>
      <c r="Q333" s="2" t="s">
        <v>3990</v>
      </c>
      <c r="R333" s="41">
        <f t="shared" si="11"/>
        <v>43</v>
      </c>
      <c r="S333" s="14"/>
      <c r="T333" s="14"/>
      <c r="U333" s="14"/>
      <c r="V333" s="14"/>
      <c r="W333" s="14"/>
      <c r="X333" s="14"/>
      <c r="Y333" s="14"/>
      <c r="Z333" s="14"/>
      <c r="AA333" s="14" t="s">
        <v>756</v>
      </c>
      <c r="AB333" s="14"/>
      <c r="AC333" s="14"/>
      <c r="AD333" s="14"/>
      <c r="AE333" s="14"/>
    </row>
    <row r="334" spans="1:31">
      <c r="A334" s="33">
        <v>45488.4917802778</v>
      </c>
      <c r="B334" s="33">
        <v>340056203</v>
      </c>
      <c r="C334" s="42" t="s">
        <v>1351</v>
      </c>
      <c r="D334" s="14" t="s">
        <v>386</v>
      </c>
      <c r="E334" s="43" t="str">
        <f>VLOOKUP(C334,P$2:Q$539,2,FALSE)</f>
        <v>Ahmad Nadifa Al Agung</v>
      </c>
      <c r="F334" s="33"/>
      <c r="G334" s="42" t="str">
        <f t="shared" si="7"/>
        <v>212111861</v>
      </c>
      <c r="H334" s="33" t="str">
        <f t="shared" si="8"/>
        <v>Ahmad Nadifa Al Agung</v>
      </c>
      <c r="I334" s="42">
        <f>B334</f>
        <v>340056203</v>
      </c>
      <c r="J334" s="33" t="str">
        <f t="shared" si="12"/>
        <v>Ahmad Syahdi Hamid</v>
      </c>
      <c r="K334" s="33"/>
      <c r="L334" s="33"/>
      <c r="M334" s="33">
        <f>IF(D334=E334,0,1)</f>
        <v>0</v>
      </c>
      <c r="N334" s="33"/>
      <c r="O334" s="33"/>
      <c r="P334" s="5" t="s">
        <v>3999</v>
      </c>
      <c r="Q334" s="2" t="s">
        <v>800</v>
      </c>
      <c r="R334" s="41">
        <f t="shared" si="11"/>
        <v>44</v>
      </c>
      <c r="S334" s="14"/>
      <c r="T334" s="14"/>
      <c r="U334" s="14"/>
      <c r="V334" s="14"/>
      <c r="W334" s="14"/>
      <c r="X334" s="14"/>
      <c r="Y334" s="14"/>
      <c r="Z334" s="14"/>
      <c r="AA334" s="14" t="s">
        <v>522</v>
      </c>
      <c r="AB334" s="14"/>
      <c r="AC334" s="14"/>
      <c r="AD334" s="14"/>
      <c r="AE334" s="14"/>
    </row>
    <row r="335" spans="1:31">
      <c r="A335" s="33">
        <v>45488.495324837997</v>
      </c>
      <c r="B335" s="33">
        <v>340015338</v>
      </c>
      <c r="C335" s="42" t="s">
        <v>5454</v>
      </c>
      <c r="D335" s="14" t="s">
        <v>773</v>
      </c>
      <c r="E335" s="43" t="str">
        <f>VLOOKUP(C335,P$2:Q$539,2,FALSE)</f>
        <v>Amelia Rahayu</v>
      </c>
      <c r="F335" s="33"/>
      <c r="G335" s="42" t="str">
        <f t="shared" si="7"/>
        <v>222111883</v>
      </c>
      <c r="H335" s="33" t="str">
        <f t="shared" si="8"/>
        <v>Amelia Rahayu</v>
      </c>
      <c r="I335" s="42">
        <f>B335</f>
        <v>340015338</v>
      </c>
      <c r="J335" s="33" t="str">
        <f t="shared" si="12"/>
        <v>Endaryani</v>
      </c>
      <c r="K335" s="33"/>
      <c r="L335" s="33"/>
      <c r="M335" s="33">
        <f>IF(D335=E335,0,1)</f>
        <v>0</v>
      </c>
      <c r="N335" s="33"/>
      <c r="O335" s="33"/>
      <c r="P335" s="5" t="s">
        <v>4007</v>
      </c>
      <c r="Q335" s="2" t="s">
        <v>491</v>
      </c>
      <c r="R335" s="41">
        <f t="shared" si="11"/>
        <v>45</v>
      </c>
      <c r="S335" s="14"/>
      <c r="T335" s="14"/>
      <c r="U335" s="14"/>
      <c r="V335" s="14"/>
      <c r="W335" s="14"/>
      <c r="X335" s="14"/>
      <c r="Y335" s="14"/>
      <c r="Z335" s="14"/>
      <c r="AA335" s="14" t="s">
        <v>231</v>
      </c>
      <c r="AB335" s="14"/>
      <c r="AC335" s="14"/>
      <c r="AD335" s="14"/>
      <c r="AE335" s="14"/>
    </row>
    <row r="336" spans="1:31">
      <c r="A336" s="33">
        <v>45488.501282835699</v>
      </c>
      <c r="B336" s="33">
        <v>340016177</v>
      </c>
      <c r="C336" s="42" t="s">
        <v>2235</v>
      </c>
      <c r="D336" s="14" t="s">
        <v>245</v>
      </c>
      <c r="E336" s="43" t="str">
        <f>VLOOKUP(C336,P$2:Q$539,2,FALSE)</f>
        <v>Annisa Muthi Zajidah</v>
      </c>
      <c r="F336" s="33"/>
      <c r="G336" s="42" t="str">
        <f t="shared" si="7"/>
        <v>212111906</v>
      </c>
      <c r="H336" s="33" t="str">
        <f t="shared" si="8"/>
        <v>Annisa Muthi Zajidah</v>
      </c>
      <c r="I336" s="42">
        <f>B336</f>
        <v>340016177</v>
      </c>
      <c r="J336" s="33" t="str">
        <f t="shared" si="12"/>
        <v>Theresia Parwati</v>
      </c>
      <c r="K336" s="33"/>
      <c r="L336" s="33"/>
      <c r="M336" s="33">
        <f>IF(D336=E336,0,1)</f>
        <v>0</v>
      </c>
      <c r="N336" s="33"/>
      <c r="O336" s="33"/>
      <c r="P336" s="5" t="s">
        <v>4014</v>
      </c>
      <c r="Q336" s="2" t="s">
        <v>752</v>
      </c>
      <c r="R336" s="41">
        <f t="shared" si="11"/>
        <v>46</v>
      </c>
      <c r="S336" s="14"/>
      <c r="T336" s="14"/>
      <c r="U336" s="14"/>
      <c r="V336" s="14"/>
      <c r="W336" s="14"/>
      <c r="X336" s="14"/>
      <c r="Y336" s="14"/>
      <c r="Z336" s="14"/>
      <c r="AA336" s="14" t="s">
        <v>233</v>
      </c>
      <c r="AB336" s="14"/>
      <c r="AC336" s="14"/>
      <c r="AD336" s="14"/>
      <c r="AE336" s="14"/>
    </row>
    <row r="337" spans="1:31">
      <c r="A337" s="33">
        <v>45488.501282835699</v>
      </c>
      <c r="B337" s="33">
        <v>340016177</v>
      </c>
      <c r="C337" s="42" t="s">
        <v>4128</v>
      </c>
      <c r="D337" s="14" t="s">
        <v>250</v>
      </c>
      <c r="E337" s="43" t="str">
        <f>VLOOKUP(C337,P$2:Q$539,2,FALSE)</f>
        <v>Ariel Patar Jonathan Simanjuntak</v>
      </c>
      <c r="F337" s="33"/>
      <c r="G337" s="42" t="str">
        <f t="shared" si="7"/>
        <v>212111920</v>
      </c>
      <c r="H337" s="33" t="str">
        <f t="shared" si="8"/>
        <v>Ariel Patar Jonathan Simanjuntak</v>
      </c>
      <c r="I337" s="42">
        <f>B337</f>
        <v>340016177</v>
      </c>
      <c r="J337" s="33" t="str">
        <f t="shared" si="12"/>
        <v>Theresia Parwati</v>
      </c>
      <c r="K337" s="33"/>
      <c r="L337" s="33"/>
      <c r="M337" s="33">
        <f>IF(D337=E337,0,1)</f>
        <v>0</v>
      </c>
      <c r="N337" s="33"/>
      <c r="O337" s="33"/>
      <c r="P337" s="5" t="s">
        <v>4022</v>
      </c>
      <c r="Q337" s="2" t="s">
        <v>687</v>
      </c>
      <c r="R337" s="41">
        <f t="shared" si="11"/>
        <v>47</v>
      </c>
      <c r="S337" s="14"/>
      <c r="T337" s="14"/>
      <c r="U337" s="14"/>
      <c r="V337" s="14"/>
      <c r="W337" s="14"/>
      <c r="X337" s="14"/>
      <c r="Y337" s="14"/>
      <c r="Z337" s="14"/>
      <c r="AA337" s="14" t="s">
        <v>655</v>
      </c>
      <c r="AB337" s="14"/>
      <c r="AC337" s="14"/>
      <c r="AD337" s="14"/>
      <c r="AE337" s="14"/>
    </row>
    <row r="338" spans="1:31">
      <c r="A338" s="33">
        <v>45488.501282835699</v>
      </c>
      <c r="B338" s="33">
        <v>340016177</v>
      </c>
      <c r="C338" s="5" t="s">
        <v>3663</v>
      </c>
      <c r="D338" s="41" t="s">
        <v>5684</v>
      </c>
      <c r="E338" s="43" t="str">
        <f>VLOOKUP(C338,P$2:Q$539,2,FALSE)</f>
        <v>Sandra Fatimah Ichwani</v>
      </c>
      <c r="F338" s="33"/>
      <c r="G338" s="42" t="str">
        <f t="shared" si="7"/>
        <v>222112350</v>
      </c>
      <c r="H338" s="33" t="str">
        <f t="shared" si="8"/>
        <v>Sandra Fatimah Ichwani</v>
      </c>
      <c r="I338" s="42">
        <f>B338</f>
        <v>340016177</v>
      </c>
      <c r="J338" s="33" t="str">
        <f t="shared" si="12"/>
        <v>Theresia Parwati</v>
      </c>
      <c r="K338" s="33"/>
      <c r="L338" s="33"/>
      <c r="M338" s="33">
        <v>0</v>
      </c>
      <c r="N338" s="33"/>
      <c r="O338" s="33"/>
      <c r="P338" s="5" t="s">
        <v>4030</v>
      </c>
      <c r="Q338" s="2" t="s">
        <v>501</v>
      </c>
      <c r="R338" s="41">
        <f t="shared" si="11"/>
        <v>48</v>
      </c>
      <c r="S338" s="14"/>
      <c r="T338" s="14"/>
      <c r="U338" s="14"/>
      <c r="V338" s="14"/>
      <c r="W338" s="14"/>
      <c r="X338" s="14"/>
      <c r="Y338" s="14"/>
      <c r="Z338" s="14"/>
      <c r="AA338" s="14" t="s">
        <v>365</v>
      </c>
      <c r="AB338" s="14"/>
      <c r="AC338" s="14"/>
      <c r="AD338" s="14"/>
      <c r="AE338" s="14"/>
    </row>
    <row r="339" spans="1:31">
      <c r="A339" s="33">
        <v>45488.501282835699</v>
      </c>
      <c r="B339" s="33">
        <v>340016177</v>
      </c>
      <c r="C339" s="42" t="s">
        <v>2300</v>
      </c>
      <c r="D339" s="14" t="s">
        <v>236</v>
      </c>
      <c r="E339" s="43" t="str">
        <f>VLOOKUP(C339,P$2:Q$539,2,FALSE)</f>
        <v>Shofiatul Najmi</v>
      </c>
      <c r="F339" s="33"/>
      <c r="G339" s="42" t="str">
        <f t="shared" si="7"/>
        <v>222112366</v>
      </c>
      <c r="H339" s="33" t="str">
        <f t="shared" si="8"/>
        <v>Shofiatul Najmi</v>
      </c>
      <c r="I339" s="42">
        <f>B339</f>
        <v>340016177</v>
      </c>
      <c r="J339" s="33" t="str">
        <f t="shared" si="12"/>
        <v>Theresia Parwati</v>
      </c>
      <c r="K339" s="33"/>
      <c r="L339" s="33"/>
      <c r="M339" s="33">
        <f>IF(D339=E339,0,1)</f>
        <v>0</v>
      </c>
      <c r="N339" s="33"/>
      <c r="O339" s="33"/>
      <c r="P339" s="5" t="s">
        <v>4038</v>
      </c>
      <c r="Q339" s="2" t="s">
        <v>502</v>
      </c>
      <c r="R339" s="41">
        <f t="shared" si="11"/>
        <v>49</v>
      </c>
      <c r="S339" s="14"/>
      <c r="T339" s="14"/>
      <c r="U339" s="14"/>
      <c r="V339" s="14"/>
      <c r="W339" s="14"/>
      <c r="X339" s="14"/>
      <c r="Y339" s="14"/>
      <c r="Z339" s="14"/>
      <c r="AA339" s="14" t="s">
        <v>781</v>
      </c>
      <c r="AB339" s="14"/>
      <c r="AC339" s="14"/>
      <c r="AD339" s="14"/>
      <c r="AE339" s="14"/>
    </row>
    <row r="340" spans="1:31">
      <c r="A340" s="33">
        <v>45488.517708969899</v>
      </c>
      <c r="B340" s="33">
        <v>340054258</v>
      </c>
      <c r="C340" s="42" t="s">
        <v>3575</v>
      </c>
      <c r="D340" s="14" t="s">
        <v>239</v>
      </c>
      <c r="E340" s="43" t="str">
        <f>VLOOKUP(C340,P$2:Q$539,2,FALSE)</f>
        <v>Kristhyne Panjaitan</v>
      </c>
      <c r="F340" s="33"/>
      <c r="G340" s="42" t="str">
        <f t="shared" si="7"/>
        <v>222112141</v>
      </c>
      <c r="H340" s="33" t="str">
        <f t="shared" si="8"/>
        <v>Kristhyne Panjaitan</v>
      </c>
      <c r="I340" s="42">
        <f>B340</f>
        <v>340054258</v>
      </c>
      <c r="J340" s="33" t="str">
        <f t="shared" si="12"/>
        <v>Ratih Sari Dewi</v>
      </c>
      <c r="K340" s="33"/>
      <c r="L340" s="33"/>
      <c r="M340" s="33">
        <f>IF(D340=E340,0,1)</f>
        <v>0</v>
      </c>
      <c r="N340" s="33"/>
      <c r="O340" s="33"/>
      <c r="P340" s="5" t="s">
        <v>4046</v>
      </c>
      <c r="Q340" s="2" t="s">
        <v>600</v>
      </c>
      <c r="R340" s="41">
        <f t="shared" si="11"/>
        <v>50</v>
      </c>
      <c r="S340" s="14"/>
      <c r="T340" s="14"/>
      <c r="U340" s="14"/>
      <c r="V340" s="14"/>
      <c r="W340" s="14"/>
      <c r="X340" s="14"/>
      <c r="Y340" s="14"/>
      <c r="Z340" s="14"/>
      <c r="AA340" s="14" t="s">
        <v>652</v>
      </c>
      <c r="AB340" s="14"/>
      <c r="AC340" s="14"/>
      <c r="AD340" s="14"/>
      <c r="AE340" s="14"/>
    </row>
    <row r="341" spans="1:31">
      <c r="A341" s="51">
        <v>45488.517708969899</v>
      </c>
      <c r="B341" s="51">
        <v>340054258</v>
      </c>
      <c r="C341" s="55" t="s">
        <v>1645</v>
      </c>
      <c r="D341" s="54" t="s">
        <v>244</v>
      </c>
      <c r="E341" s="43" t="str">
        <f>VLOOKUP(C341,P$2:Q$539,2,FALSE)</f>
        <v>Muhammad Akbar</v>
      </c>
      <c r="F341" s="33"/>
      <c r="G341" s="42" t="str">
        <f t="shared" si="7"/>
        <v>212112202</v>
      </c>
      <c r="H341" s="33" t="str">
        <f t="shared" si="8"/>
        <v>Muhammad Akbar</v>
      </c>
      <c r="I341" s="42">
        <f>B341</f>
        <v>340054258</v>
      </c>
      <c r="J341" s="33" t="str">
        <f t="shared" si="12"/>
        <v>Ratih Sari Dewi</v>
      </c>
      <c r="K341" s="33"/>
      <c r="L341" s="33"/>
      <c r="M341" s="33">
        <f>IF(D341=E341,0,1)</f>
        <v>0</v>
      </c>
      <c r="N341" s="33"/>
      <c r="O341" s="33"/>
      <c r="P341" s="5" t="s">
        <v>4053</v>
      </c>
      <c r="Q341" s="2" t="s">
        <v>365</v>
      </c>
      <c r="R341" s="41">
        <f t="shared" si="11"/>
        <v>51</v>
      </c>
      <c r="S341" s="14"/>
      <c r="T341" s="14"/>
      <c r="U341" s="14"/>
      <c r="V341" s="14"/>
      <c r="W341" s="14"/>
      <c r="X341" s="14"/>
      <c r="Y341" s="14"/>
      <c r="Z341" s="14"/>
      <c r="AA341" s="14" t="s">
        <v>318</v>
      </c>
      <c r="AB341" s="14"/>
      <c r="AC341" s="14"/>
      <c r="AD341" s="14"/>
      <c r="AE341" s="14"/>
    </row>
    <row r="342" spans="1:31">
      <c r="A342" s="33">
        <v>45488.528072453701</v>
      </c>
      <c r="B342" s="33">
        <v>320007100</v>
      </c>
      <c r="C342" s="42" t="s">
        <v>2742</v>
      </c>
      <c r="D342" s="14" t="s">
        <v>247</v>
      </c>
      <c r="E342" s="43" t="str">
        <f>VLOOKUP(C342,P$2:Q$539,2,FALSE)</f>
        <v>Eris Girasto</v>
      </c>
      <c r="F342" s="33"/>
      <c r="G342" s="42" t="str">
        <f t="shared" si="7"/>
        <v>212112024</v>
      </c>
      <c r="H342" s="33" t="str">
        <f t="shared" si="8"/>
        <v>Eris Girasto</v>
      </c>
      <c r="I342" s="42">
        <f>B342</f>
        <v>320007100</v>
      </c>
      <c r="J342" s="33" t="str">
        <f t="shared" si="12"/>
        <v>Heryanah</v>
      </c>
      <c r="K342" s="33"/>
      <c r="L342" s="33"/>
      <c r="M342" s="33">
        <f>IF(D342=E342,0,1)</f>
        <v>0</v>
      </c>
      <c r="N342" s="33"/>
      <c r="O342" s="33"/>
      <c r="P342" s="5" t="s">
        <v>4060</v>
      </c>
      <c r="Q342" s="2" t="s">
        <v>149</v>
      </c>
      <c r="R342" s="41">
        <f t="shared" si="11"/>
        <v>52</v>
      </c>
      <c r="S342" s="14"/>
      <c r="T342" s="14"/>
      <c r="U342" s="14"/>
      <c r="V342" s="14"/>
      <c r="W342" s="14"/>
      <c r="X342" s="14"/>
      <c r="Y342" s="14"/>
      <c r="Z342" s="14"/>
      <c r="AA342" s="14" t="s">
        <v>440</v>
      </c>
      <c r="AB342" s="14"/>
      <c r="AC342" s="14"/>
      <c r="AD342" s="14"/>
      <c r="AE342" s="14"/>
    </row>
    <row r="343" spans="1:31">
      <c r="A343" s="33">
        <v>45488.528072453701</v>
      </c>
      <c r="B343" s="33">
        <v>320007100</v>
      </c>
      <c r="C343" s="42" t="s">
        <v>3128</v>
      </c>
      <c r="D343" s="14" t="s">
        <v>5664</v>
      </c>
      <c r="E343" s="43" t="str">
        <f>VLOOKUP(C343,P$2:Q$539,2,FALSE)</f>
        <v>Firman Emmanuel Declarantius Parulian</v>
      </c>
      <c r="F343" s="33"/>
      <c r="G343" s="42" t="str">
        <f t="shared" si="7"/>
        <v>212112062</v>
      </c>
      <c r="H343" s="33" t="str">
        <f t="shared" si="8"/>
        <v>Firman Emmanuel Declarantius Parulian</v>
      </c>
      <c r="I343" s="42">
        <f>B343</f>
        <v>320007100</v>
      </c>
      <c r="J343" s="33" t="str">
        <f t="shared" si="12"/>
        <v>Heryanah</v>
      </c>
      <c r="K343" s="33"/>
      <c r="L343" s="33"/>
      <c r="M343" s="33">
        <v>0</v>
      </c>
      <c r="N343" s="33"/>
      <c r="O343" s="33"/>
      <c r="P343" s="5" t="s">
        <v>4067</v>
      </c>
      <c r="Q343" s="2" t="s">
        <v>330</v>
      </c>
      <c r="R343" s="41">
        <f t="shared" si="11"/>
        <v>53</v>
      </c>
      <c r="S343" s="14"/>
      <c r="T343" s="14"/>
      <c r="U343" s="14"/>
      <c r="V343" s="14"/>
      <c r="W343" s="14"/>
      <c r="X343" s="14"/>
      <c r="Y343" s="14"/>
      <c r="Z343" s="14"/>
      <c r="AA343" s="14" t="s">
        <v>355</v>
      </c>
      <c r="AB343" s="14"/>
      <c r="AC343" s="14"/>
      <c r="AD343" s="14"/>
      <c r="AE343" s="14"/>
    </row>
    <row r="344" spans="1:31">
      <c r="A344" s="33">
        <v>45488.528072453701</v>
      </c>
      <c r="B344" s="33">
        <v>320007100</v>
      </c>
      <c r="C344" s="42" t="s">
        <v>5293</v>
      </c>
      <c r="D344" s="14" t="s">
        <v>5667</v>
      </c>
      <c r="E344" s="43" t="str">
        <f>VLOOKUP(C344,P$2:Q$539,2,FALSE)</f>
        <v>Kenny Marsell Venezia Raiqhan</v>
      </c>
      <c r="F344" s="33"/>
      <c r="G344" s="42" t="str">
        <f t="shared" si="7"/>
        <v>212112132</v>
      </c>
      <c r="H344" s="33" t="str">
        <f t="shared" si="8"/>
        <v>Kenny Marsell Venezia Raiqhan</v>
      </c>
      <c r="I344" s="42">
        <f>B344</f>
        <v>320007100</v>
      </c>
      <c r="J344" s="33" t="str">
        <f t="shared" si="12"/>
        <v>Heryanah</v>
      </c>
      <c r="K344" s="33"/>
      <c r="L344" s="33"/>
      <c r="M344" s="33">
        <v>0</v>
      </c>
      <c r="N344" s="33"/>
      <c r="O344" s="33"/>
      <c r="P344" s="5" t="s">
        <v>4074</v>
      </c>
      <c r="Q344" s="2" t="s">
        <v>753</v>
      </c>
      <c r="R344" s="41">
        <f t="shared" si="11"/>
        <v>54</v>
      </c>
      <c r="S344" s="14"/>
      <c r="T344" s="14"/>
      <c r="U344" s="14"/>
      <c r="V344" s="14"/>
      <c r="W344" s="14"/>
      <c r="X344" s="14"/>
      <c r="Y344" s="14"/>
      <c r="Z344" s="14"/>
      <c r="AA344" s="14" t="s">
        <v>718</v>
      </c>
      <c r="AB344" s="14"/>
      <c r="AC344" s="14"/>
      <c r="AD344" s="14"/>
      <c r="AE344" s="14"/>
    </row>
    <row r="345" spans="1:31">
      <c r="A345" s="33">
        <v>45488.533293669003</v>
      </c>
      <c r="B345" s="33">
        <v>340017821</v>
      </c>
      <c r="C345" s="42" t="s">
        <v>3134</v>
      </c>
      <c r="D345" s="14" t="s">
        <v>526</v>
      </c>
      <c r="E345" s="43" t="str">
        <f>VLOOKUP(C345,P$2:Q$539,2,FALSE)</f>
        <v>Adiva Intan Aulia</v>
      </c>
      <c r="F345" s="33"/>
      <c r="G345" s="42" t="str">
        <f t="shared" si="7"/>
        <v>212111846</v>
      </c>
      <c r="H345" s="33" t="str">
        <f t="shared" si="8"/>
        <v>Adiva Intan Aulia</v>
      </c>
      <c r="I345" s="42">
        <f>B345</f>
        <v>340017821</v>
      </c>
      <c r="J345" s="33" t="str">
        <f t="shared" si="12"/>
        <v>Wiji Nogroho</v>
      </c>
      <c r="K345" s="33"/>
      <c r="L345" s="33"/>
      <c r="M345" s="33">
        <f>IF(D345=E345,0,1)</f>
        <v>0</v>
      </c>
      <c r="N345" s="33"/>
      <c r="O345" s="33"/>
      <c r="P345" s="5" t="s">
        <v>4083</v>
      </c>
      <c r="Q345" s="2" t="s">
        <v>296</v>
      </c>
      <c r="R345" s="41">
        <f t="shared" si="11"/>
        <v>55</v>
      </c>
      <c r="S345" s="14"/>
      <c r="T345" s="14"/>
      <c r="U345" s="14"/>
      <c r="V345" s="14"/>
      <c r="W345" s="14"/>
      <c r="X345" s="14"/>
      <c r="Y345" s="14"/>
      <c r="Z345" s="14"/>
      <c r="AA345" s="14" t="s">
        <v>583</v>
      </c>
      <c r="AB345" s="14"/>
      <c r="AC345" s="14"/>
      <c r="AD345" s="14"/>
      <c r="AE345" s="14"/>
    </row>
    <row r="346" spans="1:31">
      <c r="A346" s="33">
        <v>45488.533293669003</v>
      </c>
      <c r="B346" s="33">
        <v>340017821</v>
      </c>
      <c r="C346" s="42" t="s">
        <v>2143</v>
      </c>
      <c r="D346" s="14" t="s">
        <v>388</v>
      </c>
      <c r="E346" s="43" t="str">
        <f>VLOOKUP(C346,P$2:Q$539,2,FALSE)</f>
        <v>Celvin Keyla Alidra</v>
      </c>
      <c r="F346" s="33"/>
      <c r="G346" s="42" t="str">
        <f t="shared" si="7"/>
        <v>212111965</v>
      </c>
      <c r="H346" s="33" t="str">
        <f t="shared" si="8"/>
        <v>Celvin Keyla Alidra</v>
      </c>
      <c r="I346" s="42">
        <f>B346</f>
        <v>340017821</v>
      </c>
      <c r="J346" s="33" t="str">
        <f t="shared" si="12"/>
        <v>Wiji Nogroho</v>
      </c>
      <c r="K346" s="33"/>
      <c r="L346" s="33"/>
      <c r="M346" s="33">
        <f>IF(D346=E346,0,1)</f>
        <v>0</v>
      </c>
      <c r="N346" s="33"/>
      <c r="O346" s="33"/>
      <c r="P346" s="5" t="s">
        <v>4089</v>
      </c>
      <c r="Q346" s="2" t="s">
        <v>460</v>
      </c>
      <c r="R346" s="41">
        <f t="shared" si="11"/>
        <v>56</v>
      </c>
      <c r="S346" s="14"/>
      <c r="T346" s="14"/>
      <c r="U346" s="14"/>
      <c r="V346" s="14"/>
      <c r="W346" s="14"/>
      <c r="X346" s="14"/>
      <c r="Y346" s="14"/>
      <c r="Z346" s="14"/>
      <c r="AA346" s="14" t="s">
        <v>442</v>
      </c>
      <c r="AB346" s="14"/>
      <c r="AC346" s="14"/>
      <c r="AD346" s="14"/>
      <c r="AE346" s="14"/>
    </row>
    <row r="347" spans="1:31">
      <c r="A347" s="33">
        <v>45488.533293669003</v>
      </c>
      <c r="B347" s="33">
        <v>340017821</v>
      </c>
      <c r="C347" s="42" t="s">
        <v>2501</v>
      </c>
      <c r="D347" s="14" t="s">
        <v>525</v>
      </c>
      <c r="E347" s="43" t="str">
        <f>VLOOKUP(C347,P$2:Q$539,2,FALSE)</f>
        <v>Ghulam An-Nabalah Bani Syafii</v>
      </c>
      <c r="F347" s="33"/>
      <c r="G347" s="42" t="str">
        <f t="shared" si="7"/>
        <v>212112075</v>
      </c>
      <c r="H347" s="33" t="str">
        <f t="shared" si="8"/>
        <v>Ghulam An-Nabalah Bani Syafii</v>
      </c>
      <c r="I347" s="42">
        <f>B347</f>
        <v>340017821</v>
      </c>
      <c r="J347" s="33" t="str">
        <f t="shared" si="12"/>
        <v>Wiji Nogroho</v>
      </c>
      <c r="K347" s="33"/>
      <c r="L347" s="33"/>
      <c r="M347" s="33">
        <f>IF(D347=E347,0,1)</f>
        <v>0</v>
      </c>
      <c r="N347" s="33"/>
      <c r="O347" s="33"/>
      <c r="P347" s="5" t="s">
        <v>4097</v>
      </c>
      <c r="Q347" s="2" t="s">
        <v>345</v>
      </c>
      <c r="R347" s="41">
        <f t="shared" si="11"/>
        <v>57</v>
      </c>
      <c r="S347" s="14"/>
      <c r="T347" s="14"/>
      <c r="U347" s="14"/>
      <c r="V347" s="14"/>
      <c r="W347" s="14"/>
      <c r="X347" s="14"/>
      <c r="Y347" s="14"/>
      <c r="Z347" s="14"/>
      <c r="AA347" s="14" t="s">
        <v>232</v>
      </c>
      <c r="AB347" s="14"/>
      <c r="AC347" s="14"/>
      <c r="AD347" s="14"/>
      <c r="AE347" s="14"/>
    </row>
    <row r="348" spans="1:31">
      <c r="A348" s="51">
        <v>45488.553002685199</v>
      </c>
      <c r="B348" s="51">
        <v>340020283</v>
      </c>
      <c r="C348" s="55" t="s">
        <v>5328</v>
      </c>
      <c r="D348" s="54" t="s">
        <v>790</v>
      </c>
      <c r="E348" s="43" t="str">
        <f>VLOOKUP(C348,P$2:Q$539,2,FALSE)</f>
        <v>I MADE JOEL JAYA DILAGA</v>
      </c>
      <c r="F348" s="33"/>
      <c r="G348" s="42" t="str">
        <f t="shared" si="7"/>
        <v>212112101</v>
      </c>
      <c r="H348" s="33" t="str">
        <f t="shared" si="8"/>
        <v>I MADE JOEL JAYA DILAGA</v>
      </c>
      <c r="I348" s="42">
        <f>B348</f>
        <v>340020283</v>
      </c>
      <c r="J348" s="33" t="str">
        <f t="shared" si="12"/>
        <v>A.A. Ngr Aris Jayandrana</v>
      </c>
      <c r="K348" s="33"/>
      <c r="L348" s="33"/>
      <c r="M348" s="33">
        <f>IF(D348=E348,0,1)</f>
        <v>0</v>
      </c>
      <c r="N348" s="33"/>
      <c r="O348" s="33"/>
      <c r="P348" s="5" t="s">
        <v>4106</v>
      </c>
      <c r="Q348" s="2" t="s">
        <v>794</v>
      </c>
      <c r="R348" s="41">
        <f t="shared" si="11"/>
        <v>58</v>
      </c>
      <c r="S348" s="14"/>
      <c r="T348" s="14"/>
      <c r="U348" s="14"/>
      <c r="V348" s="14"/>
      <c r="W348" s="14"/>
      <c r="X348" s="14"/>
      <c r="Y348" s="14"/>
      <c r="Z348" s="14"/>
      <c r="AA348" s="41" t="s">
        <v>5683</v>
      </c>
      <c r="AB348" s="41"/>
      <c r="AC348" s="41"/>
      <c r="AD348" s="41"/>
      <c r="AE348" s="14"/>
    </row>
    <row r="349" spans="1:31">
      <c r="A349" s="33">
        <v>45488.553002685199</v>
      </c>
      <c r="B349" s="33">
        <v>340020283</v>
      </c>
      <c r="C349" s="5" t="s">
        <v>4633</v>
      </c>
      <c r="D349" s="14" t="s">
        <v>787</v>
      </c>
      <c r="E349" s="43" t="str">
        <f>VLOOKUP(C349,P$2:Q$539,2,FALSE)</f>
        <v>Ni Putu Ayu Denisha Kartika Saraswati</v>
      </c>
      <c r="F349" s="33"/>
      <c r="G349" s="42" t="str">
        <f t="shared" si="7"/>
        <v>212112255</v>
      </c>
      <c r="H349" s="33" t="str">
        <f t="shared" si="8"/>
        <v>Ni Putu Ayu Denisha Kartika Saraswati</v>
      </c>
      <c r="I349" s="42">
        <f>B349</f>
        <v>340020283</v>
      </c>
      <c r="J349" s="33" t="str">
        <f t="shared" si="12"/>
        <v>A.A. Ngr Aris Jayandrana</v>
      </c>
      <c r="K349" s="33"/>
      <c r="L349" s="33"/>
      <c r="M349" s="33">
        <f>IF(D349=E349,0,1)</f>
        <v>0</v>
      </c>
      <c r="N349" s="33"/>
      <c r="O349" s="33"/>
      <c r="P349" s="5" t="s">
        <v>4113</v>
      </c>
      <c r="Q349" s="2" t="s">
        <v>546</v>
      </c>
      <c r="R349" s="41">
        <f t="shared" si="11"/>
        <v>59</v>
      </c>
      <c r="S349" s="14"/>
      <c r="T349" s="14"/>
      <c r="U349" s="14"/>
      <c r="V349" s="14"/>
      <c r="W349" s="14"/>
      <c r="X349" s="14"/>
      <c r="Y349" s="14"/>
      <c r="Z349" s="14"/>
      <c r="AA349" s="14" t="s">
        <v>701</v>
      </c>
      <c r="AB349" s="14"/>
      <c r="AC349" s="14"/>
      <c r="AD349" s="14"/>
      <c r="AE349" s="14"/>
    </row>
    <row r="350" spans="1:31">
      <c r="A350" s="33">
        <v>45488.576715104202</v>
      </c>
      <c r="B350" s="33">
        <v>340019240</v>
      </c>
      <c r="C350" s="42" t="s">
        <v>5439</v>
      </c>
      <c r="D350" s="14" t="s">
        <v>922</v>
      </c>
      <c r="E350" s="43" t="str">
        <f>VLOOKUP(C350,P$2:Q$539,2,FALSE)</f>
        <v>Nurin Salsabila Ishak</v>
      </c>
      <c r="F350" s="33"/>
      <c r="G350" s="42" t="str">
        <f t="shared" si="7"/>
        <v>212112274</v>
      </c>
      <c r="H350" s="33" t="str">
        <f t="shared" si="8"/>
        <v>Nurin Salsabila Ishak</v>
      </c>
      <c r="I350" s="42">
        <f>B350</f>
        <v>340019240</v>
      </c>
      <c r="J350" s="33" t="str">
        <f t="shared" si="12"/>
        <v>M S Alim Sudiasto</v>
      </c>
      <c r="K350" s="33"/>
      <c r="L350" s="33"/>
      <c r="M350" s="33">
        <f>IF(D350=E350,0,1)</f>
        <v>0</v>
      </c>
      <c r="N350" s="33"/>
      <c r="O350" s="33"/>
      <c r="P350" s="5" t="s">
        <v>4121</v>
      </c>
      <c r="Q350" s="2" t="s">
        <v>96</v>
      </c>
      <c r="R350" s="41">
        <f t="shared" si="11"/>
        <v>60</v>
      </c>
      <c r="S350" s="14"/>
      <c r="T350" s="14"/>
      <c r="U350" s="14"/>
      <c r="V350" s="14"/>
      <c r="W350" s="14"/>
      <c r="X350" s="14"/>
      <c r="Y350" s="14"/>
      <c r="Z350" s="14"/>
      <c r="AA350" s="14" t="s">
        <v>422</v>
      </c>
      <c r="AB350" s="14"/>
      <c r="AC350" s="14"/>
      <c r="AD350" s="14"/>
      <c r="AE350" s="14"/>
    </row>
    <row r="351" spans="1:31">
      <c r="A351" s="33">
        <v>45488.576715104202</v>
      </c>
      <c r="B351" s="33">
        <v>340019240</v>
      </c>
      <c r="C351" s="42" t="s">
        <v>3747</v>
      </c>
      <c r="D351" s="14" t="s">
        <v>917</v>
      </c>
      <c r="E351" s="43" t="str">
        <f>VLOOKUP(C351,P$2:Q$539,2,FALSE)</f>
        <v>Resky Amalia</v>
      </c>
      <c r="F351" s="33"/>
      <c r="G351" s="42" t="str">
        <f t="shared" si="7"/>
        <v>112212841</v>
      </c>
      <c r="H351" s="33" t="str">
        <f t="shared" si="8"/>
        <v>Resky Amalia</v>
      </c>
      <c r="I351" s="42">
        <f>B351</f>
        <v>340019240</v>
      </c>
      <c r="J351" s="33" t="str">
        <f t="shared" si="12"/>
        <v>M S Alim Sudiasto</v>
      </c>
      <c r="K351" s="33"/>
      <c r="L351" s="33"/>
      <c r="M351" s="33">
        <f>IF(D351=E351,0,1)</f>
        <v>0</v>
      </c>
      <c r="N351" s="33"/>
      <c r="O351" s="33"/>
      <c r="P351" s="5" t="s">
        <v>4128</v>
      </c>
      <c r="Q351" s="2" t="s">
        <v>250</v>
      </c>
      <c r="R351" s="41">
        <f t="shared" si="11"/>
        <v>61</v>
      </c>
      <c r="S351" s="14"/>
      <c r="T351" s="14"/>
      <c r="U351" s="14"/>
      <c r="V351" s="14"/>
      <c r="W351" s="14"/>
      <c r="X351" s="14"/>
      <c r="Y351" s="14"/>
      <c r="Z351" s="14"/>
      <c r="AA351" s="14" t="s">
        <v>646</v>
      </c>
      <c r="AB351" s="14"/>
      <c r="AC351" s="14"/>
      <c r="AD351" s="14"/>
      <c r="AE351" s="14"/>
    </row>
    <row r="352" spans="1:31">
      <c r="A352" s="33">
        <v>45488.592216840298</v>
      </c>
      <c r="B352" s="33">
        <v>340019279</v>
      </c>
      <c r="C352" s="42" t="s">
        <v>4317</v>
      </c>
      <c r="D352" s="14" t="s">
        <v>483</v>
      </c>
      <c r="E352" s="43" t="str">
        <f>VLOOKUP(C352,P$2:Q$539,2,FALSE)</f>
        <v>Amelia Dyah Safitri</v>
      </c>
      <c r="F352" s="33"/>
      <c r="G352" s="42" t="str">
        <f t="shared" si="7"/>
        <v>212111882</v>
      </c>
      <c r="H352" s="33" t="str">
        <f t="shared" si="8"/>
        <v>Amelia Dyah Safitri</v>
      </c>
      <c r="I352" s="42">
        <f>B352</f>
        <v>340019279</v>
      </c>
      <c r="J352" s="33" t="str">
        <f t="shared" si="12"/>
        <v>Kurniawan Dedy Cahyono</v>
      </c>
      <c r="K352" s="33"/>
      <c r="L352" s="33"/>
      <c r="M352" s="33">
        <f>IF(D352=E352,0,1)</f>
        <v>0</v>
      </c>
      <c r="N352" s="33"/>
      <c r="O352" s="33"/>
      <c r="P352" s="5" t="s">
        <v>4135</v>
      </c>
      <c r="Q352" s="2" t="s">
        <v>470</v>
      </c>
      <c r="R352" s="41">
        <f t="shared" si="11"/>
        <v>62</v>
      </c>
      <c r="S352" s="14"/>
      <c r="T352" s="14"/>
      <c r="U352" s="14"/>
      <c r="V352" s="14"/>
      <c r="W352" s="14"/>
      <c r="X352" s="14"/>
      <c r="Y352" s="14"/>
      <c r="Z352" s="14"/>
      <c r="AA352" s="14" t="s">
        <v>486</v>
      </c>
      <c r="AB352" s="14"/>
      <c r="AC352" s="14"/>
      <c r="AD352" s="14"/>
      <c r="AE352" s="14"/>
    </row>
    <row r="353" spans="1:31">
      <c r="A353" s="33">
        <v>45488.592216840298</v>
      </c>
      <c r="B353" s="33">
        <v>340019279</v>
      </c>
      <c r="C353" s="42" t="s">
        <v>5416</v>
      </c>
      <c r="D353" s="14" t="s">
        <v>485</v>
      </c>
      <c r="E353" s="43" t="str">
        <f>VLOOKUP(C353,P$2:Q$539,2,FALSE)</f>
        <v>Bintang Aflah Adhika Ramadhan</v>
      </c>
      <c r="F353" s="33"/>
      <c r="G353" s="42" t="str">
        <f t="shared" si="7"/>
        <v>212111958</v>
      </c>
      <c r="H353" s="33" t="str">
        <f t="shared" si="8"/>
        <v>Bintang Aflah Adhika Ramadhan</v>
      </c>
      <c r="I353" s="42">
        <f>B353</f>
        <v>340019279</v>
      </c>
      <c r="J353" s="33" t="str">
        <f t="shared" si="12"/>
        <v>Kurniawan Dedy Cahyono</v>
      </c>
      <c r="K353" s="33"/>
      <c r="L353" s="33"/>
      <c r="M353" s="33">
        <f>IF(D353=E353,0,1)</f>
        <v>0</v>
      </c>
      <c r="N353" s="33"/>
      <c r="O353" s="33"/>
      <c r="P353" s="5" t="s">
        <v>4142</v>
      </c>
      <c r="Q353" s="2" t="s">
        <v>667</v>
      </c>
      <c r="R353" s="41">
        <f t="shared" si="11"/>
        <v>63</v>
      </c>
      <c r="S353" s="14"/>
      <c r="T353" s="14"/>
      <c r="U353" s="14"/>
      <c r="V353" s="14"/>
      <c r="W353" s="14"/>
      <c r="X353" s="14"/>
      <c r="Y353" s="14"/>
      <c r="Z353" s="14"/>
      <c r="AA353" s="14" t="s">
        <v>179</v>
      </c>
      <c r="AB353" s="14"/>
      <c r="AC353" s="14"/>
      <c r="AD353" s="14"/>
      <c r="AE353" s="14"/>
    </row>
    <row r="354" spans="1:31">
      <c r="A354" s="33">
        <v>45488.592216840298</v>
      </c>
      <c r="B354" s="33">
        <v>340019279</v>
      </c>
      <c r="C354" s="42" t="s">
        <v>1861</v>
      </c>
      <c r="D354" s="14" t="s">
        <v>482</v>
      </c>
      <c r="E354" s="43" t="str">
        <f>VLOOKUP(C354,P$2:Q$539,2,FALSE)</f>
        <v>Danardana Muhammad</v>
      </c>
      <c r="F354" s="33"/>
      <c r="G354" s="42" t="str">
        <f t="shared" si="7"/>
        <v>212111976</v>
      </c>
      <c r="H354" s="33" t="str">
        <f t="shared" si="8"/>
        <v>Danardana Muhammad</v>
      </c>
      <c r="I354" s="42">
        <f>B354</f>
        <v>340019279</v>
      </c>
      <c r="J354" s="33" t="str">
        <f t="shared" si="12"/>
        <v>Kurniawan Dedy Cahyono</v>
      </c>
      <c r="K354" s="33"/>
      <c r="L354" s="33"/>
      <c r="M354" s="33">
        <f>IF(D354=E354,0,1)</f>
        <v>0</v>
      </c>
      <c r="N354" s="33"/>
      <c r="O354" s="33"/>
      <c r="P354" s="5" t="s">
        <v>4150</v>
      </c>
      <c r="Q354" s="2" t="s">
        <v>111</v>
      </c>
      <c r="R354" s="41">
        <f t="shared" si="11"/>
        <v>64</v>
      </c>
      <c r="S354" s="14"/>
      <c r="T354" s="14"/>
      <c r="U354" s="14"/>
      <c r="V354" s="14"/>
      <c r="W354" s="14"/>
      <c r="X354" s="14"/>
      <c r="Y354" s="14"/>
      <c r="Z354" s="14"/>
      <c r="AA354" s="14" t="s">
        <v>121</v>
      </c>
      <c r="AB354" s="14"/>
      <c r="AC354" s="14"/>
      <c r="AD354" s="14"/>
      <c r="AE354" s="14"/>
    </row>
    <row r="355" spans="1:31">
      <c r="A355" s="33">
        <v>45488.592216840298</v>
      </c>
      <c r="B355" s="33">
        <v>340019279</v>
      </c>
      <c r="C355" s="42" t="s">
        <v>4814</v>
      </c>
      <c r="D355" s="14" t="s">
        <v>484</v>
      </c>
      <c r="E355" s="43" t="str">
        <f>VLOOKUP(C355,P$2:Q$539,2,FALSE)</f>
        <v>Gina Amalia</v>
      </c>
      <c r="F355" s="33"/>
      <c r="G355" s="42" t="str">
        <f t="shared" si="7"/>
        <v>212112077</v>
      </c>
      <c r="H355" s="33" t="str">
        <f t="shared" si="8"/>
        <v>Gina Amalia</v>
      </c>
      <c r="I355" s="42">
        <f>B355</f>
        <v>340019279</v>
      </c>
      <c r="J355" s="33" t="str">
        <f t="shared" si="12"/>
        <v>Kurniawan Dedy Cahyono</v>
      </c>
      <c r="K355" s="33"/>
      <c r="L355" s="33"/>
      <c r="M355" s="33">
        <f>IF(D355=E355,0,1)</f>
        <v>0</v>
      </c>
      <c r="N355" s="33"/>
      <c r="O355" s="33"/>
      <c r="P355" s="5" t="s">
        <v>4156</v>
      </c>
      <c r="Q355" s="2" t="s">
        <v>812</v>
      </c>
      <c r="R355" s="41">
        <f t="shared" si="11"/>
        <v>65</v>
      </c>
      <c r="S355" s="14"/>
      <c r="T355" s="14"/>
      <c r="U355" s="14"/>
      <c r="V355" s="14"/>
      <c r="W355" s="14"/>
      <c r="X355" s="14"/>
      <c r="Y355" s="14"/>
      <c r="Z355" s="14"/>
      <c r="AA355" s="41" t="s">
        <v>720</v>
      </c>
      <c r="AB355" s="41"/>
      <c r="AC355" s="41"/>
      <c r="AD355" s="41"/>
      <c r="AE355" s="14"/>
    </row>
    <row r="356" spans="1:31">
      <c r="A356" s="33">
        <v>45488.592216840298</v>
      </c>
      <c r="B356" s="33">
        <v>340019279</v>
      </c>
      <c r="C356" s="42" t="s">
        <v>5359</v>
      </c>
      <c r="D356" s="14" t="s">
        <v>479</v>
      </c>
      <c r="E356" s="43" t="str">
        <f>VLOOKUP(C356,P$2:Q$539,2,FALSE)</f>
        <v>Syifa Novdhy Salsabila</v>
      </c>
      <c r="F356" s="33"/>
      <c r="G356" s="42" t="str">
        <f t="shared" si="7"/>
        <v>222112393</v>
      </c>
      <c r="H356" s="33" t="str">
        <f t="shared" si="8"/>
        <v>Syifa Novdhy Salsabila</v>
      </c>
      <c r="I356" s="42">
        <f>B356</f>
        <v>340019279</v>
      </c>
      <c r="J356" s="33" t="str">
        <f t="shared" si="12"/>
        <v>Kurniawan Dedy Cahyono</v>
      </c>
      <c r="K356" s="33"/>
      <c r="L356" s="33"/>
      <c r="M356" s="33">
        <f>IF(D356=E356,0,1)</f>
        <v>0</v>
      </c>
      <c r="N356" s="33"/>
      <c r="O356" s="33"/>
      <c r="P356" s="5" t="s">
        <v>4164</v>
      </c>
      <c r="Q356" s="2" t="s">
        <v>646</v>
      </c>
      <c r="R356" s="41">
        <f t="shared" si="11"/>
        <v>66</v>
      </c>
      <c r="S356" s="14"/>
      <c r="T356" s="14"/>
      <c r="U356" s="14"/>
      <c r="V356" s="14"/>
      <c r="W356" s="14"/>
      <c r="X356" s="14"/>
      <c r="Y356" s="14"/>
      <c r="Z356" s="14"/>
      <c r="AA356" s="14" t="s">
        <v>183</v>
      </c>
      <c r="AB356" s="14"/>
      <c r="AC356" s="14"/>
      <c r="AD356" s="14"/>
      <c r="AE356" s="14"/>
    </row>
    <row r="357" spans="1:31">
      <c r="A357" s="33">
        <v>45488.602300034698</v>
      </c>
      <c r="B357" s="33">
        <v>340019172</v>
      </c>
      <c r="C357" s="42" t="s">
        <v>3701</v>
      </c>
      <c r="D357" s="14" t="s">
        <v>270</v>
      </c>
      <c r="E357" s="43" t="str">
        <f>VLOOKUP(C357,P$2:Q$539,2,FALSE)</f>
        <v>CHARINA HURUL FATHONAH</v>
      </c>
      <c r="F357" s="33"/>
      <c r="G357" s="42" t="str">
        <f t="shared" si="7"/>
        <v>222111967</v>
      </c>
      <c r="H357" s="33" t="str">
        <f t="shared" si="8"/>
        <v>CHARINA HURUL FATHONAH</v>
      </c>
      <c r="I357" s="42">
        <f>B357</f>
        <v>340019172</v>
      </c>
      <c r="J357" s="33" t="str">
        <f t="shared" si="12"/>
        <v>Endah Saftarina Khairiyani</v>
      </c>
      <c r="K357" s="33"/>
      <c r="L357" s="33"/>
      <c r="M357" s="33">
        <f>IF(D357=E357,0,1)</f>
        <v>0</v>
      </c>
      <c r="N357" s="33"/>
      <c r="O357" s="33"/>
      <c r="P357" s="5" t="s">
        <v>4172</v>
      </c>
      <c r="Q357" s="2" t="s">
        <v>314</v>
      </c>
      <c r="R357" s="41">
        <f t="shared" si="11"/>
        <v>67</v>
      </c>
      <c r="S357" s="14"/>
      <c r="T357" s="14"/>
      <c r="U357" s="14"/>
      <c r="V357" s="14"/>
      <c r="W357" s="14"/>
      <c r="X357" s="14"/>
      <c r="Y357" s="14"/>
      <c r="Z357" s="14"/>
      <c r="AA357" s="14" t="s">
        <v>706</v>
      </c>
      <c r="AB357" s="14"/>
      <c r="AC357" s="14"/>
      <c r="AD357" s="14"/>
      <c r="AE357" s="14"/>
    </row>
    <row r="358" spans="1:31">
      <c r="A358" s="33">
        <v>45488.602300034698</v>
      </c>
      <c r="B358" s="33">
        <v>340019172</v>
      </c>
      <c r="C358" s="42" t="s">
        <v>2628</v>
      </c>
      <c r="D358" s="14" t="s">
        <v>272</v>
      </c>
      <c r="E358" s="43" t="str">
        <f>VLOOKUP(C358,P$2:Q$539,2,FALSE)</f>
        <v>Landha Pratiwi Shaleh</v>
      </c>
      <c r="F358" s="33"/>
      <c r="G358" s="42" t="str">
        <f t="shared" si="7"/>
        <v>212112151</v>
      </c>
      <c r="H358" s="33" t="str">
        <f t="shared" si="8"/>
        <v>Landha Pratiwi Shaleh</v>
      </c>
      <c r="I358" s="42">
        <f>B358</f>
        <v>340019172</v>
      </c>
      <c r="J358" s="33" t="str">
        <f t="shared" si="12"/>
        <v>Endah Saftarina Khairiyani</v>
      </c>
      <c r="K358" s="33"/>
      <c r="L358" s="33"/>
      <c r="M358" s="33">
        <f>IF(D358=E358,0,1)</f>
        <v>0</v>
      </c>
      <c r="N358" s="33"/>
      <c r="O358" s="33"/>
      <c r="P358" s="5" t="s">
        <v>4178</v>
      </c>
      <c r="Q358" s="2" t="s">
        <v>4179</v>
      </c>
      <c r="R358" s="41">
        <f t="shared" si="11"/>
        <v>68</v>
      </c>
      <c r="S358" s="14"/>
      <c r="T358" s="14"/>
      <c r="U358" s="14"/>
      <c r="V358" s="14"/>
      <c r="W358" s="14"/>
      <c r="X358" s="14"/>
      <c r="Y358" s="14"/>
      <c r="Z358" s="14"/>
      <c r="AA358" s="14" t="s">
        <v>697</v>
      </c>
      <c r="AB358" s="14"/>
      <c r="AC358" s="14"/>
      <c r="AD358" s="14"/>
      <c r="AE358" s="14"/>
    </row>
    <row r="359" spans="1:31">
      <c r="A359" s="33">
        <v>45488.602300034698</v>
      </c>
      <c r="B359" s="33">
        <v>340019172</v>
      </c>
      <c r="C359" s="42" t="s">
        <v>2835</v>
      </c>
      <c r="D359" s="14" t="s">
        <v>273</v>
      </c>
      <c r="E359" s="43" t="str">
        <f>VLOOKUP(C359,P$2:Q$539,2,FALSE)</f>
        <v>Roselina Putri</v>
      </c>
      <c r="F359" s="33"/>
      <c r="G359" s="42" t="str">
        <f t="shared" si="7"/>
        <v>212112340</v>
      </c>
      <c r="H359" s="33" t="str">
        <f t="shared" si="8"/>
        <v>Roselina Putri</v>
      </c>
      <c r="I359" s="42">
        <f>B359</f>
        <v>340019172</v>
      </c>
      <c r="J359" s="33" t="str">
        <f t="shared" si="12"/>
        <v>Endah Saftarina Khairiyani</v>
      </c>
      <c r="K359" s="33"/>
      <c r="L359" s="33"/>
      <c r="M359" s="33">
        <f>IF(D359=E359,0,1)</f>
        <v>0</v>
      </c>
      <c r="N359" s="33"/>
      <c r="O359" s="33"/>
      <c r="P359" s="5" t="s">
        <v>4186</v>
      </c>
      <c r="Q359" s="2" t="s">
        <v>765</v>
      </c>
      <c r="R359" s="41">
        <f t="shared" si="11"/>
        <v>69</v>
      </c>
      <c r="S359" s="14"/>
      <c r="T359" s="14"/>
      <c r="U359" s="14"/>
      <c r="V359" s="14"/>
      <c r="W359" s="14"/>
      <c r="X359" s="14"/>
      <c r="Y359" s="14"/>
      <c r="Z359" s="14"/>
      <c r="AA359" s="14" t="s">
        <v>642</v>
      </c>
      <c r="AB359" s="14"/>
      <c r="AC359" s="14"/>
      <c r="AD359" s="14"/>
      <c r="AE359" s="14"/>
    </row>
    <row r="360" spans="1:31">
      <c r="A360" s="33">
        <v>45488.602300034698</v>
      </c>
      <c r="B360" s="33">
        <v>340019172</v>
      </c>
      <c r="C360" s="42" t="s">
        <v>5472</v>
      </c>
      <c r="D360" s="14" t="s">
        <v>271</v>
      </c>
      <c r="E360" s="43" t="str">
        <f>VLOOKUP(C360,P$2:Q$539,2,FALSE)</f>
        <v>Shabrina Alfira Nisa</v>
      </c>
      <c r="F360" s="33"/>
      <c r="G360" s="42" t="str">
        <f t="shared" si="7"/>
        <v>222112359</v>
      </c>
      <c r="H360" s="33" t="str">
        <f t="shared" si="8"/>
        <v>Shabrina Alfira Nisa</v>
      </c>
      <c r="I360" s="42">
        <f>B360</f>
        <v>340019172</v>
      </c>
      <c r="J360" s="33" t="str">
        <f t="shared" si="12"/>
        <v>Endah Saftarina Khairiyani</v>
      </c>
      <c r="K360" s="33"/>
      <c r="L360" s="33"/>
      <c r="M360" s="33">
        <f>IF(D360=E360,0,1)</f>
        <v>0</v>
      </c>
      <c r="N360" s="33"/>
      <c r="O360" s="33"/>
      <c r="P360" s="5" t="s">
        <v>4194</v>
      </c>
      <c r="Q360" s="2" t="s">
        <v>140</v>
      </c>
      <c r="R360" s="41">
        <f t="shared" si="11"/>
        <v>70</v>
      </c>
      <c r="S360" s="14"/>
      <c r="T360" s="14"/>
      <c r="U360" s="14"/>
      <c r="V360" s="14"/>
      <c r="W360" s="14"/>
      <c r="X360" s="14"/>
      <c r="Y360" s="14"/>
      <c r="Z360" s="14"/>
      <c r="AA360" s="41" t="s">
        <v>5684</v>
      </c>
      <c r="AB360" s="41"/>
      <c r="AC360" s="41"/>
      <c r="AD360" s="41"/>
      <c r="AE360" s="14"/>
    </row>
    <row r="361" spans="1:31">
      <c r="A361" s="33">
        <v>45488.602300034698</v>
      </c>
      <c r="B361" s="33">
        <v>340019172</v>
      </c>
      <c r="C361" s="42" t="s">
        <v>3080</v>
      </c>
      <c r="D361" s="14" t="s">
        <v>274</v>
      </c>
      <c r="E361" s="43" t="str">
        <f>VLOOKUP(C361,P$2:Q$539,2,FALSE)</f>
        <v>Syawalgi Wahyu Imani</v>
      </c>
      <c r="F361" s="33"/>
      <c r="G361" s="42" t="str">
        <f t="shared" si="7"/>
        <v>212112391</v>
      </c>
      <c r="H361" s="33" t="str">
        <f t="shared" si="8"/>
        <v>Syawalgi Wahyu Imani</v>
      </c>
      <c r="I361" s="42">
        <f>B361</f>
        <v>340019172</v>
      </c>
      <c r="J361" s="33" t="str">
        <f t="shared" si="12"/>
        <v>Endah Saftarina Khairiyani</v>
      </c>
      <c r="K361" s="33"/>
      <c r="L361" s="33"/>
      <c r="M361" s="33">
        <f>IF(D361=E361,0,1)</f>
        <v>0</v>
      </c>
      <c r="N361" s="33"/>
      <c r="O361" s="33"/>
      <c r="P361" s="5" t="s">
        <v>4202</v>
      </c>
      <c r="Q361" s="2" t="s">
        <v>230</v>
      </c>
      <c r="R361" s="41">
        <f t="shared" si="11"/>
        <v>71</v>
      </c>
      <c r="S361" s="14"/>
      <c r="T361" s="14"/>
      <c r="U361" s="14"/>
      <c r="V361" s="14"/>
      <c r="W361" s="14"/>
      <c r="X361" s="14"/>
      <c r="Y361" s="14"/>
      <c r="Z361" s="14"/>
      <c r="AA361" s="14" t="s">
        <v>366</v>
      </c>
      <c r="AB361" s="14"/>
      <c r="AC361" s="14"/>
      <c r="AD361" s="14"/>
      <c r="AE361" s="14"/>
    </row>
    <row r="362" spans="1:31">
      <c r="A362" s="33">
        <v>45488.616019745401</v>
      </c>
      <c r="B362" s="33">
        <v>340016936</v>
      </c>
      <c r="C362" s="42" t="s">
        <v>4957</v>
      </c>
      <c r="D362" s="14" t="s">
        <v>253</v>
      </c>
      <c r="E362" s="43" t="str">
        <f>VLOOKUP(C362,P$2:Q$539,2,FALSE)</f>
        <v>Claudia Janefer Romora Sitanggang</v>
      </c>
      <c r="F362" s="33"/>
      <c r="G362" s="42" t="str">
        <f t="shared" si="7"/>
        <v>212111974</v>
      </c>
      <c r="H362" s="33" t="str">
        <f t="shared" si="8"/>
        <v>Claudia Janefer Romora Sitanggang</v>
      </c>
      <c r="I362" s="42">
        <f>B362</f>
        <v>340016936</v>
      </c>
      <c r="J362" s="33" t="str">
        <f t="shared" si="12"/>
        <v>Linda Kusumawardani</v>
      </c>
      <c r="K362" s="33"/>
      <c r="L362" s="33"/>
      <c r="M362" s="33">
        <f>IF(D362=E362,0,1)</f>
        <v>0</v>
      </c>
      <c r="N362" s="33"/>
      <c r="O362" s="33"/>
      <c r="P362" s="5" t="s">
        <v>4209</v>
      </c>
      <c r="Q362" s="2" t="s">
        <v>263</v>
      </c>
      <c r="R362" s="41">
        <f t="shared" si="11"/>
        <v>72</v>
      </c>
      <c r="S362" s="14"/>
      <c r="T362" s="14"/>
      <c r="U362" s="14"/>
      <c r="V362" s="14"/>
      <c r="W362" s="14"/>
      <c r="X362" s="14"/>
      <c r="Y362" s="14"/>
      <c r="Z362" s="14"/>
      <c r="AA362" s="14" t="s">
        <v>171</v>
      </c>
      <c r="AB362" s="14"/>
      <c r="AC362" s="14"/>
      <c r="AD362" s="14"/>
      <c r="AE362" s="14"/>
    </row>
    <row r="363" spans="1:31">
      <c r="A363" s="33">
        <v>45488.616019745401</v>
      </c>
      <c r="B363" s="33">
        <v>340016936</v>
      </c>
      <c r="C363" s="42" t="s">
        <v>2056</v>
      </c>
      <c r="D363" s="14" t="s">
        <v>234</v>
      </c>
      <c r="E363" s="43" t="str">
        <f>VLOOKUP(C363,P$2:Q$539,2,FALSE)</f>
        <v>Ezra Zia Izdihara</v>
      </c>
      <c r="F363" s="33"/>
      <c r="G363" s="42" t="str">
        <f t="shared" si="7"/>
        <v>222112028</v>
      </c>
      <c r="H363" s="33" t="str">
        <f t="shared" si="8"/>
        <v>Ezra Zia Izdihara</v>
      </c>
      <c r="I363" s="42">
        <f>B363</f>
        <v>340016936</v>
      </c>
      <c r="J363" s="33" t="str">
        <f t="shared" si="12"/>
        <v>Linda Kusumawardani</v>
      </c>
      <c r="K363" s="33"/>
      <c r="L363" s="33"/>
      <c r="M363" s="33">
        <f>IF(D363=E363,0,1)</f>
        <v>0</v>
      </c>
      <c r="N363" s="51"/>
      <c r="O363" s="51"/>
      <c r="P363" s="5" t="s">
        <v>4216</v>
      </c>
      <c r="Q363" s="2" t="s">
        <v>251</v>
      </c>
      <c r="R363" s="41">
        <f t="shared" si="11"/>
        <v>73</v>
      </c>
      <c r="S363" s="14"/>
      <c r="T363" s="14"/>
      <c r="U363" s="14"/>
      <c r="V363" s="14"/>
      <c r="W363" s="14"/>
      <c r="X363" s="14"/>
      <c r="Y363" s="14"/>
      <c r="Z363" s="14"/>
      <c r="AA363" s="14" t="s">
        <v>458</v>
      </c>
      <c r="AB363" s="14"/>
      <c r="AC363" s="14"/>
      <c r="AD363" s="14"/>
      <c r="AE363" s="14"/>
    </row>
    <row r="364" spans="1:31">
      <c r="A364" s="33">
        <v>45488.616019745401</v>
      </c>
      <c r="B364" s="33">
        <v>340016936</v>
      </c>
      <c r="C364" s="42" t="s">
        <v>3250</v>
      </c>
      <c r="D364" s="14" t="s">
        <v>249</v>
      </c>
      <c r="E364" s="43" t="str">
        <f>VLOOKUP(C364,P$2:Q$539,2,FALSE)</f>
        <v>PEMBAYUN OTSU INDIANA</v>
      </c>
      <c r="F364" s="33"/>
      <c r="G364" s="42" t="str">
        <f t="shared" si="7"/>
        <v>212112284</v>
      </c>
      <c r="H364" s="33" t="str">
        <f t="shared" si="8"/>
        <v>PEMBAYUN OTSU INDIANA</v>
      </c>
      <c r="I364" s="42">
        <f>B364</f>
        <v>340016936</v>
      </c>
      <c r="J364" s="33" t="str">
        <f t="shared" si="12"/>
        <v>Linda Kusumawardani</v>
      </c>
      <c r="K364" s="33"/>
      <c r="L364" s="33"/>
      <c r="M364" s="33">
        <f>IF(D364=E364,0,1)</f>
        <v>0</v>
      </c>
      <c r="N364" s="33"/>
      <c r="O364" s="33"/>
      <c r="P364" s="5" t="s">
        <v>4222</v>
      </c>
      <c r="Q364" s="2" t="s">
        <v>53</v>
      </c>
      <c r="R364" s="41">
        <f t="shared" si="11"/>
        <v>74</v>
      </c>
      <c r="S364" s="14"/>
      <c r="T364" s="14"/>
      <c r="U364" s="14"/>
      <c r="V364" s="14"/>
      <c r="W364" s="14"/>
      <c r="X364" s="14"/>
      <c r="Y364" s="14"/>
      <c r="Z364" s="14"/>
      <c r="AA364" s="14" t="s">
        <v>271</v>
      </c>
      <c r="AB364" s="14"/>
      <c r="AC364" s="14"/>
      <c r="AD364" s="14"/>
      <c r="AE364" s="14"/>
    </row>
    <row r="365" spans="1:31">
      <c r="A365" s="33">
        <v>45488.616019745401</v>
      </c>
      <c r="B365" s="33">
        <v>340016936</v>
      </c>
      <c r="C365" s="42" t="s">
        <v>3041</v>
      </c>
      <c r="D365" s="14" t="s">
        <v>227</v>
      </c>
      <c r="E365" s="43" t="str">
        <f>VLOOKUP(C365,P$2:Q$539,2,FALSE)</f>
        <v>Sindy Aloiya Br Manullang</v>
      </c>
      <c r="F365" s="33"/>
      <c r="G365" s="42" t="str">
        <f t="shared" si="7"/>
        <v>112212882</v>
      </c>
      <c r="H365" s="33" t="str">
        <f t="shared" si="8"/>
        <v>Sindy Aloiya Br Manullang</v>
      </c>
      <c r="I365" s="42">
        <f>B365</f>
        <v>340016936</v>
      </c>
      <c r="J365" s="33" t="str">
        <f t="shared" si="12"/>
        <v>Linda Kusumawardani</v>
      </c>
      <c r="K365" s="33"/>
      <c r="L365" s="33"/>
      <c r="M365" s="33">
        <f>IF(D365=E365,0,1)</f>
        <v>0</v>
      </c>
      <c r="N365" s="33"/>
      <c r="O365" s="33"/>
      <c r="P365" s="5" t="s">
        <v>4229</v>
      </c>
      <c r="Q365" s="2" t="s">
        <v>642</v>
      </c>
      <c r="R365" s="41">
        <f t="shared" si="11"/>
        <v>75</v>
      </c>
      <c r="S365" s="14"/>
      <c r="T365" s="14"/>
      <c r="U365" s="14"/>
      <c r="V365" s="14"/>
      <c r="W365" s="14"/>
      <c r="X365" s="14"/>
      <c r="Y365" s="14"/>
      <c r="Z365" s="14"/>
      <c r="AA365" s="14" t="s">
        <v>236</v>
      </c>
      <c r="AB365" s="14"/>
      <c r="AC365" s="14"/>
      <c r="AD365" s="14"/>
      <c r="AE365" s="14"/>
    </row>
    <row r="366" spans="1:31">
      <c r="A366" s="33">
        <v>45488.624077048597</v>
      </c>
      <c r="B366" s="33">
        <v>340013770</v>
      </c>
      <c r="C366" s="42" t="s">
        <v>2108</v>
      </c>
      <c r="D366" s="14" t="s">
        <v>518</v>
      </c>
      <c r="E366" s="43" t="str">
        <f>VLOOKUP(C366,P$2:Q$539,2,FALSE)</f>
        <v>Erika Azizah Khoirunnisa</v>
      </c>
      <c r="F366" s="33"/>
      <c r="G366" s="42" t="str">
        <f t="shared" si="7"/>
        <v>222112022</v>
      </c>
      <c r="H366" s="33" t="str">
        <f t="shared" si="8"/>
        <v>Erika Azizah Khoirunnisa</v>
      </c>
      <c r="I366" s="42">
        <f>B366</f>
        <v>340013770</v>
      </c>
      <c r="J366" s="33" t="str">
        <f t="shared" si="12"/>
        <v>Agus Sudaryadi</v>
      </c>
      <c r="K366" s="33"/>
      <c r="L366" s="33"/>
      <c r="M366" s="33">
        <f>IF(D366=E366,0,1)</f>
        <v>0</v>
      </c>
      <c r="N366" s="51"/>
      <c r="O366" s="51"/>
      <c r="P366" s="5" t="s">
        <v>4236</v>
      </c>
      <c r="Q366" s="2" t="s">
        <v>772</v>
      </c>
      <c r="R366" s="41">
        <f t="shared" si="11"/>
        <v>76</v>
      </c>
      <c r="S366" s="14"/>
      <c r="T366" s="14"/>
      <c r="U366" s="14"/>
      <c r="V366" s="14"/>
      <c r="W366" s="14"/>
      <c r="X366" s="14"/>
      <c r="Y366" s="14"/>
      <c r="Z366" s="14"/>
      <c r="AA366" s="14" t="s">
        <v>674</v>
      </c>
      <c r="AB366" s="14"/>
      <c r="AC366" s="14"/>
      <c r="AD366" s="14"/>
      <c r="AE366" s="14"/>
    </row>
    <row r="367" spans="1:31">
      <c r="A367" s="33">
        <v>45488.640113865702</v>
      </c>
      <c r="B367" s="33">
        <v>340056676</v>
      </c>
      <c r="C367" s="42" t="s">
        <v>2214</v>
      </c>
      <c r="D367" s="14" t="s">
        <v>871</v>
      </c>
      <c r="E367" s="43" t="str">
        <f>VLOOKUP(C367,P$2:Q$539,2,FALSE)</f>
        <v>CICI NURHALIZA AMANAH</v>
      </c>
      <c r="F367" s="33"/>
      <c r="G367" s="42" t="str">
        <f t="shared" si="7"/>
        <v>112212547</v>
      </c>
      <c r="H367" s="33" t="str">
        <f t="shared" si="8"/>
        <v>CICI NURHALIZA AMANAH</v>
      </c>
      <c r="I367" s="42">
        <f>B367</f>
        <v>340056676</v>
      </c>
      <c r="J367" s="33" t="str">
        <f t="shared" si="12"/>
        <v>Mayanti Meylisa Toding</v>
      </c>
      <c r="K367" s="33"/>
      <c r="L367" s="33"/>
      <c r="M367" s="33">
        <f>IF(D367=E367,0,1)</f>
        <v>0</v>
      </c>
      <c r="N367" s="51"/>
      <c r="O367" s="51"/>
      <c r="P367" s="5" t="s">
        <v>4243</v>
      </c>
      <c r="Q367" s="2" t="s">
        <v>900</v>
      </c>
      <c r="R367" s="41">
        <f t="shared" si="11"/>
        <v>77</v>
      </c>
      <c r="S367" s="14"/>
      <c r="T367" s="14"/>
      <c r="U367" s="14"/>
      <c r="V367" s="14"/>
      <c r="W367" s="14"/>
      <c r="X367" s="14"/>
      <c r="Y367" s="14"/>
      <c r="Z367" s="14"/>
      <c r="AA367" s="14" t="s">
        <v>678</v>
      </c>
      <c r="AB367" s="14"/>
      <c r="AC367" s="14"/>
      <c r="AD367" s="14"/>
      <c r="AE367" s="14"/>
    </row>
    <row r="368" spans="1:31">
      <c r="A368" s="33">
        <v>45488.640113865702</v>
      </c>
      <c r="B368" s="33">
        <v>340056676</v>
      </c>
      <c r="C368" s="42" t="s">
        <v>3495</v>
      </c>
      <c r="D368" s="14" t="s">
        <v>876</v>
      </c>
      <c r="E368" s="43" t="str">
        <f>VLOOKUP(C368,P$2:Q$539,2,FALSE)</f>
        <v>Muhammad Ruhul Ikhsan</v>
      </c>
      <c r="F368" s="33"/>
      <c r="G368" s="42" t="str">
        <f t="shared" si="7"/>
        <v>112212770</v>
      </c>
      <c r="H368" s="33" t="str">
        <f t="shared" si="8"/>
        <v>Muhammad Ruhul Ikhsan</v>
      </c>
      <c r="I368" s="42">
        <f>B368</f>
        <v>340056676</v>
      </c>
      <c r="J368" s="33" t="str">
        <f t="shared" si="12"/>
        <v>Mayanti Meylisa Toding</v>
      </c>
      <c r="K368" s="33"/>
      <c r="L368" s="33"/>
      <c r="M368" s="33">
        <f>IF(D368=E368,0,1)</f>
        <v>0</v>
      </c>
      <c r="N368" s="33"/>
      <c r="O368" s="33"/>
      <c r="P368" s="5" t="s">
        <v>4252</v>
      </c>
      <c r="Q368" s="2" t="s">
        <v>637</v>
      </c>
      <c r="R368" s="41">
        <f t="shared" si="11"/>
        <v>78</v>
      </c>
      <c r="S368" s="14"/>
      <c r="T368" s="14"/>
      <c r="U368" s="14"/>
      <c r="V368" s="14"/>
      <c r="W368" s="14"/>
      <c r="X368" s="14"/>
      <c r="Y368" s="14"/>
      <c r="Z368" s="14"/>
      <c r="AA368" s="14" t="s">
        <v>591</v>
      </c>
      <c r="AB368" s="14"/>
      <c r="AC368" s="14"/>
      <c r="AD368" s="14"/>
      <c r="AE368" s="14"/>
    </row>
    <row r="369" spans="1:31">
      <c r="A369" s="33">
        <v>45488.678823842602</v>
      </c>
      <c r="B369" s="33">
        <v>340015690</v>
      </c>
      <c r="C369" s="42" t="s">
        <v>5314</v>
      </c>
      <c r="D369" s="14" t="s">
        <v>171</v>
      </c>
      <c r="E369" s="43" t="str">
        <f>VLOOKUP(C369,P$2:Q$539,2,FALSE)</f>
        <v>Sariyyanti Hikmah Paulus</v>
      </c>
      <c r="F369" s="33"/>
      <c r="G369" s="42" t="str">
        <f t="shared" si="7"/>
        <v>222112353</v>
      </c>
      <c r="H369" s="33" t="str">
        <f t="shared" si="8"/>
        <v>Sariyyanti Hikmah Paulus</v>
      </c>
      <c r="I369" s="42">
        <f>B369</f>
        <v>340015690</v>
      </c>
      <c r="J369" s="33" t="str">
        <f t="shared" si="12"/>
        <v>Nur Yanuar</v>
      </c>
      <c r="K369" s="33"/>
      <c r="L369" s="33"/>
      <c r="M369" s="33">
        <f>IF(D369=E369,0,1)</f>
        <v>0</v>
      </c>
      <c r="N369" s="33"/>
      <c r="O369" s="33"/>
      <c r="P369" s="5" t="s">
        <v>4260</v>
      </c>
      <c r="Q369" s="2" t="s">
        <v>209</v>
      </c>
      <c r="R369" s="41">
        <f t="shared" si="11"/>
        <v>79</v>
      </c>
      <c r="S369" s="14"/>
      <c r="T369" s="14"/>
      <c r="U369" s="14"/>
      <c r="V369" s="14"/>
      <c r="W369" s="14"/>
      <c r="X369" s="14"/>
      <c r="Y369" s="14"/>
      <c r="Z369" s="14"/>
      <c r="AA369" s="14" t="s">
        <v>83</v>
      </c>
      <c r="AB369" s="14"/>
      <c r="AC369" s="14"/>
      <c r="AD369" s="14"/>
      <c r="AE369" s="14"/>
    </row>
    <row r="370" spans="1:31">
      <c r="A370" s="33">
        <v>45488.681286412</v>
      </c>
      <c r="B370" s="33">
        <v>340015690</v>
      </c>
      <c r="C370" s="42" t="s">
        <v>5387</v>
      </c>
      <c r="D370" s="14" t="s">
        <v>175</v>
      </c>
      <c r="E370" s="43" t="str">
        <f>VLOOKUP(C370,P$2:Q$539,2,FALSE)</f>
        <v>Angga Prayoga</v>
      </c>
      <c r="F370" s="33"/>
      <c r="G370" s="42" t="str">
        <f t="shared" si="7"/>
        <v>212111897</v>
      </c>
      <c r="H370" s="33" t="str">
        <f t="shared" si="8"/>
        <v>Angga Prayoga</v>
      </c>
      <c r="I370" s="42">
        <f>B370</f>
        <v>340015690</v>
      </c>
      <c r="J370" s="33" t="str">
        <f t="shared" si="12"/>
        <v>Nur Yanuar</v>
      </c>
      <c r="K370" s="33"/>
      <c r="L370" s="33"/>
      <c r="M370" s="33">
        <f>IF(D370=E370,0,1)</f>
        <v>0</v>
      </c>
      <c r="N370" s="51"/>
      <c r="O370" s="51"/>
      <c r="P370" s="46" t="s">
        <v>4272</v>
      </c>
      <c r="Q370" s="31" t="s">
        <v>217</v>
      </c>
      <c r="R370" s="41">
        <f t="shared" si="11"/>
        <v>80</v>
      </c>
      <c r="S370" s="14"/>
      <c r="T370" s="14"/>
      <c r="U370" s="14"/>
      <c r="V370" s="14"/>
      <c r="W370" s="14"/>
      <c r="X370" s="14"/>
      <c r="Y370" s="14"/>
      <c r="Z370" s="14"/>
      <c r="AA370" s="14" t="s">
        <v>690</v>
      </c>
      <c r="AB370" s="14"/>
      <c r="AC370" s="14"/>
      <c r="AD370" s="14"/>
      <c r="AE370" s="14"/>
    </row>
    <row r="371" spans="1:31">
      <c r="A371" s="33">
        <v>45488.6840810301</v>
      </c>
      <c r="B371" s="33">
        <v>340015690</v>
      </c>
      <c r="C371" s="42" t="s">
        <v>2027</v>
      </c>
      <c r="D371" s="14" t="s">
        <v>174</v>
      </c>
      <c r="E371" s="43" t="str">
        <f>VLOOKUP(C371,P$2:Q$539,2,FALSE)</f>
        <v>Muhammad Abdul Aziz Habibi</v>
      </c>
      <c r="F371" s="33"/>
      <c r="G371" s="42" t="str">
        <f t="shared" si="7"/>
        <v>212112168</v>
      </c>
      <c r="H371" s="33" t="str">
        <f t="shared" si="8"/>
        <v>Muhammad Abdul Aziz Habibi</v>
      </c>
      <c r="I371" s="42">
        <f>B371</f>
        <v>340015690</v>
      </c>
      <c r="J371" s="33" t="str">
        <f t="shared" si="12"/>
        <v>Nur Yanuar</v>
      </c>
      <c r="K371" s="33"/>
      <c r="L371" s="33"/>
      <c r="M371" s="33">
        <f>IF(D371=E371,0,1)</f>
        <v>0</v>
      </c>
      <c r="N371" s="33"/>
      <c r="O371" s="33"/>
      <c r="P371" s="5" t="s">
        <v>4284</v>
      </c>
      <c r="Q371" s="2" t="s">
        <v>711</v>
      </c>
      <c r="R371" s="41">
        <f t="shared" si="11"/>
        <v>81</v>
      </c>
      <c r="S371" s="14"/>
      <c r="T371" s="14"/>
      <c r="U371" s="14"/>
      <c r="V371" s="14"/>
      <c r="W371" s="14"/>
      <c r="X371" s="14"/>
      <c r="Y371" s="14"/>
      <c r="Z371" s="14"/>
      <c r="AA371" s="14" t="s">
        <v>813</v>
      </c>
      <c r="AB371" s="14"/>
      <c r="AC371" s="14"/>
      <c r="AD371" s="14"/>
      <c r="AE371" s="14"/>
    </row>
    <row r="372" spans="1:31">
      <c r="A372" s="33">
        <v>45489.295918611097</v>
      </c>
      <c r="B372" s="33">
        <v>340018175</v>
      </c>
      <c r="C372" s="42" t="s">
        <v>4610</v>
      </c>
      <c r="D372" s="14" t="s">
        <v>923</v>
      </c>
      <c r="E372" s="43" t="str">
        <f>VLOOKUP(C372,P$2:Q$539,2,FALSE)</f>
        <v>Raddin Aqilah</v>
      </c>
      <c r="F372" s="33"/>
      <c r="G372" s="42" t="str">
        <f t="shared" si="7"/>
        <v>112212823</v>
      </c>
      <c r="H372" s="33" t="str">
        <f t="shared" si="8"/>
        <v>Raddin Aqilah</v>
      </c>
      <c r="I372" s="42">
        <f>B372</f>
        <v>340018175</v>
      </c>
      <c r="J372" s="33" t="str">
        <f t="shared" si="12"/>
        <v>Herawati</v>
      </c>
      <c r="K372" s="33"/>
      <c r="L372" s="33"/>
      <c r="M372" s="33">
        <f>IF(D372=E372,0,1)</f>
        <v>0</v>
      </c>
      <c r="N372" s="33"/>
      <c r="O372" s="33"/>
      <c r="P372" s="5" t="s">
        <v>4290</v>
      </c>
      <c r="Q372" s="2" t="s">
        <v>896</v>
      </c>
      <c r="R372" s="41">
        <f t="shared" si="11"/>
        <v>82</v>
      </c>
      <c r="S372" s="14"/>
      <c r="T372" s="14"/>
      <c r="U372" s="14"/>
      <c r="V372" s="14"/>
      <c r="W372" s="14"/>
      <c r="X372" s="14"/>
      <c r="Y372" s="14"/>
      <c r="Z372" s="14"/>
      <c r="AA372" s="41" t="s">
        <v>5659</v>
      </c>
      <c r="AB372" s="41"/>
      <c r="AC372" s="41"/>
      <c r="AD372" s="41"/>
      <c r="AE372" s="14"/>
    </row>
    <row r="373" spans="1:31">
      <c r="A373" s="33">
        <v>45489.3289015509</v>
      </c>
      <c r="B373" s="33">
        <v>340054848</v>
      </c>
      <c r="C373" s="42" t="s">
        <v>3733</v>
      </c>
      <c r="D373" s="14" t="s">
        <v>5660</v>
      </c>
      <c r="E373" s="43" t="str">
        <f>VLOOKUP(C373,P$2:Q$539,2,FALSE)</f>
        <v>Cahya Vianti</v>
      </c>
      <c r="F373" s="33"/>
      <c r="G373" s="42" t="str">
        <f t="shared" si="7"/>
        <v>212111962</v>
      </c>
      <c r="H373" s="33" t="str">
        <f t="shared" si="8"/>
        <v>Cahya Vianti</v>
      </c>
      <c r="I373" s="42">
        <f>B373</f>
        <v>340054848</v>
      </c>
      <c r="J373" s="33" t="str">
        <f t="shared" si="12"/>
        <v>Mohamad Abdul Azis</v>
      </c>
      <c r="K373" s="33"/>
      <c r="L373" s="33"/>
      <c r="M373" s="33">
        <v>0</v>
      </c>
      <c r="N373" s="51"/>
      <c r="O373" s="51"/>
      <c r="P373" s="5" t="s">
        <v>4301</v>
      </c>
      <c r="Q373" s="2" t="s">
        <v>4302</v>
      </c>
      <c r="R373" s="41">
        <f t="shared" si="11"/>
        <v>83</v>
      </c>
      <c r="S373" s="14"/>
      <c r="T373" s="14"/>
      <c r="U373" s="14"/>
      <c r="V373" s="14"/>
      <c r="W373" s="14"/>
      <c r="X373" s="14"/>
      <c r="Y373" s="14"/>
      <c r="Z373" s="14"/>
      <c r="AA373" s="14" t="s">
        <v>687</v>
      </c>
      <c r="AB373" s="14"/>
      <c r="AC373" s="14"/>
      <c r="AD373" s="14"/>
      <c r="AE373" s="14"/>
    </row>
    <row r="374" spans="1:31">
      <c r="A374" s="33">
        <v>45489.3289015509</v>
      </c>
      <c r="B374" s="33">
        <v>340054848</v>
      </c>
      <c r="C374" s="42" t="s">
        <v>5479</v>
      </c>
      <c r="D374" s="14" t="s">
        <v>5666</v>
      </c>
      <c r="E374" s="43" t="str">
        <f>VLOOKUP(C374,P$2:Q$539,2,FALSE)</f>
        <v>Immanuel Nicholas Fransepta Samosir</v>
      </c>
      <c r="F374" s="33"/>
      <c r="G374" s="42" t="str">
        <f t="shared" si="7"/>
        <v>212112109</v>
      </c>
      <c r="H374" s="33" t="str">
        <f t="shared" si="8"/>
        <v>Immanuel Nicholas Fransepta Samosir</v>
      </c>
      <c r="I374" s="42">
        <f>B374</f>
        <v>340054848</v>
      </c>
      <c r="J374" s="33" t="str">
        <f t="shared" si="12"/>
        <v>Mohamad Abdul Azis</v>
      </c>
      <c r="K374" s="33"/>
      <c r="L374" s="33"/>
      <c r="M374" s="33">
        <f>IF(D374=E374,0,1)</f>
        <v>0</v>
      </c>
      <c r="N374" s="33"/>
      <c r="O374" s="33"/>
      <c r="P374" s="5" t="s">
        <v>4310</v>
      </c>
      <c r="Q374" s="2" t="s">
        <v>539</v>
      </c>
      <c r="R374" s="41">
        <f t="shared" si="11"/>
        <v>84</v>
      </c>
      <c r="S374" s="14"/>
      <c r="T374" s="14"/>
      <c r="U374" s="14"/>
      <c r="V374" s="14"/>
      <c r="W374" s="14"/>
      <c r="X374" s="14"/>
      <c r="Y374" s="14"/>
      <c r="Z374" s="14"/>
      <c r="AA374" s="14" t="s">
        <v>324</v>
      </c>
      <c r="AB374" s="14"/>
      <c r="AC374" s="14"/>
      <c r="AD374" s="14"/>
      <c r="AE374" s="14"/>
    </row>
    <row r="375" spans="1:31">
      <c r="A375" s="33">
        <v>45489.3289015509</v>
      </c>
      <c r="B375" s="33">
        <v>340054848</v>
      </c>
      <c r="C375" s="42" t="s">
        <v>4859</v>
      </c>
      <c r="D375" s="14" t="s">
        <v>5668</v>
      </c>
      <c r="E375" s="43" t="str">
        <f>VLOOKUP(C375,P$2:Q$539,2,FALSE)</f>
        <v>Kevin Rizkika Setiawan</v>
      </c>
      <c r="F375" s="33"/>
      <c r="G375" s="42" t="str">
        <f t="shared" si="7"/>
        <v>212112134</v>
      </c>
      <c r="H375" s="33" t="str">
        <f t="shared" si="8"/>
        <v>Kevin Rizkika Setiawan</v>
      </c>
      <c r="I375" s="42">
        <f>B375</f>
        <v>340054848</v>
      </c>
      <c r="J375" s="33" t="str">
        <f t="shared" si="12"/>
        <v>Mohamad Abdul Azis</v>
      </c>
      <c r="K375" s="33"/>
      <c r="L375" s="33"/>
      <c r="M375" s="33">
        <v>0</v>
      </c>
      <c r="N375" s="33"/>
      <c r="O375" s="33"/>
      <c r="P375" s="5" t="s">
        <v>4317</v>
      </c>
      <c r="Q375" s="2" t="s">
        <v>483</v>
      </c>
      <c r="R375" s="41">
        <f t="shared" si="11"/>
        <v>85</v>
      </c>
      <c r="S375" s="14"/>
      <c r="T375" s="14"/>
      <c r="U375" s="14"/>
      <c r="V375" s="14"/>
      <c r="W375" s="14"/>
      <c r="X375" s="14"/>
      <c r="Y375" s="14"/>
      <c r="Z375" s="14"/>
      <c r="AA375" s="14" t="s">
        <v>479</v>
      </c>
      <c r="AB375" s="14"/>
      <c r="AC375" s="14"/>
      <c r="AD375" s="14"/>
      <c r="AE375" s="14"/>
    </row>
    <row r="376" spans="1:31">
      <c r="A376" s="33">
        <v>45489.3289015509</v>
      </c>
      <c r="B376" s="33">
        <v>340054848</v>
      </c>
      <c r="C376" s="42" t="s">
        <v>5366</v>
      </c>
      <c r="D376" s="14" t="s">
        <v>5670</v>
      </c>
      <c r="E376" s="43" t="str">
        <f>VLOOKUP(C376,P$2:Q$539,2,FALSE)</f>
        <v>Mohammad Annam</v>
      </c>
      <c r="F376" s="33"/>
      <c r="G376" s="42" t="str">
        <f t="shared" si="7"/>
        <v>212112191</v>
      </c>
      <c r="H376" s="33" t="str">
        <f t="shared" si="8"/>
        <v>Mohammad Annam</v>
      </c>
      <c r="I376" s="42">
        <f>B376</f>
        <v>340054848</v>
      </c>
      <c r="J376" s="33" t="str">
        <f t="shared" si="12"/>
        <v>Mohamad Abdul Azis</v>
      </c>
      <c r="K376" s="33"/>
      <c r="L376" s="33"/>
      <c r="M376" s="33">
        <f>IF(D376=E376,0,1)</f>
        <v>0</v>
      </c>
      <c r="N376" s="33"/>
      <c r="O376" s="33"/>
      <c r="P376" s="5" t="s">
        <v>4325</v>
      </c>
      <c r="Q376" s="2" t="s">
        <v>4326</v>
      </c>
      <c r="R376" s="41">
        <f t="shared" si="11"/>
        <v>86</v>
      </c>
      <c r="S376" s="14"/>
      <c r="T376" s="14"/>
      <c r="U376" s="14"/>
      <c r="V376" s="14"/>
      <c r="W376" s="14"/>
      <c r="X376" s="14"/>
      <c r="Y376" s="14"/>
      <c r="Z376" s="14"/>
      <c r="AA376" s="14" t="s">
        <v>5657</v>
      </c>
      <c r="AB376" s="14"/>
      <c r="AC376" s="14"/>
      <c r="AD376" s="14"/>
      <c r="AE376" s="14"/>
    </row>
    <row r="377" spans="1:31">
      <c r="A377" s="33">
        <v>45489.334492638904</v>
      </c>
      <c r="B377" s="33">
        <v>340054346</v>
      </c>
      <c r="C377" s="42" t="s">
        <v>3460</v>
      </c>
      <c r="D377" s="14" t="s">
        <v>694</v>
      </c>
      <c r="E377" s="43" t="str">
        <f>VLOOKUP(C377,P$2:Q$539,2,FALSE)</f>
        <v>GITA KIRANA APRILLIA</v>
      </c>
      <c r="F377" s="33"/>
      <c r="G377" s="42" t="str">
        <f t="shared" si="7"/>
        <v>222112078</v>
      </c>
      <c r="H377" s="33" t="str">
        <f t="shared" si="8"/>
        <v>GITA KIRANA APRILLIA</v>
      </c>
      <c r="I377" s="42">
        <f>B377</f>
        <v>340054346</v>
      </c>
      <c r="J377" s="33" t="str">
        <f t="shared" si="12"/>
        <v>Nova Dewi Oktasari</v>
      </c>
      <c r="K377" s="33"/>
      <c r="L377" s="33"/>
      <c r="M377" s="33">
        <f>IF(D377=E377,0,1)</f>
        <v>0</v>
      </c>
      <c r="N377" s="33"/>
      <c r="O377" s="33"/>
      <c r="P377" s="5" t="s">
        <v>4335</v>
      </c>
      <c r="Q377" s="2" t="s">
        <v>305</v>
      </c>
      <c r="R377" s="41">
        <f t="shared" si="11"/>
        <v>87</v>
      </c>
      <c r="S377" s="14"/>
      <c r="T377" s="14"/>
      <c r="U377" s="14"/>
      <c r="V377" s="14"/>
      <c r="W377" s="14"/>
      <c r="X377" s="14"/>
      <c r="Y377" s="14"/>
      <c r="Z377" s="14"/>
      <c r="AA377" s="14" t="s">
        <v>491</v>
      </c>
      <c r="AB377" s="14"/>
      <c r="AC377" s="14"/>
      <c r="AD377" s="14"/>
      <c r="AE377" s="14"/>
    </row>
    <row r="378" spans="1:31">
      <c r="A378" s="33">
        <v>45489.334590682898</v>
      </c>
      <c r="B378" s="33">
        <v>340055844</v>
      </c>
      <c r="C378" s="42" t="s">
        <v>2649</v>
      </c>
      <c r="D378" s="14" t="s">
        <v>5636</v>
      </c>
      <c r="E378" s="43" t="str">
        <f>VLOOKUP(C378,P$2:Q$539,2,FALSE)</f>
        <v>Akbarrullah Yusman</v>
      </c>
      <c r="F378" s="33"/>
      <c r="G378" s="42" t="str">
        <f t="shared" si="7"/>
        <v>112212471</v>
      </c>
      <c r="H378" s="33" t="str">
        <f t="shared" si="8"/>
        <v>Akbarrullah Yusman</v>
      </c>
      <c r="I378" s="42">
        <f>B378</f>
        <v>340055844</v>
      </c>
      <c r="J378" s="33" t="str">
        <f t="shared" si="12"/>
        <v>Monica Oktavina</v>
      </c>
      <c r="K378" s="33"/>
      <c r="L378" s="33"/>
      <c r="M378" s="33">
        <v>0</v>
      </c>
      <c r="N378" s="33"/>
      <c r="O378" s="33"/>
      <c r="P378" s="5" t="s">
        <v>4342</v>
      </c>
      <c r="Q378" s="2" t="s">
        <v>176</v>
      </c>
      <c r="R378" s="41">
        <f t="shared" si="11"/>
        <v>88</v>
      </c>
      <c r="S378" s="14"/>
      <c r="T378" s="14"/>
      <c r="U378" s="14"/>
      <c r="V378" s="14"/>
      <c r="W378" s="14"/>
      <c r="X378" s="14"/>
      <c r="Y378" s="14"/>
      <c r="Z378" s="14"/>
      <c r="AA378" s="14" t="s">
        <v>630</v>
      </c>
      <c r="AB378" s="14"/>
      <c r="AC378" s="14"/>
      <c r="AD378" s="14"/>
      <c r="AE378" s="14"/>
    </row>
    <row r="379" spans="1:31">
      <c r="A379" s="33">
        <v>45489.334590682898</v>
      </c>
      <c r="B379" s="33">
        <v>340055844</v>
      </c>
      <c r="C379" s="42" t="s">
        <v>2078</v>
      </c>
      <c r="D379" s="14" t="s">
        <v>347</v>
      </c>
      <c r="E379" s="43" t="str">
        <f>VLOOKUP(C379,P$2:Q$539,2,FALSE)</f>
        <v>Nugraha Wahyu Putra Supiadi</v>
      </c>
      <c r="F379" s="33"/>
      <c r="G379" s="42" t="str">
        <f t="shared" si="7"/>
        <v>112212804</v>
      </c>
      <c r="H379" s="33" t="str">
        <f t="shared" si="8"/>
        <v>Nugraha Wahyu Putra Supiadi</v>
      </c>
      <c r="I379" s="42">
        <f>B379</f>
        <v>340055844</v>
      </c>
      <c r="J379" s="33" t="str">
        <f t="shared" si="12"/>
        <v>Monica Oktavina</v>
      </c>
      <c r="K379" s="33"/>
      <c r="L379" s="33"/>
      <c r="M379" s="33">
        <f>IF(D379=E379,0,1)</f>
        <v>0</v>
      </c>
      <c r="N379" s="33"/>
      <c r="O379" s="33"/>
      <c r="P379" s="5" t="s">
        <v>4353</v>
      </c>
      <c r="Q379" s="2" t="s">
        <v>124</v>
      </c>
      <c r="R379" s="41">
        <f t="shared" si="11"/>
        <v>89</v>
      </c>
      <c r="S379" s="14"/>
      <c r="T379" s="14"/>
      <c r="U379" s="14"/>
      <c r="V379" s="14"/>
      <c r="W379" s="14"/>
      <c r="X379" s="14"/>
      <c r="Y379" s="14"/>
      <c r="Z379" s="14"/>
      <c r="AA379" s="14" t="s">
        <v>417</v>
      </c>
      <c r="AB379" s="14"/>
      <c r="AC379" s="14"/>
      <c r="AD379" s="14"/>
      <c r="AE379" s="14"/>
    </row>
    <row r="380" spans="1:31">
      <c r="A380" s="33">
        <v>45489.334590682898</v>
      </c>
      <c r="B380" s="33">
        <v>340055844</v>
      </c>
      <c r="C380" s="42" t="s">
        <v>2658</v>
      </c>
      <c r="D380" s="14" t="s">
        <v>5649</v>
      </c>
      <c r="E380" s="43" t="str">
        <f>VLOOKUP(C380,P$2:Q$539,2,FALSE)</f>
        <v>Ratna Juwita Salensehe</v>
      </c>
      <c r="F380" s="33"/>
      <c r="G380" s="42" t="str">
        <f t="shared" si="7"/>
        <v>112212837</v>
      </c>
      <c r="H380" s="33" t="str">
        <f t="shared" si="8"/>
        <v>Ratna Juwita Salensehe</v>
      </c>
      <c r="I380" s="42">
        <f>B380</f>
        <v>340055844</v>
      </c>
      <c r="J380" s="33" t="str">
        <f t="shared" si="12"/>
        <v>Monica Oktavina</v>
      </c>
      <c r="K380" s="33"/>
      <c r="L380" s="33"/>
      <c r="M380" s="33">
        <v>0</v>
      </c>
      <c r="N380" s="33"/>
      <c r="O380" s="33"/>
      <c r="P380" s="5" t="s">
        <v>4363</v>
      </c>
      <c r="Q380" s="2" t="s">
        <v>156</v>
      </c>
      <c r="R380" s="41">
        <f t="shared" si="11"/>
        <v>90</v>
      </c>
      <c r="S380" s="14"/>
      <c r="T380" s="14"/>
      <c r="U380" s="14"/>
      <c r="V380" s="14"/>
      <c r="W380" s="14"/>
      <c r="X380" s="14"/>
      <c r="Y380" s="14"/>
      <c r="Z380" s="14"/>
      <c r="AA380" s="14" t="s">
        <v>534</v>
      </c>
      <c r="AB380" s="14"/>
      <c r="AC380" s="14"/>
      <c r="AD380" s="14"/>
      <c r="AE380" s="14"/>
    </row>
    <row r="381" spans="1:31">
      <c r="A381" s="33">
        <v>45489.334590682898</v>
      </c>
      <c r="B381" s="33">
        <v>340055844</v>
      </c>
      <c r="C381" s="42" t="s">
        <v>2086</v>
      </c>
      <c r="D381" s="14" t="s">
        <v>350</v>
      </c>
      <c r="E381" s="43" t="str">
        <f>VLOOKUP(C381,P$2:Q$539,2,FALSE)</f>
        <v>Sadiyyah Mahardika Setyo Putri</v>
      </c>
      <c r="F381" s="33"/>
      <c r="G381" s="42" t="str">
        <f t="shared" si="7"/>
        <v>112212866</v>
      </c>
      <c r="H381" s="33" t="str">
        <f t="shared" si="8"/>
        <v>Sadiyyah Mahardika Setyo Putri</v>
      </c>
      <c r="I381" s="42">
        <f>B381</f>
        <v>340055844</v>
      </c>
      <c r="J381" s="33" t="str">
        <f t="shared" si="12"/>
        <v>Monica Oktavina</v>
      </c>
      <c r="K381" s="33"/>
      <c r="L381" s="33"/>
      <c r="M381" s="33">
        <f>IF(D381=E381,0,1)</f>
        <v>0</v>
      </c>
      <c r="N381" s="33"/>
      <c r="O381" s="33"/>
      <c r="P381" s="5" t="s">
        <v>4370</v>
      </c>
      <c r="Q381" s="2" t="s">
        <v>79</v>
      </c>
      <c r="R381" s="41">
        <f t="shared" si="11"/>
        <v>91</v>
      </c>
      <c r="S381" s="14"/>
      <c r="T381" s="14"/>
      <c r="U381" s="14"/>
      <c r="V381" s="14"/>
      <c r="W381" s="14"/>
      <c r="X381" s="14"/>
      <c r="Y381" s="14"/>
      <c r="Z381" s="14"/>
      <c r="AA381" s="14" t="s">
        <v>333</v>
      </c>
      <c r="AB381" s="14"/>
      <c r="AC381" s="14"/>
      <c r="AD381" s="14"/>
      <c r="AE381" s="14"/>
    </row>
    <row r="382" spans="1:31" ht="14.25">
      <c r="A382" s="14"/>
      <c r="B382" s="33">
        <v>340016909</v>
      </c>
      <c r="C382" s="57" t="s">
        <v>1406</v>
      </c>
      <c r="D382" s="58" t="s">
        <v>819</v>
      </c>
      <c r="E382" s="14"/>
      <c r="F382" s="14"/>
      <c r="G382" s="42" t="str">
        <f t="shared" si="7"/>
        <v>112212609</v>
      </c>
      <c r="H382" s="33">
        <f t="shared" si="8"/>
        <v>0</v>
      </c>
      <c r="I382" s="42">
        <f>B382</f>
        <v>340016909</v>
      </c>
      <c r="J382" s="33" t="str">
        <f t="shared" si="12"/>
        <v>Marlyn Jeanne Christine</v>
      </c>
      <c r="K382" s="14"/>
      <c r="L382" s="14"/>
      <c r="M382" s="14"/>
      <c r="N382" s="51"/>
      <c r="O382" s="56"/>
      <c r="P382" s="5" t="s">
        <v>4378</v>
      </c>
      <c r="Q382" s="2" t="s">
        <v>672</v>
      </c>
      <c r="R382" s="41">
        <f t="shared" si="11"/>
        <v>92</v>
      </c>
      <c r="S382" s="14"/>
      <c r="T382" s="14"/>
      <c r="U382" s="14"/>
      <c r="V382" s="14"/>
      <c r="W382" s="14"/>
      <c r="X382" s="14"/>
      <c r="Y382" s="14"/>
      <c r="Z382" s="14"/>
      <c r="AA382" s="14" t="s">
        <v>683</v>
      </c>
      <c r="AB382" s="14"/>
      <c r="AC382" s="14"/>
      <c r="AD382" s="14"/>
      <c r="AE382" s="14"/>
    </row>
    <row r="383" spans="1:31">
      <c r="A383" s="48"/>
      <c r="B383" s="33">
        <v>340016909</v>
      </c>
      <c r="C383" s="41" t="s">
        <v>3007</v>
      </c>
      <c r="D383" s="14" t="s">
        <v>5685</v>
      </c>
      <c r="E383" s="48"/>
      <c r="F383" s="14"/>
      <c r="G383" s="42" t="str">
        <f t="shared" si="7"/>
        <v>212112256</v>
      </c>
      <c r="H383" s="33">
        <f t="shared" si="8"/>
        <v>0</v>
      </c>
      <c r="I383" s="42">
        <f>B383</f>
        <v>340016909</v>
      </c>
      <c r="J383" s="33" t="str">
        <f t="shared" si="12"/>
        <v>Marlyn Jeanne Christine</v>
      </c>
      <c r="K383" s="14"/>
      <c r="L383" s="14"/>
      <c r="M383" s="14"/>
      <c r="N383" s="33"/>
      <c r="O383" s="45"/>
      <c r="P383" s="5" t="s">
        <v>4386</v>
      </c>
      <c r="Q383" s="2" t="s">
        <v>730</v>
      </c>
      <c r="R383" s="41">
        <f t="shared" si="11"/>
        <v>93</v>
      </c>
      <c r="S383" s="14"/>
      <c r="T383" s="14"/>
      <c r="U383" s="14"/>
      <c r="V383" s="14"/>
      <c r="W383" s="14"/>
      <c r="X383" s="14"/>
      <c r="Y383" s="14"/>
      <c r="Z383" s="14"/>
      <c r="AA383" s="14" t="s">
        <v>691</v>
      </c>
      <c r="AB383" s="14"/>
      <c r="AC383" s="14"/>
      <c r="AD383" s="14"/>
      <c r="AE383" s="14"/>
    </row>
    <row r="384" spans="1:31">
      <c r="A384" s="48"/>
      <c r="B384" s="33">
        <v>340055282</v>
      </c>
      <c r="C384" s="47" t="s">
        <v>1964</v>
      </c>
      <c r="D384" s="48" t="s">
        <v>836</v>
      </c>
      <c r="E384" s="43" t="str">
        <f>VLOOKUP(C384,P$2:Q$539,2,FALSE)</f>
        <v>Ria Indriani</v>
      </c>
      <c r="F384" s="33"/>
      <c r="G384" s="42" t="str">
        <f t="shared" si="7"/>
        <v>112212848</v>
      </c>
      <c r="H384" s="33" t="str">
        <f t="shared" si="8"/>
        <v>Ria Indriani</v>
      </c>
      <c r="I384" s="42">
        <f>B384</f>
        <v>340055282</v>
      </c>
      <c r="J384" s="33" t="str">
        <f t="shared" si="12"/>
        <v>Hartanto</v>
      </c>
      <c r="K384" s="33"/>
      <c r="L384" s="33"/>
      <c r="M384" s="33">
        <f>IF(D384=E384,0,1)</f>
        <v>0</v>
      </c>
      <c r="N384" s="33"/>
      <c r="O384" s="33"/>
      <c r="P384" s="5" t="s">
        <v>4393</v>
      </c>
      <c r="Q384" s="2" t="s">
        <v>299</v>
      </c>
      <c r="R384" s="41">
        <f t="shared" si="11"/>
        <v>94</v>
      </c>
      <c r="S384" s="14"/>
      <c r="T384" s="14"/>
      <c r="U384" s="14"/>
      <c r="V384" s="14"/>
      <c r="W384" s="14"/>
      <c r="X384" s="14"/>
      <c r="Y384" s="14"/>
      <c r="Z384" s="14"/>
      <c r="AA384" s="41" t="s">
        <v>5663</v>
      </c>
      <c r="AB384" s="41"/>
      <c r="AC384" s="41"/>
      <c r="AD384" s="41"/>
      <c r="AE384" s="14"/>
    </row>
    <row r="385" spans="1:31">
      <c r="A385" s="33"/>
      <c r="B385" s="33">
        <v>340053256</v>
      </c>
      <c r="C385" s="42" t="s">
        <v>2099</v>
      </c>
      <c r="D385" s="14" t="s">
        <v>66</v>
      </c>
      <c r="E385" s="33"/>
      <c r="F385" s="33"/>
      <c r="G385" s="42" t="str">
        <f t="shared" si="7"/>
        <v>222112372</v>
      </c>
      <c r="H385" s="33">
        <f t="shared" si="8"/>
        <v>0</v>
      </c>
      <c r="I385" s="42">
        <f>B385</f>
        <v>340053256</v>
      </c>
      <c r="J385" s="33" t="str">
        <f t="shared" si="12"/>
        <v>Paskah Ulina Hasugian</v>
      </c>
      <c r="K385" s="33"/>
      <c r="L385" s="33"/>
      <c r="M385" s="33"/>
      <c r="N385" s="33"/>
      <c r="O385" s="33"/>
      <c r="P385" s="5" t="s">
        <v>4402</v>
      </c>
      <c r="Q385" s="2" t="s">
        <v>885</v>
      </c>
      <c r="R385" s="41">
        <f t="shared" si="11"/>
        <v>95</v>
      </c>
      <c r="S385" s="14"/>
      <c r="T385" s="14"/>
      <c r="U385" s="14"/>
      <c r="V385" s="14"/>
      <c r="W385" s="14"/>
      <c r="X385" s="14"/>
      <c r="Y385" s="14"/>
      <c r="Z385" s="14"/>
      <c r="AA385" s="14" t="s">
        <v>702</v>
      </c>
      <c r="AB385" s="14"/>
      <c r="AC385" s="14"/>
      <c r="AD385" s="14"/>
      <c r="AE385" s="14"/>
    </row>
    <row r="386" spans="1:31">
      <c r="A386" s="33"/>
      <c r="B386" s="33"/>
      <c r="C386" s="5"/>
      <c r="D386" s="41"/>
      <c r="E386" s="43"/>
      <c r="F386" s="33"/>
      <c r="G386" s="33"/>
      <c r="H386" s="33"/>
      <c r="I386" s="33"/>
      <c r="J386" s="33"/>
      <c r="K386" s="33"/>
      <c r="L386" s="33"/>
      <c r="M386" s="33"/>
      <c r="N386" s="33"/>
      <c r="O386" s="33"/>
      <c r="P386" s="5" t="s">
        <v>4414</v>
      </c>
      <c r="Q386" s="2" t="s">
        <v>336</v>
      </c>
      <c r="R386" s="41">
        <f t="shared" si="11"/>
        <v>96</v>
      </c>
      <c r="S386" s="14"/>
      <c r="T386" s="14"/>
      <c r="U386" s="14"/>
      <c r="V386" s="14"/>
      <c r="W386" s="14"/>
      <c r="X386" s="14"/>
      <c r="Y386" s="14"/>
      <c r="Z386" s="14"/>
      <c r="AA386" s="14"/>
      <c r="AB386" s="14"/>
      <c r="AC386" s="14"/>
      <c r="AD386" s="14"/>
      <c r="AE386" s="14"/>
    </row>
    <row r="387" spans="1:31">
      <c r="A387" s="33"/>
      <c r="B387" s="33"/>
      <c r="C387" s="5"/>
      <c r="D387" s="41"/>
      <c r="E387" s="43"/>
      <c r="F387" s="33"/>
      <c r="G387" s="33"/>
      <c r="H387" s="33"/>
      <c r="I387" s="33"/>
      <c r="J387" s="33"/>
      <c r="K387" s="33"/>
      <c r="L387" s="33"/>
      <c r="M387" s="33"/>
      <c r="N387" s="14"/>
      <c r="O387" s="14"/>
      <c r="P387" s="5" t="s">
        <v>4423</v>
      </c>
      <c r="Q387" s="2" t="s">
        <v>892</v>
      </c>
      <c r="R387" s="41">
        <f t="shared" si="11"/>
        <v>97</v>
      </c>
      <c r="S387" s="14"/>
      <c r="T387" s="14"/>
      <c r="U387" s="14"/>
      <c r="V387" s="14"/>
      <c r="W387" s="14"/>
      <c r="X387" s="14"/>
      <c r="Y387" s="14"/>
      <c r="Z387" s="14"/>
      <c r="AA387" s="14"/>
      <c r="AB387" s="14"/>
      <c r="AC387" s="14"/>
      <c r="AD387" s="14"/>
      <c r="AE387" s="14"/>
    </row>
    <row r="388" spans="1:31">
      <c r="A388" s="33"/>
      <c r="B388" s="33"/>
      <c r="C388" s="5"/>
      <c r="D388" s="41"/>
      <c r="E388" s="43"/>
      <c r="F388" s="33"/>
      <c r="G388" s="33"/>
      <c r="H388" s="33"/>
      <c r="I388" s="33"/>
      <c r="J388" s="33"/>
      <c r="K388" s="33"/>
      <c r="L388" s="33"/>
      <c r="M388" s="33"/>
      <c r="N388" s="14"/>
      <c r="O388" s="14"/>
      <c r="P388" s="5" t="s">
        <v>4431</v>
      </c>
      <c r="Q388" s="2" t="s">
        <v>888</v>
      </c>
      <c r="R388" s="41">
        <f t="shared" si="11"/>
        <v>98</v>
      </c>
      <c r="S388" s="14"/>
      <c r="T388" s="14"/>
      <c r="U388" s="14"/>
      <c r="V388" s="14"/>
      <c r="W388" s="14"/>
      <c r="X388" s="14"/>
      <c r="Y388" s="14"/>
      <c r="Z388" s="14"/>
      <c r="AA388" s="14"/>
      <c r="AB388" s="14"/>
      <c r="AC388" s="14"/>
      <c r="AD388" s="14"/>
      <c r="AE388" s="14"/>
    </row>
    <row r="389" spans="1:31">
      <c r="A389" s="48"/>
      <c r="B389" s="48"/>
      <c r="C389" s="59"/>
      <c r="D389" s="48"/>
      <c r="E389" s="48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5" t="s">
        <v>4438</v>
      </c>
      <c r="Q389" s="2" t="s">
        <v>825</v>
      </c>
      <c r="R389" s="41">
        <f t="shared" si="11"/>
        <v>99</v>
      </c>
      <c r="S389" s="14"/>
      <c r="T389" s="14"/>
      <c r="U389" s="14"/>
      <c r="V389" s="14"/>
      <c r="W389" s="14"/>
      <c r="X389" s="14"/>
      <c r="Y389" s="14"/>
      <c r="Z389" s="14"/>
      <c r="AA389" s="14"/>
      <c r="AB389" s="14"/>
      <c r="AC389" s="14"/>
      <c r="AD389" s="14"/>
      <c r="AE389" s="14"/>
    </row>
    <row r="390" spans="1:31">
      <c r="A390" s="14"/>
      <c r="B390" s="14"/>
      <c r="C390" s="41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5" t="s">
        <v>4448</v>
      </c>
      <c r="Q390" s="2" t="s">
        <v>198</v>
      </c>
      <c r="R390" s="41">
        <f t="shared" si="11"/>
        <v>100</v>
      </c>
      <c r="S390" s="14"/>
      <c r="T390" s="14"/>
      <c r="U390" s="14"/>
      <c r="V390" s="14"/>
      <c r="W390" s="14"/>
      <c r="X390" s="14"/>
      <c r="Y390" s="14"/>
      <c r="Z390" s="14"/>
      <c r="AA390" s="14"/>
      <c r="AB390" s="14"/>
      <c r="AC390" s="14"/>
      <c r="AD390" s="14"/>
      <c r="AE390" s="14"/>
    </row>
    <row r="391" spans="1:31">
      <c r="A391" s="14"/>
      <c r="B391" s="14"/>
      <c r="C391" s="57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5" t="s">
        <v>4460</v>
      </c>
      <c r="Q391" s="2" t="s">
        <v>212</v>
      </c>
      <c r="R391" s="41">
        <f t="shared" si="11"/>
        <v>101</v>
      </c>
      <c r="S391" s="14"/>
      <c r="T391" s="14"/>
      <c r="U391" s="14"/>
      <c r="V391" s="14"/>
      <c r="W391" s="14"/>
      <c r="X391" s="14"/>
      <c r="Y391" s="14"/>
      <c r="Z391" s="14"/>
      <c r="AA391" s="14"/>
      <c r="AB391" s="14"/>
      <c r="AC391" s="14"/>
      <c r="AD391" s="14"/>
      <c r="AE391" s="14"/>
    </row>
    <row r="392" spans="1:31">
      <c r="A392" s="14"/>
      <c r="B392" s="14"/>
      <c r="C392" s="41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5" t="s">
        <v>4471</v>
      </c>
      <c r="Q392" s="2" t="s">
        <v>4472</v>
      </c>
      <c r="R392" s="41">
        <f t="shared" si="11"/>
        <v>102</v>
      </c>
      <c r="S392" s="14"/>
      <c r="T392" s="14"/>
      <c r="U392" s="14"/>
      <c r="V392" s="14"/>
      <c r="W392" s="14"/>
      <c r="X392" s="14"/>
      <c r="Y392" s="14"/>
      <c r="Z392" s="14"/>
      <c r="AA392" s="14"/>
      <c r="AB392" s="14"/>
      <c r="AC392" s="14"/>
      <c r="AD392" s="14"/>
      <c r="AE392" s="14"/>
    </row>
    <row r="393" spans="1:31">
      <c r="A393" s="14"/>
      <c r="B393" s="14"/>
      <c r="C393" s="41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5" t="s">
        <v>4479</v>
      </c>
      <c r="Q393" s="2" t="s">
        <v>895</v>
      </c>
      <c r="R393" s="41">
        <f t="shared" si="11"/>
        <v>103</v>
      </c>
      <c r="S393" s="14"/>
      <c r="T393" s="14"/>
      <c r="U393" s="14"/>
      <c r="V393" s="14"/>
      <c r="W393" s="14"/>
      <c r="X393" s="14"/>
      <c r="Y393" s="14"/>
      <c r="Z393" s="14"/>
      <c r="AA393" s="14"/>
      <c r="AB393" s="14"/>
      <c r="AC393" s="14"/>
      <c r="AD393" s="14"/>
      <c r="AE393" s="14"/>
    </row>
    <row r="394" spans="1:31">
      <c r="A394" s="14"/>
      <c r="B394" s="14"/>
      <c r="C394" s="41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5" t="s">
        <v>4488</v>
      </c>
      <c r="Q394" s="2" t="s">
        <v>634</v>
      </c>
      <c r="R394" s="41">
        <f t="shared" si="11"/>
        <v>104</v>
      </c>
      <c r="S394" s="14"/>
      <c r="T394" s="14"/>
      <c r="U394" s="14"/>
      <c r="V394" s="14"/>
      <c r="W394" s="14"/>
      <c r="X394" s="14"/>
      <c r="Y394" s="14"/>
      <c r="Z394" s="14"/>
      <c r="AA394" s="14"/>
      <c r="AB394" s="14"/>
      <c r="AC394" s="14"/>
      <c r="AD394" s="14"/>
      <c r="AE394" s="14"/>
    </row>
    <row r="395" spans="1:31">
      <c r="A395" s="14"/>
      <c r="B395" s="14"/>
      <c r="C395" s="41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5" t="s">
        <v>4496</v>
      </c>
      <c r="Q395" s="2" t="s">
        <v>80</v>
      </c>
      <c r="R395" s="41">
        <f t="shared" si="11"/>
        <v>105</v>
      </c>
      <c r="S395" s="14"/>
      <c r="T395" s="14"/>
      <c r="U395" s="14"/>
      <c r="V395" s="14"/>
      <c r="W395" s="14"/>
      <c r="X395" s="14"/>
      <c r="Y395" s="14"/>
      <c r="Z395" s="14"/>
      <c r="AA395" s="14"/>
      <c r="AB395" s="14"/>
      <c r="AC395" s="14"/>
      <c r="AD395" s="14"/>
      <c r="AE395" s="14"/>
    </row>
    <row r="396" spans="1:31">
      <c r="A396" s="14"/>
      <c r="B396" s="14"/>
      <c r="C396" s="57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5" t="s">
        <v>4504</v>
      </c>
      <c r="Q396" s="2" t="s">
        <v>575</v>
      </c>
      <c r="R396" s="41">
        <f t="shared" si="11"/>
        <v>106</v>
      </c>
      <c r="S396" s="14"/>
      <c r="T396" s="14"/>
      <c r="U396" s="14"/>
      <c r="V396" s="14"/>
      <c r="W396" s="14"/>
      <c r="X396" s="14"/>
      <c r="Y396" s="14"/>
      <c r="Z396" s="14"/>
      <c r="AA396" s="14"/>
      <c r="AB396" s="14"/>
      <c r="AC396" s="14"/>
      <c r="AD396" s="14"/>
      <c r="AE396" s="14"/>
    </row>
    <row r="397" spans="1:31">
      <c r="A397" s="14"/>
      <c r="B397" s="14"/>
      <c r="C397" s="41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5" t="s">
        <v>4513</v>
      </c>
      <c r="Q397" s="2" t="s">
        <v>905</v>
      </c>
      <c r="R397" s="41">
        <f t="shared" si="11"/>
        <v>107</v>
      </c>
      <c r="S397" s="14"/>
      <c r="T397" s="14"/>
      <c r="U397" s="14"/>
      <c r="V397" s="14"/>
      <c r="W397" s="14"/>
      <c r="X397" s="14"/>
      <c r="Y397" s="14"/>
      <c r="Z397" s="14"/>
      <c r="AA397" s="14"/>
      <c r="AB397" s="14"/>
      <c r="AC397" s="14"/>
      <c r="AD397" s="14"/>
      <c r="AE397" s="14"/>
    </row>
    <row r="398" spans="1:31">
      <c r="A398" s="14"/>
      <c r="B398" s="14"/>
      <c r="C398" s="41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5" t="s">
        <v>4521</v>
      </c>
      <c r="Q398" s="2" t="s">
        <v>510</v>
      </c>
      <c r="R398" s="41">
        <f t="shared" si="11"/>
        <v>108</v>
      </c>
      <c r="S398" s="14"/>
      <c r="T398" s="14"/>
      <c r="U398" s="14"/>
      <c r="V398" s="14"/>
      <c r="W398" s="14"/>
      <c r="X398" s="14"/>
      <c r="Y398" s="14"/>
      <c r="Z398" s="14"/>
      <c r="AA398" s="14"/>
      <c r="AB398" s="14"/>
      <c r="AC398" s="14"/>
      <c r="AD398" s="14"/>
      <c r="AE398" s="14"/>
    </row>
    <row r="399" spans="1:31">
      <c r="A399" s="14"/>
      <c r="B399" s="14"/>
      <c r="C399" s="41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5" t="s">
        <v>4529</v>
      </c>
      <c r="Q399" s="2" t="s">
        <v>737</v>
      </c>
      <c r="R399" s="41">
        <f t="shared" si="11"/>
        <v>109</v>
      </c>
      <c r="S399" s="14"/>
      <c r="T399" s="14"/>
      <c r="U399" s="14"/>
      <c r="V399" s="14"/>
      <c r="W399" s="14"/>
      <c r="X399" s="14"/>
      <c r="Y399" s="14"/>
      <c r="Z399" s="14"/>
      <c r="AA399" s="14"/>
      <c r="AB399" s="14"/>
      <c r="AC399" s="14"/>
      <c r="AD399" s="14"/>
      <c r="AE399" s="14"/>
    </row>
    <row r="400" spans="1:31">
      <c r="A400" s="54"/>
      <c r="B400" s="54"/>
      <c r="C400" s="60"/>
      <c r="D400" s="54"/>
      <c r="E400" s="54"/>
      <c r="F400" s="54"/>
      <c r="G400" s="54"/>
      <c r="H400" s="54"/>
      <c r="I400" s="54"/>
      <c r="J400" s="54"/>
      <c r="K400" s="54"/>
      <c r="L400" s="54"/>
      <c r="M400" s="54"/>
      <c r="N400" s="54"/>
      <c r="O400" s="54"/>
      <c r="P400" s="5" t="s">
        <v>4535</v>
      </c>
      <c r="Q400" s="2" t="s">
        <v>19</v>
      </c>
      <c r="R400" s="41">
        <f t="shared" si="11"/>
        <v>110</v>
      </c>
      <c r="S400" s="14"/>
      <c r="T400" s="14"/>
      <c r="U400" s="14"/>
      <c r="V400" s="14"/>
      <c r="W400" s="14"/>
      <c r="X400" s="14"/>
      <c r="Y400" s="14"/>
      <c r="Z400" s="14"/>
      <c r="AA400" s="14"/>
      <c r="AB400" s="14"/>
      <c r="AC400" s="14"/>
      <c r="AD400" s="14"/>
      <c r="AE400" s="14"/>
    </row>
    <row r="401" spans="1:31">
      <c r="A401" s="14"/>
      <c r="B401" s="14"/>
      <c r="C401" s="57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5" t="s">
        <v>4543</v>
      </c>
      <c r="Q401" s="2" t="s">
        <v>4544</v>
      </c>
      <c r="R401" s="41">
        <f t="shared" si="11"/>
        <v>111</v>
      </c>
      <c r="S401" s="14"/>
      <c r="T401" s="14"/>
      <c r="U401" s="14"/>
      <c r="V401" s="14"/>
      <c r="W401" s="14"/>
      <c r="X401" s="14"/>
      <c r="Y401" s="14"/>
      <c r="Z401" s="14"/>
      <c r="AA401" s="14"/>
      <c r="AB401" s="14"/>
      <c r="AC401" s="14"/>
      <c r="AD401" s="14"/>
      <c r="AE401" s="14"/>
    </row>
    <row r="402" spans="1:31">
      <c r="A402" s="14"/>
      <c r="B402" s="14"/>
      <c r="C402" s="41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5" t="s">
        <v>4554</v>
      </c>
      <c r="Q402" s="2" t="s">
        <v>132</v>
      </c>
      <c r="R402" s="41">
        <f t="shared" si="11"/>
        <v>112</v>
      </c>
      <c r="S402" s="14"/>
      <c r="T402" s="14"/>
      <c r="U402" s="14"/>
      <c r="V402" s="14"/>
      <c r="W402" s="14"/>
      <c r="X402" s="14"/>
      <c r="Y402" s="14"/>
      <c r="Z402" s="14"/>
      <c r="AA402" s="14"/>
      <c r="AB402" s="14"/>
      <c r="AC402" s="14"/>
      <c r="AD402" s="14"/>
      <c r="AE402" s="14"/>
    </row>
    <row r="403" spans="1:31" ht="14.25">
      <c r="A403" s="14"/>
      <c r="B403" s="51"/>
      <c r="C403" s="61"/>
      <c r="D403" s="62"/>
      <c r="E403" s="5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5" t="s">
        <v>4563</v>
      </c>
      <c r="Q403" s="2" t="s">
        <v>843</v>
      </c>
      <c r="R403" s="41">
        <f t="shared" si="11"/>
        <v>113</v>
      </c>
      <c r="S403" s="14"/>
      <c r="T403" s="14"/>
      <c r="U403" s="14"/>
      <c r="V403" s="14"/>
      <c r="W403" s="14"/>
      <c r="X403" s="14"/>
      <c r="Y403" s="14"/>
      <c r="Z403" s="14"/>
      <c r="AA403" s="14"/>
      <c r="AB403" s="14"/>
      <c r="AC403" s="14"/>
      <c r="AD403" s="14"/>
      <c r="AE403" s="14"/>
    </row>
    <row r="404" spans="1:31">
      <c r="A404" s="14"/>
      <c r="B404" s="14"/>
      <c r="C404" s="41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5" t="s">
        <v>4573</v>
      </c>
      <c r="Q404" s="2" t="s">
        <v>626</v>
      </c>
      <c r="R404" s="41">
        <f t="shared" si="11"/>
        <v>114</v>
      </c>
      <c r="S404" s="14"/>
      <c r="T404" s="14"/>
      <c r="U404" s="14"/>
      <c r="V404" s="14"/>
      <c r="W404" s="14"/>
      <c r="X404" s="14"/>
      <c r="Y404" s="14"/>
      <c r="Z404" s="14"/>
      <c r="AA404" s="14"/>
      <c r="AB404" s="14"/>
      <c r="AC404" s="14"/>
      <c r="AD404" s="14"/>
      <c r="AE404" s="14"/>
    </row>
    <row r="405" spans="1:31">
      <c r="A405" s="14"/>
      <c r="B405" s="14"/>
      <c r="C405" s="57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5" t="s">
        <v>4580</v>
      </c>
      <c r="Q405" s="2" t="s">
        <v>673</v>
      </c>
      <c r="R405" s="41">
        <f t="shared" si="11"/>
        <v>115</v>
      </c>
      <c r="S405" s="14"/>
      <c r="T405" s="14"/>
      <c r="U405" s="14"/>
      <c r="V405" s="14"/>
      <c r="W405" s="14"/>
      <c r="X405" s="14"/>
      <c r="Y405" s="14"/>
      <c r="Z405" s="14"/>
      <c r="AA405" s="14"/>
      <c r="AB405" s="14"/>
      <c r="AC405" s="14"/>
      <c r="AD405" s="14"/>
      <c r="AE405" s="14"/>
    </row>
    <row r="406" spans="1:31">
      <c r="A406" s="14"/>
      <c r="B406" s="14"/>
      <c r="C406" s="57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5" t="s">
        <v>4588</v>
      </c>
      <c r="Q406" s="2" t="s">
        <v>630</v>
      </c>
      <c r="R406" s="41">
        <f t="shared" si="11"/>
        <v>116</v>
      </c>
      <c r="S406" s="14"/>
      <c r="T406" s="14"/>
      <c r="U406" s="14"/>
      <c r="V406" s="14"/>
      <c r="W406" s="14"/>
      <c r="X406" s="14"/>
      <c r="Y406" s="14"/>
      <c r="Z406" s="14"/>
      <c r="AA406" s="14"/>
      <c r="AB406" s="14"/>
      <c r="AC406" s="14"/>
      <c r="AD406" s="14"/>
      <c r="AE406" s="14"/>
    </row>
    <row r="407" spans="1:31">
      <c r="A407" s="14"/>
      <c r="B407" s="14"/>
      <c r="C407" s="41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5" t="s">
        <v>4596</v>
      </c>
      <c r="Q407" s="2" t="s">
        <v>194</v>
      </c>
      <c r="R407" s="41">
        <f t="shared" si="11"/>
        <v>117</v>
      </c>
      <c r="S407" s="14"/>
      <c r="T407" s="14"/>
      <c r="U407" s="14"/>
      <c r="V407" s="14"/>
      <c r="W407" s="14"/>
      <c r="X407" s="14"/>
      <c r="Y407" s="14"/>
      <c r="Z407" s="14"/>
      <c r="AA407" s="14"/>
      <c r="AB407" s="14"/>
      <c r="AC407" s="14"/>
      <c r="AD407" s="14"/>
      <c r="AE407" s="14"/>
    </row>
    <row r="408" spans="1:31">
      <c r="A408" s="14"/>
      <c r="B408" s="14"/>
      <c r="C408" s="41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5" t="s">
        <v>4603</v>
      </c>
      <c r="Q408" s="2" t="s">
        <v>559</v>
      </c>
      <c r="R408" s="41">
        <f t="shared" si="11"/>
        <v>118</v>
      </c>
      <c r="S408" s="14"/>
      <c r="T408" s="14"/>
      <c r="U408" s="14"/>
      <c r="V408" s="14"/>
      <c r="W408" s="14"/>
      <c r="X408" s="14"/>
      <c r="Y408" s="14"/>
      <c r="Z408" s="14"/>
      <c r="AA408" s="14"/>
      <c r="AB408" s="14"/>
      <c r="AC408" s="14"/>
      <c r="AD408" s="14"/>
      <c r="AE408" s="14"/>
    </row>
    <row r="409" spans="1:31">
      <c r="A409" s="14"/>
      <c r="B409" s="14"/>
      <c r="C409" s="41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5" t="s">
        <v>4610</v>
      </c>
      <c r="Q409" s="2" t="s">
        <v>923</v>
      </c>
      <c r="R409" s="41">
        <f t="shared" si="11"/>
        <v>119</v>
      </c>
      <c r="S409" s="14"/>
      <c r="T409" s="14"/>
      <c r="U409" s="14"/>
      <c r="V409" s="14"/>
      <c r="W409" s="14"/>
      <c r="X409" s="14"/>
      <c r="Y409" s="14"/>
      <c r="Z409" s="14"/>
      <c r="AA409" s="14"/>
      <c r="AB409" s="14"/>
      <c r="AC409" s="14"/>
      <c r="AD409" s="14"/>
      <c r="AE409" s="14"/>
    </row>
    <row r="410" spans="1:31">
      <c r="A410" s="14"/>
      <c r="B410" s="14"/>
      <c r="C410" s="41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5" t="s">
        <v>4619</v>
      </c>
      <c r="Q410" s="2" t="s">
        <v>467</v>
      </c>
      <c r="R410" s="41">
        <f t="shared" si="11"/>
        <v>120</v>
      </c>
      <c r="S410" s="14"/>
      <c r="T410" s="14"/>
      <c r="U410" s="14"/>
      <c r="V410" s="14"/>
      <c r="W410" s="14"/>
      <c r="X410" s="14"/>
      <c r="Y410" s="14"/>
      <c r="Z410" s="14"/>
      <c r="AA410" s="14"/>
      <c r="AB410" s="14"/>
      <c r="AC410" s="14"/>
      <c r="AD410" s="14"/>
      <c r="AE410" s="14"/>
    </row>
    <row r="411" spans="1:31">
      <c r="A411" s="14"/>
      <c r="B411" s="14"/>
      <c r="C411" s="41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5" t="s">
        <v>4627</v>
      </c>
      <c r="Q411" s="2" t="s">
        <v>530</v>
      </c>
      <c r="R411" s="41">
        <f t="shared" si="11"/>
        <v>121</v>
      </c>
      <c r="S411" s="14"/>
      <c r="T411" s="14"/>
      <c r="U411" s="14"/>
      <c r="V411" s="14"/>
      <c r="W411" s="14"/>
      <c r="X411" s="14"/>
      <c r="Y411" s="14"/>
      <c r="Z411" s="14"/>
      <c r="AA411" s="14"/>
      <c r="AB411" s="14"/>
      <c r="AC411" s="14"/>
      <c r="AD411" s="14"/>
      <c r="AE411" s="14"/>
    </row>
    <row r="412" spans="1:31">
      <c r="A412" s="14"/>
      <c r="B412" s="14"/>
      <c r="C412" s="57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5" t="s">
        <v>4633</v>
      </c>
      <c r="Q412" s="2" t="s">
        <v>787</v>
      </c>
      <c r="R412" s="41">
        <f t="shared" si="11"/>
        <v>122</v>
      </c>
      <c r="S412" s="14"/>
      <c r="T412" s="14"/>
      <c r="U412" s="14"/>
      <c r="V412" s="14"/>
      <c r="W412" s="14"/>
      <c r="X412" s="14"/>
      <c r="Y412" s="14"/>
      <c r="Z412" s="14"/>
      <c r="AA412" s="14"/>
      <c r="AB412" s="14"/>
      <c r="AC412" s="14"/>
      <c r="AD412" s="14"/>
      <c r="AE412" s="14"/>
    </row>
    <row r="413" spans="1:31">
      <c r="A413" s="14"/>
      <c r="B413" s="14"/>
      <c r="C413" s="41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5" t="s">
        <v>4641</v>
      </c>
      <c r="Q413" s="2" t="s">
        <v>331</v>
      </c>
      <c r="R413" s="41">
        <f t="shared" si="11"/>
        <v>123</v>
      </c>
      <c r="S413" s="14"/>
      <c r="T413" s="14"/>
      <c r="U413" s="14"/>
      <c r="V413" s="14"/>
      <c r="W413" s="14"/>
      <c r="X413" s="14"/>
      <c r="Y413" s="14"/>
      <c r="Z413" s="14"/>
      <c r="AA413" s="14"/>
      <c r="AB413" s="14"/>
      <c r="AC413" s="14"/>
      <c r="AD413" s="14"/>
      <c r="AE413" s="14"/>
    </row>
    <row r="414" spans="1:31">
      <c r="A414" s="33"/>
      <c r="B414" s="33"/>
      <c r="C414" s="5"/>
      <c r="D414" s="14"/>
      <c r="E414" s="33"/>
      <c r="F414" s="33"/>
      <c r="G414" s="33"/>
      <c r="H414" s="33"/>
      <c r="I414" s="33"/>
      <c r="J414" s="33"/>
      <c r="K414" s="33"/>
      <c r="L414" s="33"/>
      <c r="M414" s="33"/>
      <c r="N414" s="33"/>
      <c r="O414" s="33"/>
      <c r="P414" s="5" t="s">
        <v>4647</v>
      </c>
      <c r="Q414" s="2" t="s">
        <v>4648</v>
      </c>
      <c r="R414" s="41">
        <f t="shared" si="11"/>
        <v>124</v>
      </c>
      <c r="S414" s="14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  <c r="AD414" s="14"/>
      <c r="AE414" s="14"/>
    </row>
    <row r="415" spans="1:31">
      <c r="A415" s="14"/>
      <c r="B415" s="14"/>
      <c r="C415" s="41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5" t="s">
        <v>4655</v>
      </c>
      <c r="Q415" s="2" t="s">
        <v>4656</v>
      </c>
      <c r="R415" s="41">
        <f t="shared" si="11"/>
        <v>125</v>
      </c>
      <c r="S415" s="14"/>
      <c r="T415" s="14"/>
      <c r="U415" s="14"/>
      <c r="V415" s="14"/>
      <c r="W415" s="14"/>
      <c r="X415" s="14"/>
      <c r="Y415" s="14"/>
      <c r="Z415" s="14"/>
      <c r="AA415" s="14"/>
      <c r="AB415" s="14"/>
      <c r="AC415" s="14"/>
      <c r="AD415" s="14"/>
      <c r="AE415" s="14"/>
    </row>
    <row r="416" spans="1:31">
      <c r="A416" s="14"/>
      <c r="B416" s="14"/>
      <c r="C416" s="41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5" t="s">
        <v>4663</v>
      </c>
      <c r="Q416" s="2" t="s">
        <v>589</v>
      </c>
      <c r="R416" s="41">
        <f t="shared" si="11"/>
        <v>126</v>
      </c>
      <c r="S416" s="14"/>
      <c r="T416" s="14"/>
      <c r="U416" s="14"/>
      <c r="V416" s="14"/>
      <c r="W416" s="14"/>
      <c r="X416" s="14"/>
      <c r="Y416" s="14"/>
      <c r="Z416" s="14"/>
      <c r="AA416" s="14"/>
      <c r="AB416" s="14"/>
      <c r="AC416" s="14"/>
      <c r="AD416" s="14"/>
      <c r="AE416" s="14"/>
    </row>
    <row r="417" spans="1:31">
      <c r="A417" s="14"/>
      <c r="B417" s="14"/>
      <c r="C417" s="57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5" t="s">
        <v>4670</v>
      </c>
      <c r="Q417" s="2" t="s">
        <v>771</v>
      </c>
      <c r="R417" s="41">
        <f t="shared" si="11"/>
        <v>127</v>
      </c>
      <c r="S417" s="14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  <c r="AD417" s="14"/>
      <c r="AE417" s="14"/>
    </row>
    <row r="418" spans="1:31">
      <c r="A418" s="14"/>
      <c r="B418" s="14"/>
      <c r="C418" s="41"/>
      <c r="D418" s="14"/>
      <c r="E418" s="14"/>
      <c r="F418" s="33"/>
      <c r="G418" s="33"/>
      <c r="H418" s="33"/>
      <c r="I418" s="33"/>
      <c r="J418" s="33"/>
      <c r="K418" s="33"/>
      <c r="L418" s="33"/>
      <c r="M418" s="33"/>
      <c r="N418" s="33"/>
      <c r="O418" s="33"/>
      <c r="P418" s="5" t="s">
        <v>4677</v>
      </c>
      <c r="Q418" s="2" t="s">
        <v>48</v>
      </c>
      <c r="R418" s="41">
        <f t="shared" si="11"/>
        <v>128</v>
      </c>
      <c r="S418" s="14"/>
      <c r="T418" s="14"/>
      <c r="U418" s="14"/>
      <c r="V418" s="14"/>
      <c r="W418" s="14"/>
      <c r="X418" s="14"/>
      <c r="Y418" s="14"/>
      <c r="Z418" s="14"/>
      <c r="AA418" s="14"/>
      <c r="AB418" s="14"/>
      <c r="AC418" s="14"/>
      <c r="AD418" s="14"/>
      <c r="AE418" s="14"/>
    </row>
    <row r="419" spans="1:31">
      <c r="A419" s="14"/>
      <c r="B419" s="14"/>
      <c r="C419" s="41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5" t="s">
        <v>4688</v>
      </c>
      <c r="Q419" s="2" t="s">
        <v>552</v>
      </c>
      <c r="R419" s="41">
        <f t="shared" si="11"/>
        <v>129</v>
      </c>
      <c r="S419" s="14"/>
      <c r="T419" s="14"/>
      <c r="U419" s="14"/>
      <c r="V419" s="14"/>
      <c r="W419" s="14"/>
      <c r="X419" s="14"/>
      <c r="Y419" s="14"/>
      <c r="Z419" s="14"/>
      <c r="AA419" s="14"/>
      <c r="AB419" s="14"/>
      <c r="AC419" s="14"/>
      <c r="AD419" s="14"/>
      <c r="AE419" s="14"/>
    </row>
    <row r="420" spans="1:31">
      <c r="A420" s="14"/>
      <c r="B420" s="14"/>
      <c r="C420" s="41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5" t="s">
        <v>4695</v>
      </c>
      <c r="Q420" s="2" t="s">
        <v>494</v>
      </c>
      <c r="R420" s="41">
        <f t="shared" si="11"/>
        <v>130</v>
      </c>
      <c r="S420" s="14"/>
      <c r="T420" s="14"/>
      <c r="U420" s="14"/>
      <c r="V420" s="14"/>
      <c r="W420" s="14"/>
      <c r="X420" s="14"/>
      <c r="Y420" s="14"/>
      <c r="Z420" s="14"/>
      <c r="AA420" s="14"/>
      <c r="AB420" s="14"/>
      <c r="AC420" s="14"/>
      <c r="AD420" s="14"/>
      <c r="AE420" s="14"/>
    </row>
    <row r="421" spans="1:31">
      <c r="A421" s="14"/>
      <c r="B421" s="14"/>
      <c r="C421" s="41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5" t="s">
        <v>4703</v>
      </c>
      <c r="Q421" s="2" t="s">
        <v>112</v>
      </c>
      <c r="R421" s="41">
        <f t="shared" si="11"/>
        <v>131</v>
      </c>
      <c r="S421" s="14"/>
      <c r="T421" s="14"/>
      <c r="U421" s="14"/>
      <c r="V421" s="14"/>
      <c r="W421" s="14"/>
      <c r="X421" s="14"/>
      <c r="Y421" s="14"/>
      <c r="Z421" s="14"/>
      <c r="AA421" s="14"/>
      <c r="AB421" s="14"/>
      <c r="AC421" s="14"/>
      <c r="AD421" s="14"/>
      <c r="AE421" s="14"/>
    </row>
    <row r="422" spans="1:31">
      <c r="A422" s="14"/>
      <c r="B422" s="14"/>
      <c r="C422" s="41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5" t="s">
        <v>4711</v>
      </c>
      <c r="Q422" s="2" t="s">
        <v>731</v>
      </c>
      <c r="R422" s="41">
        <f t="shared" si="11"/>
        <v>132</v>
      </c>
      <c r="S422" s="14"/>
      <c r="T422" s="14"/>
      <c r="U422" s="14"/>
      <c r="V422" s="14"/>
      <c r="W422" s="14"/>
      <c r="X422" s="14"/>
      <c r="Y422" s="14"/>
      <c r="Z422" s="14"/>
      <c r="AA422" s="14"/>
      <c r="AB422" s="14"/>
      <c r="AC422" s="14"/>
      <c r="AD422" s="14"/>
      <c r="AE422" s="14"/>
    </row>
    <row r="423" spans="1:31">
      <c r="A423" s="14"/>
      <c r="B423" s="14"/>
      <c r="C423" s="41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5" t="s">
        <v>4719</v>
      </c>
      <c r="Q423" s="2" t="s">
        <v>252</v>
      </c>
      <c r="R423" s="41">
        <f t="shared" si="11"/>
        <v>133</v>
      </c>
      <c r="S423" s="14"/>
      <c r="T423" s="14"/>
      <c r="U423" s="14"/>
      <c r="V423" s="14"/>
      <c r="W423" s="14"/>
      <c r="X423" s="14"/>
      <c r="Y423" s="14"/>
      <c r="Z423" s="14"/>
      <c r="AA423" s="14"/>
      <c r="AB423" s="14"/>
      <c r="AC423" s="14"/>
      <c r="AD423" s="14"/>
      <c r="AE423" s="14"/>
    </row>
    <row r="424" spans="1:31">
      <c r="A424" s="14"/>
      <c r="B424" s="14"/>
      <c r="C424" s="41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5" t="s">
        <v>4727</v>
      </c>
      <c r="Q424" s="2" t="s">
        <v>4728</v>
      </c>
      <c r="R424" s="41">
        <f t="shared" si="11"/>
        <v>134</v>
      </c>
      <c r="S424" s="14"/>
      <c r="T424" s="14"/>
      <c r="U424" s="14"/>
      <c r="V424" s="14"/>
      <c r="W424" s="14"/>
      <c r="X424" s="14"/>
      <c r="Y424" s="14"/>
      <c r="Z424" s="14"/>
      <c r="AA424" s="14"/>
      <c r="AB424" s="14"/>
      <c r="AC424" s="14"/>
      <c r="AD424" s="14"/>
      <c r="AE424" s="14"/>
    </row>
    <row r="425" spans="1:31">
      <c r="A425" s="14"/>
      <c r="B425" s="14"/>
      <c r="C425" s="41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5" t="s">
        <v>4735</v>
      </c>
      <c r="Q425" s="2" t="s">
        <v>4736</v>
      </c>
      <c r="R425" s="41">
        <f t="shared" si="11"/>
        <v>135</v>
      </c>
      <c r="S425" s="14"/>
      <c r="T425" s="14"/>
      <c r="U425" s="14"/>
      <c r="V425" s="14"/>
      <c r="W425" s="14"/>
      <c r="X425" s="14"/>
      <c r="Y425" s="14"/>
      <c r="Z425" s="14"/>
      <c r="AA425" s="14"/>
      <c r="AB425" s="14"/>
      <c r="AC425" s="14"/>
      <c r="AD425" s="14"/>
      <c r="AE425" s="14"/>
    </row>
    <row r="426" spans="1:31">
      <c r="A426" s="14"/>
      <c r="B426" s="14"/>
      <c r="C426" s="41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5" t="s">
        <v>4743</v>
      </c>
      <c r="Q426" s="2" t="s">
        <v>533</v>
      </c>
      <c r="R426" s="41">
        <f t="shared" si="11"/>
        <v>136</v>
      </c>
      <c r="S426" s="14"/>
      <c r="T426" s="14"/>
      <c r="U426" s="14"/>
      <c r="V426" s="14"/>
      <c r="W426" s="14"/>
      <c r="X426" s="14"/>
      <c r="Y426" s="14"/>
      <c r="Z426" s="14"/>
      <c r="AA426" s="14"/>
      <c r="AB426" s="14"/>
      <c r="AC426" s="14"/>
      <c r="AD426" s="14"/>
      <c r="AE426" s="14"/>
    </row>
    <row r="427" spans="1:31">
      <c r="A427" s="14"/>
      <c r="B427" s="14"/>
      <c r="C427" s="41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5" t="s">
        <v>4750</v>
      </c>
      <c r="Q427" s="2" t="s">
        <v>4751</v>
      </c>
      <c r="R427" s="41">
        <f t="shared" si="11"/>
        <v>137</v>
      </c>
      <c r="S427" s="14"/>
      <c r="T427" s="14"/>
      <c r="U427" s="14"/>
      <c r="V427" s="14"/>
      <c r="W427" s="14"/>
      <c r="X427" s="14"/>
      <c r="Y427" s="14"/>
      <c r="Z427" s="14"/>
      <c r="AA427" s="14"/>
      <c r="AB427" s="14"/>
      <c r="AC427" s="14"/>
      <c r="AD427" s="14"/>
      <c r="AE427" s="14"/>
    </row>
    <row r="428" spans="1:31">
      <c r="A428" s="14"/>
      <c r="B428" s="14"/>
      <c r="C428" s="41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5" t="s">
        <v>4762</v>
      </c>
      <c r="Q428" s="2" t="s">
        <v>701</v>
      </c>
      <c r="R428" s="41">
        <f t="shared" si="11"/>
        <v>138</v>
      </c>
      <c r="S428" s="14"/>
      <c r="T428" s="14"/>
      <c r="U428" s="14"/>
      <c r="V428" s="14"/>
      <c r="W428" s="14"/>
      <c r="X428" s="14"/>
      <c r="Y428" s="14"/>
      <c r="Z428" s="14"/>
      <c r="AA428" s="14"/>
      <c r="AB428" s="14"/>
      <c r="AC428" s="14"/>
      <c r="AD428" s="14"/>
      <c r="AE428" s="14"/>
    </row>
    <row r="429" spans="1:31">
      <c r="A429" s="14"/>
      <c r="B429" s="14"/>
      <c r="C429" s="41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5" t="s">
        <v>4770</v>
      </c>
      <c r="Q429" s="2" t="s">
        <v>860</v>
      </c>
      <c r="R429" s="41">
        <f t="shared" si="11"/>
        <v>139</v>
      </c>
      <c r="S429" s="14"/>
      <c r="T429" s="14"/>
      <c r="U429" s="14"/>
      <c r="V429" s="14"/>
      <c r="W429" s="14"/>
      <c r="X429" s="14"/>
      <c r="Y429" s="14"/>
      <c r="Z429" s="14"/>
      <c r="AA429" s="14"/>
      <c r="AB429" s="14"/>
      <c r="AC429" s="14"/>
      <c r="AD429" s="14"/>
      <c r="AE429" s="14"/>
    </row>
    <row r="430" spans="1:31">
      <c r="A430" s="14"/>
      <c r="B430" s="14"/>
      <c r="C430" s="41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5" t="s">
        <v>4777</v>
      </c>
      <c r="Q430" s="2" t="s">
        <v>492</v>
      </c>
      <c r="R430" s="41">
        <f t="shared" si="11"/>
        <v>140</v>
      </c>
      <c r="S430" s="14"/>
      <c r="T430" s="14"/>
      <c r="U430" s="14"/>
      <c r="V430" s="14"/>
      <c r="W430" s="14"/>
      <c r="X430" s="14"/>
      <c r="Y430" s="14"/>
      <c r="Z430" s="14"/>
      <c r="AA430" s="14"/>
      <c r="AB430" s="14"/>
      <c r="AC430" s="14"/>
      <c r="AD430" s="14"/>
      <c r="AE430" s="14"/>
    </row>
    <row r="431" spans="1:31">
      <c r="A431" s="14"/>
      <c r="B431" s="14"/>
      <c r="C431" s="41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5" t="s">
        <v>4785</v>
      </c>
      <c r="Q431" s="2" t="s">
        <v>926</v>
      </c>
      <c r="R431" s="41">
        <f t="shared" si="11"/>
        <v>141</v>
      </c>
      <c r="S431" s="14"/>
      <c r="T431" s="14"/>
      <c r="U431" s="14"/>
      <c r="V431" s="14"/>
      <c r="W431" s="14"/>
      <c r="X431" s="14"/>
      <c r="Y431" s="14"/>
      <c r="Z431" s="14"/>
      <c r="AA431" s="14"/>
      <c r="AB431" s="14"/>
      <c r="AC431" s="14"/>
      <c r="AD431" s="14"/>
      <c r="AE431" s="14"/>
    </row>
    <row r="432" spans="1:31">
      <c r="A432" s="14"/>
      <c r="B432" s="14"/>
      <c r="C432" s="41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5" t="s">
        <v>4794</v>
      </c>
      <c r="Q432" s="2" t="s">
        <v>168</v>
      </c>
      <c r="R432" s="41">
        <f t="shared" si="11"/>
        <v>142</v>
      </c>
      <c r="S432" s="14"/>
      <c r="T432" s="14"/>
      <c r="U432" s="14"/>
      <c r="V432" s="14"/>
      <c r="W432" s="14"/>
      <c r="X432" s="14"/>
      <c r="Y432" s="14"/>
      <c r="Z432" s="14"/>
      <c r="AA432" s="14"/>
      <c r="AB432" s="14"/>
      <c r="AC432" s="14"/>
      <c r="AD432" s="14"/>
      <c r="AE432" s="14"/>
    </row>
    <row r="433" spans="1:31">
      <c r="A433" s="14"/>
      <c r="B433" s="14"/>
      <c r="C433" s="41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5" t="s">
        <v>4807</v>
      </c>
      <c r="Q433" s="2" t="s">
        <v>447</v>
      </c>
      <c r="R433" s="41">
        <f t="shared" si="11"/>
        <v>143</v>
      </c>
      <c r="S433" s="14"/>
      <c r="T433" s="14"/>
      <c r="U433" s="14"/>
      <c r="V433" s="14"/>
      <c r="W433" s="14"/>
      <c r="X433" s="14"/>
      <c r="Y433" s="14"/>
      <c r="Z433" s="14"/>
      <c r="AA433" s="14"/>
      <c r="AB433" s="14"/>
      <c r="AC433" s="14"/>
      <c r="AD433" s="14"/>
      <c r="AE433" s="14"/>
    </row>
    <row r="434" spans="1:31">
      <c r="A434" s="14"/>
      <c r="B434" s="14"/>
      <c r="C434" s="41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5" t="s">
        <v>4814</v>
      </c>
      <c r="Q434" s="2" t="s">
        <v>484</v>
      </c>
      <c r="R434" s="41">
        <f t="shared" si="11"/>
        <v>144</v>
      </c>
      <c r="S434" s="14"/>
      <c r="T434" s="14"/>
      <c r="U434" s="14"/>
      <c r="V434" s="14"/>
      <c r="W434" s="14"/>
      <c r="X434" s="14"/>
      <c r="Y434" s="14"/>
      <c r="Z434" s="14"/>
      <c r="AA434" s="14"/>
      <c r="AB434" s="14"/>
      <c r="AC434" s="14"/>
      <c r="AD434" s="14"/>
      <c r="AE434" s="14"/>
    </row>
    <row r="435" spans="1:31">
      <c r="A435" s="14"/>
      <c r="B435" s="14"/>
      <c r="C435" s="41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5" t="s">
        <v>4822</v>
      </c>
      <c r="Q435" s="2" t="s">
        <v>522</v>
      </c>
      <c r="R435" s="41">
        <f t="shared" si="11"/>
        <v>145</v>
      </c>
      <c r="S435" s="14"/>
      <c r="T435" s="14"/>
      <c r="U435" s="14"/>
      <c r="V435" s="14"/>
      <c r="W435" s="14"/>
      <c r="X435" s="14"/>
      <c r="Y435" s="14"/>
      <c r="Z435" s="14"/>
      <c r="AA435" s="14"/>
      <c r="AB435" s="14"/>
      <c r="AC435" s="14"/>
      <c r="AD435" s="14"/>
      <c r="AE435" s="14"/>
    </row>
    <row r="436" spans="1:31">
      <c r="A436" s="14"/>
      <c r="B436" s="14"/>
      <c r="C436" s="41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5" t="s">
        <v>4829</v>
      </c>
      <c r="Q436" s="2" t="s">
        <v>333</v>
      </c>
      <c r="R436" s="41">
        <f t="shared" si="11"/>
        <v>146</v>
      </c>
      <c r="S436" s="14"/>
      <c r="T436" s="14"/>
      <c r="U436" s="14"/>
      <c r="V436" s="14"/>
      <c r="W436" s="14"/>
      <c r="X436" s="14"/>
      <c r="Y436" s="14"/>
      <c r="Z436" s="14"/>
      <c r="AA436" s="14"/>
      <c r="AB436" s="14"/>
      <c r="AC436" s="14"/>
      <c r="AD436" s="14"/>
      <c r="AE436" s="14"/>
    </row>
    <row r="437" spans="1:31">
      <c r="A437" s="14"/>
      <c r="B437" s="14"/>
      <c r="C437" s="41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5" t="s">
        <v>4838</v>
      </c>
      <c r="Q437" s="2" t="s">
        <v>360</v>
      </c>
      <c r="R437" s="41">
        <f t="shared" si="11"/>
        <v>147</v>
      </c>
      <c r="S437" s="14"/>
      <c r="T437" s="14"/>
      <c r="U437" s="14"/>
      <c r="V437" s="14"/>
      <c r="W437" s="14"/>
      <c r="X437" s="14"/>
      <c r="Y437" s="14"/>
      <c r="Z437" s="14"/>
      <c r="AA437" s="14"/>
      <c r="AB437" s="14"/>
      <c r="AC437" s="14"/>
      <c r="AD437" s="14"/>
      <c r="AE437" s="14"/>
    </row>
    <row r="438" spans="1:31">
      <c r="A438" s="14"/>
      <c r="B438" s="14"/>
      <c r="C438" s="41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5" t="s">
        <v>4845</v>
      </c>
      <c r="Q438" s="2" t="s">
        <v>422</v>
      </c>
      <c r="R438" s="41">
        <f t="shared" si="11"/>
        <v>148</v>
      </c>
      <c r="S438" s="14"/>
      <c r="T438" s="14"/>
      <c r="U438" s="14"/>
      <c r="V438" s="14"/>
      <c r="W438" s="14"/>
      <c r="X438" s="14"/>
      <c r="Y438" s="14"/>
      <c r="Z438" s="14"/>
      <c r="AA438" s="14"/>
      <c r="AB438" s="14"/>
      <c r="AC438" s="14"/>
      <c r="AD438" s="14"/>
      <c r="AE438" s="14"/>
    </row>
    <row r="439" spans="1:31">
      <c r="A439" s="14"/>
      <c r="B439" s="14"/>
      <c r="C439" s="41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5" t="s">
        <v>4851</v>
      </c>
      <c r="Q439" s="2" t="s">
        <v>702</v>
      </c>
      <c r="R439" s="41">
        <f t="shared" si="11"/>
        <v>149</v>
      </c>
      <c r="S439" s="14"/>
      <c r="T439" s="14"/>
      <c r="U439" s="14"/>
      <c r="V439" s="14"/>
      <c r="W439" s="14"/>
      <c r="X439" s="14"/>
      <c r="Y439" s="14"/>
      <c r="Z439" s="14"/>
      <c r="AA439" s="14"/>
      <c r="AB439" s="14"/>
      <c r="AC439" s="14"/>
      <c r="AD439" s="14"/>
      <c r="AE439" s="14"/>
    </row>
    <row r="440" spans="1:31">
      <c r="A440" s="14"/>
      <c r="B440" s="14"/>
      <c r="C440" s="41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5" t="s">
        <v>4859</v>
      </c>
      <c r="Q440" s="2" t="s">
        <v>293</v>
      </c>
      <c r="R440" s="41">
        <f t="shared" si="11"/>
        <v>150</v>
      </c>
      <c r="S440" s="14"/>
      <c r="T440" s="14"/>
      <c r="U440" s="14"/>
      <c r="V440" s="14"/>
      <c r="W440" s="14"/>
      <c r="X440" s="14"/>
      <c r="Y440" s="14"/>
      <c r="Z440" s="14"/>
      <c r="AA440" s="14"/>
      <c r="AB440" s="14"/>
      <c r="AC440" s="14"/>
      <c r="AD440" s="14"/>
      <c r="AE440" s="14"/>
    </row>
    <row r="441" spans="1:31">
      <c r="A441" s="14"/>
      <c r="B441" s="14"/>
      <c r="C441" s="41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5" t="s">
        <v>4868</v>
      </c>
      <c r="Q441" s="2" t="s">
        <v>361</v>
      </c>
      <c r="R441" s="41">
        <f t="shared" si="11"/>
        <v>151</v>
      </c>
      <c r="S441" s="14"/>
      <c r="T441" s="14"/>
      <c r="U441" s="14"/>
      <c r="V441" s="14"/>
      <c r="W441" s="14"/>
      <c r="X441" s="14"/>
      <c r="Y441" s="14"/>
      <c r="Z441" s="14"/>
      <c r="AA441" s="14"/>
      <c r="AB441" s="14"/>
      <c r="AC441" s="14"/>
      <c r="AD441" s="14"/>
      <c r="AE441" s="14"/>
    </row>
    <row r="442" spans="1:31">
      <c r="A442" s="14"/>
      <c r="B442" s="14"/>
      <c r="C442" s="41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5" t="s">
        <v>4876</v>
      </c>
      <c r="Q442" s="2" t="s">
        <v>798</v>
      </c>
      <c r="R442" s="41">
        <f t="shared" si="11"/>
        <v>152</v>
      </c>
      <c r="S442" s="14"/>
      <c r="T442" s="14"/>
      <c r="U442" s="14"/>
      <c r="V442" s="14"/>
      <c r="W442" s="14"/>
      <c r="X442" s="14"/>
      <c r="Y442" s="14"/>
      <c r="Z442" s="14"/>
      <c r="AA442" s="14"/>
      <c r="AB442" s="14"/>
      <c r="AC442" s="14"/>
      <c r="AD442" s="14"/>
      <c r="AE442" s="14"/>
    </row>
    <row r="443" spans="1:31">
      <c r="A443" s="14"/>
      <c r="B443" s="14"/>
      <c r="C443" s="41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5" t="s">
        <v>4883</v>
      </c>
      <c r="Q443" s="2" t="s">
        <v>495</v>
      </c>
      <c r="R443" s="41">
        <f t="shared" si="11"/>
        <v>153</v>
      </c>
      <c r="S443" s="14"/>
      <c r="T443" s="14"/>
      <c r="U443" s="14"/>
      <c r="V443" s="14"/>
      <c r="W443" s="14"/>
      <c r="X443" s="14"/>
      <c r="Y443" s="14"/>
      <c r="Z443" s="14"/>
      <c r="AA443" s="14"/>
      <c r="AB443" s="14"/>
      <c r="AC443" s="14"/>
      <c r="AD443" s="14"/>
      <c r="AE443" s="14"/>
    </row>
    <row r="444" spans="1:31">
      <c r="A444" s="14"/>
      <c r="B444" s="14"/>
      <c r="C444" s="41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5" t="s">
        <v>4891</v>
      </c>
      <c r="Q444" s="2" t="s">
        <v>4892</v>
      </c>
      <c r="R444" s="41">
        <f t="shared" si="11"/>
        <v>154</v>
      </c>
      <c r="S444" s="14"/>
      <c r="T444" s="14"/>
      <c r="U444" s="14"/>
      <c r="V444" s="14"/>
      <c r="W444" s="14"/>
      <c r="X444" s="14"/>
      <c r="Y444" s="14"/>
      <c r="Z444" s="14"/>
      <c r="AA444" s="14"/>
      <c r="AB444" s="14"/>
      <c r="AC444" s="14"/>
      <c r="AD444" s="14"/>
      <c r="AE444" s="14"/>
    </row>
    <row r="445" spans="1:31">
      <c r="A445" s="14"/>
      <c r="B445" s="14"/>
      <c r="C445" s="41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5" t="s">
        <v>4904</v>
      </c>
      <c r="Q445" s="2" t="s">
        <v>712</v>
      </c>
      <c r="R445" s="41">
        <f t="shared" si="11"/>
        <v>155</v>
      </c>
      <c r="S445" s="14"/>
      <c r="T445" s="14"/>
      <c r="U445" s="14"/>
      <c r="V445" s="14"/>
      <c r="W445" s="14"/>
      <c r="X445" s="14"/>
      <c r="Y445" s="14"/>
      <c r="Z445" s="14"/>
      <c r="AA445" s="14"/>
      <c r="AB445" s="14"/>
      <c r="AC445" s="14"/>
      <c r="AD445" s="14"/>
      <c r="AE445" s="14"/>
    </row>
    <row r="446" spans="1:31">
      <c r="A446" s="14"/>
      <c r="B446" s="14"/>
      <c r="C446" s="41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5" t="s">
        <v>4914</v>
      </c>
      <c r="Q446" s="2" t="s">
        <v>914</v>
      </c>
      <c r="R446" s="41">
        <f t="shared" si="11"/>
        <v>156</v>
      </c>
      <c r="S446" s="14"/>
      <c r="T446" s="14"/>
      <c r="U446" s="14"/>
      <c r="V446" s="14"/>
      <c r="W446" s="14"/>
      <c r="X446" s="14"/>
      <c r="Y446" s="14"/>
      <c r="Z446" s="14"/>
      <c r="AA446" s="14"/>
      <c r="AB446" s="14"/>
      <c r="AC446" s="14"/>
      <c r="AD446" s="14"/>
      <c r="AE446" s="14"/>
    </row>
    <row r="447" spans="1:31">
      <c r="A447" s="14"/>
      <c r="B447" s="14"/>
      <c r="C447" s="41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5" t="s">
        <v>4924</v>
      </c>
      <c r="Q447" s="2" t="s">
        <v>625</v>
      </c>
      <c r="R447" s="41">
        <f t="shared" si="11"/>
        <v>157</v>
      </c>
      <c r="S447" s="14"/>
      <c r="T447" s="14"/>
      <c r="U447" s="14"/>
      <c r="V447" s="14"/>
      <c r="W447" s="14"/>
      <c r="X447" s="14"/>
      <c r="Y447" s="14"/>
      <c r="Z447" s="14"/>
      <c r="AA447" s="14"/>
      <c r="AB447" s="14"/>
      <c r="AC447" s="14"/>
      <c r="AD447" s="14"/>
      <c r="AE447" s="14"/>
    </row>
    <row r="448" spans="1:31">
      <c r="A448" s="14"/>
      <c r="B448" s="14"/>
      <c r="C448" s="41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5" t="s">
        <v>4932</v>
      </c>
      <c r="Q448" s="2" t="s">
        <v>264</v>
      </c>
      <c r="R448" s="41">
        <f t="shared" si="11"/>
        <v>158</v>
      </c>
      <c r="S448" s="14"/>
      <c r="T448" s="14"/>
      <c r="U448" s="14"/>
      <c r="V448" s="14"/>
      <c r="W448" s="14"/>
      <c r="X448" s="14"/>
      <c r="Y448" s="14"/>
      <c r="Z448" s="14"/>
      <c r="AA448" s="14"/>
      <c r="AB448" s="14"/>
      <c r="AC448" s="14"/>
      <c r="AD448" s="14"/>
      <c r="AE448" s="14"/>
    </row>
    <row r="449" spans="1:31">
      <c r="A449" s="14"/>
      <c r="B449" s="14"/>
      <c r="C449" s="41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5" t="s">
        <v>4940</v>
      </c>
      <c r="Q449" s="2" t="s">
        <v>4941</v>
      </c>
      <c r="R449" s="41">
        <f t="shared" si="11"/>
        <v>159</v>
      </c>
      <c r="S449" s="14"/>
      <c r="T449" s="14"/>
      <c r="U449" s="14"/>
      <c r="V449" s="14"/>
      <c r="W449" s="14"/>
      <c r="X449" s="14"/>
      <c r="Y449" s="14"/>
      <c r="Z449" s="14"/>
      <c r="AA449" s="14"/>
      <c r="AB449" s="14"/>
      <c r="AC449" s="14"/>
      <c r="AD449" s="14"/>
      <c r="AE449" s="14"/>
    </row>
    <row r="450" spans="1:31">
      <c r="A450" s="14"/>
      <c r="B450" s="14"/>
      <c r="C450" s="41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5" t="s">
        <v>4949</v>
      </c>
      <c r="Q450" s="2" t="s">
        <v>703</v>
      </c>
      <c r="R450" s="41">
        <f t="shared" si="11"/>
        <v>160</v>
      </c>
      <c r="S450" s="14"/>
      <c r="T450" s="14"/>
      <c r="U450" s="14"/>
      <c r="V450" s="14"/>
      <c r="W450" s="14"/>
      <c r="X450" s="14"/>
      <c r="Y450" s="14"/>
      <c r="Z450" s="14"/>
      <c r="AA450" s="14"/>
      <c r="AB450" s="14"/>
      <c r="AC450" s="14"/>
      <c r="AD450" s="14"/>
      <c r="AE450" s="14"/>
    </row>
    <row r="451" spans="1:31">
      <c r="A451" s="14"/>
      <c r="B451" s="14"/>
      <c r="C451" s="41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5" t="s">
        <v>4957</v>
      </c>
      <c r="Q451" s="2" t="s">
        <v>253</v>
      </c>
      <c r="R451" s="41">
        <f t="shared" si="11"/>
        <v>161</v>
      </c>
      <c r="S451" s="14"/>
      <c r="T451" s="14"/>
      <c r="U451" s="14"/>
      <c r="V451" s="14"/>
      <c r="W451" s="14"/>
      <c r="X451" s="14"/>
      <c r="Y451" s="14"/>
      <c r="Z451" s="14"/>
      <c r="AA451" s="14"/>
      <c r="AB451" s="14"/>
      <c r="AC451" s="14"/>
      <c r="AD451" s="14"/>
      <c r="AE451" s="14"/>
    </row>
    <row r="452" spans="1:31">
      <c r="A452" s="14"/>
      <c r="B452" s="14"/>
      <c r="C452" s="41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5" t="s">
        <v>4965</v>
      </c>
      <c r="Q452" s="2" t="s">
        <v>633</v>
      </c>
      <c r="R452" s="41">
        <f t="shared" si="11"/>
        <v>162</v>
      </c>
      <c r="S452" s="14"/>
      <c r="T452" s="14"/>
      <c r="U452" s="14"/>
      <c r="V452" s="14"/>
      <c r="W452" s="14"/>
      <c r="X452" s="14"/>
      <c r="Y452" s="14"/>
      <c r="Z452" s="14"/>
      <c r="AA452" s="14"/>
      <c r="AB452" s="14"/>
      <c r="AC452" s="14"/>
      <c r="AD452" s="14"/>
      <c r="AE452" s="14"/>
    </row>
    <row r="453" spans="1:31">
      <c r="A453" s="14"/>
      <c r="B453" s="14"/>
      <c r="C453" s="41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5" t="s">
        <v>4973</v>
      </c>
      <c r="Q453" s="2" t="s">
        <v>663</v>
      </c>
      <c r="R453" s="41">
        <f t="shared" si="11"/>
        <v>163</v>
      </c>
      <c r="S453" s="14"/>
      <c r="T453" s="14"/>
      <c r="U453" s="14"/>
      <c r="V453" s="14"/>
      <c r="W453" s="14"/>
      <c r="X453" s="14"/>
      <c r="Y453" s="14"/>
      <c r="Z453" s="14"/>
      <c r="AA453" s="14"/>
      <c r="AB453" s="14"/>
      <c r="AC453" s="14"/>
      <c r="AD453" s="14"/>
      <c r="AE453" s="14"/>
    </row>
    <row r="454" spans="1:31">
      <c r="A454" s="14"/>
      <c r="B454" s="14"/>
      <c r="C454" s="41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5" t="s">
        <v>4980</v>
      </c>
      <c r="Q454" s="2" t="s">
        <v>932</v>
      </c>
      <c r="R454" s="41">
        <f t="shared" si="11"/>
        <v>164</v>
      </c>
      <c r="S454" s="14"/>
      <c r="T454" s="14"/>
      <c r="U454" s="14"/>
      <c r="V454" s="14"/>
      <c r="W454" s="14"/>
      <c r="X454" s="14"/>
      <c r="Y454" s="14"/>
      <c r="Z454" s="14"/>
      <c r="AA454" s="14"/>
      <c r="AB454" s="14"/>
      <c r="AC454" s="14"/>
      <c r="AD454" s="14"/>
      <c r="AE454" s="14"/>
    </row>
    <row r="455" spans="1:31">
      <c r="A455" s="14"/>
      <c r="B455" s="14"/>
      <c r="C455" s="41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5" t="s">
        <v>4990</v>
      </c>
      <c r="Q455" s="2" t="s">
        <v>931</v>
      </c>
      <c r="R455" s="41">
        <f t="shared" si="11"/>
        <v>165</v>
      </c>
      <c r="S455" s="14"/>
      <c r="T455" s="14"/>
      <c r="U455" s="14"/>
      <c r="V455" s="14"/>
      <c r="W455" s="14"/>
      <c r="X455" s="14"/>
      <c r="Y455" s="14"/>
      <c r="Z455" s="14"/>
      <c r="AA455" s="14"/>
      <c r="AB455" s="14"/>
      <c r="AC455" s="14"/>
      <c r="AD455" s="14"/>
      <c r="AE455" s="14"/>
    </row>
    <row r="456" spans="1:31">
      <c r="A456" s="14"/>
      <c r="B456" s="14"/>
      <c r="C456" s="41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5" t="s">
        <v>5000</v>
      </c>
      <c r="Q456" s="2" t="s">
        <v>288</v>
      </c>
      <c r="R456" s="41">
        <f t="shared" si="11"/>
        <v>166</v>
      </c>
      <c r="S456" s="14"/>
      <c r="T456" s="14"/>
      <c r="U456" s="14"/>
      <c r="V456" s="14"/>
      <c r="W456" s="14"/>
      <c r="X456" s="14"/>
      <c r="Y456" s="14"/>
      <c r="Z456" s="14"/>
      <c r="AA456" s="14"/>
      <c r="AB456" s="14"/>
      <c r="AC456" s="14"/>
      <c r="AD456" s="14"/>
      <c r="AE456" s="14"/>
    </row>
    <row r="457" spans="1:31">
      <c r="A457" s="14"/>
      <c r="B457" s="14"/>
      <c r="C457" s="41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5" t="s">
        <v>5007</v>
      </c>
      <c r="Q457" s="2" t="s">
        <v>43</v>
      </c>
      <c r="R457" s="41">
        <f t="shared" si="11"/>
        <v>167</v>
      </c>
      <c r="S457" s="14"/>
      <c r="T457" s="14"/>
      <c r="U457" s="14"/>
      <c r="V457" s="14"/>
      <c r="W457" s="14"/>
      <c r="X457" s="14"/>
      <c r="Y457" s="14"/>
      <c r="Z457" s="14"/>
      <c r="AA457" s="14"/>
      <c r="AB457" s="14"/>
      <c r="AC457" s="14"/>
      <c r="AD457" s="14"/>
      <c r="AE457" s="14"/>
    </row>
    <row r="458" spans="1:31">
      <c r="A458" s="14"/>
      <c r="B458" s="14"/>
      <c r="C458" s="41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5" t="s">
        <v>5015</v>
      </c>
      <c r="Q458" s="2" t="s">
        <v>590</v>
      </c>
      <c r="R458" s="41">
        <f t="shared" si="11"/>
        <v>168</v>
      </c>
      <c r="S458" s="14"/>
      <c r="T458" s="14"/>
      <c r="U458" s="14"/>
      <c r="V458" s="14"/>
      <c r="W458" s="14"/>
      <c r="X458" s="14"/>
      <c r="Y458" s="14"/>
      <c r="Z458" s="14"/>
      <c r="AA458" s="14"/>
      <c r="AB458" s="14"/>
      <c r="AC458" s="14"/>
      <c r="AD458" s="14"/>
      <c r="AE458" s="14"/>
    </row>
    <row r="459" spans="1:31">
      <c r="A459" s="14"/>
      <c r="B459" s="14"/>
      <c r="C459" s="41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5" t="s">
        <v>5023</v>
      </c>
      <c r="Q459" s="2" t="s">
        <v>5024</v>
      </c>
      <c r="R459" s="41">
        <f t="shared" si="11"/>
        <v>169</v>
      </c>
      <c r="S459" s="14"/>
      <c r="T459" s="14"/>
      <c r="U459" s="14"/>
      <c r="V459" s="14"/>
      <c r="W459" s="14"/>
      <c r="X459" s="14"/>
      <c r="Y459" s="14"/>
      <c r="Z459" s="14"/>
      <c r="AA459" s="14"/>
      <c r="AB459" s="14"/>
      <c r="AC459" s="14"/>
      <c r="AD459" s="14"/>
      <c r="AE459" s="14"/>
    </row>
    <row r="460" spans="1:31">
      <c r="A460" s="14"/>
      <c r="B460" s="14"/>
      <c r="C460" s="41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5" t="s">
        <v>5031</v>
      </c>
      <c r="Q460" s="2" t="s">
        <v>195</v>
      </c>
      <c r="R460" s="41">
        <f t="shared" si="11"/>
        <v>170</v>
      </c>
      <c r="S460" s="14"/>
      <c r="T460" s="14"/>
      <c r="U460" s="14"/>
      <c r="V460" s="14"/>
      <c r="W460" s="14"/>
      <c r="X460" s="14"/>
      <c r="Y460" s="14"/>
      <c r="Z460" s="14"/>
      <c r="AA460" s="14"/>
      <c r="AB460" s="14"/>
      <c r="AC460" s="14"/>
      <c r="AD460" s="14"/>
      <c r="AE460" s="14"/>
    </row>
    <row r="461" spans="1:31">
      <c r="A461" s="14"/>
      <c r="B461" s="14"/>
      <c r="C461" s="41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5" t="s">
        <v>5041</v>
      </c>
      <c r="Q461" s="2" t="s">
        <v>5042</v>
      </c>
      <c r="R461" s="41">
        <f t="shared" si="11"/>
        <v>171</v>
      </c>
      <c r="S461" s="14"/>
      <c r="T461" s="14"/>
      <c r="U461" s="14"/>
      <c r="V461" s="14"/>
      <c r="W461" s="14"/>
      <c r="X461" s="14"/>
      <c r="Y461" s="14"/>
      <c r="Z461" s="14"/>
      <c r="AA461" s="14"/>
      <c r="AB461" s="14"/>
      <c r="AC461" s="14"/>
      <c r="AD461" s="14"/>
      <c r="AE461" s="14"/>
    </row>
    <row r="462" spans="1:31">
      <c r="A462" s="14"/>
      <c r="B462" s="14"/>
      <c r="C462" s="41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5" t="s">
        <v>5049</v>
      </c>
      <c r="Q462" s="2" t="s">
        <v>289</v>
      </c>
      <c r="R462" s="41">
        <f t="shared" si="11"/>
        <v>172</v>
      </c>
      <c r="S462" s="14"/>
      <c r="T462" s="14"/>
      <c r="U462" s="14"/>
      <c r="V462" s="14"/>
      <c r="W462" s="14"/>
      <c r="X462" s="14"/>
      <c r="Y462" s="14"/>
      <c r="Z462" s="14"/>
      <c r="AA462" s="14"/>
      <c r="AB462" s="14"/>
      <c r="AC462" s="14"/>
      <c r="AD462" s="14"/>
      <c r="AE462" s="14"/>
    </row>
    <row r="463" spans="1:31">
      <c r="A463" s="14"/>
      <c r="B463" s="14"/>
      <c r="C463" s="41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5" t="s">
        <v>5056</v>
      </c>
      <c r="Q463" s="2" t="s">
        <v>678</v>
      </c>
      <c r="R463" s="41">
        <f t="shared" si="11"/>
        <v>173</v>
      </c>
      <c r="S463" s="14"/>
      <c r="T463" s="14"/>
      <c r="U463" s="14"/>
      <c r="V463" s="14"/>
      <c r="W463" s="14"/>
      <c r="X463" s="14"/>
      <c r="Y463" s="14"/>
      <c r="Z463" s="14"/>
      <c r="AA463" s="14"/>
      <c r="AB463" s="14"/>
      <c r="AC463" s="14"/>
      <c r="AD463" s="14"/>
      <c r="AE463" s="14"/>
    </row>
    <row r="464" spans="1:31">
      <c r="A464" s="14"/>
      <c r="B464" s="14"/>
      <c r="C464" s="41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5" t="s">
        <v>5064</v>
      </c>
      <c r="Q464" s="2" t="s">
        <v>105</v>
      </c>
      <c r="R464" s="41">
        <f t="shared" si="11"/>
        <v>174</v>
      </c>
      <c r="S464" s="14"/>
      <c r="T464" s="14"/>
      <c r="U464" s="14"/>
      <c r="V464" s="14"/>
      <c r="W464" s="14"/>
      <c r="X464" s="14"/>
      <c r="Y464" s="14"/>
      <c r="Z464" s="14"/>
      <c r="AA464" s="14"/>
      <c r="AB464" s="14"/>
      <c r="AC464" s="14"/>
      <c r="AD464" s="14"/>
      <c r="AE464" s="14"/>
    </row>
    <row r="465" spans="1:31">
      <c r="A465" s="14"/>
      <c r="B465" s="14"/>
      <c r="C465" s="41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5" t="s">
        <v>5074</v>
      </c>
      <c r="Q465" s="2" t="s">
        <v>378</v>
      </c>
      <c r="R465" s="41">
        <f t="shared" si="11"/>
        <v>175</v>
      </c>
      <c r="S465" s="14"/>
      <c r="T465" s="14"/>
      <c r="U465" s="14"/>
      <c r="V465" s="14"/>
      <c r="W465" s="14"/>
      <c r="X465" s="14"/>
      <c r="Y465" s="14"/>
      <c r="Z465" s="14"/>
      <c r="AA465" s="14"/>
      <c r="AB465" s="14"/>
      <c r="AC465" s="14"/>
      <c r="AD465" s="14"/>
      <c r="AE465" s="14"/>
    </row>
    <row r="466" spans="1:31">
      <c r="A466" s="14"/>
      <c r="B466" s="14"/>
      <c r="C466" s="41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5" t="s">
        <v>5080</v>
      </c>
      <c r="Q466" s="2" t="s">
        <v>88</v>
      </c>
      <c r="R466" s="41">
        <f t="shared" si="11"/>
        <v>176</v>
      </c>
      <c r="S466" s="14"/>
      <c r="T466" s="14"/>
      <c r="U466" s="14"/>
      <c r="V466" s="14"/>
      <c r="W466" s="14"/>
      <c r="X466" s="14"/>
      <c r="Y466" s="14"/>
      <c r="Z466" s="14"/>
      <c r="AA466" s="14"/>
      <c r="AB466" s="14"/>
      <c r="AC466" s="14"/>
      <c r="AD466" s="14"/>
      <c r="AE466" s="14"/>
    </row>
    <row r="467" spans="1:31">
      <c r="A467" s="14"/>
      <c r="B467" s="14"/>
      <c r="C467" s="41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5" t="s">
        <v>5090</v>
      </c>
      <c r="Q467" s="2" t="s">
        <v>540</v>
      </c>
      <c r="R467" s="41">
        <f t="shared" si="11"/>
        <v>177</v>
      </c>
      <c r="S467" s="14"/>
      <c r="T467" s="14"/>
      <c r="U467" s="14"/>
      <c r="V467" s="14"/>
      <c r="W467" s="14"/>
      <c r="X467" s="14"/>
      <c r="Y467" s="14"/>
      <c r="Z467" s="14"/>
      <c r="AA467" s="14"/>
      <c r="AB467" s="14"/>
      <c r="AC467" s="14"/>
      <c r="AD467" s="14"/>
      <c r="AE467" s="14"/>
    </row>
    <row r="468" spans="1:31">
      <c r="A468" s="14"/>
      <c r="B468" s="14"/>
      <c r="C468" s="41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5" t="s">
        <v>5098</v>
      </c>
      <c r="Q468" s="2" t="s">
        <v>670</v>
      </c>
      <c r="R468" s="41">
        <f t="shared" si="11"/>
        <v>178</v>
      </c>
      <c r="S468" s="14"/>
      <c r="T468" s="14"/>
      <c r="U468" s="14"/>
      <c r="V468" s="14"/>
      <c r="W468" s="14"/>
      <c r="X468" s="14"/>
      <c r="Y468" s="14"/>
      <c r="Z468" s="14"/>
      <c r="AA468" s="14"/>
      <c r="AB468" s="14"/>
      <c r="AC468" s="14"/>
      <c r="AD468" s="14"/>
      <c r="AE468" s="14"/>
    </row>
    <row r="469" spans="1:31">
      <c r="A469" s="14"/>
      <c r="B469" s="14"/>
      <c r="C469" s="41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5" t="s">
        <v>5104</v>
      </c>
      <c r="Q469" s="2" t="s">
        <v>691</v>
      </c>
      <c r="R469" s="41">
        <f t="shared" si="11"/>
        <v>179</v>
      </c>
      <c r="S469" s="14"/>
      <c r="T469" s="14"/>
      <c r="U469" s="14"/>
      <c r="V469" s="14"/>
      <c r="W469" s="14"/>
      <c r="X469" s="14"/>
      <c r="Y469" s="14"/>
      <c r="Z469" s="14"/>
      <c r="AA469" s="14"/>
      <c r="AB469" s="14"/>
      <c r="AC469" s="14"/>
      <c r="AD469" s="14"/>
      <c r="AE469" s="14"/>
    </row>
    <row r="470" spans="1:31">
      <c r="A470" s="14"/>
      <c r="B470" s="14"/>
      <c r="C470" s="41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5" t="s">
        <v>5112</v>
      </c>
      <c r="Q470" s="2" t="s">
        <v>882</v>
      </c>
      <c r="R470" s="41">
        <f t="shared" si="11"/>
        <v>180</v>
      </c>
      <c r="S470" s="14"/>
      <c r="T470" s="14"/>
      <c r="U470" s="14"/>
      <c r="V470" s="14"/>
      <c r="W470" s="14"/>
      <c r="X470" s="14"/>
      <c r="Y470" s="14"/>
      <c r="Z470" s="14"/>
      <c r="AA470" s="14"/>
      <c r="AB470" s="14"/>
      <c r="AC470" s="14"/>
      <c r="AD470" s="14"/>
      <c r="AE470" s="14"/>
    </row>
    <row r="471" spans="1:31">
      <c r="A471" s="14"/>
      <c r="B471" s="14"/>
      <c r="C471" s="41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5" t="s">
        <v>5121</v>
      </c>
      <c r="Q471" s="2" t="s">
        <v>541</v>
      </c>
      <c r="R471" s="41">
        <f t="shared" si="11"/>
        <v>181</v>
      </c>
      <c r="S471" s="14"/>
      <c r="T471" s="14"/>
      <c r="U471" s="14"/>
      <c r="V471" s="14"/>
      <c r="W471" s="14"/>
      <c r="X471" s="14"/>
      <c r="Y471" s="14"/>
      <c r="Z471" s="14"/>
      <c r="AA471" s="14"/>
      <c r="AB471" s="14"/>
      <c r="AC471" s="14"/>
      <c r="AD471" s="14"/>
      <c r="AE471" s="14"/>
    </row>
    <row r="472" spans="1:31">
      <c r="A472" s="14"/>
      <c r="B472" s="14"/>
      <c r="C472" s="41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5" t="s">
        <v>5128</v>
      </c>
      <c r="Q472" s="2" t="s">
        <v>142</v>
      </c>
      <c r="R472" s="41">
        <f t="shared" si="11"/>
        <v>182</v>
      </c>
      <c r="S472" s="14"/>
      <c r="T472" s="14"/>
      <c r="U472" s="14"/>
      <c r="V472" s="14"/>
      <c r="W472" s="14"/>
      <c r="X472" s="14"/>
      <c r="Y472" s="14"/>
      <c r="Z472" s="14"/>
      <c r="AA472" s="14"/>
      <c r="AB472" s="14"/>
      <c r="AC472" s="14"/>
      <c r="AD472" s="14"/>
      <c r="AE472" s="14"/>
    </row>
    <row r="473" spans="1:31">
      <c r="A473" s="14"/>
      <c r="B473" s="14"/>
      <c r="C473" s="41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5" t="s">
        <v>5135</v>
      </c>
      <c r="Q473" s="2" t="s">
        <v>121</v>
      </c>
      <c r="R473" s="41">
        <f t="shared" si="11"/>
        <v>183</v>
      </c>
      <c r="S473" s="14"/>
      <c r="T473" s="14"/>
      <c r="U473" s="14"/>
      <c r="V473" s="14"/>
      <c r="W473" s="14"/>
      <c r="X473" s="14"/>
      <c r="Y473" s="14"/>
      <c r="Z473" s="14"/>
      <c r="AA473" s="14"/>
      <c r="AB473" s="14"/>
      <c r="AC473" s="14"/>
      <c r="AD473" s="14"/>
      <c r="AE473" s="14"/>
    </row>
    <row r="474" spans="1:31">
      <c r="A474" s="14"/>
      <c r="B474" s="14"/>
      <c r="C474" s="41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5" t="s">
        <v>5143</v>
      </c>
      <c r="Q474" s="2" t="s">
        <v>346</v>
      </c>
      <c r="R474" s="41">
        <f t="shared" si="11"/>
        <v>184</v>
      </c>
      <c r="S474" s="14"/>
      <c r="T474" s="14"/>
      <c r="U474" s="14"/>
      <c r="V474" s="14"/>
      <c r="W474" s="14"/>
      <c r="X474" s="14"/>
      <c r="Y474" s="14"/>
      <c r="Z474" s="14"/>
      <c r="AA474" s="14"/>
      <c r="AB474" s="14"/>
      <c r="AC474" s="14"/>
      <c r="AD474" s="14"/>
      <c r="AE474" s="14"/>
    </row>
    <row r="475" spans="1:31">
      <c r="A475" s="14"/>
      <c r="B475" s="14"/>
      <c r="C475" s="41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5" t="s">
        <v>5149</v>
      </c>
      <c r="Q475" s="2" t="s">
        <v>300</v>
      </c>
      <c r="R475" s="41">
        <f t="shared" si="11"/>
        <v>185</v>
      </c>
      <c r="S475" s="14"/>
      <c r="T475" s="14"/>
      <c r="U475" s="14"/>
      <c r="V475" s="14"/>
      <c r="W475" s="14"/>
      <c r="X475" s="14"/>
      <c r="Y475" s="14"/>
      <c r="Z475" s="14"/>
      <c r="AA475" s="14"/>
      <c r="AB475" s="14"/>
      <c r="AC475" s="14"/>
      <c r="AD475" s="14"/>
      <c r="AE475" s="14"/>
    </row>
    <row r="476" spans="1:31">
      <c r="A476" s="14"/>
      <c r="B476" s="14"/>
      <c r="C476" s="41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5" t="s">
        <v>5160</v>
      </c>
      <c r="Q476" s="2" t="s">
        <v>51</v>
      </c>
      <c r="R476" s="41">
        <f t="shared" si="11"/>
        <v>186</v>
      </c>
      <c r="S476" s="14"/>
      <c r="T476" s="14"/>
      <c r="U476" s="14"/>
      <c r="V476" s="14"/>
      <c r="W476" s="14"/>
      <c r="X476" s="14"/>
      <c r="Y476" s="14"/>
      <c r="Z476" s="14"/>
      <c r="AA476" s="14"/>
      <c r="AB476" s="14"/>
      <c r="AC476" s="14"/>
      <c r="AD476" s="14"/>
      <c r="AE476" s="14"/>
    </row>
    <row r="477" spans="1:31">
      <c r="A477" s="14"/>
      <c r="B477" s="14"/>
      <c r="C477" s="41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5" t="s">
        <v>5168</v>
      </c>
      <c r="Q477" s="2" t="s">
        <v>721</v>
      </c>
      <c r="R477" s="41">
        <f t="shared" si="11"/>
        <v>187</v>
      </c>
      <c r="S477" s="14"/>
      <c r="T477" s="14"/>
      <c r="U477" s="14"/>
      <c r="V477" s="14"/>
      <c r="W477" s="14"/>
      <c r="X477" s="14"/>
      <c r="Y477" s="14"/>
      <c r="Z477" s="14"/>
      <c r="AA477" s="14"/>
      <c r="AB477" s="14"/>
      <c r="AC477" s="14"/>
      <c r="AD477" s="14"/>
      <c r="AE477" s="14"/>
    </row>
    <row r="478" spans="1:31">
      <c r="A478" s="14"/>
      <c r="B478" s="14"/>
      <c r="C478" s="41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5" t="s">
        <v>5175</v>
      </c>
      <c r="Q478" s="2" t="s">
        <v>154</v>
      </c>
      <c r="R478" s="41">
        <f t="shared" si="11"/>
        <v>188</v>
      </c>
      <c r="S478" s="14"/>
      <c r="T478" s="14"/>
      <c r="U478" s="14"/>
      <c r="V478" s="14"/>
      <c r="W478" s="14"/>
      <c r="X478" s="14"/>
      <c r="Y478" s="14"/>
      <c r="Z478" s="14"/>
      <c r="AA478" s="14"/>
      <c r="AB478" s="14"/>
      <c r="AC478" s="14"/>
      <c r="AD478" s="14"/>
      <c r="AE478" s="14"/>
    </row>
    <row r="479" spans="1:31">
      <c r="A479" s="14"/>
      <c r="B479" s="14"/>
      <c r="C479" s="41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5" t="s">
        <v>5183</v>
      </c>
      <c r="Q479" s="2" t="s">
        <v>503</v>
      </c>
      <c r="R479" s="41">
        <f t="shared" si="11"/>
        <v>189</v>
      </c>
      <c r="S479" s="14"/>
      <c r="T479" s="14"/>
      <c r="U479" s="14"/>
      <c r="V479" s="14"/>
      <c r="W479" s="14"/>
      <c r="X479" s="14"/>
      <c r="Y479" s="14"/>
      <c r="Z479" s="14"/>
      <c r="AA479" s="14"/>
      <c r="AB479" s="14"/>
      <c r="AC479" s="14"/>
      <c r="AD479" s="14"/>
      <c r="AE479" s="14"/>
    </row>
    <row r="480" spans="1:31">
      <c r="A480" s="14"/>
      <c r="B480" s="14"/>
      <c r="C480" s="41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5" t="s">
        <v>5189</v>
      </c>
      <c r="Q480" s="2" t="s">
        <v>260</v>
      </c>
      <c r="R480" s="41">
        <f t="shared" si="11"/>
        <v>190</v>
      </c>
      <c r="S480" s="14"/>
      <c r="T480" s="14"/>
      <c r="U480" s="14"/>
      <c r="V480" s="14"/>
      <c r="W480" s="14"/>
      <c r="X480" s="14"/>
      <c r="Y480" s="14"/>
      <c r="Z480" s="14"/>
      <c r="AA480" s="14"/>
      <c r="AB480" s="14"/>
      <c r="AC480" s="14"/>
      <c r="AD480" s="14"/>
      <c r="AE480" s="14"/>
    </row>
    <row r="481" spans="1:31">
      <c r="A481" s="14"/>
      <c r="B481" s="14"/>
      <c r="C481" s="41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5" t="s">
        <v>5194</v>
      </c>
      <c r="Q481" s="2" t="s">
        <v>5195</v>
      </c>
      <c r="R481" s="41">
        <f t="shared" si="11"/>
        <v>191</v>
      </c>
      <c r="S481" s="14"/>
      <c r="T481" s="14"/>
      <c r="U481" s="14"/>
      <c r="V481" s="14"/>
      <c r="W481" s="14"/>
      <c r="X481" s="14"/>
      <c r="Y481" s="14"/>
      <c r="Z481" s="14"/>
      <c r="AA481" s="14"/>
      <c r="AB481" s="14"/>
      <c r="AC481" s="14"/>
      <c r="AD481" s="14"/>
      <c r="AE481" s="14"/>
    </row>
    <row r="482" spans="1:31">
      <c r="A482" s="14"/>
      <c r="B482" s="14"/>
      <c r="C482" s="41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5" t="s">
        <v>5202</v>
      </c>
      <c r="Q482" s="2" t="s">
        <v>517</v>
      </c>
      <c r="R482" s="41">
        <f t="shared" si="11"/>
        <v>192</v>
      </c>
      <c r="S482" s="14"/>
      <c r="T482" s="14"/>
      <c r="U482" s="14"/>
      <c r="V482" s="14"/>
      <c r="W482" s="14"/>
      <c r="X482" s="14"/>
      <c r="Y482" s="14"/>
      <c r="Z482" s="14"/>
      <c r="AA482" s="14"/>
      <c r="AB482" s="14"/>
      <c r="AC482" s="14"/>
      <c r="AD482" s="14"/>
      <c r="AE482" s="14"/>
    </row>
    <row r="483" spans="1:31">
      <c r="A483" s="14"/>
      <c r="B483" s="14"/>
      <c r="C483" s="41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5" t="s">
        <v>5209</v>
      </c>
      <c r="Q483" s="2" t="s">
        <v>524</v>
      </c>
      <c r="R483" s="41">
        <f t="shared" si="11"/>
        <v>193</v>
      </c>
      <c r="S483" s="14"/>
      <c r="T483" s="14"/>
      <c r="U483" s="14"/>
      <c r="V483" s="14"/>
      <c r="W483" s="14"/>
      <c r="X483" s="14"/>
      <c r="Y483" s="14"/>
      <c r="Z483" s="14"/>
      <c r="AA483" s="14"/>
      <c r="AB483" s="14"/>
      <c r="AC483" s="14"/>
      <c r="AD483" s="14"/>
      <c r="AE483" s="14"/>
    </row>
    <row r="484" spans="1:31">
      <c r="A484" s="14"/>
      <c r="B484" s="14"/>
      <c r="C484" s="41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5" t="s">
        <v>5217</v>
      </c>
      <c r="Q484" s="2" t="s">
        <v>615</v>
      </c>
      <c r="R484" s="41">
        <f t="shared" si="11"/>
        <v>194</v>
      </c>
      <c r="S484" s="14"/>
      <c r="T484" s="14"/>
      <c r="U484" s="14"/>
      <c r="V484" s="14"/>
      <c r="W484" s="14"/>
      <c r="X484" s="14"/>
      <c r="Y484" s="14"/>
      <c r="Z484" s="14"/>
      <c r="AA484" s="14"/>
      <c r="AB484" s="14"/>
      <c r="AC484" s="14"/>
      <c r="AD484" s="14"/>
      <c r="AE484" s="14"/>
    </row>
    <row r="485" spans="1:31">
      <c r="A485" s="14"/>
      <c r="B485" s="14"/>
      <c r="C485" s="41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5" t="s">
        <v>5224</v>
      </c>
      <c r="Q485" s="2" t="s">
        <v>72</v>
      </c>
      <c r="R485" s="41">
        <f t="shared" si="11"/>
        <v>195</v>
      </c>
      <c r="S485" s="14"/>
      <c r="T485" s="14"/>
      <c r="U485" s="14"/>
      <c r="V485" s="14"/>
      <c r="W485" s="14"/>
      <c r="X485" s="14"/>
      <c r="Y485" s="14"/>
      <c r="Z485" s="14"/>
      <c r="AA485" s="14"/>
      <c r="AB485" s="14"/>
      <c r="AC485" s="14"/>
      <c r="AD485" s="14"/>
      <c r="AE485" s="14"/>
    </row>
    <row r="486" spans="1:31">
      <c r="A486" s="14"/>
      <c r="B486" s="14"/>
      <c r="C486" s="41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5" t="s">
        <v>5231</v>
      </c>
      <c r="Q486" s="2" t="s">
        <v>560</v>
      </c>
      <c r="R486" s="41">
        <f t="shared" si="11"/>
        <v>196</v>
      </c>
      <c r="S486" s="14"/>
      <c r="T486" s="14"/>
      <c r="U486" s="14"/>
      <c r="V486" s="14"/>
      <c r="W486" s="14"/>
      <c r="X486" s="14"/>
      <c r="Y486" s="14"/>
      <c r="Z486" s="14"/>
      <c r="AA486" s="14"/>
      <c r="AB486" s="14"/>
      <c r="AC486" s="14"/>
      <c r="AD486" s="14"/>
      <c r="AE486" s="14"/>
    </row>
    <row r="487" spans="1:31">
      <c r="A487" s="14"/>
      <c r="B487" s="14"/>
      <c r="C487" s="41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5" t="s">
        <v>5239</v>
      </c>
      <c r="Q487" s="2" t="s">
        <v>426</v>
      </c>
      <c r="R487" s="41">
        <f t="shared" si="11"/>
        <v>197</v>
      </c>
      <c r="S487" s="14"/>
      <c r="T487" s="14"/>
      <c r="U487" s="14"/>
      <c r="V487" s="14"/>
      <c r="W487" s="14"/>
      <c r="X487" s="14"/>
      <c r="Y487" s="14"/>
      <c r="Z487" s="14"/>
      <c r="AA487" s="14"/>
      <c r="AB487" s="14"/>
      <c r="AC487" s="14"/>
      <c r="AD487" s="14"/>
      <c r="AE487" s="14"/>
    </row>
    <row r="488" spans="1:31">
      <c r="A488" s="14"/>
      <c r="B488" s="14"/>
      <c r="C488" s="41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5" t="s">
        <v>5246</v>
      </c>
      <c r="Q488" s="2" t="s">
        <v>757</v>
      </c>
      <c r="R488" s="41">
        <f t="shared" si="11"/>
        <v>198</v>
      </c>
      <c r="S488" s="14"/>
      <c r="T488" s="14"/>
      <c r="U488" s="14"/>
      <c r="V488" s="14"/>
      <c r="W488" s="14"/>
      <c r="X488" s="14"/>
      <c r="Y488" s="14"/>
      <c r="Z488" s="14"/>
      <c r="AA488" s="14"/>
      <c r="AB488" s="14"/>
      <c r="AC488" s="14"/>
      <c r="AD488" s="14"/>
      <c r="AE488" s="14"/>
    </row>
    <row r="489" spans="1:31">
      <c r="A489" s="14"/>
      <c r="B489" s="14"/>
      <c r="C489" s="41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5" t="s">
        <v>5253</v>
      </c>
      <c r="Q489" s="2" t="s">
        <v>534</v>
      </c>
      <c r="R489" s="41">
        <f t="shared" si="11"/>
        <v>199</v>
      </c>
      <c r="S489" s="14"/>
      <c r="T489" s="14"/>
      <c r="U489" s="14"/>
      <c r="V489" s="14"/>
      <c r="W489" s="14"/>
      <c r="X489" s="14"/>
      <c r="Y489" s="14"/>
      <c r="Z489" s="14"/>
      <c r="AA489" s="14"/>
      <c r="AB489" s="14"/>
      <c r="AC489" s="14"/>
      <c r="AD489" s="14"/>
      <c r="AE489" s="14"/>
    </row>
    <row r="490" spans="1:31">
      <c r="A490" s="14"/>
      <c r="B490" s="14"/>
      <c r="C490" s="41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5" t="s">
        <v>5262</v>
      </c>
      <c r="Q490" s="2" t="s">
        <v>899</v>
      </c>
      <c r="R490" s="41">
        <f t="shared" si="11"/>
        <v>200</v>
      </c>
      <c r="S490" s="14"/>
      <c r="T490" s="14"/>
      <c r="U490" s="14"/>
      <c r="V490" s="14"/>
      <c r="W490" s="14"/>
      <c r="X490" s="14"/>
      <c r="Y490" s="14"/>
      <c r="Z490" s="14"/>
      <c r="AA490" s="14"/>
      <c r="AB490" s="14"/>
      <c r="AC490" s="14"/>
      <c r="AD490" s="14"/>
      <c r="AE490" s="14"/>
    </row>
    <row r="491" spans="1:31">
      <c r="A491" s="14"/>
      <c r="B491" s="14"/>
      <c r="C491" s="41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5" t="s">
        <v>5270</v>
      </c>
      <c r="Q491" s="2" t="s">
        <v>799</v>
      </c>
      <c r="R491" s="41">
        <f t="shared" si="11"/>
        <v>201</v>
      </c>
      <c r="S491" s="14"/>
      <c r="T491" s="14"/>
      <c r="U491" s="14"/>
      <c r="V491" s="14"/>
      <c r="W491" s="14"/>
      <c r="X491" s="14"/>
      <c r="Y491" s="14"/>
      <c r="Z491" s="14"/>
      <c r="AA491" s="14"/>
      <c r="AB491" s="14"/>
      <c r="AC491" s="14"/>
      <c r="AD491" s="14"/>
      <c r="AE491" s="14"/>
    </row>
    <row r="492" spans="1:31">
      <c r="A492" s="14"/>
      <c r="B492" s="14"/>
      <c r="C492" s="41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5" t="s">
        <v>5277</v>
      </c>
      <c r="Q492" s="2" t="s">
        <v>366</v>
      </c>
      <c r="R492" s="41">
        <f t="shared" si="11"/>
        <v>202</v>
      </c>
      <c r="S492" s="14"/>
      <c r="T492" s="14"/>
      <c r="U492" s="14"/>
      <c r="V492" s="14"/>
      <c r="W492" s="14"/>
      <c r="X492" s="14"/>
      <c r="Y492" s="14"/>
      <c r="Z492" s="14"/>
      <c r="AA492" s="14"/>
      <c r="AB492" s="14"/>
      <c r="AC492" s="14"/>
      <c r="AD492" s="14"/>
      <c r="AE492" s="14"/>
    </row>
    <row r="493" spans="1:31">
      <c r="A493" s="14"/>
      <c r="B493" s="14"/>
      <c r="C493" s="41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5" t="s">
        <v>5285</v>
      </c>
      <c r="Q493" s="2" t="s">
        <v>254</v>
      </c>
      <c r="R493" s="41">
        <f t="shared" si="11"/>
        <v>203</v>
      </c>
      <c r="S493" s="14"/>
      <c r="T493" s="14"/>
      <c r="U493" s="14"/>
      <c r="V493" s="14"/>
      <c r="W493" s="14"/>
      <c r="X493" s="14"/>
      <c r="Y493" s="14"/>
      <c r="Z493" s="14"/>
      <c r="AA493" s="14"/>
      <c r="AB493" s="14"/>
      <c r="AC493" s="14"/>
      <c r="AD493" s="14"/>
      <c r="AE493" s="14"/>
    </row>
    <row r="494" spans="1:31">
      <c r="A494" s="14"/>
      <c r="B494" s="14"/>
      <c r="C494" s="41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5" t="s">
        <v>5293</v>
      </c>
      <c r="Q494" s="2" t="s">
        <v>255</v>
      </c>
      <c r="R494" s="41">
        <f t="shared" si="11"/>
        <v>204</v>
      </c>
      <c r="S494" s="14"/>
      <c r="T494" s="14"/>
      <c r="U494" s="14"/>
      <c r="V494" s="14"/>
      <c r="W494" s="14"/>
      <c r="X494" s="14"/>
      <c r="Y494" s="14"/>
      <c r="Z494" s="14"/>
      <c r="AA494" s="14"/>
      <c r="AB494" s="14"/>
      <c r="AC494" s="14"/>
      <c r="AD494" s="14"/>
      <c r="AE494" s="14"/>
    </row>
    <row r="495" spans="1:31">
      <c r="A495" s="14"/>
      <c r="B495" s="14"/>
      <c r="C495" s="41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5" t="s">
        <v>5300</v>
      </c>
      <c r="Q495" s="2" t="s">
        <v>565</v>
      </c>
      <c r="R495" s="41">
        <f t="shared" si="11"/>
        <v>205</v>
      </c>
      <c r="S495" s="14"/>
      <c r="T495" s="14"/>
      <c r="U495" s="14"/>
      <c r="V495" s="14"/>
      <c r="W495" s="14"/>
      <c r="X495" s="14"/>
      <c r="Y495" s="14"/>
      <c r="Z495" s="14"/>
      <c r="AA495" s="14"/>
      <c r="AB495" s="14"/>
      <c r="AC495" s="14"/>
      <c r="AD495" s="14"/>
      <c r="AE495" s="14"/>
    </row>
    <row r="496" spans="1:31">
      <c r="A496" s="14"/>
      <c r="B496" s="14"/>
      <c r="C496" s="41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5" t="s">
        <v>5307</v>
      </c>
      <c r="Q496" s="2" t="s">
        <v>507</v>
      </c>
      <c r="R496" s="41">
        <f t="shared" si="11"/>
        <v>206</v>
      </c>
      <c r="S496" s="14"/>
      <c r="T496" s="14"/>
      <c r="U496" s="14"/>
      <c r="V496" s="14"/>
      <c r="W496" s="14"/>
      <c r="X496" s="14"/>
      <c r="Y496" s="14"/>
      <c r="Z496" s="14"/>
      <c r="AA496" s="14"/>
      <c r="AB496" s="14"/>
      <c r="AC496" s="14"/>
      <c r="AD496" s="14"/>
      <c r="AE496" s="14"/>
    </row>
    <row r="497" spans="1:31">
      <c r="A497" s="14"/>
      <c r="B497" s="14"/>
      <c r="C497" s="41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5" t="s">
        <v>5314</v>
      </c>
      <c r="Q497" s="2" t="s">
        <v>171</v>
      </c>
      <c r="R497" s="41">
        <f t="shared" si="11"/>
        <v>207</v>
      </c>
      <c r="S497" s="14"/>
      <c r="T497" s="14"/>
      <c r="U497" s="14"/>
      <c r="V497" s="14"/>
      <c r="W497" s="14"/>
      <c r="X497" s="14"/>
      <c r="Y497" s="14"/>
      <c r="Z497" s="14"/>
      <c r="AA497" s="14"/>
      <c r="AB497" s="14"/>
      <c r="AC497" s="14"/>
      <c r="AD497" s="14"/>
      <c r="AE497" s="14"/>
    </row>
    <row r="498" spans="1:31">
      <c r="A498" s="14"/>
      <c r="B498" s="14"/>
      <c r="C498" s="41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5" t="s">
        <v>5321</v>
      </c>
      <c r="Q498" s="2" t="s">
        <v>554</v>
      </c>
      <c r="R498" s="41">
        <f t="shared" si="11"/>
        <v>208</v>
      </c>
      <c r="S498" s="14"/>
      <c r="T498" s="14"/>
      <c r="U498" s="14"/>
      <c r="V498" s="14"/>
      <c r="W498" s="14"/>
      <c r="X498" s="14"/>
      <c r="Y498" s="14"/>
      <c r="Z498" s="14"/>
      <c r="AA498" s="14"/>
      <c r="AB498" s="14"/>
      <c r="AC498" s="14"/>
      <c r="AD498" s="14"/>
      <c r="AE498" s="14"/>
    </row>
    <row r="499" spans="1:31">
      <c r="A499" s="14"/>
      <c r="B499" s="14"/>
      <c r="C499" s="41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5" t="s">
        <v>5328</v>
      </c>
      <c r="Q499" s="2" t="s">
        <v>5329</v>
      </c>
      <c r="R499" s="41">
        <f t="shared" si="11"/>
        <v>209</v>
      </c>
      <c r="S499" s="14"/>
      <c r="T499" s="14"/>
      <c r="U499" s="14"/>
      <c r="V499" s="14"/>
      <c r="W499" s="14"/>
      <c r="X499" s="14"/>
      <c r="Y499" s="14"/>
      <c r="Z499" s="14"/>
      <c r="AA499" s="14"/>
      <c r="AB499" s="14"/>
      <c r="AC499" s="14"/>
      <c r="AD499" s="14"/>
      <c r="AE499" s="14"/>
    </row>
    <row r="500" spans="1:31">
      <c r="A500" s="14"/>
      <c r="B500" s="14"/>
      <c r="C500" s="41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5" t="s">
        <v>5336</v>
      </c>
      <c r="Q500" s="2" t="s">
        <v>316</v>
      </c>
      <c r="R500" s="41">
        <f t="shared" si="11"/>
        <v>210</v>
      </c>
      <c r="S500" s="14"/>
      <c r="T500" s="14"/>
      <c r="U500" s="14"/>
      <c r="V500" s="14"/>
      <c r="W500" s="14"/>
      <c r="X500" s="14"/>
      <c r="Y500" s="14"/>
      <c r="Z500" s="14"/>
      <c r="AA500" s="14"/>
      <c r="AB500" s="14"/>
      <c r="AC500" s="14"/>
      <c r="AD500" s="14"/>
      <c r="AE500" s="14"/>
    </row>
    <row r="501" spans="1:31">
      <c r="A501" s="14"/>
      <c r="B501" s="14"/>
      <c r="C501" s="41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5" t="s">
        <v>5343</v>
      </c>
      <c r="Q501" s="2" t="s">
        <v>242</v>
      </c>
      <c r="R501" s="41">
        <f t="shared" si="11"/>
        <v>211</v>
      </c>
      <c r="S501" s="14"/>
      <c r="T501" s="14"/>
      <c r="U501" s="14"/>
      <c r="V501" s="14"/>
      <c r="W501" s="14"/>
      <c r="X501" s="14"/>
      <c r="Y501" s="14"/>
      <c r="Z501" s="14"/>
      <c r="AA501" s="14"/>
      <c r="AB501" s="14"/>
      <c r="AC501" s="14"/>
      <c r="AD501" s="14"/>
      <c r="AE501" s="14"/>
    </row>
    <row r="502" spans="1:31">
      <c r="A502" s="14"/>
      <c r="B502" s="14"/>
      <c r="C502" s="41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5" t="s">
        <v>5352</v>
      </c>
      <c r="Q502" s="2" t="s">
        <v>735</v>
      </c>
      <c r="R502" s="41">
        <f t="shared" si="11"/>
        <v>212</v>
      </c>
      <c r="S502" s="14"/>
      <c r="T502" s="14"/>
      <c r="U502" s="14"/>
      <c r="V502" s="14"/>
      <c r="W502" s="14"/>
      <c r="X502" s="14"/>
      <c r="Y502" s="14"/>
      <c r="Z502" s="14"/>
      <c r="AA502" s="14"/>
      <c r="AB502" s="14"/>
      <c r="AC502" s="14"/>
      <c r="AD502" s="14"/>
      <c r="AE502" s="14"/>
    </row>
    <row r="503" spans="1:31">
      <c r="A503" s="14"/>
      <c r="B503" s="14"/>
      <c r="C503" s="41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5" t="s">
        <v>5359</v>
      </c>
      <c r="Q503" s="2" t="s">
        <v>479</v>
      </c>
      <c r="R503" s="41">
        <f t="shared" si="11"/>
        <v>213</v>
      </c>
      <c r="S503" s="14"/>
      <c r="T503" s="14"/>
      <c r="U503" s="14"/>
      <c r="V503" s="14"/>
      <c r="W503" s="14"/>
      <c r="X503" s="14"/>
      <c r="Y503" s="14"/>
      <c r="Z503" s="14"/>
      <c r="AA503" s="14"/>
      <c r="AB503" s="14"/>
      <c r="AC503" s="14"/>
      <c r="AD503" s="14"/>
      <c r="AE503" s="14"/>
    </row>
    <row r="504" spans="1:31">
      <c r="A504" s="14"/>
      <c r="B504" s="14"/>
      <c r="C504" s="41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5" t="s">
        <v>5366</v>
      </c>
      <c r="Q504" s="2" t="s">
        <v>294</v>
      </c>
      <c r="R504" s="41">
        <f t="shared" si="11"/>
        <v>214</v>
      </c>
      <c r="S504" s="14"/>
      <c r="T504" s="14"/>
      <c r="U504" s="14"/>
      <c r="V504" s="14"/>
      <c r="W504" s="14"/>
      <c r="X504" s="14"/>
      <c r="Y504" s="14"/>
      <c r="Z504" s="14"/>
      <c r="AA504" s="14"/>
      <c r="AB504" s="14"/>
      <c r="AC504" s="14"/>
      <c r="AD504" s="14"/>
      <c r="AE504" s="14"/>
    </row>
    <row r="505" spans="1:31">
      <c r="A505" s="14"/>
      <c r="B505" s="14"/>
      <c r="C505" s="41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5" t="s">
        <v>5373</v>
      </c>
      <c r="Q505" s="2" t="s">
        <v>52</v>
      </c>
      <c r="R505" s="41">
        <f t="shared" si="11"/>
        <v>215</v>
      </c>
      <c r="S505" s="14"/>
      <c r="T505" s="14"/>
      <c r="U505" s="14"/>
      <c r="V505" s="14"/>
      <c r="W505" s="14"/>
      <c r="X505" s="14"/>
      <c r="Y505" s="14"/>
      <c r="Z505" s="14"/>
      <c r="AA505" s="14"/>
      <c r="AB505" s="14"/>
      <c r="AC505" s="14"/>
      <c r="AD505" s="14"/>
      <c r="AE505" s="14"/>
    </row>
    <row r="506" spans="1:31">
      <c r="A506" s="14"/>
      <c r="B506" s="14"/>
      <c r="C506" s="41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5" t="s">
        <v>5380</v>
      </c>
      <c r="Q506" s="2" t="s">
        <v>561</v>
      </c>
      <c r="R506" s="41">
        <f t="shared" si="11"/>
        <v>216</v>
      </c>
      <c r="S506" s="14"/>
      <c r="T506" s="14"/>
      <c r="U506" s="14"/>
      <c r="V506" s="14"/>
      <c r="W506" s="14"/>
      <c r="X506" s="14"/>
      <c r="Y506" s="14"/>
      <c r="Z506" s="14"/>
      <c r="AA506" s="14"/>
      <c r="AB506" s="14"/>
      <c r="AC506" s="14"/>
      <c r="AD506" s="14"/>
      <c r="AE506" s="14"/>
    </row>
    <row r="507" spans="1:31">
      <c r="A507" s="14"/>
      <c r="B507" s="14"/>
      <c r="C507" s="41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5" t="s">
        <v>5387</v>
      </c>
      <c r="Q507" s="2" t="s">
        <v>175</v>
      </c>
      <c r="R507" s="41">
        <f t="shared" si="11"/>
        <v>217</v>
      </c>
      <c r="S507" s="14"/>
      <c r="T507" s="14"/>
      <c r="U507" s="14"/>
      <c r="V507" s="14"/>
      <c r="W507" s="14"/>
      <c r="X507" s="14"/>
      <c r="Y507" s="14"/>
      <c r="Z507" s="14"/>
      <c r="AA507" s="14"/>
      <c r="AB507" s="14"/>
      <c r="AC507" s="14"/>
      <c r="AD507" s="14"/>
      <c r="AE507" s="14"/>
    </row>
    <row r="508" spans="1:31">
      <c r="A508" s="14"/>
      <c r="B508" s="14"/>
      <c r="C508" s="41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5" t="s">
        <v>5395</v>
      </c>
      <c r="Q508" s="2" t="s">
        <v>5396</v>
      </c>
      <c r="R508" s="41">
        <f t="shared" si="11"/>
        <v>218</v>
      </c>
      <c r="S508" s="14"/>
      <c r="T508" s="14"/>
      <c r="U508" s="14"/>
      <c r="V508" s="14"/>
      <c r="W508" s="14"/>
      <c r="X508" s="14"/>
      <c r="Y508" s="14"/>
      <c r="Z508" s="14"/>
      <c r="AA508" s="14"/>
      <c r="AB508" s="14"/>
      <c r="AC508" s="14"/>
      <c r="AD508" s="14"/>
      <c r="AE508" s="14"/>
    </row>
    <row r="509" spans="1:31">
      <c r="A509" s="14"/>
      <c r="B509" s="14"/>
      <c r="C509" s="41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5" t="s">
        <v>5403</v>
      </c>
      <c r="Q509" s="2" t="s">
        <v>650</v>
      </c>
      <c r="R509" s="41">
        <f t="shared" si="11"/>
        <v>219</v>
      </c>
      <c r="S509" s="14"/>
      <c r="T509" s="14"/>
      <c r="U509" s="14"/>
      <c r="V509" s="14"/>
      <c r="W509" s="14"/>
      <c r="X509" s="14"/>
      <c r="Y509" s="14"/>
      <c r="Z509" s="14"/>
      <c r="AA509" s="14"/>
      <c r="AB509" s="14"/>
      <c r="AC509" s="14"/>
      <c r="AD509" s="14"/>
      <c r="AE509" s="14"/>
    </row>
    <row r="510" spans="1:31">
      <c r="A510" s="14"/>
      <c r="B510" s="14"/>
      <c r="C510" s="41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5" t="s">
        <v>5410</v>
      </c>
      <c r="Q510" s="2" t="s">
        <v>651</v>
      </c>
      <c r="R510" s="41">
        <f t="shared" si="11"/>
        <v>220</v>
      </c>
      <c r="S510" s="14"/>
      <c r="T510" s="14"/>
      <c r="U510" s="14"/>
      <c r="V510" s="14"/>
      <c r="W510" s="14"/>
      <c r="X510" s="14"/>
      <c r="Y510" s="14"/>
      <c r="Z510" s="14"/>
      <c r="AA510" s="14"/>
      <c r="AB510" s="14"/>
      <c r="AC510" s="14"/>
      <c r="AD510" s="14"/>
      <c r="AE510" s="14"/>
    </row>
    <row r="511" spans="1:31">
      <c r="A511" s="14"/>
      <c r="B511" s="14"/>
      <c r="C511" s="41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5" t="s">
        <v>5416</v>
      </c>
      <c r="Q511" s="2" t="s">
        <v>485</v>
      </c>
      <c r="R511" s="41">
        <f t="shared" si="11"/>
        <v>221</v>
      </c>
      <c r="S511" s="14"/>
      <c r="T511" s="14"/>
      <c r="U511" s="14"/>
      <c r="V511" s="14"/>
      <c r="W511" s="14"/>
      <c r="X511" s="14"/>
      <c r="Y511" s="14"/>
      <c r="Z511" s="14"/>
      <c r="AA511" s="14"/>
      <c r="AB511" s="14"/>
      <c r="AC511" s="14"/>
      <c r="AD511" s="14"/>
      <c r="AE511" s="14"/>
    </row>
    <row r="512" spans="1:31">
      <c r="A512" s="14"/>
      <c r="B512" s="14"/>
      <c r="C512" s="41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5" t="s">
        <v>5424</v>
      </c>
      <c r="Q512" s="2" t="s">
        <v>726</v>
      </c>
      <c r="R512" s="41">
        <f t="shared" si="11"/>
        <v>222</v>
      </c>
      <c r="S512" s="14"/>
      <c r="T512" s="14"/>
      <c r="U512" s="14"/>
      <c r="V512" s="14"/>
      <c r="W512" s="14"/>
      <c r="X512" s="14"/>
      <c r="Y512" s="14"/>
      <c r="Z512" s="14"/>
      <c r="AA512" s="14"/>
      <c r="AB512" s="14"/>
      <c r="AC512" s="14"/>
      <c r="AD512" s="14"/>
      <c r="AE512" s="14"/>
    </row>
    <row r="513" spans="1:31">
      <c r="A513" s="14"/>
      <c r="B513" s="14"/>
      <c r="C513" s="41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5" t="s">
        <v>5431</v>
      </c>
      <c r="Q513" s="2" t="s">
        <v>762</v>
      </c>
      <c r="R513" s="41">
        <f t="shared" si="11"/>
        <v>223</v>
      </c>
      <c r="S513" s="14"/>
      <c r="T513" s="14"/>
      <c r="U513" s="14"/>
      <c r="V513" s="14"/>
      <c r="W513" s="14"/>
      <c r="X513" s="14"/>
      <c r="Y513" s="14"/>
      <c r="Z513" s="14"/>
      <c r="AA513" s="14"/>
      <c r="AB513" s="14"/>
      <c r="AC513" s="14"/>
      <c r="AD513" s="14"/>
      <c r="AE513" s="14"/>
    </row>
    <row r="514" spans="1:31">
      <c r="A514" s="14"/>
      <c r="B514" s="14"/>
      <c r="C514" s="41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5" t="s">
        <v>5439</v>
      </c>
      <c r="Q514" s="2" t="s">
        <v>922</v>
      </c>
      <c r="R514" s="41">
        <f t="shared" si="11"/>
        <v>224</v>
      </c>
      <c r="S514" s="14"/>
      <c r="T514" s="14"/>
      <c r="U514" s="14"/>
      <c r="V514" s="14"/>
      <c r="W514" s="14"/>
      <c r="X514" s="14"/>
      <c r="Y514" s="14"/>
      <c r="Z514" s="14"/>
      <c r="AA514" s="14"/>
      <c r="AB514" s="14"/>
      <c r="AC514" s="14"/>
      <c r="AD514" s="14"/>
      <c r="AE514" s="14"/>
    </row>
    <row r="515" spans="1:31">
      <c r="A515" s="14"/>
      <c r="B515" s="14"/>
      <c r="C515" s="41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5" t="s">
        <v>5447</v>
      </c>
      <c r="Q515" s="2" t="s">
        <v>95</v>
      </c>
      <c r="R515" s="41">
        <f t="shared" si="11"/>
        <v>225</v>
      </c>
      <c r="S515" s="14"/>
      <c r="T515" s="14"/>
      <c r="U515" s="14"/>
      <c r="V515" s="14"/>
      <c r="W515" s="14"/>
      <c r="X515" s="14"/>
      <c r="Y515" s="14"/>
      <c r="Z515" s="14"/>
      <c r="AA515" s="14"/>
      <c r="AB515" s="14"/>
      <c r="AC515" s="14"/>
      <c r="AD515" s="14"/>
      <c r="AE515" s="14"/>
    </row>
    <row r="516" spans="1:31">
      <c r="A516" s="14"/>
      <c r="B516" s="14"/>
      <c r="C516" s="41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5" t="s">
        <v>5454</v>
      </c>
      <c r="Q516" s="2" t="s">
        <v>773</v>
      </c>
      <c r="R516" s="41">
        <f t="shared" si="11"/>
        <v>226</v>
      </c>
      <c r="S516" s="14"/>
      <c r="T516" s="14"/>
      <c r="U516" s="14"/>
      <c r="V516" s="14"/>
      <c r="W516" s="14"/>
      <c r="X516" s="14"/>
      <c r="Y516" s="14"/>
      <c r="Z516" s="14"/>
      <c r="AA516" s="14"/>
      <c r="AB516" s="14"/>
      <c r="AC516" s="14"/>
      <c r="AD516" s="14"/>
      <c r="AE516" s="14"/>
    </row>
    <row r="517" spans="1:31">
      <c r="A517" s="14"/>
      <c r="B517" s="14"/>
      <c r="C517" s="41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5" t="s">
        <v>5464</v>
      </c>
      <c r="Q517" s="2" t="s">
        <v>87</v>
      </c>
      <c r="R517" s="41">
        <f t="shared" si="11"/>
        <v>227</v>
      </c>
      <c r="S517" s="14"/>
      <c r="T517" s="14"/>
      <c r="U517" s="14"/>
      <c r="V517" s="14"/>
      <c r="W517" s="14"/>
      <c r="X517" s="14"/>
      <c r="Y517" s="14"/>
      <c r="Z517" s="14"/>
      <c r="AA517" s="14"/>
      <c r="AB517" s="14"/>
      <c r="AC517" s="14"/>
      <c r="AD517" s="14"/>
      <c r="AE517" s="14"/>
    </row>
    <row r="518" spans="1:31">
      <c r="A518" s="14"/>
      <c r="B518" s="14"/>
      <c r="C518" s="41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5" t="s">
        <v>5472</v>
      </c>
      <c r="Q518" s="2" t="s">
        <v>271</v>
      </c>
      <c r="R518" s="41">
        <f t="shared" si="11"/>
        <v>228</v>
      </c>
      <c r="S518" s="14"/>
      <c r="T518" s="14"/>
      <c r="U518" s="14"/>
      <c r="V518" s="14"/>
      <c r="W518" s="14"/>
      <c r="X518" s="14"/>
      <c r="Y518" s="14"/>
      <c r="Z518" s="14"/>
      <c r="AA518" s="14"/>
      <c r="AB518" s="14"/>
      <c r="AC518" s="14"/>
      <c r="AD518" s="14"/>
      <c r="AE518" s="14"/>
    </row>
    <row r="519" spans="1:31">
      <c r="A519" s="14"/>
      <c r="B519" s="14"/>
      <c r="C519" s="41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5" t="s">
        <v>5479</v>
      </c>
      <c r="Q519" s="2" t="s">
        <v>295</v>
      </c>
      <c r="R519" s="41">
        <f t="shared" si="11"/>
        <v>229</v>
      </c>
      <c r="S519" s="14"/>
      <c r="T519" s="14"/>
      <c r="U519" s="14"/>
      <c r="V519" s="14"/>
      <c r="W519" s="14"/>
      <c r="X519" s="14"/>
      <c r="Y519" s="14"/>
      <c r="Z519" s="14"/>
      <c r="AA519" s="14"/>
      <c r="AB519" s="14"/>
      <c r="AC519" s="14"/>
      <c r="AD519" s="14"/>
      <c r="AE519" s="14"/>
    </row>
    <row r="520" spans="1:31">
      <c r="A520" s="14"/>
      <c r="B520" s="14"/>
      <c r="C520" s="41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5" t="s">
        <v>5487</v>
      </c>
      <c r="Q520" s="2" t="s">
        <v>803</v>
      </c>
      <c r="R520" s="41">
        <f t="shared" si="11"/>
        <v>230</v>
      </c>
      <c r="S520" s="14"/>
      <c r="T520" s="14"/>
      <c r="U520" s="14"/>
      <c r="V520" s="14"/>
      <c r="W520" s="14"/>
      <c r="X520" s="14"/>
      <c r="Y520" s="14"/>
      <c r="Z520" s="14"/>
      <c r="AA520" s="14"/>
      <c r="AB520" s="14"/>
      <c r="AC520" s="14"/>
      <c r="AD520" s="14"/>
      <c r="AE520" s="14"/>
    </row>
    <row r="521" spans="1:31">
      <c r="A521" s="14"/>
      <c r="B521" s="14"/>
      <c r="C521" s="41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5" t="s">
        <v>5492</v>
      </c>
      <c r="Q521" s="2" t="s">
        <v>758</v>
      </c>
      <c r="R521" s="41">
        <f t="shared" si="11"/>
        <v>231</v>
      </c>
      <c r="S521" s="14"/>
      <c r="T521" s="14"/>
      <c r="U521" s="14"/>
      <c r="V521" s="14"/>
      <c r="W521" s="14"/>
      <c r="X521" s="14"/>
      <c r="Y521" s="14"/>
      <c r="Z521" s="14"/>
      <c r="AA521" s="14"/>
      <c r="AB521" s="14"/>
      <c r="AC521" s="14"/>
      <c r="AD521" s="14"/>
      <c r="AE521" s="14"/>
    </row>
    <row r="522" spans="1:31">
      <c r="A522" s="14"/>
      <c r="B522" s="14"/>
      <c r="C522" s="41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5" t="s">
        <v>5498</v>
      </c>
      <c r="Q522" s="2" t="s">
        <v>844</v>
      </c>
      <c r="R522" s="41">
        <f t="shared" si="11"/>
        <v>232</v>
      </c>
      <c r="S522" s="14"/>
      <c r="T522" s="14"/>
      <c r="U522" s="14"/>
      <c r="V522" s="14"/>
      <c r="W522" s="14"/>
      <c r="X522" s="14"/>
      <c r="Y522" s="14"/>
      <c r="Z522" s="14"/>
      <c r="AA522" s="14"/>
      <c r="AB522" s="14"/>
      <c r="AC522" s="14"/>
      <c r="AD522" s="14"/>
      <c r="AE522" s="14"/>
    </row>
    <row r="523" spans="1:31">
      <c r="A523" s="14"/>
      <c r="B523" s="14"/>
      <c r="C523" s="41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5" t="s">
        <v>5508</v>
      </c>
      <c r="Q523" s="2" t="s">
        <v>317</v>
      </c>
      <c r="R523" s="41">
        <f t="shared" si="11"/>
        <v>233</v>
      </c>
      <c r="S523" s="14"/>
      <c r="T523" s="14"/>
      <c r="U523" s="14"/>
      <c r="V523" s="14"/>
      <c r="W523" s="14"/>
      <c r="X523" s="14"/>
      <c r="Y523" s="14"/>
      <c r="Z523" s="14"/>
      <c r="AA523" s="14"/>
      <c r="AB523" s="14"/>
      <c r="AC523" s="14"/>
      <c r="AD523" s="14"/>
      <c r="AE523" s="14"/>
    </row>
    <row r="524" spans="1:31">
      <c r="A524" s="14"/>
      <c r="B524" s="14"/>
      <c r="C524" s="41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5" t="s">
        <v>5515</v>
      </c>
      <c r="Q524" s="2" t="s">
        <v>643</v>
      </c>
      <c r="R524" s="41">
        <f t="shared" si="11"/>
        <v>234</v>
      </c>
      <c r="S524" s="14"/>
      <c r="T524" s="14"/>
      <c r="U524" s="14"/>
      <c r="V524" s="14"/>
      <c r="W524" s="14"/>
      <c r="X524" s="14"/>
      <c r="Y524" s="14"/>
      <c r="Z524" s="14"/>
      <c r="AA524" s="14"/>
      <c r="AB524" s="14"/>
      <c r="AC524" s="14"/>
      <c r="AD524" s="14"/>
      <c r="AE524" s="14"/>
    </row>
    <row r="525" spans="1:31">
      <c r="A525" s="14"/>
      <c r="B525" s="14"/>
      <c r="C525" s="41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5" t="s">
        <v>5523</v>
      </c>
      <c r="Q525" s="2" t="s">
        <v>527</v>
      </c>
      <c r="R525" s="41">
        <f t="shared" si="11"/>
        <v>235</v>
      </c>
      <c r="S525" s="14"/>
      <c r="T525" s="14"/>
      <c r="U525" s="14"/>
      <c r="V525" s="14"/>
      <c r="W525" s="14"/>
      <c r="X525" s="14"/>
      <c r="Y525" s="14"/>
      <c r="Z525" s="14"/>
      <c r="AA525" s="14"/>
      <c r="AB525" s="14"/>
      <c r="AC525" s="14"/>
      <c r="AD525" s="14"/>
      <c r="AE525" s="14"/>
    </row>
    <row r="526" spans="1:31">
      <c r="A526" s="14"/>
      <c r="B526" s="14"/>
      <c r="C526" s="41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5" t="s">
        <v>5531</v>
      </c>
      <c r="Q526" s="2" t="s">
        <v>511</v>
      </c>
      <c r="R526" s="41">
        <f t="shared" si="11"/>
        <v>236</v>
      </c>
      <c r="S526" s="14"/>
      <c r="T526" s="14"/>
      <c r="U526" s="14"/>
      <c r="V526" s="14"/>
      <c r="W526" s="14"/>
      <c r="X526" s="14"/>
      <c r="Y526" s="14"/>
      <c r="Z526" s="14"/>
      <c r="AA526" s="14"/>
      <c r="AB526" s="14"/>
      <c r="AC526" s="14"/>
      <c r="AD526" s="14"/>
      <c r="AE526" s="14"/>
    </row>
    <row r="527" spans="1:31">
      <c r="A527" s="14"/>
      <c r="B527" s="14"/>
      <c r="C527" s="41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5" t="s">
        <v>5539</v>
      </c>
      <c r="Q527" s="2" t="s">
        <v>283</v>
      </c>
      <c r="R527" s="41">
        <f t="shared" si="11"/>
        <v>237</v>
      </c>
      <c r="S527" s="14"/>
      <c r="T527" s="14"/>
      <c r="U527" s="14"/>
      <c r="V527" s="14"/>
      <c r="W527" s="14"/>
      <c r="X527" s="14"/>
      <c r="Y527" s="14"/>
      <c r="Z527" s="14"/>
      <c r="AA527" s="14"/>
      <c r="AB527" s="14"/>
      <c r="AC527" s="14"/>
      <c r="AD527" s="14"/>
      <c r="AE527" s="14"/>
    </row>
    <row r="528" spans="1:31">
      <c r="A528" s="14"/>
      <c r="B528" s="14"/>
      <c r="C528" s="41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5" t="s">
        <v>5546</v>
      </c>
      <c r="Q528" s="2" t="s">
        <v>442</v>
      </c>
      <c r="R528" s="41">
        <f t="shared" si="11"/>
        <v>238</v>
      </c>
      <c r="S528" s="14"/>
      <c r="T528" s="14"/>
      <c r="U528" s="14"/>
      <c r="V528" s="14"/>
      <c r="W528" s="14"/>
      <c r="X528" s="14"/>
      <c r="Y528" s="14"/>
      <c r="Z528" s="14"/>
      <c r="AA528" s="14"/>
      <c r="AB528" s="14"/>
      <c r="AC528" s="14"/>
      <c r="AD528" s="14"/>
      <c r="AE528" s="14"/>
    </row>
    <row r="529" spans="1:31">
      <c r="A529" s="14"/>
      <c r="B529" s="14"/>
      <c r="C529" s="41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5" t="s">
        <v>5554</v>
      </c>
      <c r="Q529" s="2" t="s">
        <v>710</v>
      </c>
      <c r="R529" s="41">
        <f t="shared" si="11"/>
        <v>239</v>
      </c>
      <c r="S529" s="14"/>
      <c r="T529" s="14"/>
      <c r="U529" s="14"/>
      <c r="V529" s="14"/>
      <c r="W529" s="14"/>
      <c r="X529" s="14"/>
      <c r="Y529" s="14"/>
      <c r="Z529" s="14"/>
      <c r="AA529" s="14"/>
      <c r="AB529" s="14"/>
      <c r="AC529" s="14"/>
      <c r="AD529" s="14"/>
      <c r="AE529" s="14"/>
    </row>
    <row r="530" spans="1:31">
      <c r="A530" s="14"/>
      <c r="B530" s="14"/>
      <c r="C530" s="41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5" t="s">
        <v>5562</v>
      </c>
      <c r="Q530" s="2" t="s">
        <v>658</v>
      </c>
      <c r="R530" s="41">
        <f t="shared" si="11"/>
        <v>240</v>
      </c>
      <c r="S530" s="14"/>
      <c r="T530" s="14"/>
      <c r="U530" s="14"/>
      <c r="V530" s="14"/>
      <c r="W530" s="14"/>
      <c r="X530" s="14"/>
      <c r="Y530" s="14"/>
      <c r="Z530" s="14"/>
      <c r="AA530" s="14"/>
      <c r="AB530" s="14"/>
      <c r="AC530" s="14"/>
      <c r="AD530" s="14"/>
      <c r="AE530" s="14"/>
    </row>
    <row r="531" spans="1:31">
      <c r="A531" s="14"/>
      <c r="B531" s="14"/>
      <c r="C531" s="41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5" t="s">
        <v>5569</v>
      </c>
      <c r="Q531" s="2" t="s">
        <v>307</v>
      </c>
      <c r="R531" s="41">
        <f t="shared" si="11"/>
        <v>241</v>
      </c>
      <c r="S531" s="14"/>
      <c r="T531" s="14"/>
      <c r="U531" s="14"/>
      <c r="V531" s="14"/>
      <c r="W531" s="14"/>
      <c r="X531" s="14"/>
      <c r="Y531" s="14"/>
      <c r="Z531" s="14"/>
      <c r="AA531" s="14"/>
      <c r="AB531" s="14"/>
      <c r="AC531" s="14"/>
      <c r="AD531" s="14"/>
      <c r="AE531" s="14"/>
    </row>
    <row r="532" spans="1:31">
      <c r="A532" s="14"/>
      <c r="B532" s="14"/>
      <c r="C532" s="41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5" t="s">
        <v>5577</v>
      </c>
      <c r="Q532" s="2" t="s">
        <v>256</v>
      </c>
      <c r="R532" s="41">
        <f t="shared" si="11"/>
        <v>242</v>
      </c>
      <c r="S532" s="14"/>
      <c r="T532" s="14"/>
      <c r="U532" s="14"/>
      <c r="V532" s="14"/>
      <c r="W532" s="14"/>
      <c r="X532" s="14"/>
      <c r="Y532" s="14"/>
      <c r="Z532" s="14"/>
      <c r="AA532" s="14"/>
      <c r="AB532" s="14"/>
      <c r="AC532" s="14"/>
      <c r="AD532" s="14"/>
      <c r="AE532" s="14"/>
    </row>
    <row r="533" spans="1:31">
      <c r="A533" s="14"/>
      <c r="B533" s="14"/>
      <c r="C533" s="41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5" t="s">
        <v>5585</v>
      </c>
      <c r="Q533" s="2" t="s">
        <v>865</v>
      </c>
      <c r="R533" s="41">
        <f t="shared" si="11"/>
        <v>243</v>
      </c>
      <c r="S533" s="14"/>
      <c r="T533" s="14"/>
      <c r="U533" s="14"/>
      <c r="V533" s="14"/>
      <c r="W533" s="14"/>
      <c r="X533" s="14"/>
      <c r="Y533" s="14"/>
      <c r="Z533" s="14"/>
      <c r="AA533" s="14"/>
      <c r="AB533" s="14"/>
      <c r="AC533" s="14"/>
      <c r="AD533" s="14"/>
      <c r="AE533" s="14"/>
    </row>
    <row r="534" spans="1:31">
      <c r="A534" s="14"/>
      <c r="B534" s="14"/>
      <c r="C534" s="41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5" t="s">
        <v>5593</v>
      </c>
      <c r="Q534" s="2" t="s">
        <v>261</v>
      </c>
      <c r="R534" s="41">
        <f t="shared" si="11"/>
        <v>244</v>
      </c>
      <c r="S534" s="14"/>
      <c r="T534" s="14"/>
      <c r="U534" s="14"/>
      <c r="V534" s="14"/>
      <c r="W534" s="14"/>
      <c r="X534" s="14"/>
      <c r="Y534" s="14"/>
      <c r="Z534" s="14"/>
      <c r="AA534" s="14"/>
      <c r="AB534" s="14"/>
      <c r="AC534" s="14"/>
      <c r="AD534" s="14"/>
      <c r="AE534" s="14"/>
    </row>
    <row r="535" spans="1:31">
      <c r="A535" s="14"/>
      <c r="B535" s="14"/>
      <c r="C535" s="41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5" t="s">
        <v>5600</v>
      </c>
      <c r="Q535" s="2" t="s">
        <v>291</v>
      </c>
      <c r="R535" s="41">
        <f t="shared" si="11"/>
        <v>245</v>
      </c>
      <c r="S535" s="14"/>
      <c r="T535" s="14"/>
      <c r="U535" s="14"/>
      <c r="V535" s="14"/>
      <c r="W535" s="14"/>
      <c r="X535" s="14"/>
      <c r="Y535" s="14"/>
      <c r="Z535" s="14"/>
      <c r="AA535" s="14"/>
      <c r="AB535" s="14"/>
      <c r="AC535" s="14"/>
      <c r="AD535" s="14"/>
      <c r="AE535" s="14"/>
    </row>
    <row r="536" spans="1:31">
      <c r="A536" s="14"/>
      <c r="B536" s="14"/>
      <c r="C536" s="41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5" t="s">
        <v>5606</v>
      </c>
      <c r="Q536" s="2" t="s">
        <v>100</v>
      </c>
      <c r="R536" s="41">
        <f t="shared" si="11"/>
        <v>246</v>
      </c>
      <c r="S536" s="14"/>
      <c r="T536" s="14"/>
      <c r="U536" s="14"/>
      <c r="V536" s="14"/>
      <c r="W536" s="14"/>
      <c r="X536" s="14"/>
      <c r="Y536" s="14"/>
      <c r="Z536" s="14"/>
      <c r="AA536" s="14"/>
      <c r="AB536" s="14"/>
      <c r="AC536" s="14"/>
      <c r="AD536" s="14"/>
      <c r="AE536" s="14"/>
    </row>
    <row r="537" spans="1:31">
      <c r="A537" s="14"/>
      <c r="B537" s="14"/>
      <c r="C537" s="41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5" t="s">
        <v>5611</v>
      </c>
      <c r="Q537" s="2" t="s">
        <v>5612</v>
      </c>
      <c r="R537" s="41">
        <f t="shared" si="11"/>
        <v>247</v>
      </c>
      <c r="S537" s="14"/>
      <c r="T537" s="14"/>
      <c r="U537" s="14"/>
      <c r="V537" s="14"/>
      <c r="W537" s="14"/>
      <c r="X537" s="14"/>
      <c r="Y537" s="14"/>
      <c r="Z537" s="14"/>
      <c r="AA537" s="14"/>
      <c r="AB537" s="14"/>
      <c r="AC537" s="14"/>
      <c r="AD537" s="14"/>
      <c r="AE537" s="14"/>
    </row>
    <row r="538" spans="1:31">
      <c r="A538" s="14"/>
      <c r="B538" s="14"/>
      <c r="C538" s="41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5" t="s">
        <v>5619</v>
      </c>
      <c r="Q538" s="2" t="s">
        <v>5620</v>
      </c>
      <c r="R538" s="41">
        <f t="shared" si="11"/>
        <v>248</v>
      </c>
      <c r="S538" s="14"/>
      <c r="T538" s="14"/>
      <c r="U538" s="14"/>
      <c r="V538" s="14"/>
      <c r="W538" s="14"/>
      <c r="X538" s="14"/>
      <c r="Y538" s="14"/>
      <c r="Z538" s="14"/>
      <c r="AA538" s="14"/>
      <c r="AB538" s="14"/>
      <c r="AC538" s="14"/>
      <c r="AD538" s="14"/>
      <c r="AE538" s="14"/>
    </row>
    <row r="539" spans="1:31">
      <c r="A539" s="14"/>
      <c r="B539" s="14"/>
      <c r="C539" s="41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63"/>
      <c r="Q539" s="64"/>
      <c r="R539" s="41">
        <f t="shared" si="11"/>
        <v>249</v>
      </c>
      <c r="S539" s="14"/>
      <c r="T539" s="14"/>
      <c r="U539" s="14"/>
      <c r="V539" s="14"/>
      <c r="W539" s="14"/>
      <c r="X539" s="14"/>
      <c r="Y539" s="14"/>
      <c r="Z539" s="14"/>
      <c r="AA539" s="14"/>
      <c r="AB539" s="14"/>
      <c r="AC539" s="14"/>
      <c r="AD539" s="14"/>
      <c r="AE539" s="14"/>
    </row>
    <row r="540" spans="1:31">
      <c r="A540" s="14"/>
      <c r="B540" s="14"/>
      <c r="C540" s="41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5"/>
      <c r="Q540" s="2"/>
      <c r="R540" s="41"/>
      <c r="S540" s="14"/>
      <c r="T540" s="14"/>
      <c r="U540" s="14"/>
      <c r="V540" s="14"/>
      <c r="W540" s="14"/>
      <c r="X540" s="14"/>
      <c r="Y540" s="14"/>
      <c r="Z540" s="14"/>
      <c r="AA540" s="14"/>
      <c r="AB540" s="14"/>
      <c r="AC540" s="14"/>
      <c r="AD540" s="14"/>
      <c r="AE540" s="14"/>
    </row>
    <row r="541" spans="1:31">
      <c r="A541" s="14"/>
      <c r="B541" s="14"/>
      <c r="C541" s="41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5"/>
      <c r="Q541" s="2"/>
      <c r="R541" s="41"/>
      <c r="S541" s="14"/>
      <c r="T541" s="14"/>
      <c r="U541" s="14"/>
      <c r="V541" s="14"/>
      <c r="W541" s="14"/>
      <c r="X541" s="14"/>
      <c r="Y541" s="14"/>
      <c r="Z541" s="14"/>
      <c r="AA541" s="14"/>
      <c r="AB541" s="14"/>
      <c r="AC541" s="14"/>
      <c r="AD541" s="14"/>
      <c r="AE541" s="14"/>
    </row>
    <row r="542" spans="1:31">
      <c r="A542" s="14"/>
      <c r="B542" s="14"/>
      <c r="C542" s="41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5"/>
      <c r="Q542" s="2"/>
      <c r="R542" s="41"/>
      <c r="S542" s="14"/>
      <c r="T542" s="14"/>
      <c r="U542" s="14"/>
      <c r="V542" s="14"/>
      <c r="W542" s="14"/>
      <c r="X542" s="14"/>
      <c r="Y542" s="14"/>
      <c r="Z542" s="14"/>
      <c r="AA542" s="14"/>
      <c r="AB542" s="14"/>
      <c r="AC542" s="14"/>
      <c r="AD542" s="14"/>
      <c r="AE542" s="14"/>
    </row>
    <row r="543" spans="1:31">
      <c r="A543" s="14"/>
      <c r="B543" s="14"/>
      <c r="C543" s="41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5"/>
      <c r="Q543" s="2"/>
      <c r="R543" s="41"/>
      <c r="S543" s="14"/>
      <c r="T543" s="14"/>
      <c r="U543" s="14"/>
      <c r="V543" s="14"/>
      <c r="W543" s="14"/>
      <c r="X543" s="14"/>
      <c r="Y543" s="14"/>
      <c r="Z543" s="14"/>
      <c r="AA543" s="14"/>
      <c r="AB543" s="14"/>
      <c r="AC543" s="14"/>
      <c r="AD543" s="14"/>
      <c r="AE543" s="14"/>
    </row>
    <row r="544" spans="1:31">
      <c r="A544" s="14"/>
      <c r="B544" s="14"/>
      <c r="C544" s="41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5"/>
      <c r="Q544" s="2"/>
      <c r="R544" s="41"/>
      <c r="S544" s="14"/>
      <c r="T544" s="14"/>
      <c r="U544" s="14"/>
      <c r="V544" s="14"/>
      <c r="W544" s="14"/>
      <c r="X544" s="14"/>
      <c r="Y544" s="14"/>
      <c r="Z544" s="14"/>
      <c r="AA544" s="14"/>
      <c r="AB544" s="14"/>
      <c r="AC544" s="14"/>
      <c r="AD544" s="14"/>
      <c r="AE544" s="14"/>
    </row>
    <row r="545" spans="1:31">
      <c r="A545" s="14"/>
      <c r="B545" s="14"/>
      <c r="C545" s="41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5"/>
      <c r="Q545" s="2"/>
      <c r="R545" s="41"/>
      <c r="S545" s="14"/>
      <c r="T545" s="14"/>
      <c r="U545" s="14"/>
      <c r="V545" s="14"/>
      <c r="W545" s="14"/>
      <c r="X545" s="14"/>
      <c r="Y545" s="14"/>
      <c r="Z545" s="14"/>
      <c r="AA545" s="14"/>
      <c r="AB545" s="14"/>
      <c r="AC545" s="14"/>
      <c r="AD545" s="14"/>
      <c r="AE545" s="14"/>
    </row>
    <row r="546" spans="1:31">
      <c r="A546" s="14"/>
      <c r="B546" s="14"/>
      <c r="C546" s="41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5"/>
      <c r="Q546" s="2"/>
      <c r="R546" s="41"/>
      <c r="S546" s="14"/>
      <c r="T546" s="14"/>
      <c r="U546" s="14"/>
      <c r="V546" s="14"/>
      <c r="W546" s="14"/>
      <c r="X546" s="14"/>
      <c r="Y546" s="14"/>
      <c r="Z546" s="14"/>
      <c r="AA546" s="14"/>
      <c r="AB546" s="14"/>
      <c r="AC546" s="14"/>
      <c r="AD546" s="14"/>
      <c r="AE546" s="14"/>
    </row>
    <row r="547" spans="1:31">
      <c r="A547" s="14"/>
      <c r="B547" s="14"/>
      <c r="C547" s="41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5"/>
      <c r="Q547" s="2"/>
      <c r="R547" s="41"/>
      <c r="S547" s="14"/>
      <c r="T547" s="14"/>
      <c r="U547" s="14"/>
      <c r="V547" s="14"/>
      <c r="W547" s="14"/>
      <c r="X547" s="14"/>
      <c r="Y547" s="14"/>
      <c r="Z547" s="14"/>
      <c r="AA547" s="14"/>
      <c r="AB547" s="14"/>
      <c r="AC547" s="14"/>
      <c r="AD547" s="14"/>
      <c r="AE547" s="14"/>
    </row>
    <row r="548" spans="1:31">
      <c r="A548" s="14"/>
      <c r="B548" s="14"/>
      <c r="C548" s="41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5"/>
      <c r="Q548" s="2"/>
      <c r="R548" s="41"/>
      <c r="S548" s="14"/>
      <c r="T548" s="14"/>
      <c r="U548" s="14"/>
      <c r="V548" s="14"/>
      <c r="W548" s="14"/>
      <c r="X548" s="14"/>
      <c r="Y548" s="14"/>
      <c r="Z548" s="14"/>
      <c r="AA548" s="14"/>
      <c r="AB548" s="14"/>
      <c r="AC548" s="14"/>
      <c r="AD548" s="14"/>
      <c r="AE548" s="14"/>
    </row>
    <row r="549" spans="1:31">
      <c r="A549" s="14"/>
      <c r="B549" s="14"/>
      <c r="C549" s="41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5"/>
      <c r="Q549" s="2"/>
      <c r="R549" s="41"/>
      <c r="S549" s="14"/>
      <c r="T549" s="14"/>
      <c r="U549" s="14"/>
      <c r="V549" s="14"/>
      <c r="W549" s="14"/>
      <c r="X549" s="14"/>
      <c r="Y549" s="14"/>
      <c r="Z549" s="14"/>
      <c r="AA549" s="14"/>
      <c r="AB549" s="14"/>
      <c r="AC549" s="14"/>
      <c r="AD549" s="14"/>
      <c r="AE549" s="14"/>
    </row>
    <row r="550" spans="1:31">
      <c r="A550" s="14"/>
      <c r="B550" s="14"/>
      <c r="C550" s="41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5"/>
      <c r="Q550" s="2"/>
      <c r="R550" s="41"/>
      <c r="S550" s="14"/>
      <c r="T550" s="14"/>
      <c r="U550" s="14"/>
      <c r="V550" s="14"/>
      <c r="W550" s="14"/>
      <c r="X550" s="14"/>
      <c r="Y550" s="14"/>
      <c r="Z550" s="14"/>
      <c r="AA550" s="14"/>
      <c r="AB550" s="14"/>
      <c r="AC550" s="14"/>
      <c r="AD550" s="14"/>
      <c r="AE550" s="14"/>
    </row>
    <row r="551" spans="1:31">
      <c r="A551" s="14"/>
      <c r="B551" s="14"/>
      <c r="C551" s="41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5"/>
      <c r="Q551" s="2"/>
      <c r="R551" s="41"/>
      <c r="S551" s="14"/>
      <c r="T551" s="14"/>
      <c r="U551" s="14"/>
      <c r="V551" s="14"/>
      <c r="W551" s="14"/>
      <c r="X551" s="14"/>
      <c r="Y551" s="14"/>
      <c r="Z551" s="14"/>
      <c r="AA551" s="14"/>
      <c r="AB551" s="14"/>
      <c r="AC551" s="14"/>
      <c r="AD551" s="14"/>
      <c r="AE551" s="14"/>
    </row>
    <row r="552" spans="1:31">
      <c r="A552" s="14"/>
      <c r="B552" s="14"/>
      <c r="C552" s="41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5"/>
      <c r="Q552" s="2"/>
      <c r="R552" s="41"/>
      <c r="S552" s="14"/>
      <c r="T552" s="14"/>
      <c r="U552" s="14"/>
      <c r="V552" s="14"/>
      <c r="W552" s="14"/>
      <c r="X552" s="14"/>
      <c r="Y552" s="14"/>
      <c r="Z552" s="14"/>
      <c r="AA552" s="14"/>
      <c r="AB552" s="14"/>
      <c r="AC552" s="14"/>
      <c r="AD552" s="14"/>
      <c r="AE552" s="14"/>
    </row>
    <row r="553" spans="1:31">
      <c r="A553" s="14"/>
      <c r="B553" s="14"/>
      <c r="C553" s="41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5"/>
      <c r="Q553" s="2"/>
      <c r="R553" s="41"/>
      <c r="S553" s="14"/>
      <c r="T553" s="14"/>
      <c r="U553" s="14"/>
      <c r="V553" s="14"/>
      <c r="W553" s="14"/>
      <c r="X553" s="14"/>
      <c r="Y553" s="14"/>
      <c r="Z553" s="14"/>
      <c r="AA553" s="14"/>
      <c r="AB553" s="14"/>
      <c r="AC553" s="14"/>
      <c r="AD553" s="14"/>
      <c r="AE553" s="14"/>
    </row>
    <row r="554" spans="1:31">
      <c r="A554" s="14"/>
      <c r="B554" s="14"/>
      <c r="C554" s="41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5"/>
      <c r="Q554" s="2"/>
      <c r="R554" s="41"/>
      <c r="S554" s="14"/>
      <c r="T554" s="14"/>
      <c r="U554" s="14"/>
      <c r="V554" s="14"/>
      <c r="W554" s="14"/>
      <c r="X554" s="14"/>
      <c r="Y554" s="14"/>
      <c r="Z554" s="14"/>
      <c r="AA554" s="14"/>
      <c r="AB554" s="14"/>
      <c r="AC554" s="14"/>
      <c r="AD554" s="14"/>
      <c r="AE554" s="14"/>
    </row>
    <row r="555" spans="1:31">
      <c r="A555" s="14"/>
      <c r="B555" s="14"/>
      <c r="C555" s="41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5"/>
      <c r="Q555" s="2"/>
      <c r="R555" s="41"/>
      <c r="S555" s="14"/>
      <c r="T555" s="14"/>
      <c r="U555" s="14"/>
      <c r="V555" s="14"/>
      <c r="W555" s="14"/>
      <c r="X555" s="14"/>
      <c r="Y555" s="14"/>
      <c r="Z555" s="14"/>
      <c r="AA555" s="14"/>
      <c r="AB555" s="14"/>
      <c r="AC555" s="14"/>
      <c r="AD555" s="14"/>
      <c r="AE555" s="14"/>
    </row>
    <row r="556" spans="1:31">
      <c r="A556" s="14"/>
      <c r="B556" s="14"/>
      <c r="C556" s="41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5"/>
      <c r="Q556" s="2"/>
      <c r="R556" s="41"/>
      <c r="S556" s="14"/>
      <c r="T556" s="14"/>
      <c r="U556" s="14"/>
      <c r="V556" s="14"/>
      <c r="W556" s="14"/>
      <c r="X556" s="14"/>
      <c r="Y556" s="14"/>
      <c r="Z556" s="14"/>
      <c r="AA556" s="14"/>
      <c r="AB556" s="14"/>
      <c r="AC556" s="14"/>
      <c r="AD556" s="14"/>
      <c r="AE556" s="14"/>
    </row>
    <row r="557" spans="1:31">
      <c r="A557" s="14"/>
      <c r="B557" s="14"/>
      <c r="C557" s="41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5"/>
      <c r="Q557" s="2"/>
      <c r="R557" s="41"/>
      <c r="S557" s="14"/>
      <c r="T557" s="14"/>
      <c r="U557" s="14"/>
      <c r="V557" s="14"/>
      <c r="W557" s="14"/>
      <c r="X557" s="14"/>
      <c r="Y557" s="14"/>
      <c r="Z557" s="14"/>
      <c r="AA557" s="14"/>
      <c r="AB557" s="14"/>
      <c r="AC557" s="14"/>
      <c r="AD557" s="14"/>
      <c r="AE557" s="14"/>
    </row>
    <row r="558" spans="1:31">
      <c r="A558" s="14"/>
      <c r="B558" s="14"/>
      <c r="C558" s="41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5"/>
      <c r="Q558" s="2"/>
      <c r="R558" s="41"/>
      <c r="S558" s="14"/>
      <c r="T558" s="14"/>
      <c r="U558" s="14"/>
      <c r="V558" s="14"/>
      <c r="W558" s="14"/>
      <c r="X558" s="14"/>
      <c r="Y558" s="14"/>
      <c r="Z558" s="14"/>
      <c r="AA558" s="14"/>
      <c r="AB558" s="14"/>
      <c r="AC558" s="14"/>
      <c r="AD558" s="14"/>
      <c r="AE558" s="14"/>
    </row>
    <row r="559" spans="1:31">
      <c r="A559" s="14"/>
      <c r="B559" s="14"/>
      <c r="C559" s="41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5"/>
      <c r="Q559" s="2"/>
      <c r="R559" s="41"/>
      <c r="S559" s="14"/>
      <c r="T559" s="14"/>
      <c r="U559" s="14"/>
      <c r="V559" s="14"/>
      <c r="W559" s="14"/>
      <c r="X559" s="14"/>
      <c r="Y559" s="14"/>
      <c r="Z559" s="14"/>
      <c r="AA559" s="14"/>
      <c r="AB559" s="14"/>
      <c r="AC559" s="14"/>
      <c r="AD559" s="14"/>
      <c r="AE559" s="14"/>
    </row>
    <row r="560" spans="1:31">
      <c r="A560" s="14"/>
      <c r="B560" s="14"/>
      <c r="C560" s="41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5"/>
      <c r="Q560" s="2"/>
      <c r="R560" s="41"/>
      <c r="S560" s="14"/>
      <c r="T560" s="14"/>
      <c r="U560" s="14"/>
      <c r="V560" s="14"/>
      <c r="W560" s="14"/>
      <c r="X560" s="14"/>
      <c r="Y560" s="14"/>
      <c r="Z560" s="14"/>
      <c r="AA560" s="14"/>
      <c r="AB560" s="14"/>
      <c r="AC560" s="14"/>
      <c r="AD560" s="14"/>
      <c r="AE560" s="14"/>
    </row>
    <row r="561" spans="1:31">
      <c r="A561" s="14"/>
      <c r="B561" s="14"/>
      <c r="C561" s="41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5"/>
      <c r="Q561" s="2"/>
      <c r="R561" s="41"/>
      <c r="S561" s="14"/>
      <c r="T561" s="14"/>
      <c r="U561" s="14"/>
      <c r="V561" s="14"/>
      <c r="W561" s="14"/>
      <c r="X561" s="14"/>
      <c r="Y561" s="14"/>
      <c r="Z561" s="14"/>
      <c r="AA561" s="14"/>
      <c r="AB561" s="14"/>
      <c r="AC561" s="14"/>
      <c r="AD561" s="14"/>
      <c r="AE561" s="14"/>
    </row>
    <row r="562" spans="1:31">
      <c r="A562" s="14"/>
      <c r="B562" s="14"/>
      <c r="C562" s="41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5"/>
      <c r="Q562" s="2"/>
      <c r="R562" s="41"/>
      <c r="S562" s="14"/>
      <c r="T562" s="14"/>
      <c r="U562" s="14"/>
      <c r="V562" s="14"/>
      <c r="W562" s="14"/>
      <c r="X562" s="14"/>
      <c r="Y562" s="14"/>
      <c r="Z562" s="14"/>
      <c r="AA562" s="14"/>
      <c r="AB562" s="14"/>
      <c r="AC562" s="14"/>
      <c r="AD562" s="14"/>
      <c r="AE562" s="14"/>
    </row>
    <row r="563" spans="1:31">
      <c r="A563" s="14"/>
      <c r="B563" s="14"/>
      <c r="C563" s="41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5"/>
      <c r="Q563" s="2"/>
      <c r="R563" s="41"/>
      <c r="S563" s="14"/>
      <c r="T563" s="14"/>
      <c r="U563" s="14"/>
      <c r="V563" s="14"/>
      <c r="W563" s="14"/>
      <c r="X563" s="14"/>
      <c r="Y563" s="14"/>
      <c r="Z563" s="14"/>
      <c r="AA563" s="14"/>
      <c r="AB563" s="14"/>
      <c r="AC563" s="14"/>
      <c r="AD563" s="14"/>
      <c r="AE563" s="14"/>
    </row>
    <row r="564" spans="1:31">
      <c r="A564" s="14"/>
      <c r="B564" s="14"/>
      <c r="C564" s="41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5"/>
      <c r="Q564" s="2"/>
      <c r="R564" s="41"/>
      <c r="S564" s="14"/>
      <c r="T564" s="14"/>
      <c r="U564" s="14"/>
      <c r="V564" s="14"/>
      <c r="W564" s="14"/>
      <c r="X564" s="14"/>
      <c r="Y564" s="14"/>
      <c r="Z564" s="14"/>
      <c r="AA564" s="14"/>
      <c r="AB564" s="14"/>
      <c r="AC564" s="14"/>
      <c r="AD564" s="14"/>
      <c r="AE564" s="14"/>
    </row>
    <row r="565" spans="1:31">
      <c r="A565" s="14"/>
      <c r="B565" s="14"/>
      <c r="C565" s="41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5"/>
      <c r="Q565" s="2"/>
      <c r="R565" s="41"/>
      <c r="S565" s="14"/>
      <c r="T565" s="14"/>
      <c r="U565" s="14"/>
      <c r="V565" s="14"/>
      <c r="W565" s="14"/>
      <c r="X565" s="14"/>
      <c r="Y565" s="14"/>
      <c r="Z565" s="14"/>
      <c r="AA565" s="14"/>
      <c r="AB565" s="14"/>
      <c r="AC565" s="14"/>
      <c r="AD565" s="14"/>
      <c r="AE565" s="14"/>
    </row>
    <row r="566" spans="1:31">
      <c r="A566" s="14"/>
      <c r="B566" s="14"/>
      <c r="C566" s="41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5"/>
      <c r="Q566" s="2"/>
      <c r="R566" s="41"/>
      <c r="S566" s="14"/>
      <c r="T566" s="14"/>
      <c r="U566" s="14"/>
      <c r="V566" s="14"/>
      <c r="W566" s="14"/>
      <c r="X566" s="14"/>
      <c r="Y566" s="14"/>
      <c r="Z566" s="14"/>
      <c r="AA566" s="14"/>
      <c r="AB566" s="14"/>
      <c r="AC566" s="14"/>
      <c r="AD566" s="14"/>
      <c r="AE566" s="14"/>
    </row>
    <row r="567" spans="1:31">
      <c r="A567" s="14"/>
      <c r="B567" s="14"/>
      <c r="C567" s="41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5"/>
      <c r="Q567" s="2"/>
      <c r="R567" s="41"/>
      <c r="S567" s="14"/>
      <c r="T567" s="14"/>
      <c r="U567" s="14"/>
      <c r="V567" s="14"/>
      <c r="W567" s="14"/>
      <c r="X567" s="14"/>
      <c r="Y567" s="14"/>
      <c r="Z567" s="14"/>
      <c r="AA567" s="14"/>
      <c r="AB567" s="14"/>
      <c r="AC567" s="14"/>
      <c r="AD567" s="14"/>
      <c r="AE567" s="14"/>
    </row>
    <row r="568" spans="1:31">
      <c r="A568" s="14"/>
      <c r="B568" s="14"/>
      <c r="C568" s="41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5"/>
      <c r="Q568" s="2"/>
      <c r="R568" s="41"/>
      <c r="S568" s="14"/>
      <c r="T568" s="14"/>
      <c r="U568" s="14"/>
      <c r="V568" s="14"/>
      <c r="W568" s="14"/>
      <c r="X568" s="14"/>
      <c r="Y568" s="14"/>
      <c r="Z568" s="14"/>
      <c r="AA568" s="14"/>
      <c r="AB568" s="14"/>
      <c r="AC568" s="14"/>
      <c r="AD568" s="14"/>
      <c r="AE568" s="14"/>
    </row>
    <row r="569" spans="1:31">
      <c r="A569" s="14"/>
      <c r="B569" s="14"/>
      <c r="C569" s="41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5"/>
      <c r="Q569" s="2"/>
      <c r="R569" s="41"/>
      <c r="S569" s="14"/>
      <c r="T569" s="14"/>
      <c r="U569" s="14"/>
      <c r="V569" s="14"/>
      <c r="W569" s="14"/>
      <c r="X569" s="14"/>
      <c r="Y569" s="14"/>
      <c r="Z569" s="14"/>
      <c r="AA569" s="14"/>
      <c r="AB569" s="14"/>
      <c r="AC569" s="14"/>
      <c r="AD569" s="14"/>
      <c r="AE569" s="14"/>
    </row>
    <row r="570" spans="1:31">
      <c r="A570" s="14"/>
      <c r="B570" s="14"/>
      <c r="C570" s="41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5"/>
      <c r="Q570" s="2"/>
      <c r="R570" s="41"/>
      <c r="S570" s="14"/>
      <c r="T570" s="14"/>
      <c r="U570" s="14"/>
      <c r="V570" s="14"/>
      <c r="W570" s="14"/>
      <c r="X570" s="14"/>
      <c r="Y570" s="14"/>
      <c r="Z570" s="14"/>
      <c r="AA570" s="14"/>
      <c r="AB570" s="14"/>
      <c r="AC570" s="14"/>
      <c r="AD570" s="14"/>
      <c r="AE570" s="14"/>
    </row>
    <row r="571" spans="1:31">
      <c r="A571" s="14"/>
      <c r="B571" s="14"/>
      <c r="C571" s="41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5"/>
      <c r="Q571" s="2"/>
      <c r="R571" s="41"/>
      <c r="S571" s="14"/>
      <c r="T571" s="14"/>
      <c r="U571" s="14"/>
      <c r="V571" s="14"/>
      <c r="W571" s="14"/>
      <c r="X571" s="14"/>
      <c r="Y571" s="14"/>
      <c r="Z571" s="14"/>
      <c r="AA571" s="14"/>
      <c r="AB571" s="14"/>
      <c r="AC571" s="14"/>
      <c r="AD571" s="14"/>
      <c r="AE571" s="14"/>
    </row>
    <row r="572" spans="1:31">
      <c r="A572" s="14"/>
      <c r="B572" s="14"/>
      <c r="C572" s="41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5"/>
      <c r="Q572" s="2"/>
      <c r="R572" s="41"/>
      <c r="S572" s="14"/>
      <c r="T572" s="14"/>
      <c r="U572" s="14"/>
      <c r="V572" s="14"/>
      <c r="W572" s="14"/>
      <c r="X572" s="14"/>
      <c r="Y572" s="14"/>
      <c r="Z572" s="14"/>
      <c r="AA572" s="14"/>
      <c r="AB572" s="14"/>
      <c r="AC572" s="14"/>
      <c r="AD572" s="14"/>
      <c r="AE572" s="14"/>
    </row>
    <row r="573" spans="1:31">
      <c r="A573" s="14"/>
      <c r="B573" s="14"/>
      <c r="C573" s="41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5"/>
      <c r="Q573" s="2"/>
      <c r="R573" s="41"/>
      <c r="S573" s="14"/>
      <c r="T573" s="14"/>
      <c r="U573" s="14"/>
      <c r="V573" s="14"/>
      <c r="W573" s="14"/>
      <c r="X573" s="14"/>
      <c r="Y573" s="14"/>
      <c r="Z573" s="14"/>
      <c r="AA573" s="14"/>
      <c r="AB573" s="14"/>
      <c r="AC573" s="14"/>
      <c r="AD573" s="14"/>
      <c r="AE573" s="14"/>
    </row>
    <row r="574" spans="1:31">
      <c r="A574" s="14"/>
      <c r="B574" s="14"/>
      <c r="C574" s="41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5"/>
      <c r="Q574" s="2"/>
      <c r="R574" s="41"/>
      <c r="S574" s="14"/>
      <c r="T574" s="14"/>
      <c r="U574" s="14"/>
      <c r="V574" s="14"/>
      <c r="W574" s="14"/>
      <c r="X574" s="14"/>
      <c r="Y574" s="14"/>
      <c r="Z574" s="14"/>
      <c r="AA574" s="14"/>
      <c r="AB574" s="14"/>
      <c r="AC574" s="14"/>
      <c r="AD574" s="14"/>
      <c r="AE574" s="14"/>
    </row>
    <row r="575" spans="1:31">
      <c r="A575" s="14"/>
      <c r="B575" s="14"/>
      <c r="C575" s="41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5"/>
      <c r="Q575" s="2"/>
      <c r="R575" s="41"/>
      <c r="S575" s="14"/>
      <c r="T575" s="14"/>
      <c r="U575" s="14"/>
      <c r="V575" s="14"/>
      <c r="W575" s="14"/>
      <c r="X575" s="14"/>
      <c r="Y575" s="14"/>
      <c r="Z575" s="14"/>
      <c r="AA575" s="14"/>
      <c r="AB575" s="14"/>
      <c r="AC575" s="14"/>
      <c r="AD575" s="14"/>
      <c r="AE575" s="14"/>
    </row>
    <row r="576" spans="1:31">
      <c r="A576" s="14"/>
      <c r="B576" s="14"/>
      <c r="C576" s="41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5"/>
      <c r="Q576" s="2"/>
      <c r="R576" s="41"/>
      <c r="S576" s="14"/>
      <c r="T576" s="14"/>
      <c r="U576" s="14"/>
      <c r="V576" s="14"/>
      <c r="W576" s="14"/>
      <c r="X576" s="14"/>
      <c r="Y576" s="14"/>
      <c r="Z576" s="14"/>
      <c r="AA576" s="14"/>
      <c r="AB576" s="14"/>
      <c r="AC576" s="14"/>
      <c r="AD576" s="14"/>
      <c r="AE576" s="14"/>
    </row>
    <row r="577" spans="1:31">
      <c r="A577" s="14"/>
      <c r="B577" s="14"/>
      <c r="C577" s="41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5"/>
      <c r="Q577" s="2"/>
      <c r="R577" s="41"/>
      <c r="S577" s="14"/>
      <c r="T577" s="14"/>
      <c r="U577" s="14"/>
      <c r="V577" s="14"/>
      <c r="W577" s="14"/>
      <c r="X577" s="14"/>
      <c r="Y577" s="14"/>
      <c r="Z577" s="14"/>
      <c r="AA577" s="14"/>
      <c r="AB577" s="14"/>
      <c r="AC577" s="14"/>
      <c r="AD577" s="14"/>
      <c r="AE577" s="14"/>
    </row>
    <row r="578" spans="1:31">
      <c r="A578" s="14"/>
      <c r="B578" s="14"/>
      <c r="C578" s="41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5"/>
      <c r="Q578" s="2"/>
      <c r="R578" s="41"/>
      <c r="S578" s="14"/>
      <c r="T578" s="14"/>
      <c r="U578" s="14"/>
      <c r="V578" s="14"/>
      <c r="W578" s="14"/>
      <c r="X578" s="14"/>
      <c r="Y578" s="14"/>
      <c r="Z578" s="14"/>
      <c r="AA578" s="14"/>
      <c r="AB578" s="14"/>
      <c r="AC578" s="14"/>
      <c r="AD578" s="14"/>
      <c r="AE578" s="14"/>
    </row>
    <row r="579" spans="1:31">
      <c r="A579" s="14"/>
      <c r="B579" s="14"/>
      <c r="C579" s="41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5"/>
      <c r="Q579" s="2"/>
      <c r="R579" s="41"/>
      <c r="S579" s="14"/>
      <c r="T579" s="14"/>
      <c r="U579" s="14"/>
      <c r="V579" s="14"/>
      <c r="W579" s="14"/>
      <c r="X579" s="14"/>
      <c r="Y579" s="14"/>
      <c r="Z579" s="14"/>
      <c r="AA579" s="14"/>
      <c r="AB579" s="14"/>
      <c r="AC579" s="14"/>
      <c r="AD579" s="14"/>
      <c r="AE579" s="14"/>
    </row>
    <row r="580" spans="1:31">
      <c r="A580" s="14"/>
      <c r="B580" s="14"/>
      <c r="C580" s="41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5"/>
      <c r="Q580" s="2"/>
      <c r="R580" s="41"/>
      <c r="S580" s="14"/>
      <c r="T580" s="14"/>
      <c r="U580" s="14"/>
      <c r="V580" s="14"/>
      <c r="W580" s="14"/>
      <c r="X580" s="14"/>
      <c r="Y580" s="14"/>
      <c r="Z580" s="14"/>
      <c r="AA580" s="14"/>
      <c r="AB580" s="14"/>
      <c r="AC580" s="14"/>
      <c r="AD580" s="14"/>
      <c r="AE580" s="14"/>
    </row>
    <row r="581" spans="1:31">
      <c r="A581" s="14"/>
      <c r="B581" s="14"/>
      <c r="C581" s="41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5"/>
      <c r="Q581" s="2"/>
      <c r="R581" s="41"/>
      <c r="S581" s="14"/>
      <c r="T581" s="14"/>
      <c r="U581" s="14"/>
      <c r="V581" s="14"/>
      <c r="W581" s="14"/>
      <c r="X581" s="14"/>
      <c r="Y581" s="14"/>
      <c r="Z581" s="14"/>
      <c r="AA581" s="14"/>
      <c r="AB581" s="14"/>
      <c r="AC581" s="14"/>
      <c r="AD581" s="14"/>
      <c r="AE581" s="14"/>
    </row>
    <row r="582" spans="1:31">
      <c r="A582" s="14"/>
      <c r="B582" s="14"/>
      <c r="C582" s="41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5"/>
      <c r="Q582" s="2"/>
      <c r="R582" s="41"/>
      <c r="S582" s="14"/>
      <c r="T582" s="14"/>
      <c r="U582" s="14"/>
      <c r="V582" s="14"/>
      <c r="W582" s="14"/>
      <c r="X582" s="14"/>
      <c r="Y582" s="14"/>
      <c r="Z582" s="14"/>
      <c r="AA582" s="14"/>
      <c r="AB582" s="14"/>
      <c r="AC582" s="14"/>
      <c r="AD582" s="14"/>
      <c r="AE582" s="14"/>
    </row>
    <row r="583" spans="1:31">
      <c r="A583" s="14"/>
      <c r="B583" s="14"/>
      <c r="C583" s="41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5"/>
      <c r="Q583" s="2"/>
      <c r="R583" s="41"/>
      <c r="S583" s="14"/>
      <c r="T583" s="14"/>
      <c r="U583" s="14"/>
      <c r="V583" s="14"/>
      <c r="W583" s="14"/>
      <c r="X583" s="14"/>
      <c r="Y583" s="14"/>
      <c r="Z583" s="14"/>
      <c r="AA583" s="14"/>
      <c r="AB583" s="14"/>
      <c r="AC583" s="14"/>
      <c r="AD583" s="14"/>
      <c r="AE583" s="14"/>
    </row>
    <row r="584" spans="1:31">
      <c r="A584" s="14"/>
      <c r="B584" s="14"/>
      <c r="C584" s="41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5"/>
      <c r="Q584" s="2"/>
      <c r="R584" s="41"/>
      <c r="S584" s="14"/>
      <c r="T584" s="14"/>
      <c r="U584" s="14"/>
      <c r="V584" s="14"/>
      <c r="W584" s="14"/>
      <c r="X584" s="14"/>
      <c r="Y584" s="14"/>
      <c r="Z584" s="14"/>
      <c r="AA584" s="14"/>
      <c r="AB584" s="14"/>
      <c r="AC584" s="14"/>
      <c r="AD584" s="14"/>
      <c r="AE584" s="14"/>
    </row>
    <row r="585" spans="1:31">
      <c r="A585" s="14"/>
      <c r="B585" s="14"/>
      <c r="C585" s="41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5"/>
      <c r="Q585" s="2"/>
      <c r="R585" s="41"/>
      <c r="S585" s="14"/>
      <c r="T585" s="14"/>
      <c r="U585" s="14"/>
      <c r="V585" s="14"/>
      <c r="W585" s="14"/>
      <c r="X585" s="14"/>
      <c r="Y585" s="14"/>
      <c r="Z585" s="14"/>
      <c r="AA585" s="14"/>
      <c r="AB585" s="14"/>
      <c r="AC585" s="14"/>
      <c r="AD585" s="14"/>
      <c r="AE585" s="14"/>
    </row>
    <row r="586" spans="1:31">
      <c r="A586" s="14"/>
      <c r="B586" s="14"/>
      <c r="C586" s="41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5"/>
      <c r="Q586" s="2"/>
      <c r="R586" s="41"/>
      <c r="S586" s="14"/>
      <c r="T586" s="14"/>
      <c r="U586" s="14"/>
      <c r="V586" s="14"/>
      <c r="W586" s="14"/>
      <c r="X586" s="14"/>
      <c r="Y586" s="14"/>
      <c r="Z586" s="14"/>
      <c r="AA586" s="14"/>
      <c r="AB586" s="14"/>
      <c r="AC586" s="14"/>
      <c r="AD586" s="14"/>
      <c r="AE586" s="14"/>
    </row>
    <row r="587" spans="1:31">
      <c r="A587" s="14"/>
      <c r="B587" s="14"/>
      <c r="C587" s="41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5"/>
      <c r="Q587" s="2"/>
      <c r="R587" s="41"/>
      <c r="S587" s="14"/>
      <c r="T587" s="14"/>
      <c r="U587" s="14"/>
      <c r="V587" s="14"/>
      <c r="W587" s="14"/>
      <c r="X587" s="14"/>
      <c r="Y587" s="14"/>
      <c r="Z587" s="14"/>
      <c r="AA587" s="14"/>
      <c r="AB587" s="14"/>
      <c r="AC587" s="14"/>
      <c r="AD587" s="14"/>
      <c r="AE587" s="14"/>
    </row>
    <row r="588" spans="1:31">
      <c r="A588" s="14"/>
      <c r="B588" s="14"/>
      <c r="C588" s="41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5"/>
      <c r="Q588" s="2"/>
      <c r="R588" s="41"/>
      <c r="S588" s="14"/>
      <c r="T588" s="14"/>
      <c r="U588" s="14"/>
      <c r="V588" s="14"/>
      <c r="W588" s="14"/>
      <c r="X588" s="14"/>
      <c r="Y588" s="14"/>
      <c r="Z588" s="14"/>
      <c r="AA588" s="14"/>
      <c r="AB588" s="14"/>
      <c r="AC588" s="14"/>
      <c r="AD588" s="14"/>
      <c r="AE588" s="14"/>
    </row>
    <row r="589" spans="1:31">
      <c r="A589" s="14"/>
      <c r="B589" s="14"/>
      <c r="C589" s="41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5"/>
      <c r="Q589" s="2"/>
      <c r="R589" s="41"/>
      <c r="S589" s="14"/>
      <c r="T589" s="14"/>
      <c r="U589" s="14"/>
      <c r="V589" s="14"/>
      <c r="W589" s="14"/>
      <c r="X589" s="14"/>
      <c r="Y589" s="14"/>
      <c r="Z589" s="14"/>
      <c r="AA589" s="14"/>
      <c r="AB589" s="14"/>
      <c r="AC589" s="14"/>
      <c r="AD589" s="14"/>
      <c r="AE589" s="14"/>
    </row>
    <row r="590" spans="1:31">
      <c r="A590" s="14"/>
      <c r="B590" s="14"/>
      <c r="C590" s="41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5"/>
      <c r="Q590" s="2"/>
      <c r="R590" s="41"/>
      <c r="S590" s="14"/>
      <c r="T590" s="14"/>
      <c r="U590" s="14"/>
      <c r="V590" s="14"/>
      <c r="W590" s="14"/>
      <c r="X590" s="14"/>
      <c r="Y590" s="14"/>
      <c r="Z590" s="14"/>
      <c r="AA590" s="14"/>
      <c r="AB590" s="14"/>
      <c r="AC590" s="14"/>
      <c r="AD590" s="14"/>
      <c r="AE590" s="14"/>
    </row>
    <row r="591" spans="1:31">
      <c r="A591" s="14"/>
      <c r="B591" s="14"/>
      <c r="C591" s="41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5"/>
      <c r="Q591" s="2"/>
      <c r="R591" s="41"/>
      <c r="S591" s="14"/>
      <c r="T591" s="14"/>
      <c r="U591" s="14"/>
      <c r="V591" s="14"/>
      <c r="W591" s="14"/>
      <c r="X591" s="14"/>
      <c r="Y591" s="14"/>
      <c r="Z591" s="14"/>
      <c r="AA591" s="14"/>
      <c r="AB591" s="14"/>
      <c r="AC591" s="14"/>
      <c r="AD591" s="14"/>
      <c r="AE591" s="14"/>
    </row>
    <row r="592" spans="1:31">
      <c r="A592" s="14"/>
      <c r="B592" s="14"/>
      <c r="C592" s="41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5"/>
      <c r="Q592" s="2"/>
      <c r="R592" s="41"/>
      <c r="S592" s="14"/>
      <c r="T592" s="14"/>
      <c r="U592" s="14"/>
      <c r="V592" s="14"/>
      <c r="W592" s="14"/>
      <c r="X592" s="14"/>
      <c r="Y592" s="14"/>
      <c r="Z592" s="14"/>
      <c r="AA592" s="14"/>
      <c r="AB592" s="14"/>
      <c r="AC592" s="14"/>
      <c r="AD592" s="14"/>
      <c r="AE592" s="14"/>
    </row>
    <row r="593" spans="1:31">
      <c r="A593" s="14"/>
      <c r="B593" s="14"/>
      <c r="C593" s="41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5"/>
      <c r="Q593" s="2"/>
      <c r="R593" s="41"/>
      <c r="S593" s="14"/>
      <c r="T593" s="14"/>
      <c r="U593" s="14"/>
      <c r="V593" s="14"/>
      <c r="W593" s="14"/>
      <c r="X593" s="14"/>
      <c r="Y593" s="14"/>
      <c r="Z593" s="14"/>
      <c r="AA593" s="14"/>
      <c r="AB593" s="14"/>
      <c r="AC593" s="14"/>
      <c r="AD593" s="14"/>
      <c r="AE593" s="14"/>
    </row>
    <row r="594" spans="1:31">
      <c r="A594" s="14"/>
      <c r="B594" s="14"/>
      <c r="C594" s="41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5"/>
      <c r="Q594" s="2"/>
      <c r="R594" s="41"/>
      <c r="S594" s="14"/>
      <c r="T594" s="14"/>
      <c r="U594" s="14"/>
      <c r="V594" s="14"/>
      <c r="W594" s="14"/>
      <c r="X594" s="14"/>
      <c r="Y594" s="14"/>
      <c r="Z594" s="14"/>
      <c r="AA594" s="14"/>
      <c r="AB594" s="14"/>
      <c r="AC594" s="14"/>
      <c r="AD594" s="14"/>
      <c r="AE594" s="14"/>
    </row>
    <row r="595" spans="1:31">
      <c r="A595" s="14"/>
      <c r="B595" s="14"/>
      <c r="C595" s="41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5"/>
      <c r="Q595" s="2"/>
      <c r="R595" s="41"/>
      <c r="S595" s="14"/>
      <c r="T595" s="14"/>
      <c r="U595" s="14"/>
      <c r="V595" s="14"/>
      <c r="W595" s="14"/>
      <c r="X595" s="14"/>
      <c r="Y595" s="14"/>
      <c r="Z595" s="14"/>
      <c r="AA595" s="14"/>
      <c r="AB595" s="14"/>
      <c r="AC595" s="14"/>
      <c r="AD595" s="14"/>
      <c r="AE595" s="14"/>
    </row>
    <row r="596" spans="1:31">
      <c r="A596" s="14"/>
      <c r="B596" s="14"/>
      <c r="C596" s="41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5"/>
      <c r="Q596" s="2"/>
      <c r="R596" s="41"/>
      <c r="S596" s="14"/>
      <c r="T596" s="14"/>
      <c r="U596" s="14"/>
      <c r="V596" s="14"/>
      <c r="W596" s="14"/>
      <c r="X596" s="14"/>
      <c r="Y596" s="14"/>
      <c r="Z596" s="14"/>
      <c r="AA596" s="14"/>
      <c r="AB596" s="14"/>
      <c r="AC596" s="14"/>
      <c r="AD596" s="14"/>
      <c r="AE596" s="14"/>
    </row>
    <row r="597" spans="1:31">
      <c r="A597" s="14"/>
      <c r="B597" s="14"/>
      <c r="C597" s="41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5"/>
      <c r="Q597" s="2"/>
      <c r="R597" s="41"/>
      <c r="S597" s="14"/>
      <c r="T597" s="14"/>
      <c r="U597" s="14"/>
      <c r="V597" s="14"/>
      <c r="W597" s="14"/>
      <c r="X597" s="14"/>
      <c r="Y597" s="14"/>
      <c r="Z597" s="14"/>
      <c r="AA597" s="14"/>
      <c r="AB597" s="14"/>
      <c r="AC597" s="14"/>
      <c r="AD597" s="14"/>
      <c r="AE597" s="14"/>
    </row>
    <row r="598" spans="1:31">
      <c r="A598" s="14"/>
      <c r="B598" s="14"/>
      <c r="C598" s="41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5"/>
      <c r="Q598" s="2"/>
      <c r="R598" s="41"/>
      <c r="S598" s="14"/>
      <c r="T598" s="14"/>
      <c r="U598" s="14"/>
      <c r="V598" s="14"/>
      <c r="W598" s="14"/>
      <c r="X598" s="14"/>
      <c r="Y598" s="14"/>
      <c r="Z598" s="14"/>
      <c r="AA598" s="14"/>
      <c r="AB598" s="14"/>
      <c r="AC598" s="14"/>
      <c r="AD598" s="14"/>
      <c r="AE598" s="14"/>
    </row>
    <row r="599" spans="1:31">
      <c r="A599" s="14"/>
      <c r="B599" s="14"/>
      <c r="C599" s="41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5"/>
      <c r="Q599" s="2"/>
      <c r="R599" s="41"/>
      <c r="S599" s="14"/>
      <c r="T599" s="14"/>
      <c r="U599" s="14"/>
      <c r="V599" s="14"/>
      <c r="W599" s="14"/>
      <c r="X599" s="14"/>
      <c r="Y599" s="14"/>
      <c r="Z599" s="14"/>
      <c r="AA599" s="14"/>
      <c r="AB599" s="14"/>
      <c r="AC599" s="14"/>
      <c r="AD599" s="14"/>
      <c r="AE599" s="14"/>
    </row>
    <row r="600" spans="1:31">
      <c r="A600" s="14"/>
      <c r="B600" s="14"/>
      <c r="C600" s="41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5"/>
      <c r="Q600" s="2"/>
      <c r="R600" s="41"/>
      <c r="S600" s="14"/>
      <c r="T600" s="14"/>
      <c r="U600" s="14"/>
      <c r="V600" s="14"/>
      <c r="W600" s="14"/>
      <c r="X600" s="14"/>
      <c r="Y600" s="14"/>
      <c r="Z600" s="14"/>
      <c r="AA600" s="14"/>
      <c r="AB600" s="14"/>
      <c r="AC600" s="14"/>
      <c r="AD600" s="14"/>
      <c r="AE600" s="14"/>
    </row>
    <row r="601" spans="1:31">
      <c r="A601" s="14"/>
      <c r="B601" s="14"/>
      <c r="C601" s="41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5"/>
      <c r="Q601" s="2"/>
      <c r="R601" s="41"/>
      <c r="S601" s="14"/>
      <c r="T601" s="14"/>
      <c r="U601" s="14"/>
      <c r="V601" s="14"/>
      <c r="W601" s="14"/>
      <c r="X601" s="14"/>
      <c r="Y601" s="14"/>
      <c r="Z601" s="14"/>
      <c r="AA601" s="14"/>
      <c r="AB601" s="14"/>
      <c r="AC601" s="14"/>
      <c r="AD601" s="14"/>
      <c r="AE601" s="14"/>
    </row>
    <row r="602" spans="1:31">
      <c r="A602" s="14"/>
      <c r="B602" s="14"/>
      <c r="C602" s="41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5"/>
      <c r="Q602" s="2"/>
      <c r="R602" s="41"/>
      <c r="S602" s="14"/>
      <c r="T602" s="14"/>
      <c r="U602" s="14"/>
      <c r="V602" s="14"/>
      <c r="W602" s="14"/>
      <c r="X602" s="14"/>
      <c r="Y602" s="14"/>
      <c r="Z602" s="14"/>
      <c r="AA602" s="14"/>
      <c r="AB602" s="14"/>
      <c r="AC602" s="14"/>
      <c r="AD602" s="14"/>
      <c r="AE602" s="14"/>
    </row>
    <row r="603" spans="1:31">
      <c r="A603" s="14"/>
      <c r="B603" s="14"/>
      <c r="C603" s="41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5"/>
      <c r="Q603" s="2"/>
      <c r="R603" s="41"/>
      <c r="S603" s="14"/>
      <c r="T603" s="14"/>
      <c r="U603" s="14"/>
      <c r="V603" s="14"/>
      <c r="W603" s="14"/>
      <c r="X603" s="14"/>
      <c r="Y603" s="14"/>
      <c r="Z603" s="14"/>
      <c r="AA603" s="14"/>
      <c r="AB603" s="14"/>
      <c r="AC603" s="14"/>
      <c r="AD603" s="14"/>
      <c r="AE603" s="14"/>
    </row>
    <row r="604" spans="1:31">
      <c r="A604" s="14"/>
      <c r="B604" s="14"/>
      <c r="C604" s="41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5"/>
      <c r="Q604" s="2"/>
      <c r="R604" s="41"/>
      <c r="S604" s="14"/>
      <c r="T604" s="14"/>
      <c r="U604" s="14"/>
      <c r="V604" s="14"/>
      <c r="W604" s="14"/>
      <c r="X604" s="14"/>
      <c r="Y604" s="14"/>
      <c r="Z604" s="14"/>
      <c r="AA604" s="14"/>
      <c r="AB604" s="14"/>
      <c r="AC604" s="14"/>
      <c r="AD604" s="14"/>
      <c r="AE604" s="14"/>
    </row>
    <row r="605" spans="1:31">
      <c r="A605" s="14"/>
      <c r="B605" s="14"/>
      <c r="C605" s="41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5"/>
      <c r="Q605" s="2"/>
      <c r="R605" s="41"/>
      <c r="S605" s="14"/>
      <c r="T605" s="14"/>
      <c r="U605" s="14"/>
      <c r="V605" s="14"/>
      <c r="W605" s="14"/>
      <c r="X605" s="14"/>
      <c r="Y605" s="14"/>
      <c r="Z605" s="14"/>
      <c r="AA605" s="14"/>
      <c r="AB605" s="14"/>
      <c r="AC605" s="14"/>
      <c r="AD605" s="14"/>
      <c r="AE605" s="14"/>
    </row>
    <row r="606" spans="1:31">
      <c r="A606" s="14"/>
      <c r="B606" s="14"/>
      <c r="C606" s="41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5"/>
      <c r="Q606" s="2"/>
      <c r="R606" s="41"/>
      <c r="S606" s="14"/>
      <c r="T606" s="14"/>
      <c r="U606" s="14"/>
      <c r="V606" s="14"/>
      <c r="W606" s="14"/>
      <c r="X606" s="14"/>
      <c r="Y606" s="14"/>
      <c r="Z606" s="14"/>
      <c r="AA606" s="14"/>
      <c r="AB606" s="14"/>
      <c r="AC606" s="14"/>
      <c r="AD606" s="14"/>
      <c r="AE606" s="14"/>
    </row>
    <row r="607" spans="1:31">
      <c r="A607" s="14"/>
      <c r="B607" s="14"/>
      <c r="C607" s="41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5"/>
      <c r="Q607" s="2"/>
      <c r="R607" s="41"/>
      <c r="S607" s="14"/>
      <c r="T607" s="14"/>
      <c r="U607" s="14"/>
      <c r="V607" s="14"/>
      <c r="W607" s="14"/>
      <c r="X607" s="14"/>
      <c r="Y607" s="14"/>
      <c r="Z607" s="14"/>
      <c r="AA607" s="14"/>
      <c r="AB607" s="14"/>
      <c r="AC607" s="14"/>
      <c r="AD607" s="14"/>
      <c r="AE607" s="14"/>
    </row>
    <row r="608" spans="1:31">
      <c r="A608" s="14"/>
      <c r="B608" s="14"/>
      <c r="C608" s="41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5"/>
      <c r="Q608" s="2"/>
      <c r="R608" s="41"/>
      <c r="S608" s="14"/>
      <c r="T608" s="14"/>
      <c r="U608" s="14"/>
      <c r="V608" s="14"/>
      <c r="W608" s="14"/>
      <c r="X608" s="14"/>
      <c r="Y608" s="14"/>
      <c r="Z608" s="14"/>
      <c r="AA608" s="14"/>
      <c r="AB608" s="14"/>
      <c r="AC608" s="14"/>
      <c r="AD608" s="14"/>
      <c r="AE608" s="14"/>
    </row>
    <row r="609" spans="1:31">
      <c r="A609" s="14"/>
      <c r="B609" s="14"/>
      <c r="C609" s="41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5"/>
      <c r="Q609" s="2"/>
      <c r="R609" s="41"/>
      <c r="S609" s="14"/>
      <c r="T609" s="14"/>
      <c r="U609" s="14"/>
      <c r="V609" s="14"/>
      <c r="W609" s="14"/>
      <c r="X609" s="14"/>
      <c r="Y609" s="14"/>
      <c r="Z609" s="14"/>
      <c r="AA609" s="14"/>
      <c r="AB609" s="14"/>
      <c r="AC609" s="14"/>
      <c r="AD609" s="14"/>
      <c r="AE609" s="14"/>
    </row>
    <row r="610" spans="1:31">
      <c r="A610" s="14"/>
      <c r="B610" s="14"/>
      <c r="C610" s="41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5"/>
      <c r="Q610" s="2"/>
      <c r="R610" s="41"/>
      <c r="S610" s="14"/>
      <c r="T610" s="14"/>
      <c r="U610" s="14"/>
      <c r="V610" s="14"/>
      <c r="W610" s="14"/>
      <c r="X610" s="14"/>
      <c r="Y610" s="14"/>
      <c r="Z610" s="14"/>
      <c r="AA610" s="14"/>
      <c r="AB610" s="14"/>
      <c r="AC610" s="14"/>
      <c r="AD610" s="14"/>
      <c r="AE610" s="14"/>
    </row>
    <row r="611" spans="1:31">
      <c r="A611" s="14"/>
      <c r="B611" s="14"/>
      <c r="C611" s="41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5"/>
      <c r="Q611" s="2"/>
      <c r="R611" s="41"/>
      <c r="S611" s="14"/>
      <c r="T611" s="14"/>
      <c r="U611" s="14"/>
      <c r="V611" s="14"/>
      <c r="W611" s="14"/>
      <c r="X611" s="14"/>
      <c r="Y611" s="14"/>
      <c r="Z611" s="14"/>
      <c r="AA611" s="14"/>
      <c r="AB611" s="14"/>
      <c r="AC611" s="14"/>
      <c r="AD611" s="14"/>
      <c r="AE611" s="14"/>
    </row>
    <row r="612" spans="1:31">
      <c r="A612" s="14"/>
      <c r="B612" s="14"/>
      <c r="C612" s="41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5"/>
      <c r="Q612" s="2"/>
      <c r="R612" s="41"/>
      <c r="S612" s="14"/>
      <c r="T612" s="14"/>
      <c r="U612" s="14"/>
      <c r="V612" s="14"/>
      <c r="W612" s="14"/>
      <c r="X612" s="14"/>
      <c r="Y612" s="14"/>
      <c r="Z612" s="14"/>
      <c r="AA612" s="14"/>
      <c r="AB612" s="14"/>
      <c r="AC612" s="14"/>
      <c r="AD612" s="14"/>
      <c r="AE612" s="14"/>
    </row>
    <row r="613" spans="1:31">
      <c r="A613" s="14"/>
      <c r="B613" s="14"/>
      <c r="C613" s="41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5"/>
      <c r="Q613" s="2"/>
      <c r="R613" s="41"/>
      <c r="S613" s="14"/>
      <c r="T613" s="14"/>
      <c r="U613" s="14"/>
      <c r="V613" s="14"/>
      <c r="W613" s="14"/>
      <c r="X613" s="14"/>
      <c r="Y613" s="14"/>
      <c r="Z613" s="14"/>
      <c r="AA613" s="14"/>
      <c r="AB613" s="14"/>
      <c r="AC613" s="14"/>
      <c r="AD613" s="14"/>
      <c r="AE613" s="14"/>
    </row>
    <row r="614" spans="1:31">
      <c r="A614" s="14"/>
      <c r="B614" s="14"/>
      <c r="C614" s="41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5"/>
      <c r="Q614" s="2"/>
      <c r="R614" s="41"/>
      <c r="S614" s="14"/>
      <c r="T614" s="14"/>
      <c r="U614" s="14"/>
      <c r="V614" s="14"/>
      <c r="W614" s="14"/>
      <c r="X614" s="14"/>
      <c r="Y614" s="14"/>
      <c r="Z614" s="14"/>
      <c r="AA614" s="14"/>
      <c r="AB614" s="14"/>
      <c r="AC614" s="14"/>
      <c r="AD614" s="14"/>
      <c r="AE614" s="14"/>
    </row>
    <row r="615" spans="1:31">
      <c r="A615" s="14"/>
      <c r="B615" s="14"/>
      <c r="C615" s="41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5"/>
      <c r="Q615" s="2"/>
      <c r="R615" s="41"/>
      <c r="S615" s="14"/>
      <c r="T615" s="14"/>
      <c r="U615" s="14"/>
      <c r="V615" s="14"/>
      <c r="W615" s="14"/>
      <c r="X615" s="14"/>
      <c r="Y615" s="14"/>
      <c r="Z615" s="14"/>
      <c r="AA615" s="14"/>
      <c r="AB615" s="14"/>
      <c r="AC615" s="14"/>
      <c r="AD615" s="14"/>
      <c r="AE615" s="14"/>
    </row>
    <row r="616" spans="1:31">
      <c r="A616" s="14"/>
      <c r="B616" s="14"/>
      <c r="C616" s="41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5"/>
      <c r="Q616" s="2"/>
      <c r="R616" s="41"/>
      <c r="S616" s="14"/>
      <c r="T616" s="14"/>
      <c r="U616" s="14"/>
      <c r="V616" s="14"/>
      <c r="W616" s="14"/>
      <c r="X616" s="14"/>
      <c r="Y616" s="14"/>
      <c r="Z616" s="14"/>
      <c r="AA616" s="14"/>
      <c r="AB616" s="14"/>
      <c r="AC616" s="14"/>
      <c r="AD616" s="14"/>
      <c r="AE616" s="14"/>
    </row>
    <row r="617" spans="1:31">
      <c r="A617" s="14"/>
      <c r="B617" s="14"/>
      <c r="C617" s="41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5"/>
      <c r="Q617" s="2"/>
      <c r="R617" s="41"/>
      <c r="S617" s="14"/>
      <c r="T617" s="14"/>
      <c r="U617" s="14"/>
      <c r="V617" s="14"/>
      <c r="W617" s="14"/>
      <c r="X617" s="14"/>
      <c r="Y617" s="14"/>
      <c r="Z617" s="14"/>
      <c r="AA617" s="14"/>
      <c r="AB617" s="14"/>
      <c r="AC617" s="14"/>
      <c r="AD617" s="14"/>
      <c r="AE617" s="14"/>
    </row>
    <row r="618" spans="1:31">
      <c r="A618" s="14"/>
      <c r="B618" s="14"/>
      <c r="C618" s="41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5"/>
      <c r="Q618" s="2"/>
      <c r="R618" s="41"/>
      <c r="S618" s="14"/>
      <c r="T618" s="14"/>
      <c r="U618" s="14"/>
      <c r="V618" s="14"/>
      <c r="W618" s="14"/>
      <c r="X618" s="14"/>
      <c r="Y618" s="14"/>
      <c r="Z618" s="14"/>
      <c r="AA618" s="14"/>
      <c r="AB618" s="14"/>
      <c r="AC618" s="14"/>
      <c r="AD618" s="14"/>
      <c r="AE618" s="14"/>
    </row>
    <row r="619" spans="1:31">
      <c r="A619" s="14"/>
      <c r="B619" s="14"/>
      <c r="C619" s="41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5"/>
      <c r="Q619" s="2"/>
      <c r="R619" s="41"/>
      <c r="S619" s="14"/>
      <c r="T619" s="14"/>
      <c r="U619" s="14"/>
      <c r="V619" s="14"/>
      <c r="W619" s="14"/>
      <c r="X619" s="14"/>
      <c r="Y619" s="14"/>
      <c r="Z619" s="14"/>
      <c r="AA619" s="14"/>
      <c r="AB619" s="14"/>
      <c r="AC619" s="14"/>
      <c r="AD619" s="14"/>
      <c r="AE619" s="14"/>
    </row>
    <row r="620" spans="1:31">
      <c r="A620" s="14"/>
      <c r="B620" s="14"/>
      <c r="C620" s="41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5"/>
      <c r="Q620" s="2"/>
      <c r="R620" s="41"/>
      <c r="S620" s="14"/>
      <c r="T620" s="14"/>
      <c r="U620" s="14"/>
      <c r="V620" s="14"/>
      <c r="W620" s="14"/>
      <c r="X620" s="14"/>
      <c r="Y620" s="14"/>
      <c r="Z620" s="14"/>
      <c r="AA620" s="14"/>
      <c r="AB620" s="14"/>
      <c r="AC620" s="14"/>
      <c r="AD620" s="14"/>
      <c r="AE620" s="14"/>
    </row>
    <row r="621" spans="1:31">
      <c r="A621" s="14"/>
      <c r="B621" s="14"/>
      <c r="C621" s="41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5"/>
      <c r="Q621" s="2"/>
      <c r="R621" s="41"/>
      <c r="S621" s="14"/>
      <c r="T621" s="14"/>
      <c r="U621" s="14"/>
      <c r="V621" s="14"/>
      <c r="W621" s="14"/>
      <c r="X621" s="14"/>
      <c r="Y621" s="14"/>
      <c r="Z621" s="14"/>
      <c r="AA621" s="14"/>
      <c r="AB621" s="14"/>
      <c r="AC621" s="14"/>
      <c r="AD621" s="14"/>
      <c r="AE621" s="14"/>
    </row>
    <row r="622" spans="1:31">
      <c r="A622" s="14"/>
      <c r="B622" s="14"/>
      <c r="C622" s="41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5"/>
      <c r="Q622" s="2"/>
      <c r="R622" s="41"/>
      <c r="S622" s="14"/>
      <c r="T622" s="14"/>
      <c r="U622" s="14"/>
      <c r="V622" s="14"/>
      <c r="W622" s="14"/>
      <c r="X622" s="14"/>
      <c r="Y622" s="14"/>
      <c r="Z622" s="14"/>
      <c r="AA622" s="14"/>
      <c r="AB622" s="14"/>
      <c r="AC622" s="14"/>
      <c r="AD622" s="14"/>
      <c r="AE622" s="14"/>
    </row>
    <row r="623" spans="1:31">
      <c r="A623" s="14"/>
      <c r="B623" s="14"/>
      <c r="C623" s="41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5"/>
      <c r="Q623" s="2"/>
      <c r="R623" s="41"/>
      <c r="S623" s="14"/>
      <c r="T623" s="14"/>
      <c r="U623" s="14"/>
      <c r="V623" s="14"/>
      <c r="W623" s="14"/>
      <c r="X623" s="14"/>
      <c r="Y623" s="14"/>
      <c r="Z623" s="14"/>
      <c r="AA623" s="14"/>
      <c r="AB623" s="14"/>
      <c r="AC623" s="14"/>
      <c r="AD623" s="14"/>
      <c r="AE623" s="14"/>
    </row>
    <row r="624" spans="1:31">
      <c r="A624" s="14"/>
      <c r="B624" s="14"/>
      <c r="C624" s="41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5"/>
      <c r="Q624" s="2"/>
      <c r="R624" s="41"/>
      <c r="S624" s="14"/>
      <c r="T624" s="14"/>
      <c r="U624" s="14"/>
      <c r="V624" s="14"/>
      <c r="W624" s="14"/>
      <c r="X624" s="14"/>
      <c r="Y624" s="14"/>
      <c r="Z624" s="14"/>
      <c r="AA624" s="14"/>
      <c r="AB624" s="14"/>
      <c r="AC624" s="14"/>
      <c r="AD624" s="14"/>
      <c r="AE624" s="14"/>
    </row>
    <row r="625" spans="1:31">
      <c r="A625" s="14"/>
      <c r="B625" s="14"/>
      <c r="C625" s="41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5"/>
      <c r="Q625" s="2"/>
      <c r="R625" s="41"/>
      <c r="S625" s="14"/>
      <c r="T625" s="14"/>
      <c r="U625" s="14"/>
      <c r="V625" s="14"/>
      <c r="W625" s="14"/>
      <c r="X625" s="14"/>
      <c r="Y625" s="14"/>
      <c r="Z625" s="14"/>
      <c r="AA625" s="14"/>
      <c r="AB625" s="14"/>
      <c r="AC625" s="14"/>
      <c r="AD625" s="14"/>
      <c r="AE625" s="14"/>
    </row>
    <row r="626" spans="1:31">
      <c r="A626" s="14"/>
      <c r="B626" s="14"/>
      <c r="C626" s="41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5"/>
      <c r="Q626" s="2"/>
      <c r="R626" s="41"/>
      <c r="S626" s="14"/>
      <c r="T626" s="14"/>
      <c r="U626" s="14"/>
      <c r="V626" s="14"/>
      <c r="W626" s="14"/>
      <c r="X626" s="14"/>
      <c r="Y626" s="14"/>
      <c r="Z626" s="14"/>
      <c r="AA626" s="14"/>
      <c r="AB626" s="14"/>
      <c r="AC626" s="14"/>
      <c r="AD626" s="14"/>
      <c r="AE626" s="14"/>
    </row>
    <row r="627" spans="1:31">
      <c r="A627" s="14"/>
      <c r="B627" s="14"/>
      <c r="C627" s="41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5"/>
      <c r="Q627" s="2"/>
      <c r="R627" s="41"/>
      <c r="S627" s="14"/>
      <c r="T627" s="14"/>
      <c r="U627" s="14"/>
      <c r="V627" s="14"/>
      <c r="W627" s="14"/>
      <c r="X627" s="14"/>
      <c r="Y627" s="14"/>
      <c r="Z627" s="14"/>
      <c r="AA627" s="14"/>
      <c r="AB627" s="14"/>
      <c r="AC627" s="14"/>
      <c r="AD627" s="14"/>
      <c r="AE627" s="14"/>
    </row>
    <row r="628" spans="1:31">
      <c r="A628" s="14"/>
      <c r="B628" s="14"/>
      <c r="C628" s="41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5"/>
      <c r="Q628" s="2"/>
      <c r="R628" s="41"/>
      <c r="S628" s="14"/>
      <c r="T628" s="14"/>
      <c r="U628" s="14"/>
      <c r="V628" s="14"/>
      <c r="W628" s="14"/>
      <c r="X628" s="14"/>
      <c r="Y628" s="14"/>
      <c r="Z628" s="14"/>
      <c r="AA628" s="14"/>
      <c r="AB628" s="14"/>
      <c r="AC628" s="14"/>
      <c r="AD628" s="14"/>
      <c r="AE628" s="14"/>
    </row>
    <row r="629" spans="1:31">
      <c r="A629" s="14"/>
      <c r="B629" s="14"/>
      <c r="C629" s="41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5"/>
      <c r="Q629" s="2"/>
      <c r="R629" s="41"/>
      <c r="S629" s="14"/>
      <c r="T629" s="14"/>
      <c r="U629" s="14"/>
      <c r="V629" s="14"/>
      <c r="W629" s="14"/>
      <c r="X629" s="14"/>
      <c r="Y629" s="14"/>
      <c r="Z629" s="14"/>
      <c r="AA629" s="14"/>
      <c r="AB629" s="14"/>
      <c r="AC629" s="14"/>
      <c r="AD629" s="14"/>
      <c r="AE629" s="14"/>
    </row>
    <row r="630" spans="1:31">
      <c r="A630" s="14"/>
      <c r="B630" s="14"/>
      <c r="C630" s="41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5"/>
      <c r="Q630" s="2"/>
      <c r="R630" s="41"/>
      <c r="S630" s="14"/>
      <c r="T630" s="14"/>
      <c r="U630" s="14"/>
      <c r="V630" s="14"/>
      <c r="W630" s="14"/>
      <c r="X630" s="14"/>
      <c r="Y630" s="14"/>
      <c r="Z630" s="14"/>
      <c r="AA630" s="14"/>
      <c r="AB630" s="14"/>
      <c r="AC630" s="14"/>
      <c r="AD630" s="14"/>
      <c r="AE630" s="14"/>
    </row>
    <row r="631" spans="1:31">
      <c r="A631" s="14"/>
      <c r="B631" s="14"/>
      <c r="C631" s="41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5"/>
      <c r="Q631" s="2"/>
      <c r="R631" s="41"/>
      <c r="S631" s="14"/>
      <c r="T631" s="14"/>
      <c r="U631" s="14"/>
      <c r="V631" s="14"/>
      <c r="W631" s="14"/>
      <c r="X631" s="14"/>
      <c r="Y631" s="14"/>
      <c r="Z631" s="14"/>
      <c r="AA631" s="14"/>
      <c r="AB631" s="14"/>
      <c r="AC631" s="14"/>
      <c r="AD631" s="14"/>
      <c r="AE631" s="14"/>
    </row>
    <row r="632" spans="1:31">
      <c r="A632" s="14"/>
      <c r="B632" s="14"/>
      <c r="C632" s="41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5"/>
      <c r="Q632" s="2"/>
      <c r="R632" s="41"/>
      <c r="S632" s="14"/>
      <c r="T632" s="14"/>
      <c r="U632" s="14"/>
      <c r="V632" s="14"/>
      <c r="W632" s="14"/>
      <c r="X632" s="14"/>
      <c r="Y632" s="14"/>
      <c r="Z632" s="14"/>
      <c r="AA632" s="14"/>
      <c r="AB632" s="14"/>
      <c r="AC632" s="14"/>
      <c r="AD632" s="14"/>
      <c r="AE632" s="14"/>
    </row>
    <row r="633" spans="1:31">
      <c r="A633" s="14"/>
      <c r="B633" s="14"/>
      <c r="C633" s="41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5"/>
      <c r="Q633" s="2"/>
      <c r="R633" s="41"/>
      <c r="S633" s="14"/>
      <c r="T633" s="14"/>
      <c r="U633" s="14"/>
      <c r="V633" s="14"/>
      <c r="W633" s="14"/>
      <c r="X633" s="14"/>
      <c r="Y633" s="14"/>
      <c r="Z633" s="14"/>
      <c r="AA633" s="14"/>
      <c r="AB633" s="14"/>
      <c r="AC633" s="14"/>
      <c r="AD633" s="14"/>
      <c r="AE633" s="14"/>
    </row>
    <row r="634" spans="1:31">
      <c r="A634" s="14"/>
      <c r="B634" s="14"/>
      <c r="C634" s="41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5"/>
      <c r="Q634" s="2"/>
      <c r="R634" s="41"/>
      <c r="S634" s="14"/>
      <c r="T634" s="14"/>
      <c r="U634" s="14"/>
      <c r="V634" s="14"/>
      <c r="W634" s="14"/>
      <c r="X634" s="14"/>
      <c r="Y634" s="14"/>
      <c r="Z634" s="14"/>
      <c r="AA634" s="14"/>
      <c r="AB634" s="14"/>
      <c r="AC634" s="14"/>
      <c r="AD634" s="14"/>
      <c r="AE634" s="14"/>
    </row>
    <row r="635" spans="1:31">
      <c r="A635" s="14"/>
      <c r="B635" s="14"/>
      <c r="C635" s="41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5"/>
      <c r="Q635" s="2"/>
      <c r="R635" s="41"/>
      <c r="S635" s="14"/>
      <c r="T635" s="14"/>
      <c r="U635" s="14"/>
      <c r="V635" s="14"/>
      <c r="W635" s="14"/>
      <c r="X635" s="14"/>
      <c r="Y635" s="14"/>
      <c r="Z635" s="14"/>
      <c r="AA635" s="14"/>
      <c r="AB635" s="14"/>
      <c r="AC635" s="14"/>
      <c r="AD635" s="14"/>
      <c r="AE635" s="14"/>
    </row>
    <row r="636" spans="1:31">
      <c r="A636" s="14"/>
      <c r="B636" s="14"/>
      <c r="C636" s="41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5"/>
      <c r="Q636" s="2"/>
      <c r="R636" s="41"/>
      <c r="S636" s="14"/>
      <c r="T636" s="14"/>
      <c r="U636" s="14"/>
      <c r="V636" s="14"/>
      <c r="W636" s="14"/>
      <c r="X636" s="14"/>
      <c r="Y636" s="14"/>
      <c r="Z636" s="14"/>
      <c r="AA636" s="14"/>
      <c r="AB636" s="14"/>
      <c r="AC636" s="14"/>
      <c r="AD636" s="14"/>
      <c r="AE636" s="14"/>
    </row>
    <row r="637" spans="1:31">
      <c r="A637" s="14"/>
      <c r="B637" s="14"/>
      <c r="C637" s="41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5"/>
      <c r="Q637" s="2"/>
      <c r="R637" s="41"/>
      <c r="S637" s="14"/>
      <c r="T637" s="14"/>
      <c r="U637" s="14"/>
      <c r="V637" s="14"/>
      <c r="W637" s="14"/>
      <c r="X637" s="14"/>
      <c r="Y637" s="14"/>
      <c r="Z637" s="14"/>
      <c r="AA637" s="14"/>
      <c r="AB637" s="14"/>
      <c r="AC637" s="14"/>
      <c r="AD637" s="14"/>
      <c r="AE637" s="14"/>
    </row>
    <row r="638" spans="1:31">
      <c r="A638" s="14"/>
      <c r="B638" s="14"/>
      <c r="C638" s="41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5"/>
      <c r="Q638" s="2"/>
      <c r="R638" s="41"/>
      <c r="S638" s="14"/>
      <c r="T638" s="14"/>
      <c r="U638" s="14"/>
      <c r="V638" s="14"/>
      <c r="W638" s="14"/>
      <c r="X638" s="14"/>
      <c r="Y638" s="14"/>
      <c r="Z638" s="14"/>
      <c r="AA638" s="14"/>
      <c r="AB638" s="14"/>
      <c r="AC638" s="14"/>
      <c r="AD638" s="14"/>
      <c r="AE638" s="14"/>
    </row>
    <row r="639" spans="1:31">
      <c r="A639" s="14"/>
      <c r="B639" s="14"/>
      <c r="C639" s="41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5"/>
      <c r="Q639" s="2"/>
      <c r="R639" s="41"/>
      <c r="S639" s="14"/>
      <c r="T639" s="14"/>
      <c r="U639" s="14"/>
      <c r="V639" s="14"/>
      <c r="W639" s="14"/>
      <c r="X639" s="14"/>
      <c r="Y639" s="14"/>
      <c r="Z639" s="14"/>
      <c r="AA639" s="14"/>
      <c r="AB639" s="14"/>
      <c r="AC639" s="14"/>
      <c r="AD639" s="14"/>
      <c r="AE639" s="14"/>
    </row>
    <row r="640" spans="1:31">
      <c r="A640" s="14"/>
      <c r="B640" s="14"/>
      <c r="C640" s="41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5"/>
      <c r="Q640" s="2"/>
      <c r="R640" s="41"/>
      <c r="S640" s="14"/>
      <c r="T640" s="14"/>
      <c r="U640" s="14"/>
      <c r="V640" s="14"/>
      <c r="W640" s="14"/>
      <c r="X640" s="14"/>
      <c r="Y640" s="14"/>
      <c r="Z640" s="14"/>
      <c r="AA640" s="14"/>
      <c r="AB640" s="14"/>
      <c r="AC640" s="14"/>
      <c r="AD640" s="14"/>
      <c r="AE640" s="14"/>
    </row>
    <row r="641" spans="1:31">
      <c r="A641" s="14"/>
      <c r="B641" s="14"/>
      <c r="C641" s="41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5"/>
      <c r="Q641" s="2"/>
      <c r="R641" s="41"/>
      <c r="S641" s="14"/>
      <c r="T641" s="14"/>
      <c r="U641" s="14"/>
      <c r="V641" s="14"/>
      <c r="W641" s="14"/>
      <c r="X641" s="14"/>
      <c r="Y641" s="14"/>
      <c r="Z641" s="14"/>
      <c r="AA641" s="14"/>
      <c r="AB641" s="14"/>
      <c r="AC641" s="14"/>
      <c r="AD641" s="14"/>
      <c r="AE641" s="14"/>
    </row>
    <row r="642" spans="1:31">
      <c r="A642" s="14"/>
      <c r="B642" s="14"/>
      <c r="C642" s="41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5"/>
      <c r="Q642" s="2"/>
      <c r="R642" s="41"/>
      <c r="S642" s="14"/>
      <c r="T642" s="14"/>
      <c r="U642" s="14"/>
      <c r="V642" s="14"/>
      <c r="W642" s="14"/>
      <c r="X642" s="14"/>
      <c r="Y642" s="14"/>
      <c r="Z642" s="14"/>
      <c r="AA642" s="14"/>
      <c r="AB642" s="14"/>
      <c r="AC642" s="14"/>
      <c r="AD642" s="14"/>
      <c r="AE642" s="14"/>
    </row>
    <row r="643" spans="1:31">
      <c r="A643" s="14"/>
      <c r="B643" s="14"/>
      <c r="C643" s="41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5"/>
      <c r="Q643" s="2"/>
      <c r="R643" s="41"/>
      <c r="S643" s="14"/>
      <c r="T643" s="14"/>
      <c r="U643" s="14"/>
      <c r="V643" s="14"/>
      <c r="W643" s="14"/>
      <c r="X643" s="14"/>
      <c r="Y643" s="14"/>
      <c r="Z643" s="14"/>
      <c r="AA643" s="14"/>
      <c r="AB643" s="14"/>
      <c r="AC643" s="14"/>
      <c r="AD643" s="14"/>
      <c r="AE643" s="14"/>
    </row>
    <row r="644" spans="1:31">
      <c r="A644" s="14"/>
      <c r="B644" s="14"/>
      <c r="C644" s="41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5"/>
      <c r="Q644" s="2"/>
      <c r="R644" s="41"/>
      <c r="S644" s="14"/>
      <c r="T644" s="14"/>
      <c r="U644" s="14"/>
      <c r="V644" s="14"/>
      <c r="W644" s="14"/>
      <c r="X644" s="14"/>
      <c r="Y644" s="14"/>
      <c r="Z644" s="14"/>
      <c r="AA644" s="14"/>
      <c r="AB644" s="14"/>
      <c r="AC644" s="14"/>
      <c r="AD644" s="14"/>
      <c r="AE644" s="14"/>
    </row>
    <row r="645" spans="1:31">
      <c r="A645" s="14"/>
      <c r="B645" s="14"/>
      <c r="C645" s="41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5"/>
      <c r="Q645" s="2"/>
      <c r="R645" s="41"/>
      <c r="S645" s="14"/>
      <c r="T645" s="14"/>
      <c r="U645" s="14"/>
      <c r="V645" s="14"/>
      <c r="W645" s="14"/>
      <c r="X645" s="14"/>
      <c r="Y645" s="14"/>
      <c r="Z645" s="14"/>
      <c r="AA645" s="14"/>
      <c r="AB645" s="14"/>
      <c r="AC645" s="14"/>
      <c r="AD645" s="14"/>
      <c r="AE645" s="14"/>
    </row>
    <row r="646" spans="1:31">
      <c r="A646" s="14"/>
      <c r="B646" s="14"/>
      <c r="C646" s="41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5"/>
      <c r="Q646" s="2"/>
      <c r="R646" s="41"/>
      <c r="S646" s="14"/>
      <c r="T646" s="14"/>
      <c r="U646" s="14"/>
      <c r="V646" s="14"/>
      <c r="W646" s="14"/>
      <c r="X646" s="14"/>
      <c r="Y646" s="14"/>
      <c r="Z646" s="14"/>
      <c r="AA646" s="14"/>
      <c r="AB646" s="14"/>
      <c r="AC646" s="14"/>
      <c r="AD646" s="14"/>
      <c r="AE646" s="14"/>
    </row>
    <row r="647" spans="1:31">
      <c r="A647" s="14"/>
      <c r="B647" s="14"/>
      <c r="C647" s="41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5"/>
      <c r="Q647" s="2"/>
      <c r="R647" s="41"/>
      <c r="S647" s="14"/>
      <c r="T647" s="14"/>
      <c r="U647" s="14"/>
      <c r="V647" s="14"/>
      <c r="W647" s="14"/>
      <c r="X647" s="14"/>
      <c r="Y647" s="14"/>
      <c r="Z647" s="14"/>
      <c r="AA647" s="14"/>
      <c r="AB647" s="14"/>
      <c r="AC647" s="14"/>
      <c r="AD647" s="14"/>
      <c r="AE647" s="14"/>
    </row>
    <row r="648" spans="1:31">
      <c r="A648" s="14"/>
      <c r="B648" s="14"/>
      <c r="C648" s="41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5"/>
      <c r="Q648" s="2"/>
      <c r="R648" s="41"/>
      <c r="S648" s="14"/>
      <c r="T648" s="14"/>
      <c r="U648" s="14"/>
      <c r="V648" s="14"/>
      <c r="W648" s="14"/>
      <c r="X648" s="14"/>
      <c r="Y648" s="14"/>
      <c r="Z648" s="14"/>
      <c r="AA648" s="14"/>
      <c r="AB648" s="14"/>
      <c r="AC648" s="14"/>
      <c r="AD648" s="14"/>
      <c r="AE648" s="14"/>
    </row>
    <row r="649" spans="1:31">
      <c r="A649" s="14"/>
      <c r="B649" s="14"/>
      <c r="C649" s="41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5"/>
      <c r="Q649" s="2"/>
      <c r="R649" s="41"/>
      <c r="S649" s="14"/>
      <c r="T649" s="14"/>
      <c r="U649" s="14"/>
      <c r="V649" s="14"/>
      <c r="W649" s="14"/>
      <c r="X649" s="14"/>
      <c r="Y649" s="14"/>
      <c r="Z649" s="14"/>
      <c r="AA649" s="14"/>
      <c r="AB649" s="14"/>
      <c r="AC649" s="14"/>
      <c r="AD649" s="14"/>
      <c r="AE649" s="14"/>
    </row>
    <row r="650" spans="1:31">
      <c r="A650" s="14"/>
      <c r="B650" s="14"/>
      <c r="C650" s="41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5"/>
      <c r="Q650" s="2"/>
      <c r="R650" s="41"/>
      <c r="S650" s="14"/>
      <c r="T650" s="14"/>
      <c r="U650" s="14"/>
      <c r="V650" s="14"/>
      <c r="W650" s="14"/>
      <c r="X650" s="14"/>
      <c r="Y650" s="14"/>
      <c r="Z650" s="14"/>
      <c r="AA650" s="14"/>
      <c r="AB650" s="14"/>
      <c r="AC650" s="14"/>
      <c r="AD650" s="14"/>
      <c r="AE650" s="14"/>
    </row>
    <row r="651" spans="1:31">
      <c r="A651" s="14"/>
      <c r="B651" s="14"/>
      <c r="C651" s="41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5"/>
      <c r="Q651" s="2"/>
      <c r="R651" s="41"/>
      <c r="S651" s="14"/>
      <c r="T651" s="14"/>
      <c r="U651" s="14"/>
      <c r="V651" s="14"/>
      <c r="W651" s="14"/>
      <c r="X651" s="14"/>
      <c r="Y651" s="14"/>
      <c r="Z651" s="14"/>
      <c r="AA651" s="14"/>
      <c r="AB651" s="14"/>
      <c r="AC651" s="14"/>
      <c r="AD651" s="14"/>
      <c r="AE651" s="14"/>
    </row>
    <row r="652" spans="1:31">
      <c r="A652" s="14"/>
      <c r="B652" s="14"/>
      <c r="C652" s="41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5"/>
      <c r="Q652" s="2"/>
      <c r="R652" s="41"/>
      <c r="S652" s="14"/>
      <c r="T652" s="14"/>
      <c r="U652" s="14"/>
      <c r="V652" s="14"/>
      <c r="W652" s="14"/>
      <c r="X652" s="14"/>
      <c r="Y652" s="14"/>
      <c r="Z652" s="14"/>
      <c r="AA652" s="14"/>
      <c r="AB652" s="14"/>
      <c r="AC652" s="14"/>
      <c r="AD652" s="14"/>
      <c r="AE652" s="14"/>
    </row>
    <row r="653" spans="1:31">
      <c r="A653" s="14"/>
      <c r="B653" s="14"/>
      <c r="C653" s="41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5"/>
      <c r="Q653" s="2"/>
      <c r="R653" s="41"/>
      <c r="S653" s="14"/>
      <c r="T653" s="14"/>
      <c r="U653" s="14"/>
      <c r="V653" s="14"/>
      <c r="W653" s="14"/>
      <c r="X653" s="14"/>
      <c r="Y653" s="14"/>
      <c r="Z653" s="14"/>
      <c r="AA653" s="14"/>
      <c r="AB653" s="14"/>
      <c r="AC653" s="14"/>
      <c r="AD653" s="14"/>
      <c r="AE653" s="14"/>
    </row>
    <row r="654" spans="1:31">
      <c r="A654" s="14"/>
      <c r="B654" s="14"/>
      <c r="C654" s="41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5"/>
      <c r="Q654" s="2"/>
      <c r="R654" s="41"/>
      <c r="S654" s="14"/>
      <c r="T654" s="14"/>
      <c r="U654" s="14"/>
      <c r="V654" s="14"/>
      <c r="W654" s="14"/>
      <c r="X654" s="14"/>
      <c r="Y654" s="14"/>
      <c r="Z654" s="14"/>
      <c r="AA654" s="14"/>
      <c r="AB654" s="14"/>
      <c r="AC654" s="14"/>
      <c r="AD654" s="14"/>
      <c r="AE654" s="14"/>
    </row>
    <row r="655" spans="1:31">
      <c r="A655" s="14"/>
      <c r="B655" s="14"/>
      <c r="C655" s="41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5"/>
      <c r="Q655" s="2"/>
      <c r="R655" s="41"/>
      <c r="S655" s="14"/>
      <c r="T655" s="14"/>
      <c r="U655" s="14"/>
      <c r="V655" s="14"/>
      <c r="W655" s="14"/>
      <c r="X655" s="14"/>
      <c r="Y655" s="14"/>
      <c r="Z655" s="14"/>
      <c r="AA655" s="14"/>
      <c r="AB655" s="14"/>
      <c r="AC655" s="14"/>
      <c r="AD655" s="14"/>
      <c r="AE655" s="14"/>
    </row>
    <row r="656" spans="1:31">
      <c r="A656" s="14"/>
      <c r="B656" s="14"/>
      <c r="C656" s="41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5"/>
      <c r="Q656" s="2"/>
      <c r="R656" s="41"/>
      <c r="S656" s="14"/>
      <c r="T656" s="14"/>
      <c r="U656" s="14"/>
      <c r="V656" s="14"/>
      <c r="W656" s="14"/>
      <c r="X656" s="14"/>
      <c r="Y656" s="14"/>
      <c r="Z656" s="14"/>
      <c r="AA656" s="14"/>
      <c r="AB656" s="14"/>
      <c r="AC656" s="14"/>
      <c r="AD656" s="14"/>
      <c r="AE656" s="14"/>
    </row>
    <row r="657" spans="1:31">
      <c r="A657" s="14"/>
      <c r="B657" s="14"/>
      <c r="C657" s="41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5"/>
      <c r="Q657" s="2"/>
      <c r="R657" s="41"/>
      <c r="S657" s="14"/>
      <c r="T657" s="14"/>
      <c r="U657" s="14"/>
      <c r="V657" s="14"/>
      <c r="W657" s="14"/>
      <c r="X657" s="14"/>
      <c r="Y657" s="14"/>
      <c r="Z657" s="14"/>
      <c r="AA657" s="14"/>
      <c r="AB657" s="14"/>
      <c r="AC657" s="14"/>
      <c r="AD657" s="14"/>
      <c r="AE657" s="14"/>
    </row>
    <row r="658" spans="1:31">
      <c r="A658" s="14"/>
      <c r="B658" s="14"/>
      <c r="C658" s="41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5"/>
      <c r="Q658" s="2"/>
      <c r="R658" s="41"/>
      <c r="S658" s="14"/>
      <c r="T658" s="14"/>
      <c r="U658" s="14"/>
      <c r="V658" s="14"/>
      <c r="W658" s="14"/>
      <c r="X658" s="14"/>
      <c r="Y658" s="14"/>
      <c r="Z658" s="14"/>
      <c r="AA658" s="14"/>
      <c r="AB658" s="14"/>
      <c r="AC658" s="14"/>
      <c r="AD658" s="14"/>
      <c r="AE658" s="14"/>
    </row>
    <row r="659" spans="1:31">
      <c r="A659" s="14"/>
      <c r="B659" s="14"/>
      <c r="C659" s="41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5"/>
      <c r="Q659" s="2"/>
      <c r="R659" s="41"/>
      <c r="S659" s="14"/>
      <c r="T659" s="14"/>
      <c r="U659" s="14"/>
      <c r="V659" s="14"/>
      <c r="W659" s="14"/>
      <c r="X659" s="14"/>
      <c r="Y659" s="14"/>
      <c r="Z659" s="14"/>
      <c r="AA659" s="14"/>
      <c r="AB659" s="14"/>
      <c r="AC659" s="14"/>
      <c r="AD659" s="14"/>
      <c r="AE659" s="14"/>
    </row>
    <row r="660" spans="1:31">
      <c r="A660" s="14"/>
      <c r="B660" s="14"/>
      <c r="C660" s="41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5"/>
      <c r="Q660" s="2"/>
      <c r="R660" s="41"/>
      <c r="S660" s="14"/>
      <c r="T660" s="14"/>
      <c r="U660" s="14"/>
      <c r="V660" s="14"/>
      <c r="W660" s="14"/>
      <c r="X660" s="14"/>
      <c r="Y660" s="14"/>
      <c r="Z660" s="14"/>
      <c r="AA660" s="14"/>
      <c r="AB660" s="14"/>
      <c r="AC660" s="14"/>
      <c r="AD660" s="14"/>
      <c r="AE660" s="14"/>
    </row>
    <row r="661" spans="1:31">
      <c r="A661" s="14"/>
      <c r="B661" s="14"/>
      <c r="C661" s="41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5"/>
      <c r="Q661" s="2"/>
      <c r="R661" s="41"/>
      <c r="S661" s="14"/>
      <c r="T661" s="14"/>
      <c r="U661" s="14"/>
      <c r="V661" s="14"/>
      <c r="W661" s="14"/>
      <c r="X661" s="14"/>
      <c r="Y661" s="14"/>
      <c r="Z661" s="14"/>
      <c r="AA661" s="14"/>
      <c r="AB661" s="14"/>
      <c r="AC661" s="14"/>
      <c r="AD661" s="14"/>
      <c r="AE661" s="14"/>
    </row>
    <row r="662" spans="1:31">
      <c r="A662" s="14"/>
      <c r="B662" s="14"/>
      <c r="C662" s="41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5"/>
      <c r="Q662" s="2"/>
      <c r="R662" s="41"/>
      <c r="S662" s="14"/>
      <c r="T662" s="14"/>
      <c r="U662" s="14"/>
      <c r="V662" s="14"/>
      <c r="W662" s="14"/>
      <c r="X662" s="14"/>
      <c r="Y662" s="14"/>
      <c r="Z662" s="14"/>
      <c r="AA662" s="14"/>
      <c r="AB662" s="14"/>
      <c r="AC662" s="14"/>
      <c r="AD662" s="14"/>
      <c r="AE662" s="14"/>
    </row>
    <row r="663" spans="1:31">
      <c r="A663" s="14"/>
      <c r="B663" s="14"/>
      <c r="C663" s="41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5"/>
      <c r="Q663" s="2"/>
      <c r="R663" s="41"/>
      <c r="S663" s="14"/>
      <c r="T663" s="14"/>
      <c r="U663" s="14"/>
      <c r="V663" s="14"/>
      <c r="W663" s="14"/>
      <c r="X663" s="14"/>
      <c r="Y663" s="14"/>
      <c r="Z663" s="14"/>
      <c r="AA663" s="14"/>
      <c r="AB663" s="14"/>
      <c r="AC663" s="14"/>
      <c r="AD663" s="14"/>
      <c r="AE663" s="14"/>
    </row>
    <row r="664" spans="1:31">
      <c r="A664" s="14"/>
      <c r="B664" s="14"/>
      <c r="C664" s="41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5"/>
      <c r="Q664" s="2"/>
      <c r="R664" s="41"/>
      <c r="S664" s="14"/>
      <c r="T664" s="14"/>
      <c r="U664" s="14"/>
      <c r="V664" s="14"/>
      <c r="W664" s="14"/>
      <c r="X664" s="14"/>
      <c r="Y664" s="14"/>
      <c r="Z664" s="14"/>
      <c r="AA664" s="14"/>
      <c r="AB664" s="14"/>
      <c r="AC664" s="14"/>
      <c r="AD664" s="14"/>
      <c r="AE664" s="14"/>
    </row>
    <row r="665" spans="1:31">
      <c r="A665" s="14"/>
      <c r="B665" s="14"/>
      <c r="C665" s="41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5"/>
      <c r="Q665" s="2"/>
      <c r="R665" s="41"/>
      <c r="S665" s="14"/>
      <c r="T665" s="14"/>
      <c r="U665" s="14"/>
      <c r="V665" s="14"/>
      <c r="W665" s="14"/>
      <c r="X665" s="14"/>
      <c r="Y665" s="14"/>
      <c r="Z665" s="14"/>
      <c r="AA665" s="14"/>
      <c r="AB665" s="14"/>
      <c r="AC665" s="14"/>
      <c r="AD665" s="14"/>
      <c r="AE665" s="14"/>
    </row>
    <row r="666" spans="1:31">
      <c r="A666" s="14"/>
      <c r="B666" s="14"/>
      <c r="C666" s="41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5"/>
      <c r="Q666" s="2"/>
      <c r="R666" s="41"/>
      <c r="S666" s="14"/>
      <c r="T666" s="14"/>
      <c r="U666" s="14"/>
      <c r="V666" s="14"/>
      <c r="W666" s="14"/>
      <c r="X666" s="14"/>
      <c r="Y666" s="14"/>
      <c r="Z666" s="14"/>
      <c r="AA666" s="14"/>
      <c r="AB666" s="14"/>
      <c r="AC666" s="14"/>
      <c r="AD666" s="14"/>
      <c r="AE666" s="14"/>
    </row>
    <row r="667" spans="1:31">
      <c r="A667" s="14"/>
      <c r="B667" s="14"/>
      <c r="C667" s="41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5"/>
      <c r="Q667" s="2"/>
      <c r="R667" s="41"/>
      <c r="S667" s="14"/>
      <c r="T667" s="14"/>
      <c r="U667" s="14"/>
      <c r="V667" s="14"/>
      <c r="W667" s="14"/>
      <c r="X667" s="14"/>
      <c r="Y667" s="14"/>
      <c r="Z667" s="14"/>
      <c r="AA667" s="14"/>
      <c r="AB667" s="14"/>
      <c r="AC667" s="14"/>
      <c r="AD667" s="14"/>
      <c r="AE667" s="14"/>
    </row>
    <row r="668" spans="1:31">
      <c r="A668" s="14"/>
      <c r="B668" s="14"/>
      <c r="C668" s="41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5"/>
      <c r="Q668" s="2"/>
      <c r="R668" s="41"/>
      <c r="S668" s="14"/>
      <c r="T668" s="14"/>
      <c r="U668" s="14"/>
      <c r="V668" s="14"/>
      <c r="W668" s="14"/>
      <c r="X668" s="14"/>
      <c r="Y668" s="14"/>
      <c r="Z668" s="14"/>
      <c r="AA668" s="14"/>
      <c r="AB668" s="14"/>
      <c r="AC668" s="14"/>
      <c r="AD668" s="14"/>
      <c r="AE668" s="14"/>
    </row>
    <row r="669" spans="1:31">
      <c r="A669" s="14"/>
      <c r="B669" s="14"/>
      <c r="C669" s="41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5"/>
      <c r="Q669" s="2"/>
      <c r="R669" s="41"/>
      <c r="S669" s="14"/>
      <c r="T669" s="14"/>
      <c r="U669" s="14"/>
      <c r="V669" s="14"/>
      <c r="W669" s="14"/>
      <c r="X669" s="14"/>
      <c r="Y669" s="14"/>
      <c r="Z669" s="14"/>
      <c r="AA669" s="14"/>
      <c r="AB669" s="14"/>
      <c r="AC669" s="14"/>
      <c r="AD669" s="14"/>
      <c r="AE669" s="14"/>
    </row>
    <row r="670" spans="1:31">
      <c r="A670" s="14"/>
      <c r="B670" s="14"/>
      <c r="C670" s="41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5"/>
      <c r="Q670" s="2"/>
      <c r="R670" s="41"/>
      <c r="S670" s="14"/>
      <c r="T670" s="14"/>
      <c r="U670" s="14"/>
      <c r="V670" s="14"/>
      <c r="W670" s="14"/>
      <c r="X670" s="14"/>
      <c r="Y670" s="14"/>
      <c r="Z670" s="14"/>
      <c r="AA670" s="14"/>
      <c r="AB670" s="14"/>
      <c r="AC670" s="14"/>
      <c r="AD670" s="14"/>
      <c r="AE670" s="14"/>
    </row>
    <row r="671" spans="1:31">
      <c r="A671" s="14"/>
      <c r="B671" s="14"/>
      <c r="C671" s="41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5"/>
      <c r="Q671" s="2"/>
      <c r="R671" s="41"/>
      <c r="S671" s="14"/>
      <c r="T671" s="14"/>
      <c r="U671" s="14"/>
      <c r="V671" s="14"/>
      <c r="W671" s="14"/>
      <c r="X671" s="14"/>
      <c r="Y671" s="14"/>
      <c r="Z671" s="14"/>
      <c r="AA671" s="14"/>
      <c r="AB671" s="14"/>
      <c r="AC671" s="14"/>
      <c r="AD671" s="14"/>
      <c r="AE671" s="14"/>
    </row>
    <row r="672" spans="1:31">
      <c r="A672" s="14"/>
      <c r="B672" s="14"/>
      <c r="C672" s="41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5"/>
      <c r="Q672" s="2"/>
      <c r="R672" s="41"/>
      <c r="S672" s="14"/>
      <c r="T672" s="14"/>
      <c r="U672" s="14"/>
      <c r="V672" s="14"/>
      <c r="W672" s="14"/>
      <c r="X672" s="14"/>
      <c r="Y672" s="14"/>
      <c r="Z672" s="14"/>
      <c r="AA672" s="14"/>
      <c r="AB672" s="14"/>
      <c r="AC672" s="14"/>
      <c r="AD672" s="14"/>
      <c r="AE672" s="14"/>
    </row>
    <row r="673" spans="1:31">
      <c r="A673" s="14"/>
      <c r="B673" s="14"/>
      <c r="C673" s="41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5"/>
      <c r="Q673" s="2"/>
      <c r="R673" s="41"/>
      <c r="S673" s="14"/>
      <c r="T673" s="14"/>
      <c r="U673" s="14"/>
      <c r="V673" s="14"/>
      <c r="W673" s="14"/>
      <c r="X673" s="14"/>
      <c r="Y673" s="14"/>
      <c r="Z673" s="14"/>
      <c r="AA673" s="14"/>
      <c r="AB673" s="14"/>
      <c r="AC673" s="14"/>
      <c r="AD673" s="14"/>
      <c r="AE673" s="14"/>
    </row>
    <row r="674" spans="1:31">
      <c r="A674" s="14"/>
      <c r="B674" s="14"/>
      <c r="C674" s="41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5"/>
      <c r="Q674" s="2"/>
      <c r="R674" s="41"/>
      <c r="S674" s="14"/>
      <c r="T674" s="14"/>
      <c r="U674" s="14"/>
      <c r="V674" s="14"/>
      <c r="W674" s="14"/>
      <c r="X674" s="14"/>
      <c r="Y674" s="14"/>
      <c r="Z674" s="14"/>
      <c r="AA674" s="14"/>
      <c r="AB674" s="14"/>
      <c r="AC674" s="14"/>
      <c r="AD674" s="14"/>
      <c r="AE674" s="14"/>
    </row>
    <row r="675" spans="1:31">
      <c r="A675" s="14"/>
      <c r="B675" s="14"/>
      <c r="C675" s="41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5"/>
      <c r="Q675" s="2"/>
      <c r="R675" s="41"/>
      <c r="S675" s="14"/>
      <c r="T675" s="14"/>
      <c r="U675" s="14"/>
      <c r="V675" s="14"/>
      <c r="W675" s="14"/>
      <c r="X675" s="14"/>
      <c r="Y675" s="14"/>
      <c r="Z675" s="14"/>
      <c r="AA675" s="14"/>
      <c r="AB675" s="14"/>
      <c r="AC675" s="14"/>
      <c r="AD675" s="14"/>
      <c r="AE675" s="14"/>
    </row>
    <row r="676" spans="1:31">
      <c r="A676" s="14"/>
      <c r="B676" s="14"/>
      <c r="C676" s="41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5"/>
      <c r="Q676" s="2"/>
      <c r="R676" s="41"/>
      <c r="S676" s="14"/>
      <c r="T676" s="14"/>
      <c r="U676" s="14"/>
      <c r="V676" s="14"/>
      <c r="W676" s="14"/>
      <c r="X676" s="14"/>
      <c r="Y676" s="14"/>
      <c r="Z676" s="14"/>
      <c r="AA676" s="14"/>
      <c r="AB676" s="14"/>
      <c r="AC676" s="14"/>
      <c r="AD676" s="14"/>
      <c r="AE676" s="14"/>
    </row>
    <row r="677" spans="1:31">
      <c r="A677" s="14"/>
      <c r="B677" s="14"/>
      <c r="C677" s="41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5"/>
      <c r="Q677" s="2"/>
      <c r="R677" s="41"/>
      <c r="S677" s="14"/>
      <c r="T677" s="14"/>
      <c r="U677" s="14"/>
      <c r="V677" s="14"/>
      <c r="W677" s="14"/>
      <c r="X677" s="14"/>
      <c r="Y677" s="14"/>
      <c r="Z677" s="14"/>
      <c r="AA677" s="14"/>
      <c r="AB677" s="14"/>
      <c r="AC677" s="14"/>
      <c r="AD677" s="14"/>
      <c r="AE677" s="14"/>
    </row>
    <row r="678" spans="1:31">
      <c r="A678" s="14"/>
      <c r="B678" s="14"/>
      <c r="C678" s="41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5"/>
      <c r="Q678" s="2"/>
      <c r="R678" s="41"/>
      <c r="S678" s="14"/>
      <c r="T678" s="14"/>
      <c r="U678" s="14"/>
      <c r="V678" s="14"/>
      <c r="W678" s="14"/>
      <c r="X678" s="14"/>
      <c r="Y678" s="14"/>
      <c r="Z678" s="14"/>
      <c r="AA678" s="14"/>
      <c r="AB678" s="14"/>
      <c r="AC678" s="14"/>
      <c r="AD678" s="14"/>
      <c r="AE678" s="14"/>
    </row>
    <row r="679" spans="1:31">
      <c r="A679" s="14"/>
      <c r="B679" s="14"/>
      <c r="C679" s="41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5"/>
      <c r="Q679" s="2"/>
      <c r="R679" s="41"/>
      <c r="S679" s="14"/>
      <c r="T679" s="14"/>
      <c r="U679" s="14"/>
      <c r="V679" s="14"/>
      <c r="W679" s="14"/>
      <c r="X679" s="14"/>
      <c r="Y679" s="14"/>
      <c r="Z679" s="14"/>
      <c r="AA679" s="14"/>
      <c r="AB679" s="14"/>
      <c r="AC679" s="14"/>
      <c r="AD679" s="14"/>
      <c r="AE679" s="14"/>
    </row>
    <row r="680" spans="1:31">
      <c r="A680" s="14"/>
      <c r="B680" s="14"/>
      <c r="C680" s="41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5"/>
      <c r="Q680" s="2"/>
      <c r="R680" s="41"/>
      <c r="S680" s="14"/>
      <c r="T680" s="14"/>
      <c r="U680" s="14"/>
      <c r="V680" s="14"/>
      <c r="W680" s="14"/>
      <c r="X680" s="14"/>
      <c r="Y680" s="14"/>
      <c r="Z680" s="14"/>
      <c r="AA680" s="14"/>
      <c r="AB680" s="14"/>
      <c r="AC680" s="14"/>
      <c r="AD680" s="14"/>
      <c r="AE680" s="14"/>
    </row>
    <row r="681" spans="1:31">
      <c r="A681" s="14"/>
      <c r="B681" s="14"/>
      <c r="C681" s="41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5"/>
      <c r="Q681" s="2"/>
      <c r="R681" s="41"/>
      <c r="S681" s="14"/>
      <c r="T681" s="14"/>
      <c r="U681" s="14"/>
      <c r="V681" s="14"/>
      <c r="W681" s="14"/>
      <c r="X681" s="14"/>
      <c r="Y681" s="14"/>
      <c r="Z681" s="14"/>
      <c r="AA681" s="14"/>
      <c r="AB681" s="14"/>
      <c r="AC681" s="14"/>
      <c r="AD681" s="14"/>
      <c r="AE681" s="14"/>
    </row>
    <row r="682" spans="1:31">
      <c r="A682" s="14"/>
      <c r="B682" s="14"/>
      <c r="C682" s="41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5"/>
      <c r="Q682" s="2"/>
      <c r="R682" s="41"/>
      <c r="S682" s="14"/>
      <c r="T682" s="14"/>
      <c r="U682" s="14"/>
      <c r="V682" s="14"/>
      <c r="W682" s="14"/>
      <c r="X682" s="14"/>
      <c r="Y682" s="14"/>
      <c r="Z682" s="14"/>
      <c r="AA682" s="14"/>
      <c r="AB682" s="14"/>
      <c r="AC682" s="14"/>
      <c r="AD682" s="14"/>
      <c r="AE682" s="14"/>
    </row>
    <row r="683" spans="1:31">
      <c r="A683" s="14"/>
      <c r="B683" s="14"/>
      <c r="C683" s="41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5"/>
      <c r="Q683" s="2"/>
      <c r="R683" s="41"/>
      <c r="S683" s="14"/>
      <c r="T683" s="14"/>
      <c r="U683" s="14"/>
      <c r="V683" s="14"/>
      <c r="W683" s="14"/>
      <c r="X683" s="14"/>
      <c r="Y683" s="14"/>
      <c r="Z683" s="14"/>
      <c r="AA683" s="14"/>
      <c r="AB683" s="14"/>
      <c r="AC683" s="14"/>
      <c r="AD683" s="14"/>
      <c r="AE683" s="14"/>
    </row>
    <row r="684" spans="1:31">
      <c r="A684" s="14"/>
      <c r="B684" s="14"/>
      <c r="C684" s="41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5"/>
      <c r="Q684" s="2"/>
      <c r="R684" s="41"/>
      <c r="S684" s="14"/>
      <c r="T684" s="14"/>
      <c r="U684" s="14"/>
      <c r="V684" s="14"/>
      <c r="W684" s="14"/>
      <c r="X684" s="14"/>
      <c r="Y684" s="14"/>
      <c r="Z684" s="14"/>
      <c r="AA684" s="14"/>
      <c r="AB684" s="14"/>
      <c r="AC684" s="14"/>
      <c r="AD684" s="14"/>
      <c r="AE684" s="14"/>
    </row>
    <row r="685" spans="1:31">
      <c r="A685" s="14"/>
      <c r="B685" s="14"/>
      <c r="C685" s="41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5"/>
      <c r="Q685" s="2"/>
      <c r="R685" s="41"/>
      <c r="S685" s="14"/>
      <c r="T685" s="14"/>
      <c r="U685" s="14"/>
      <c r="V685" s="14"/>
      <c r="W685" s="14"/>
      <c r="X685" s="14"/>
      <c r="Y685" s="14"/>
      <c r="Z685" s="14"/>
      <c r="AA685" s="14"/>
      <c r="AB685" s="14"/>
      <c r="AC685" s="14"/>
      <c r="AD685" s="14"/>
      <c r="AE685" s="14"/>
    </row>
    <row r="686" spans="1:31">
      <c r="A686" s="14"/>
      <c r="B686" s="14"/>
      <c r="C686" s="41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5"/>
      <c r="Q686" s="2"/>
      <c r="R686" s="41"/>
      <c r="S686" s="14"/>
      <c r="T686" s="14"/>
      <c r="U686" s="14"/>
      <c r="V686" s="14"/>
      <c r="W686" s="14"/>
      <c r="X686" s="14"/>
      <c r="Y686" s="14"/>
      <c r="Z686" s="14"/>
      <c r="AA686" s="14"/>
      <c r="AB686" s="14"/>
      <c r="AC686" s="14"/>
      <c r="AD686" s="14"/>
      <c r="AE686" s="14"/>
    </row>
    <row r="687" spans="1:31">
      <c r="A687" s="14"/>
      <c r="B687" s="14"/>
      <c r="C687" s="41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5"/>
      <c r="Q687" s="2"/>
      <c r="R687" s="41"/>
      <c r="S687" s="14"/>
      <c r="T687" s="14"/>
      <c r="U687" s="14"/>
      <c r="V687" s="14"/>
      <c r="W687" s="14"/>
      <c r="X687" s="14"/>
      <c r="Y687" s="14"/>
      <c r="Z687" s="14"/>
      <c r="AA687" s="14"/>
      <c r="AB687" s="14"/>
      <c r="AC687" s="14"/>
      <c r="AD687" s="14"/>
      <c r="AE687" s="14"/>
    </row>
    <row r="688" spans="1:31">
      <c r="A688" s="14"/>
      <c r="B688" s="14"/>
      <c r="C688" s="41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5"/>
      <c r="Q688" s="2"/>
      <c r="R688" s="41"/>
      <c r="S688" s="14"/>
      <c r="T688" s="14"/>
      <c r="U688" s="14"/>
      <c r="V688" s="14"/>
      <c r="W688" s="14"/>
      <c r="X688" s="14"/>
      <c r="Y688" s="14"/>
      <c r="Z688" s="14"/>
      <c r="AA688" s="14"/>
      <c r="AB688" s="14"/>
      <c r="AC688" s="14"/>
      <c r="AD688" s="14"/>
      <c r="AE688" s="14"/>
    </row>
    <row r="689" spans="1:31">
      <c r="A689" s="14"/>
      <c r="B689" s="14"/>
      <c r="C689" s="41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5"/>
      <c r="Q689" s="2"/>
      <c r="R689" s="41"/>
      <c r="S689" s="14"/>
      <c r="T689" s="14"/>
      <c r="U689" s="14"/>
      <c r="V689" s="14"/>
      <c r="W689" s="14"/>
      <c r="X689" s="14"/>
      <c r="Y689" s="14"/>
      <c r="Z689" s="14"/>
      <c r="AA689" s="14"/>
      <c r="AB689" s="14"/>
      <c r="AC689" s="14"/>
      <c r="AD689" s="14"/>
      <c r="AE689" s="14"/>
    </row>
    <row r="690" spans="1:31">
      <c r="A690" s="14"/>
      <c r="B690" s="14"/>
      <c r="C690" s="41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5"/>
      <c r="Q690" s="2"/>
      <c r="R690" s="41"/>
      <c r="S690" s="14"/>
      <c r="T690" s="14"/>
      <c r="U690" s="14"/>
      <c r="V690" s="14"/>
      <c r="W690" s="14"/>
      <c r="X690" s="14"/>
      <c r="Y690" s="14"/>
      <c r="Z690" s="14"/>
      <c r="AA690" s="14"/>
      <c r="AB690" s="14"/>
      <c r="AC690" s="14"/>
      <c r="AD690" s="14"/>
      <c r="AE690" s="14"/>
    </row>
    <row r="691" spans="1:31">
      <c r="A691" s="14"/>
      <c r="B691" s="14"/>
      <c r="C691" s="41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5"/>
      <c r="Q691" s="2"/>
      <c r="R691" s="41"/>
      <c r="S691" s="14"/>
      <c r="T691" s="14"/>
      <c r="U691" s="14"/>
      <c r="V691" s="14"/>
      <c r="W691" s="14"/>
      <c r="X691" s="14"/>
      <c r="Y691" s="14"/>
      <c r="Z691" s="14"/>
      <c r="AA691" s="14"/>
      <c r="AB691" s="14"/>
      <c r="AC691" s="14"/>
      <c r="AD691" s="14"/>
      <c r="AE691" s="14"/>
    </row>
    <row r="692" spans="1:31">
      <c r="A692" s="14"/>
      <c r="B692" s="14"/>
      <c r="C692" s="41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5"/>
      <c r="Q692" s="2"/>
      <c r="R692" s="41"/>
      <c r="S692" s="14"/>
      <c r="T692" s="14"/>
      <c r="U692" s="14"/>
      <c r="V692" s="14"/>
      <c r="W692" s="14"/>
      <c r="X692" s="14"/>
      <c r="Y692" s="14"/>
      <c r="Z692" s="14"/>
      <c r="AA692" s="14"/>
      <c r="AB692" s="14"/>
      <c r="AC692" s="14"/>
      <c r="AD692" s="14"/>
      <c r="AE692" s="14"/>
    </row>
    <row r="693" spans="1:31">
      <c r="A693" s="14"/>
      <c r="B693" s="14"/>
      <c r="C693" s="41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5"/>
      <c r="Q693" s="2"/>
      <c r="R693" s="41"/>
      <c r="S693" s="14"/>
      <c r="T693" s="14"/>
      <c r="U693" s="14"/>
      <c r="V693" s="14"/>
      <c r="W693" s="14"/>
      <c r="X693" s="14"/>
      <c r="Y693" s="14"/>
      <c r="Z693" s="14"/>
      <c r="AA693" s="14"/>
      <c r="AB693" s="14"/>
      <c r="AC693" s="14"/>
      <c r="AD693" s="14"/>
      <c r="AE693" s="14"/>
    </row>
    <row r="694" spans="1:31">
      <c r="A694" s="14"/>
      <c r="B694" s="14"/>
      <c r="C694" s="41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5"/>
      <c r="Q694" s="2"/>
      <c r="R694" s="41"/>
      <c r="S694" s="14"/>
      <c r="T694" s="14"/>
      <c r="U694" s="14"/>
      <c r="V694" s="14"/>
      <c r="W694" s="14"/>
      <c r="X694" s="14"/>
      <c r="Y694" s="14"/>
      <c r="Z694" s="14"/>
      <c r="AA694" s="14"/>
      <c r="AB694" s="14"/>
      <c r="AC694" s="14"/>
      <c r="AD694" s="14"/>
      <c r="AE694" s="14"/>
    </row>
    <row r="695" spans="1:31">
      <c r="A695" s="14"/>
      <c r="B695" s="14"/>
      <c r="C695" s="41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5"/>
      <c r="Q695" s="2"/>
      <c r="R695" s="41"/>
      <c r="S695" s="14"/>
      <c r="T695" s="14"/>
      <c r="U695" s="14"/>
      <c r="V695" s="14"/>
      <c r="W695" s="14"/>
      <c r="X695" s="14"/>
      <c r="Y695" s="14"/>
      <c r="Z695" s="14"/>
      <c r="AA695" s="14"/>
      <c r="AB695" s="14"/>
      <c r="AC695" s="14"/>
      <c r="AD695" s="14"/>
      <c r="AE695" s="14"/>
    </row>
    <row r="696" spans="1:31">
      <c r="A696" s="14"/>
      <c r="B696" s="14"/>
      <c r="C696" s="41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5"/>
      <c r="Q696" s="2"/>
      <c r="R696" s="41"/>
      <c r="S696" s="14"/>
      <c r="T696" s="14"/>
      <c r="U696" s="14"/>
      <c r="V696" s="14"/>
      <c r="W696" s="14"/>
      <c r="X696" s="14"/>
      <c r="Y696" s="14"/>
      <c r="Z696" s="14"/>
      <c r="AA696" s="14"/>
      <c r="AB696" s="14"/>
      <c r="AC696" s="14"/>
      <c r="AD696" s="14"/>
      <c r="AE696" s="14"/>
    </row>
    <row r="697" spans="1:31">
      <c r="A697" s="14"/>
      <c r="B697" s="14"/>
      <c r="C697" s="41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5"/>
      <c r="Q697" s="2"/>
      <c r="R697" s="41"/>
      <c r="S697" s="14"/>
      <c r="T697" s="14"/>
      <c r="U697" s="14"/>
      <c r="V697" s="14"/>
      <c r="W697" s="14"/>
      <c r="X697" s="14"/>
      <c r="Y697" s="14"/>
      <c r="Z697" s="14"/>
      <c r="AA697" s="14"/>
      <c r="AB697" s="14"/>
      <c r="AC697" s="14"/>
      <c r="AD697" s="14"/>
      <c r="AE697" s="14"/>
    </row>
    <row r="698" spans="1:31">
      <c r="A698" s="14"/>
      <c r="B698" s="14"/>
      <c r="C698" s="41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5"/>
      <c r="Q698" s="2"/>
      <c r="R698" s="41"/>
      <c r="S698" s="14"/>
      <c r="T698" s="14"/>
      <c r="U698" s="14"/>
      <c r="V698" s="14"/>
      <c r="W698" s="14"/>
      <c r="X698" s="14"/>
      <c r="Y698" s="14"/>
      <c r="Z698" s="14"/>
      <c r="AA698" s="14"/>
      <c r="AB698" s="14"/>
      <c r="AC698" s="14"/>
      <c r="AD698" s="14"/>
      <c r="AE698" s="14"/>
    </row>
    <row r="699" spans="1:31">
      <c r="A699" s="14"/>
      <c r="B699" s="14"/>
      <c r="C699" s="41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5"/>
      <c r="Q699" s="2"/>
      <c r="R699" s="41"/>
      <c r="S699" s="14"/>
      <c r="T699" s="14"/>
      <c r="U699" s="14"/>
      <c r="V699" s="14"/>
      <c r="W699" s="14"/>
      <c r="X699" s="14"/>
      <c r="Y699" s="14"/>
      <c r="Z699" s="14"/>
      <c r="AA699" s="14"/>
      <c r="AB699" s="14"/>
      <c r="AC699" s="14"/>
      <c r="AD699" s="14"/>
      <c r="AE699" s="14"/>
    </row>
    <row r="700" spans="1:31">
      <c r="A700" s="14"/>
      <c r="B700" s="14"/>
      <c r="C700" s="41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5"/>
      <c r="Q700" s="2"/>
      <c r="R700" s="41"/>
      <c r="S700" s="14"/>
      <c r="T700" s="14"/>
      <c r="U700" s="14"/>
      <c r="V700" s="14"/>
      <c r="W700" s="14"/>
      <c r="X700" s="14"/>
      <c r="Y700" s="14"/>
      <c r="Z700" s="14"/>
      <c r="AA700" s="14"/>
      <c r="AB700" s="14"/>
      <c r="AC700" s="14"/>
      <c r="AD700" s="14"/>
      <c r="AE700" s="14"/>
    </row>
    <row r="701" spans="1:31">
      <c r="A701" s="14"/>
      <c r="B701" s="14"/>
      <c r="C701" s="41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5"/>
      <c r="Q701" s="2"/>
      <c r="R701" s="41"/>
      <c r="S701" s="14"/>
      <c r="T701" s="14"/>
      <c r="U701" s="14"/>
      <c r="V701" s="14"/>
      <c r="W701" s="14"/>
      <c r="X701" s="14"/>
      <c r="Y701" s="14"/>
      <c r="Z701" s="14"/>
      <c r="AA701" s="14"/>
      <c r="AB701" s="14"/>
      <c r="AC701" s="14"/>
      <c r="AD701" s="14"/>
      <c r="AE701" s="14"/>
    </row>
    <row r="702" spans="1:31">
      <c r="A702" s="14"/>
      <c r="B702" s="14"/>
      <c r="C702" s="41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5"/>
      <c r="Q702" s="2"/>
      <c r="R702" s="41"/>
      <c r="S702" s="14"/>
      <c r="T702" s="14"/>
      <c r="U702" s="14"/>
      <c r="V702" s="14"/>
      <c r="W702" s="14"/>
      <c r="X702" s="14"/>
      <c r="Y702" s="14"/>
      <c r="Z702" s="14"/>
      <c r="AA702" s="14"/>
      <c r="AB702" s="14"/>
      <c r="AC702" s="14"/>
      <c r="AD702" s="14"/>
      <c r="AE702" s="14"/>
    </row>
    <row r="703" spans="1:31">
      <c r="A703" s="14"/>
      <c r="B703" s="14"/>
      <c r="C703" s="41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5"/>
      <c r="Q703" s="2"/>
      <c r="R703" s="41"/>
      <c r="S703" s="14"/>
      <c r="T703" s="14"/>
      <c r="U703" s="14"/>
      <c r="V703" s="14"/>
      <c r="W703" s="14"/>
      <c r="X703" s="14"/>
      <c r="Y703" s="14"/>
      <c r="Z703" s="14"/>
      <c r="AA703" s="14"/>
      <c r="AB703" s="14"/>
      <c r="AC703" s="14"/>
      <c r="AD703" s="14"/>
      <c r="AE703" s="14"/>
    </row>
    <row r="704" spans="1:31">
      <c r="A704" s="14"/>
      <c r="B704" s="14"/>
      <c r="C704" s="41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5"/>
      <c r="Q704" s="2"/>
      <c r="R704" s="41"/>
      <c r="S704" s="14"/>
      <c r="T704" s="14"/>
      <c r="U704" s="14"/>
      <c r="V704" s="14"/>
      <c r="W704" s="14"/>
      <c r="X704" s="14"/>
      <c r="Y704" s="14"/>
      <c r="Z704" s="14"/>
      <c r="AA704" s="14"/>
      <c r="AB704" s="14"/>
      <c r="AC704" s="14"/>
      <c r="AD704" s="14"/>
      <c r="AE704" s="14"/>
    </row>
    <row r="705" spans="1:31">
      <c r="A705" s="14"/>
      <c r="B705" s="14"/>
      <c r="C705" s="41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5"/>
      <c r="Q705" s="2"/>
      <c r="R705" s="41"/>
      <c r="S705" s="14"/>
      <c r="T705" s="14"/>
      <c r="U705" s="14"/>
      <c r="V705" s="14"/>
      <c r="W705" s="14"/>
      <c r="X705" s="14"/>
      <c r="Y705" s="14"/>
      <c r="Z705" s="14"/>
      <c r="AA705" s="14"/>
      <c r="AB705" s="14"/>
      <c r="AC705" s="14"/>
      <c r="AD705" s="14"/>
      <c r="AE705" s="14"/>
    </row>
    <row r="706" spans="1:31">
      <c r="A706" s="14"/>
      <c r="B706" s="14"/>
      <c r="C706" s="41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5"/>
      <c r="Q706" s="2"/>
      <c r="R706" s="41"/>
      <c r="S706" s="14"/>
      <c r="T706" s="14"/>
      <c r="U706" s="14"/>
      <c r="V706" s="14"/>
      <c r="W706" s="14"/>
      <c r="X706" s="14"/>
      <c r="Y706" s="14"/>
      <c r="Z706" s="14"/>
      <c r="AA706" s="14"/>
      <c r="AB706" s="14"/>
      <c r="AC706" s="14"/>
      <c r="AD706" s="14"/>
      <c r="AE706" s="14"/>
    </row>
    <row r="707" spans="1:31">
      <c r="A707" s="14"/>
      <c r="B707" s="14"/>
      <c r="C707" s="41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5"/>
      <c r="Q707" s="2"/>
      <c r="R707" s="41"/>
      <c r="S707" s="14"/>
      <c r="T707" s="14"/>
      <c r="U707" s="14"/>
      <c r="V707" s="14"/>
      <c r="W707" s="14"/>
      <c r="X707" s="14"/>
      <c r="Y707" s="14"/>
      <c r="Z707" s="14"/>
      <c r="AA707" s="14"/>
      <c r="AB707" s="14"/>
      <c r="AC707" s="14"/>
      <c r="AD707" s="14"/>
      <c r="AE707" s="14"/>
    </row>
    <row r="708" spans="1:31">
      <c r="A708" s="14"/>
      <c r="B708" s="14"/>
      <c r="C708" s="41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5"/>
      <c r="Q708" s="2"/>
      <c r="R708" s="41"/>
      <c r="S708" s="14"/>
      <c r="T708" s="14"/>
      <c r="U708" s="14"/>
      <c r="V708" s="14"/>
      <c r="W708" s="14"/>
      <c r="X708" s="14"/>
      <c r="Y708" s="14"/>
      <c r="Z708" s="14"/>
      <c r="AA708" s="14"/>
      <c r="AB708" s="14"/>
      <c r="AC708" s="14"/>
      <c r="AD708" s="14"/>
      <c r="AE708" s="14"/>
    </row>
    <row r="709" spans="1:31">
      <c r="A709" s="14"/>
      <c r="B709" s="14"/>
      <c r="C709" s="41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5"/>
      <c r="Q709" s="2"/>
      <c r="R709" s="41"/>
      <c r="S709" s="14"/>
      <c r="T709" s="14"/>
      <c r="U709" s="14"/>
      <c r="V709" s="14"/>
      <c r="W709" s="14"/>
      <c r="X709" s="14"/>
      <c r="Y709" s="14"/>
      <c r="Z709" s="14"/>
      <c r="AA709" s="14"/>
      <c r="AB709" s="14"/>
      <c r="AC709" s="14"/>
      <c r="AD709" s="14"/>
      <c r="AE709" s="14"/>
    </row>
    <row r="710" spans="1:31">
      <c r="A710" s="14"/>
      <c r="B710" s="14"/>
      <c r="C710" s="41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5"/>
      <c r="Q710" s="2"/>
      <c r="R710" s="41"/>
      <c r="S710" s="14"/>
      <c r="T710" s="14"/>
      <c r="U710" s="14"/>
      <c r="V710" s="14"/>
      <c r="W710" s="14"/>
      <c r="X710" s="14"/>
      <c r="Y710" s="14"/>
      <c r="Z710" s="14"/>
      <c r="AA710" s="14"/>
      <c r="AB710" s="14"/>
      <c r="AC710" s="14"/>
      <c r="AD710" s="14"/>
      <c r="AE710" s="14"/>
    </row>
    <row r="711" spans="1:31">
      <c r="A711" s="14"/>
      <c r="B711" s="14"/>
      <c r="C711" s="41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5"/>
      <c r="Q711" s="2"/>
      <c r="R711" s="41"/>
      <c r="S711" s="14"/>
      <c r="T711" s="14"/>
      <c r="U711" s="14"/>
      <c r="V711" s="14"/>
      <c r="W711" s="14"/>
      <c r="X711" s="14"/>
      <c r="Y711" s="14"/>
      <c r="Z711" s="14"/>
      <c r="AA711" s="14"/>
      <c r="AB711" s="14"/>
      <c r="AC711" s="14"/>
      <c r="AD711" s="14"/>
      <c r="AE711" s="14"/>
    </row>
    <row r="712" spans="1:31">
      <c r="A712" s="14"/>
      <c r="B712" s="14"/>
      <c r="C712" s="41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5"/>
      <c r="Q712" s="2"/>
      <c r="R712" s="41"/>
      <c r="S712" s="14"/>
      <c r="T712" s="14"/>
      <c r="U712" s="14"/>
      <c r="V712" s="14"/>
      <c r="W712" s="14"/>
      <c r="X712" s="14"/>
      <c r="Y712" s="14"/>
      <c r="Z712" s="14"/>
      <c r="AA712" s="14"/>
      <c r="AB712" s="14"/>
      <c r="AC712" s="14"/>
      <c r="AD712" s="14"/>
      <c r="AE712" s="14"/>
    </row>
    <row r="713" spans="1:31">
      <c r="A713" s="14"/>
      <c r="B713" s="14"/>
      <c r="C713" s="41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5"/>
      <c r="Q713" s="2"/>
      <c r="R713" s="41"/>
      <c r="S713" s="14"/>
      <c r="T713" s="14"/>
      <c r="U713" s="14"/>
      <c r="V713" s="14"/>
      <c r="W713" s="14"/>
      <c r="X713" s="14"/>
      <c r="Y713" s="14"/>
      <c r="Z713" s="14"/>
      <c r="AA713" s="14"/>
      <c r="AB713" s="14"/>
      <c r="AC713" s="14"/>
      <c r="AD713" s="14"/>
      <c r="AE713" s="14"/>
    </row>
    <row r="714" spans="1:31">
      <c r="A714" s="14"/>
      <c r="B714" s="14"/>
      <c r="C714" s="41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5"/>
      <c r="Q714" s="2"/>
      <c r="R714" s="41"/>
      <c r="S714" s="14"/>
      <c r="T714" s="14"/>
      <c r="U714" s="14"/>
      <c r="V714" s="14"/>
      <c r="W714" s="14"/>
      <c r="X714" s="14"/>
      <c r="Y714" s="14"/>
      <c r="Z714" s="14"/>
      <c r="AA714" s="14"/>
      <c r="AB714" s="14"/>
      <c r="AC714" s="14"/>
      <c r="AD714" s="14"/>
      <c r="AE714" s="14"/>
    </row>
    <row r="715" spans="1:31">
      <c r="A715" s="14"/>
      <c r="B715" s="14"/>
      <c r="C715" s="41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5"/>
      <c r="Q715" s="2"/>
      <c r="R715" s="14"/>
      <c r="S715" s="14"/>
      <c r="T715" s="14"/>
      <c r="U715" s="14"/>
      <c r="V715" s="14"/>
      <c r="W715" s="14"/>
      <c r="X715" s="14"/>
      <c r="Y715" s="14"/>
      <c r="Z715" s="14"/>
      <c r="AA715" s="14"/>
      <c r="AB715" s="14"/>
      <c r="AC715" s="14"/>
      <c r="AD715" s="14"/>
      <c r="AE715" s="14"/>
    </row>
    <row r="716" spans="1:31">
      <c r="A716" s="14"/>
      <c r="B716" s="14"/>
      <c r="C716" s="41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5"/>
      <c r="Q716" s="2"/>
      <c r="R716" s="14"/>
      <c r="S716" s="14"/>
      <c r="T716" s="14"/>
      <c r="U716" s="14"/>
      <c r="V716" s="14"/>
      <c r="W716" s="14"/>
      <c r="X716" s="14"/>
      <c r="Y716" s="14"/>
      <c r="Z716" s="14"/>
      <c r="AA716" s="14"/>
      <c r="AB716" s="14"/>
      <c r="AC716" s="14"/>
      <c r="AD716" s="14"/>
      <c r="AE716" s="14"/>
    </row>
    <row r="717" spans="1:31">
      <c r="A717" s="14"/>
      <c r="B717" s="14"/>
      <c r="C717" s="41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5"/>
      <c r="Q717" s="2"/>
      <c r="R717" s="14"/>
      <c r="S717" s="14"/>
      <c r="T717" s="14"/>
      <c r="U717" s="14"/>
      <c r="V717" s="14"/>
      <c r="W717" s="14"/>
      <c r="X717" s="14"/>
      <c r="Y717" s="14"/>
      <c r="Z717" s="14"/>
      <c r="AA717" s="14"/>
      <c r="AB717" s="14"/>
      <c r="AC717" s="14"/>
      <c r="AD717" s="14"/>
      <c r="AE717" s="14"/>
    </row>
    <row r="718" spans="1:31">
      <c r="A718" s="14"/>
      <c r="B718" s="14"/>
      <c r="C718" s="41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5"/>
      <c r="Q718" s="2"/>
      <c r="R718" s="14"/>
      <c r="S718" s="14"/>
      <c r="T718" s="14"/>
      <c r="U718" s="14"/>
      <c r="V718" s="14"/>
      <c r="W718" s="14"/>
      <c r="X718" s="14"/>
      <c r="Y718" s="14"/>
      <c r="Z718" s="14"/>
      <c r="AA718" s="14"/>
      <c r="AB718" s="14"/>
      <c r="AC718" s="14"/>
      <c r="AD718" s="14"/>
      <c r="AE718" s="14"/>
    </row>
    <row r="719" spans="1:31">
      <c r="A719" s="14"/>
      <c r="B719" s="14"/>
      <c r="C719" s="41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5"/>
      <c r="Q719" s="2"/>
      <c r="R719" s="14"/>
      <c r="S719" s="14"/>
      <c r="T719" s="14"/>
      <c r="U719" s="14"/>
      <c r="V719" s="14"/>
      <c r="W719" s="14"/>
      <c r="X719" s="14"/>
      <c r="Y719" s="14"/>
      <c r="Z719" s="14"/>
      <c r="AA719" s="14"/>
      <c r="AB719" s="14"/>
      <c r="AC719" s="14"/>
      <c r="AD719" s="14"/>
      <c r="AE719" s="14"/>
    </row>
    <row r="720" spans="1:31">
      <c r="A720" s="14"/>
      <c r="B720" s="14"/>
      <c r="C720" s="41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5"/>
      <c r="Q720" s="2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4"/>
      <c r="AC720" s="14"/>
      <c r="AD720" s="14"/>
      <c r="AE720" s="14"/>
    </row>
    <row r="721" spans="1:31">
      <c r="A721" s="14"/>
      <c r="B721" s="14"/>
      <c r="C721" s="41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5"/>
      <c r="Q721" s="2"/>
      <c r="R721" s="14"/>
      <c r="S721" s="14"/>
      <c r="T721" s="14"/>
      <c r="U721" s="14"/>
      <c r="V721" s="14"/>
      <c r="W721" s="14"/>
      <c r="X721" s="14"/>
      <c r="Y721" s="14"/>
      <c r="Z721" s="14"/>
      <c r="AA721" s="14"/>
      <c r="AB721" s="14"/>
      <c r="AC721" s="14"/>
      <c r="AD721" s="14"/>
      <c r="AE721" s="14"/>
    </row>
    <row r="722" spans="1:31">
      <c r="A722" s="14"/>
      <c r="B722" s="14"/>
      <c r="C722" s="41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5"/>
      <c r="Q722" s="2"/>
      <c r="R722" s="14"/>
      <c r="S722" s="14"/>
      <c r="T722" s="14"/>
      <c r="U722" s="14"/>
      <c r="V722" s="14"/>
      <c r="W722" s="14"/>
      <c r="X722" s="14"/>
      <c r="Y722" s="14"/>
      <c r="Z722" s="14"/>
      <c r="AA722" s="14"/>
      <c r="AB722" s="14"/>
      <c r="AC722" s="14"/>
      <c r="AD722" s="14"/>
      <c r="AE722" s="14"/>
    </row>
    <row r="723" spans="1:31">
      <c r="A723" s="14"/>
      <c r="B723" s="14"/>
      <c r="C723" s="41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5"/>
      <c r="Q723" s="2"/>
      <c r="R723" s="14"/>
      <c r="S723" s="14"/>
      <c r="T723" s="14"/>
      <c r="U723" s="14"/>
      <c r="V723" s="14"/>
      <c r="W723" s="14"/>
      <c r="X723" s="14"/>
      <c r="Y723" s="14"/>
      <c r="Z723" s="14"/>
      <c r="AA723" s="14"/>
      <c r="AB723" s="14"/>
      <c r="AC723" s="14"/>
      <c r="AD723" s="14"/>
      <c r="AE723" s="14"/>
    </row>
    <row r="724" spans="1:31">
      <c r="A724" s="14"/>
      <c r="B724" s="14"/>
      <c r="C724" s="41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5"/>
      <c r="Q724" s="2"/>
      <c r="R724" s="14"/>
      <c r="S724" s="14"/>
      <c r="T724" s="14"/>
      <c r="U724" s="14"/>
      <c r="V724" s="14"/>
      <c r="W724" s="14"/>
      <c r="X724" s="14"/>
      <c r="Y724" s="14"/>
      <c r="Z724" s="14"/>
      <c r="AA724" s="14"/>
      <c r="AB724" s="14"/>
      <c r="AC724" s="14"/>
      <c r="AD724" s="14"/>
      <c r="AE724" s="14"/>
    </row>
    <row r="725" spans="1:31">
      <c r="A725" s="14"/>
      <c r="B725" s="14"/>
      <c r="C725" s="41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5"/>
      <c r="Q725" s="2"/>
      <c r="R725" s="14"/>
      <c r="S725" s="14"/>
      <c r="T725" s="14"/>
      <c r="U725" s="14"/>
      <c r="V725" s="14"/>
      <c r="W725" s="14"/>
      <c r="X725" s="14"/>
      <c r="Y725" s="14"/>
      <c r="Z725" s="14"/>
      <c r="AA725" s="14"/>
      <c r="AB725" s="14"/>
      <c r="AC725" s="14"/>
      <c r="AD725" s="14"/>
      <c r="AE725" s="14"/>
    </row>
    <row r="726" spans="1:31">
      <c r="A726" s="14"/>
      <c r="B726" s="14"/>
      <c r="C726" s="41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5"/>
      <c r="Q726" s="2"/>
      <c r="R726" s="14"/>
      <c r="S726" s="14"/>
      <c r="T726" s="14"/>
      <c r="U726" s="14"/>
      <c r="V726" s="14"/>
      <c r="W726" s="14"/>
      <c r="X726" s="14"/>
      <c r="Y726" s="14"/>
      <c r="Z726" s="14"/>
      <c r="AA726" s="14"/>
      <c r="AB726" s="14"/>
      <c r="AC726" s="14"/>
      <c r="AD726" s="14"/>
      <c r="AE726" s="14"/>
    </row>
    <row r="727" spans="1:31">
      <c r="A727" s="14"/>
      <c r="B727" s="14"/>
      <c r="C727" s="41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5"/>
      <c r="Q727" s="2"/>
      <c r="R727" s="14"/>
      <c r="S727" s="14"/>
      <c r="T727" s="14"/>
      <c r="U727" s="14"/>
      <c r="V727" s="14"/>
      <c r="W727" s="14"/>
      <c r="X727" s="14"/>
      <c r="Y727" s="14"/>
      <c r="Z727" s="14"/>
      <c r="AA727" s="14"/>
      <c r="AB727" s="14"/>
      <c r="AC727" s="14"/>
      <c r="AD727" s="14"/>
      <c r="AE727" s="14"/>
    </row>
    <row r="728" spans="1:31">
      <c r="A728" s="14"/>
      <c r="B728" s="14"/>
      <c r="C728" s="41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5"/>
      <c r="Q728" s="2"/>
      <c r="R728" s="14"/>
      <c r="S728" s="14"/>
      <c r="T728" s="14"/>
      <c r="U728" s="14"/>
      <c r="V728" s="14"/>
      <c r="W728" s="14"/>
      <c r="X728" s="14"/>
      <c r="Y728" s="14"/>
      <c r="Z728" s="14"/>
      <c r="AA728" s="14"/>
      <c r="AB728" s="14"/>
      <c r="AC728" s="14"/>
      <c r="AD728" s="14"/>
      <c r="AE728" s="14"/>
    </row>
    <row r="729" spans="1:31">
      <c r="A729" s="14"/>
      <c r="B729" s="14"/>
      <c r="C729" s="41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5"/>
      <c r="Q729" s="2"/>
      <c r="R729" s="14"/>
      <c r="S729" s="14"/>
      <c r="T729" s="14"/>
      <c r="U729" s="14"/>
      <c r="V729" s="14"/>
      <c r="W729" s="14"/>
      <c r="X729" s="14"/>
      <c r="Y729" s="14"/>
      <c r="Z729" s="14"/>
      <c r="AA729" s="14"/>
      <c r="AB729" s="14"/>
      <c r="AC729" s="14"/>
      <c r="AD729" s="14"/>
      <c r="AE729" s="14"/>
    </row>
    <row r="730" spans="1:31">
      <c r="A730" s="14"/>
      <c r="B730" s="14"/>
      <c r="C730" s="41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5"/>
      <c r="Q730" s="2"/>
      <c r="R730" s="14"/>
      <c r="S730" s="14"/>
      <c r="T730" s="14"/>
      <c r="U730" s="14"/>
      <c r="V730" s="14"/>
      <c r="W730" s="14"/>
      <c r="X730" s="14"/>
      <c r="Y730" s="14"/>
      <c r="Z730" s="14"/>
      <c r="AA730" s="14"/>
      <c r="AB730" s="14"/>
      <c r="AC730" s="14"/>
      <c r="AD730" s="14"/>
      <c r="AE730" s="14"/>
    </row>
    <row r="731" spans="1:31">
      <c r="A731" s="14"/>
      <c r="B731" s="14"/>
      <c r="C731" s="41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5"/>
      <c r="Q731" s="2"/>
      <c r="R731" s="14"/>
      <c r="S731" s="14"/>
      <c r="T731" s="14"/>
      <c r="U731" s="14"/>
      <c r="V731" s="14"/>
      <c r="W731" s="14"/>
      <c r="X731" s="14"/>
      <c r="Y731" s="14"/>
      <c r="Z731" s="14"/>
      <c r="AA731" s="14"/>
      <c r="AB731" s="14"/>
      <c r="AC731" s="14"/>
      <c r="AD731" s="14"/>
      <c r="AE731" s="14"/>
    </row>
    <row r="732" spans="1:31">
      <c r="A732" s="14"/>
      <c r="B732" s="14"/>
      <c r="C732" s="41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5"/>
      <c r="Q732" s="2"/>
      <c r="R732" s="14"/>
      <c r="S732" s="14"/>
      <c r="T732" s="14"/>
      <c r="U732" s="14"/>
      <c r="V732" s="14"/>
      <c r="W732" s="14"/>
      <c r="X732" s="14"/>
      <c r="Y732" s="14"/>
      <c r="Z732" s="14"/>
      <c r="AA732" s="14"/>
      <c r="AB732" s="14"/>
      <c r="AC732" s="14"/>
      <c r="AD732" s="14"/>
      <c r="AE732" s="14"/>
    </row>
    <row r="733" spans="1:31">
      <c r="A733" s="14"/>
      <c r="B733" s="14"/>
      <c r="C733" s="41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5"/>
      <c r="Q733" s="2"/>
      <c r="R733" s="14"/>
      <c r="S733" s="14"/>
      <c r="T733" s="14"/>
      <c r="U733" s="14"/>
      <c r="V733" s="14"/>
      <c r="W733" s="14"/>
      <c r="X733" s="14"/>
      <c r="Y733" s="14"/>
      <c r="Z733" s="14"/>
      <c r="AA733" s="14"/>
      <c r="AB733" s="14"/>
      <c r="AC733" s="14"/>
      <c r="AD733" s="14"/>
      <c r="AE733" s="14"/>
    </row>
    <row r="734" spans="1:31">
      <c r="A734" s="14"/>
      <c r="B734" s="14"/>
      <c r="C734" s="41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5"/>
      <c r="Q734" s="2"/>
      <c r="R734" s="14"/>
      <c r="S734" s="14"/>
      <c r="T734" s="14"/>
      <c r="U734" s="14"/>
      <c r="V734" s="14"/>
      <c r="W734" s="14"/>
      <c r="X734" s="14"/>
      <c r="Y734" s="14"/>
      <c r="Z734" s="14"/>
      <c r="AA734" s="14"/>
      <c r="AB734" s="14"/>
      <c r="AC734" s="14"/>
      <c r="AD734" s="14"/>
      <c r="AE734" s="14"/>
    </row>
    <row r="735" spans="1:31">
      <c r="A735" s="14"/>
      <c r="B735" s="14"/>
      <c r="C735" s="41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5"/>
      <c r="Q735" s="2"/>
      <c r="R735" s="14"/>
      <c r="S735" s="14"/>
      <c r="T735" s="14"/>
      <c r="U735" s="14"/>
      <c r="V735" s="14"/>
      <c r="W735" s="14"/>
      <c r="X735" s="14"/>
      <c r="Y735" s="14"/>
      <c r="Z735" s="14"/>
      <c r="AA735" s="14"/>
      <c r="AB735" s="14"/>
      <c r="AC735" s="14"/>
      <c r="AD735" s="14"/>
      <c r="AE735" s="14"/>
    </row>
    <row r="736" spans="1:31">
      <c r="A736" s="14"/>
      <c r="B736" s="14"/>
      <c r="C736" s="41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5"/>
      <c r="Q736" s="2"/>
      <c r="R736" s="14"/>
      <c r="S736" s="14"/>
      <c r="T736" s="14"/>
      <c r="U736" s="14"/>
      <c r="V736" s="14"/>
      <c r="W736" s="14"/>
      <c r="X736" s="14"/>
      <c r="Y736" s="14"/>
      <c r="Z736" s="14"/>
      <c r="AA736" s="14"/>
      <c r="AB736" s="14"/>
      <c r="AC736" s="14"/>
      <c r="AD736" s="14"/>
      <c r="AE736" s="14"/>
    </row>
    <row r="737" spans="1:31">
      <c r="A737" s="14"/>
      <c r="B737" s="14"/>
      <c r="C737" s="41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5"/>
      <c r="Q737" s="2"/>
      <c r="R737" s="14"/>
      <c r="S737" s="14"/>
      <c r="T737" s="14"/>
      <c r="U737" s="14"/>
      <c r="V737" s="14"/>
      <c r="W737" s="14"/>
      <c r="X737" s="14"/>
      <c r="Y737" s="14"/>
      <c r="Z737" s="14"/>
      <c r="AA737" s="14"/>
      <c r="AB737" s="14"/>
      <c r="AC737" s="14"/>
      <c r="AD737" s="14"/>
      <c r="AE737" s="14"/>
    </row>
    <row r="738" spans="1:31">
      <c r="A738" s="14"/>
      <c r="B738" s="14"/>
      <c r="C738" s="41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5"/>
      <c r="Q738" s="2"/>
      <c r="R738" s="14"/>
      <c r="S738" s="14"/>
      <c r="T738" s="14"/>
      <c r="U738" s="14"/>
      <c r="V738" s="14"/>
      <c r="W738" s="14"/>
      <c r="X738" s="14"/>
      <c r="Y738" s="14"/>
      <c r="Z738" s="14"/>
      <c r="AA738" s="14"/>
      <c r="AB738" s="14"/>
      <c r="AC738" s="14"/>
      <c r="AD738" s="14"/>
      <c r="AE738" s="14"/>
    </row>
    <row r="739" spans="1:31">
      <c r="A739" s="14"/>
      <c r="B739" s="14"/>
      <c r="C739" s="41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5"/>
      <c r="Q739" s="2"/>
      <c r="R739" s="14"/>
      <c r="S739" s="14"/>
      <c r="T739" s="14"/>
      <c r="U739" s="14"/>
      <c r="V739" s="14"/>
      <c r="W739" s="14"/>
      <c r="X739" s="14"/>
      <c r="Y739" s="14"/>
      <c r="Z739" s="14"/>
      <c r="AA739" s="14"/>
      <c r="AB739" s="14"/>
      <c r="AC739" s="14"/>
      <c r="AD739" s="14"/>
      <c r="AE739" s="14"/>
    </row>
    <row r="740" spans="1:31">
      <c r="A740" s="14"/>
      <c r="B740" s="14"/>
      <c r="C740" s="41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5"/>
      <c r="Q740" s="2"/>
      <c r="R740" s="14"/>
      <c r="S740" s="14"/>
      <c r="T740" s="14"/>
      <c r="U740" s="14"/>
      <c r="V740" s="14"/>
      <c r="W740" s="14"/>
      <c r="X740" s="14"/>
      <c r="Y740" s="14"/>
      <c r="Z740" s="14"/>
      <c r="AA740" s="14"/>
      <c r="AB740" s="14"/>
      <c r="AC740" s="14"/>
      <c r="AD740" s="14"/>
      <c r="AE740" s="14"/>
    </row>
    <row r="741" spans="1:31">
      <c r="A741" s="14"/>
      <c r="B741" s="14"/>
      <c r="C741" s="41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5"/>
      <c r="Q741" s="2"/>
      <c r="R741" s="14"/>
      <c r="S741" s="14"/>
      <c r="T741" s="14"/>
      <c r="U741" s="14"/>
      <c r="V741" s="14"/>
      <c r="W741" s="14"/>
      <c r="X741" s="14"/>
      <c r="Y741" s="14"/>
      <c r="Z741" s="14"/>
      <c r="AA741" s="14"/>
      <c r="AB741" s="14"/>
      <c r="AC741" s="14"/>
      <c r="AD741" s="14"/>
      <c r="AE741" s="14"/>
    </row>
    <row r="742" spans="1:31">
      <c r="A742" s="14"/>
      <c r="B742" s="14"/>
      <c r="C742" s="41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5"/>
      <c r="Q742" s="2"/>
      <c r="R742" s="14"/>
      <c r="S742" s="14"/>
      <c r="T742" s="14"/>
      <c r="U742" s="14"/>
      <c r="V742" s="14"/>
      <c r="W742" s="14"/>
      <c r="X742" s="14"/>
      <c r="Y742" s="14"/>
      <c r="Z742" s="14"/>
      <c r="AA742" s="14"/>
      <c r="AB742" s="14"/>
      <c r="AC742" s="14"/>
      <c r="AD742" s="14"/>
      <c r="AE742" s="14"/>
    </row>
    <row r="743" spans="1:31">
      <c r="A743" s="14"/>
      <c r="B743" s="14"/>
      <c r="C743" s="41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5"/>
      <c r="Q743" s="2"/>
      <c r="R743" s="14"/>
      <c r="S743" s="14"/>
      <c r="T743" s="14"/>
      <c r="U743" s="14"/>
      <c r="V743" s="14"/>
      <c r="W743" s="14"/>
      <c r="X743" s="14"/>
      <c r="Y743" s="14"/>
      <c r="Z743" s="14"/>
      <c r="AA743" s="14"/>
      <c r="AB743" s="14"/>
      <c r="AC743" s="14"/>
      <c r="AD743" s="14"/>
      <c r="AE743" s="14"/>
    </row>
    <row r="744" spans="1:31">
      <c r="A744" s="14"/>
      <c r="B744" s="14"/>
      <c r="C744" s="41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5"/>
      <c r="Q744" s="2"/>
      <c r="R744" s="14"/>
      <c r="S744" s="14"/>
      <c r="T744" s="14"/>
      <c r="U744" s="14"/>
      <c r="V744" s="14"/>
      <c r="W744" s="14"/>
      <c r="X744" s="14"/>
      <c r="Y744" s="14"/>
      <c r="Z744" s="14"/>
      <c r="AA744" s="14"/>
      <c r="AB744" s="14"/>
      <c r="AC744" s="14"/>
      <c r="AD744" s="14"/>
      <c r="AE744" s="14"/>
    </row>
    <row r="745" spans="1:31">
      <c r="A745" s="14"/>
      <c r="B745" s="14"/>
      <c r="C745" s="41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5"/>
      <c r="Q745" s="2"/>
      <c r="R745" s="14"/>
      <c r="S745" s="14"/>
      <c r="T745" s="14"/>
      <c r="U745" s="14"/>
      <c r="V745" s="14"/>
      <c r="W745" s="14"/>
      <c r="X745" s="14"/>
      <c r="Y745" s="14"/>
      <c r="Z745" s="14"/>
      <c r="AA745" s="14"/>
      <c r="AB745" s="14"/>
      <c r="AC745" s="14"/>
      <c r="AD745" s="14"/>
      <c r="AE745" s="14"/>
    </row>
    <row r="746" spans="1:31">
      <c r="A746" s="14"/>
      <c r="B746" s="14"/>
      <c r="C746" s="41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5"/>
      <c r="Q746" s="2"/>
      <c r="R746" s="14"/>
      <c r="S746" s="14"/>
      <c r="T746" s="14"/>
      <c r="U746" s="14"/>
      <c r="V746" s="14"/>
      <c r="W746" s="14"/>
      <c r="X746" s="14"/>
      <c r="Y746" s="14"/>
      <c r="Z746" s="14"/>
      <c r="AA746" s="14"/>
      <c r="AB746" s="14"/>
      <c r="AC746" s="14"/>
      <c r="AD746" s="14"/>
      <c r="AE746" s="14"/>
    </row>
    <row r="747" spans="1:31">
      <c r="A747" s="14"/>
      <c r="B747" s="14"/>
      <c r="C747" s="41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5"/>
      <c r="Q747" s="2"/>
      <c r="R747" s="14"/>
      <c r="S747" s="14"/>
      <c r="T747" s="14"/>
      <c r="U747" s="14"/>
      <c r="V747" s="14"/>
      <c r="W747" s="14"/>
      <c r="X747" s="14"/>
      <c r="Y747" s="14"/>
      <c r="Z747" s="14"/>
      <c r="AA747" s="14"/>
      <c r="AB747" s="14"/>
      <c r="AC747" s="14"/>
      <c r="AD747" s="14"/>
      <c r="AE747" s="14"/>
    </row>
    <row r="748" spans="1:31">
      <c r="A748" s="14"/>
      <c r="B748" s="14"/>
      <c r="C748" s="41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5"/>
      <c r="Q748" s="2"/>
      <c r="R748" s="14"/>
      <c r="S748" s="14"/>
      <c r="T748" s="14"/>
      <c r="U748" s="14"/>
      <c r="V748" s="14"/>
      <c r="W748" s="14"/>
      <c r="X748" s="14"/>
      <c r="Y748" s="14"/>
      <c r="Z748" s="14"/>
      <c r="AA748" s="14"/>
      <c r="AB748" s="14"/>
      <c r="AC748" s="14"/>
      <c r="AD748" s="14"/>
      <c r="AE748" s="14"/>
    </row>
    <row r="749" spans="1:31">
      <c r="A749" s="14"/>
      <c r="B749" s="14"/>
      <c r="C749" s="41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5"/>
      <c r="Q749" s="2"/>
      <c r="R749" s="14"/>
      <c r="S749" s="14"/>
      <c r="T749" s="14"/>
      <c r="U749" s="14"/>
      <c r="V749" s="14"/>
      <c r="W749" s="14"/>
      <c r="X749" s="14"/>
      <c r="Y749" s="14"/>
      <c r="Z749" s="14"/>
      <c r="AA749" s="14"/>
      <c r="AB749" s="14"/>
      <c r="AC749" s="14"/>
      <c r="AD749" s="14"/>
      <c r="AE749" s="14"/>
    </row>
    <row r="750" spans="1:31">
      <c r="A750" s="14"/>
      <c r="B750" s="14"/>
      <c r="C750" s="41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5"/>
      <c r="Q750" s="2"/>
      <c r="R750" s="14"/>
      <c r="S750" s="14"/>
      <c r="T750" s="14"/>
      <c r="U750" s="14"/>
      <c r="V750" s="14"/>
      <c r="W750" s="14"/>
      <c r="X750" s="14"/>
      <c r="Y750" s="14"/>
      <c r="Z750" s="14"/>
      <c r="AA750" s="14"/>
      <c r="AB750" s="14"/>
      <c r="AC750" s="14"/>
      <c r="AD750" s="14"/>
      <c r="AE750" s="14"/>
    </row>
    <row r="751" spans="1:31">
      <c r="A751" s="14"/>
      <c r="B751" s="14"/>
      <c r="C751" s="41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5"/>
      <c r="Q751" s="2"/>
      <c r="R751" s="14"/>
      <c r="S751" s="14"/>
      <c r="T751" s="14"/>
      <c r="U751" s="14"/>
      <c r="V751" s="14"/>
      <c r="W751" s="14"/>
      <c r="X751" s="14"/>
      <c r="Y751" s="14"/>
      <c r="Z751" s="14"/>
      <c r="AA751" s="14"/>
      <c r="AB751" s="14"/>
      <c r="AC751" s="14"/>
      <c r="AD751" s="14"/>
      <c r="AE751" s="14"/>
    </row>
    <row r="752" spans="1:31">
      <c r="A752" s="14"/>
      <c r="B752" s="14"/>
      <c r="C752" s="41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5"/>
      <c r="Q752" s="2"/>
      <c r="R752" s="14"/>
      <c r="S752" s="14"/>
      <c r="T752" s="14"/>
      <c r="U752" s="14"/>
      <c r="V752" s="14"/>
      <c r="W752" s="14"/>
      <c r="X752" s="14"/>
      <c r="Y752" s="14"/>
      <c r="Z752" s="14"/>
      <c r="AA752" s="14"/>
      <c r="AB752" s="14"/>
      <c r="AC752" s="14"/>
      <c r="AD752" s="14"/>
      <c r="AE752" s="14"/>
    </row>
    <row r="753" spans="1:31">
      <c r="A753" s="14"/>
      <c r="B753" s="14"/>
      <c r="C753" s="41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5"/>
      <c r="Q753" s="2"/>
      <c r="R753" s="14"/>
      <c r="S753" s="14"/>
      <c r="T753" s="14"/>
      <c r="U753" s="14"/>
      <c r="V753" s="14"/>
      <c r="W753" s="14"/>
      <c r="X753" s="14"/>
      <c r="Y753" s="14"/>
      <c r="Z753" s="14"/>
      <c r="AA753" s="14"/>
      <c r="AB753" s="14"/>
      <c r="AC753" s="14"/>
      <c r="AD753" s="14"/>
      <c r="AE753" s="14"/>
    </row>
    <row r="754" spans="1:31">
      <c r="A754" s="14"/>
      <c r="B754" s="14"/>
      <c r="C754" s="41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5"/>
      <c r="Q754" s="2"/>
      <c r="R754" s="14"/>
      <c r="S754" s="14"/>
      <c r="T754" s="14"/>
      <c r="U754" s="14"/>
      <c r="V754" s="14"/>
      <c r="W754" s="14"/>
      <c r="X754" s="14"/>
      <c r="Y754" s="14"/>
      <c r="Z754" s="14"/>
      <c r="AA754" s="14"/>
      <c r="AB754" s="14"/>
      <c r="AC754" s="14"/>
      <c r="AD754" s="14"/>
      <c r="AE754" s="14"/>
    </row>
    <row r="755" spans="1:31">
      <c r="A755" s="14"/>
      <c r="B755" s="14"/>
      <c r="C755" s="41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5"/>
      <c r="Q755" s="2"/>
      <c r="R755" s="14"/>
      <c r="S755" s="14"/>
      <c r="T755" s="14"/>
      <c r="U755" s="14"/>
      <c r="V755" s="14"/>
      <c r="W755" s="14"/>
      <c r="X755" s="14"/>
      <c r="Y755" s="14"/>
      <c r="Z755" s="14"/>
      <c r="AA755" s="14"/>
      <c r="AB755" s="14"/>
      <c r="AC755" s="14"/>
      <c r="AD755" s="14"/>
      <c r="AE755" s="14"/>
    </row>
    <row r="756" spans="1:31">
      <c r="A756" s="14"/>
      <c r="B756" s="14"/>
      <c r="C756" s="41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5"/>
      <c r="Q756" s="2"/>
      <c r="R756" s="14"/>
      <c r="S756" s="14"/>
      <c r="T756" s="14"/>
      <c r="U756" s="14"/>
      <c r="V756" s="14"/>
      <c r="W756" s="14"/>
      <c r="X756" s="14"/>
      <c r="Y756" s="14"/>
      <c r="Z756" s="14"/>
      <c r="AA756" s="14"/>
      <c r="AB756" s="14"/>
      <c r="AC756" s="14"/>
      <c r="AD756" s="14"/>
      <c r="AE756" s="14"/>
    </row>
    <row r="757" spans="1:31">
      <c r="A757" s="14"/>
      <c r="B757" s="14"/>
      <c r="C757" s="41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5"/>
      <c r="Q757" s="2"/>
      <c r="R757" s="14"/>
      <c r="S757" s="14"/>
      <c r="T757" s="14"/>
      <c r="U757" s="14"/>
      <c r="V757" s="14"/>
      <c r="W757" s="14"/>
      <c r="X757" s="14"/>
      <c r="Y757" s="14"/>
      <c r="Z757" s="14"/>
      <c r="AA757" s="14"/>
      <c r="AB757" s="14"/>
      <c r="AC757" s="14"/>
      <c r="AD757" s="14"/>
      <c r="AE757" s="14"/>
    </row>
    <row r="758" spans="1:31">
      <c r="A758" s="14"/>
      <c r="B758" s="14"/>
      <c r="C758" s="41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5"/>
      <c r="Q758" s="2"/>
      <c r="R758" s="14"/>
      <c r="S758" s="14"/>
      <c r="T758" s="14"/>
      <c r="U758" s="14"/>
      <c r="V758" s="14"/>
      <c r="W758" s="14"/>
      <c r="X758" s="14"/>
      <c r="Y758" s="14"/>
      <c r="Z758" s="14"/>
      <c r="AA758" s="14"/>
      <c r="AB758" s="14"/>
      <c r="AC758" s="14"/>
      <c r="AD758" s="14"/>
      <c r="AE758" s="14"/>
    </row>
    <row r="759" spans="1:31">
      <c r="A759" s="14"/>
      <c r="B759" s="14"/>
      <c r="C759" s="41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5"/>
      <c r="Q759" s="2"/>
      <c r="R759" s="14"/>
      <c r="S759" s="14"/>
      <c r="T759" s="14"/>
      <c r="U759" s="14"/>
      <c r="V759" s="14"/>
      <c r="W759" s="14"/>
      <c r="X759" s="14"/>
      <c r="Y759" s="14"/>
      <c r="Z759" s="14"/>
      <c r="AA759" s="14"/>
      <c r="AB759" s="14"/>
      <c r="AC759" s="14"/>
      <c r="AD759" s="14"/>
      <c r="AE759" s="14"/>
    </row>
    <row r="760" spans="1:31">
      <c r="A760" s="14"/>
      <c r="B760" s="14"/>
      <c r="C760" s="41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5"/>
      <c r="Q760" s="2"/>
      <c r="R760" s="14"/>
      <c r="S760" s="14"/>
      <c r="T760" s="14"/>
      <c r="U760" s="14"/>
      <c r="V760" s="14"/>
      <c r="W760" s="14"/>
      <c r="X760" s="14"/>
      <c r="Y760" s="14"/>
      <c r="Z760" s="14"/>
      <c r="AA760" s="14"/>
      <c r="AB760" s="14"/>
      <c r="AC760" s="14"/>
      <c r="AD760" s="14"/>
      <c r="AE760" s="14"/>
    </row>
    <row r="761" spans="1:31">
      <c r="A761" s="14"/>
      <c r="B761" s="14"/>
      <c r="C761" s="41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5"/>
      <c r="Q761" s="2"/>
      <c r="R761" s="14"/>
      <c r="S761" s="14"/>
      <c r="T761" s="14"/>
      <c r="U761" s="14"/>
      <c r="V761" s="14"/>
      <c r="W761" s="14"/>
      <c r="X761" s="14"/>
      <c r="Y761" s="14"/>
      <c r="Z761" s="14"/>
      <c r="AA761" s="14"/>
      <c r="AB761" s="14"/>
      <c r="AC761" s="14"/>
      <c r="AD761" s="14"/>
      <c r="AE761" s="14"/>
    </row>
    <row r="762" spans="1:31">
      <c r="A762" s="14"/>
      <c r="B762" s="14"/>
      <c r="C762" s="41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5"/>
      <c r="Q762" s="2"/>
      <c r="R762" s="14"/>
      <c r="S762" s="14"/>
      <c r="T762" s="14"/>
      <c r="U762" s="14"/>
      <c r="V762" s="14"/>
      <c r="W762" s="14"/>
      <c r="X762" s="14"/>
      <c r="Y762" s="14"/>
      <c r="Z762" s="14"/>
      <c r="AA762" s="14"/>
      <c r="AB762" s="14"/>
      <c r="AC762" s="14"/>
      <c r="AD762" s="14"/>
      <c r="AE762" s="14"/>
    </row>
    <row r="763" spans="1:31">
      <c r="A763" s="14"/>
      <c r="B763" s="14"/>
      <c r="C763" s="41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5"/>
      <c r="Q763" s="2"/>
      <c r="R763" s="14"/>
      <c r="S763" s="14"/>
      <c r="T763" s="14"/>
      <c r="U763" s="14"/>
      <c r="V763" s="14"/>
      <c r="W763" s="14"/>
      <c r="X763" s="14"/>
      <c r="Y763" s="14"/>
      <c r="Z763" s="14"/>
      <c r="AA763" s="14"/>
      <c r="AB763" s="14"/>
      <c r="AC763" s="14"/>
      <c r="AD763" s="14"/>
      <c r="AE763" s="14"/>
    </row>
    <row r="764" spans="1:31">
      <c r="A764" s="14"/>
      <c r="B764" s="14"/>
      <c r="C764" s="41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5"/>
      <c r="Q764" s="2"/>
      <c r="R764" s="14"/>
      <c r="S764" s="14"/>
      <c r="T764" s="14"/>
      <c r="U764" s="14"/>
      <c r="V764" s="14"/>
      <c r="W764" s="14"/>
      <c r="X764" s="14"/>
      <c r="Y764" s="14"/>
      <c r="Z764" s="14"/>
      <c r="AA764" s="14"/>
      <c r="AB764" s="14"/>
      <c r="AC764" s="14"/>
      <c r="AD764" s="14"/>
      <c r="AE764" s="14"/>
    </row>
    <row r="765" spans="1:31">
      <c r="A765" s="14"/>
      <c r="B765" s="14"/>
      <c r="C765" s="41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5"/>
      <c r="Q765" s="2"/>
      <c r="R765" s="14"/>
      <c r="S765" s="14"/>
      <c r="T765" s="14"/>
      <c r="U765" s="14"/>
      <c r="V765" s="14"/>
      <c r="W765" s="14"/>
      <c r="X765" s="14"/>
      <c r="Y765" s="14"/>
      <c r="Z765" s="14"/>
      <c r="AA765" s="14"/>
      <c r="AB765" s="14"/>
      <c r="AC765" s="14"/>
      <c r="AD765" s="14"/>
      <c r="AE765" s="14"/>
    </row>
    <row r="766" spans="1:31">
      <c r="A766" s="14"/>
      <c r="B766" s="14"/>
      <c r="C766" s="41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5"/>
      <c r="Q766" s="2"/>
      <c r="R766" s="14"/>
      <c r="S766" s="14"/>
      <c r="T766" s="14"/>
      <c r="U766" s="14"/>
      <c r="V766" s="14"/>
      <c r="W766" s="14"/>
      <c r="X766" s="14"/>
      <c r="Y766" s="14"/>
      <c r="Z766" s="14"/>
      <c r="AA766" s="14"/>
      <c r="AB766" s="14"/>
      <c r="AC766" s="14"/>
      <c r="AD766" s="14"/>
      <c r="AE766" s="14"/>
    </row>
    <row r="767" spans="1:31">
      <c r="A767" s="14"/>
      <c r="B767" s="14"/>
      <c r="C767" s="41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5"/>
      <c r="Q767" s="2"/>
      <c r="R767" s="14"/>
      <c r="S767" s="14"/>
      <c r="T767" s="14"/>
      <c r="U767" s="14"/>
      <c r="V767" s="14"/>
      <c r="W767" s="14"/>
      <c r="X767" s="14"/>
      <c r="Y767" s="14"/>
      <c r="Z767" s="14"/>
      <c r="AA767" s="14"/>
      <c r="AB767" s="14"/>
      <c r="AC767" s="14"/>
      <c r="AD767" s="14"/>
      <c r="AE767" s="14"/>
    </row>
    <row r="768" spans="1:31">
      <c r="A768" s="14"/>
      <c r="B768" s="14"/>
      <c r="C768" s="41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5"/>
      <c r="Q768" s="2"/>
      <c r="R768" s="14"/>
      <c r="S768" s="14"/>
      <c r="T768" s="14"/>
      <c r="U768" s="14"/>
      <c r="V768" s="14"/>
      <c r="W768" s="14"/>
      <c r="X768" s="14"/>
      <c r="Y768" s="14"/>
      <c r="Z768" s="14"/>
      <c r="AA768" s="14"/>
      <c r="AB768" s="14"/>
      <c r="AC768" s="14"/>
      <c r="AD768" s="14"/>
      <c r="AE768" s="14"/>
    </row>
    <row r="769" spans="1:31">
      <c r="A769" s="14"/>
      <c r="B769" s="14"/>
      <c r="C769" s="41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5"/>
      <c r="Q769" s="2"/>
      <c r="R769" s="14"/>
      <c r="S769" s="14"/>
      <c r="T769" s="14"/>
      <c r="U769" s="14"/>
      <c r="V769" s="14"/>
      <c r="W769" s="14"/>
      <c r="X769" s="14"/>
      <c r="Y769" s="14"/>
      <c r="Z769" s="14"/>
      <c r="AA769" s="14"/>
      <c r="AB769" s="14"/>
      <c r="AC769" s="14"/>
      <c r="AD769" s="14"/>
      <c r="AE769" s="14"/>
    </row>
    <row r="770" spans="1:31">
      <c r="A770" s="14"/>
      <c r="B770" s="14"/>
      <c r="C770" s="41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5"/>
      <c r="Q770" s="2"/>
      <c r="R770" s="14"/>
      <c r="S770" s="14"/>
      <c r="T770" s="14"/>
      <c r="U770" s="14"/>
      <c r="V770" s="14"/>
      <c r="W770" s="14"/>
      <c r="X770" s="14"/>
      <c r="Y770" s="14"/>
      <c r="Z770" s="14"/>
      <c r="AA770" s="14"/>
      <c r="AB770" s="14"/>
      <c r="AC770" s="14"/>
      <c r="AD770" s="14"/>
      <c r="AE770" s="14"/>
    </row>
    <row r="771" spans="1:31">
      <c r="A771" s="14"/>
      <c r="B771" s="14"/>
      <c r="C771" s="41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5"/>
      <c r="Q771" s="2"/>
      <c r="R771" s="14"/>
      <c r="S771" s="14"/>
      <c r="T771" s="14"/>
      <c r="U771" s="14"/>
      <c r="V771" s="14"/>
      <c r="W771" s="14"/>
      <c r="X771" s="14"/>
      <c r="Y771" s="14"/>
      <c r="Z771" s="14"/>
      <c r="AA771" s="14"/>
      <c r="AB771" s="14"/>
      <c r="AC771" s="14"/>
      <c r="AD771" s="14"/>
      <c r="AE771" s="14"/>
    </row>
    <row r="772" spans="1:31">
      <c r="A772" s="14"/>
      <c r="B772" s="14"/>
      <c r="C772" s="41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5"/>
      <c r="Q772" s="2"/>
      <c r="R772" s="14"/>
      <c r="S772" s="14"/>
      <c r="T772" s="14"/>
      <c r="U772" s="14"/>
      <c r="V772" s="14"/>
      <c r="W772" s="14"/>
      <c r="X772" s="14"/>
      <c r="Y772" s="14"/>
      <c r="Z772" s="14"/>
      <c r="AA772" s="14"/>
      <c r="AB772" s="14"/>
      <c r="AC772" s="14"/>
      <c r="AD772" s="14"/>
      <c r="AE772" s="14"/>
    </row>
    <row r="773" spans="1:31">
      <c r="A773" s="14"/>
      <c r="B773" s="14"/>
      <c r="C773" s="41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5"/>
      <c r="Q773" s="2"/>
      <c r="R773" s="14"/>
      <c r="S773" s="14"/>
      <c r="T773" s="14"/>
      <c r="U773" s="14"/>
      <c r="V773" s="14"/>
      <c r="W773" s="14"/>
      <c r="X773" s="14"/>
      <c r="Y773" s="14"/>
      <c r="Z773" s="14"/>
      <c r="AA773" s="14"/>
      <c r="AB773" s="14"/>
      <c r="AC773" s="14"/>
      <c r="AD773" s="14"/>
      <c r="AE773" s="14"/>
    </row>
    <row r="774" spans="1:31">
      <c r="A774" s="14"/>
      <c r="B774" s="14"/>
      <c r="C774" s="41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5"/>
      <c r="Q774" s="2"/>
      <c r="R774" s="14"/>
      <c r="S774" s="14"/>
      <c r="T774" s="14"/>
      <c r="U774" s="14"/>
      <c r="V774" s="14"/>
      <c r="W774" s="14"/>
      <c r="X774" s="14"/>
      <c r="Y774" s="14"/>
      <c r="Z774" s="14"/>
      <c r="AA774" s="14"/>
      <c r="AB774" s="14"/>
      <c r="AC774" s="14"/>
      <c r="AD774" s="14"/>
      <c r="AE774" s="14"/>
    </row>
    <row r="775" spans="1:31">
      <c r="A775" s="14"/>
      <c r="B775" s="14"/>
      <c r="C775" s="41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5"/>
      <c r="Q775" s="2"/>
      <c r="R775" s="14"/>
      <c r="S775" s="14"/>
      <c r="T775" s="14"/>
      <c r="U775" s="14"/>
      <c r="V775" s="14"/>
      <c r="W775" s="14"/>
      <c r="X775" s="14"/>
      <c r="Y775" s="14"/>
      <c r="Z775" s="14"/>
      <c r="AA775" s="14"/>
      <c r="AB775" s="14"/>
      <c r="AC775" s="14"/>
      <c r="AD775" s="14"/>
      <c r="AE775" s="14"/>
    </row>
    <row r="776" spans="1:31">
      <c r="A776" s="14"/>
      <c r="B776" s="14"/>
      <c r="C776" s="41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5"/>
      <c r="Q776" s="2"/>
      <c r="R776" s="14"/>
      <c r="S776" s="14"/>
      <c r="T776" s="14"/>
      <c r="U776" s="14"/>
      <c r="V776" s="14"/>
      <c r="W776" s="14"/>
      <c r="X776" s="14"/>
      <c r="Y776" s="14"/>
      <c r="Z776" s="14"/>
      <c r="AA776" s="14"/>
      <c r="AB776" s="14"/>
      <c r="AC776" s="14"/>
      <c r="AD776" s="14"/>
      <c r="AE776" s="14"/>
    </row>
    <row r="777" spans="1:31">
      <c r="A777" s="14"/>
      <c r="B777" s="14"/>
      <c r="C777" s="41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5"/>
      <c r="Q777" s="2"/>
      <c r="R777" s="14"/>
      <c r="S777" s="14"/>
      <c r="T777" s="14"/>
      <c r="U777" s="14"/>
      <c r="V777" s="14"/>
      <c r="W777" s="14"/>
      <c r="X777" s="14"/>
      <c r="Y777" s="14"/>
      <c r="Z777" s="14"/>
      <c r="AA777" s="14"/>
      <c r="AB777" s="14"/>
      <c r="AC777" s="14"/>
      <c r="AD777" s="14"/>
      <c r="AE777" s="14"/>
    </row>
    <row r="778" spans="1:31">
      <c r="A778" s="14"/>
      <c r="B778" s="14"/>
      <c r="C778" s="41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5"/>
      <c r="Q778" s="2"/>
      <c r="R778" s="14"/>
      <c r="S778" s="14"/>
      <c r="T778" s="14"/>
      <c r="U778" s="14"/>
      <c r="V778" s="14"/>
      <c r="W778" s="14"/>
      <c r="X778" s="14"/>
      <c r="Y778" s="14"/>
      <c r="Z778" s="14"/>
      <c r="AA778" s="14"/>
      <c r="AB778" s="14"/>
      <c r="AC778" s="14"/>
      <c r="AD778" s="14"/>
      <c r="AE778" s="14"/>
    </row>
    <row r="779" spans="1:31">
      <c r="A779" s="14"/>
      <c r="B779" s="14"/>
      <c r="C779" s="41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5"/>
      <c r="Q779" s="2"/>
      <c r="R779" s="14"/>
      <c r="S779" s="14"/>
      <c r="T779" s="14"/>
      <c r="U779" s="14"/>
      <c r="V779" s="14"/>
      <c r="W779" s="14"/>
      <c r="X779" s="14"/>
      <c r="Y779" s="14"/>
      <c r="Z779" s="14"/>
      <c r="AA779" s="14"/>
      <c r="AB779" s="14"/>
      <c r="AC779" s="14"/>
      <c r="AD779" s="14"/>
      <c r="AE779" s="14"/>
    </row>
    <row r="780" spans="1:31">
      <c r="A780" s="14"/>
      <c r="B780" s="14"/>
      <c r="C780" s="41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5"/>
      <c r="Q780" s="2"/>
      <c r="R780" s="14"/>
      <c r="S780" s="14"/>
      <c r="T780" s="14"/>
      <c r="U780" s="14"/>
      <c r="V780" s="14"/>
      <c r="W780" s="14"/>
      <c r="X780" s="14"/>
      <c r="Y780" s="14"/>
      <c r="Z780" s="14"/>
      <c r="AA780" s="14"/>
      <c r="AB780" s="14"/>
      <c r="AC780" s="14"/>
      <c r="AD780" s="14"/>
      <c r="AE780" s="14"/>
    </row>
    <row r="781" spans="1:31">
      <c r="A781" s="14"/>
      <c r="B781" s="14"/>
      <c r="C781" s="41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5"/>
      <c r="Q781" s="2"/>
      <c r="R781" s="14"/>
      <c r="S781" s="14"/>
      <c r="T781" s="14"/>
      <c r="U781" s="14"/>
      <c r="V781" s="14"/>
      <c r="W781" s="14"/>
      <c r="X781" s="14"/>
      <c r="Y781" s="14"/>
      <c r="Z781" s="14"/>
      <c r="AA781" s="14"/>
      <c r="AB781" s="14"/>
      <c r="AC781" s="14"/>
      <c r="AD781" s="14"/>
      <c r="AE781" s="14"/>
    </row>
    <row r="782" spans="1:31">
      <c r="A782" s="14"/>
      <c r="B782" s="14"/>
      <c r="C782" s="41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5"/>
      <c r="Q782" s="2"/>
      <c r="R782" s="14"/>
      <c r="S782" s="14"/>
      <c r="T782" s="14"/>
      <c r="U782" s="14"/>
      <c r="V782" s="14"/>
      <c r="W782" s="14"/>
      <c r="X782" s="14"/>
      <c r="Y782" s="14"/>
      <c r="Z782" s="14"/>
      <c r="AA782" s="14"/>
      <c r="AB782" s="14"/>
      <c r="AC782" s="14"/>
      <c r="AD782" s="14"/>
      <c r="AE782" s="14"/>
    </row>
    <row r="783" spans="1:31">
      <c r="A783" s="14"/>
      <c r="B783" s="14"/>
      <c r="C783" s="41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5"/>
      <c r="Q783" s="2"/>
      <c r="R783" s="14"/>
      <c r="S783" s="14"/>
      <c r="T783" s="14"/>
      <c r="U783" s="14"/>
      <c r="V783" s="14"/>
      <c r="W783" s="14"/>
      <c r="X783" s="14"/>
      <c r="Y783" s="14"/>
      <c r="Z783" s="14"/>
      <c r="AA783" s="14"/>
      <c r="AB783" s="14"/>
      <c r="AC783" s="14"/>
      <c r="AD783" s="14"/>
      <c r="AE783" s="14"/>
    </row>
    <row r="784" spans="1:31">
      <c r="A784" s="14"/>
      <c r="B784" s="14"/>
      <c r="C784" s="41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5"/>
      <c r="Q784" s="2"/>
      <c r="R784" s="14"/>
      <c r="S784" s="14"/>
      <c r="T784" s="14"/>
      <c r="U784" s="14"/>
      <c r="V784" s="14"/>
      <c r="W784" s="14"/>
      <c r="X784" s="14"/>
      <c r="Y784" s="14"/>
      <c r="Z784" s="14"/>
      <c r="AA784" s="14"/>
      <c r="AB784" s="14"/>
      <c r="AC784" s="14"/>
      <c r="AD784" s="14"/>
      <c r="AE784" s="14"/>
    </row>
    <row r="785" spans="1:31">
      <c r="A785" s="14"/>
      <c r="B785" s="14"/>
      <c r="C785" s="41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5"/>
      <c r="Q785" s="2"/>
      <c r="R785" s="14"/>
      <c r="S785" s="14"/>
      <c r="T785" s="14"/>
      <c r="U785" s="14"/>
      <c r="V785" s="14"/>
      <c r="W785" s="14"/>
      <c r="X785" s="14"/>
      <c r="Y785" s="14"/>
      <c r="Z785" s="14"/>
      <c r="AA785" s="14"/>
      <c r="AB785" s="14"/>
      <c r="AC785" s="14"/>
      <c r="AD785" s="14"/>
      <c r="AE785" s="14"/>
    </row>
    <row r="786" spans="1:31">
      <c r="A786" s="14"/>
      <c r="B786" s="14"/>
      <c r="C786" s="41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5"/>
      <c r="Q786" s="2"/>
      <c r="R786" s="14"/>
      <c r="S786" s="14"/>
      <c r="T786" s="14"/>
      <c r="U786" s="14"/>
      <c r="V786" s="14"/>
      <c r="W786" s="14"/>
      <c r="X786" s="14"/>
      <c r="Y786" s="14"/>
      <c r="Z786" s="14"/>
      <c r="AA786" s="14"/>
      <c r="AB786" s="14"/>
      <c r="AC786" s="14"/>
      <c r="AD786" s="14"/>
      <c r="AE786" s="14"/>
    </row>
    <row r="787" spans="1:31">
      <c r="A787" s="14"/>
      <c r="B787" s="14"/>
      <c r="C787" s="41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5"/>
      <c r="Q787" s="2"/>
      <c r="R787" s="14"/>
      <c r="S787" s="14"/>
      <c r="T787" s="14"/>
      <c r="U787" s="14"/>
      <c r="V787" s="14"/>
      <c r="W787" s="14"/>
      <c r="X787" s="14"/>
      <c r="Y787" s="14"/>
      <c r="Z787" s="14"/>
      <c r="AA787" s="14"/>
      <c r="AB787" s="14"/>
      <c r="AC787" s="14"/>
      <c r="AD787" s="14"/>
      <c r="AE787" s="14"/>
    </row>
    <row r="788" spans="1:31">
      <c r="A788" s="14"/>
      <c r="B788" s="14"/>
      <c r="C788" s="41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5"/>
      <c r="Q788" s="2"/>
      <c r="R788" s="14"/>
      <c r="S788" s="14"/>
      <c r="T788" s="14"/>
      <c r="U788" s="14"/>
      <c r="V788" s="14"/>
      <c r="W788" s="14"/>
      <c r="X788" s="14"/>
      <c r="Y788" s="14"/>
      <c r="Z788" s="14"/>
      <c r="AA788" s="14"/>
      <c r="AB788" s="14"/>
      <c r="AC788" s="14"/>
      <c r="AD788" s="14"/>
      <c r="AE788" s="14"/>
    </row>
    <row r="789" spans="1:31">
      <c r="A789" s="14"/>
      <c r="B789" s="14"/>
      <c r="C789" s="41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5"/>
      <c r="Q789" s="2"/>
      <c r="R789" s="14"/>
      <c r="S789" s="14"/>
      <c r="T789" s="14"/>
      <c r="U789" s="14"/>
      <c r="V789" s="14"/>
      <c r="W789" s="14"/>
      <c r="X789" s="14"/>
      <c r="Y789" s="14"/>
      <c r="Z789" s="14"/>
      <c r="AA789" s="14"/>
      <c r="AB789" s="14"/>
      <c r="AC789" s="14"/>
      <c r="AD789" s="14"/>
      <c r="AE789" s="14"/>
    </row>
    <row r="790" spans="1:31">
      <c r="A790" s="14"/>
      <c r="B790" s="14"/>
      <c r="C790" s="41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5"/>
      <c r="Q790" s="2"/>
      <c r="R790" s="14"/>
      <c r="S790" s="14"/>
      <c r="T790" s="14"/>
      <c r="U790" s="14"/>
      <c r="V790" s="14"/>
      <c r="W790" s="14"/>
      <c r="X790" s="14"/>
      <c r="Y790" s="14"/>
      <c r="Z790" s="14"/>
      <c r="AA790" s="14"/>
      <c r="AB790" s="14"/>
      <c r="AC790" s="14"/>
      <c r="AD790" s="14"/>
      <c r="AE790" s="14"/>
    </row>
    <row r="791" spans="1:31">
      <c r="A791" s="14"/>
      <c r="B791" s="14"/>
      <c r="C791" s="41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5"/>
      <c r="Q791" s="2"/>
      <c r="R791" s="14"/>
      <c r="S791" s="14"/>
      <c r="T791" s="14"/>
      <c r="U791" s="14"/>
      <c r="V791" s="14"/>
      <c r="W791" s="14"/>
      <c r="X791" s="14"/>
      <c r="Y791" s="14"/>
      <c r="Z791" s="14"/>
      <c r="AA791" s="14"/>
      <c r="AB791" s="14"/>
      <c r="AC791" s="14"/>
      <c r="AD791" s="14"/>
      <c r="AE791" s="14"/>
    </row>
    <row r="792" spans="1:31">
      <c r="A792" s="14"/>
      <c r="B792" s="14"/>
      <c r="C792" s="41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5"/>
      <c r="Q792" s="2"/>
      <c r="R792" s="14"/>
      <c r="S792" s="14"/>
      <c r="T792" s="14"/>
      <c r="U792" s="14"/>
      <c r="V792" s="14"/>
      <c r="W792" s="14"/>
      <c r="X792" s="14"/>
      <c r="Y792" s="14"/>
      <c r="Z792" s="14"/>
      <c r="AA792" s="14"/>
      <c r="AB792" s="14"/>
      <c r="AC792" s="14"/>
      <c r="AD792" s="14"/>
      <c r="AE792" s="14"/>
    </row>
    <row r="793" spans="1:31">
      <c r="A793" s="14"/>
      <c r="B793" s="14"/>
      <c r="C793" s="41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5"/>
      <c r="Q793" s="2"/>
      <c r="R793" s="14"/>
      <c r="S793" s="14"/>
      <c r="T793" s="14"/>
      <c r="U793" s="14"/>
      <c r="V793" s="14"/>
      <c r="W793" s="14"/>
      <c r="X793" s="14"/>
      <c r="Y793" s="14"/>
      <c r="Z793" s="14"/>
      <c r="AA793" s="14"/>
      <c r="AB793" s="14"/>
      <c r="AC793" s="14"/>
      <c r="AD793" s="14"/>
      <c r="AE793" s="14"/>
    </row>
    <row r="794" spans="1:31">
      <c r="A794" s="14"/>
      <c r="B794" s="14"/>
      <c r="C794" s="41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5"/>
      <c r="Q794" s="2"/>
      <c r="R794" s="14"/>
      <c r="S794" s="14"/>
      <c r="T794" s="14"/>
      <c r="U794" s="14"/>
      <c r="V794" s="14"/>
      <c r="W794" s="14"/>
      <c r="X794" s="14"/>
      <c r="Y794" s="14"/>
      <c r="Z794" s="14"/>
      <c r="AA794" s="14"/>
      <c r="AB794" s="14"/>
      <c r="AC794" s="14"/>
      <c r="AD794" s="14"/>
      <c r="AE794" s="14"/>
    </row>
    <row r="795" spans="1:31">
      <c r="A795" s="14"/>
      <c r="B795" s="14"/>
      <c r="C795" s="41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5"/>
      <c r="Q795" s="2"/>
      <c r="R795" s="14"/>
      <c r="S795" s="14"/>
      <c r="T795" s="14"/>
      <c r="U795" s="14"/>
      <c r="V795" s="14"/>
      <c r="W795" s="14"/>
      <c r="X795" s="14"/>
      <c r="Y795" s="14"/>
      <c r="Z795" s="14"/>
      <c r="AA795" s="14"/>
      <c r="AB795" s="14"/>
      <c r="AC795" s="14"/>
      <c r="AD795" s="14"/>
      <c r="AE795" s="14"/>
    </row>
    <row r="796" spans="1:31">
      <c r="A796" s="14"/>
      <c r="B796" s="14"/>
      <c r="C796" s="41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5"/>
      <c r="Q796" s="2"/>
      <c r="R796" s="14"/>
      <c r="S796" s="14"/>
      <c r="T796" s="14"/>
      <c r="U796" s="14"/>
      <c r="V796" s="14"/>
      <c r="W796" s="14"/>
      <c r="X796" s="14"/>
      <c r="Y796" s="14"/>
      <c r="Z796" s="14"/>
      <c r="AA796" s="14"/>
      <c r="AB796" s="14"/>
      <c r="AC796" s="14"/>
      <c r="AD796" s="14"/>
      <c r="AE796" s="14"/>
    </row>
    <row r="797" spans="1:31">
      <c r="A797" s="14"/>
      <c r="B797" s="14"/>
      <c r="C797" s="41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5"/>
      <c r="Q797" s="2"/>
      <c r="R797" s="14"/>
      <c r="S797" s="14"/>
      <c r="T797" s="14"/>
      <c r="U797" s="14"/>
      <c r="V797" s="14"/>
      <c r="W797" s="14"/>
      <c r="X797" s="14"/>
      <c r="Y797" s="14"/>
      <c r="Z797" s="14"/>
      <c r="AA797" s="14"/>
      <c r="AB797" s="14"/>
      <c r="AC797" s="14"/>
      <c r="AD797" s="14"/>
      <c r="AE797" s="14"/>
    </row>
    <row r="798" spans="1:31">
      <c r="A798" s="14"/>
      <c r="B798" s="14"/>
      <c r="C798" s="41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5"/>
      <c r="Q798" s="2"/>
      <c r="R798" s="14"/>
      <c r="S798" s="14"/>
      <c r="T798" s="14"/>
      <c r="U798" s="14"/>
      <c r="V798" s="14"/>
      <c r="W798" s="14"/>
      <c r="X798" s="14"/>
      <c r="Y798" s="14"/>
      <c r="Z798" s="14"/>
      <c r="AA798" s="14"/>
      <c r="AB798" s="14"/>
      <c r="AC798" s="14"/>
      <c r="AD798" s="14"/>
      <c r="AE798" s="14"/>
    </row>
    <row r="799" spans="1:31">
      <c r="A799" s="14"/>
      <c r="B799" s="14"/>
      <c r="C799" s="41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5"/>
      <c r="Q799" s="2"/>
      <c r="R799" s="14"/>
      <c r="S799" s="14"/>
      <c r="T799" s="14"/>
      <c r="U799" s="14"/>
      <c r="V799" s="14"/>
      <c r="W799" s="14"/>
      <c r="X799" s="14"/>
      <c r="Y799" s="14"/>
      <c r="Z799" s="14"/>
      <c r="AA799" s="14"/>
      <c r="AB799" s="14"/>
      <c r="AC799" s="14"/>
      <c r="AD799" s="14"/>
      <c r="AE799" s="14"/>
    </row>
    <row r="800" spans="1:31">
      <c r="A800" s="14"/>
      <c r="B800" s="14"/>
      <c r="C800" s="41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5"/>
      <c r="Q800" s="2"/>
      <c r="R800" s="14"/>
      <c r="S800" s="14"/>
      <c r="T800" s="14"/>
      <c r="U800" s="14"/>
      <c r="V800" s="14"/>
      <c r="W800" s="14"/>
      <c r="X800" s="14"/>
      <c r="Y800" s="14"/>
      <c r="Z800" s="14"/>
      <c r="AA800" s="14"/>
      <c r="AB800" s="14"/>
      <c r="AC800" s="14"/>
      <c r="AD800" s="14"/>
      <c r="AE800" s="14"/>
    </row>
    <row r="801" spans="1:31">
      <c r="A801" s="14"/>
      <c r="B801" s="14"/>
      <c r="C801" s="41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5"/>
      <c r="Q801" s="2"/>
      <c r="R801" s="14"/>
      <c r="S801" s="14"/>
      <c r="T801" s="14"/>
      <c r="U801" s="14"/>
      <c r="V801" s="14"/>
      <c r="W801" s="14"/>
      <c r="X801" s="14"/>
      <c r="Y801" s="14"/>
      <c r="Z801" s="14"/>
      <c r="AA801" s="14"/>
      <c r="AB801" s="14"/>
      <c r="AC801" s="14"/>
      <c r="AD801" s="14"/>
      <c r="AE801" s="14"/>
    </row>
    <row r="802" spans="1:31">
      <c r="A802" s="14"/>
      <c r="B802" s="14"/>
      <c r="C802" s="41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5"/>
      <c r="Q802" s="2"/>
      <c r="R802" s="14"/>
      <c r="S802" s="14"/>
      <c r="T802" s="14"/>
      <c r="U802" s="14"/>
      <c r="V802" s="14"/>
      <c r="W802" s="14"/>
      <c r="X802" s="14"/>
      <c r="Y802" s="14"/>
      <c r="Z802" s="14"/>
      <c r="AA802" s="14"/>
      <c r="AB802" s="14"/>
      <c r="AC802" s="14"/>
      <c r="AD802" s="14"/>
      <c r="AE802" s="14"/>
    </row>
    <row r="803" spans="1:31">
      <c r="A803" s="14"/>
      <c r="B803" s="14"/>
      <c r="C803" s="41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5"/>
      <c r="Q803" s="2"/>
      <c r="R803" s="14"/>
      <c r="S803" s="14"/>
      <c r="T803" s="14"/>
      <c r="U803" s="14"/>
      <c r="V803" s="14"/>
      <c r="W803" s="14"/>
      <c r="X803" s="14"/>
      <c r="Y803" s="14"/>
      <c r="Z803" s="14"/>
      <c r="AA803" s="14"/>
      <c r="AB803" s="14"/>
      <c r="AC803" s="14"/>
      <c r="AD803" s="14"/>
      <c r="AE803" s="14"/>
    </row>
    <row r="804" spans="1:31">
      <c r="A804" s="14"/>
      <c r="B804" s="14"/>
      <c r="C804" s="41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5"/>
      <c r="Q804" s="2"/>
      <c r="R804" s="14"/>
      <c r="S804" s="14"/>
      <c r="T804" s="14"/>
      <c r="U804" s="14"/>
      <c r="V804" s="14"/>
      <c r="W804" s="14"/>
      <c r="X804" s="14"/>
      <c r="Y804" s="14"/>
      <c r="Z804" s="14"/>
      <c r="AA804" s="14"/>
      <c r="AB804" s="14"/>
      <c r="AC804" s="14"/>
      <c r="AD804" s="14"/>
      <c r="AE804" s="14"/>
    </row>
    <row r="805" spans="1:31">
      <c r="A805" s="14"/>
      <c r="B805" s="14"/>
      <c r="C805" s="41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5"/>
      <c r="Q805" s="2"/>
      <c r="R805" s="14"/>
      <c r="S805" s="14"/>
      <c r="T805" s="14"/>
      <c r="U805" s="14"/>
      <c r="V805" s="14"/>
      <c r="W805" s="14"/>
      <c r="X805" s="14"/>
      <c r="Y805" s="14"/>
      <c r="Z805" s="14"/>
      <c r="AA805" s="14"/>
      <c r="AB805" s="14"/>
      <c r="AC805" s="14"/>
      <c r="AD805" s="14"/>
      <c r="AE805" s="14"/>
    </row>
    <row r="806" spans="1:31">
      <c r="A806" s="14"/>
      <c r="B806" s="14"/>
      <c r="C806" s="41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5"/>
      <c r="Q806" s="2"/>
      <c r="R806" s="14"/>
      <c r="S806" s="14"/>
      <c r="T806" s="14"/>
      <c r="U806" s="14"/>
      <c r="V806" s="14"/>
      <c r="W806" s="14"/>
      <c r="X806" s="14"/>
      <c r="Y806" s="14"/>
      <c r="Z806" s="14"/>
      <c r="AA806" s="14"/>
      <c r="AB806" s="14"/>
      <c r="AC806" s="14"/>
      <c r="AD806" s="14"/>
      <c r="AE806" s="14"/>
    </row>
    <row r="807" spans="1:31">
      <c r="A807" s="14"/>
      <c r="B807" s="14"/>
      <c r="C807" s="41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5"/>
      <c r="Q807" s="2"/>
      <c r="R807" s="14"/>
      <c r="S807" s="14"/>
      <c r="T807" s="14"/>
      <c r="U807" s="14"/>
      <c r="V807" s="14"/>
      <c r="W807" s="14"/>
      <c r="X807" s="14"/>
      <c r="Y807" s="14"/>
      <c r="Z807" s="14"/>
      <c r="AA807" s="14"/>
      <c r="AB807" s="14"/>
      <c r="AC807" s="14"/>
      <c r="AD807" s="14"/>
      <c r="AE807" s="14"/>
    </row>
    <row r="808" spans="1:31">
      <c r="A808" s="14"/>
      <c r="B808" s="14"/>
      <c r="C808" s="41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5"/>
      <c r="Q808" s="2"/>
      <c r="R808" s="14"/>
      <c r="S808" s="14"/>
      <c r="T808" s="14"/>
      <c r="U808" s="14"/>
      <c r="V808" s="14"/>
      <c r="W808" s="14"/>
      <c r="X808" s="14"/>
      <c r="Y808" s="14"/>
      <c r="Z808" s="14"/>
      <c r="AA808" s="14"/>
      <c r="AB808" s="14"/>
      <c r="AC808" s="14"/>
      <c r="AD808" s="14"/>
      <c r="AE808" s="14"/>
    </row>
    <row r="809" spans="1:31">
      <c r="A809" s="14"/>
      <c r="B809" s="14"/>
      <c r="C809" s="41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5"/>
      <c r="Q809" s="2"/>
      <c r="R809" s="14"/>
      <c r="S809" s="14"/>
      <c r="T809" s="14"/>
      <c r="U809" s="14"/>
      <c r="V809" s="14"/>
      <c r="W809" s="14"/>
      <c r="X809" s="14"/>
      <c r="Y809" s="14"/>
      <c r="Z809" s="14"/>
      <c r="AA809" s="14"/>
      <c r="AB809" s="14"/>
      <c r="AC809" s="14"/>
      <c r="AD809" s="14"/>
      <c r="AE809" s="14"/>
    </row>
    <row r="810" spans="1:31">
      <c r="A810" s="14"/>
      <c r="B810" s="14"/>
      <c r="C810" s="41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5"/>
      <c r="Q810" s="2"/>
      <c r="R810" s="14"/>
      <c r="S810" s="14"/>
      <c r="T810" s="14"/>
      <c r="U810" s="14"/>
      <c r="V810" s="14"/>
      <c r="W810" s="14"/>
      <c r="X810" s="14"/>
      <c r="Y810" s="14"/>
      <c r="Z810" s="14"/>
      <c r="AA810" s="14"/>
      <c r="AB810" s="14"/>
      <c r="AC810" s="14"/>
      <c r="AD810" s="14"/>
      <c r="AE810" s="14"/>
    </row>
    <row r="811" spans="1:31">
      <c r="A811" s="14"/>
      <c r="B811" s="14"/>
      <c r="C811" s="41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5"/>
      <c r="Q811" s="2"/>
      <c r="R811" s="14"/>
      <c r="S811" s="14"/>
      <c r="T811" s="14"/>
      <c r="U811" s="14"/>
      <c r="V811" s="14"/>
      <c r="W811" s="14"/>
      <c r="X811" s="14"/>
      <c r="Y811" s="14"/>
      <c r="Z811" s="14"/>
      <c r="AA811" s="14"/>
      <c r="AB811" s="14"/>
      <c r="AC811" s="14"/>
      <c r="AD811" s="14"/>
      <c r="AE811" s="14"/>
    </row>
    <row r="812" spans="1:31">
      <c r="A812" s="14"/>
      <c r="B812" s="14"/>
      <c r="C812" s="41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5"/>
      <c r="Q812" s="2"/>
      <c r="R812" s="14"/>
      <c r="S812" s="14"/>
      <c r="T812" s="14"/>
      <c r="U812" s="14"/>
      <c r="V812" s="14"/>
      <c r="W812" s="14"/>
      <c r="X812" s="14"/>
      <c r="Y812" s="14"/>
      <c r="Z812" s="14"/>
      <c r="AA812" s="14"/>
      <c r="AB812" s="14"/>
      <c r="AC812" s="14"/>
      <c r="AD812" s="14"/>
      <c r="AE812" s="14"/>
    </row>
    <row r="813" spans="1:31">
      <c r="A813" s="14"/>
      <c r="B813" s="14"/>
      <c r="C813" s="41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5"/>
      <c r="Q813" s="2"/>
      <c r="R813" s="14"/>
      <c r="S813" s="14"/>
      <c r="T813" s="14"/>
      <c r="U813" s="14"/>
      <c r="V813" s="14"/>
      <c r="W813" s="14"/>
      <c r="X813" s="14"/>
      <c r="Y813" s="14"/>
      <c r="Z813" s="14"/>
      <c r="AA813" s="14"/>
      <c r="AB813" s="14"/>
      <c r="AC813" s="14"/>
      <c r="AD813" s="14"/>
      <c r="AE813" s="14"/>
    </row>
    <row r="814" spans="1:31">
      <c r="A814" s="14"/>
      <c r="B814" s="14"/>
      <c r="C814" s="41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5"/>
      <c r="Q814" s="2"/>
      <c r="R814" s="14"/>
      <c r="S814" s="14"/>
      <c r="T814" s="14"/>
      <c r="U814" s="14"/>
      <c r="V814" s="14"/>
      <c r="W814" s="14"/>
      <c r="X814" s="14"/>
      <c r="Y814" s="14"/>
      <c r="Z814" s="14"/>
      <c r="AA814" s="14"/>
      <c r="AB814" s="14"/>
      <c r="AC814" s="14"/>
      <c r="AD814" s="14"/>
      <c r="AE814" s="14"/>
    </row>
    <row r="815" spans="1:31">
      <c r="A815" s="14"/>
      <c r="B815" s="14"/>
      <c r="C815" s="41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5"/>
      <c r="Q815" s="2"/>
      <c r="R815" s="14"/>
      <c r="S815" s="14"/>
      <c r="T815" s="14"/>
      <c r="U815" s="14"/>
      <c r="V815" s="14"/>
      <c r="W815" s="14"/>
      <c r="X815" s="14"/>
      <c r="Y815" s="14"/>
      <c r="Z815" s="14"/>
      <c r="AA815" s="14"/>
      <c r="AB815" s="14"/>
      <c r="AC815" s="14"/>
      <c r="AD815" s="14"/>
      <c r="AE815" s="14"/>
    </row>
    <row r="816" spans="1:31">
      <c r="A816" s="14"/>
      <c r="B816" s="14"/>
      <c r="C816" s="41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5"/>
      <c r="Q816" s="2"/>
      <c r="R816" s="14"/>
      <c r="S816" s="14"/>
      <c r="T816" s="14"/>
      <c r="U816" s="14"/>
      <c r="V816" s="14"/>
      <c r="W816" s="14"/>
      <c r="X816" s="14"/>
      <c r="Y816" s="14"/>
      <c r="Z816" s="14"/>
      <c r="AA816" s="14"/>
      <c r="AB816" s="14"/>
      <c r="AC816" s="14"/>
      <c r="AD816" s="14"/>
      <c r="AE816" s="14"/>
    </row>
    <row r="817" spans="1:31">
      <c r="A817" s="14"/>
      <c r="B817" s="14"/>
      <c r="C817" s="41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5"/>
      <c r="Q817" s="2"/>
      <c r="R817" s="14"/>
      <c r="S817" s="14"/>
      <c r="T817" s="14"/>
      <c r="U817" s="14"/>
      <c r="V817" s="14"/>
      <c r="W817" s="14"/>
      <c r="X817" s="14"/>
      <c r="Y817" s="14"/>
      <c r="Z817" s="14"/>
      <c r="AA817" s="14"/>
      <c r="AB817" s="14"/>
      <c r="AC817" s="14"/>
      <c r="AD817" s="14"/>
      <c r="AE817" s="14"/>
    </row>
    <row r="818" spans="1:31">
      <c r="A818" s="14"/>
      <c r="B818" s="14"/>
      <c r="C818" s="41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5"/>
      <c r="Q818" s="2"/>
      <c r="R818" s="14"/>
      <c r="S818" s="14"/>
      <c r="T818" s="14"/>
      <c r="U818" s="14"/>
      <c r="V818" s="14"/>
      <c r="W818" s="14"/>
      <c r="X818" s="14"/>
      <c r="Y818" s="14"/>
      <c r="Z818" s="14"/>
      <c r="AA818" s="14"/>
      <c r="AB818" s="14"/>
      <c r="AC818" s="14"/>
      <c r="AD818" s="14"/>
      <c r="AE818" s="14"/>
    </row>
    <row r="819" spans="1:31">
      <c r="A819" s="14"/>
      <c r="B819" s="14"/>
      <c r="C819" s="41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5"/>
      <c r="Q819" s="2"/>
      <c r="R819" s="14"/>
      <c r="S819" s="14"/>
      <c r="T819" s="14"/>
      <c r="U819" s="14"/>
      <c r="V819" s="14"/>
      <c r="W819" s="14"/>
      <c r="X819" s="14"/>
      <c r="Y819" s="14"/>
      <c r="Z819" s="14"/>
      <c r="AA819" s="14"/>
      <c r="AB819" s="14"/>
      <c r="AC819" s="14"/>
      <c r="AD819" s="14"/>
      <c r="AE819" s="14"/>
    </row>
    <row r="820" spans="1:31">
      <c r="A820" s="14"/>
      <c r="B820" s="14"/>
      <c r="C820" s="41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5"/>
      <c r="Q820" s="2"/>
      <c r="R820" s="14"/>
      <c r="S820" s="14"/>
      <c r="T820" s="14"/>
      <c r="U820" s="14"/>
      <c r="V820" s="14"/>
      <c r="W820" s="14"/>
      <c r="X820" s="14"/>
      <c r="Y820" s="14"/>
      <c r="Z820" s="14"/>
      <c r="AA820" s="14"/>
      <c r="AB820" s="14"/>
      <c r="AC820" s="14"/>
      <c r="AD820" s="14"/>
      <c r="AE820" s="14"/>
    </row>
    <row r="821" spans="1:31">
      <c r="A821" s="14"/>
      <c r="B821" s="14"/>
      <c r="C821" s="41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5"/>
      <c r="Q821" s="2"/>
      <c r="R821" s="14"/>
      <c r="S821" s="14"/>
      <c r="T821" s="14"/>
      <c r="U821" s="14"/>
      <c r="V821" s="14"/>
      <c r="W821" s="14"/>
      <c r="X821" s="14"/>
      <c r="Y821" s="14"/>
      <c r="Z821" s="14"/>
      <c r="AA821" s="14"/>
      <c r="AB821" s="14"/>
      <c r="AC821" s="14"/>
      <c r="AD821" s="14"/>
      <c r="AE821" s="14"/>
    </row>
    <row r="822" spans="1:31">
      <c r="A822" s="14"/>
      <c r="B822" s="14"/>
      <c r="C822" s="41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5"/>
      <c r="Q822" s="2"/>
      <c r="R822" s="14"/>
      <c r="S822" s="14"/>
      <c r="T822" s="14"/>
      <c r="U822" s="14"/>
      <c r="V822" s="14"/>
      <c r="W822" s="14"/>
      <c r="X822" s="14"/>
      <c r="Y822" s="14"/>
      <c r="Z822" s="14"/>
      <c r="AA822" s="14"/>
      <c r="AB822" s="14"/>
      <c r="AC822" s="14"/>
      <c r="AD822" s="14"/>
      <c r="AE822" s="14"/>
    </row>
    <row r="823" spans="1:31">
      <c r="A823" s="14"/>
      <c r="B823" s="14"/>
      <c r="C823" s="41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5"/>
      <c r="Q823" s="2"/>
      <c r="R823" s="14"/>
      <c r="S823" s="14"/>
      <c r="T823" s="14"/>
      <c r="U823" s="14"/>
      <c r="V823" s="14"/>
      <c r="W823" s="14"/>
      <c r="X823" s="14"/>
      <c r="Y823" s="14"/>
      <c r="Z823" s="14"/>
      <c r="AA823" s="14"/>
      <c r="AB823" s="14"/>
      <c r="AC823" s="14"/>
      <c r="AD823" s="14"/>
      <c r="AE823" s="14"/>
    </row>
    <row r="824" spans="1:31">
      <c r="A824" s="14"/>
      <c r="B824" s="14"/>
      <c r="C824" s="41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5"/>
      <c r="Q824" s="2"/>
      <c r="R824" s="14"/>
      <c r="S824" s="14"/>
      <c r="T824" s="14"/>
      <c r="U824" s="14"/>
      <c r="V824" s="14"/>
      <c r="W824" s="14"/>
      <c r="X824" s="14"/>
      <c r="Y824" s="14"/>
      <c r="Z824" s="14"/>
      <c r="AA824" s="14"/>
      <c r="AB824" s="14"/>
      <c r="AC824" s="14"/>
      <c r="AD824" s="14"/>
      <c r="AE824" s="14"/>
    </row>
    <row r="825" spans="1:31">
      <c r="A825" s="14"/>
      <c r="B825" s="14"/>
      <c r="C825" s="41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5"/>
      <c r="Q825" s="2"/>
      <c r="R825" s="14"/>
      <c r="S825" s="14"/>
      <c r="T825" s="14"/>
      <c r="U825" s="14"/>
      <c r="V825" s="14"/>
      <c r="W825" s="14"/>
      <c r="X825" s="14"/>
      <c r="Y825" s="14"/>
      <c r="Z825" s="14"/>
      <c r="AA825" s="14"/>
      <c r="AB825" s="14"/>
      <c r="AC825" s="14"/>
      <c r="AD825" s="14"/>
      <c r="AE825" s="14"/>
    </row>
    <row r="826" spans="1:31">
      <c r="A826" s="14"/>
      <c r="B826" s="14"/>
      <c r="C826" s="41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5"/>
      <c r="Q826" s="2"/>
      <c r="R826" s="14"/>
      <c r="S826" s="14"/>
      <c r="T826" s="14"/>
      <c r="U826" s="14"/>
      <c r="V826" s="14"/>
      <c r="W826" s="14"/>
      <c r="X826" s="14"/>
      <c r="Y826" s="14"/>
      <c r="Z826" s="14"/>
      <c r="AA826" s="14"/>
      <c r="AB826" s="14"/>
      <c r="AC826" s="14"/>
      <c r="AD826" s="14"/>
      <c r="AE826" s="14"/>
    </row>
    <row r="827" spans="1:31">
      <c r="A827" s="14"/>
      <c r="B827" s="14"/>
      <c r="C827" s="41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5"/>
      <c r="Q827" s="2"/>
      <c r="R827" s="14"/>
      <c r="S827" s="14"/>
      <c r="T827" s="14"/>
      <c r="U827" s="14"/>
      <c r="V827" s="14"/>
      <c r="W827" s="14"/>
      <c r="X827" s="14"/>
      <c r="Y827" s="14"/>
      <c r="Z827" s="14"/>
      <c r="AA827" s="14"/>
      <c r="AB827" s="14"/>
      <c r="AC827" s="14"/>
      <c r="AD827" s="14"/>
      <c r="AE827" s="14"/>
    </row>
    <row r="828" spans="1:31">
      <c r="A828" s="14"/>
      <c r="B828" s="14"/>
      <c r="C828" s="41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5"/>
      <c r="Q828" s="2"/>
      <c r="R828" s="14"/>
      <c r="S828" s="14"/>
      <c r="T828" s="14"/>
      <c r="U828" s="14"/>
      <c r="V828" s="14"/>
      <c r="W828" s="14"/>
      <c r="X828" s="14"/>
      <c r="Y828" s="14"/>
      <c r="Z828" s="14"/>
      <c r="AA828" s="14"/>
      <c r="AB828" s="14"/>
      <c r="AC828" s="14"/>
      <c r="AD828" s="14"/>
      <c r="AE828" s="14"/>
    </row>
    <row r="829" spans="1:31">
      <c r="A829" s="14"/>
      <c r="B829" s="14"/>
      <c r="C829" s="41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5"/>
      <c r="Q829" s="2"/>
      <c r="R829" s="14"/>
      <c r="S829" s="14"/>
      <c r="T829" s="14"/>
      <c r="U829" s="14"/>
      <c r="V829" s="14"/>
      <c r="W829" s="14"/>
      <c r="X829" s="14"/>
      <c r="Y829" s="14"/>
      <c r="Z829" s="14"/>
      <c r="AA829" s="14"/>
      <c r="AB829" s="14"/>
      <c r="AC829" s="14"/>
      <c r="AD829" s="14"/>
      <c r="AE829" s="14"/>
    </row>
    <row r="830" spans="1:31">
      <c r="A830" s="14"/>
      <c r="B830" s="14"/>
      <c r="C830" s="41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5"/>
      <c r="Q830" s="2"/>
      <c r="R830" s="14"/>
      <c r="S830" s="14"/>
      <c r="T830" s="14"/>
      <c r="U830" s="14"/>
      <c r="V830" s="14"/>
      <c r="W830" s="14"/>
      <c r="X830" s="14"/>
      <c r="Y830" s="14"/>
      <c r="Z830" s="14"/>
      <c r="AA830" s="14"/>
      <c r="AB830" s="14"/>
      <c r="AC830" s="14"/>
      <c r="AD830" s="14"/>
      <c r="AE830" s="14"/>
    </row>
    <row r="831" spans="1:31">
      <c r="A831" s="14"/>
      <c r="B831" s="14"/>
      <c r="C831" s="41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5"/>
      <c r="Q831" s="2"/>
      <c r="R831" s="14"/>
      <c r="S831" s="14"/>
      <c r="T831" s="14"/>
      <c r="U831" s="14"/>
      <c r="V831" s="14"/>
      <c r="W831" s="14"/>
      <c r="X831" s="14"/>
      <c r="Y831" s="14"/>
      <c r="Z831" s="14"/>
      <c r="AA831" s="14"/>
      <c r="AB831" s="14"/>
      <c r="AC831" s="14"/>
      <c r="AD831" s="14"/>
      <c r="AE831" s="14"/>
    </row>
    <row r="832" spans="1:31">
      <c r="A832" s="14"/>
      <c r="B832" s="14"/>
      <c r="C832" s="41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5"/>
      <c r="Q832" s="2"/>
      <c r="R832" s="14"/>
      <c r="S832" s="14"/>
      <c r="T832" s="14"/>
      <c r="U832" s="14"/>
      <c r="V832" s="14"/>
      <c r="W832" s="14"/>
      <c r="X832" s="14"/>
      <c r="Y832" s="14"/>
      <c r="Z832" s="14"/>
      <c r="AA832" s="14"/>
      <c r="AB832" s="14"/>
      <c r="AC832" s="14"/>
      <c r="AD832" s="14"/>
      <c r="AE832" s="14"/>
    </row>
    <row r="833" spans="1:31">
      <c r="A833" s="14"/>
      <c r="B833" s="14"/>
      <c r="C833" s="41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5"/>
      <c r="Q833" s="2"/>
      <c r="R833" s="14"/>
      <c r="S833" s="14"/>
      <c r="T833" s="14"/>
      <c r="U833" s="14"/>
      <c r="V833" s="14"/>
      <c r="W833" s="14"/>
      <c r="X833" s="14"/>
      <c r="Y833" s="14"/>
      <c r="Z833" s="14"/>
      <c r="AA833" s="14"/>
      <c r="AB833" s="14"/>
      <c r="AC833" s="14"/>
      <c r="AD833" s="14"/>
      <c r="AE833" s="14"/>
    </row>
    <row r="834" spans="1:31">
      <c r="A834" s="14"/>
      <c r="B834" s="14"/>
      <c r="C834" s="41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5"/>
      <c r="Q834" s="2"/>
      <c r="R834" s="14"/>
      <c r="S834" s="14"/>
      <c r="T834" s="14"/>
      <c r="U834" s="14"/>
      <c r="V834" s="14"/>
      <c r="W834" s="14"/>
      <c r="X834" s="14"/>
      <c r="Y834" s="14"/>
      <c r="Z834" s="14"/>
      <c r="AA834" s="14"/>
      <c r="AB834" s="14"/>
      <c r="AC834" s="14"/>
      <c r="AD834" s="14"/>
      <c r="AE834" s="14"/>
    </row>
    <row r="835" spans="1:31">
      <c r="A835" s="14"/>
      <c r="B835" s="14"/>
      <c r="C835" s="41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5"/>
      <c r="Q835" s="2"/>
      <c r="R835" s="14"/>
      <c r="S835" s="14"/>
      <c r="T835" s="14"/>
      <c r="U835" s="14"/>
      <c r="V835" s="14"/>
      <c r="W835" s="14"/>
      <c r="X835" s="14"/>
      <c r="Y835" s="14"/>
      <c r="Z835" s="14"/>
      <c r="AA835" s="14"/>
      <c r="AB835" s="14"/>
      <c r="AC835" s="14"/>
      <c r="AD835" s="14"/>
      <c r="AE835" s="14"/>
    </row>
    <row r="836" spans="1:31">
      <c r="A836" s="14"/>
      <c r="B836" s="14"/>
      <c r="C836" s="41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5"/>
      <c r="Q836" s="2"/>
      <c r="R836" s="14"/>
      <c r="S836" s="14"/>
      <c r="T836" s="14"/>
      <c r="U836" s="14"/>
      <c r="V836" s="14"/>
      <c r="W836" s="14"/>
      <c r="X836" s="14"/>
      <c r="Y836" s="14"/>
      <c r="Z836" s="14"/>
      <c r="AA836" s="14"/>
      <c r="AB836" s="14"/>
      <c r="AC836" s="14"/>
      <c r="AD836" s="14"/>
      <c r="AE836" s="14"/>
    </row>
    <row r="837" spans="1:31">
      <c r="A837" s="14"/>
      <c r="B837" s="14"/>
      <c r="C837" s="41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5"/>
      <c r="Q837" s="2"/>
      <c r="R837" s="14"/>
      <c r="S837" s="14"/>
      <c r="T837" s="14"/>
      <c r="U837" s="14"/>
      <c r="V837" s="14"/>
      <c r="W837" s="14"/>
      <c r="X837" s="14"/>
      <c r="Y837" s="14"/>
      <c r="Z837" s="14"/>
      <c r="AA837" s="14"/>
      <c r="AB837" s="14"/>
      <c r="AC837" s="14"/>
      <c r="AD837" s="14"/>
      <c r="AE837" s="14"/>
    </row>
    <row r="838" spans="1:31">
      <c r="A838" s="14"/>
      <c r="B838" s="14"/>
      <c r="C838" s="41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5"/>
      <c r="Q838" s="2"/>
      <c r="R838" s="14"/>
      <c r="S838" s="14"/>
      <c r="T838" s="14"/>
      <c r="U838" s="14"/>
      <c r="V838" s="14"/>
      <c r="W838" s="14"/>
      <c r="X838" s="14"/>
      <c r="Y838" s="14"/>
      <c r="Z838" s="14"/>
      <c r="AA838" s="14"/>
      <c r="AB838" s="14"/>
      <c r="AC838" s="14"/>
      <c r="AD838" s="14"/>
      <c r="AE838" s="14"/>
    </row>
    <row r="839" spans="1:31">
      <c r="A839" s="14"/>
      <c r="B839" s="14"/>
      <c r="C839" s="41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5"/>
      <c r="Q839" s="2"/>
      <c r="R839" s="14"/>
      <c r="S839" s="14"/>
      <c r="T839" s="14"/>
      <c r="U839" s="14"/>
      <c r="V839" s="14"/>
      <c r="W839" s="14"/>
      <c r="X839" s="14"/>
      <c r="Y839" s="14"/>
      <c r="Z839" s="14"/>
      <c r="AA839" s="14"/>
      <c r="AB839" s="14"/>
      <c r="AC839" s="14"/>
      <c r="AD839" s="14"/>
      <c r="AE839" s="14"/>
    </row>
    <row r="840" spans="1:31">
      <c r="A840" s="14"/>
      <c r="B840" s="14"/>
      <c r="C840" s="41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5"/>
      <c r="Q840" s="2"/>
      <c r="R840" s="14"/>
      <c r="S840" s="14"/>
      <c r="T840" s="14"/>
      <c r="U840" s="14"/>
      <c r="V840" s="14"/>
      <c r="W840" s="14"/>
      <c r="X840" s="14"/>
      <c r="Y840" s="14"/>
      <c r="Z840" s="14"/>
      <c r="AA840" s="14"/>
      <c r="AB840" s="14"/>
      <c r="AC840" s="14"/>
      <c r="AD840" s="14"/>
      <c r="AE840" s="14"/>
    </row>
    <row r="841" spans="1:31">
      <c r="A841" s="14"/>
      <c r="B841" s="14"/>
      <c r="C841" s="41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5"/>
      <c r="Q841" s="2"/>
      <c r="R841" s="14"/>
      <c r="S841" s="14"/>
      <c r="T841" s="14"/>
      <c r="U841" s="14"/>
      <c r="V841" s="14"/>
      <c r="W841" s="14"/>
      <c r="X841" s="14"/>
      <c r="Y841" s="14"/>
      <c r="Z841" s="14"/>
      <c r="AA841" s="14"/>
      <c r="AB841" s="14"/>
      <c r="AC841" s="14"/>
      <c r="AD841" s="14"/>
      <c r="AE841" s="14"/>
    </row>
    <row r="842" spans="1:31">
      <c r="A842" s="14"/>
      <c r="B842" s="14"/>
      <c r="C842" s="41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5"/>
      <c r="Q842" s="2"/>
      <c r="R842" s="14"/>
      <c r="S842" s="14"/>
      <c r="T842" s="14"/>
      <c r="U842" s="14"/>
      <c r="V842" s="14"/>
      <c r="W842" s="14"/>
      <c r="X842" s="14"/>
      <c r="Y842" s="14"/>
      <c r="Z842" s="14"/>
      <c r="AA842" s="14"/>
      <c r="AB842" s="14"/>
      <c r="AC842" s="14"/>
      <c r="AD842" s="14"/>
      <c r="AE842" s="14"/>
    </row>
    <row r="843" spans="1:31">
      <c r="A843" s="14"/>
      <c r="B843" s="14"/>
      <c r="C843" s="41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5"/>
      <c r="Q843" s="2"/>
      <c r="R843" s="14"/>
      <c r="S843" s="14"/>
      <c r="T843" s="14"/>
      <c r="U843" s="14"/>
      <c r="V843" s="14"/>
      <c r="W843" s="14"/>
      <c r="X843" s="14"/>
      <c r="Y843" s="14"/>
      <c r="Z843" s="14"/>
      <c r="AA843" s="14"/>
      <c r="AB843" s="14"/>
      <c r="AC843" s="14"/>
      <c r="AD843" s="14"/>
      <c r="AE843" s="14"/>
    </row>
    <row r="844" spans="1:31">
      <c r="A844" s="14"/>
      <c r="B844" s="14"/>
      <c r="C844" s="41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5"/>
      <c r="Q844" s="2"/>
      <c r="R844" s="14"/>
      <c r="S844" s="14"/>
      <c r="T844" s="14"/>
      <c r="U844" s="14"/>
      <c r="V844" s="14"/>
      <c r="W844" s="14"/>
      <c r="X844" s="14"/>
      <c r="Y844" s="14"/>
      <c r="Z844" s="14"/>
      <c r="AA844" s="14"/>
      <c r="AB844" s="14"/>
      <c r="AC844" s="14"/>
      <c r="AD844" s="14"/>
      <c r="AE844" s="14"/>
    </row>
    <row r="845" spans="1:31">
      <c r="A845" s="14"/>
      <c r="B845" s="14"/>
      <c r="C845" s="41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5"/>
      <c r="Q845" s="2"/>
      <c r="R845" s="14"/>
      <c r="S845" s="14"/>
      <c r="T845" s="14"/>
      <c r="U845" s="14"/>
      <c r="V845" s="14"/>
      <c r="W845" s="14"/>
      <c r="X845" s="14"/>
      <c r="Y845" s="14"/>
      <c r="Z845" s="14"/>
      <c r="AA845" s="14"/>
      <c r="AB845" s="14"/>
      <c r="AC845" s="14"/>
      <c r="AD845" s="14"/>
      <c r="AE845" s="14"/>
    </row>
    <row r="846" spans="1:31">
      <c r="A846" s="14"/>
      <c r="B846" s="14"/>
      <c r="C846" s="41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5"/>
      <c r="Q846" s="2"/>
      <c r="R846" s="14"/>
      <c r="S846" s="14"/>
      <c r="T846" s="14"/>
      <c r="U846" s="14"/>
      <c r="V846" s="14"/>
      <c r="W846" s="14"/>
      <c r="X846" s="14"/>
      <c r="Y846" s="14"/>
      <c r="Z846" s="14"/>
      <c r="AA846" s="14"/>
      <c r="AB846" s="14"/>
      <c r="AC846" s="14"/>
      <c r="AD846" s="14"/>
      <c r="AE846" s="14"/>
    </row>
    <row r="847" spans="1:31">
      <c r="A847" s="14"/>
      <c r="B847" s="14"/>
      <c r="C847" s="41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5"/>
      <c r="Q847" s="2"/>
      <c r="R847" s="14"/>
      <c r="S847" s="14"/>
      <c r="T847" s="14"/>
      <c r="U847" s="14"/>
      <c r="V847" s="14"/>
      <c r="W847" s="14"/>
      <c r="X847" s="14"/>
      <c r="Y847" s="14"/>
      <c r="Z847" s="14"/>
      <c r="AA847" s="14"/>
      <c r="AB847" s="14"/>
      <c r="AC847" s="14"/>
      <c r="AD847" s="14"/>
      <c r="AE847" s="14"/>
    </row>
    <row r="848" spans="1:31">
      <c r="A848" s="14"/>
      <c r="B848" s="14"/>
      <c r="C848" s="41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5"/>
      <c r="Q848" s="2"/>
      <c r="R848" s="14"/>
      <c r="S848" s="14"/>
      <c r="T848" s="14"/>
      <c r="U848" s="14"/>
      <c r="V848" s="14"/>
      <c r="W848" s="14"/>
      <c r="X848" s="14"/>
      <c r="Y848" s="14"/>
      <c r="Z848" s="14"/>
      <c r="AA848" s="14"/>
      <c r="AB848" s="14"/>
      <c r="AC848" s="14"/>
      <c r="AD848" s="14"/>
      <c r="AE848" s="14"/>
    </row>
    <row r="849" spans="1:31">
      <c r="A849" s="14"/>
      <c r="B849" s="14"/>
      <c r="C849" s="41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5"/>
      <c r="Q849" s="2"/>
      <c r="R849" s="14"/>
      <c r="S849" s="14"/>
      <c r="T849" s="14"/>
      <c r="U849" s="14"/>
      <c r="V849" s="14"/>
      <c r="W849" s="14"/>
      <c r="X849" s="14"/>
      <c r="Y849" s="14"/>
      <c r="Z849" s="14"/>
      <c r="AA849" s="14"/>
      <c r="AB849" s="14"/>
      <c r="AC849" s="14"/>
      <c r="AD849" s="14"/>
      <c r="AE849" s="14"/>
    </row>
    <row r="850" spans="1:31">
      <c r="A850" s="14"/>
      <c r="B850" s="14"/>
      <c r="C850" s="41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5"/>
      <c r="Q850" s="2"/>
      <c r="R850" s="14"/>
      <c r="S850" s="14"/>
      <c r="T850" s="14"/>
      <c r="U850" s="14"/>
      <c r="V850" s="14"/>
      <c r="W850" s="14"/>
      <c r="X850" s="14"/>
      <c r="Y850" s="14"/>
      <c r="Z850" s="14"/>
      <c r="AA850" s="14"/>
      <c r="AB850" s="14"/>
      <c r="AC850" s="14"/>
      <c r="AD850" s="14"/>
      <c r="AE850" s="14"/>
    </row>
    <row r="851" spans="1:31">
      <c r="A851" s="14"/>
      <c r="B851" s="14"/>
      <c r="C851" s="41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5"/>
      <c r="Q851" s="2"/>
      <c r="R851" s="14"/>
      <c r="S851" s="14"/>
      <c r="T851" s="14"/>
      <c r="U851" s="14"/>
      <c r="V851" s="14"/>
      <c r="W851" s="14"/>
      <c r="X851" s="14"/>
      <c r="Y851" s="14"/>
      <c r="Z851" s="14"/>
      <c r="AA851" s="14"/>
      <c r="AB851" s="14"/>
      <c r="AC851" s="14"/>
      <c r="AD851" s="14"/>
      <c r="AE851" s="14"/>
    </row>
    <row r="852" spans="1:31">
      <c r="A852" s="14"/>
      <c r="B852" s="14"/>
      <c r="C852" s="41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5"/>
      <c r="Q852" s="2"/>
      <c r="R852" s="14"/>
      <c r="S852" s="14"/>
      <c r="T852" s="14"/>
      <c r="U852" s="14"/>
      <c r="V852" s="14"/>
      <c r="W852" s="14"/>
      <c r="X852" s="14"/>
      <c r="Y852" s="14"/>
      <c r="Z852" s="14"/>
      <c r="AA852" s="14"/>
      <c r="AB852" s="14"/>
      <c r="AC852" s="14"/>
      <c r="AD852" s="14"/>
      <c r="AE852" s="14"/>
    </row>
    <row r="853" spans="1:31">
      <c r="A853" s="14"/>
      <c r="B853" s="14"/>
      <c r="C853" s="41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5"/>
      <c r="Q853" s="2"/>
      <c r="R853" s="14"/>
      <c r="S853" s="14"/>
      <c r="T853" s="14"/>
      <c r="U853" s="14"/>
      <c r="V853" s="14"/>
      <c r="W853" s="14"/>
      <c r="X853" s="14"/>
      <c r="Y853" s="14"/>
      <c r="Z853" s="14"/>
      <c r="AA853" s="14"/>
      <c r="AB853" s="14"/>
      <c r="AC853" s="14"/>
      <c r="AD853" s="14"/>
      <c r="AE853" s="14"/>
    </row>
    <row r="854" spans="1:31">
      <c r="A854" s="14"/>
      <c r="B854" s="14"/>
      <c r="C854" s="41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5"/>
      <c r="Q854" s="2"/>
      <c r="R854" s="14"/>
      <c r="S854" s="14"/>
      <c r="T854" s="14"/>
      <c r="U854" s="14"/>
      <c r="V854" s="14"/>
      <c r="W854" s="14"/>
      <c r="X854" s="14"/>
      <c r="Y854" s="14"/>
      <c r="Z854" s="14"/>
      <c r="AA854" s="14"/>
      <c r="AB854" s="14"/>
      <c r="AC854" s="14"/>
      <c r="AD854" s="14"/>
      <c r="AE854" s="14"/>
    </row>
    <row r="855" spans="1:31">
      <c r="A855" s="14"/>
      <c r="B855" s="14"/>
      <c r="C855" s="41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5"/>
      <c r="Q855" s="2"/>
      <c r="R855" s="14"/>
      <c r="S855" s="14"/>
      <c r="T855" s="14"/>
      <c r="U855" s="14"/>
      <c r="V855" s="14"/>
      <c r="W855" s="14"/>
      <c r="X855" s="14"/>
      <c r="Y855" s="14"/>
      <c r="Z855" s="14"/>
      <c r="AA855" s="14"/>
      <c r="AB855" s="14"/>
      <c r="AC855" s="14"/>
      <c r="AD855" s="14"/>
      <c r="AE855" s="14"/>
    </row>
    <row r="856" spans="1:31">
      <c r="A856" s="14"/>
      <c r="B856" s="14"/>
      <c r="C856" s="41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5"/>
      <c r="Q856" s="2"/>
      <c r="R856" s="14"/>
      <c r="S856" s="14"/>
      <c r="T856" s="14"/>
      <c r="U856" s="14"/>
      <c r="V856" s="14"/>
      <c r="W856" s="14"/>
      <c r="X856" s="14"/>
      <c r="Y856" s="14"/>
      <c r="Z856" s="14"/>
      <c r="AA856" s="14"/>
      <c r="AB856" s="14"/>
      <c r="AC856" s="14"/>
      <c r="AD856" s="14"/>
      <c r="AE856" s="14"/>
    </row>
    <row r="857" spans="1:31">
      <c r="A857" s="14"/>
      <c r="B857" s="14"/>
      <c r="C857" s="41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5"/>
      <c r="Q857" s="2"/>
      <c r="R857" s="14"/>
      <c r="S857" s="14"/>
      <c r="T857" s="14"/>
      <c r="U857" s="14"/>
      <c r="V857" s="14"/>
      <c r="W857" s="14"/>
      <c r="X857" s="14"/>
      <c r="Y857" s="14"/>
      <c r="Z857" s="14"/>
      <c r="AA857" s="14"/>
      <c r="AB857" s="14"/>
      <c r="AC857" s="14"/>
      <c r="AD857" s="14"/>
      <c r="AE857" s="14"/>
    </row>
    <row r="858" spans="1:31">
      <c r="A858" s="14"/>
      <c r="B858" s="14"/>
      <c r="C858" s="41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5"/>
      <c r="Q858" s="2"/>
      <c r="R858" s="14"/>
      <c r="S858" s="14"/>
      <c r="T858" s="14"/>
      <c r="U858" s="14"/>
      <c r="V858" s="14"/>
      <c r="W858" s="14"/>
      <c r="X858" s="14"/>
      <c r="Y858" s="14"/>
      <c r="Z858" s="14"/>
      <c r="AA858" s="14"/>
      <c r="AB858" s="14"/>
      <c r="AC858" s="14"/>
      <c r="AD858" s="14"/>
      <c r="AE858" s="14"/>
    </row>
    <row r="859" spans="1:31">
      <c r="A859" s="14"/>
      <c r="B859" s="14"/>
      <c r="C859" s="41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5"/>
      <c r="Q859" s="2"/>
      <c r="R859" s="14"/>
      <c r="S859" s="14"/>
      <c r="T859" s="14"/>
      <c r="U859" s="14"/>
      <c r="V859" s="14"/>
      <c r="W859" s="14"/>
      <c r="X859" s="14"/>
      <c r="Y859" s="14"/>
      <c r="Z859" s="14"/>
      <c r="AA859" s="14"/>
      <c r="AB859" s="14"/>
      <c r="AC859" s="14"/>
      <c r="AD859" s="14"/>
      <c r="AE859" s="14"/>
    </row>
    <row r="860" spans="1:31">
      <c r="A860" s="14"/>
      <c r="B860" s="14"/>
      <c r="C860" s="41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5"/>
      <c r="Q860" s="2"/>
      <c r="R860" s="14"/>
      <c r="S860" s="14"/>
      <c r="T860" s="14"/>
      <c r="U860" s="14"/>
      <c r="V860" s="14"/>
      <c r="W860" s="14"/>
      <c r="X860" s="14"/>
      <c r="Y860" s="14"/>
      <c r="Z860" s="14"/>
      <c r="AA860" s="14"/>
      <c r="AB860" s="14"/>
      <c r="AC860" s="14"/>
      <c r="AD860" s="14"/>
      <c r="AE860" s="14"/>
    </row>
    <row r="861" spans="1:31">
      <c r="A861" s="14"/>
      <c r="B861" s="14"/>
      <c r="C861" s="41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5"/>
      <c r="Q861" s="2"/>
      <c r="R861" s="14"/>
      <c r="S861" s="14"/>
      <c r="T861" s="14"/>
      <c r="U861" s="14"/>
      <c r="V861" s="14"/>
      <c r="W861" s="14"/>
      <c r="X861" s="14"/>
      <c r="Y861" s="14"/>
      <c r="Z861" s="14"/>
      <c r="AA861" s="14"/>
      <c r="AB861" s="14"/>
      <c r="AC861" s="14"/>
      <c r="AD861" s="14"/>
      <c r="AE861" s="14"/>
    </row>
    <row r="862" spans="1:31">
      <c r="A862" s="14"/>
      <c r="B862" s="14"/>
      <c r="C862" s="41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5"/>
      <c r="Q862" s="2"/>
      <c r="R862" s="14"/>
      <c r="S862" s="14"/>
      <c r="T862" s="14"/>
      <c r="U862" s="14"/>
      <c r="V862" s="14"/>
      <c r="W862" s="14"/>
      <c r="X862" s="14"/>
      <c r="Y862" s="14"/>
      <c r="Z862" s="14"/>
      <c r="AA862" s="14"/>
      <c r="AB862" s="14"/>
      <c r="AC862" s="14"/>
      <c r="AD862" s="14"/>
      <c r="AE862" s="14"/>
    </row>
    <row r="863" spans="1:31">
      <c r="A863" s="14"/>
      <c r="B863" s="14"/>
      <c r="C863" s="41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5"/>
      <c r="Q863" s="2"/>
      <c r="R863" s="14"/>
      <c r="S863" s="14"/>
      <c r="T863" s="14"/>
      <c r="U863" s="14"/>
      <c r="V863" s="14"/>
      <c r="W863" s="14"/>
      <c r="X863" s="14"/>
      <c r="Y863" s="14"/>
      <c r="Z863" s="14"/>
      <c r="AA863" s="14"/>
      <c r="AB863" s="14"/>
      <c r="AC863" s="14"/>
      <c r="AD863" s="14"/>
      <c r="AE863" s="14"/>
    </row>
    <row r="864" spans="1:31">
      <c r="A864" s="14"/>
      <c r="B864" s="14"/>
      <c r="C864" s="41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5"/>
      <c r="Q864" s="2"/>
      <c r="R864" s="14"/>
      <c r="S864" s="14"/>
      <c r="T864" s="14"/>
      <c r="U864" s="14"/>
      <c r="V864" s="14"/>
      <c r="W864" s="14"/>
      <c r="X864" s="14"/>
      <c r="Y864" s="14"/>
      <c r="Z864" s="14"/>
      <c r="AA864" s="14"/>
      <c r="AB864" s="14"/>
      <c r="AC864" s="14"/>
      <c r="AD864" s="14"/>
      <c r="AE864" s="14"/>
    </row>
    <row r="865" spans="1:31">
      <c r="A865" s="14"/>
      <c r="B865" s="14"/>
      <c r="C865" s="41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5"/>
      <c r="Q865" s="2"/>
      <c r="R865" s="14"/>
      <c r="S865" s="14"/>
      <c r="T865" s="14"/>
      <c r="U865" s="14"/>
      <c r="V865" s="14"/>
      <c r="W865" s="14"/>
      <c r="X865" s="14"/>
      <c r="Y865" s="14"/>
      <c r="Z865" s="14"/>
      <c r="AA865" s="14"/>
      <c r="AB865" s="14"/>
      <c r="AC865" s="14"/>
      <c r="AD865" s="14"/>
      <c r="AE865" s="14"/>
    </row>
    <row r="866" spans="1:31">
      <c r="A866" s="14"/>
      <c r="B866" s="14"/>
      <c r="C866" s="41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5"/>
      <c r="Q866" s="2"/>
      <c r="R866" s="14"/>
      <c r="S866" s="14"/>
      <c r="T866" s="14"/>
      <c r="U866" s="14"/>
      <c r="V866" s="14"/>
      <c r="W866" s="14"/>
      <c r="X866" s="14"/>
      <c r="Y866" s="14"/>
      <c r="Z866" s="14"/>
      <c r="AA866" s="14"/>
      <c r="AB866" s="14"/>
      <c r="AC866" s="14"/>
      <c r="AD866" s="14"/>
      <c r="AE866" s="14"/>
    </row>
    <row r="867" spans="1:31">
      <c r="A867" s="14"/>
      <c r="B867" s="14"/>
      <c r="C867" s="41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5"/>
      <c r="Q867" s="2"/>
      <c r="R867" s="14"/>
      <c r="S867" s="14"/>
      <c r="T867" s="14"/>
      <c r="U867" s="14"/>
      <c r="V867" s="14"/>
      <c r="W867" s="14"/>
      <c r="X867" s="14"/>
      <c r="Y867" s="14"/>
      <c r="Z867" s="14"/>
      <c r="AA867" s="14"/>
      <c r="AB867" s="14"/>
      <c r="AC867" s="14"/>
      <c r="AD867" s="14"/>
      <c r="AE867" s="14"/>
    </row>
    <row r="868" spans="1:31">
      <c r="A868" s="14"/>
      <c r="B868" s="14"/>
      <c r="C868" s="41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5"/>
      <c r="Q868" s="2"/>
      <c r="R868" s="14"/>
      <c r="S868" s="14"/>
      <c r="T868" s="14"/>
      <c r="U868" s="14"/>
      <c r="V868" s="14"/>
      <c r="W868" s="14"/>
      <c r="X868" s="14"/>
      <c r="Y868" s="14"/>
      <c r="Z868" s="14"/>
      <c r="AA868" s="14"/>
      <c r="AB868" s="14"/>
      <c r="AC868" s="14"/>
      <c r="AD868" s="14"/>
      <c r="AE868" s="14"/>
    </row>
    <row r="869" spans="1:31">
      <c r="A869" s="14"/>
      <c r="B869" s="14"/>
      <c r="C869" s="41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5"/>
      <c r="Q869" s="2"/>
      <c r="R869" s="14"/>
      <c r="S869" s="14"/>
      <c r="T869" s="14"/>
      <c r="U869" s="14"/>
      <c r="V869" s="14"/>
      <c r="W869" s="14"/>
      <c r="X869" s="14"/>
      <c r="Y869" s="14"/>
      <c r="Z869" s="14"/>
      <c r="AA869" s="14"/>
      <c r="AB869" s="14"/>
      <c r="AC869" s="14"/>
      <c r="AD869" s="14"/>
      <c r="AE869" s="14"/>
    </row>
    <row r="870" spans="1:31">
      <c r="A870" s="14"/>
      <c r="B870" s="14"/>
      <c r="C870" s="41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5"/>
      <c r="Q870" s="2"/>
      <c r="R870" s="14"/>
      <c r="S870" s="14"/>
      <c r="T870" s="14"/>
      <c r="U870" s="14"/>
      <c r="V870" s="14"/>
      <c r="W870" s="14"/>
      <c r="X870" s="14"/>
      <c r="Y870" s="14"/>
      <c r="Z870" s="14"/>
      <c r="AA870" s="14"/>
      <c r="AB870" s="14"/>
      <c r="AC870" s="14"/>
      <c r="AD870" s="14"/>
      <c r="AE870" s="14"/>
    </row>
    <row r="871" spans="1:31">
      <c r="A871" s="14"/>
      <c r="B871" s="14"/>
      <c r="C871" s="41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5"/>
      <c r="Q871" s="2"/>
      <c r="R871" s="14"/>
      <c r="S871" s="14"/>
      <c r="T871" s="14"/>
      <c r="U871" s="14"/>
      <c r="V871" s="14"/>
      <c r="W871" s="14"/>
      <c r="X871" s="14"/>
      <c r="Y871" s="14"/>
      <c r="Z871" s="14"/>
      <c r="AA871" s="14"/>
      <c r="AB871" s="14"/>
      <c r="AC871" s="14"/>
      <c r="AD871" s="14"/>
      <c r="AE871" s="14"/>
    </row>
    <row r="872" spans="1:31">
      <c r="A872" s="14"/>
      <c r="B872" s="14"/>
      <c r="C872" s="41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5"/>
      <c r="Q872" s="2"/>
      <c r="R872" s="14"/>
      <c r="S872" s="14"/>
      <c r="T872" s="14"/>
      <c r="U872" s="14"/>
      <c r="V872" s="14"/>
      <c r="W872" s="14"/>
      <c r="X872" s="14"/>
      <c r="Y872" s="14"/>
      <c r="Z872" s="14"/>
      <c r="AA872" s="14"/>
      <c r="AB872" s="14"/>
      <c r="AC872" s="14"/>
      <c r="AD872" s="14"/>
      <c r="AE872" s="14"/>
    </row>
    <row r="873" spans="1:31">
      <c r="A873" s="14"/>
      <c r="B873" s="14"/>
      <c r="C873" s="41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5"/>
      <c r="Q873" s="2"/>
      <c r="R873" s="14"/>
      <c r="S873" s="14"/>
      <c r="T873" s="14"/>
      <c r="U873" s="14"/>
      <c r="V873" s="14"/>
      <c r="W873" s="14"/>
      <c r="X873" s="14"/>
      <c r="Y873" s="14"/>
      <c r="Z873" s="14"/>
      <c r="AA873" s="14"/>
      <c r="AB873" s="14"/>
      <c r="AC873" s="14"/>
      <c r="AD873" s="14"/>
      <c r="AE873" s="14"/>
    </row>
    <row r="874" spans="1:31">
      <c r="A874" s="14"/>
      <c r="B874" s="14"/>
      <c r="C874" s="41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5"/>
      <c r="Q874" s="2"/>
      <c r="R874" s="14"/>
      <c r="S874" s="14"/>
      <c r="T874" s="14"/>
      <c r="U874" s="14"/>
      <c r="V874" s="14"/>
      <c r="W874" s="14"/>
      <c r="X874" s="14"/>
      <c r="Y874" s="14"/>
      <c r="Z874" s="14"/>
      <c r="AA874" s="14"/>
      <c r="AB874" s="14"/>
      <c r="AC874" s="14"/>
      <c r="AD874" s="14"/>
      <c r="AE874" s="14"/>
    </row>
    <row r="875" spans="1:31">
      <c r="A875" s="14"/>
      <c r="B875" s="14"/>
      <c r="C875" s="41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5"/>
      <c r="Q875" s="2"/>
      <c r="R875" s="14"/>
      <c r="S875" s="14"/>
      <c r="T875" s="14"/>
      <c r="U875" s="14"/>
      <c r="V875" s="14"/>
      <c r="W875" s="14"/>
      <c r="X875" s="14"/>
      <c r="Y875" s="14"/>
      <c r="Z875" s="14"/>
      <c r="AA875" s="14"/>
      <c r="AB875" s="14"/>
      <c r="AC875" s="14"/>
      <c r="AD875" s="14"/>
      <c r="AE875" s="14"/>
    </row>
    <row r="876" spans="1:31">
      <c r="A876" s="14"/>
      <c r="B876" s="14"/>
      <c r="C876" s="41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5"/>
      <c r="Q876" s="2"/>
      <c r="R876" s="14"/>
      <c r="S876" s="14"/>
      <c r="T876" s="14"/>
      <c r="U876" s="14"/>
      <c r="V876" s="14"/>
      <c r="W876" s="14"/>
      <c r="X876" s="14"/>
      <c r="Y876" s="14"/>
      <c r="Z876" s="14"/>
      <c r="AA876" s="14"/>
      <c r="AB876" s="14"/>
      <c r="AC876" s="14"/>
      <c r="AD876" s="14"/>
      <c r="AE876" s="14"/>
    </row>
    <row r="877" spans="1:31">
      <c r="A877" s="14"/>
      <c r="B877" s="14"/>
      <c r="C877" s="41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5"/>
      <c r="Q877" s="2"/>
      <c r="R877" s="14"/>
      <c r="S877" s="14"/>
      <c r="T877" s="14"/>
      <c r="U877" s="14"/>
      <c r="V877" s="14"/>
      <c r="W877" s="14"/>
      <c r="X877" s="14"/>
      <c r="Y877" s="14"/>
      <c r="Z877" s="14"/>
      <c r="AA877" s="14"/>
      <c r="AB877" s="14"/>
      <c r="AC877" s="14"/>
      <c r="AD877" s="14"/>
      <c r="AE877" s="14"/>
    </row>
    <row r="878" spans="1:31">
      <c r="A878" s="14"/>
      <c r="B878" s="14"/>
      <c r="C878" s="41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5"/>
      <c r="Q878" s="2"/>
      <c r="R878" s="14"/>
      <c r="S878" s="14"/>
      <c r="T878" s="14"/>
      <c r="U878" s="14"/>
      <c r="V878" s="14"/>
      <c r="W878" s="14"/>
      <c r="X878" s="14"/>
      <c r="Y878" s="14"/>
      <c r="Z878" s="14"/>
      <c r="AA878" s="14"/>
      <c r="AB878" s="14"/>
      <c r="AC878" s="14"/>
      <c r="AD878" s="14"/>
      <c r="AE878" s="14"/>
    </row>
    <row r="879" spans="1:31">
      <c r="A879" s="14"/>
      <c r="B879" s="14"/>
      <c r="C879" s="41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5"/>
      <c r="Q879" s="2"/>
      <c r="R879" s="14"/>
      <c r="S879" s="14"/>
      <c r="T879" s="14"/>
      <c r="U879" s="14"/>
      <c r="V879" s="14"/>
      <c r="W879" s="14"/>
      <c r="X879" s="14"/>
      <c r="Y879" s="14"/>
      <c r="Z879" s="14"/>
      <c r="AA879" s="14"/>
      <c r="AB879" s="14"/>
      <c r="AC879" s="14"/>
      <c r="AD879" s="14"/>
      <c r="AE879" s="14"/>
    </row>
    <row r="880" spans="1:31">
      <c r="A880" s="14"/>
      <c r="B880" s="14"/>
      <c r="C880" s="41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5"/>
      <c r="Q880" s="2"/>
      <c r="R880" s="14"/>
      <c r="S880" s="14"/>
      <c r="T880" s="14"/>
      <c r="U880" s="14"/>
      <c r="V880" s="14"/>
      <c r="W880" s="14"/>
      <c r="X880" s="14"/>
      <c r="Y880" s="14"/>
      <c r="Z880" s="14"/>
      <c r="AA880" s="14"/>
      <c r="AB880" s="14"/>
      <c r="AC880" s="14"/>
      <c r="AD880" s="14"/>
      <c r="AE880" s="14"/>
    </row>
    <row r="881" spans="1:31">
      <c r="A881" s="14"/>
      <c r="B881" s="14"/>
      <c r="C881" s="41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5"/>
      <c r="Q881" s="2"/>
      <c r="R881" s="14"/>
      <c r="S881" s="14"/>
      <c r="T881" s="14"/>
      <c r="U881" s="14"/>
      <c r="V881" s="14"/>
      <c r="W881" s="14"/>
      <c r="X881" s="14"/>
      <c r="Y881" s="14"/>
      <c r="Z881" s="14"/>
      <c r="AA881" s="14"/>
      <c r="AB881" s="14"/>
      <c r="AC881" s="14"/>
      <c r="AD881" s="14"/>
      <c r="AE881" s="14"/>
    </row>
    <row r="882" spans="1:31">
      <c r="A882" s="14"/>
      <c r="B882" s="14"/>
      <c r="C882" s="41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5"/>
      <c r="Q882" s="2"/>
      <c r="R882" s="14"/>
      <c r="S882" s="14"/>
      <c r="T882" s="14"/>
      <c r="U882" s="14"/>
      <c r="V882" s="14"/>
      <c r="W882" s="14"/>
      <c r="X882" s="14"/>
      <c r="Y882" s="14"/>
      <c r="Z882" s="14"/>
      <c r="AA882" s="14"/>
      <c r="AB882" s="14"/>
      <c r="AC882" s="14"/>
      <c r="AD882" s="14"/>
      <c r="AE882" s="14"/>
    </row>
    <row r="883" spans="1:31">
      <c r="A883" s="14"/>
      <c r="B883" s="14"/>
      <c r="C883" s="41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5"/>
      <c r="Q883" s="2"/>
      <c r="R883" s="14"/>
      <c r="S883" s="14"/>
      <c r="T883" s="14"/>
      <c r="U883" s="14"/>
      <c r="V883" s="14"/>
      <c r="W883" s="14"/>
      <c r="X883" s="14"/>
      <c r="Y883" s="14"/>
      <c r="Z883" s="14"/>
      <c r="AA883" s="14"/>
      <c r="AB883" s="14"/>
      <c r="AC883" s="14"/>
      <c r="AD883" s="14"/>
      <c r="AE883" s="14"/>
    </row>
    <row r="884" spans="1:31">
      <c r="A884" s="14"/>
      <c r="B884" s="14"/>
      <c r="C884" s="41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5"/>
      <c r="Q884" s="2"/>
      <c r="R884" s="14"/>
      <c r="S884" s="14"/>
      <c r="T884" s="14"/>
      <c r="U884" s="14"/>
      <c r="V884" s="14"/>
      <c r="W884" s="14"/>
      <c r="X884" s="14"/>
      <c r="Y884" s="14"/>
      <c r="Z884" s="14"/>
      <c r="AA884" s="14"/>
      <c r="AB884" s="14"/>
      <c r="AC884" s="14"/>
      <c r="AD884" s="14"/>
      <c r="AE884" s="14"/>
    </row>
    <row r="885" spans="1:31">
      <c r="A885" s="14"/>
      <c r="B885" s="14"/>
      <c r="C885" s="41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5"/>
      <c r="Q885" s="2"/>
      <c r="R885" s="14"/>
      <c r="S885" s="14"/>
      <c r="T885" s="14"/>
      <c r="U885" s="14"/>
      <c r="V885" s="14"/>
      <c r="W885" s="14"/>
      <c r="X885" s="14"/>
      <c r="Y885" s="14"/>
      <c r="Z885" s="14"/>
      <c r="AA885" s="14"/>
      <c r="AB885" s="14"/>
      <c r="AC885" s="14"/>
      <c r="AD885" s="14"/>
      <c r="AE885" s="14"/>
    </row>
    <row r="886" spans="1:31">
      <c r="A886" s="14"/>
      <c r="B886" s="14"/>
      <c r="C886" s="41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5"/>
      <c r="Q886" s="2"/>
      <c r="R886" s="14"/>
      <c r="S886" s="14"/>
      <c r="T886" s="14"/>
      <c r="U886" s="14"/>
      <c r="V886" s="14"/>
      <c r="W886" s="14"/>
      <c r="X886" s="14"/>
      <c r="Y886" s="14"/>
      <c r="Z886" s="14"/>
      <c r="AA886" s="14"/>
      <c r="AB886" s="14"/>
      <c r="AC886" s="14"/>
      <c r="AD886" s="14"/>
      <c r="AE886" s="14"/>
    </row>
    <row r="887" spans="1:31">
      <c r="A887" s="14"/>
      <c r="B887" s="14"/>
      <c r="C887" s="41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5"/>
      <c r="Q887" s="2"/>
      <c r="R887" s="14"/>
      <c r="S887" s="14"/>
      <c r="T887" s="14"/>
      <c r="U887" s="14"/>
      <c r="V887" s="14"/>
      <c r="W887" s="14"/>
      <c r="X887" s="14"/>
      <c r="Y887" s="14"/>
      <c r="Z887" s="14"/>
      <c r="AA887" s="14"/>
      <c r="AB887" s="14"/>
      <c r="AC887" s="14"/>
      <c r="AD887" s="14"/>
      <c r="AE887" s="14"/>
    </row>
    <row r="888" spans="1:31">
      <c r="A888" s="14"/>
      <c r="B888" s="14"/>
      <c r="C888" s="41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5"/>
      <c r="Q888" s="2"/>
      <c r="R888" s="14"/>
      <c r="S888" s="14"/>
      <c r="T888" s="14"/>
      <c r="U888" s="14"/>
      <c r="V888" s="14"/>
      <c r="W888" s="14"/>
      <c r="X888" s="14"/>
      <c r="Y888" s="14"/>
      <c r="Z888" s="14"/>
      <c r="AA888" s="14"/>
      <c r="AB888" s="14"/>
      <c r="AC888" s="14"/>
      <c r="AD888" s="14"/>
      <c r="AE888" s="14"/>
    </row>
    <row r="889" spans="1:31">
      <c r="A889" s="14"/>
      <c r="B889" s="14"/>
      <c r="C889" s="41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5"/>
      <c r="Q889" s="2"/>
      <c r="R889" s="14"/>
      <c r="S889" s="14"/>
      <c r="T889" s="14"/>
      <c r="U889" s="14"/>
      <c r="V889" s="14"/>
      <c r="W889" s="14"/>
      <c r="X889" s="14"/>
      <c r="Y889" s="14"/>
      <c r="Z889" s="14"/>
      <c r="AA889" s="14"/>
      <c r="AB889" s="14"/>
      <c r="AC889" s="14"/>
      <c r="AD889" s="14"/>
      <c r="AE889" s="14"/>
    </row>
    <row r="890" spans="1:31">
      <c r="A890" s="14"/>
      <c r="B890" s="14"/>
      <c r="C890" s="41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5"/>
      <c r="Q890" s="2"/>
      <c r="R890" s="14"/>
      <c r="S890" s="14"/>
      <c r="T890" s="14"/>
      <c r="U890" s="14"/>
      <c r="V890" s="14"/>
      <c r="W890" s="14"/>
      <c r="X890" s="14"/>
      <c r="Y890" s="14"/>
      <c r="Z890" s="14"/>
      <c r="AA890" s="14"/>
      <c r="AB890" s="14"/>
      <c r="AC890" s="14"/>
      <c r="AD890" s="14"/>
      <c r="AE890" s="14"/>
    </row>
    <row r="891" spans="1:31">
      <c r="A891" s="14"/>
      <c r="B891" s="14"/>
      <c r="C891" s="41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5"/>
      <c r="Q891" s="2"/>
      <c r="R891" s="14"/>
      <c r="S891" s="14"/>
      <c r="T891" s="14"/>
      <c r="U891" s="14"/>
      <c r="V891" s="14"/>
      <c r="W891" s="14"/>
      <c r="X891" s="14"/>
      <c r="Y891" s="14"/>
      <c r="Z891" s="14"/>
      <c r="AA891" s="14"/>
      <c r="AB891" s="14"/>
      <c r="AC891" s="14"/>
      <c r="AD891" s="14"/>
      <c r="AE891" s="14"/>
    </row>
    <row r="892" spans="1:31">
      <c r="A892" s="14"/>
      <c r="B892" s="14"/>
      <c r="C892" s="41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5"/>
      <c r="Q892" s="2"/>
      <c r="R892" s="14"/>
      <c r="S892" s="14"/>
      <c r="T892" s="14"/>
      <c r="U892" s="14"/>
      <c r="V892" s="14"/>
      <c r="W892" s="14"/>
      <c r="X892" s="14"/>
      <c r="Y892" s="14"/>
      <c r="Z892" s="14"/>
      <c r="AA892" s="14"/>
      <c r="AB892" s="14"/>
      <c r="AC892" s="14"/>
      <c r="AD892" s="14"/>
      <c r="AE892" s="14"/>
    </row>
    <row r="893" spans="1:31">
      <c r="A893" s="14"/>
      <c r="B893" s="14"/>
      <c r="C893" s="41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5"/>
      <c r="Q893" s="2"/>
      <c r="R893" s="14"/>
      <c r="S893" s="14"/>
      <c r="T893" s="14"/>
      <c r="U893" s="14"/>
      <c r="V893" s="14"/>
      <c r="W893" s="14"/>
      <c r="X893" s="14"/>
      <c r="Y893" s="14"/>
      <c r="Z893" s="14"/>
      <c r="AA893" s="14"/>
      <c r="AB893" s="14"/>
      <c r="AC893" s="14"/>
      <c r="AD893" s="14"/>
      <c r="AE893" s="14"/>
    </row>
    <row r="894" spans="1:31">
      <c r="A894" s="14"/>
      <c r="B894" s="14"/>
      <c r="C894" s="41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5"/>
      <c r="Q894" s="2"/>
      <c r="R894" s="14"/>
      <c r="S894" s="14"/>
      <c r="T894" s="14"/>
      <c r="U894" s="14"/>
      <c r="V894" s="14"/>
      <c r="W894" s="14"/>
      <c r="X894" s="14"/>
      <c r="Y894" s="14"/>
      <c r="Z894" s="14"/>
      <c r="AA894" s="14"/>
      <c r="AB894" s="14"/>
      <c r="AC894" s="14"/>
      <c r="AD894" s="14"/>
      <c r="AE894" s="14"/>
    </row>
    <row r="895" spans="1:31">
      <c r="A895" s="14"/>
      <c r="B895" s="14"/>
      <c r="C895" s="41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5"/>
      <c r="Q895" s="31"/>
      <c r="R895" s="14"/>
      <c r="S895" s="14"/>
      <c r="T895" s="14"/>
      <c r="U895" s="14"/>
      <c r="V895" s="14"/>
      <c r="W895" s="14"/>
      <c r="X895" s="14"/>
      <c r="Y895" s="14"/>
      <c r="Z895" s="14"/>
      <c r="AA895" s="14"/>
      <c r="AB895" s="14"/>
      <c r="AC895" s="14"/>
      <c r="AD895" s="14"/>
      <c r="AE895" s="14"/>
    </row>
    <row r="896" spans="1:31">
      <c r="A896" s="14"/>
      <c r="B896" s="14"/>
      <c r="C896" s="41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5"/>
      <c r="Q896" s="31"/>
      <c r="R896" s="14"/>
      <c r="S896" s="14"/>
      <c r="T896" s="14"/>
      <c r="U896" s="14"/>
      <c r="V896" s="14"/>
      <c r="W896" s="14"/>
      <c r="X896" s="14"/>
      <c r="Y896" s="14"/>
      <c r="Z896" s="14"/>
      <c r="AA896" s="14"/>
      <c r="AB896" s="14"/>
      <c r="AC896" s="14"/>
      <c r="AD896" s="14"/>
      <c r="AE896" s="14"/>
    </row>
    <row r="897" spans="1:31">
      <c r="A897" s="14"/>
      <c r="B897" s="14"/>
      <c r="C897" s="41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5"/>
      <c r="Q897" s="31"/>
      <c r="R897" s="14"/>
      <c r="S897" s="14"/>
      <c r="T897" s="14"/>
      <c r="U897" s="14"/>
      <c r="V897" s="14"/>
      <c r="W897" s="14"/>
      <c r="X897" s="14"/>
      <c r="Y897" s="14"/>
      <c r="Z897" s="14"/>
      <c r="AA897" s="14"/>
      <c r="AB897" s="14"/>
      <c r="AC897" s="14"/>
      <c r="AD897" s="14"/>
      <c r="AE897" s="14"/>
    </row>
    <row r="898" spans="1:31">
      <c r="A898" s="14"/>
      <c r="B898" s="14"/>
      <c r="C898" s="41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5"/>
      <c r="Q898" s="31"/>
      <c r="R898" s="14"/>
      <c r="S898" s="14"/>
      <c r="T898" s="14"/>
      <c r="U898" s="14"/>
      <c r="V898" s="14"/>
      <c r="W898" s="14"/>
      <c r="X898" s="14"/>
      <c r="Y898" s="14"/>
      <c r="Z898" s="14"/>
      <c r="AA898" s="14"/>
      <c r="AB898" s="14"/>
      <c r="AC898" s="14"/>
      <c r="AD898" s="14"/>
      <c r="AE898" s="14"/>
    </row>
    <row r="899" spans="1:31">
      <c r="A899" s="14"/>
      <c r="B899" s="14"/>
      <c r="C899" s="41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5"/>
      <c r="Q899" s="31"/>
      <c r="R899" s="14"/>
      <c r="S899" s="14"/>
      <c r="T899" s="14"/>
      <c r="U899" s="14"/>
      <c r="V899" s="14"/>
      <c r="W899" s="14"/>
      <c r="X899" s="14"/>
      <c r="Y899" s="14"/>
      <c r="Z899" s="14"/>
      <c r="AA899" s="14"/>
      <c r="AB899" s="14"/>
      <c r="AC899" s="14"/>
      <c r="AD899" s="14"/>
      <c r="AE899" s="14"/>
    </row>
    <row r="900" spans="1:31">
      <c r="A900" s="14"/>
      <c r="B900" s="14"/>
      <c r="C900" s="41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5"/>
      <c r="Q900" s="35"/>
      <c r="R900" s="14"/>
      <c r="S900" s="14"/>
      <c r="T900" s="14"/>
      <c r="U900" s="14"/>
      <c r="V900" s="14"/>
      <c r="W900" s="14"/>
      <c r="X900" s="14"/>
      <c r="Y900" s="14"/>
      <c r="Z900" s="14"/>
      <c r="AA900" s="14"/>
      <c r="AB900" s="14"/>
      <c r="AC900" s="14"/>
      <c r="AD900" s="14"/>
      <c r="AE900" s="14"/>
    </row>
    <row r="901" spans="1:31">
      <c r="A901" s="14"/>
      <c r="B901" s="14"/>
      <c r="C901" s="41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5"/>
      <c r="Q901" s="35"/>
      <c r="R901" s="14"/>
      <c r="S901" s="14"/>
      <c r="T901" s="14"/>
      <c r="U901" s="14"/>
      <c r="V901" s="14"/>
      <c r="W901" s="14"/>
      <c r="X901" s="14"/>
      <c r="Y901" s="14"/>
      <c r="Z901" s="14"/>
      <c r="AA901" s="14"/>
      <c r="AB901" s="14"/>
      <c r="AC901" s="14"/>
      <c r="AD901" s="14"/>
      <c r="AE901" s="14"/>
    </row>
    <row r="902" spans="1:31">
      <c r="A902" s="14"/>
      <c r="B902" s="14"/>
      <c r="C902" s="41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5"/>
      <c r="Q902" s="35"/>
      <c r="R902" s="14"/>
      <c r="S902" s="14"/>
      <c r="T902" s="14"/>
      <c r="U902" s="14"/>
      <c r="V902" s="14"/>
      <c r="W902" s="14"/>
      <c r="X902" s="14"/>
      <c r="Y902" s="14"/>
      <c r="Z902" s="14"/>
      <c r="AA902" s="14"/>
      <c r="AB902" s="14"/>
      <c r="AC902" s="14"/>
      <c r="AD902" s="14"/>
      <c r="AE902" s="14"/>
    </row>
    <row r="903" spans="1:31">
      <c r="A903" s="14"/>
      <c r="B903" s="14"/>
      <c r="C903" s="41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5"/>
      <c r="Q903" s="35"/>
      <c r="R903" s="14"/>
      <c r="S903" s="14"/>
      <c r="T903" s="14"/>
      <c r="U903" s="14"/>
      <c r="V903" s="14"/>
      <c r="W903" s="14"/>
      <c r="X903" s="14"/>
      <c r="Y903" s="14"/>
      <c r="Z903" s="14"/>
      <c r="AA903" s="14"/>
      <c r="AB903" s="14"/>
      <c r="AC903" s="14"/>
      <c r="AD903" s="14"/>
      <c r="AE903" s="14"/>
    </row>
    <row r="904" spans="1:31">
      <c r="A904" s="14"/>
      <c r="B904" s="14"/>
      <c r="C904" s="41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5"/>
      <c r="Q904" s="40"/>
      <c r="R904" s="14"/>
      <c r="S904" s="14"/>
      <c r="T904" s="14"/>
      <c r="U904" s="14"/>
      <c r="V904" s="14"/>
      <c r="W904" s="14"/>
      <c r="X904" s="14"/>
      <c r="Y904" s="14"/>
      <c r="Z904" s="14"/>
      <c r="AA904" s="14"/>
      <c r="AB904" s="14"/>
      <c r="AC904" s="14"/>
      <c r="AD904" s="14"/>
      <c r="AE904" s="14"/>
    </row>
    <row r="905" spans="1:31">
      <c r="A905" s="14"/>
      <c r="B905" s="14"/>
      <c r="C905" s="41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  <c r="AB905" s="14"/>
      <c r="AC905" s="14"/>
      <c r="AD905" s="14"/>
      <c r="AE905" s="14"/>
    </row>
    <row r="906" spans="1:31">
      <c r="A906" s="14"/>
      <c r="B906" s="14"/>
      <c r="C906" s="41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  <c r="AB906" s="14"/>
      <c r="AC906" s="14"/>
      <c r="AD906" s="14"/>
      <c r="AE906" s="14"/>
    </row>
    <row r="907" spans="1:31">
      <c r="A907" s="14"/>
      <c r="B907" s="14"/>
      <c r="C907" s="41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  <c r="AB907" s="14"/>
      <c r="AC907" s="14"/>
      <c r="AD907" s="14"/>
      <c r="AE907" s="14"/>
    </row>
    <row r="908" spans="1:31">
      <c r="A908" s="14"/>
      <c r="B908" s="14"/>
      <c r="C908" s="41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  <c r="AB908" s="14"/>
      <c r="AC908" s="14"/>
      <c r="AD908" s="14"/>
      <c r="AE908" s="14"/>
    </row>
    <row r="909" spans="1:31">
      <c r="A909" s="14"/>
      <c r="B909" s="14"/>
      <c r="C909" s="41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  <c r="AB909" s="14"/>
      <c r="AC909" s="14"/>
      <c r="AD909" s="14"/>
      <c r="AE909" s="14"/>
    </row>
    <row r="910" spans="1:31">
      <c r="A910" s="14"/>
      <c r="B910" s="14"/>
      <c r="C910" s="41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  <c r="AB910" s="14"/>
      <c r="AC910" s="14"/>
      <c r="AD910" s="14"/>
      <c r="AE910" s="14"/>
    </row>
    <row r="911" spans="1:31">
      <c r="A911" s="14"/>
      <c r="B911" s="14"/>
      <c r="C911" s="41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  <c r="AB911" s="14"/>
      <c r="AC911" s="14"/>
      <c r="AD911" s="14"/>
      <c r="AE911" s="14"/>
    </row>
    <row r="912" spans="1:31">
      <c r="A912" s="14"/>
      <c r="B912" s="14"/>
      <c r="C912" s="41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  <c r="AB912" s="14"/>
      <c r="AC912" s="14"/>
      <c r="AD912" s="14"/>
      <c r="AE912" s="14"/>
    </row>
    <row r="913" spans="1:31">
      <c r="A913" s="14"/>
      <c r="B913" s="14"/>
      <c r="C913" s="41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  <c r="AB913" s="14"/>
      <c r="AC913" s="14"/>
      <c r="AD913" s="14"/>
      <c r="AE913" s="14"/>
    </row>
    <row r="914" spans="1:31">
      <c r="A914" s="14"/>
      <c r="B914" s="14"/>
      <c r="C914" s="41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  <c r="AB914" s="14"/>
      <c r="AC914" s="14"/>
      <c r="AD914" s="14"/>
      <c r="AE914" s="14"/>
    </row>
    <row r="915" spans="1:31">
      <c r="A915" s="14"/>
      <c r="B915" s="14"/>
      <c r="C915" s="41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  <c r="AB915" s="14"/>
      <c r="AC915" s="14"/>
      <c r="AD915" s="14"/>
      <c r="AE915" s="14"/>
    </row>
    <row r="916" spans="1:31">
      <c r="A916" s="14"/>
      <c r="B916" s="14"/>
      <c r="C916" s="41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  <c r="AB916" s="14"/>
      <c r="AC916" s="14"/>
      <c r="AD916" s="14"/>
      <c r="AE916" s="14"/>
    </row>
    <row r="917" spans="1:31">
      <c r="A917" s="14"/>
      <c r="B917" s="14"/>
      <c r="C917" s="41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  <c r="AB917" s="14"/>
      <c r="AC917" s="14"/>
      <c r="AD917" s="14"/>
      <c r="AE917" s="14"/>
    </row>
    <row r="918" spans="1:31">
      <c r="A918" s="14"/>
      <c r="B918" s="14"/>
      <c r="C918" s="41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  <c r="AB918" s="14"/>
      <c r="AC918" s="14"/>
      <c r="AD918" s="14"/>
      <c r="AE918" s="14"/>
    </row>
    <row r="919" spans="1:31">
      <c r="A919" s="14"/>
      <c r="B919" s="14"/>
      <c r="C919" s="41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  <c r="AB919" s="14"/>
      <c r="AC919" s="14"/>
      <c r="AD919" s="14"/>
      <c r="AE919" s="14"/>
    </row>
    <row r="920" spans="1:31">
      <c r="A920" s="14"/>
      <c r="B920" s="14"/>
      <c r="C920" s="41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  <c r="AB920" s="14"/>
      <c r="AC920" s="14"/>
      <c r="AD920" s="14"/>
      <c r="AE920" s="14"/>
    </row>
    <row r="921" spans="1:31">
      <c r="A921" s="14"/>
      <c r="B921" s="14"/>
      <c r="C921" s="41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  <c r="AB921" s="14"/>
      <c r="AC921" s="14"/>
      <c r="AD921" s="14"/>
      <c r="AE921" s="14"/>
    </row>
    <row r="922" spans="1:31">
      <c r="A922" s="14"/>
      <c r="B922" s="14"/>
      <c r="C922" s="41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  <c r="AB922" s="14"/>
      <c r="AC922" s="14"/>
      <c r="AD922" s="14"/>
      <c r="AE922" s="14"/>
    </row>
    <row r="923" spans="1:31">
      <c r="A923" s="14"/>
      <c r="B923" s="14"/>
      <c r="C923" s="41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  <c r="AB923" s="14"/>
      <c r="AC923" s="14"/>
      <c r="AD923" s="14"/>
      <c r="AE923" s="14"/>
    </row>
    <row r="924" spans="1:31">
      <c r="A924" s="14"/>
      <c r="B924" s="14"/>
      <c r="C924" s="41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  <c r="AB924" s="14"/>
      <c r="AC924" s="14"/>
      <c r="AD924" s="14"/>
      <c r="AE924" s="14"/>
    </row>
    <row r="925" spans="1:31">
      <c r="A925" s="14"/>
      <c r="B925" s="14"/>
      <c r="C925" s="41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  <c r="AB925" s="14"/>
      <c r="AC925" s="14"/>
      <c r="AD925" s="14"/>
      <c r="AE925" s="14"/>
    </row>
    <row r="926" spans="1:31">
      <c r="A926" s="14"/>
      <c r="B926" s="14"/>
      <c r="C926" s="41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  <c r="AB926" s="14"/>
      <c r="AC926" s="14"/>
      <c r="AD926" s="14"/>
      <c r="AE926" s="14"/>
    </row>
    <row r="927" spans="1:31">
      <c r="A927" s="14"/>
      <c r="B927" s="14"/>
      <c r="C927" s="41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  <c r="AB927" s="14"/>
      <c r="AC927" s="14"/>
      <c r="AD927" s="14"/>
      <c r="AE927" s="14"/>
    </row>
    <row r="928" spans="1:31">
      <c r="A928" s="14"/>
      <c r="B928" s="14"/>
      <c r="C928" s="41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  <c r="AB928" s="14"/>
      <c r="AC928" s="14"/>
      <c r="AD928" s="14"/>
      <c r="AE928" s="14"/>
    </row>
    <row r="929" spans="1:31">
      <c r="A929" s="14"/>
      <c r="B929" s="14"/>
      <c r="C929" s="41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  <c r="AB929" s="14"/>
      <c r="AC929" s="14"/>
      <c r="AD929" s="14"/>
      <c r="AE929" s="14"/>
    </row>
    <row r="930" spans="1:31">
      <c r="A930" s="14"/>
      <c r="B930" s="14"/>
      <c r="C930" s="41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  <c r="AB930" s="14"/>
      <c r="AC930" s="14"/>
      <c r="AD930" s="14"/>
      <c r="AE930" s="14"/>
    </row>
    <row r="931" spans="1:31">
      <c r="A931" s="14"/>
      <c r="B931" s="14"/>
      <c r="C931" s="41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  <c r="AB931" s="14"/>
      <c r="AC931" s="14"/>
      <c r="AD931" s="14"/>
      <c r="AE931" s="14"/>
    </row>
    <row r="932" spans="1:31">
      <c r="A932" s="14"/>
      <c r="B932" s="14"/>
      <c r="C932" s="41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  <c r="AB932" s="14"/>
      <c r="AC932" s="14"/>
      <c r="AD932" s="14"/>
      <c r="AE932" s="14"/>
    </row>
    <row r="933" spans="1:31">
      <c r="A933" s="14"/>
      <c r="B933" s="14"/>
      <c r="C933" s="41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  <c r="AB933" s="14"/>
      <c r="AC933" s="14"/>
      <c r="AD933" s="14"/>
      <c r="AE933" s="14"/>
    </row>
    <row r="934" spans="1:31">
      <c r="A934" s="14"/>
      <c r="B934" s="14"/>
      <c r="C934" s="41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  <c r="AB934" s="14"/>
      <c r="AC934" s="14"/>
      <c r="AD934" s="14"/>
      <c r="AE934" s="14"/>
    </row>
    <row r="935" spans="1:31">
      <c r="A935" s="14"/>
      <c r="B935" s="14"/>
      <c r="C935" s="41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  <c r="AB935" s="14"/>
      <c r="AC935" s="14"/>
      <c r="AD935" s="14"/>
      <c r="AE935" s="14"/>
    </row>
    <row r="936" spans="1:31">
      <c r="A936" s="14"/>
      <c r="B936" s="14"/>
      <c r="C936" s="41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  <c r="AB936" s="14"/>
      <c r="AC936" s="14"/>
      <c r="AD936" s="14"/>
      <c r="AE936" s="14"/>
    </row>
    <row r="937" spans="1:31">
      <c r="A937" s="14"/>
      <c r="B937" s="14"/>
      <c r="C937" s="41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  <c r="AB937" s="14"/>
      <c r="AC937" s="14"/>
      <c r="AD937" s="14"/>
      <c r="AE937" s="14"/>
    </row>
    <row r="938" spans="1:31">
      <c r="A938" s="14"/>
      <c r="B938" s="14"/>
      <c r="C938" s="41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  <c r="AB938" s="14"/>
      <c r="AC938" s="14"/>
      <c r="AD938" s="14"/>
      <c r="AE938" s="14"/>
    </row>
    <row r="939" spans="1:31">
      <c r="A939" s="14"/>
      <c r="B939" s="14"/>
      <c r="C939" s="41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  <c r="AB939" s="14"/>
      <c r="AC939" s="14"/>
      <c r="AD939" s="14"/>
      <c r="AE939" s="14"/>
    </row>
    <row r="940" spans="1:31">
      <c r="A940" s="14"/>
      <c r="B940" s="14"/>
      <c r="C940" s="41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  <c r="AB940" s="14"/>
      <c r="AC940" s="14"/>
      <c r="AD940" s="14"/>
      <c r="AE940" s="14"/>
    </row>
    <row r="941" spans="1:31">
      <c r="A941" s="14"/>
      <c r="B941" s="14"/>
      <c r="C941" s="41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  <c r="AB941" s="14"/>
      <c r="AC941" s="14"/>
      <c r="AD941" s="14"/>
      <c r="AE941" s="14"/>
    </row>
    <row r="942" spans="1:31">
      <c r="A942" s="14"/>
      <c r="B942" s="14"/>
      <c r="C942" s="41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  <c r="AB942" s="14"/>
      <c r="AC942" s="14"/>
      <c r="AD942" s="14"/>
      <c r="AE942" s="14"/>
    </row>
    <row r="943" spans="1:31">
      <c r="A943" s="14"/>
      <c r="B943" s="14"/>
      <c r="C943" s="41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  <c r="AB943" s="14"/>
      <c r="AC943" s="14"/>
      <c r="AD943" s="14"/>
      <c r="AE943" s="14"/>
    </row>
    <row r="944" spans="1:31">
      <c r="A944" s="14"/>
      <c r="B944" s="14"/>
      <c r="C944" s="41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  <c r="AB944" s="14"/>
      <c r="AC944" s="14"/>
      <c r="AD944" s="14"/>
      <c r="AE944" s="14"/>
    </row>
    <row r="945" spans="1:31">
      <c r="A945" s="14"/>
      <c r="B945" s="14"/>
      <c r="C945" s="41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  <c r="AB945" s="14"/>
      <c r="AC945" s="14"/>
      <c r="AD945" s="14"/>
      <c r="AE945" s="14"/>
    </row>
    <row r="946" spans="1:31">
      <c r="A946" s="14"/>
      <c r="B946" s="14"/>
      <c r="C946" s="41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  <c r="AB946" s="14"/>
      <c r="AC946" s="14"/>
      <c r="AD946" s="14"/>
      <c r="AE946" s="14"/>
    </row>
    <row r="947" spans="1:31">
      <c r="A947" s="14"/>
      <c r="B947" s="14"/>
      <c r="C947" s="41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  <c r="AB947" s="14"/>
      <c r="AC947" s="14"/>
      <c r="AD947" s="14"/>
      <c r="AE947" s="14"/>
    </row>
    <row r="948" spans="1:31">
      <c r="A948" s="14"/>
      <c r="B948" s="14"/>
      <c r="C948" s="41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  <c r="AB948" s="14"/>
      <c r="AC948" s="14"/>
      <c r="AD948" s="14"/>
      <c r="AE948" s="14"/>
    </row>
    <row r="949" spans="1:31">
      <c r="A949" s="14"/>
      <c r="B949" s="14"/>
      <c r="C949" s="41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  <c r="AB949" s="14"/>
      <c r="AC949" s="14"/>
      <c r="AD949" s="14"/>
      <c r="AE949" s="14"/>
    </row>
    <row r="950" spans="1:31">
      <c r="A950" s="14"/>
      <c r="B950" s="14"/>
      <c r="C950" s="41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  <c r="AB950" s="14"/>
      <c r="AC950" s="14"/>
      <c r="AD950" s="14"/>
      <c r="AE950" s="14"/>
    </row>
    <row r="951" spans="1:31">
      <c r="A951" s="14"/>
      <c r="B951" s="14"/>
      <c r="C951" s="41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  <c r="AB951" s="14"/>
      <c r="AC951" s="14"/>
      <c r="AD951" s="14"/>
      <c r="AE951" s="14"/>
    </row>
    <row r="952" spans="1:31">
      <c r="A952" s="14"/>
      <c r="B952" s="14"/>
      <c r="C952" s="41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  <c r="AB952" s="14"/>
      <c r="AC952" s="14"/>
      <c r="AD952" s="14"/>
      <c r="AE952" s="14"/>
    </row>
    <row r="953" spans="1:31">
      <c r="A953" s="14"/>
      <c r="B953" s="14"/>
      <c r="C953" s="41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  <c r="AB953" s="14"/>
      <c r="AC953" s="14"/>
      <c r="AD953" s="14"/>
      <c r="AE953" s="14"/>
    </row>
    <row r="954" spans="1:31">
      <c r="A954" s="14"/>
      <c r="B954" s="14"/>
      <c r="C954" s="41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  <c r="AB954" s="14"/>
      <c r="AC954" s="14"/>
      <c r="AD954" s="14"/>
      <c r="AE954" s="14"/>
    </row>
    <row r="955" spans="1:31">
      <c r="A955" s="14"/>
      <c r="B955" s="14"/>
      <c r="C955" s="41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  <c r="AB955" s="14"/>
      <c r="AC955" s="14"/>
      <c r="AD955" s="14"/>
      <c r="AE955" s="14"/>
    </row>
    <row r="956" spans="1:31">
      <c r="A956" s="14"/>
      <c r="B956" s="14"/>
      <c r="C956" s="41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  <c r="AB956" s="14"/>
      <c r="AC956" s="14"/>
      <c r="AD956" s="14"/>
      <c r="AE956" s="14"/>
    </row>
    <row r="957" spans="1:31">
      <c r="A957" s="14"/>
      <c r="B957" s="14"/>
      <c r="C957" s="41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  <c r="AB957" s="14"/>
      <c r="AC957" s="14"/>
      <c r="AD957" s="14"/>
      <c r="AE957" s="14"/>
    </row>
    <row r="958" spans="1:31">
      <c r="A958" s="14"/>
      <c r="B958" s="14"/>
      <c r="C958" s="41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  <c r="AB958" s="14"/>
      <c r="AC958" s="14"/>
      <c r="AD958" s="14"/>
      <c r="AE958" s="14"/>
    </row>
    <row r="959" spans="1:31">
      <c r="A959" s="14"/>
      <c r="B959" s="14"/>
      <c r="C959" s="41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  <c r="AB959" s="14"/>
      <c r="AC959" s="14"/>
      <c r="AD959" s="14"/>
      <c r="AE959" s="14"/>
    </row>
    <row r="960" spans="1:31">
      <c r="A960" s="14"/>
      <c r="B960" s="14"/>
      <c r="C960" s="41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  <c r="AB960" s="14"/>
      <c r="AC960" s="14"/>
      <c r="AD960" s="14"/>
      <c r="AE960" s="14"/>
    </row>
    <row r="961" spans="1:31">
      <c r="A961" s="14"/>
      <c r="B961" s="14"/>
      <c r="C961" s="41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  <c r="AB961" s="14"/>
      <c r="AC961" s="14"/>
      <c r="AD961" s="14"/>
      <c r="AE961" s="14"/>
    </row>
    <row r="962" spans="1:31">
      <c r="A962" s="14"/>
      <c r="B962" s="14"/>
      <c r="C962" s="41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  <c r="AB962" s="14"/>
      <c r="AC962" s="14"/>
      <c r="AD962" s="14"/>
      <c r="AE962" s="14"/>
    </row>
    <row r="963" spans="1:31">
      <c r="A963" s="14"/>
      <c r="B963" s="14"/>
      <c r="C963" s="41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  <c r="AB963" s="14"/>
      <c r="AC963" s="14"/>
      <c r="AD963" s="14"/>
      <c r="AE963" s="14"/>
    </row>
    <row r="964" spans="1:31">
      <c r="A964" s="14"/>
      <c r="B964" s="14"/>
      <c r="C964" s="41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  <c r="AB964" s="14"/>
      <c r="AC964" s="14"/>
      <c r="AD964" s="14"/>
      <c r="AE964" s="14"/>
    </row>
    <row r="965" spans="1:31">
      <c r="A965" s="14"/>
      <c r="B965" s="14"/>
      <c r="C965" s="41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  <c r="AB965" s="14"/>
      <c r="AC965" s="14"/>
      <c r="AD965" s="14"/>
      <c r="AE965" s="14"/>
    </row>
    <row r="966" spans="1:31">
      <c r="A966" s="14"/>
      <c r="B966" s="14"/>
      <c r="C966" s="41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  <c r="AB966" s="14"/>
      <c r="AC966" s="14"/>
      <c r="AD966" s="14"/>
      <c r="AE966" s="14"/>
    </row>
    <row r="967" spans="1:31">
      <c r="A967" s="14"/>
      <c r="B967" s="14"/>
      <c r="C967" s="41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  <c r="AB967" s="14"/>
      <c r="AC967" s="14"/>
      <c r="AD967" s="14"/>
      <c r="AE967" s="14"/>
    </row>
    <row r="968" spans="1:31">
      <c r="A968" s="14"/>
      <c r="B968" s="14"/>
      <c r="C968" s="41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  <c r="AB968" s="14"/>
      <c r="AC968" s="14"/>
      <c r="AD968" s="14"/>
      <c r="AE968" s="14"/>
    </row>
    <row r="969" spans="1:31">
      <c r="A969" s="14"/>
      <c r="B969" s="14"/>
      <c r="C969" s="41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  <c r="AB969" s="14"/>
      <c r="AC969" s="14"/>
      <c r="AD969" s="14"/>
      <c r="AE969" s="14"/>
    </row>
    <row r="970" spans="1:31">
      <c r="A970" s="14"/>
      <c r="B970" s="14"/>
      <c r="C970" s="41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  <c r="AB970" s="14"/>
      <c r="AC970" s="14"/>
      <c r="AD970" s="14"/>
      <c r="AE970" s="14"/>
    </row>
    <row r="971" spans="1:31">
      <c r="A971" s="14"/>
      <c r="B971" s="14"/>
      <c r="C971" s="41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  <c r="AB971" s="14"/>
      <c r="AC971" s="14"/>
      <c r="AD971" s="14"/>
      <c r="AE971" s="14"/>
    </row>
    <row r="972" spans="1:31">
      <c r="A972" s="14"/>
      <c r="B972" s="14"/>
      <c r="C972" s="41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  <c r="AB972" s="14"/>
      <c r="AC972" s="14"/>
      <c r="AD972" s="14"/>
      <c r="AE972" s="14"/>
    </row>
    <row r="973" spans="1:31">
      <c r="A973" s="14"/>
      <c r="B973" s="14"/>
      <c r="C973" s="41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  <c r="AB973" s="14"/>
      <c r="AC973" s="14"/>
      <c r="AD973" s="14"/>
      <c r="AE973" s="14"/>
    </row>
    <row r="974" spans="1:31">
      <c r="A974" s="14"/>
      <c r="B974" s="14"/>
      <c r="C974" s="41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  <c r="AB974" s="14"/>
      <c r="AC974" s="14"/>
      <c r="AD974" s="14"/>
      <c r="AE974" s="14"/>
    </row>
    <row r="975" spans="1:31">
      <c r="A975" s="14"/>
      <c r="B975" s="14"/>
      <c r="C975" s="41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  <c r="AB975" s="14"/>
      <c r="AC975" s="14"/>
      <c r="AD975" s="14"/>
      <c r="AE975" s="14"/>
    </row>
    <row r="976" spans="1:31">
      <c r="A976" s="14"/>
      <c r="B976" s="14"/>
      <c r="C976" s="41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  <c r="AB976" s="14"/>
      <c r="AC976" s="14"/>
      <c r="AD976" s="14"/>
      <c r="AE976" s="14"/>
    </row>
    <row r="977" spans="1:31">
      <c r="A977" s="14"/>
      <c r="B977" s="14"/>
      <c r="C977" s="41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  <c r="AB977" s="14"/>
      <c r="AC977" s="14"/>
      <c r="AD977" s="14"/>
      <c r="AE977" s="14"/>
    </row>
    <row r="978" spans="1:31">
      <c r="A978" s="14"/>
      <c r="B978" s="14"/>
      <c r="C978" s="41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  <c r="AB978" s="14"/>
      <c r="AC978" s="14"/>
      <c r="AD978" s="14"/>
      <c r="AE978" s="14"/>
    </row>
    <row r="979" spans="1:31">
      <c r="A979" s="14"/>
      <c r="B979" s="14"/>
      <c r="C979" s="41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  <c r="AB979" s="14"/>
      <c r="AC979" s="14"/>
      <c r="AD979" s="14"/>
      <c r="AE979" s="14"/>
    </row>
    <row r="980" spans="1:31">
      <c r="A980" s="14"/>
      <c r="B980" s="14"/>
      <c r="C980" s="41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  <c r="AB980" s="14"/>
      <c r="AC980" s="14"/>
      <c r="AD980" s="14"/>
      <c r="AE980" s="14"/>
    </row>
    <row r="981" spans="1:31">
      <c r="A981" s="14"/>
      <c r="B981" s="14"/>
      <c r="C981" s="41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  <c r="AB981" s="14"/>
      <c r="AC981" s="14"/>
      <c r="AD981" s="14"/>
      <c r="AE981" s="14"/>
    </row>
    <row r="982" spans="1:31">
      <c r="A982" s="14"/>
      <c r="B982" s="14"/>
      <c r="C982" s="41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  <c r="AB982" s="14"/>
      <c r="AC982" s="14"/>
      <c r="AD982" s="14"/>
      <c r="AE982" s="14"/>
    </row>
    <row r="983" spans="1:31">
      <c r="A983" s="14"/>
      <c r="B983" s="14"/>
      <c r="C983" s="41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  <c r="AB983" s="14"/>
      <c r="AC983" s="14"/>
      <c r="AD983" s="14"/>
      <c r="AE983" s="14"/>
    </row>
    <row r="984" spans="1:31">
      <c r="A984" s="14"/>
      <c r="B984" s="14"/>
      <c r="C984" s="41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  <c r="AB984" s="14"/>
      <c r="AC984" s="14"/>
      <c r="AD984" s="14"/>
      <c r="AE984" s="14"/>
    </row>
    <row r="985" spans="1:31">
      <c r="A985" s="14"/>
      <c r="B985" s="14"/>
      <c r="C985" s="41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  <c r="AB985" s="14"/>
      <c r="AC985" s="14"/>
      <c r="AD985" s="14"/>
      <c r="AE985" s="14"/>
    </row>
    <row r="986" spans="1:31">
      <c r="A986" s="14"/>
      <c r="B986" s="14"/>
      <c r="C986" s="41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  <c r="AB986" s="14"/>
      <c r="AC986" s="14"/>
      <c r="AD986" s="14"/>
      <c r="AE986" s="14"/>
    </row>
    <row r="987" spans="1:31">
      <c r="A987" s="14"/>
      <c r="B987" s="14"/>
      <c r="C987" s="41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  <c r="AB987" s="14"/>
      <c r="AC987" s="14"/>
      <c r="AD987" s="14"/>
      <c r="AE987" s="14"/>
    </row>
    <row r="988" spans="1:31">
      <c r="A988" s="14"/>
      <c r="B988" s="14"/>
      <c r="C988" s="41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  <c r="AB988" s="14"/>
      <c r="AC988" s="14"/>
      <c r="AD988" s="14"/>
      <c r="AE988" s="14"/>
    </row>
    <row r="989" spans="1:31">
      <c r="A989" s="14"/>
      <c r="B989" s="14"/>
      <c r="C989" s="41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  <c r="AB989" s="14"/>
      <c r="AC989" s="14"/>
      <c r="AD989" s="14"/>
      <c r="AE989" s="14"/>
    </row>
    <row r="990" spans="1:31">
      <c r="A990" s="14"/>
      <c r="B990" s="14"/>
      <c r="C990" s="41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  <c r="AB990" s="14"/>
      <c r="AC990" s="14"/>
      <c r="AD990" s="14"/>
      <c r="AE990" s="14"/>
    </row>
    <row r="991" spans="1:31">
      <c r="A991" s="14"/>
      <c r="B991" s="14"/>
      <c r="C991" s="41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  <c r="AB991" s="14"/>
      <c r="AC991" s="14"/>
      <c r="AD991" s="14"/>
      <c r="AE991" s="14"/>
    </row>
    <row r="992" spans="1:31">
      <c r="A992" s="14"/>
      <c r="B992" s="14"/>
      <c r="C992" s="41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  <c r="AB992" s="14"/>
      <c r="AC992" s="14"/>
      <c r="AD992" s="14"/>
      <c r="AE992" s="14"/>
    </row>
    <row r="993" spans="1:31">
      <c r="A993" s="14"/>
      <c r="B993" s="14"/>
      <c r="C993" s="41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/>
      <c r="AB993" s="14"/>
      <c r="AC993" s="14"/>
      <c r="AD993" s="14"/>
      <c r="AE993" s="14"/>
    </row>
    <row r="994" spans="1:31">
      <c r="A994" s="14"/>
      <c r="B994" s="14"/>
      <c r="C994" s="41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  <c r="AB994" s="14"/>
      <c r="AC994" s="14"/>
      <c r="AD994" s="14"/>
      <c r="AE994" s="14"/>
    </row>
    <row r="995" spans="1:31">
      <c r="A995" s="14"/>
      <c r="B995" s="14"/>
      <c r="C995" s="41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4"/>
      <c r="AB995" s="14"/>
      <c r="AC995" s="14"/>
      <c r="AD995" s="14"/>
      <c r="AE995" s="14"/>
    </row>
    <row r="996" spans="1:31">
      <c r="A996" s="14"/>
      <c r="B996" s="14"/>
      <c r="C996" s="41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4"/>
      <c r="AB996" s="14"/>
      <c r="AC996" s="14"/>
      <c r="AD996" s="14"/>
      <c r="AE996" s="14"/>
    </row>
    <row r="997" spans="1:31">
      <c r="A997" s="14"/>
      <c r="B997" s="14"/>
      <c r="C997" s="41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14"/>
      <c r="AB997" s="14"/>
      <c r="AC997" s="14"/>
      <c r="AD997" s="14"/>
      <c r="AE997" s="14"/>
    </row>
    <row r="998" spans="1:31">
      <c r="C998" s="23"/>
    </row>
    <row r="999" spans="1:31">
      <c r="C999" s="23"/>
    </row>
    <row r="1000" spans="1:31">
      <c r="C1000" s="2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152"/>
  <sheetViews>
    <sheetView topLeftCell="G1" workbookViewId="0">
      <selection activeCell="B1" sqref="B1:O1048576"/>
    </sheetView>
  </sheetViews>
  <sheetFormatPr defaultRowHeight="15"/>
  <cols>
    <col min="1" max="1" width="16.85546875" bestFit="1" customWidth="1"/>
    <col min="2" max="2" width="25.85546875" bestFit="1" customWidth="1"/>
    <col min="3" max="3" width="37.42578125" bestFit="1" customWidth="1"/>
    <col min="4" max="4" width="60.85546875" bestFit="1" customWidth="1"/>
    <col min="5" max="5" width="30.42578125" bestFit="1" customWidth="1"/>
    <col min="6" max="6" width="43.140625" bestFit="1" customWidth="1"/>
    <col min="7" max="7" width="30.42578125" bestFit="1" customWidth="1"/>
    <col min="8" max="8" width="31" bestFit="1" customWidth="1"/>
    <col min="9" max="9" width="11.7109375" bestFit="1" customWidth="1"/>
    <col min="10" max="10" width="16.7109375" bestFit="1" customWidth="1"/>
    <col min="11" max="11" width="54.5703125" bestFit="1" customWidth="1"/>
    <col min="12" max="12" width="9.85546875" bestFit="1" customWidth="1"/>
    <col min="13" max="13" width="30.140625" bestFit="1" customWidth="1"/>
    <col min="14" max="14" width="34.42578125" bestFit="1" customWidth="1"/>
    <col min="15" max="15" width="48.5703125" bestFit="1" customWidth="1"/>
    <col min="16" max="16" width="5.85546875" bestFit="1" customWidth="1"/>
    <col min="17" max="17" width="11.5703125" bestFit="1" customWidth="1"/>
  </cols>
  <sheetData>
    <row r="1" spans="1:17" ht="12.75">
      <c r="A1" s="1" t="s">
        <v>0</v>
      </c>
      <c r="B1" s="23" t="s">
        <v>5686</v>
      </c>
      <c r="C1" s="1" t="s">
        <v>5687</v>
      </c>
      <c r="D1" s="1" t="s">
        <v>5688</v>
      </c>
      <c r="E1" s="1" t="s">
        <v>5689</v>
      </c>
      <c r="F1" s="1" t="s">
        <v>5690</v>
      </c>
      <c r="G1" s="1" t="s">
        <v>5691</v>
      </c>
      <c r="H1" s="1" t="s">
        <v>5692</v>
      </c>
      <c r="I1" s="1" t="s">
        <v>5693</v>
      </c>
      <c r="J1" s="1" t="s">
        <v>5694</v>
      </c>
      <c r="K1" s="1" t="s">
        <v>5695</v>
      </c>
      <c r="L1" s="1" t="s">
        <v>5696</v>
      </c>
      <c r="M1" s="1" t="s">
        <v>5697</v>
      </c>
      <c r="N1" s="1" t="s">
        <v>5698</v>
      </c>
      <c r="O1" s="1" t="s">
        <v>5699</v>
      </c>
    </row>
    <row r="2" spans="1:17" ht="12.75">
      <c r="A2" s="3">
        <v>45485.670277777775</v>
      </c>
      <c r="B2" s="23" t="s">
        <v>5700</v>
      </c>
      <c r="C2" s="1">
        <v>3100</v>
      </c>
      <c r="D2" s="1" t="s">
        <v>226</v>
      </c>
      <c r="E2" s="1" t="s">
        <v>5701</v>
      </c>
      <c r="F2" s="1" t="s">
        <v>5702</v>
      </c>
      <c r="G2" s="1" t="s">
        <v>1191</v>
      </c>
      <c r="H2" s="1" t="s">
        <v>5703</v>
      </c>
      <c r="I2" s="1" t="s">
        <v>5704</v>
      </c>
      <c r="J2" s="1" t="s">
        <v>5705</v>
      </c>
      <c r="K2" s="1" t="s">
        <v>5706</v>
      </c>
      <c r="L2" s="1" t="s">
        <v>5707</v>
      </c>
      <c r="M2" s="1" t="s">
        <v>5708</v>
      </c>
      <c r="N2" s="1" t="s">
        <v>5709</v>
      </c>
      <c r="O2" s="1">
        <v>85714228290</v>
      </c>
      <c r="P2" s="1" t="s">
        <v>5710</v>
      </c>
      <c r="Q2" s="1">
        <v>-286000798</v>
      </c>
    </row>
    <row r="3" spans="1:17" ht="12.75">
      <c r="A3" s="3">
        <v>45488.528067129628</v>
      </c>
      <c r="B3" s="23" t="s">
        <v>5711</v>
      </c>
      <c r="C3" s="1">
        <v>3100</v>
      </c>
      <c r="D3" s="1" t="s">
        <v>226</v>
      </c>
      <c r="E3" s="1" t="s">
        <v>5712</v>
      </c>
      <c r="F3" s="1" t="s">
        <v>5713</v>
      </c>
      <c r="I3" s="1" t="s">
        <v>5704</v>
      </c>
      <c r="J3" s="1" t="s">
        <v>5714</v>
      </c>
      <c r="K3" s="1" t="s">
        <v>5715</v>
      </c>
      <c r="L3" s="1" t="s">
        <v>5707</v>
      </c>
      <c r="M3" s="1" t="s">
        <v>5716</v>
      </c>
      <c r="N3" s="1" t="s">
        <v>5717</v>
      </c>
      <c r="O3" s="1">
        <v>85285548137</v>
      </c>
      <c r="P3" s="1" t="s">
        <v>5710</v>
      </c>
      <c r="Q3" s="1">
        <v>-20004738</v>
      </c>
    </row>
    <row r="4" spans="1:17" ht="12.75">
      <c r="A4" s="3">
        <v>45485.673738425925</v>
      </c>
      <c r="B4" s="23" t="s">
        <v>5718</v>
      </c>
      <c r="C4" s="1">
        <v>3100</v>
      </c>
      <c r="D4" s="1" t="s">
        <v>226</v>
      </c>
      <c r="E4" s="1" t="s">
        <v>5719</v>
      </c>
      <c r="F4" s="1" t="s">
        <v>5720</v>
      </c>
      <c r="H4" s="1" t="s">
        <v>5721</v>
      </c>
      <c r="I4" s="1" t="s">
        <v>5704</v>
      </c>
      <c r="J4" s="1" t="s">
        <v>5722</v>
      </c>
      <c r="K4" s="1" t="s">
        <v>5715</v>
      </c>
      <c r="L4" s="1" t="s">
        <v>5707</v>
      </c>
      <c r="M4" s="1" t="s">
        <v>5723</v>
      </c>
      <c r="N4" s="1" t="s">
        <v>5724</v>
      </c>
      <c r="O4" s="1">
        <v>8129378065</v>
      </c>
      <c r="P4" s="1" t="s">
        <v>5710</v>
      </c>
      <c r="Q4" s="1">
        <v>-160</v>
      </c>
    </row>
    <row r="5" spans="1:17" ht="12.75">
      <c r="A5" s="3">
        <v>45487.811874999999</v>
      </c>
      <c r="B5" s="23" t="s">
        <v>5725</v>
      </c>
      <c r="C5" s="1">
        <v>3100</v>
      </c>
      <c r="D5" s="1" t="s">
        <v>226</v>
      </c>
      <c r="E5" s="1" t="s">
        <v>5726</v>
      </c>
      <c r="F5" s="1" t="s">
        <v>5727</v>
      </c>
      <c r="H5" s="1" t="s">
        <v>5728</v>
      </c>
      <c r="I5" s="1" t="s">
        <v>5729</v>
      </c>
      <c r="J5" s="1" t="s">
        <v>5722</v>
      </c>
      <c r="K5" s="1" t="s">
        <v>5730</v>
      </c>
      <c r="L5" s="1" t="s">
        <v>5707</v>
      </c>
      <c r="M5" s="1" t="s">
        <v>5731</v>
      </c>
      <c r="N5" s="1" t="s">
        <v>5732</v>
      </c>
      <c r="O5" s="1">
        <v>8161361065</v>
      </c>
      <c r="P5" s="1" t="s">
        <v>5710</v>
      </c>
      <c r="Q5" s="1">
        <v>-244</v>
      </c>
    </row>
    <row r="6" spans="1:17" ht="12.75">
      <c r="A6" s="3">
        <v>45478.713009259256</v>
      </c>
      <c r="B6" s="23" t="s">
        <v>5733</v>
      </c>
      <c r="C6" s="1">
        <v>1376</v>
      </c>
      <c r="D6" s="1" t="s">
        <v>5734</v>
      </c>
      <c r="E6" s="1" t="s">
        <v>5735</v>
      </c>
      <c r="F6" s="1" t="s">
        <v>5736</v>
      </c>
      <c r="H6" s="1" t="s">
        <v>5737</v>
      </c>
      <c r="I6" s="1" t="s">
        <v>5729</v>
      </c>
      <c r="J6" s="1" t="s">
        <v>5738</v>
      </c>
      <c r="K6" s="1" t="s">
        <v>5706</v>
      </c>
      <c r="L6" s="1" t="s">
        <v>5739</v>
      </c>
      <c r="M6" s="1" t="s">
        <v>5740</v>
      </c>
      <c r="N6" s="1" t="s">
        <v>5741</v>
      </c>
      <c r="O6" s="1">
        <v>81374554194</v>
      </c>
      <c r="P6" s="1" t="s">
        <v>5710</v>
      </c>
      <c r="Q6" s="1">
        <v>-570</v>
      </c>
    </row>
    <row r="7" spans="1:17" ht="12.75">
      <c r="A7" s="3">
        <v>45482.61136574074</v>
      </c>
      <c r="B7" s="23" t="s">
        <v>5742</v>
      </c>
      <c r="C7" s="1">
        <v>3506</v>
      </c>
      <c r="D7" s="1" t="s">
        <v>676</v>
      </c>
      <c r="E7" s="1" t="s">
        <v>5743</v>
      </c>
      <c r="F7" s="1" t="s">
        <v>5744</v>
      </c>
      <c r="H7" s="1" t="s">
        <v>5745</v>
      </c>
      <c r="I7" s="1" t="s">
        <v>5729</v>
      </c>
      <c r="J7" s="1" t="s">
        <v>5714</v>
      </c>
      <c r="K7" s="1" t="s">
        <v>5706</v>
      </c>
      <c r="L7" s="1" t="s">
        <v>5707</v>
      </c>
      <c r="M7" s="1" t="s">
        <v>5746</v>
      </c>
      <c r="N7" s="1" t="s">
        <v>5747</v>
      </c>
      <c r="O7" s="1">
        <v>8152343537</v>
      </c>
      <c r="P7" s="1" t="s">
        <v>5710</v>
      </c>
      <c r="Q7" s="1">
        <v>-262</v>
      </c>
    </row>
    <row r="8" spans="1:17" ht="12.75">
      <c r="A8" s="3">
        <v>45489.586921296293</v>
      </c>
      <c r="B8" s="23" t="s">
        <v>5748</v>
      </c>
      <c r="C8" s="1">
        <v>3315</v>
      </c>
      <c r="D8" s="1" t="s">
        <v>5749</v>
      </c>
      <c r="E8" s="1" t="s">
        <v>5750</v>
      </c>
      <c r="F8" s="1" t="s">
        <v>5751</v>
      </c>
      <c r="H8" s="1" t="s">
        <v>5752</v>
      </c>
      <c r="I8" s="1" t="s">
        <v>5729</v>
      </c>
      <c r="J8" s="1" t="s">
        <v>5738</v>
      </c>
      <c r="K8" s="1" t="s">
        <v>5753</v>
      </c>
      <c r="L8" s="1" t="s">
        <v>5739</v>
      </c>
      <c r="M8" s="1" t="s">
        <v>5754</v>
      </c>
      <c r="N8" s="1" t="s">
        <v>5755</v>
      </c>
      <c r="O8" s="1">
        <v>85777400465</v>
      </c>
      <c r="P8" s="1" t="s">
        <v>5710</v>
      </c>
      <c r="Q8" s="1">
        <v>-53</v>
      </c>
    </row>
    <row r="9" spans="1:17" ht="12.75">
      <c r="A9" s="3">
        <v>45485.499363425923</v>
      </c>
      <c r="B9" s="23" t="s">
        <v>5756</v>
      </c>
      <c r="C9" s="1">
        <v>3374</v>
      </c>
      <c r="D9" s="1" t="s">
        <v>397</v>
      </c>
      <c r="E9" s="1" t="s">
        <v>5757</v>
      </c>
      <c r="F9" s="1" t="s">
        <v>5758</v>
      </c>
      <c r="G9" s="1" t="s">
        <v>1191</v>
      </c>
      <c r="H9" s="1" t="s">
        <v>5737</v>
      </c>
      <c r="I9" s="1" t="s">
        <v>5729</v>
      </c>
      <c r="J9" s="1" t="s">
        <v>5738</v>
      </c>
      <c r="K9" s="1" t="s">
        <v>5706</v>
      </c>
      <c r="L9" s="1" t="s">
        <v>5739</v>
      </c>
      <c r="M9" s="1" t="s">
        <v>5759</v>
      </c>
      <c r="N9" s="1" t="s">
        <v>5760</v>
      </c>
      <c r="O9" s="1">
        <v>8977979888</v>
      </c>
      <c r="P9" s="1" t="s">
        <v>5710</v>
      </c>
      <c r="Q9" s="1">
        <v>-225</v>
      </c>
    </row>
    <row r="10" spans="1:17" ht="12.75">
      <c r="A10" s="3">
        <v>45483.679884259262</v>
      </c>
      <c r="B10" s="23" t="s">
        <v>5761</v>
      </c>
      <c r="C10" s="1">
        <v>3508</v>
      </c>
      <c r="D10" s="1" t="s">
        <v>685</v>
      </c>
      <c r="E10" s="1" t="s">
        <v>5762</v>
      </c>
      <c r="F10" s="1" t="s">
        <v>5763</v>
      </c>
      <c r="H10" s="1" t="s">
        <v>5764</v>
      </c>
      <c r="I10" s="1" t="s">
        <v>5729</v>
      </c>
      <c r="J10" s="1" t="s">
        <v>5738</v>
      </c>
      <c r="K10" s="1" t="s">
        <v>5753</v>
      </c>
      <c r="L10" s="1" t="s">
        <v>5765</v>
      </c>
      <c r="M10" s="1" t="s">
        <v>5766</v>
      </c>
      <c r="N10" s="1" t="s">
        <v>5767</v>
      </c>
      <c r="O10" s="1">
        <v>82330274706</v>
      </c>
      <c r="P10" s="1" t="s">
        <v>5710</v>
      </c>
      <c r="Q10" s="1">
        <v>-103</v>
      </c>
    </row>
    <row r="11" spans="1:17" ht="12.75">
      <c r="A11" s="3">
        <v>45482.364872685182</v>
      </c>
      <c r="B11" s="23" t="s">
        <v>5768</v>
      </c>
      <c r="C11" s="1">
        <v>5100</v>
      </c>
      <c r="D11" s="1" t="s">
        <v>785</v>
      </c>
      <c r="E11" s="1" t="s">
        <v>5769</v>
      </c>
      <c r="F11" s="1" t="s">
        <v>5770</v>
      </c>
      <c r="G11" s="1" t="s">
        <v>5771</v>
      </c>
      <c r="H11" s="1" t="s">
        <v>5772</v>
      </c>
      <c r="I11" s="1" t="s">
        <v>5729</v>
      </c>
      <c r="J11" s="1" t="s">
        <v>5722</v>
      </c>
      <c r="K11" s="1" t="s">
        <v>5773</v>
      </c>
      <c r="L11" s="1" t="s">
        <v>5707</v>
      </c>
      <c r="M11" s="1" t="s">
        <v>5774</v>
      </c>
      <c r="N11" s="1" t="s">
        <v>1191</v>
      </c>
      <c r="O11" s="1">
        <v>81339865576</v>
      </c>
      <c r="P11" s="1" t="s">
        <v>5710</v>
      </c>
      <c r="Q11" s="1">
        <v>-91</v>
      </c>
    </row>
    <row r="12" spans="1:17" ht="12.75">
      <c r="A12" s="3">
        <v>45481.329722222225</v>
      </c>
      <c r="B12" s="23" t="s">
        <v>5775</v>
      </c>
      <c r="C12" s="1">
        <v>1375</v>
      </c>
      <c r="D12" s="1" t="s">
        <v>129</v>
      </c>
      <c r="E12" s="1" t="s">
        <v>5776</v>
      </c>
      <c r="F12" s="1" t="s">
        <v>5777</v>
      </c>
      <c r="H12" s="1" t="s">
        <v>5778</v>
      </c>
      <c r="I12" s="1" t="s">
        <v>5729</v>
      </c>
      <c r="J12" s="1" t="s">
        <v>5738</v>
      </c>
      <c r="K12" s="1" t="s">
        <v>5753</v>
      </c>
      <c r="L12" s="1" t="s">
        <v>5765</v>
      </c>
      <c r="M12" s="1" t="s">
        <v>5779</v>
      </c>
      <c r="N12" s="1" t="s">
        <v>5780</v>
      </c>
      <c r="O12" s="1">
        <v>85156580249</v>
      </c>
      <c r="P12" s="1" t="s">
        <v>5710</v>
      </c>
      <c r="Q12" s="1">
        <v>-224</v>
      </c>
    </row>
    <row r="13" spans="1:17" ht="12.75">
      <c r="A13" s="3">
        <v>45488.624074074076</v>
      </c>
      <c r="B13" s="23" t="s">
        <v>5781</v>
      </c>
      <c r="C13" s="1">
        <v>3319</v>
      </c>
      <c r="D13" s="1" t="s">
        <v>385</v>
      </c>
      <c r="E13" s="1" t="s">
        <v>5782</v>
      </c>
      <c r="F13" s="1" t="s">
        <v>5783</v>
      </c>
      <c r="H13" s="1" t="s">
        <v>5784</v>
      </c>
      <c r="I13" s="1" t="s">
        <v>5729</v>
      </c>
      <c r="J13" s="1" t="s">
        <v>5714</v>
      </c>
      <c r="K13" s="1" t="s">
        <v>5753</v>
      </c>
      <c r="L13" s="1" t="s">
        <v>5707</v>
      </c>
      <c r="M13" s="1" t="s">
        <v>5785</v>
      </c>
      <c r="N13" s="1" t="s">
        <v>5786</v>
      </c>
      <c r="O13" s="1">
        <v>895605015005</v>
      </c>
      <c r="P13" s="1" t="s">
        <v>5710</v>
      </c>
      <c r="Q13" s="1">
        <v>-365</v>
      </c>
    </row>
    <row r="14" spans="1:17" ht="12.75">
      <c r="A14" s="3">
        <v>45482.41611111111</v>
      </c>
      <c r="B14" s="23" t="s">
        <v>5787</v>
      </c>
      <c r="C14" s="1">
        <v>3404</v>
      </c>
      <c r="D14" s="1" t="s">
        <v>608</v>
      </c>
      <c r="E14" s="1" t="s">
        <v>5788</v>
      </c>
      <c r="F14" s="1" t="s">
        <v>5789</v>
      </c>
      <c r="G14" s="1" t="s">
        <v>5790</v>
      </c>
      <c r="H14" s="1" t="s">
        <v>5791</v>
      </c>
      <c r="I14" s="1" t="s">
        <v>5729</v>
      </c>
      <c r="J14" s="1" t="s">
        <v>5722</v>
      </c>
      <c r="K14" s="1" t="s">
        <v>5715</v>
      </c>
      <c r="L14" s="1" t="s">
        <v>5707</v>
      </c>
      <c r="M14" s="1" t="s">
        <v>5792</v>
      </c>
      <c r="N14" s="1" t="s">
        <v>5793</v>
      </c>
      <c r="O14" s="1">
        <v>81328718831</v>
      </c>
      <c r="P14" s="1" t="s">
        <v>5710</v>
      </c>
      <c r="Q14" s="1">
        <v>-233</v>
      </c>
    </row>
    <row r="15" spans="1:17" ht="12.75">
      <c r="A15" s="3">
        <v>45478.593981481485</v>
      </c>
      <c r="B15" s="23" t="s">
        <v>5794</v>
      </c>
      <c r="C15" s="1">
        <v>1771</v>
      </c>
      <c r="D15" s="1" t="s">
        <v>185</v>
      </c>
      <c r="E15" s="1" t="s">
        <v>5795</v>
      </c>
      <c r="F15" s="1" t="s">
        <v>5796</v>
      </c>
      <c r="G15" s="1" t="s">
        <v>5790</v>
      </c>
      <c r="H15" s="1" t="s">
        <v>5797</v>
      </c>
      <c r="I15" s="1" t="s">
        <v>5729</v>
      </c>
      <c r="J15" s="1" t="s">
        <v>5722</v>
      </c>
      <c r="K15" s="1" t="s">
        <v>5715</v>
      </c>
      <c r="L15" s="1" t="s">
        <v>5707</v>
      </c>
      <c r="M15" s="1" t="s">
        <v>5798</v>
      </c>
      <c r="N15" s="1" t="s">
        <v>5799</v>
      </c>
      <c r="O15" s="1">
        <v>81377629568</v>
      </c>
      <c r="P15" s="1" t="s">
        <v>5710</v>
      </c>
      <c r="Q15" s="1">
        <v>-218</v>
      </c>
    </row>
    <row r="16" spans="1:17" ht="12.75">
      <c r="A16" s="3">
        <v>45485.625925925924</v>
      </c>
      <c r="B16" s="23" t="s">
        <v>5800</v>
      </c>
      <c r="C16" s="1">
        <v>3100</v>
      </c>
      <c r="D16" s="1" t="s">
        <v>226</v>
      </c>
      <c r="E16" s="1" t="s">
        <v>5801</v>
      </c>
      <c r="F16" s="1" t="s">
        <v>5802</v>
      </c>
      <c r="H16" s="1" t="s">
        <v>5803</v>
      </c>
      <c r="I16" s="1" t="s">
        <v>5729</v>
      </c>
      <c r="J16" s="1" t="s">
        <v>5738</v>
      </c>
      <c r="K16" s="1" t="s">
        <v>5804</v>
      </c>
      <c r="L16" s="1" t="s">
        <v>5765</v>
      </c>
      <c r="M16" s="1" t="s">
        <v>5805</v>
      </c>
      <c r="N16" s="1" t="s">
        <v>5806</v>
      </c>
      <c r="O16" s="1">
        <v>81510330421</v>
      </c>
      <c r="P16" s="1" t="s">
        <v>5710</v>
      </c>
      <c r="Q16" s="1">
        <v>-196</v>
      </c>
    </row>
    <row r="17" spans="1:17" ht="12.75">
      <c r="A17" s="3">
        <v>45486.547812500001</v>
      </c>
      <c r="B17" s="23" t="s">
        <v>5807</v>
      </c>
      <c r="C17" s="1">
        <v>3175</v>
      </c>
      <c r="D17" s="1" t="s">
        <v>310</v>
      </c>
      <c r="E17" s="1" t="s">
        <v>5808</v>
      </c>
      <c r="F17" s="1" t="s">
        <v>5809</v>
      </c>
      <c r="H17" s="1" t="s">
        <v>5737</v>
      </c>
      <c r="I17" s="1" t="s">
        <v>5729</v>
      </c>
      <c r="J17" s="1" t="s">
        <v>5738</v>
      </c>
      <c r="K17" s="1" t="s">
        <v>5706</v>
      </c>
      <c r="L17" s="1" t="s">
        <v>5739</v>
      </c>
      <c r="M17" s="1" t="s">
        <v>5810</v>
      </c>
      <c r="N17" s="1" t="s">
        <v>5811</v>
      </c>
      <c r="O17" s="1">
        <v>85846951781</v>
      </c>
      <c r="P17" s="1" t="s">
        <v>5710</v>
      </c>
      <c r="Q17" s="1">
        <v>-95</v>
      </c>
    </row>
    <row r="18" spans="1:17" ht="12.75">
      <c r="A18" s="3">
        <v>45481.377210648148</v>
      </c>
      <c r="B18" s="23" t="s">
        <v>5812</v>
      </c>
      <c r="C18" s="1">
        <v>3278</v>
      </c>
      <c r="D18" s="1" t="s">
        <v>364</v>
      </c>
      <c r="E18" s="1" t="s">
        <v>5813</v>
      </c>
      <c r="F18" s="1" t="s">
        <v>5814</v>
      </c>
      <c r="H18" s="1" t="s">
        <v>5815</v>
      </c>
      <c r="I18" s="1" t="s">
        <v>5729</v>
      </c>
      <c r="J18" s="1" t="s">
        <v>5714</v>
      </c>
      <c r="K18" s="1" t="s">
        <v>5753</v>
      </c>
      <c r="L18" s="1" t="s">
        <v>5707</v>
      </c>
      <c r="M18" s="1" t="s">
        <v>5816</v>
      </c>
      <c r="N18" s="1" t="s">
        <v>5817</v>
      </c>
      <c r="O18" s="1">
        <v>81546804180</v>
      </c>
      <c r="P18" s="1" t="s">
        <v>5710</v>
      </c>
      <c r="Q18" s="1">
        <v>-147</v>
      </c>
    </row>
    <row r="19" spans="1:17" ht="12.75">
      <c r="A19" s="3">
        <v>45481.452037037037</v>
      </c>
      <c r="B19" s="23" t="s">
        <v>5818</v>
      </c>
      <c r="C19" s="1">
        <v>3371</v>
      </c>
      <c r="D19" s="1" t="s">
        <v>391</v>
      </c>
      <c r="E19" s="1" t="s">
        <v>5819</v>
      </c>
      <c r="F19" s="1" t="s">
        <v>5820</v>
      </c>
      <c r="H19" s="1" t="s">
        <v>5821</v>
      </c>
      <c r="I19" s="1" t="s">
        <v>5729</v>
      </c>
      <c r="J19" s="1" t="s">
        <v>5722</v>
      </c>
      <c r="K19" s="1" t="s">
        <v>5706</v>
      </c>
      <c r="L19" s="1" t="s">
        <v>5707</v>
      </c>
      <c r="M19" s="1" t="s">
        <v>5822</v>
      </c>
      <c r="N19" s="1" t="s">
        <v>5823</v>
      </c>
      <c r="O19" s="1">
        <v>81328000844</v>
      </c>
      <c r="P19" s="1" t="s">
        <v>5710</v>
      </c>
      <c r="Q19" s="1">
        <v>-14</v>
      </c>
    </row>
    <row r="20" spans="1:17" ht="12.75">
      <c r="A20" s="3">
        <v>45482.625833333332</v>
      </c>
      <c r="B20" s="23" t="s">
        <v>5824</v>
      </c>
      <c r="C20" s="1">
        <v>3504</v>
      </c>
      <c r="D20" s="1" t="s">
        <v>669</v>
      </c>
      <c r="E20" s="1" t="s">
        <v>5825</v>
      </c>
      <c r="F20" s="1" t="s">
        <v>5826</v>
      </c>
      <c r="H20" s="1" t="s">
        <v>5827</v>
      </c>
      <c r="I20" s="1" t="s">
        <v>5704</v>
      </c>
      <c r="J20" s="1" t="s">
        <v>5714</v>
      </c>
      <c r="K20" s="1" t="s">
        <v>5715</v>
      </c>
      <c r="L20" s="1" t="s">
        <v>5707</v>
      </c>
      <c r="M20" s="1" t="s">
        <v>5828</v>
      </c>
      <c r="N20" s="1" t="s">
        <v>5829</v>
      </c>
      <c r="O20" s="1">
        <v>85868696714</v>
      </c>
      <c r="P20" s="1" t="s">
        <v>5710</v>
      </c>
      <c r="Q20" s="1">
        <v>-206</v>
      </c>
    </row>
    <row r="21" spans="1:17" ht="12.75">
      <c r="A21" s="3">
        <v>45482.33489583333</v>
      </c>
      <c r="B21" s="23" t="s">
        <v>5830</v>
      </c>
      <c r="C21" s="1">
        <v>5107</v>
      </c>
      <c r="D21" s="1" t="s">
        <v>796</v>
      </c>
      <c r="E21" s="1" t="s">
        <v>5831</v>
      </c>
      <c r="F21" s="1" t="s">
        <v>5832</v>
      </c>
      <c r="G21" s="1" t="s">
        <v>1191</v>
      </c>
      <c r="H21" s="1" t="s">
        <v>5737</v>
      </c>
      <c r="I21" s="1" t="s">
        <v>5729</v>
      </c>
      <c r="J21" s="1" t="s">
        <v>5738</v>
      </c>
      <c r="K21" s="1" t="s">
        <v>5706</v>
      </c>
      <c r="L21" s="1" t="s">
        <v>5739</v>
      </c>
      <c r="M21" s="1" t="s">
        <v>5833</v>
      </c>
      <c r="N21" s="1" t="s">
        <v>5834</v>
      </c>
      <c r="O21" s="1">
        <v>82341823074</v>
      </c>
      <c r="P21" s="1" t="s">
        <v>5710</v>
      </c>
      <c r="Q21" s="1">
        <v>-94</v>
      </c>
    </row>
    <row r="22" spans="1:17" ht="12.75">
      <c r="A22" s="3">
        <v>45488.495324074072</v>
      </c>
      <c r="B22" s="23" t="s">
        <v>5835</v>
      </c>
      <c r="C22" s="1">
        <v>3672</v>
      </c>
      <c r="D22" s="1" t="s">
        <v>777</v>
      </c>
      <c r="E22" s="1" t="s">
        <v>5836</v>
      </c>
      <c r="F22" s="1" t="s">
        <v>5837</v>
      </c>
      <c r="H22" s="1" t="s">
        <v>5838</v>
      </c>
      <c r="I22" s="1" t="s">
        <v>5704</v>
      </c>
      <c r="J22" s="1" t="s">
        <v>5714</v>
      </c>
      <c r="K22" s="1" t="s">
        <v>5706</v>
      </c>
      <c r="L22" s="1" t="s">
        <v>5707</v>
      </c>
      <c r="M22" s="1" t="s">
        <v>5839</v>
      </c>
      <c r="N22" s="1" t="s">
        <v>5840</v>
      </c>
      <c r="O22" s="1">
        <v>81310408658</v>
      </c>
      <c r="P22" s="1" t="s">
        <v>5710</v>
      </c>
      <c r="Q22" s="1">
        <v>-97</v>
      </c>
    </row>
    <row r="23" spans="1:17" ht="12.75">
      <c r="A23" s="3">
        <v>45482.351423611108</v>
      </c>
      <c r="B23" s="23" t="s">
        <v>5841</v>
      </c>
      <c r="C23" s="1">
        <v>3311</v>
      </c>
      <c r="D23" s="1" t="s">
        <v>472</v>
      </c>
      <c r="E23" s="1" t="s">
        <v>5842</v>
      </c>
      <c r="F23" s="1" t="s">
        <v>5843</v>
      </c>
      <c r="H23" s="1" t="s">
        <v>5737</v>
      </c>
      <c r="I23" s="1" t="s">
        <v>5704</v>
      </c>
      <c r="J23" s="1" t="s">
        <v>5738</v>
      </c>
      <c r="K23" s="1" t="s">
        <v>5706</v>
      </c>
      <c r="L23" s="1" t="s">
        <v>5739</v>
      </c>
      <c r="M23" s="1" t="s">
        <v>5844</v>
      </c>
      <c r="N23" s="1" t="s">
        <v>5845</v>
      </c>
      <c r="O23" s="1">
        <v>85867612752</v>
      </c>
      <c r="P23" s="1" t="s">
        <v>5710</v>
      </c>
      <c r="Q23" s="1">
        <v>-47</v>
      </c>
    </row>
    <row r="24" spans="1:17" ht="12.75">
      <c r="A24" s="3">
        <v>45488.373726851853</v>
      </c>
      <c r="B24" s="23" t="s">
        <v>5846</v>
      </c>
      <c r="C24" s="1">
        <v>3174</v>
      </c>
      <c r="D24" s="1" t="s">
        <v>298</v>
      </c>
      <c r="E24" s="1" t="s">
        <v>5847</v>
      </c>
      <c r="F24" s="1" t="s">
        <v>5848</v>
      </c>
      <c r="H24" s="1" t="s">
        <v>5849</v>
      </c>
      <c r="I24" s="1" t="s">
        <v>5704</v>
      </c>
      <c r="J24" s="1" t="s">
        <v>5714</v>
      </c>
      <c r="K24" s="1" t="s">
        <v>5715</v>
      </c>
      <c r="L24" s="1" t="s">
        <v>5707</v>
      </c>
      <c r="M24" s="1" t="s">
        <v>5850</v>
      </c>
      <c r="N24" s="1" t="s">
        <v>5851</v>
      </c>
      <c r="O24" s="1">
        <v>87781316082</v>
      </c>
      <c r="P24" s="1" t="s">
        <v>5710</v>
      </c>
      <c r="Q24" s="1">
        <v>-4</v>
      </c>
    </row>
    <row r="25" spans="1:17" ht="12.75">
      <c r="A25" s="3">
        <v>45488.467893518522</v>
      </c>
      <c r="B25" s="23" t="s">
        <v>5852</v>
      </c>
      <c r="C25" s="1">
        <v>3275</v>
      </c>
      <c r="D25" s="1" t="s">
        <v>349</v>
      </c>
      <c r="E25" s="1" t="s">
        <v>5853</v>
      </c>
      <c r="F25" s="1" t="s">
        <v>5854</v>
      </c>
      <c r="H25" s="1" t="s">
        <v>5737</v>
      </c>
      <c r="I25" s="1" t="s">
        <v>5704</v>
      </c>
      <c r="J25" s="1" t="s">
        <v>5738</v>
      </c>
      <c r="K25" s="1" t="s">
        <v>5706</v>
      </c>
      <c r="L25" s="1" t="s">
        <v>5739</v>
      </c>
      <c r="M25" s="1" t="s">
        <v>5855</v>
      </c>
      <c r="N25" s="1" t="s">
        <v>5856</v>
      </c>
      <c r="O25" s="1">
        <v>81585572243</v>
      </c>
      <c r="P25" s="1" t="s">
        <v>5710</v>
      </c>
      <c r="Q25" s="1">
        <v>-132</v>
      </c>
    </row>
    <row r="26" spans="1:17" ht="12.75">
      <c r="A26" s="3">
        <v>45481.447615740741</v>
      </c>
      <c r="B26" s="23" t="s">
        <v>5857</v>
      </c>
      <c r="C26" s="1">
        <v>3471</v>
      </c>
      <c r="D26" s="1" t="s">
        <v>618</v>
      </c>
      <c r="E26" s="1" t="s">
        <v>5858</v>
      </c>
      <c r="F26" s="1" t="s">
        <v>5859</v>
      </c>
      <c r="G26" s="1" t="s">
        <v>1191</v>
      </c>
      <c r="H26" s="1" t="s">
        <v>5860</v>
      </c>
      <c r="I26" s="1" t="s">
        <v>5729</v>
      </c>
      <c r="J26" s="1" t="s">
        <v>5714</v>
      </c>
      <c r="K26" s="1" t="s">
        <v>5861</v>
      </c>
      <c r="L26" s="1" t="s">
        <v>5707</v>
      </c>
      <c r="M26" s="1" t="s">
        <v>5862</v>
      </c>
      <c r="N26" s="1" t="s">
        <v>5863</v>
      </c>
      <c r="O26" s="1">
        <v>6285877690706</v>
      </c>
      <c r="P26" s="1" t="s">
        <v>5710</v>
      </c>
      <c r="Q26" s="1">
        <v>-72</v>
      </c>
    </row>
    <row r="27" spans="1:17" ht="12.75">
      <c r="A27" s="3">
        <v>45488.68408564815</v>
      </c>
      <c r="B27" s="23" t="s">
        <v>5864</v>
      </c>
      <c r="C27" s="1">
        <v>1604</v>
      </c>
      <c r="D27" s="1" t="s">
        <v>173</v>
      </c>
      <c r="E27" s="1" t="s">
        <v>5865</v>
      </c>
      <c r="F27" s="1" t="s">
        <v>5866</v>
      </c>
      <c r="H27" s="1" t="s">
        <v>5752</v>
      </c>
      <c r="I27" s="1" t="s">
        <v>5729</v>
      </c>
      <c r="J27" s="1" t="s">
        <v>5738</v>
      </c>
      <c r="K27" s="1" t="s">
        <v>5753</v>
      </c>
      <c r="L27" s="1" t="s">
        <v>5765</v>
      </c>
      <c r="M27" s="1" t="s">
        <v>5867</v>
      </c>
      <c r="N27" s="1" t="s">
        <v>5868</v>
      </c>
      <c r="O27" s="1">
        <v>82175144880</v>
      </c>
      <c r="P27" s="1" t="s">
        <v>5710</v>
      </c>
      <c r="Q27" s="1">
        <v>-47</v>
      </c>
    </row>
    <row r="28" spans="1:17" ht="12.75">
      <c r="A28" s="3">
        <v>45488.246782407405</v>
      </c>
      <c r="B28" s="23" t="s">
        <v>5869</v>
      </c>
      <c r="C28" s="1">
        <v>1872</v>
      </c>
      <c r="D28" s="1" t="s">
        <v>5870</v>
      </c>
      <c r="E28" s="1" t="s">
        <v>5871</v>
      </c>
      <c r="F28" s="1" t="s">
        <v>5872</v>
      </c>
      <c r="H28" s="1" t="s">
        <v>5873</v>
      </c>
      <c r="I28" s="1" t="s">
        <v>5729</v>
      </c>
      <c r="J28" s="1" t="s">
        <v>5738</v>
      </c>
      <c r="K28" s="1" t="s">
        <v>5715</v>
      </c>
      <c r="L28" s="1" t="s">
        <v>5707</v>
      </c>
      <c r="M28" s="1" t="s">
        <v>5874</v>
      </c>
      <c r="N28" s="1" t="s">
        <v>5875</v>
      </c>
      <c r="O28" s="1">
        <v>85783662189</v>
      </c>
      <c r="P28" s="1" t="s">
        <v>5710</v>
      </c>
      <c r="Q28" s="1">
        <v>-49</v>
      </c>
    </row>
    <row r="29" spans="1:17" ht="12.75">
      <c r="A29" s="3">
        <v>45488.392916666664</v>
      </c>
      <c r="B29" s="23" t="s">
        <v>5876</v>
      </c>
      <c r="C29" s="1">
        <v>3215</v>
      </c>
      <c r="D29" s="1" t="s">
        <v>341</v>
      </c>
      <c r="E29" s="1" t="s">
        <v>5877</v>
      </c>
      <c r="F29" s="1" t="s">
        <v>5878</v>
      </c>
      <c r="G29" s="1" t="s">
        <v>1191</v>
      </c>
      <c r="H29" s="1" t="s">
        <v>5764</v>
      </c>
      <c r="I29" s="1" t="s">
        <v>5729</v>
      </c>
      <c r="J29" s="1" t="s">
        <v>5738</v>
      </c>
      <c r="K29" s="1" t="s">
        <v>5879</v>
      </c>
      <c r="L29" s="1" t="s">
        <v>5765</v>
      </c>
      <c r="M29" s="1" t="s">
        <v>5880</v>
      </c>
      <c r="N29" s="1" t="s">
        <v>5881</v>
      </c>
      <c r="O29" s="1">
        <v>82125706105</v>
      </c>
      <c r="P29" s="1" t="s">
        <v>5710</v>
      </c>
      <c r="Q29" s="1">
        <v>-13</v>
      </c>
    </row>
    <row r="30" spans="1:17" ht="12.75">
      <c r="A30" s="3">
        <v>45482.398090277777</v>
      </c>
      <c r="B30" s="23" t="s">
        <v>5882</v>
      </c>
      <c r="C30" s="1">
        <v>3518</v>
      </c>
      <c r="D30" s="1" t="s">
        <v>717</v>
      </c>
      <c r="E30" s="1" t="s">
        <v>5883</v>
      </c>
      <c r="F30" s="1" t="s">
        <v>5884</v>
      </c>
      <c r="H30" s="1" t="s">
        <v>5885</v>
      </c>
      <c r="I30" s="1" t="s">
        <v>5704</v>
      </c>
      <c r="J30" s="1" t="s">
        <v>5738</v>
      </c>
      <c r="K30" s="1" t="s">
        <v>5886</v>
      </c>
      <c r="L30" s="1" t="s">
        <v>5707</v>
      </c>
      <c r="M30" s="1" t="s">
        <v>5887</v>
      </c>
      <c r="N30" s="1" t="s">
        <v>5888</v>
      </c>
      <c r="O30" s="1">
        <v>85230503130</v>
      </c>
      <c r="P30" s="1" t="s">
        <v>5710</v>
      </c>
      <c r="Q30" s="1">
        <v>-87</v>
      </c>
    </row>
    <row r="31" spans="1:17" ht="12.75">
      <c r="A31" s="3">
        <v>45478.691793981481</v>
      </c>
      <c r="B31" s="23" t="s">
        <v>5889</v>
      </c>
      <c r="C31" s="1">
        <v>6100</v>
      </c>
      <c r="D31" s="1" t="s">
        <v>831</v>
      </c>
      <c r="E31" s="1" t="s">
        <v>5890</v>
      </c>
      <c r="F31" s="1" t="s">
        <v>5891</v>
      </c>
      <c r="G31" s="1" t="s">
        <v>1191</v>
      </c>
      <c r="H31" s="1" t="s">
        <v>5892</v>
      </c>
      <c r="I31" s="1" t="s">
        <v>5704</v>
      </c>
      <c r="J31" s="1" t="s">
        <v>5714</v>
      </c>
      <c r="K31" s="1" t="s">
        <v>5715</v>
      </c>
      <c r="L31" s="1" t="s">
        <v>5707</v>
      </c>
      <c r="M31" s="1" t="s">
        <v>5893</v>
      </c>
      <c r="N31" s="1" t="s">
        <v>5894</v>
      </c>
      <c r="O31" s="1">
        <v>8125774027</v>
      </c>
      <c r="P31" s="1" t="s">
        <v>5710</v>
      </c>
      <c r="Q31" s="1">
        <v>-90</v>
      </c>
    </row>
    <row r="32" spans="1:17" ht="12.75">
      <c r="A32" s="3">
        <v>45482.424861111111</v>
      </c>
      <c r="B32" s="23" t="s">
        <v>5895</v>
      </c>
      <c r="C32" s="1">
        <v>3401</v>
      </c>
      <c r="D32" s="1" t="s">
        <v>588</v>
      </c>
      <c r="E32" s="1" t="s">
        <v>5896</v>
      </c>
      <c r="F32" s="1" t="s">
        <v>5897</v>
      </c>
      <c r="G32" s="1" t="s">
        <v>1191</v>
      </c>
      <c r="H32" s="1" t="s">
        <v>5898</v>
      </c>
      <c r="I32" s="1" t="s">
        <v>5704</v>
      </c>
      <c r="J32" s="1" t="s">
        <v>5714</v>
      </c>
      <c r="K32" s="1" t="s">
        <v>5706</v>
      </c>
      <c r="L32" s="1" t="s">
        <v>5707</v>
      </c>
      <c r="M32" s="1" t="s">
        <v>5899</v>
      </c>
      <c r="N32" s="1" t="s">
        <v>5900</v>
      </c>
      <c r="O32" s="1">
        <v>81328605280</v>
      </c>
      <c r="P32" s="1" t="s">
        <v>5710</v>
      </c>
      <c r="Q32" s="1">
        <v>-4</v>
      </c>
    </row>
    <row r="33" spans="1:17" ht="12.75">
      <c r="A33" s="3">
        <v>45482.643634259257</v>
      </c>
      <c r="B33" s="23" t="s">
        <v>5901</v>
      </c>
      <c r="C33" s="1">
        <v>3576</v>
      </c>
      <c r="D33" s="1" t="s">
        <v>755</v>
      </c>
      <c r="E33" s="1" t="s">
        <v>5902</v>
      </c>
      <c r="F33" s="1" t="s">
        <v>5903</v>
      </c>
      <c r="H33" s="1" t="s">
        <v>5904</v>
      </c>
      <c r="I33" s="1" t="s">
        <v>5729</v>
      </c>
      <c r="J33" s="1" t="s">
        <v>5738</v>
      </c>
      <c r="K33" s="1" t="s">
        <v>5753</v>
      </c>
      <c r="L33" s="1" t="s">
        <v>5707</v>
      </c>
      <c r="M33" s="1" t="s">
        <v>5905</v>
      </c>
      <c r="N33" s="1" t="s">
        <v>5906</v>
      </c>
      <c r="O33" s="1">
        <v>81335218040</v>
      </c>
      <c r="P33" s="1" t="s">
        <v>5710</v>
      </c>
      <c r="Q33" s="1">
        <v>-5</v>
      </c>
    </row>
    <row r="34" spans="1:17" ht="12.75">
      <c r="A34" s="3">
        <v>45483.411597222221</v>
      </c>
      <c r="B34" s="23" t="s">
        <v>5907</v>
      </c>
      <c r="C34" s="1">
        <v>3523</v>
      </c>
      <c r="D34" s="1" t="s">
        <v>734</v>
      </c>
      <c r="E34" s="1" t="s">
        <v>5908</v>
      </c>
      <c r="F34" s="1" t="s">
        <v>5909</v>
      </c>
      <c r="G34" s="1" t="s">
        <v>1191</v>
      </c>
      <c r="H34" s="1" t="s">
        <v>5838</v>
      </c>
      <c r="I34" s="1" t="s">
        <v>5729</v>
      </c>
      <c r="J34" s="1" t="s">
        <v>5714</v>
      </c>
      <c r="K34" s="1" t="s">
        <v>5715</v>
      </c>
      <c r="L34" s="1" t="s">
        <v>5707</v>
      </c>
      <c r="M34" s="1" t="s">
        <v>5910</v>
      </c>
      <c r="N34" s="1" t="s">
        <v>5911</v>
      </c>
      <c r="O34" s="1">
        <v>81330572912</v>
      </c>
      <c r="P34" s="1" t="s">
        <v>5710</v>
      </c>
      <c r="Q34" s="1">
        <v>-6</v>
      </c>
    </row>
    <row r="35" spans="1:17" ht="12.75">
      <c r="A35" s="3">
        <v>45483.387766203705</v>
      </c>
      <c r="B35" s="23" t="s">
        <v>5912</v>
      </c>
      <c r="C35" s="1">
        <v>3578</v>
      </c>
      <c r="D35" s="1" t="s">
        <v>767</v>
      </c>
      <c r="E35" s="1" t="s">
        <v>5913</v>
      </c>
      <c r="F35" s="1" t="s">
        <v>5914</v>
      </c>
      <c r="H35" s="1" t="s">
        <v>5838</v>
      </c>
      <c r="I35" s="1" t="s">
        <v>5729</v>
      </c>
      <c r="J35" s="1" t="s">
        <v>5714</v>
      </c>
      <c r="K35" s="1" t="s">
        <v>5730</v>
      </c>
      <c r="L35" s="1" t="s">
        <v>5707</v>
      </c>
      <c r="M35" s="1" t="s">
        <v>5915</v>
      </c>
      <c r="N35" s="1" t="s">
        <v>5916</v>
      </c>
      <c r="O35" s="1">
        <v>81937344757</v>
      </c>
      <c r="P35" s="1" t="s">
        <v>5710</v>
      </c>
      <c r="Q35" s="1">
        <v>-91</v>
      </c>
    </row>
    <row r="36" spans="1:17" ht="12.75">
      <c r="A36" s="3">
        <v>45482.475578703707</v>
      </c>
      <c r="B36" s="23" t="s">
        <v>5917</v>
      </c>
      <c r="C36" s="1">
        <v>3402</v>
      </c>
      <c r="D36" s="1" t="s">
        <v>593</v>
      </c>
      <c r="E36" s="1" t="s">
        <v>5918</v>
      </c>
      <c r="F36" s="1" t="s">
        <v>5919</v>
      </c>
      <c r="H36" s="1" t="s">
        <v>5920</v>
      </c>
      <c r="I36" s="1" t="s">
        <v>5729</v>
      </c>
      <c r="J36" s="1" t="s">
        <v>5738</v>
      </c>
      <c r="K36" s="1" t="s">
        <v>5706</v>
      </c>
      <c r="L36" s="1" t="s">
        <v>5707</v>
      </c>
      <c r="M36" s="1" t="s">
        <v>5921</v>
      </c>
      <c r="N36" s="1" t="s">
        <v>5922</v>
      </c>
      <c r="O36" s="1">
        <v>81314401233</v>
      </c>
      <c r="P36" s="1" t="s">
        <v>5710</v>
      </c>
      <c r="Q36" s="1">
        <v>-60</v>
      </c>
    </row>
    <row r="37" spans="1:17" ht="12.75">
      <c r="A37" s="3">
        <v>45485.65253472222</v>
      </c>
      <c r="B37" s="23" t="s">
        <v>5923</v>
      </c>
      <c r="C37" s="1">
        <v>3309</v>
      </c>
      <c r="D37" s="1" t="s">
        <v>5924</v>
      </c>
      <c r="E37" s="1" t="s">
        <v>5925</v>
      </c>
      <c r="F37" s="1" t="s">
        <v>5926</v>
      </c>
      <c r="H37" s="1" t="s">
        <v>5737</v>
      </c>
      <c r="I37" s="1" t="s">
        <v>5729</v>
      </c>
      <c r="J37" s="1" t="s">
        <v>5738</v>
      </c>
      <c r="K37" s="1" t="s">
        <v>5706</v>
      </c>
      <c r="L37" s="1" t="s">
        <v>5739</v>
      </c>
      <c r="M37" s="1" t="s">
        <v>5927</v>
      </c>
      <c r="N37" s="1" t="s">
        <v>5928</v>
      </c>
      <c r="O37" s="1">
        <v>82265526737</v>
      </c>
      <c r="P37" s="1" t="s">
        <v>5710</v>
      </c>
      <c r="Q37" s="1">
        <v>-15</v>
      </c>
    </row>
    <row r="38" spans="1:17" ht="12.75">
      <c r="A38" s="3">
        <v>45488.420798611114</v>
      </c>
      <c r="B38" s="23" t="s">
        <v>5929</v>
      </c>
      <c r="C38" s="1">
        <v>3322</v>
      </c>
      <c r="D38" s="1" t="s">
        <v>389</v>
      </c>
      <c r="E38" s="1" t="s">
        <v>5930</v>
      </c>
      <c r="F38" s="1" t="s">
        <v>5931</v>
      </c>
      <c r="H38" s="1" t="s">
        <v>5737</v>
      </c>
      <c r="I38" s="1" t="s">
        <v>5729</v>
      </c>
      <c r="J38" s="1" t="s">
        <v>5738</v>
      </c>
      <c r="K38" s="1" t="s">
        <v>5753</v>
      </c>
      <c r="L38" s="1" t="s">
        <v>5739</v>
      </c>
      <c r="M38" s="1" t="s">
        <v>5932</v>
      </c>
      <c r="N38" s="1" t="s">
        <v>5933</v>
      </c>
      <c r="O38" s="1">
        <v>88239571554</v>
      </c>
      <c r="P38" s="1" t="s">
        <v>5710</v>
      </c>
      <c r="Q38" s="1">
        <v>-20</v>
      </c>
    </row>
    <row r="39" spans="1:17" ht="12.75">
      <c r="A39" s="3">
        <v>45488.501284722224</v>
      </c>
      <c r="B39" s="23" t="s">
        <v>5934</v>
      </c>
      <c r="C39" s="1">
        <v>3100</v>
      </c>
      <c r="D39" s="1" t="s">
        <v>226</v>
      </c>
      <c r="E39" s="1" t="s">
        <v>5935</v>
      </c>
      <c r="F39" s="1" t="s">
        <v>5936</v>
      </c>
      <c r="H39" s="1" t="s">
        <v>5937</v>
      </c>
      <c r="I39" s="1" t="s">
        <v>5704</v>
      </c>
      <c r="J39" s="1" t="s">
        <v>5714</v>
      </c>
      <c r="K39" s="1" t="s">
        <v>5715</v>
      </c>
      <c r="L39" s="1" t="s">
        <v>5707</v>
      </c>
      <c r="M39" s="1" t="s">
        <v>5938</v>
      </c>
      <c r="N39" s="1" t="s">
        <v>5939</v>
      </c>
      <c r="O39" s="1">
        <v>81289321507</v>
      </c>
      <c r="P39" s="1" t="s">
        <v>5710</v>
      </c>
      <c r="Q39" s="1">
        <v>-12</v>
      </c>
    </row>
    <row r="40" spans="1:17" ht="12.75">
      <c r="A40" s="3">
        <v>45482.34103009259</v>
      </c>
      <c r="B40" s="23" t="s">
        <v>5940</v>
      </c>
      <c r="C40" s="1">
        <v>3201</v>
      </c>
      <c r="D40" s="1" t="s">
        <v>5941</v>
      </c>
      <c r="E40" s="1" t="s">
        <v>5942</v>
      </c>
      <c r="F40" s="1" t="s">
        <v>5943</v>
      </c>
      <c r="H40" s="1" t="s">
        <v>5944</v>
      </c>
      <c r="I40" s="1" t="s">
        <v>5729</v>
      </c>
      <c r="J40" s="1" t="s">
        <v>5738</v>
      </c>
      <c r="K40" s="1" t="s">
        <v>5706</v>
      </c>
      <c r="L40" s="1" t="s">
        <v>5739</v>
      </c>
      <c r="M40" s="1" t="s">
        <v>5945</v>
      </c>
      <c r="N40" s="1" t="s">
        <v>5946</v>
      </c>
      <c r="O40" s="1" t="s">
        <v>8881</v>
      </c>
      <c r="P40" s="1" t="s">
        <v>5710</v>
      </c>
      <c r="Q40" s="1">
        <v>-63</v>
      </c>
    </row>
    <row r="41" spans="1:17" ht="12.75">
      <c r="A41" s="3">
        <v>45482.634039351855</v>
      </c>
      <c r="B41" s="23" t="s">
        <v>5947</v>
      </c>
      <c r="C41" s="1">
        <v>3573</v>
      </c>
      <c r="D41" s="1" t="s">
        <v>747</v>
      </c>
      <c r="E41" s="1" t="s">
        <v>5948</v>
      </c>
      <c r="F41" s="1" t="s">
        <v>5949</v>
      </c>
      <c r="H41" s="1" t="s">
        <v>5950</v>
      </c>
      <c r="I41" s="1" t="s">
        <v>5704</v>
      </c>
      <c r="J41" s="1" t="s">
        <v>5714</v>
      </c>
      <c r="K41" s="1" t="s">
        <v>5706</v>
      </c>
      <c r="L41" s="1" t="s">
        <v>5707</v>
      </c>
      <c r="M41" s="1" t="s">
        <v>5951</v>
      </c>
      <c r="N41" s="1" t="s">
        <v>5952</v>
      </c>
      <c r="O41" s="1">
        <v>85855202334</v>
      </c>
      <c r="P41" s="1" t="s">
        <v>5710</v>
      </c>
      <c r="Q41" s="1">
        <v>-16</v>
      </c>
    </row>
    <row r="42" spans="1:17" ht="12.75">
      <c r="A42" s="3">
        <v>45482.39298611111</v>
      </c>
      <c r="B42" s="23" t="s">
        <v>5953</v>
      </c>
      <c r="C42" s="1">
        <v>3515</v>
      </c>
      <c r="D42" s="1" t="s">
        <v>699</v>
      </c>
      <c r="E42" s="1" t="s">
        <v>5954</v>
      </c>
      <c r="F42" s="1" t="s">
        <v>5955</v>
      </c>
      <c r="H42" s="1" t="s">
        <v>5956</v>
      </c>
      <c r="I42" s="1" t="s">
        <v>5704</v>
      </c>
      <c r="J42" s="1" t="s">
        <v>5714</v>
      </c>
      <c r="K42" s="1" t="s">
        <v>5715</v>
      </c>
      <c r="L42" s="1" t="s">
        <v>5707</v>
      </c>
      <c r="M42" s="1" t="s">
        <v>5957</v>
      </c>
      <c r="N42" s="1" t="s">
        <v>5958</v>
      </c>
      <c r="O42" s="1">
        <v>82233209502</v>
      </c>
      <c r="P42" s="1" t="s">
        <v>5710</v>
      </c>
      <c r="Q42" s="1">
        <v>-210</v>
      </c>
    </row>
    <row r="43" spans="1:17" ht="12.75">
      <c r="A43" s="3">
        <v>45488.414293981485</v>
      </c>
      <c r="B43" s="23" t="s">
        <v>5959</v>
      </c>
      <c r="C43" s="1">
        <v>3319</v>
      </c>
      <c r="D43" s="1" t="s">
        <v>385</v>
      </c>
      <c r="E43" s="1" t="s">
        <v>5960</v>
      </c>
      <c r="F43" s="1" t="s">
        <v>5961</v>
      </c>
      <c r="H43" s="1" t="s">
        <v>5849</v>
      </c>
      <c r="I43" s="1" t="s">
        <v>5704</v>
      </c>
      <c r="J43" s="1" t="s">
        <v>5714</v>
      </c>
      <c r="K43" s="1" t="s">
        <v>5706</v>
      </c>
      <c r="L43" s="1" t="s">
        <v>5707</v>
      </c>
      <c r="M43" s="1" t="s">
        <v>5962</v>
      </c>
      <c r="N43" s="1" t="s">
        <v>5963</v>
      </c>
      <c r="O43" s="1">
        <v>85640181874</v>
      </c>
      <c r="P43" s="1" t="s">
        <v>5710</v>
      </c>
      <c r="Q43" s="1">
        <v>-83</v>
      </c>
    </row>
    <row r="44" spans="1:17" ht="12.75">
      <c r="A44" s="3">
        <v>45482.353090277778</v>
      </c>
      <c r="B44" s="23" t="s">
        <v>5964</v>
      </c>
      <c r="C44" s="1">
        <v>3311</v>
      </c>
      <c r="D44" s="1" t="s">
        <v>472</v>
      </c>
      <c r="E44" s="1" t="s">
        <v>5965</v>
      </c>
      <c r="F44" s="1" t="s">
        <v>5966</v>
      </c>
      <c r="H44" s="1" t="s">
        <v>5737</v>
      </c>
      <c r="I44" s="1" t="s">
        <v>5704</v>
      </c>
      <c r="J44" s="1" t="s">
        <v>5738</v>
      </c>
      <c r="K44" s="1" t="s">
        <v>5706</v>
      </c>
      <c r="L44" s="1" t="s">
        <v>5739</v>
      </c>
      <c r="M44" s="1" t="s">
        <v>5967</v>
      </c>
      <c r="N44" s="1" t="s">
        <v>5968</v>
      </c>
      <c r="O44" s="1">
        <v>83862777683</v>
      </c>
      <c r="P44" s="1" t="s">
        <v>5710</v>
      </c>
      <c r="Q44" s="1">
        <v>-59</v>
      </c>
    </row>
    <row r="45" spans="1:17" ht="12.75">
      <c r="A45" s="3">
        <v>45483.449108796296</v>
      </c>
      <c r="B45" s="23" t="s">
        <v>5969</v>
      </c>
      <c r="C45" s="1">
        <v>3506</v>
      </c>
      <c r="D45" s="1" t="s">
        <v>676</v>
      </c>
      <c r="E45" s="1" t="s">
        <v>5970</v>
      </c>
      <c r="F45" s="1" t="s">
        <v>5971</v>
      </c>
      <c r="H45" s="1" t="s">
        <v>5972</v>
      </c>
      <c r="I45" s="1" t="s">
        <v>5729</v>
      </c>
      <c r="J45" s="1" t="s">
        <v>5705</v>
      </c>
      <c r="K45" s="1" t="s">
        <v>5706</v>
      </c>
      <c r="L45" s="1" t="s">
        <v>5707</v>
      </c>
      <c r="M45" s="1" t="s">
        <v>5973</v>
      </c>
      <c r="N45" s="1" t="s">
        <v>5974</v>
      </c>
      <c r="O45" s="1">
        <v>85715520349</v>
      </c>
      <c r="P45" s="1" t="s">
        <v>5710</v>
      </c>
      <c r="Q45" s="1">
        <v>-208</v>
      </c>
    </row>
    <row r="46" spans="1:17" ht="12.75">
      <c r="A46" s="3">
        <v>45478.695844907408</v>
      </c>
      <c r="B46" s="23" t="s">
        <v>5975</v>
      </c>
      <c r="C46" s="1">
        <v>3372</v>
      </c>
      <c r="D46" s="1" t="s">
        <v>557</v>
      </c>
      <c r="E46" s="1" t="s">
        <v>5976</v>
      </c>
      <c r="F46" s="1" t="s">
        <v>5977</v>
      </c>
      <c r="H46" s="1" t="s">
        <v>5978</v>
      </c>
      <c r="I46" s="1" t="s">
        <v>5704</v>
      </c>
      <c r="J46" s="1" t="s">
        <v>5714</v>
      </c>
      <c r="K46" s="1" t="s">
        <v>5715</v>
      </c>
      <c r="L46" s="1" t="s">
        <v>5707</v>
      </c>
      <c r="M46" s="1" t="s">
        <v>5979</v>
      </c>
      <c r="N46" s="1" t="s">
        <v>5980</v>
      </c>
      <c r="O46" s="1">
        <v>81228288385</v>
      </c>
      <c r="P46" s="1" t="s">
        <v>5710</v>
      </c>
      <c r="Q46" s="1">
        <v>-51</v>
      </c>
    </row>
    <row r="47" spans="1:17" ht="12.75">
      <c r="A47" s="3">
        <v>45482.392314814817</v>
      </c>
      <c r="B47" s="23" t="s">
        <v>5981</v>
      </c>
      <c r="C47" s="1">
        <v>3515</v>
      </c>
      <c r="D47" s="1" t="s">
        <v>699</v>
      </c>
      <c r="E47" s="1" t="s">
        <v>5982</v>
      </c>
      <c r="F47" s="1" t="s">
        <v>5983</v>
      </c>
      <c r="H47" s="1" t="s">
        <v>5984</v>
      </c>
      <c r="I47" s="1" t="s">
        <v>5729</v>
      </c>
      <c r="J47" s="1" t="s">
        <v>5738</v>
      </c>
      <c r="K47" s="1" t="s">
        <v>5706</v>
      </c>
      <c r="L47" s="1" t="s">
        <v>5707</v>
      </c>
      <c r="M47" s="1" t="s">
        <v>5985</v>
      </c>
      <c r="N47" s="1" t="s">
        <v>5986</v>
      </c>
      <c r="O47" s="1">
        <v>8113000343</v>
      </c>
      <c r="P47" s="1" t="s">
        <v>5710</v>
      </c>
      <c r="Q47" s="1">
        <v>-30</v>
      </c>
    </row>
    <row r="48" spans="1:17" ht="12.75">
      <c r="A48" s="3">
        <v>45490.537187499998</v>
      </c>
      <c r="B48" s="23" t="s">
        <v>5987</v>
      </c>
      <c r="C48" s="1">
        <v>5300</v>
      </c>
      <c r="D48" s="1" t="s">
        <v>5988</v>
      </c>
      <c r="E48" s="1" t="s">
        <v>5989</v>
      </c>
      <c r="F48" s="1" t="s">
        <v>5990</v>
      </c>
      <c r="H48" s="1" t="s">
        <v>5991</v>
      </c>
      <c r="I48" s="1" t="s">
        <v>5704</v>
      </c>
      <c r="J48" s="1" t="s">
        <v>5714</v>
      </c>
      <c r="K48" s="1" t="s">
        <v>5706</v>
      </c>
      <c r="L48" s="1" t="s">
        <v>5992</v>
      </c>
      <c r="M48" s="1" t="s">
        <v>5993</v>
      </c>
      <c r="N48" s="1" t="s">
        <v>5994</v>
      </c>
      <c r="O48" s="1">
        <v>61491188585</v>
      </c>
      <c r="P48" s="1" t="s">
        <v>5710</v>
      </c>
      <c r="Q48" s="1">
        <v>-27</v>
      </c>
    </row>
    <row r="49" spans="1:17" ht="12.75">
      <c r="A49" s="3">
        <v>45488.616018518522</v>
      </c>
      <c r="B49" s="23" t="s">
        <v>5995</v>
      </c>
      <c r="C49" s="1">
        <v>3100</v>
      </c>
      <c r="D49" s="1" t="s">
        <v>226</v>
      </c>
      <c r="E49" s="1" t="s">
        <v>5996</v>
      </c>
      <c r="F49" s="1" t="s">
        <v>5997</v>
      </c>
      <c r="H49" s="1" t="s">
        <v>5998</v>
      </c>
      <c r="I49" s="1" t="s">
        <v>5704</v>
      </c>
      <c r="J49" s="1" t="s">
        <v>5714</v>
      </c>
      <c r="K49" s="1" t="s">
        <v>5999</v>
      </c>
      <c r="L49" s="1" t="s">
        <v>5707</v>
      </c>
      <c r="M49" s="1" t="s">
        <v>6000</v>
      </c>
      <c r="N49" s="1" t="s">
        <v>6001</v>
      </c>
      <c r="O49" s="1">
        <v>89671184207</v>
      </c>
      <c r="P49" s="1" t="s">
        <v>5710</v>
      </c>
      <c r="Q49" s="1">
        <v>-5</v>
      </c>
    </row>
    <row r="50" spans="1:17" ht="12.75">
      <c r="A50" s="3">
        <v>45483.386111111111</v>
      </c>
      <c r="B50" s="23" t="s">
        <v>6002</v>
      </c>
      <c r="C50" s="1">
        <v>3571</v>
      </c>
      <c r="D50" s="1" t="s">
        <v>740</v>
      </c>
      <c r="E50" s="1" t="s">
        <v>6003</v>
      </c>
      <c r="F50" s="1" t="s">
        <v>6004</v>
      </c>
      <c r="H50" s="1" t="s">
        <v>5752</v>
      </c>
      <c r="I50" s="1" t="s">
        <v>5704</v>
      </c>
      <c r="J50" s="1" t="s">
        <v>5738</v>
      </c>
      <c r="K50" s="1" t="s">
        <v>5753</v>
      </c>
      <c r="L50" s="1" t="s">
        <v>5739</v>
      </c>
      <c r="M50" s="1" t="s">
        <v>6005</v>
      </c>
      <c r="N50" s="1" t="s">
        <v>6006</v>
      </c>
      <c r="O50" s="1">
        <v>81362237971</v>
      </c>
      <c r="P50" s="1" t="s">
        <v>5710</v>
      </c>
      <c r="Q50" s="1">
        <v>-17</v>
      </c>
    </row>
    <row r="51" spans="1:17" ht="12.75">
      <c r="A51" s="3">
        <v>45481.366273148145</v>
      </c>
      <c r="B51" s="23" t="s">
        <v>6007</v>
      </c>
      <c r="C51" s="1">
        <v>1300</v>
      </c>
      <c r="D51" s="1" t="s">
        <v>102</v>
      </c>
      <c r="E51" s="1" t="s">
        <v>6008</v>
      </c>
      <c r="F51" s="1" t="s">
        <v>6009</v>
      </c>
      <c r="H51" s="1" t="s">
        <v>6010</v>
      </c>
      <c r="I51" s="1" t="s">
        <v>5704</v>
      </c>
      <c r="J51" s="1" t="s">
        <v>5714</v>
      </c>
      <c r="K51" s="1" t="s">
        <v>5715</v>
      </c>
      <c r="L51" s="1" t="s">
        <v>5707</v>
      </c>
      <c r="M51" s="1" t="s">
        <v>6011</v>
      </c>
      <c r="N51" s="1" t="s">
        <v>6012</v>
      </c>
      <c r="O51" s="1">
        <v>85263034774</v>
      </c>
      <c r="P51" s="1" t="s">
        <v>5710</v>
      </c>
      <c r="Q51" s="1">
        <v>-6</v>
      </c>
    </row>
    <row r="52" spans="1:17" ht="12.75">
      <c r="A52" s="3">
        <v>45481.446944444448</v>
      </c>
      <c r="B52" s="23" t="s">
        <v>6013</v>
      </c>
      <c r="C52" s="1">
        <v>3403</v>
      </c>
      <c r="D52" s="1" t="s">
        <v>603</v>
      </c>
      <c r="E52" s="1" t="s">
        <v>6014</v>
      </c>
      <c r="F52" s="1" t="s">
        <v>6015</v>
      </c>
      <c r="H52" s="1" t="s">
        <v>6016</v>
      </c>
      <c r="I52" s="1" t="s">
        <v>5729</v>
      </c>
      <c r="J52" s="1" t="s">
        <v>5714</v>
      </c>
      <c r="K52" s="1" t="s">
        <v>5706</v>
      </c>
      <c r="L52" s="1" t="s">
        <v>5707</v>
      </c>
      <c r="M52" s="1" t="s">
        <v>6017</v>
      </c>
      <c r="N52" s="1" t="s">
        <v>6018</v>
      </c>
      <c r="O52" s="1">
        <v>85265213420</v>
      </c>
      <c r="P52" s="1" t="s">
        <v>5710</v>
      </c>
      <c r="Q52" s="1">
        <v>-21</v>
      </c>
    </row>
    <row r="53" spans="1:17" ht="12.75">
      <c r="A53" s="3">
        <v>45480.923356481479</v>
      </c>
      <c r="B53" s="23" t="s">
        <v>6019</v>
      </c>
      <c r="C53" s="1">
        <v>3325</v>
      </c>
      <c r="D53" s="1" t="s">
        <v>532</v>
      </c>
      <c r="E53" s="1" t="s">
        <v>6020</v>
      </c>
      <c r="F53" s="1" t="s">
        <v>6021</v>
      </c>
      <c r="H53" s="1" t="s">
        <v>5737</v>
      </c>
      <c r="I53" s="1" t="s">
        <v>5729</v>
      </c>
      <c r="J53" s="1" t="s">
        <v>5738</v>
      </c>
      <c r="K53" s="1" t="s">
        <v>5706</v>
      </c>
      <c r="L53" s="1" t="s">
        <v>5739</v>
      </c>
      <c r="M53" s="1" t="s">
        <v>6022</v>
      </c>
      <c r="N53" s="1" t="s">
        <v>6023</v>
      </c>
      <c r="O53" s="1">
        <v>81389143940</v>
      </c>
      <c r="P53" s="1" t="s">
        <v>5710</v>
      </c>
      <c r="Q53" s="1">
        <v>-6</v>
      </c>
    </row>
    <row r="54" spans="1:17" ht="12.75">
      <c r="A54" s="3">
        <v>45482.475775462961</v>
      </c>
      <c r="B54" s="23" t="s">
        <v>6024</v>
      </c>
      <c r="C54" s="1">
        <v>3402</v>
      </c>
      <c r="D54" s="1" t="s">
        <v>593</v>
      </c>
      <c r="E54" s="1" t="s">
        <v>6025</v>
      </c>
      <c r="F54" s="1" t="s">
        <v>6026</v>
      </c>
      <c r="H54" s="1" t="s">
        <v>5838</v>
      </c>
      <c r="I54" s="1" t="s">
        <v>5729</v>
      </c>
      <c r="J54" s="1" t="s">
        <v>5714</v>
      </c>
      <c r="K54" s="1" t="s">
        <v>5715</v>
      </c>
      <c r="L54" s="1" t="s">
        <v>5707</v>
      </c>
      <c r="M54" s="1" t="s">
        <v>6027</v>
      </c>
      <c r="N54" s="1" t="s">
        <v>6028</v>
      </c>
      <c r="O54" s="1">
        <v>85267246910</v>
      </c>
      <c r="P54" s="1" t="s">
        <v>5710</v>
      </c>
      <c r="Q54" s="1">
        <v>-63</v>
      </c>
    </row>
    <row r="55" spans="1:17" ht="12.75">
      <c r="A55" s="3">
        <v>45482.599085648151</v>
      </c>
      <c r="B55" s="23" t="s">
        <v>6029</v>
      </c>
      <c r="C55" s="1">
        <v>3503</v>
      </c>
      <c r="D55" s="1" t="s">
        <v>661</v>
      </c>
      <c r="E55" s="1" t="s">
        <v>6030</v>
      </c>
      <c r="F55" s="1" t="s">
        <v>6031</v>
      </c>
      <c r="H55" s="1" t="s">
        <v>5950</v>
      </c>
      <c r="I55" s="1" t="s">
        <v>5729</v>
      </c>
      <c r="J55" s="1" t="s">
        <v>5714</v>
      </c>
      <c r="K55" s="1" t="s">
        <v>5706</v>
      </c>
      <c r="L55" s="1" t="s">
        <v>5707</v>
      </c>
      <c r="M55" s="1" t="s">
        <v>6032</v>
      </c>
      <c r="N55" s="1" t="s">
        <v>6033</v>
      </c>
      <c r="O55" s="1">
        <v>85240046866</v>
      </c>
      <c r="P55" s="1" t="s">
        <v>5710</v>
      </c>
      <c r="Q55" s="1">
        <v>-11</v>
      </c>
    </row>
    <row r="56" spans="1:17" ht="12.75">
      <c r="A56" s="3">
        <v>45481.536412037036</v>
      </c>
      <c r="B56" s="23" t="s">
        <v>6034</v>
      </c>
      <c r="C56" s="1">
        <v>5200</v>
      </c>
      <c r="D56" s="1" t="s">
        <v>6035</v>
      </c>
      <c r="E56" s="1" t="s">
        <v>6036</v>
      </c>
      <c r="F56" s="1" t="s">
        <v>6037</v>
      </c>
      <c r="H56" s="1" t="s">
        <v>6038</v>
      </c>
      <c r="I56" s="1" t="s">
        <v>5704</v>
      </c>
      <c r="J56" s="1" t="s">
        <v>5714</v>
      </c>
      <c r="K56" s="1" t="s">
        <v>5706</v>
      </c>
      <c r="L56" s="1" t="s">
        <v>5707</v>
      </c>
      <c r="M56" s="1" t="s">
        <v>6039</v>
      </c>
      <c r="N56" s="1" t="s">
        <v>6040</v>
      </c>
      <c r="O56" s="1">
        <v>82339767867</v>
      </c>
      <c r="P56" s="1" t="s">
        <v>5710</v>
      </c>
      <c r="Q56" s="1">
        <v>-8</v>
      </c>
    </row>
    <row r="57" spans="1:17" ht="12.75">
      <c r="A57" s="3">
        <v>45481.455682870372</v>
      </c>
      <c r="B57" s="23" t="s">
        <v>6041</v>
      </c>
      <c r="C57" s="1">
        <v>3471</v>
      </c>
      <c r="D57" s="1" t="s">
        <v>618</v>
      </c>
      <c r="E57" s="1" t="s">
        <v>6042</v>
      </c>
      <c r="F57" s="1" t="s">
        <v>6043</v>
      </c>
      <c r="H57" s="1" t="s">
        <v>5950</v>
      </c>
      <c r="I57" s="1" t="s">
        <v>5704</v>
      </c>
      <c r="J57" s="1" t="s">
        <v>5714</v>
      </c>
      <c r="K57" s="1" t="s">
        <v>5715</v>
      </c>
      <c r="L57" s="1" t="s">
        <v>5707</v>
      </c>
      <c r="M57" s="1" t="s">
        <v>6044</v>
      </c>
      <c r="N57" s="1" t="s">
        <v>6045</v>
      </c>
      <c r="O57" s="1">
        <v>85216111611</v>
      </c>
      <c r="P57" s="1" t="s">
        <v>5710</v>
      </c>
      <c r="Q57" s="1">
        <v>-53</v>
      </c>
    </row>
    <row r="58" spans="1:17" ht="12.75">
      <c r="A58" s="3">
        <v>45482.548425925925</v>
      </c>
      <c r="B58" s="23" t="s">
        <v>6046</v>
      </c>
      <c r="C58" s="1">
        <v>1302</v>
      </c>
      <c r="D58" s="1" t="s">
        <v>107</v>
      </c>
      <c r="E58" s="1" t="s">
        <v>6047</v>
      </c>
      <c r="F58" s="1" t="s">
        <v>6048</v>
      </c>
      <c r="H58" s="1" t="s">
        <v>6049</v>
      </c>
      <c r="I58" s="1" t="s">
        <v>5729</v>
      </c>
      <c r="J58" s="1" t="s">
        <v>5738</v>
      </c>
      <c r="K58" s="1" t="s">
        <v>5706</v>
      </c>
      <c r="L58" s="1" t="s">
        <v>5765</v>
      </c>
      <c r="M58" s="1" t="s">
        <v>6050</v>
      </c>
      <c r="N58" s="1" t="s">
        <v>6051</v>
      </c>
      <c r="O58" s="1">
        <v>85363129540</v>
      </c>
      <c r="P58" s="1" t="s">
        <v>5710</v>
      </c>
      <c r="Q58" s="1">
        <v>-1</v>
      </c>
    </row>
    <row r="59" spans="1:17" ht="12.75">
      <c r="A59" s="3">
        <v>45478.654444444444</v>
      </c>
      <c r="B59" s="23" t="s">
        <v>6052</v>
      </c>
      <c r="C59" s="1">
        <v>1304</v>
      </c>
      <c r="D59" s="1" t="s">
        <v>110</v>
      </c>
      <c r="E59" s="1" t="s">
        <v>6053</v>
      </c>
      <c r="F59" s="1" t="s">
        <v>6054</v>
      </c>
      <c r="H59" s="1" t="s">
        <v>6049</v>
      </c>
      <c r="I59" s="1" t="s">
        <v>5704</v>
      </c>
      <c r="J59" s="1" t="s">
        <v>5738</v>
      </c>
      <c r="K59" s="1" t="s">
        <v>6055</v>
      </c>
      <c r="L59" s="1" t="s">
        <v>5765</v>
      </c>
      <c r="M59" s="1" t="s">
        <v>6056</v>
      </c>
      <c r="N59" s="1" t="s">
        <v>6057</v>
      </c>
      <c r="O59" s="1">
        <v>85263832479</v>
      </c>
      <c r="P59" s="1" t="s">
        <v>5710</v>
      </c>
      <c r="Q59" s="1">
        <v>-62</v>
      </c>
    </row>
    <row r="60" spans="1:17" ht="12.75">
      <c r="A60" s="3">
        <v>45481.67695601852</v>
      </c>
      <c r="B60" s="23" t="s">
        <v>6058</v>
      </c>
      <c r="C60" s="1">
        <v>3400</v>
      </c>
      <c r="D60" s="1" t="s">
        <v>6059</v>
      </c>
      <c r="E60" s="1" t="s">
        <v>6060</v>
      </c>
      <c r="F60" s="1" t="s">
        <v>6061</v>
      </c>
      <c r="H60" s="1" t="s">
        <v>6062</v>
      </c>
      <c r="I60" s="1" t="s">
        <v>5729</v>
      </c>
      <c r="J60" s="1" t="s">
        <v>5738</v>
      </c>
      <c r="K60" s="1" t="s">
        <v>6063</v>
      </c>
      <c r="L60" s="1" t="s">
        <v>5765</v>
      </c>
      <c r="M60" s="1" t="s">
        <v>6064</v>
      </c>
      <c r="N60" s="1" t="s">
        <v>6065</v>
      </c>
      <c r="O60" s="1">
        <v>85822195804</v>
      </c>
      <c r="P60" s="1" t="s">
        <v>5710</v>
      </c>
      <c r="Q60" s="1">
        <v>-98</v>
      </c>
    </row>
    <row r="61" spans="1:17" ht="12.75">
      <c r="A61" s="3">
        <v>45484.497754629629</v>
      </c>
      <c r="B61" s="23" t="s">
        <v>6066</v>
      </c>
      <c r="C61" s="1">
        <v>3200</v>
      </c>
      <c r="D61" s="1" t="s">
        <v>322</v>
      </c>
      <c r="E61" s="1" t="s">
        <v>6067</v>
      </c>
      <c r="F61" s="1" t="s">
        <v>6068</v>
      </c>
      <c r="H61" s="1" t="s">
        <v>6069</v>
      </c>
      <c r="I61" s="1" t="s">
        <v>5729</v>
      </c>
      <c r="J61" s="1" t="s">
        <v>5714</v>
      </c>
      <c r="K61" s="1" t="s">
        <v>5730</v>
      </c>
      <c r="L61" s="1" t="s">
        <v>5707</v>
      </c>
      <c r="M61" s="1" t="s">
        <v>6070</v>
      </c>
      <c r="N61" s="1" t="s">
        <v>6071</v>
      </c>
      <c r="O61" s="1">
        <v>85277099799</v>
      </c>
      <c r="P61" s="1" t="s">
        <v>5710</v>
      </c>
      <c r="Q61" s="1">
        <v>-8</v>
      </c>
    </row>
    <row r="62" spans="1:17" ht="12.75">
      <c r="A62" s="3">
        <v>45488.393252314818</v>
      </c>
      <c r="B62" s="23" t="s">
        <v>6072</v>
      </c>
      <c r="C62" s="1">
        <v>1275</v>
      </c>
      <c r="D62" s="1" t="s">
        <v>82</v>
      </c>
      <c r="E62" s="1" t="s">
        <v>6073</v>
      </c>
      <c r="F62" s="1" t="s">
        <v>6074</v>
      </c>
      <c r="H62" s="1" t="s">
        <v>5860</v>
      </c>
      <c r="I62" s="1" t="s">
        <v>5704</v>
      </c>
      <c r="J62" s="1" t="s">
        <v>5714</v>
      </c>
      <c r="K62" s="1" t="s">
        <v>5715</v>
      </c>
      <c r="L62" s="1" t="s">
        <v>5707</v>
      </c>
      <c r="M62" s="1" t="s">
        <v>6075</v>
      </c>
      <c r="N62" s="1" t="s">
        <v>6076</v>
      </c>
      <c r="O62" s="1">
        <v>82367303567</v>
      </c>
      <c r="P62" s="1" t="s">
        <v>5710</v>
      </c>
      <c r="Q62" s="1">
        <v>-59</v>
      </c>
    </row>
    <row r="63" spans="1:17" ht="12.75">
      <c r="A63" s="3">
        <v>45482.386307870373</v>
      </c>
      <c r="B63" s="23" t="s">
        <v>6077</v>
      </c>
      <c r="C63" s="1">
        <v>6200</v>
      </c>
      <c r="D63" s="1" t="s">
        <v>851</v>
      </c>
      <c r="E63" s="1" t="s">
        <v>6078</v>
      </c>
      <c r="F63" s="1" t="s">
        <v>6079</v>
      </c>
      <c r="H63" s="1" t="s">
        <v>5752</v>
      </c>
      <c r="I63" s="1" t="s">
        <v>5704</v>
      </c>
      <c r="J63" s="1" t="s">
        <v>5738</v>
      </c>
      <c r="K63" s="1" t="s">
        <v>5715</v>
      </c>
      <c r="L63" s="1" t="s">
        <v>5739</v>
      </c>
      <c r="M63" s="1" t="s">
        <v>6080</v>
      </c>
      <c r="N63" s="1" t="s">
        <v>6081</v>
      </c>
      <c r="O63" s="1">
        <v>85218044544</v>
      </c>
      <c r="P63" s="1" t="s">
        <v>5710</v>
      </c>
      <c r="Q63" s="1">
        <v>-9</v>
      </c>
    </row>
    <row r="64" spans="1:17" ht="12.75">
      <c r="A64" s="3">
        <v>45482.751481481479</v>
      </c>
      <c r="B64" s="23" t="s">
        <v>6082</v>
      </c>
      <c r="C64" s="1">
        <v>6172</v>
      </c>
      <c r="D64" s="1" t="s">
        <v>842</v>
      </c>
      <c r="E64" s="1" t="s">
        <v>6083</v>
      </c>
      <c r="F64" s="1" t="s">
        <v>6084</v>
      </c>
      <c r="G64" s="1" t="s">
        <v>1191</v>
      </c>
      <c r="H64" s="1" t="s">
        <v>6085</v>
      </c>
      <c r="I64" s="1" t="s">
        <v>5704</v>
      </c>
      <c r="J64" s="1" t="s">
        <v>5738</v>
      </c>
      <c r="K64" s="1" t="s">
        <v>5706</v>
      </c>
      <c r="L64" s="1" t="s">
        <v>5739</v>
      </c>
      <c r="M64" s="1" t="s">
        <v>6086</v>
      </c>
      <c r="N64" s="1" t="s">
        <v>6087</v>
      </c>
      <c r="O64" s="1">
        <v>89529499616</v>
      </c>
      <c r="P64" s="1" t="s">
        <v>5710</v>
      </c>
      <c r="Q64" s="1">
        <v>-43</v>
      </c>
    </row>
    <row r="65" spans="1:17" ht="12.75">
      <c r="A65" s="3">
        <v>45485.682083333333</v>
      </c>
      <c r="B65" s="23" t="s">
        <v>6088</v>
      </c>
      <c r="C65" s="1">
        <v>3100</v>
      </c>
      <c r="D65" s="1" t="s">
        <v>226</v>
      </c>
      <c r="E65" s="1" t="s">
        <v>6089</v>
      </c>
      <c r="F65" s="1" t="s">
        <v>6090</v>
      </c>
      <c r="H65" s="1" t="s">
        <v>5838</v>
      </c>
      <c r="I65" s="1" t="s">
        <v>5704</v>
      </c>
      <c r="J65" s="1" t="s">
        <v>5738</v>
      </c>
      <c r="K65" s="1" t="s">
        <v>5706</v>
      </c>
      <c r="L65" s="1" t="s">
        <v>5707</v>
      </c>
      <c r="M65" s="1" t="s">
        <v>6091</v>
      </c>
      <c r="N65" s="1" t="s">
        <v>6091</v>
      </c>
      <c r="O65" s="1">
        <v>81212101695</v>
      </c>
      <c r="P65" s="1" t="s">
        <v>5710</v>
      </c>
      <c r="Q65" s="1">
        <v>-415</v>
      </c>
    </row>
    <row r="66" spans="1:17" ht="12.75">
      <c r="A66" s="3">
        <v>45488.53329861111</v>
      </c>
      <c r="B66" s="23" t="s">
        <v>6092</v>
      </c>
      <c r="C66" s="1">
        <v>3322</v>
      </c>
      <c r="D66" s="1" t="s">
        <v>389</v>
      </c>
      <c r="E66" s="1" t="s">
        <v>6093</v>
      </c>
      <c r="F66" s="1" t="s">
        <v>6094</v>
      </c>
      <c r="H66" s="1" t="s">
        <v>5950</v>
      </c>
      <c r="I66" s="1" t="s">
        <v>5729</v>
      </c>
      <c r="J66" s="1" t="s">
        <v>5738</v>
      </c>
      <c r="K66" s="1" t="s">
        <v>5706</v>
      </c>
      <c r="L66" s="1" t="s">
        <v>5707</v>
      </c>
      <c r="M66" s="1" t="s">
        <v>6095</v>
      </c>
      <c r="N66" s="1" t="s">
        <v>6096</v>
      </c>
      <c r="O66" s="1">
        <v>8170119978</v>
      </c>
      <c r="P66" s="1" t="s">
        <v>5710</v>
      </c>
      <c r="Q66" s="1">
        <v>-18</v>
      </c>
    </row>
    <row r="67" spans="1:17" ht="12.75">
      <c r="A67" s="3">
        <v>45482.431840277779</v>
      </c>
      <c r="B67" s="23" t="s">
        <v>6097</v>
      </c>
      <c r="C67" s="1">
        <v>3204</v>
      </c>
      <c r="D67" s="1" t="s">
        <v>338</v>
      </c>
      <c r="E67" s="1" t="s">
        <v>6098</v>
      </c>
      <c r="F67" s="1" t="s">
        <v>6099</v>
      </c>
      <c r="G67" s="1" t="s">
        <v>1191</v>
      </c>
      <c r="H67" s="1" t="s">
        <v>5950</v>
      </c>
      <c r="I67" s="1" t="s">
        <v>5729</v>
      </c>
      <c r="J67" s="1" t="s">
        <v>5714</v>
      </c>
      <c r="K67" s="1" t="s">
        <v>5706</v>
      </c>
      <c r="L67" s="1" t="s">
        <v>5707</v>
      </c>
      <c r="M67" s="1" t="s">
        <v>6100</v>
      </c>
      <c r="N67" s="1" t="s">
        <v>6101</v>
      </c>
      <c r="O67" s="1">
        <v>81318012023</v>
      </c>
      <c r="P67" s="1" t="s">
        <v>5710</v>
      </c>
      <c r="Q67" s="1">
        <v>-11</v>
      </c>
    </row>
    <row r="68" spans="1:17" ht="12.75">
      <c r="A68" s="3">
        <v>45483.393287037034</v>
      </c>
      <c r="B68" s="23" t="s">
        <v>6102</v>
      </c>
      <c r="C68" s="1">
        <v>3509</v>
      </c>
      <c r="D68" s="1" t="s">
        <v>689</v>
      </c>
      <c r="E68" s="1" t="s">
        <v>6103</v>
      </c>
      <c r="F68" s="1" t="s">
        <v>6104</v>
      </c>
      <c r="H68" s="1" t="s">
        <v>6085</v>
      </c>
      <c r="I68" s="1" t="s">
        <v>5704</v>
      </c>
      <c r="J68" s="1" t="s">
        <v>5738</v>
      </c>
      <c r="K68" s="1" t="s">
        <v>5706</v>
      </c>
      <c r="L68" s="1" t="s">
        <v>5739</v>
      </c>
      <c r="M68" s="1" t="s">
        <v>6105</v>
      </c>
      <c r="N68" s="1" t="s">
        <v>6106</v>
      </c>
      <c r="O68" s="1">
        <v>81347531273</v>
      </c>
      <c r="P68" s="1" t="s">
        <v>5710</v>
      </c>
      <c r="Q68" s="1">
        <v>-4</v>
      </c>
    </row>
    <row r="69" spans="1:17" ht="12.75">
      <c r="A69" s="3">
        <v>45477.546354166669</v>
      </c>
      <c r="B69" s="23" t="s">
        <v>6107</v>
      </c>
      <c r="C69" s="1">
        <v>3317</v>
      </c>
      <c r="D69" s="1" t="s">
        <v>509</v>
      </c>
      <c r="E69" s="1" t="s">
        <v>6108</v>
      </c>
      <c r="F69" s="1" t="s">
        <v>6109</v>
      </c>
      <c r="H69" s="1" t="s">
        <v>6110</v>
      </c>
      <c r="I69" s="1" t="s">
        <v>5729</v>
      </c>
      <c r="J69" s="1" t="s">
        <v>5714</v>
      </c>
      <c r="K69" s="1" t="s">
        <v>5706</v>
      </c>
      <c r="L69" s="1" t="s">
        <v>5707</v>
      </c>
      <c r="M69" s="1" t="s">
        <v>6111</v>
      </c>
      <c r="N69" s="1" t="s">
        <v>6112</v>
      </c>
      <c r="O69" s="1">
        <v>81319413297</v>
      </c>
      <c r="P69" s="1" t="s">
        <v>5710</v>
      </c>
      <c r="Q69" s="1">
        <v>-39</v>
      </c>
    </row>
    <row r="70" spans="1:17" ht="12.75">
      <c r="A70" s="3">
        <v>45478.391817129632</v>
      </c>
      <c r="B70" s="23" t="s">
        <v>6113</v>
      </c>
      <c r="C70" s="1">
        <v>3328</v>
      </c>
      <c r="D70" s="1" t="s">
        <v>544</v>
      </c>
      <c r="E70" s="1" t="s">
        <v>6114</v>
      </c>
      <c r="F70" s="1" t="s">
        <v>6115</v>
      </c>
      <c r="H70" s="1" t="s">
        <v>6116</v>
      </c>
      <c r="I70" s="1" t="s">
        <v>5729</v>
      </c>
      <c r="J70" s="1" t="s">
        <v>5738</v>
      </c>
      <c r="K70" s="1" t="s">
        <v>5706</v>
      </c>
      <c r="L70" s="1" t="s">
        <v>5707</v>
      </c>
      <c r="M70" s="1" t="s">
        <v>6117</v>
      </c>
      <c r="N70" s="1" t="s">
        <v>6118</v>
      </c>
      <c r="O70" s="1">
        <v>81930819444</v>
      </c>
      <c r="P70" s="1" t="s">
        <v>5710</v>
      </c>
      <c r="Q70" s="1">
        <v>-11</v>
      </c>
    </row>
    <row r="71" spans="1:17" ht="12.75">
      <c r="A71" s="3">
        <v>45482.611215277779</v>
      </c>
      <c r="B71" s="23" t="s">
        <v>6119</v>
      </c>
      <c r="C71" s="1">
        <v>3573</v>
      </c>
      <c r="D71" s="1" t="s">
        <v>747</v>
      </c>
      <c r="E71" s="1" t="s">
        <v>6120</v>
      </c>
      <c r="F71" s="1" t="s">
        <v>6121</v>
      </c>
      <c r="H71" s="1" t="s">
        <v>5892</v>
      </c>
      <c r="I71" s="1" t="s">
        <v>5704</v>
      </c>
      <c r="J71" s="1" t="s">
        <v>5738</v>
      </c>
      <c r="K71" s="1" t="s">
        <v>5706</v>
      </c>
      <c r="L71" s="1" t="s">
        <v>5707</v>
      </c>
      <c r="M71" s="1" t="s">
        <v>6122</v>
      </c>
      <c r="N71" s="1" t="s">
        <v>6123</v>
      </c>
      <c r="O71" s="1">
        <v>811493721</v>
      </c>
      <c r="P71" s="1" t="s">
        <v>5710</v>
      </c>
      <c r="Q71" s="1">
        <v>-7</v>
      </c>
    </row>
    <row r="72" spans="1:17" ht="12.75">
      <c r="A72" s="3">
        <v>45484.705671296295</v>
      </c>
      <c r="B72" s="23" t="s">
        <v>6124</v>
      </c>
      <c r="C72" s="1">
        <v>3313</v>
      </c>
      <c r="D72" s="1" t="s">
        <v>488</v>
      </c>
      <c r="E72" s="1" t="s">
        <v>6125</v>
      </c>
      <c r="F72" s="1" t="s">
        <v>6126</v>
      </c>
      <c r="H72" s="1" t="s">
        <v>6127</v>
      </c>
      <c r="I72" s="1" t="s">
        <v>5729</v>
      </c>
      <c r="J72" s="1" t="s">
        <v>5714</v>
      </c>
      <c r="K72" s="1" t="s">
        <v>5715</v>
      </c>
      <c r="L72" s="1" t="s">
        <v>5707</v>
      </c>
      <c r="M72" s="1" t="s">
        <v>6128</v>
      </c>
      <c r="N72" s="1" t="s">
        <v>6129</v>
      </c>
      <c r="O72" s="1">
        <v>82328301083</v>
      </c>
      <c r="P72" s="1" t="s">
        <v>5710</v>
      </c>
      <c r="Q72" s="1">
        <v>-264</v>
      </c>
    </row>
    <row r="73" spans="1:17" ht="12.75">
      <c r="A73" s="3">
        <v>45489.295914351853</v>
      </c>
      <c r="B73" s="23" t="s">
        <v>6130</v>
      </c>
      <c r="C73" s="1">
        <v>7604</v>
      </c>
      <c r="D73" s="1" t="s">
        <v>925</v>
      </c>
      <c r="E73" s="1" t="s">
        <v>6131</v>
      </c>
      <c r="F73" s="1" t="s">
        <v>6132</v>
      </c>
      <c r="H73" s="1" t="s">
        <v>6133</v>
      </c>
      <c r="I73" s="1" t="s">
        <v>5704</v>
      </c>
      <c r="J73" s="1" t="s">
        <v>5738</v>
      </c>
      <c r="K73" s="1" t="s">
        <v>6134</v>
      </c>
      <c r="L73" s="1" t="s">
        <v>5707</v>
      </c>
      <c r="M73" s="1" t="s">
        <v>6135</v>
      </c>
      <c r="N73" s="1" t="s">
        <v>6136</v>
      </c>
      <c r="O73" s="1">
        <v>81241048767</v>
      </c>
      <c r="P73" s="1" t="s">
        <v>5710</v>
      </c>
      <c r="Q73" s="1">
        <v>-340</v>
      </c>
    </row>
    <row r="74" spans="1:17" ht="12.75">
      <c r="A74" s="3">
        <v>45482.600601851853</v>
      </c>
      <c r="B74" s="23" t="s">
        <v>6137</v>
      </c>
      <c r="C74" s="1">
        <v>3519</v>
      </c>
      <c r="D74" s="1" t="s">
        <v>632</v>
      </c>
      <c r="E74" s="1" t="s">
        <v>6138</v>
      </c>
      <c r="F74" s="1" t="s">
        <v>6139</v>
      </c>
      <c r="H74" s="1" t="s">
        <v>5764</v>
      </c>
      <c r="I74" s="1" t="s">
        <v>5704</v>
      </c>
      <c r="J74" s="1" t="s">
        <v>5705</v>
      </c>
      <c r="K74" s="1" t="s">
        <v>5706</v>
      </c>
      <c r="L74" s="1" t="s">
        <v>5765</v>
      </c>
      <c r="M74" s="1" t="s">
        <v>6140</v>
      </c>
      <c r="N74" s="1" t="s">
        <v>6141</v>
      </c>
      <c r="O74" s="1">
        <v>82172508408</v>
      </c>
      <c r="P74" s="1" t="s">
        <v>5710</v>
      </c>
      <c r="Q74" s="1">
        <v>-657</v>
      </c>
    </row>
    <row r="75" spans="1:17" ht="12.75">
      <c r="A75" s="3">
        <v>45488.602303240739</v>
      </c>
      <c r="B75" s="23" t="s">
        <v>6142</v>
      </c>
      <c r="C75" s="1">
        <v>3171</v>
      </c>
      <c r="D75" s="1" t="s">
        <v>267</v>
      </c>
      <c r="E75" s="1" t="s">
        <v>6143</v>
      </c>
      <c r="F75" s="1" t="s">
        <v>6144</v>
      </c>
      <c r="H75" s="1" t="s">
        <v>5950</v>
      </c>
      <c r="I75" s="1" t="s">
        <v>5704</v>
      </c>
      <c r="J75" s="1" t="s">
        <v>5738</v>
      </c>
      <c r="K75" s="1" t="s">
        <v>5706</v>
      </c>
      <c r="L75" s="1" t="s">
        <v>5707</v>
      </c>
      <c r="M75" s="1" t="s">
        <v>6145</v>
      </c>
      <c r="N75" s="1" t="s">
        <v>6146</v>
      </c>
      <c r="O75" s="1">
        <v>85267180870</v>
      </c>
      <c r="P75" s="1" t="s">
        <v>5710</v>
      </c>
      <c r="Q75" s="1">
        <v>-9</v>
      </c>
    </row>
    <row r="76" spans="1:17" ht="12.75">
      <c r="A76" s="3">
        <v>45488.421655092592</v>
      </c>
      <c r="B76" s="23" t="s">
        <v>6147</v>
      </c>
      <c r="C76" s="1">
        <v>1810</v>
      </c>
      <c r="D76" s="1" t="s">
        <v>203</v>
      </c>
      <c r="E76" s="1" t="s">
        <v>6148</v>
      </c>
      <c r="F76" s="1" t="s">
        <v>6149</v>
      </c>
      <c r="H76" s="1" t="s">
        <v>5737</v>
      </c>
      <c r="I76" s="1" t="s">
        <v>5704</v>
      </c>
      <c r="J76" s="1" t="s">
        <v>5738</v>
      </c>
      <c r="K76" s="1" t="s">
        <v>5706</v>
      </c>
      <c r="L76" s="1" t="s">
        <v>5739</v>
      </c>
      <c r="M76" s="1" t="s">
        <v>6150</v>
      </c>
      <c r="N76" s="1" t="s">
        <v>6151</v>
      </c>
      <c r="O76" s="1">
        <v>85959467447</v>
      </c>
      <c r="P76" s="1" t="s">
        <v>5710</v>
      </c>
      <c r="Q76" s="1">
        <v>-8</v>
      </c>
    </row>
    <row r="77" spans="1:17" ht="12.75">
      <c r="A77" s="3">
        <v>45481.702002314814</v>
      </c>
      <c r="B77" s="23" t="s">
        <v>6152</v>
      </c>
      <c r="C77" s="1">
        <v>3400</v>
      </c>
      <c r="D77" s="1" t="s">
        <v>6059</v>
      </c>
      <c r="E77" s="1" t="s">
        <v>6153</v>
      </c>
      <c r="F77" s="1" t="s">
        <v>6154</v>
      </c>
      <c r="G77" s="1" t="s">
        <v>951</v>
      </c>
      <c r="H77" s="1" t="s">
        <v>5950</v>
      </c>
      <c r="I77" s="1" t="s">
        <v>5704</v>
      </c>
      <c r="J77" s="1" t="s">
        <v>5714</v>
      </c>
      <c r="K77" s="1" t="s">
        <v>5753</v>
      </c>
      <c r="L77" s="1" t="s">
        <v>5992</v>
      </c>
      <c r="M77" s="1" t="s">
        <v>6155</v>
      </c>
      <c r="N77" s="1" t="s">
        <v>6156</v>
      </c>
      <c r="O77" s="1">
        <v>87838172689</v>
      </c>
      <c r="P77" s="1" t="s">
        <v>5710</v>
      </c>
      <c r="Q77" s="1">
        <v>-24</v>
      </c>
    </row>
    <row r="78" spans="1:17" ht="12.75">
      <c r="A78" s="3">
        <v>45484.607187499998</v>
      </c>
      <c r="B78" s="23" t="s">
        <v>6157</v>
      </c>
      <c r="C78" s="1">
        <v>3313</v>
      </c>
      <c r="D78" s="1" t="s">
        <v>488</v>
      </c>
      <c r="E78" s="1" t="s">
        <v>6158</v>
      </c>
      <c r="F78" s="1" t="s">
        <v>6159</v>
      </c>
      <c r="H78" s="1" t="s">
        <v>6160</v>
      </c>
      <c r="I78" s="1" t="s">
        <v>5704</v>
      </c>
      <c r="J78" s="1" t="s">
        <v>5714</v>
      </c>
      <c r="K78" s="1" t="s">
        <v>5706</v>
      </c>
      <c r="L78" s="1" t="s">
        <v>5707</v>
      </c>
      <c r="M78" s="1" t="s">
        <v>6161</v>
      </c>
      <c r="N78" s="1" t="s">
        <v>6162</v>
      </c>
      <c r="O78" s="1">
        <v>85229772997</v>
      </c>
      <c r="P78" s="1" t="s">
        <v>5710</v>
      </c>
      <c r="Q78" s="1">
        <v>-27</v>
      </c>
    </row>
    <row r="79" spans="1:17" ht="12.75">
      <c r="A79" s="3">
        <v>45488.57671296296</v>
      </c>
      <c r="B79" s="23" t="s">
        <v>6163</v>
      </c>
      <c r="C79" s="1">
        <v>7600</v>
      </c>
      <c r="D79" s="1" t="s">
        <v>921</v>
      </c>
      <c r="E79" s="1" t="s">
        <v>6164</v>
      </c>
      <c r="F79" s="1" t="s">
        <v>6165</v>
      </c>
      <c r="H79" s="1" t="s">
        <v>6166</v>
      </c>
      <c r="I79" s="1" t="s">
        <v>5729</v>
      </c>
      <c r="J79" s="1" t="s">
        <v>5714</v>
      </c>
      <c r="K79" s="1" t="s">
        <v>5706</v>
      </c>
      <c r="L79" s="1" t="s">
        <v>5707</v>
      </c>
      <c r="M79" s="1" t="s">
        <v>6167</v>
      </c>
      <c r="N79" s="1" t="s">
        <v>6168</v>
      </c>
      <c r="O79" s="1">
        <v>81315546806</v>
      </c>
      <c r="P79" s="1" t="s">
        <v>5710</v>
      </c>
      <c r="Q79" s="1">
        <v>-3</v>
      </c>
    </row>
    <row r="80" spans="1:17" ht="12.75">
      <c r="A80" s="3">
        <v>45483.410231481481</v>
      </c>
      <c r="B80" s="23" t="s">
        <v>6169</v>
      </c>
      <c r="C80" s="1">
        <v>7400</v>
      </c>
      <c r="D80" s="1" t="s">
        <v>904</v>
      </c>
      <c r="E80" s="1" t="s">
        <v>6170</v>
      </c>
      <c r="F80" s="1" t="s">
        <v>6171</v>
      </c>
      <c r="H80" s="1" t="s">
        <v>6172</v>
      </c>
      <c r="I80" s="1" t="s">
        <v>5729</v>
      </c>
      <c r="J80" s="1" t="s">
        <v>5722</v>
      </c>
      <c r="K80" s="1" t="s">
        <v>5715</v>
      </c>
      <c r="L80" s="1" t="s">
        <v>5707</v>
      </c>
      <c r="M80" s="1" t="s">
        <v>6173</v>
      </c>
      <c r="N80" s="1" t="s">
        <v>6174</v>
      </c>
      <c r="O80" s="1">
        <v>8114000997</v>
      </c>
      <c r="P80" s="1" t="s">
        <v>5710</v>
      </c>
      <c r="Q80" s="1">
        <v>-3</v>
      </c>
    </row>
    <row r="81" spans="1:17" ht="12.75">
      <c r="A81" s="3">
        <v>45483.426053240742</v>
      </c>
      <c r="B81" s="23" t="s">
        <v>6175</v>
      </c>
      <c r="C81" s="1">
        <v>7400</v>
      </c>
      <c r="D81" s="1" t="s">
        <v>904</v>
      </c>
      <c r="E81" s="1" t="s">
        <v>6176</v>
      </c>
      <c r="F81" s="1" t="s">
        <v>6177</v>
      </c>
      <c r="H81" s="1" t="s">
        <v>5737</v>
      </c>
      <c r="I81" s="1" t="s">
        <v>5704</v>
      </c>
      <c r="J81" s="1" t="s">
        <v>5714</v>
      </c>
      <c r="K81" s="1" t="s">
        <v>5715</v>
      </c>
      <c r="L81" s="1" t="s">
        <v>5739</v>
      </c>
      <c r="M81" s="1" t="s">
        <v>6178</v>
      </c>
      <c r="N81" s="1" t="s">
        <v>6179</v>
      </c>
      <c r="O81" s="1">
        <v>82349549825</v>
      </c>
      <c r="P81" s="1" t="s">
        <v>5710</v>
      </c>
      <c r="Q81" s="1">
        <v>-12</v>
      </c>
    </row>
    <row r="82" spans="1:17" ht="12.75">
      <c r="A82" s="3">
        <v>45482.43886574074</v>
      </c>
      <c r="B82" s="23" t="s">
        <v>6180</v>
      </c>
      <c r="C82" s="1">
        <v>3577</v>
      </c>
      <c r="D82" s="1" t="s">
        <v>761</v>
      </c>
      <c r="E82" s="1" t="s">
        <v>6181</v>
      </c>
      <c r="F82" s="1" t="s">
        <v>6182</v>
      </c>
      <c r="G82" s="1" t="s">
        <v>1191</v>
      </c>
      <c r="H82" s="1" t="s">
        <v>6183</v>
      </c>
      <c r="I82" s="1" t="s">
        <v>5704</v>
      </c>
      <c r="J82" s="1" t="s">
        <v>5738</v>
      </c>
      <c r="K82" s="1" t="s">
        <v>5706</v>
      </c>
      <c r="L82" s="1" t="s">
        <v>5707</v>
      </c>
      <c r="M82" s="1" t="s">
        <v>6184</v>
      </c>
      <c r="N82" s="1" t="s">
        <v>6185</v>
      </c>
      <c r="O82" s="1">
        <v>85735792778</v>
      </c>
      <c r="P82" s="1" t="s">
        <v>5710</v>
      </c>
      <c r="Q82" s="1">
        <v>-21</v>
      </c>
    </row>
    <row r="83" spans="1:17" ht="12.75">
      <c r="A83" s="3">
        <v>45488.592222222222</v>
      </c>
      <c r="B83" s="23" t="s">
        <v>6186</v>
      </c>
      <c r="C83" s="1">
        <v>3312</v>
      </c>
      <c r="D83" s="1" t="s">
        <v>481</v>
      </c>
      <c r="E83" s="1" t="s">
        <v>6187</v>
      </c>
      <c r="F83" s="1" t="s">
        <v>6188</v>
      </c>
      <c r="H83" s="1" t="s">
        <v>6189</v>
      </c>
      <c r="I83" s="1" t="s">
        <v>5729</v>
      </c>
      <c r="J83" s="1" t="s">
        <v>5714</v>
      </c>
      <c r="K83" s="1" t="s">
        <v>5706</v>
      </c>
      <c r="L83" s="1" t="s">
        <v>5707</v>
      </c>
      <c r="M83" s="1" t="s">
        <v>6190</v>
      </c>
      <c r="N83" s="1" t="s">
        <v>6191</v>
      </c>
      <c r="O83" s="1">
        <v>8114326887</v>
      </c>
      <c r="P83" s="1" t="s">
        <v>5710</v>
      </c>
      <c r="Q83" s="1">
        <v>-690</v>
      </c>
    </row>
    <row r="84" spans="1:17" ht="12.75">
      <c r="A84" s="3">
        <v>45481.394467592596</v>
      </c>
      <c r="B84" s="23" t="s">
        <v>6192</v>
      </c>
      <c r="C84" s="1">
        <v>3276</v>
      </c>
      <c r="D84" s="1" t="s">
        <v>359</v>
      </c>
      <c r="E84" s="1" t="s">
        <v>6193</v>
      </c>
      <c r="F84" s="1" t="s">
        <v>6194</v>
      </c>
      <c r="G84" s="1" t="s">
        <v>1191</v>
      </c>
      <c r="H84" s="1" t="s">
        <v>5950</v>
      </c>
      <c r="I84" s="1" t="s">
        <v>5704</v>
      </c>
      <c r="J84" s="1" t="s">
        <v>5738</v>
      </c>
      <c r="K84" s="1" t="s">
        <v>5706</v>
      </c>
      <c r="L84" s="1" t="s">
        <v>5707</v>
      </c>
      <c r="M84" s="1" t="s">
        <v>6195</v>
      </c>
      <c r="N84" s="1" t="s">
        <v>6196</v>
      </c>
      <c r="O84" s="1">
        <v>85219819392</v>
      </c>
      <c r="P84" s="1" t="s">
        <v>5710</v>
      </c>
      <c r="Q84" s="1">
        <v>-124</v>
      </c>
    </row>
    <row r="85" spans="1:17" ht="12.75">
      <c r="A85" s="3">
        <v>45482.379780092589</v>
      </c>
      <c r="B85" s="23" t="s">
        <v>6197</v>
      </c>
      <c r="C85" s="1">
        <v>3306</v>
      </c>
      <c r="D85" s="1" t="s">
        <v>438</v>
      </c>
      <c r="E85" s="1" t="s">
        <v>6198</v>
      </c>
      <c r="F85" s="1" t="s">
        <v>6199</v>
      </c>
      <c r="H85" s="1" t="s">
        <v>5737</v>
      </c>
      <c r="I85" s="1" t="s">
        <v>5729</v>
      </c>
      <c r="J85" s="1" t="s">
        <v>5738</v>
      </c>
      <c r="K85" s="1" t="s">
        <v>5706</v>
      </c>
      <c r="L85" s="1" t="s">
        <v>5739</v>
      </c>
      <c r="M85" s="1" t="s">
        <v>6200</v>
      </c>
      <c r="N85" s="1" t="s">
        <v>6201</v>
      </c>
      <c r="O85" s="1">
        <v>81373626522</v>
      </c>
      <c r="P85" s="1" t="s">
        <v>5710</v>
      </c>
      <c r="Q85" s="1">
        <v>-88</v>
      </c>
    </row>
    <row r="86" spans="1:17" ht="12.75">
      <c r="A86" s="3">
        <v>45482.541145833333</v>
      </c>
      <c r="B86" s="23" t="s">
        <v>6202</v>
      </c>
      <c r="C86" s="1">
        <v>3522</v>
      </c>
      <c r="D86" s="1" t="s">
        <v>728</v>
      </c>
      <c r="E86" s="1" t="s">
        <v>6203</v>
      </c>
      <c r="F86" s="1" t="s">
        <v>6204</v>
      </c>
      <c r="H86" s="1" t="s">
        <v>6205</v>
      </c>
      <c r="I86" s="1" t="s">
        <v>5704</v>
      </c>
      <c r="J86" s="1" t="s">
        <v>5738</v>
      </c>
      <c r="K86" s="1" t="s">
        <v>5706</v>
      </c>
      <c r="L86" s="1" t="s">
        <v>5707</v>
      </c>
      <c r="M86" s="1" t="s">
        <v>6206</v>
      </c>
      <c r="N86" s="1" t="s">
        <v>6207</v>
      </c>
      <c r="O86" s="1">
        <v>85248023540</v>
      </c>
      <c r="P86" s="1" t="s">
        <v>5710</v>
      </c>
      <c r="Q86" s="1">
        <v>-28</v>
      </c>
    </row>
    <row r="87" spans="1:17" ht="12.75">
      <c r="A87" s="3">
        <v>45483.425509259258</v>
      </c>
      <c r="B87" s="23" t="s">
        <v>6208</v>
      </c>
      <c r="C87" s="1">
        <v>3517</v>
      </c>
      <c r="D87" s="1" t="s">
        <v>714</v>
      </c>
      <c r="E87" s="1" t="s">
        <v>6209</v>
      </c>
      <c r="F87" s="1" t="s">
        <v>6210</v>
      </c>
      <c r="H87" s="1" t="s">
        <v>5737</v>
      </c>
      <c r="I87" s="1" t="s">
        <v>5704</v>
      </c>
      <c r="J87" s="1" t="s">
        <v>5738</v>
      </c>
      <c r="K87" s="1" t="s">
        <v>5706</v>
      </c>
      <c r="L87" s="1" t="s">
        <v>5739</v>
      </c>
      <c r="M87" s="1" t="s">
        <v>6211</v>
      </c>
      <c r="N87" s="1" t="s">
        <v>6212</v>
      </c>
      <c r="O87" s="1">
        <v>85335770009</v>
      </c>
      <c r="P87" s="1" t="s">
        <v>5710</v>
      </c>
      <c r="Q87" s="1">
        <v>-74</v>
      </c>
    </row>
    <row r="88" spans="1:17" ht="12.75">
      <c r="A88" s="3">
        <v>45488.552997685183</v>
      </c>
      <c r="B88" s="23" t="s">
        <v>6213</v>
      </c>
      <c r="C88" s="1">
        <v>5103</v>
      </c>
      <c r="D88" s="1" t="s">
        <v>789</v>
      </c>
      <c r="E88" s="1" t="s">
        <v>6214</v>
      </c>
      <c r="F88" s="1" t="s">
        <v>6215</v>
      </c>
      <c r="H88" s="1" t="s">
        <v>6216</v>
      </c>
      <c r="I88" s="1" t="s">
        <v>5729</v>
      </c>
      <c r="J88" s="1" t="s">
        <v>5738</v>
      </c>
      <c r="K88" s="1" t="s">
        <v>6217</v>
      </c>
      <c r="L88" s="1" t="s">
        <v>5707</v>
      </c>
      <c r="M88" s="1" t="s">
        <v>6218</v>
      </c>
      <c r="N88" s="1" t="s">
        <v>6219</v>
      </c>
      <c r="O88" s="1">
        <v>82146844636</v>
      </c>
      <c r="P88" s="1" t="s">
        <v>5710</v>
      </c>
      <c r="Q88" s="1">
        <v>-60</v>
      </c>
    </row>
    <row r="89" spans="1:17" ht="12.75">
      <c r="A89" s="3">
        <v>45483.468784722223</v>
      </c>
      <c r="B89" s="23" t="s">
        <v>6220</v>
      </c>
      <c r="C89" s="1">
        <v>3500</v>
      </c>
      <c r="D89" s="1" t="s">
        <v>641</v>
      </c>
      <c r="E89" s="1" t="s">
        <v>6221</v>
      </c>
      <c r="F89" s="1" t="s">
        <v>6222</v>
      </c>
      <c r="G89" s="1" t="s">
        <v>1191</v>
      </c>
      <c r="H89" s="1" t="s">
        <v>6160</v>
      </c>
      <c r="I89" s="1" t="s">
        <v>5704</v>
      </c>
      <c r="J89" s="1" t="s">
        <v>5738</v>
      </c>
      <c r="K89" s="1" t="s">
        <v>5706</v>
      </c>
      <c r="L89" s="1" t="s">
        <v>5707</v>
      </c>
      <c r="M89" s="1" t="s">
        <v>6223</v>
      </c>
      <c r="N89" s="1" t="s">
        <v>1191</v>
      </c>
      <c r="O89" s="1">
        <v>81238063680</v>
      </c>
      <c r="P89" s="1" t="s">
        <v>5710</v>
      </c>
      <c r="Q89" s="1">
        <v>-29679</v>
      </c>
    </row>
    <row r="90" spans="1:17" ht="12.75">
      <c r="A90" s="3">
        <v>45482.6015162037</v>
      </c>
      <c r="B90" s="23" t="s">
        <v>6224</v>
      </c>
      <c r="C90" s="1">
        <v>3503</v>
      </c>
      <c r="D90" s="1" t="s">
        <v>661</v>
      </c>
      <c r="E90" s="1" t="s">
        <v>6225</v>
      </c>
      <c r="F90" s="1" t="s">
        <v>6226</v>
      </c>
      <c r="H90" s="1" t="s">
        <v>6227</v>
      </c>
      <c r="I90" s="1" t="s">
        <v>5729</v>
      </c>
      <c r="J90" s="1" t="s">
        <v>5738</v>
      </c>
      <c r="K90" s="1" t="s">
        <v>5753</v>
      </c>
      <c r="L90" s="1" t="s">
        <v>5707</v>
      </c>
      <c r="M90" s="1" t="s">
        <v>6228</v>
      </c>
      <c r="N90" s="1" t="s">
        <v>6229</v>
      </c>
      <c r="O90" s="1">
        <v>85216440751</v>
      </c>
      <c r="P90" s="1" t="s">
        <v>5710</v>
      </c>
      <c r="Q90" s="1">
        <v>-22</v>
      </c>
    </row>
    <row r="91" spans="1:17" ht="12.75">
      <c r="A91" s="3">
        <v>45483.323703703703</v>
      </c>
      <c r="B91" s="23" t="s">
        <v>6230</v>
      </c>
      <c r="C91" s="1">
        <v>3502</v>
      </c>
      <c r="D91" s="1" t="s">
        <v>654</v>
      </c>
      <c r="E91" s="1" t="s">
        <v>6231</v>
      </c>
      <c r="F91" s="1" t="s">
        <v>6232</v>
      </c>
      <c r="I91" s="1" t="s">
        <v>5729</v>
      </c>
      <c r="J91" s="1" t="s">
        <v>5738</v>
      </c>
      <c r="K91" s="1" t="s">
        <v>5706</v>
      </c>
      <c r="L91" s="1" t="s">
        <v>5739</v>
      </c>
      <c r="M91" s="1" t="s">
        <v>6233</v>
      </c>
      <c r="N91" s="1" t="s">
        <v>6234</v>
      </c>
      <c r="O91" s="1">
        <v>87876960274</v>
      </c>
      <c r="P91" s="1" t="s">
        <v>5710</v>
      </c>
      <c r="Q91" s="1">
        <v>-69</v>
      </c>
    </row>
    <row r="92" spans="1:17" ht="12.75">
      <c r="A92" s="3">
        <v>45482.289351851854</v>
      </c>
      <c r="B92" s="23" t="s">
        <v>6235</v>
      </c>
      <c r="C92" s="1">
        <v>5204</v>
      </c>
      <c r="D92" s="1" t="s">
        <v>817</v>
      </c>
      <c r="E92" s="1" t="s">
        <v>6236</v>
      </c>
      <c r="F92" s="1" t="s">
        <v>6237</v>
      </c>
      <c r="H92" s="1" t="s">
        <v>6238</v>
      </c>
      <c r="I92" s="1" t="s">
        <v>5729</v>
      </c>
      <c r="J92" s="1" t="s">
        <v>5738</v>
      </c>
      <c r="K92" s="1" t="s">
        <v>5753</v>
      </c>
      <c r="L92" s="1" t="s">
        <v>5739</v>
      </c>
      <c r="M92" s="1" t="s">
        <v>6239</v>
      </c>
      <c r="N92" s="1" t="s">
        <v>6240</v>
      </c>
      <c r="O92" s="1">
        <v>81805778259</v>
      </c>
      <c r="P92" s="1" t="s">
        <v>5710</v>
      </c>
      <c r="Q92" s="1">
        <v>-20</v>
      </c>
    </row>
    <row r="93" spans="1:17" ht="12.75">
      <c r="A93" s="3">
        <v>45488.489791666667</v>
      </c>
      <c r="B93" s="23" t="s">
        <v>6241</v>
      </c>
      <c r="C93" s="1">
        <v>1205</v>
      </c>
      <c r="D93" s="1" t="s">
        <v>46</v>
      </c>
      <c r="E93" s="1" t="s">
        <v>6242</v>
      </c>
      <c r="F93" s="1" t="s">
        <v>6243</v>
      </c>
      <c r="H93" s="1" t="s">
        <v>6244</v>
      </c>
      <c r="I93" s="1" t="s">
        <v>5729</v>
      </c>
      <c r="J93" s="1" t="s">
        <v>5738</v>
      </c>
      <c r="K93" s="1" t="s">
        <v>5753</v>
      </c>
      <c r="L93" s="1" t="s">
        <v>5707</v>
      </c>
      <c r="M93" s="1" t="s">
        <v>6245</v>
      </c>
      <c r="N93" s="1" t="s">
        <v>6246</v>
      </c>
      <c r="O93" s="1">
        <v>82168685858</v>
      </c>
      <c r="P93" s="1" t="s">
        <v>5710</v>
      </c>
      <c r="Q93" s="1">
        <v>-19</v>
      </c>
    </row>
    <row r="94" spans="1:17" ht="12.75">
      <c r="A94" s="3">
        <v>45482.44736111111</v>
      </c>
      <c r="B94" s="23" t="s">
        <v>6247</v>
      </c>
      <c r="C94" s="1">
        <v>3574</v>
      </c>
      <c r="D94" s="1" t="s">
        <v>638</v>
      </c>
      <c r="E94" s="1" t="s">
        <v>6248</v>
      </c>
      <c r="F94" s="1" t="s">
        <v>6249</v>
      </c>
      <c r="H94" s="1" t="s">
        <v>5737</v>
      </c>
      <c r="I94" s="1" t="s">
        <v>5704</v>
      </c>
      <c r="J94" s="1" t="s">
        <v>5738</v>
      </c>
      <c r="K94" s="1" t="s">
        <v>5706</v>
      </c>
      <c r="L94" s="1" t="s">
        <v>5739</v>
      </c>
      <c r="M94" s="1" t="s">
        <v>6250</v>
      </c>
      <c r="N94" s="1" t="s">
        <v>6251</v>
      </c>
      <c r="O94" s="1">
        <v>85231626814</v>
      </c>
      <c r="P94" s="1" t="s">
        <v>5710</v>
      </c>
      <c r="Q94" s="1">
        <v>-100</v>
      </c>
    </row>
    <row r="95" spans="1:17" ht="12.75">
      <c r="A95" s="3">
        <v>45482.390833333331</v>
      </c>
      <c r="B95" s="23" t="s">
        <v>6252</v>
      </c>
      <c r="C95" s="1">
        <v>3516</v>
      </c>
      <c r="D95" s="1" t="s">
        <v>708</v>
      </c>
      <c r="E95" s="1" t="s">
        <v>6253</v>
      </c>
      <c r="F95" s="1" t="s">
        <v>6254</v>
      </c>
      <c r="H95" s="1" t="s">
        <v>5737</v>
      </c>
      <c r="I95" s="1" t="s">
        <v>5729</v>
      </c>
      <c r="J95" s="1" t="s">
        <v>5738</v>
      </c>
      <c r="K95" s="1" t="s">
        <v>5706</v>
      </c>
      <c r="L95" s="1" t="s">
        <v>5739</v>
      </c>
      <c r="M95" s="1" t="s">
        <v>6255</v>
      </c>
      <c r="N95" s="1" t="s">
        <v>6256</v>
      </c>
      <c r="O95" s="1">
        <v>82248007345</v>
      </c>
      <c r="P95" s="1" t="s">
        <v>5710</v>
      </c>
      <c r="Q95" s="1">
        <v>-14</v>
      </c>
    </row>
    <row r="96" spans="1:17" ht="12.75">
      <c r="A96" s="3">
        <v>45485.622233796297</v>
      </c>
      <c r="B96" s="23" t="s">
        <v>6257</v>
      </c>
      <c r="C96" s="1">
        <v>3309</v>
      </c>
      <c r="D96" s="1" t="s">
        <v>376</v>
      </c>
      <c r="E96" s="1" t="s">
        <v>6258</v>
      </c>
      <c r="F96" s="1" t="s">
        <v>6259</v>
      </c>
      <c r="H96" s="1" t="s">
        <v>6260</v>
      </c>
      <c r="I96" s="1" t="s">
        <v>5704</v>
      </c>
      <c r="J96" s="1" t="s">
        <v>5738</v>
      </c>
      <c r="K96" s="1" t="s">
        <v>5706</v>
      </c>
      <c r="L96" s="1" t="s">
        <v>5707</v>
      </c>
      <c r="M96" s="1" t="s">
        <v>6261</v>
      </c>
      <c r="N96" s="1" t="s">
        <v>6262</v>
      </c>
      <c r="O96" s="1">
        <v>85282379729</v>
      </c>
      <c r="P96" s="1" t="s">
        <v>5710</v>
      </c>
      <c r="Q96" s="1">
        <v>-742</v>
      </c>
    </row>
    <row r="97" spans="1:17" ht="12.75">
      <c r="A97" s="3">
        <v>45480.284675925926</v>
      </c>
      <c r="B97" s="23" t="s">
        <v>6263</v>
      </c>
      <c r="C97" s="1">
        <v>1304</v>
      </c>
      <c r="D97" s="1" t="s">
        <v>110</v>
      </c>
      <c r="E97" s="1" t="s">
        <v>6264</v>
      </c>
      <c r="F97" s="1" t="s">
        <v>6265</v>
      </c>
      <c r="H97" s="1" t="s">
        <v>5764</v>
      </c>
      <c r="I97" s="1" t="s">
        <v>5704</v>
      </c>
      <c r="J97" s="1" t="s">
        <v>5738</v>
      </c>
      <c r="K97" s="1" t="s">
        <v>5706</v>
      </c>
      <c r="L97" s="1" t="s">
        <v>5765</v>
      </c>
      <c r="M97" s="1" t="s">
        <v>6266</v>
      </c>
      <c r="N97" s="1" t="s">
        <v>6267</v>
      </c>
      <c r="O97" s="1">
        <v>81277800391</v>
      </c>
      <c r="P97" s="1" t="s">
        <v>5710</v>
      </c>
      <c r="Q97" s="1">
        <v>-149</v>
      </c>
    </row>
    <row r="98" spans="1:17" ht="12.75">
      <c r="A98" s="3">
        <v>45482.551504629628</v>
      </c>
      <c r="B98" s="23" t="s">
        <v>6268</v>
      </c>
      <c r="C98" s="1">
        <v>3572</v>
      </c>
      <c r="D98" s="1" t="s">
        <v>744</v>
      </c>
      <c r="E98" s="1" t="s">
        <v>6269</v>
      </c>
      <c r="F98" s="1" t="s">
        <v>6270</v>
      </c>
      <c r="G98" s="1" t="s">
        <v>1191</v>
      </c>
      <c r="H98" s="1" t="s">
        <v>6271</v>
      </c>
      <c r="I98" s="1" t="s">
        <v>5729</v>
      </c>
      <c r="J98" s="1" t="s">
        <v>5738</v>
      </c>
      <c r="K98" s="1" t="s">
        <v>5706</v>
      </c>
      <c r="L98" s="1" t="s">
        <v>5707</v>
      </c>
      <c r="M98" s="1" t="s">
        <v>6272</v>
      </c>
      <c r="N98" s="1" t="s">
        <v>6273</v>
      </c>
      <c r="O98" s="1">
        <v>81334927289</v>
      </c>
      <c r="P98" s="1" t="s">
        <v>5710</v>
      </c>
      <c r="Q98" s="1">
        <v>-213</v>
      </c>
    </row>
    <row r="99" spans="1:17" ht="12.75">
      <c r="A99" s="3">
        <v>45485.686597222222</v>
      </c>
      <c r="B99" s="23" t="s">
        <v>6274</v>
      </c>
      <c r="C99" s="1">
        <v>3174</v>
      </c>
      <c r="D99" s="1" t="s">
        <v>298</v>
      </c>
      <c r="E99" s="1" t="s">
        <v>6275</v>
      </c>
      <c r="F99" s="1" t="s">
        <v>6276</v>
      </c>
      <c r="H99" s="1" t="s">
        <v>6049</v>
      </c>
      <c r="I99" s="1" t="s">
        <v>5729</v>
      </c>
      <c r="J99" s="1" t="s">
        <v>5738</v>
      </c>
      <c r="K99" s="1" t="s">
        <v>5879</v>
      </c>
      <c r="L99" s="1" t="s">
        <v>5765</v>
      </c>
      <c r="M99" s="1" t="s">
        <v>6277</v>
      </c>
      <c r="N99" s="1" t="s">
        <v>6278</v>
      </c>
      <c r="O99" s="1">
        <v>81294780409</v>
      </c>
      <c r="P99" s="1" t="s">
        <v>5710</v>
      </c>
      <c r="Q99" s="1">
        <v>-1886</v>
      </c>
    </row>
    <row r="100" spans="1:17" ht="12.75">
      <c r="A100" s="3">
        <v>45490.315821759257</v>
      </c>
      <c r="B100" s="23" t="s">
        <v>6279</v>
      </c>
      <c r="C100" s="1">
        <v>1215</v>
      </c>
      <c r="D100" s="1" t="s">
        <v>68</v>
      </c>
      <c r="E100" s="1" t="s">
        <v>6280</v>
      </c>
      <c r="F100" s="1" t="s">
        <v>6281</v>
      </c>
      <c r="H100" s="1" t="s">
        <v>5737</v>
      </c>
      <c r="I100" s="1" t="s">
        <v>5704</v>
      </c>
      <c r="J100" s="1" t="s">
        <v>5738</v>
      </c>
      <c r="K100" s="1" t="s">
        <v>5753</v>
      </c>
      <c r="L100" s="1" t="s">
        <v>5739</v>
      </c>
      <c r="M100" s="1" t="s">
        <v>6282</v>
      </c>
      <c r="N100" s="1" t="s">
        <v>6283</v>
      </c>
      <c r="O100" s="1">
        <v>81361350540</v>
      </c>
      <c r="P100" s="1" t="s">
        <v>5710</v>
      </c>
      <c r="Q100" s="1">
        <v>-1</v>
      </c>
    </row>
    <row r="101" spans="1:17" ht="12.75">
      <c r="A101" s="3">
        <v>45481.385138888887</v>
      </c>
      <c r="B101" s="23" t="s">
        <v>6284</v>
      </c>
      <c r="C101" s="1">
        <v>1372</v>
      </c>
      <c r="D101" s="1" t="s">
        <v>6285</v>
      </c>
      <c r="E101" s="1" t="s">
        <v>6286</v>
      </c>
      <c r="F101" s="1" t="s">
        <v>6287</v>
      </c>
      <c r="H101" s="1" t="s">
        <v>6288</v>
      </c>
      <c r="I101" s="1" t="s">
        <v>5729</v>
      </c>
      <c r="J101" s="1" t="s">
        <v>5714</v>
      </c>
      <c r="K101" s="1" t="s">
        <v>5753</v>
      </c>
      <c r="L101" s="1" t="s">
        <v>5707</v>
      </c>
      <c r="M101" s="1" t="s">
        <v>6289</v>
      </c>
      <c r="N101" s="1" t="s">
        <v>6290</v>
      </c>
      <c r="O101" s="1">
        <v>81919019033</v>
      </c>
      <c r="P101" s="1" t="s">
        <v>5710</v>
      </c>
      <c r="Q101" s="1">
        <v>-6</v>
      </c>
    </row>
    <row r="102" spans="1:17" ht="12.75">
      <c r="A102" s="3">
        <v>45482.629178240742</v>
      </c>
      <c r="B102" s="23" t="s">
        <v>6291</v>
      </c>
      <c r="C102" s="1">
        <v>1307</v>
      </c>
      <c r="D102" s="1" t="s">
        <v>94</v>
      </c>
      <c r="E102" s="1" t="s">
        <v>6292</v>
      </c>
      <c r="F102" s="1" t="s">
        <v>6293</v>
      </c>
      <c r="H102" s="1" t="s">
        <v>6294</v>
      </c>
      <c r="I102" s="1" t="s">
        <v>5729</v>
      </c>
      <c r="J102" s="1" t="s">
        <v>5714</v>
      </c>
      <c r="K102" s="1" t="s">
        <v>6295</v>
      </c>
      <c r="L102" s="1" t="s">
        <v>5707</v>
      </c>
      <c r="M102" s="1" t="s">
        <v>6296</v>
      </c>
      <c r="N102" s="1" t="s">
        <v>6297</v>
      </c>
      <c r="O102" s="1">
        <v>85263897241</v>
      </c>
      <c r="P102" s="1" t="s">
        <v>5710</v>
      </c>
      <c r="Q102" s="1">
        <v>-566</v>
      </c>
    </row>
    <row r="103" spans="1:17" ht="12.75">
      <c r="A103" s="3">
        <v>45488.285532407404</v>
      </c>
      <c r="B103" s="23" t="s">
        <v>6298</v>
      </c>
      <c r="C103" s="1">
        <v>6471</v>
      </c>
      <c r="D103" s="1" t="s">
        <v>869</v>
      </c>
      <c r="E103" s="1" t="s">
        <v>6299</v>
      </c>
      <c r="F103" s="1" t="s">
        <v>6300</v>
      </c>
      <c r="H103" s="1" t="s">
        <v>5764</v>
      </c>
      <c r="I103" s="1" t="s">
        <v>5729</v>
      </c>
      <c r="J103" s="1" t="s">
        <v>5705</v>
      </c>
      <c r="K103" s="1" t="s">
        <v>6295</v>
      </c>
      <c r="L103" s="1" t="s">
        <v>5765</v>
      </c>
      <c r="M103" s="1" t="s">
        <v>6301</v>
      </c>
      <c r="N103" s="1" t="s">
        <v>6302</v>
      </c>
      <c r="O103" s="1">
        <v>81349666389</v>
      </c>
      <c r="P103" s="1" t="s">
        <v>5710</v>
      </c>
      <c r="Q103" s="1">
        <v>-344</v>
      </c>
    </row>
    <row r="104" spans="1:17" ht="12.75">
      <c r="A104" s="3">
        <v>45477.487951388888</v>
      </c>
      <c r="B104" s="23" t="s">
        <v>6303</v>
      </c>
      <c r="C104" s="1">
        <v>3674</v>
      </c>
      <c r="D104" s="1" t="s">
        <v>6304</v>
      </c>
      <c r="E104" s="1" t="s">
        <v>6305</v>
      </c>
      <c r="F104" s="1" t="s">
        <v>6306</v>
      </c>
      <c r="H104" s="1" t="s">
        <v>6307</v>
      </c>
      <c r="I104" s="1" t="s">
        <v>5704</v>
      </c>
      <c r="J104" s="1" t="s">
        <v>5705</v>
      </c>
      <c r="K104" s="1" t="s">
        <v>5706</v>
      </c>
      <c r="L104" s="1" t="s">
        <v>5707</v>
      </c>
      <c r="M104" s="1" t="s">
        <v>6308</v>
      </c>
      <c r="N104" s="1" t="s">
        <v>6309</v>
      </c>
      <c r="O104" s="1">
        <v>81934192162</v>
      </c>
      <c r="P104" s="1" t="s">
        <v>5710</v>
      </c>
      <c r="Q104" s="1">
        <v>-43</v>
      </c>
    </row>
    <row r="105" spans="1:17" ht="12.75">
      <c r="A105" s="3">
        <v>45483.407824074071</v>
      </c>
      <c r="B105" s="23" t="s">
        <v>6310</v>
      </c>
      <c r="C105" s="1">
        <v>3501</v>
      </c>
      <c r="D105" s="1" t="s">
        <v>648</v>
      </c>
      <c r="E105" s="1" t="s">
        <v>6311</v>
      </c>
      <c r="F105" s="1" t="s">
        <v>6312</v>
      </c>
      <c r="H105" s="1" t="s">
        <v>6313</v>
      </c>
      <c r="I105" s="1" t="s">
        <v>5729</v>
      </c>
      <c r="J105" s="1" t="s">
        <v>5738</v>
      </c>
      <c r="K105" s="1" t="s">
        <v>5706</v>
      </c>
      <c r="L105" s="1" t="s">
        <v>5707</v>
      </c>
      <c r="M105" s="1" t="s">
        <v>6314</v>
      </c>
      <c r="N105" s="1" t="s">
        <v>6315</v>
      </c>
      <c r="O105" s="1">
        <v>81336894264</v>
      </c>
      <c r="P105" s="1" t="s">
        <v>5710</v>
      </c>
      <c r="Q105" s="1">
        <v>-1</v>
      </c>
    </row>
    <row r="106" spans="1:17" ht="12.75">
      <c r="A106" s="3">
        <v>45484.290173611109</v>
      </c>
      <c r="B106" s="23" t="s">
        <v>6316</v>
      </c>
      <c r="C106" s="1">
        <v>5200</v>
      </c>
      <c r="D106" s="1" t="s">
        <v>808</v>
      </c>
      <c r="E106" s="1" t="s">
        <v>6317</v>
      </c>
      <c r="F106" s="1" t="s">
        <v>6318</v>
      </c>
      <c r="H106" s="1" t="s">
        <v>6319</v>
      </c>
      <c r="I106" s="1" t="s">
        <v>5729</v>
      </c>
      <c r="J106" s="1" t="s">
        <v>5738</v>
      </c>
      <c r="K106" s="1" t="s">
        <v>5753</v>
      </c>
      <c r="L106" s="1" t="s">
        <v>5707</v>
      </c>
      <c r="M106" s="1" t="s">
        <v>6320</v>
      </c>
      <c r="N106" s="1" t="s">
        <v>6321</v>
      </c>
      <c r="O106" s="1">
        <v>87881706407</v>
      </c>
      <c r="P106" s="1" t="s">
        <v>5710</v>
      </c>
      <c r="Q106" s="1">
        <v>-41</v>
      </c>
    </row>
    <row r="107" spans="1:17" ht="12.75">
      <c r="A107" s="3">
        <v>45488.517708333333</v>
      </c>
      <c r="B107" s="23" t="s">
        <v>6322</v>
      </c>
      <c r="C107" s="1">
        <v>3100</v>
      </c>
      <c r="D107" s="1" t="s">
        <v>226</v>
      </c>
      <c r="E107" s="1" t="s">
        <v>6323</v>
      </c>
      <c r="F107" s="1" t="s">
        <v>6324</v>
      </c>
      <c r="H107" s="1" t="s">
        <v>6325</v>
      </c>
      <c r="I107" s="1" t="s">
        <v>5704</v>
      </c>
      <c r="J107" s="1" t="s">
        <v>5738</v>
      </c>
      <c r="K107" s="1" t="s">
        <v>5706</v>
      </c>
      <c r="L107" s="1" t="s">
        <v>5707</v>
      </c>
      <c r="M107" s="1" t="s">
        <v>6326</v>
      </c>
      <c r="N107" s="1" t="s">
        <v>6327</v>
      </c>
      <c r="O107" s="1">
        <v>85393020434</v>
      </c>
      <c r="P107" s="1" t="s">
        <v>5710</v>
      </c>
      <c r="Q107" s="1">
        <v>-80</v>
      </c>
    </row>
    <row r="108" spans="1:17" ht="12.75">
      <c r="A108" s="3">
        <v>45482.400717592594</v>
      </c>
      <c r="B108" s="23" t="s">
        <v>6328</v>
      </c>
      <c r="C108" s="1">
        <v>3500</v>
      </c>
      <c r="D108" s="1" t="s">
        <v>641</v>
      </c>
      <c r="E108" s="1" t="s">
        <v>6329</v>
      </c>
      <c r="F108" s="1" t="s">
        <v>6330</v>
      </c>
      <c r="H108" s="1" t="s">
        <v>6331</v>
      </c>
      <c r="I108" s="1" t="s">
        <v>5729</v>
      </c>
      <c r="J108" s="1" t="s">
        <v>5705</v>
      </c>
      <c r="K108" s="1" t="s">
        <v>5706</v>
      </c>
      <c r="L108" s="1" t="s">
        <v>5707</v>
      </c>
      <c r="M108" s="1" t="s">
        <v>6332</v>
      </c>
      <c r="N108" s="1" t="s">
        <v>6333</v>
      </c>
      <c r="O108" s="1">
        <v>82189221863</v>
      </c>
      <c r="P108" s="1" t="s">
        <v>5710</v>
      </c>
      <c r="Q108" s="1">
        <v>-8</v>
      </c>
    </row>
    <row r="109" spans="1:17" ht="12.75">
      <c r="A109" s="3">
        <v>45489.334490740737</v>
      </c>
      <c r="B109" s="23" t="s">
        <v>6334</v>
      </c>
      <c r="C109" s="1">
        <v>3513</v>
      </c>
      <c r="D109" s="1" t="s">
        <v>696</v>
      </c>
      <c r="E109" s="1" t="s">
        <v>6335</v>
      </c>
      <c r="F109" s="1" t="s">
        <v>6336</v>
      </c>
      <c r="H109" s="1" t="s">
        <v>5892</v>
      </c>
      <c r="I109" s="1" t="s">
        <v>5704</v>
      </c>
      <c r="J109" s="1" t="s">
        <v>5738</v>
      </c>
      <c r="K109" s="1" t="s">
        <v>5706</v>
      </c>
      <c r="L109" s="1" t="s">
        <v>5707</v>
      </c>
      <c r="M109" s="1" t="s">
        <v>6337</v>
      </c>
      <c r="N109" s="1" t="s">
        <v>6338</v>
      </c>
      <c r="O109" s="1">
        <v>8113646262</v>
      </c>
      <c r="P109" s="1" t="s">
        <v>5710</v>
      </c>
      <c r="Q109" s="1">
        <v>-3</v>
      </c>
    </row>
    <row r="110" spans="1:17" ht="12.75">
      <c r="A110" s="3">
        <v>45485.326608796298</v>
      </c>
      <c r="B110" s="23" t="s">
        <v>6339</v>
      </c>
      <c r="C110" s="1">
        <v>9400</v>
      </c>
      <c r="D110" s="1" t="s">
        <v>930</v>
      </c>
      <c r="E110" s="1" t="s">
        <v>6340</v>
      </c>
      <c r="F110" s="1" t="s">
        <v>6341</v>
      </c>
      <c r="H110" s="1" t="s">
        <v>5737</v>
      </c>
      <c r="I110" s="1" t="s">
        <v>5704</v>
      </c>
      <c r="J110" s="1" t="s">
        <v>5738</v>
      </c>
      <c r="K110" s="1" t="s">
        <v>5706</v>
      </c>
      <c r="L110" s="1" t="s">
        <v>5739</v>
      </c>
      <c r="M110" s="1" t="s">
        <v>6342</v>
      </c>
      <c r="N110" s="1" t="s">
        <v>6343</v>
      </c>
      <c r="O110" s="1">
        <v>82162809208</v>
      </c>
      <c r="P110" s="1" t="s">
        <v>5710</v>
      </c>
      <c r="Q110" s="1">
        <v>-266</v>
      </c>
    </row>
    <row r="111" spans="1:17" ht="12.75">
      <c r="A111" s="3">
        <v>45482.355208333334</v>
      </c>
      <c r="B111" s="23" t="s">
        <v>6344</v>
      </c>
      <c r="C111" s="1">
        <v>1306</v>
      </c>
      <c r="D111" s="1" t="s">
        <v>115</v>
      </c>
      <c r="E111" s="1" t="s">
        <v>6345</v>
      </c>
      <c r="F111" s="1" t="s">
        <v>6346</v>
      </c>
      <c r="G111" s="1" t="s">
        <v>1191</v>
      </c>
      <c r="H111" s="1" t="s">
        <v>6347</v>
      </c>
      <c r="I111" s="1" t="s">
        <v>5729</v>
      </c>
      <c r="J111" s="1" t="s">
        <v>5738</v>
      </c>
      <c r="K111" s="1" t="s">
        <v>5706</v>
      </c>
      <c r="L111" s="1" t="s">
        <v>5765</v>
      </c>
      <c r="M111" s="1" t="s">
        <v>6348</v>
      </c>
      <c r="N111" s="1" t="s">
        <v>6349</v>
      </c>
      <c r="O111" s="1">
        <v>81361066000</v>
      </c>
      <c r="P111" s="1" t="s">
        <v>5710</v>
      </c>
      <c r="Q111" s="1">
        <v>-233</v>
      </c>
    </row>
    <row r="112" spans="1:17" ht="12.75">
      <c r="A112" s="3">
        <v>45489.328900462962</v>
      </c>
      <c r="B112" s="23" t="s">
        <v>6350</v>
      </c>
      <c r="C112" s="1">
        <v>3173</v>
      </c>
      <c r="D112" s="1" t="s">
        <v>6351</v>
      </c>
      <c r="E112" s="1" t="s">
        <v>6352</v>
      </c>
      <c r="F112" s="1" t="s">
        <v>6353</v>
      </c>
      <c r="G112" s="1" t="s">
        <v>1191</v>
      </c>
      <c r="H112" s="1" t="s">
        <v>6354</v>
      </c>
      <c r="I112" s="1" t="s">
        <v>5729</v>
      </c>
      <c r="J112" s="1" t="s">
        <v>5705</v>
      </c>
      <c r="K112" s="1" t="s">
        <v>5706</v>
      </c>
      <c r="L112" s="1" t="s">
        <v>5707</v>
      </c>
      <c r="M112" s="1" t="s">
        <v>6355</v>
      </c>
      <c r="N112" s="1" t="s">
        <v>1191</v>
      </c>
      <c r="O112" s="1">
        <v>81411011845</v>
      </c>
      <c r="P112" s="1" t="s">
        <v>5710</v>
      </c>
      <c r="Q112" s="1">
        <v>-190</v>
      </c>
    </row>
    <row r="113" spans="1:17" ht="12.75">
      <c r="A113" s="3">
        <v>45485.488206018519</v>
      </c>
      <c r="B113" s="23" t="s">
        <v>6356</v>
      </c>
      <c r="C113" s="1">
        <v>3374</v>
      </c>
      <c r="D113" s="1" t="s">
        <v>397</v>
      </c>
      <c r="E113" s="1" t="s">
        <v>6357</v>
      </c>
      <c r="F113" s="1" t="s">
        <v>6358</v>
      </c>
      <c r="H113" s="1" t="s">
        <v>5764</v>
      </c>
      <c r="I113" s="1" t="s">
        <v>5704</v>
      </c>
      <c r="J113" s="1" t="s">
        <v>5705</v>
      </c>
      <c r="K113" s="1" t="s">
        <v>5706</v>
      </c>
      <c r="L113" s="1" t="s">
        <v>5765</v>
      </c>
      <c r="M113" s="1" t="s">
        <v>6359</v>
      </c>
      <c r="N113" s="1" t="s">
        <v>6360</v>
      </c>
      <c r="O113" s="1">
        <v>85649609039</v>
      </c>
      <c r="P113" s="1" t="s">
        <v>5710</v>
      </c>
      <c r="Q113" s="1">
        <v>-66</v>
      </c>
    </row>
    <row r="114" spans="1:17" ht="12.75">
      <c r="A114" s="3">
        <v>45482.556863425925</v>
      </c>
      <c r="B114" s="23" t="s">
        <v>6361</v>
      </c>
      <c r="C114" s="1">
        <v>3579</v>
      </c>
      <c r="D114" s="1" t="s">
        <v>770</v>
      </c>
      <c r="E114" s="1" t="s">
        <v>6362</v>
      </c>
      <c r="F114" s="1" t="s">
        <v>6363</v>
      </c>
      <c r="H114" s="1" t="s">
        <v>6364</v>
      </c>
      <c r="I114" s="1" t="s">
        <v>5704</v>
      </c>
      <c r="J114" s="1" t="s">
        <v>5705</v>
      </c>
      <c r="K114" s="1" t="s">
        <v>5706</v>
      </c>
      <c r="L114" s="1" t="s">
        <v>5707</v>
      </c>
      <c r="M114" s="1" t="s">
        <v>6365</v>
      </c>
      <c r="N114" s="1" t="s">
        <v>6366</v>
      </c>
      <c r="O114" s="1">
        <v>85649622602</v>
      </c>
      <c r="P114" s="1" t="s">
        <v>5710</v>
      </c>
      <c r="Q114" s="1">
        <v>-178</v>
      </c>
    </row>
    <row r="115" spans="1:17" ht="12.75">
      <c r="A115" s="3">
        <v>45482.658784722225</v>
      </c>
      <c r="B115" s="23" t="s">
        <v>6367</v>
      </c>
      <c r="C115" s="1">
        <v>6171</v>
      </c>
      <c r="D115" s="1" t="s">
        <v>838</v>
      </c>
      <c r="E115" s="1" t="s">
        <v>6368</v>
      </c>
      <c r="F115" s="1" t="s">
        <v>6369</v>
      </c>
      <c r="H115" s="1" t="s">
        <v>6049</v>
      </c>
      <c r="I115" s="1" t="s">
        <v>5729</v>
      </c>
      <c r="J115" s="1" t="s">
        <v>5705</v>
      </c>
      <c r="K115" s="1" t="s">
        <v>5706</v>
      </c>
      <c r="L115" s="1" t="s">
        <v>5765</v>
      </c>
      <c r="M115" s="1" t="s">
        <v>6370</v>
      </c>
      <c r="N115" s="1" t="s">
        <v>6371</v>
      </c>
      <c r="O115" s="1">
        <v>85650896394</v>
      </c>
      <c r="P115" s="1" t="s">
        <v>5710</v>
      </c>
      <c r="Q115" s="1">
        <v>-25</v>
      </c>
    </row>
    <row r="116" spans="1:17" ht="12.75">
      <c r="A116" s="3">
        <v>45481.526631944442</v>
      </c>
      <c r="B116" s="23" t="s">
        <v>6372</v>
      </c>
      <c r="C116" s="1">
        <v>6106</v>
      </c>
      <c r="D116" s="1" t="s">
        <v>835</v>
      </c>
      <c r="E116" s="1" t="s">
        <v>6373</v>
      </c>
      <c r="F116" s="1" t="s">
        <v>6374</v>
      </c>
      <c r="G116" s="1" t="s">
        <v>1191</v>
      </c>
      <c r="H116" s="1" t="s">
        <v>5778</v>
      </c>
      <c r="I116" s="1" t="s">
        <v>5704</v>
      </c>
      <c r="J116" s="1" t="s">
        <v>5738</v>
      </c>
      <c r="K116" s="1" t="s">
        <v>5706</v>
      </c>
      <c r="L116" s="1" t="s">
        <v>5765</v>
      </c>
      <c r="M116" s="1" t="s">
        <v>6375</v>
      </c>
      <c r="N116" s="1" t="s">
        <v>6376</v>
      </c>
      <c r="O116" s="1">
        <v>81345447268</v>
      </c>
      <c r="P116" s="1" t="s">
        <v>5710</v>
      </c>
      <c r="Q116" s="1">
        <v>-17</v>
      </c>
    </row>
    <row r="117" spans="1:17" ht="12.75">
      <c r="A117" s="3">
        <v>45482.431076388886</v>
      </c>
      <c r="B117" s="23" t="s">
        <v>6377</v>
      </c>
      <c r="C117" s="1">
        <v>3404</v>
      </c>
      <c r="D117" s="1" t="s">
        <v>608</v>
      </c>
      <c r="E117" s="1" t="s">
        <v>6378</v>
      </c>
      <c r="F117" s="1" t="s">
        <v>6379</v>
      </c>
      <c r="H117" s="1" t="s">
        <v>6049</v>
      </c>
      <c r="I117" s="1" t="s">
        <v>5704</v>
      </c>
      <c r="J117" s="1" t="s">
        <v>5738</v>
      </c>
      <c r="K117" s="1" t="s">
        <v>5706</v>
      </c>
      <c r="L117" s="1" t="s">
        <v>5765</v>
      </c>
      <c r="M117" s="1" t="s">
        <v>6380</v>
      </c>
      <c r="N117" s="1" t="s">
        <v>6381</v>
      </c>
      <c r="O117" s="1">
        <v>82149749641</v>
      </c>
      <c r="P117" s="1" t="s">
        <v>5710</v>
      </c>
      <c r="Q117" s="1">
        <v>-173</v>
      </c>
    </row>
    <row r="118" spans="1:17" ht="12.75">
      <c r="A118" s="3">
        <v>45483.421296296299</v>
      </c>
      <c r="B118" s="23" t="s">
        <v>6382</v>
      </c>
      <c r="C118" s="1">
        <v>7472</v>
      </c>
      <c r="D118" s="1" t="s">
        <v>916</v>
      </c>
      <c r="E118" s="1" t="s">
        <v>6383</v>
      </c>
      <c r="F118" s="1" t="s">
        <v>6384</v>
      </c>
      <c r="H118" s="1" t="s">
        <v>6385</v>
      </c>
      <c r="I118" s="1" t="s">
        <v>5729</v>
      </c>
      <c r="J118" s="1" t="s">
        <v>5738</v>
      </c>
      <c r="K118" s="1" t="s">
        <v>5753</v>
      </c>
      <c r="L118" s="1" t="s">
        <v>5707</v>
      </c>
      <c r="M118" s="1" t="s">
        <v>6386</v>
      </c>
      <c r="N118" s="1" t="s">
        <v>6387</v>
      </c>
      <c r="O118" s="1">
        <v>82191857945</v>
      </c>
      <c r="P118" s="1" t="s">
        <v>5710</v>
      </c>
      <c r="Q118" s="1">
        <v>-10</v>
      </c>
    </row>
    <row r="119" spans="1:17" ht="12.75">
      <c r="A119" s="3">
        <v>45483.429143518515</v>
      </c>
      <c r="B119" s="23" t="s">
        <v>6388</v>
      </c>
      <c r="C119" s="1">
        <v>7407</v>
      </c>
      <c r="D119" s="1" t="s">
        <v>908</v>
      </c>
      <c r="E119" s="1" t="s">
        <v>6389</v>
      </c>
      <c r="F119" s="1" t="s">
        <v>6390</v>
      </c>
      <c r="H119" s="1" t="s">
        <v>6391</v>
      </c>
      <c r="I119" s="1" t="s">
        <v>5729</v>
      </c>
      <c r="J119" s="1" t="s">
        <v>5738</v>
      </c>
      <c r="K119" s="1" t="s">
        <v>5706</v>
      </c>
      <c r="L119" s="1" t="s">
        <v>5707</v>
      </c>
      <c r="M119" s="1" t="s">
        <v>6392</v>
      </c>
      <c r="N119" s="1" t="s">
        <v>6393</v>
      </c>
      <c r="O119" s="1">
        <v>85236097145</v>
      </c>
      <c r="P119" s="1" t="s">
        <v>5710</v>
      </c>
      <c r="Q119" s="1">
        <v>-337</v>
      </c>
    </row>
    <row r="120" spans="1:17" ht="12.75">
      <c r="A120" s="3">
        <v>45489.334594907406</v>
      </c>
      <c r="B120" s="23" t="s">
        <v>6394</v>
      </c>
      <c r="C120" s="1">
        <v>3275</v>
      </c>
      <c r="D120" s="1" t="s">
        <v>349</v>
      </c>
      <c r="E120" s="1" t="s">
        <v>6395</v>
      </c>
      <c r="F120" s="1" t="s">
        <v>6396</v>
      </c>
      <c r="H120" s="1" t="s">
        <v>5737</v>
      </c>
      <c r="I120" s="1" t="s">
        <v>5704</v>
      </c>
      <c r="J120" s="1" t="s">
        <v>5738</v>
      </c>
      <c r="K120" s="1" t="s">
        <v>5706</v>
      </c>
      <c r="L120" s="1" t="s">
        <v>5707</v>
      </c>
      <c r="M120" s="1" t="s">
        <v>6397</v>
      </c>
      <c r="N120" s="1" t="s">
        <v>6398</v>
      </c>
      <c r="O120" s="1">
        <v>81340873066</v>
      </c>
      <c r="P120" s="1" t="s">
        <v>5710</v>
      </c>
      <c r="Q120" s="1">
        <v>-43</v>
      </c>
    </row>
    <row r="121" spans="1:17" ht="12.75">
      <c r="A121" s="3">
        <v>45485.339907407404</v>
      </c>
      <c r="B121" s="23" t="s">
        <v>6399</v>
      </c>
      <c r="C121" s="1">
        <v>9501</v>
      </c>
      <c r="D121" s="1" t="s">
        <v>934</v>
      </c>
      <c r="E121" s="1" t="s">
        <v>6400</v>
      </c>
      <c r="F121" s="1" t="s">
        <v>6401</v>
      </c>
      <c r="H121" s="1" t="s">
        <v>6402</v>
      </c>
      <c r="I121" s="1" t="s">
        <v>5729</v>
      </c>
      <c r="J121" s="1" t="s">
        <v>5738</v>
      </c>
      <c r="K121" s="1" t="s">
        <v>5706</v>
      </c>
      <c r="L121" s="1" t="s">
        <v>5707</v>
      </c>
      <c r="M121" s="1" t="s">
        <v>6403</v>
      </c>
      <c r="N121" s="1" t="s">
        <v>6404</v>
      </c>
      <c r="O121" s="1">
        <v>811490213</v>
      </c>
      <c r="P121" s="1" t="s">
        <v>5710</v>
      </c>
      <c r="Q121" s="1">
        <v>-27</v>
      </c>
    </row>
    <row r="122" spans="1:17" ht="12.75">
      <c r="A122" s="3">
        <v>45488.370509259257</v>
      </c>
      <c r="B122" s="23" t="s">
        <v>6405</v>
      </c>
      <c r="C122" s="1">
        <v>1600</v>
      </c>
      <c r="D122" s="1" t="s">
        <v>164</v>
      </c>
      <c r="E122" s="1" t="s">
        <v>6406</v>
      </c>
      <c r="F122" s="1" t="s">
        <v>6407</v>
      </c>
      <c r="H122" s="1" t="s">
        <v>5752</v>
      </c>
      <c r="I122" s="1" t="s">
        <v>5729</v>
      </c>
      <c r="J122" s="1" t="s">
        <v>5705</v>
      </c>
      <c r="K122" s="1" t="s">
        <v>5753</v>
      </c>
      <c r="L122" s="1" t="s">
        <v>5739</v>
      </c>
      <c r="M122" s="1" t="s">
        <v>6408</v>
      </c>
      <c r="N122" s="1" t="s">
        <v>6409</v>
      </c>
      <c r="O122" s="1">
        <v>81373028055</v>
      </c>
      <c r="P122" s="1" t="s">
        <v>5710</v>
      </c>
      <c r="Q122" s="1">
        <v>-102</v>
      </c>
    </row>
    <row r="123" spans="1:17" ht="12.75">
      <c r="A123" s="3">
        <v>45488.438680555555</v>
      </c>
      <c r="B123" s="23" t="s">
        <v>6410</v>
      </c>
      <c r="C123" s="1">
        <v>1603</v>
      </c>
      <c r="D123" s="1" t="s">
        <v>170</v>
      </c>
      <c r="E123" s="1" t="s">
        <v>6411</v>
      </c>
      <c r="F123" s="1" t="s">
        <v>6412</v>
      </c>
      <c r="H123" s="1" t="s">
        <v>5764</v>
      </c>
      <c r="I123" s="1" t="s">
        <v>5704</v>
      </c>
      <c r="J123" s="1" t="s">
        <v>5705</v>
      </c>
      <c r="K123" s="1" t="s">
        <v>5706</v>
      </c>
      <c r="L123" s="1" t="s">
        <v>5765</v>
      </c>
      <c r="M123" s="1" t="s">
        <v>6413</v>
      </c>
      <c r="N123" s="1" t="s">
        <v>6414</v>
      </c>
      <c r="O123" s="1">
        <v>82374796650</v>
      </c>
      <c r="P123" s="1" t="s">
        <v>5710</v>
      </c>
      <c r="Q123" s="1">
        <v>-101</v>
      </c>
    </row>
    <row r="124" spans="1:17" ht="12.75">
      <c r="A124" s="3">
        <v>45478.598483796297</v>
      </c>
      <c r="B124" s="23" t="s">
        <v>6415</v>
      </c>
      <c r="C124" s="1">
        <v>6371</v>
      </c>
      <c r="D124" s="1" t="s">
        <v>862</v>
      </c>
      <c r="E124" s="1" t="s">
        <v>6416</v>
      </c>
      <c r="F124" s="1" t="s">
        <v>6417</v>
      </c>
      <c r="H124" s="1" t="s">
        <v>5821</v>
      </c>
      <c r="I124" s="1" t="s">
        <v>5704</v>
      </c>
      <c r="J124" s="1" t="s">
        <v>5738</v>
      </c>
      <c r="K124" s="1" t="s">
        <v>5706</v>
      </c>
      <c r="L124" s="1" t="s">
        <v>5707</v>
      </c>
      <c r="M124" s="1" t="s">
        <v>6418</v>
      </c>
      <c r="N124" s="1" t="s">
        <v>6419</v>
      </c>
      <c r="O124" s="1">
        <v>89524700180</v>
      </c>
      <c r="P124" s="1" t="s">
        <v>5710</v>
      </c>
      <c r="Q124" s="1">
        <v>-1</v>
      </c>
    </row>
    <row r="125" spans="1:17" ht="12.75">
      <c r="A125" s="3">
        <v>45477.43949074074</v>
      </c>
      <c r="B125" s="23" t="s">
        <v>6420</v>
      </c>
      <c r="C125" s="1">
        <v>3301</v>
      </c>
      <c r="D125" s="1" t="s">
        <v>406</v>
      </c>
      <c r="E125" s="1" t="s">
        <v>6421</v>
      </c>
      <c r="F125" s="1" t="s">
        <v>6422</v>
      </c>
      <c r="H125" s="1" t="s">
        <v>6347</v>
      </c>
      <c r="I125" s="1" t="s">
        <v>5729</v>
      </c>
      <c r="J125" s="1" t="s">
        <v>5705</v>
      </c>
      <c r="K125" s="1" t="s">
        <v>5753</v>
      </c>
      <c r="L125" s="1" t="s">
        <v>5765</v>
      </c>
      <c r="M125" s="1" t="s">
        <v>6423</v>
      </c>
      <c r="N125" s="1" t="s">
        <v>6424</v>
      </c>
      <c r="O125" s="1">
        <v>81346460404</v>
      </c>
      <c r="P125" s="1" t="s">
        <v>5710</v>
      </c>
      <c r="Q125" s="1">
        <v>-2</v>
      </c>
    </row>
    <row r="126" spans="1:17" ht="12.75">
      <c r="A126" s="3">
        <v>45478.657997685186</v>
      </c>
      <c r="B126" s="23" t="s">
        <v>6425</v>
      </c>
      <c r="C126" s="1">
        <v>6372</v>
      </c>
      <c r="D126" s="1" t="s">
        <v>6426</v>
      </c>
      <c r="E126" s="1" t="s">
        <v>6427</v>
      </c>
      <c r="F126" s="1" t="s">
        <v>6428</v>
      </c>
      <c r="H126" s="1" t="s">
        <v>5764</v>
      </c>
      <c r="I126" s="1" t="s">
        <v>5704</v>
      </c>
      <c r="J126" s="1" t="s">
        <v>5705</v>
      </c>
      <c r="K126" s="1" t="s">
        <v>5706</v>
      </c>
      <c r="L126" s="1" t="s">
        <v>5765</v>
      </c>
      <c r="M126" s="1" t="s">
        <v>6429</v>
      </c>
      <c r="N126" s="1" t="s">
        <v>6430</v>
      </c>
      <c r="O126" s="1">
        <v>81349780740</v>
      </c>
      <c r="P126" s="1" t="s">
        <v>5710</v>
      </c>
      <c r="Q126" s="1">
        <v>-83</v>
      </c>
    </row>
    <row r="127" spans="1:17" ht="12.75">
      <c r="A127" s="3">
        <v>45488.491782407407</v>
      </c>
      <c r="B127" s="23" t="s">
        <v>6431</v>
      </c>
      <c r="C127" s="1">
        <v>3321</v>
      </c>
      <c r="D127" s="1" t="s">
        <v>387</v>
      </c>
      <c r="E127" s="1" t="s">
        <v>6432</v>
      </c>
      <c r="F127" s="1" t="s">
        <v>6433</v>
      </c>
      <c r="H127" s="1" t="s">
        <v>5737</v>
      </c>
      <c r="I127" s="1" t="s">
        <v>5729</v>
      </c>
      <c r="J127" s="1" t="s">
        <v>5705</v>
      </c>
      <c r="K127" s="1" t="s">
        <v>5706</v>
      </c>
      <c r="L127" s="1" t="s">
        <v>5739</v>
      </c>
      <c r="M127" s="1" t="s">
        <v>6434</v>
      </c>
      <c r="N127" s="1" t="s">
        <v>6435</v>
      </c>
      <c r="O127" s="1">
        <v>82310362369</v>
      </c>
      <c r="P127" s="1" t="s">
        <v>5710</v>
      </c>
      <c r="Q127" s="1">
        <v>-14</v>
      </c>
    </row>
    <row r="128" spans="1:17" ht="12.75">
      <c r="A128" s="3">
        <v>45482.695439814815</v>
      </c>
      <c r="B128" s="23" t="s">
        <v>6436</v>
      </c>
      <c r="C128" s="1">
        <v>3500</v>
      </c>
      <c r="D128" s="1" t="s">
        <v>641</v>
      </c>
      <c r="E128" s="1" t="s">
        <v>6437</v>
      </c>
      <c r="F128" s="1" t="s">
        <v>6438</v>
      </c>
      <c r="H128" s="1" t="s">
        <v>5737</v>
      </c>
      <c r="I128" s="1" t="s">
        <v>5729</v>
      </c>
      <c r="J128" s="1" t="s">
        <v>5705</v>
      </c>
      <c r="K128" s="1" t="s">
        <v>5706</v>
      </c>
      <c r="L128" s="1" t="s">
        <v>5739</v>
      </c>
      <c r="M128" s="1" t="s">
        <v>6439</v>
      </c>
      <c r="N128" s="1" t="s">
        <v>6440</v>
      </c>
      <c r="O128" s="1">
        <v>81340853520</v>
      </c>
      <c r="P128" s="1" t="s">
        <v>5710</v>
      </c>
      <c r="Q128" s="1">
        <v>-2</v>
      </c>
    </row>
    <row r="129" spans="1:17" ht="12.75">
      <c r="A129" s="3">
        <v>45477.628796296296</v>
      </c>
      <c r="B129" s="23" t="s">
        <v>6441</v>
      </c>
      <c r="C129" s="1">
        <v>3304</v>
      </c>
      <c r="D129" s="1" t="s">
        <v>424</v>
      </c>
      <c r="E129" s="1" t="s">
        <v>6442</v>
      </c>
      <c r="F129" s="1" t="s">
        <v>6443</v>
      </c>
      <c r="H129" s="1" t="s">
        <v>6444</v>
      </c>
      <c r="I129" s="1" t="s">
        <v>5729</v>
      </c>
      <c r="J129" s="1" t="s">
        <v>5738</v>
      </c>
      <c r="K129" s="1" t="s">
        <v>5706</v>
      </c>
      <c r="L129" s="1" t="s">
        <v>5707</v>
      </c>
      <c r="M129" s="1" t="s">
        <v>6445</v>
      </c>
      <c r="N129" s="1" t="s">
        <v>6446</v>
      </c>
      <c r="O129" s="1">
        <v>82137138338</v>
      </c>
      <c r="P129" s="1" t="s">
        <v>5710</v>
      </c>
      <c r="Q129" s="1">
        <v>-1</v>
      </c>
    </row>
    <row r="130" spans="1:17" ht="12.75">
      <c r="A130" s="3">
        <v>45482.616608796299</v>
      </c>
      <c r="B130" s="23" t="s">
        <v>6447</v>
      </c>
      <c r="C130" s="1">
        <v>3521</v>
      </c>
      <c r="D130" s="1" t="s">
        <v>724</v>
      </c>
      <c r="E130" s="1" t="s">
        <v>6448</v>
      </c>
      <c r="F130" s="1" t="s">
        <v>6449</v>
      </c>
      <c r="H130" s="1" t="s">
        <v>5737</v>
      </c>
      <c r="I130" s="1" t="s">
        <v>5729</v>
      </c>
      <c r="J130" s="1" t="s">
        <v>5705</v>
      </c>
      <c r="K130" s="1" t="s">
        <v>5706</v>
      </c>
      <c r="L130" s="1" t="s">
        <v>5739</v>
      </c>
      <c r="M130" s="1" t="s">
        <v>6450</v>
      </c>
      <c r="N130" s="1" t="s">
        <v>6451</v>
      </c>
      <c r="O130" s="1">
        <v>85725017594</v>
      </c>
      <c r="P130" s="1" t="s">
        <v>5710</v>
      </c>
      <c r="Q130" s="1">
        <v>-120</v>
      </c>
    </row>
    <row r="131" spans="1:17" ht="12.75">
      <c r="A131" s="3">
        <v>45482.616238425922</v>
      </c>
      <c r="B131" s="23" t="s">
        <v>6452</v>
      </c>
      <c r="C131" s="1">
        <v>3505</v>
      </c>
      <c r="D131" s="1" t="s">
        <v>629</v>
      </c>
      <c r="E131" s="1" t="s">
        <v>6453</v>
      </c>
      <c r="F131" s="1" t="s">
        <v>6454</v>
      </c>
      <c r="H131" s="1" t="s">
        <v>6238</v>
      </c>
      <c r="I131" s="1" t="s">
        <v>5704</v>
      </c>
      <c r="J131" s="1" t="s">
        <v>5705</v>
      </c>
      <c r="K131" s="1" t="s">
        <v>5753</v>
      </c>
      <c r="L131" s="1" t="s">
        <v>5739</v>
      </c>
      <c r="M131" s="1" t="s">
        <v>6455</v>
      </c>
      <c r="N131" s="1" t="s">
        <v>6456</v>
      </c>
      <c r="O131" s="1">
        <v>85216383828</v>
      </c>
      <c r="P131" s="1" t="s">
        <v>5710</v>
      </c>
      <c r="Q131" s="1">
        <v>-108</v>
      </c>
    </row>
    <row r="132" spans="1:17" ht="12.75">
      <c r="A132" s="3">
        <v>45482.636400462965</v>
      </c>
      <c r="B132" s="23" t="s">
        <v>6457</v>
      </c>
      <c r="C132" s="1">
        <v>3527</v>
      </c>
      <c r="D132" s="1" t="s">
        <v>635</v>
      </c>
      <c r="E132" s="1" t="s">
        <v>6458</v>
      </c>
      <c r="F132" s="1" t="s">
        <v>6459</v>
      </c>
      <c r="H132" s="1" t="s">
        <v>5737</v>
      </c>
      <c r="I132" s="1" t="s">
        <v>5729</v>
      </c>
      <c r="J132" s="1" t="s">
        <v>5705</v>
      </c>
      <c r="K132" s="1" t="s">
        <v>5706</v>
      </c>
      <c r="L132" s="1" t="s">
        <v>5739</v>
      </c>
      <c r="M132" s="1" t="s">
        <v>6460</v>
      </c>
      <c r="N132" s="1" t="s">
        <v>6461</v>
      </c>
      <c r="O132" s="1">
        <v>8562853281</v>
      </c>
      <c r="P132" s="1" t="s">
        <v>5710</v>
      </c>
      <c r="Q132" s="1">
        <v>-228</v>
      </c>
    </row>
    <row r="133" spans="1:17" ht="12.75">
      <c r="A133" s="3">
        <v>45488.640115740738</v>
      </c>
      <c r="B133" s="23" t="s">
        <v>6462</v>
      </c>
      <c r="C133" s="1">
        <v>7200</v>
      </c>
      <c r="D133" s="1" t="s">
        <v>875</v>
      </c>
      <c r="E133" s="1" t="s">
        <v>6463</v>
      </c>
      <c r="F133" s="1" t="s">
        <v>6464</v>
      </c>
      <c r="H133" s="1" t="s">
        <v>6465</v>
      </c>
      <c r="I133" s="1" t="s">
        <v>5704</v>
      </c>
      <c r="J133" s="1" t="s">
        <v>5705</v>
      </c>
      <c r="K133" s="1" t="s">
        <v>5706</v>
      </c>
      <c r="L133" s="1" t="s">
        <v>5707</v>
      </c>
      <c r="M133" s="1" t="s">
        <v>6466</v>
      </c>
      <c r="N133" s="1" t="s">
        <v>6467</v>
      </c>
      <c r="O133" s="1">
        <v>81314798313</v>
      </c>
      <c r="P133" s="1" t="s">
        <v>5710</v>
      </c>
      <c r="Q133" s="1">
        <v>-60</v>
      </c>
    </row>
    <row r="134" spans="1:17" ht="12.75">
      <c r="A134" s="3">
        <v>45488.45107638889</v>
      </c>
      <c r="B134" s="23" t="s">
        <v>6468</v>
      </c>
      <c r="C134" s="1">
        <v>3303</v>
      </c>
      <c r="D134" s="1" t="s">
        <v>419</v>
      </c>
      <c r="E134" s="1" t="s">
        <v>6469</v>
      </c>
      <c r="F134" s="1" t="s">
        <v>6470</v>
      </c>
      <c r="H134" s="1" t="s">
        <v>6238</v>
      </c>
      <c r="I134" s="1" t="s">
        <v>5729</v>
      </c>
      <c r="J134" s="1" t="s">
        <v>5705</v>
      </c>
      <c r="K134" s="1" t="s">
        <v>5753</v>
      </c>
      <c r="L134" s="1" t="s">
        <v>5739</v>
      </c>
      <c r="M134" s="1" t="s">
        <v>6471</v>
      </c>
      <c r="N134" s="1" t="s">
        <v>6472</v>
      </c>
      <c r="O134" s="1">
        <v>85293537722</v>
      </c>
      <c r="P134" s="1" t="s">
        <v>5710</v>
      </c>
      <c r="Q134" s="1">
        <v>-23</v>
      </c>
    </row>
    <row r="135" spans="1:17" ht="12.75">
      <c r="A135" s="3">
        <v>45483.362638888888</v>
      </c>
      <c r="B135" s="23" t="s">
        <v>6473</v>
      </c>
      <c r="C135" s="1">
        <v>3500</v>
      </c>
      <c r="D135" s="1" t="s">
        <v>641</v>
      </c>
      <c r="E135" s="1" t="s">
        <v>6474</v>
      </c>
      <c r="F135" s="1" t="s">
        <v>6475</v>
      </c>
      <c r="H135" s="1" t="s">
        <v>5737</v>
      </c>
      <c r="I135" s="1" t="s">
        <v>5729</v>
      </c>
      <c r="J135" s="1" t="s">
        <v>5705</v>
      </c>
      <c r="K135" s="1" t="s">
        <v>5753</v>
      </c>
      <c r="L135" s="1" t="s">
        <v>5739</v>
      </c>
      <c r="M135" s="1" t="s">
        <v>6476</v>
      </c>
      <c r="N135" s="1" t="s">
        <v>6477</v>
      </c>
      <c r="O135" s="1">
        <v>81320320404</v>
      </c>
      <c r="P135" s="1" t="s">
        <v>5710</v>
      </c>
      <c r="Q135" s="1">
        <v>-50</v>
      </c>
    </row>
    <row r="136" spans="1:17" ht="12.75">
      <c r="A136" s="3">
        <v>45481.417442129627</v>
      </c>
      <c r="B136" s="23" t="s">
        <v>6478</v>
      </c>
      <c r="C136" s="1">
        <v>2172</v>
      </c>
      <c r="D136" s="1" t="s">
        <v>6479</v>
      </c>
      <c r="E136" s="1" t="s">
        <v>6480</v>
      </c>
      <c r="F136" s="1" t="s">
        <v>6481</v>
      </c>
      <c r="H136" s="1" t="s">
        <v>6238</v>
      </c>
      <c r="I136" s="1" t="s">
        <v>5704</v>
      </c>
      <c r="J136" s="1" t="s">
        <v>5705</v>
      </c>
      <c r="K136" s="1" t="s">
        <v>5706</v>
      </c>
      <c r="L136" s="1" t="s">
        <v>5707</v>
      </c>
      <c r="M136" s="1" t="s">
        <v>6482</v>
      </c>
      <c r="N136" s="1" t="s">
        <v>6483</v>
      </c>
      <c r="O136" s="1">
        <v>82174454080</v>
      </c>
      <c r="P136" s="1" t="s">
        <v>5710</v>
      </c>
      <c r="Q136" s="1">
        <v>-58</v>
      </c>
    </row>
    <row r="137" spans="1:17" ht="12.75">
      <c r="A137" s="3">
        <v>45483.60497685185</v>
      </c>
      <c r="B137" s="23" t="s">
        <v>6484</v>
      </c>
      <c r="C137" s="1">
        <v>7407</v>
      </c>
      <c r="D137" s="1" t="s">
        <v>908</v>
      </c>
      <c r="E137" s="1" t="s">
        <v>6485</v>
      </c>
      <c r="F137" s="1" t="s">
        <v>6486</v>
      </c>
      <c r="H137" s="1" t="s">
        <v>6238</v>
      </c>
      <c r="I137" s="1" t="s">
        <v>5729</v>
      </c>
      <c r="J137" s="1" t="s">
        <v>5705</v>
      </c>
      <c r="K137" s="1" t="s">
        <v>5706</v>
      </c>
      <c r="L137" s="1" t="s">
        <v>5739</v>
      </c>
      <c r="M137" s="1" t="s">
        <v>6487</v>
      </c>
      <c r="N137" s="1" t="s">
        <v>6488</v>
      </c>
      <c r="O137" s="1">
        <v>82191918081</v>
      </c>
      <c r="P137" s="1" t="s">
        <v>5710</v>
      </c>
      <c r="Q137" s="1">
        <v>-15</v>
      </c>
    </row>
    <row r="138" spans="1:17" ht="12.75">
      <c r="A138" s="3">
        <v>45482.377881944441</v>
      </c>
      <c r="B138" s="23" t="s">
        <v>6489</v>
      </c>
      <c r="C138" s="1">
        <v>3306</v>
      </c>
      <c r="D138" s="1" t="s">
        <v>438</v>
      </c>
      <c r="E138" s="1" t="s">
        <v>6490</v>
      </c>
      <c r="F138" s="1" t="s">
        <v>6491</v>
      </c>
      <c r="H138" s="1" t="s">
        <v>5737</v>
      </c>
      <c r="I138" s="1" t="s">
        <v>5704</v>
      </c>
      <c r="J138" s="1" t="s">
        <v>5705</v>
      </c>
      <c r="K138" s="1" t="s">
        <v>5706</v>
      </c>
      <c r="L138" s="1" t="s">
        <v>5739</v>
      </c>
      <c r="M138" s="1" t="s">
        <v>6492</v>
      </c>
      <c r="N138" s="1" t="s">
        <v>6493</v>
      </c>
      <c r="O138" s="1">
        <v>85647097440</v>
      </c>
      <c r="P138" s="1" t="s">
        <v>5710</v>
      </c>
      <c r="Q138" s="1">
        <v>-36</v>
      </c>
    </row>
    <row r="139" spans="1:17" ht="12.75">
      <c r="A139" s="3">
        <v>45481.581875000003</v>
      </c>
      <c r="B139" s="23" t="s">
        <v>6494</v>
      </c>
      <c r="C139" s="1">
        <v>3324</v>
      </c>
      <c r="D139" s="1" t="s">
        <v>394</v>
      </c>
      <c r="E139" s="1" t="s">
        <v>6495</v>
      </c>
      <c r="F139" s="1" t="s">
        <v>6496</v>
      </c>
      <c r="H139" s="1" t="s">
        <v>6497</v>
      </c>
      <c r="I139" s="1" t="s">
        <v>5729</v>
      </c>
      <c r="J139" s="1" t="s">
        <v>5705</v>
      </c>
      <c r="K139" s="1" t="s">
        <v>5706</v>
      </c>
      <c r="L139" s="1" t="s">
        <v>5707</v>
      </c>
      <c r="M139" s="1" t="s">
        <v>6498</v>
      </c>
      <c r="N139" s="1" t="s">
        <v>6499</v>
      </c>
      <c r="O139" s="1">
        <v>81267409935</v>
      </c>
      <c r="P139" s="1" t="s">
        <v>5710</v>
      </c>
      <c r="Q139" s="1">
        <v>-98</v>
      </c>
    </row>
    <row r="140" spans="1:17" ht="12.75">
      <c r="A140" s="3">
        <v>45482.538391203707</v>
      </c>
      <c r="B140" s="23" t="s">
        <v>6500</v>
      </c>
      <c r="C140" s="1">
        <v>3500</v>
      </c>
      <c r="D140" s="1" t="s">
        <v>641</v>
      </c>
      <c r="E140" s="1" t="s">
        <v>6501</v>
      </c>
      <c r="F140" s="1" t="s">
        <v>6502</v>
      </c>
      <c r="H140" s="1" t="s">
        <v>6503</v>
      </c>
      <c r="I140" s="1" t="s">
        <v>5704</v>
      </c>
      <c r="J140" s="1" t="s">
        <v>5705</v>
      </c>
      <c r="K140" s="1" t="s">
        <v>5706</v>
      </c>
      <c r="L140" s="1" t="s">
        <v>5707</v>
      </c>
      <c r="M140" s="1" t="s">
        <v>6504</v>
      </c>
      <c r="N140" s="1" t="s">
        <v>6505</v>
      </c>
      <c r="O140" s="1">
        <v>85646348005</v>
      </c>
      <c r="P140" s="1" t="s">
        <v>5710</v>
      </c>
      <c r="Q140" s="1">
        <v>-184</v>
      </c>
    </row>
    <row r="141" spans="1:17" ht="12.75">
      <c r="A141" s="3">
        <v>45483.55673611111</v>
      </c>
      <c r="B141" s="23" t="s">
        <v>6506</v>
      </c>
      <c r="C141" s="1">
        <v>7409</v>
      </c>
      <c r="D141" s="1" t="s">
        <v>912</v>
      </c>
      <c r="E141" s="1" t="s">
        <v>6507</v>
      </c>
      <c r="F141" s="1" t="s">
        <v>6508</v>
      </c>
      <c r="H141" s="1" t="s">
        <v>5737</v>
      </c>
      <c r="I141" s="1" t="s">
        <v>5729</v>
      </c>
      <c r="J141" s="1" t="s">
        <v>5705</v>
      </c>
      <c r="K141" s="1" t="s">
        <v>5706</v>
      </c>
      <c r="L141" s="1" t="s">
        <v>5739</v>
      </c>
      <c r="M141" s="1" t="s">
        <v>6509</v>
      </c>
      <c r="N141" s="1" t="s">
        <v>6510</v>
      </c>
      <c r="O141" s="1">
        <v>82311753750</v>
      </c>
      <c r="P141" s="1" t="s">
        <v>5710</v>
      </c>
      <c r="Q141" s="1">
        <v>-1</v>
      </c>
    </row>
    <row r="142" spans="1:17" ht="12.75">
      <c r="A142" s="3">
        <v>45485.738310185188</v>
      </c>
      <c r="B142" s="23" t="s">
        <v>6511</v>
      </c>
      <c r="C142" s="1">
        <v>3101</v>
      </c>
      <c r="D142" s="1" t="s">
        <v>259</v>
      </c>
      <c r="E142" s="1" t="s">
        <v>6512</v>
      </c>
      <c r="F142" s="1" t="s">
        <v>6513</v>
      </c>
      <c r="H142" s="1" t="s">
        <v>6497</v>
      </c>
      <c r="I142" s="1" t="s">
        <v>5729</v>
      </c>
      <c r="J142" s="1" t="s">
        <v>5738</v>
      </c>
      <c r="K142" s="1" t="s">
        <v>5706</v>
      </c>
      <c r="L142" s="1" t="s">
        <v>5707</v>
      </c>
      <c r="M142" s="1" t="s">
        <v>6514</v>
      </c>
      <c r="N142" s="1" t="s">
        <v>6515</v>
      </c>
      <c r="O142" s="1">
        <v>82294757757</v>
      </c>
      <c r="P142" s="1" t="s">
        <v>5710</v>
      </c>
      <c r="Q142" s="1">
        <v>-54</v>
      </c>
    </row>
    <row r="143" spans="1:17" ht="12.75">
      <c r="A143" s="3">
        <v>45488.39267361111</v>
      </c>
      <c r="B143" s="23" t="s">
        <v>6516</v>
      </c>
      <c r="C143" s="1">
        <v>1700</v>
      </c>
      <c r="D143" s="1" t="s">
        <v>182</v>
      </c>
      <c r="E143" s="1" t="s">
        <v>6517</v>
      </c>
      <c r="F143" s="1" t="s">
        <v>6518</v>
      </c>
      <c r="H143" s="1" t="s">
        <v>6085</v>
      </c>
      <c r="I143" s="1" t="s">
        <v>5729</v>
      </c>
      <c r="J143" s="1" t="s">
        <v>5705</v>
      </c>
      <c r="K143" s="1" t="s">
        <v>5753</v>
      </c>
      <c r="L143" s="1" t="s">
        <v>5739</v>
      </c>
      <c r="M143" s="1" t="s">
        <v>6519</v>
      </c>
      <c r="N143" s="1" t="s">
        <v>6520</v>
      </c>
      <c r="O143" s="1">
        <v>85311944158</v>
      </c>
      <c r="P143" s="1" t="s">
        <v>5710</v>
      </c>
      <c r="Q143" s="1">
        <v>-150</v>
      </c>
    </row>
    <row r="144" spans="1:17" ht="12.75">
      <c r="A144" s="3">
        <v>45479.375428240739</v>
      </c>
      <c r="B144" s="23" t="s">
        <v>6521</v>
      </c>
      <c r="C144" s="1">
        <v>1373</v>
      </c>
      <c r="D144" s="1" t="s">
        <v>6522</v>
      </c>
      <c r="E144" s="1" t="s">
        <v>6523</v>
      </c>
      <c r="F144" s="1" t="s">
        <v>6524</v>
      </c>
      <c r="H144" s="1" t="s">
        <v>5737</v>
      </c>
      <c r="I144" s="1" t="s">
        <v>5729</v>
      </c>
      <c r="J144" s="1" t="s">
        <v>5705</v>
      </c>
      <c r="K144" s="1" t="s">
        <v>5706</v>
      </c>
      <c r="L144" s="1" t="s">
        <v>5739</v>
      </c>
      <c r="M144" s="1" t="s">
        <v>6525</v>
      </c>
      <c r="N144" s="1" t="s">
        <v>6526</v>
      </c>
      <c r="O144" s="1">
        <v>85319076559</v>
      </c>
      <c r="P144" s="1" t="s">
        <v>5710</v>
      </c>
      <c r="Q144" s="1">
        <v>-135</v>
      </c>
    </row>
    <row r="145" spans="1:17" ht="12.75">
      <c r="A145" s="3">
        <v>45482.387569444443</v>
      </c>
      <c r="B145" s="23" t="s">
        <v>6527</v>
      </c>
      <c r="C145" s="1">
        <v>5103</v>
      </c>
      <c r="D145" s="1" t="s">
        <v>789</v>
      </c>
      <c r="E145" s="1" t="s">
        <v>6528</v>
      </c>
      <c r="F145" s="1" t="s">
        <v>6529</v>
      </c>
      <c r="H145" s="1" t="s">
        <v>6530</v>
      </c>
      <c r="I145" s="1" t="s">
        <v>5704</v>
      </c>
      <c r="J145" s="1" t="s">
        <v>5705</v>
      </c>
      <c r="K145" s="1" t="s">
        <v>5706</v>
      </c>
      <c r="L145" s="1" t="s">
        <v>5707</v>
      </c>
      <c r="M145" s="1" t="s">
        <v>6531</v>
      </c>
      <c r="N145" s="1" t="s">
        <v>6532</v>
      </c>
      <c r="O145" s="1">
        <v>87861915889</v>
      </c>
      <c r="P145" s="1" t="s">
        <v>5710</v>
      </c>
      <c r="Q145" s="1">
        <v>-255</v>
      </c>
    </row>
    <row r="146" spans="1:17" ht="12.75">
      <c r="A146" s="3">
        <v>45488.38890046296</v>
      </c>
      <c r="B146" s="23" t="s">
        <v>6533</v>
      </c>
      <c r="C146" s="1">
        <v>6201</v>
      </c>
      <c r="D146" s="1" t="s">
        <v>848</v>
      </c>
      <c r="E146" s="1" t="s">
        <v>6534</v>
      </c>
      <c r="F146" s="1" t="s">
        <v>6535</v>
      </c>
      <c r="H146" s="1" t="s">
        <v>5752</v>
      </c>
      <c r="I146" s="1" t="s">
        <v>5704</v>
      </c>
      <c r="J146" s="1" t="s">
        <v>5705</v>
      </c>
      <c r="K146" s="1" t="s">
        <v>5706</v>
      </c>
      <c r="L146" s="1" t="s">
        <v>5739</v>
      </c>
      <c r="M146" s="1" t="s">
        <v>6536</v>
      </c>
      <c r="N146" s="1" t="s">
        <v>6537</v>
      </c>
      <c r="O146" s="1">
        <v>82194650922</v>
      </c>
      <c r="P146" s="1" t="s">
        <v>5710</v>
      </c>
      <c r="Q146" s="1">
        <v>-474</v>
      </c>
    </row>
    <row r="147" spans="1:17" ht="12.75">
      <c r="A147" s="3">
        <v>45488.387280092589</v>
      </c>
      <c r="B147" s="23" t="s">
        <v>6538</v>
      </c>
      <c r="C147" s="1">
        <v>3171</v>
      </c>
      <c r="D147" s="1" t="s">
        <v>267</v>
      </c>
      <c r="E147" s="1" t="s">
        <v>6539</v>
      </c>
      <c r="F147" s="1" t="s">
        <v>6540</v>
      </c>
      <c r="G147" s="1" t="s">
        <v>1191</v>
      </c>
      <c r="H147" s="1" t="s">
        <v>5752</v>
      </c>
      <c r="I147" s="1" t="s">
        <v>5729</v>
      </c>
      <c r="J147" s="1" t="s">
        <v>5705</v>
      </c>
      <c r="K147" s="1" t="s">
        <v>5706</v>
      </c>
      <c r="L147" s="1" t="s">
        <v>5739</v>
      </c>
      <c r="M147" s="1" t="s">
        <v>6541</v>
      </c>
      <c r="N147" s="1" t="s">
        <v>6542</v>
      </c>
      <c r="O147" s="1">
        <v>81380197832</v>
      </c>
      <c r="P147" s="1" t="s">
        <v>5710</v>
      </c>
      <c r="Q147" s="1">
        <v>-163</v>
      </c>
    </row>
    <row r="148" spans="1:17" ht="12.75">
      <c r="A148" s="3">
        <v>45482.366782407407</v>
      </c>
      <c r="B148" s="23" t="s">
        <v>6543</v>
      </c>
      <c r="C148" s="1">
        <v>5106</v>
      </c>
      <c r="D148" s="1" t="s">
        <v>793</v>
      </c>
      <c r="E148" s="1" t="s">
        <v>6544</v>
      </c>
      <c r="F148" s="1" t="s">
        <v>6545</v>
      </c>
      <c r="H148" s="1" t="s">
        <v>5752</v>
      </c>
      <c r="I148" s="1" t="s">
        <v>5729</v>
      </c>
      <c r="J148" s="1" t="s">
        <v>5705</v>
      </c>
      <c r="K148" s="1" t="s">
        <v>5706</v>
      </c>
      <c r="L148" s="1" t="s">
        <v>5739</v>
      </c>
      <c r="M148" s="1" t="s">
        <v>6546</v>
      </c>
      <c r="N148" s="1" t="s">
        <v>6547</v>
      </c>
      <c r="O148" s="1">
        <v>81236009383</v>
      </c>
      <c r="P148" s="1" t="s">
        <v>5710</v>
      </c>
      <c r="Q148" s="1">
        <v>-82</v>
      </c>
    </row>
    <row r="149" spans="1:17" ht="12.75">
      <c r="A149" s="3">
        <v>45486.455509259256</v>
      </c>
      <c r="B149" s="23" t="s">
        <v>6548</v>
      </c>
      <c r="C149" s="1">
        <v>3175</v>
      </c>
      <c r="D149" s="1" t="s">
        <v>310</v>
      </c>
      <c r="E149" s="1" t="s">
        <v>6549</v>
      </c>
      <c r="F149" s="1" t="s">
        <v>6550</v>
      </c>
      <c r="H149" s="1" t="s">
        <v>5752</v>
      </c>
      <c r="I149" s="1" t="s">
        <v>5729</v>
      </c>
      <c r="J149" s="1" t="s">
        <v>5705</v>
      </c>
      <c r="K149" s="1" t="s">
        <v>5706</v>
      </c>
      <c r="L149" s="1" t="s">
        <v>5765</v>
      </c>
      <c r="M149" s="1" t="s">
        <v>6551</v>
      </c>
      <c r="N149" s="1" t="s">
        <v>6552</v>
      </c>
      <c r="O149" s="1">
        <v>82198501385</v>
      </c>
      <c r="P149" s="1" t="s">
        <v>5710</v>
      </c>
      <c r="Q149" s="1">
        <v>-605</v>
      </c>
    </row>
    <row r="150" spans="1:17" ht="12.75">
      <c r="A150" s="3">
        <v>45488.364988425928</v>
      </c>
      <c r="B150" s="23" t="s">
        <v>6553</v>
      </c>
      <c r="C150" s="1">
        <v>1304</v>
      </c>
      <c r="D150" s="1" t="s">
        <v>110</v>
      </c>
      <c r="E150" s="1" t="s">
        <v>6554</v>
      </c>
      <c r="F150" s="1" t="s">
        <v>6555</v>
      </c>
      <c r="H150" s="1" t="s">
        <v>6556</v>
      </c>
      <c r="I150" s="1" t="s">
        <v>5704</v>
      </c>
      <c r="J150" s="1" t="s">
        <v>5705</v>
      </c>
      <c r="K150" s="1" t="s">
        <v>6063</v>
      </c>
      <c r="L150" s="1" t="s">
        <v>5765</v>
      </c>
      <c r="M150" s="1" t="s">
        <v>6557</v>
      </c>
      <c r="N150" s="1" t="s">
        <v>6558</v>
      </c>
      <c r="O150" s="1">
        <v>82391732150</v>
      </c>
      <c r="P150" s="1" t="s">
        <v>5710</v>
      </c>
      <c r="Q150" s="1">
        <v>-10010931</v>
      </c>
    </row>
    <row r="151" spans="1:17" ht="12.75">
      <c r="A151" s="3">
        <v>45483.383460648147</v>
      </c>
      <c r="B151" s="23" t="s">
        <v>6559</v>
      </c>
      <c r="C151" s="1">
        <v>3510</v>
      </c>
      <c r="D151" s="1" t="s">
        <v>693</v>
      </c>
      <c r="E151" s="1" t="s">
        <v>6560</v>
      </c>
      <c r="F151" s="1" t="s">
        <v>6561</v>
      </c>
      <c r="H151" s="1" t="s">
        <v>5838</v>
      </c>
      <c r="I151" s="1" t="s">
        <v>5704</v>
      </c>
      <c r="J151" s="1" t="s">
        <v>5738</v>
      </c>
      <c r="K151" s="1" t="s">
        <v>5706</v>
      </c>
      <c r="L151" s="1" t="s">
        <v>5707</v>
      </c>
      <c r="M151" s="1" t="s">
        <v>6562</v>
      </c>
      <c r="N151" s="1" t="s">
        <v>6563</v>
      </c>
      <c r="O151" s="1">
        <v>85237923152</v>
      </c>
      <c r="P151" s="1" t="s">
        <v>5710</v>
      </c>
      <c r="Q151" s="1">
        <v>-3050053160</v>
      </c>
    </row>
    <row r="152" spans="1:17" ht="12.75">
      <c r="A152" s="3">
        <v>45488.397916666669</v>
      </c>
      <c r="B152" s="23" t="s">
        <v>6564</v>
      </c>
      <c r="C152" s="1">
        <v>3203</v>
      </c>
      <c r="D152" s="1" t="s">
        <v>335</v>
      </c>
      <c r="E152" s="1" t="s">
        <v>6565</v>
      </c>
      <c r="F152" s="1" t="s">
        <v>6566</v>
      </c>
      <c r="H152" s="1" t="s">
        <v>6049</v>
      </c>
      <c r="I152" s="1" t="s">
        <v>5729</v>
      </c>
      <c r="J152" s="1" t="s">
        <v>5738</v>
      </c>
      <c r="K152" s="1" t="s">
        <v>5753</v>
      </c>
      <c r="L152" s="1" t="s">
        <v>5765</v>
      </c>
      <c r="M152" s="1" t="s">
        <v>6567</v>
      </c>
      <c r="N152" s="1" t="s">
        <v>6568</v>
      </c>
      <c r="O152" s="1">
        <v>81910367111</v>
      </c>
      <c r="P152" s="1" t="s">
        <v>5710</v>
      </c>
      <c r="Q152" s="1">
        <v>3400123210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G1:T170"/>
  <sheetViews>
    <sheetView workbookViewId="0"/>
  </sheetViews>
  <sheetFormatPr defaultRowHeight="15"/>
  <sheetData>
    <row r="1" spans="7:20" ht="12.75">
      <c r="G1" s="1" t="s">
        <v>5</v>
      </c>
      <c r="H1" s="1" t="s">
        <v>1108</v>
      </c>
      <c r="I1" s="1" t="s">
        <v>7</v>
      </c>
      <c r="J1" s="1" t="s">
        <v>8</v>
      </c>
      <c r="K1" s="1" t="s">
        <v>942</v>
      </c>
      <c r="M1" s="1" t="s">
        <v>6569</v>
      </c>
      <c r="N1" s="1" t="s">
        <v>7</v>
      </c>
      <c r="O1" s="1" t="s">
        <v>6570</v>
      </c>
      <c r="P1" s="1" t="s">
        <v>6571</v>
      </c>
      <c r="R1" s="1" t="s">
        <v>6569</v>
      </c>
      <c r="S1" s="1" t="s">
        <v>6570</v>
      </c>
      <c r="T1" s="1" t="s">
        <v>6571</v>
      </c>
    </row>
    <row r="2" spans="7:20" ht="12.75">
      <c r="G2" s="1" t="s">
        <v>223</v>
      </c>
      <c r="H2" s="1" t="s">
        <v>224</v>
      </c>
      <c r="I2" s="23" t="s">
        <v>225</v>
      </c>
      <c r="J2" s="1" t="s">
        <v>226</v>
      </c>
      <c r="K2" s="1">
        <v>31</v>
      </c>
      <c r="M2" s="1" t="s">
        <v>224</v>
      </c>
      <c r="N2" s="23" t="s">
        <v>225</v>
      </c>
      <c r="O2" s="1" t="s">
        <v>226</v>
      </c>
      <c r="P2" s="1">
        <v>31</v>
      </c>
      <c r="Q2" s="1">
        <v>1</v>
      </c>
      <c r="R2" s="1" t="s">
        <v>224</v>
      </c>
      <c r="S2" s="1" t="s">
        <v>277</v>
      </c>
      <c r="T2" s="1">
        <v>7</v>
      </c>
    </row>
    <row r="3" spans="7:20" ht="12.75">
      <c r="G3" s="1" t="s">
        <v>26</v>
      </c>
      <c r="H3" s="1" t="s">
        <v>27</v>
      </c>
      <c r="I3" s="23" t="s">
        <v>28</v>
      </c>
      <c r="J3" s="1" t="s">
        <v>29</v>
      </c>
      <c r="K3" s="1">
        <v>10</v>
      </c>
      <c r="M3" s="1" t="s">
        <v>27</v>
      </c>
      <c r="N3" s="23" t="s">
        <v>28</v>
      </c>
      <c r="O3" s="1" t="s">
        <v>29</v>
      </c>
      <c r="P3" s="1">
        <v>10</v>
      </c>
      <c r="Q3" s="1">
        <v>2</v>
      </c>
      <c r="R3" s="1" t="s">
        <v>369</v>
      </c>
      <c r="S3" s="1" t="s">
        <v>429</v>
      </c>
      <c r="T3" s="1">
        <v>7</v>
      </c>
    </row>
    <row r="4" spans="7:20" ht="12.75">
      <c r="G4" s="1" t="s">
        <v>223</v>
      </c>
      <c r="H4" s="1" t="s">
        <v>224</v>
      </c>
      <c r="I4" s="23" t="s">
        <v>285</v>
      </c>
      <c r="J4" s="1" t="s">
        <v>286</v>
      </c>
      <c r="K4" s="1">
        <v>9</v>
      </c>
      <c r="M4" s="1" t="s">
        <v>224</v>
      </c>
      <c r="N4" s="23" t="s">
        <v>285</v>
      </c>
      <c r="O4" s="1" t="s">
        <v>286</v>
      </c>
      <c r="P4" s="1">
        <v>9</v>
      </c>
      <c r="Q4" s="1">
        <v>3</v>
      </c>
      <c r="R4" s="1" t="s">
        <v>369</v>
      </c>
      <c r="S4" s="1" t="s">
        <v>463</v>
      </c>
      <c r="T4" s="1">
        <v>7</v>
      </c>
    </row>
    <row r="5" spans="7:20" ht="12.75">
      <c r="G5" s="1" t="s">
        <v>223</v>
      </c>
      <c r="H5" s="1" t="s">
        <v>224</v>
      </c>
      <c r="I5" s="23" t="s">
        <v>297</v>
      </c>
      <c r="J5" s="1" t="s">
        <v>298</v>
      </c>
      <c r="K5" s="1">
        <v>9</v>
      </c>
      <c r="M5" s="1" t="s">
        <v>224</v>
      </c>
      <c r="N5" s="23" t="s">
        <v>297</v>
      </c>
      <c r="O5" s="1" t="s">
        <v>298</v>
      </c>
      <c r="P5" s="1">
        <v>9</v>
      </c>
      <c r="Q5" s="1">
        <v>4</v>
      </c>
      <c r="R5" s="1" t="s">
        <v>369</v>
      </c>
      <c r="S5" s="1" t="s">
        <v>472</v>
      </c>
      <c r="T5" s="1">
        <v>7</v>
      </c>
    </row>
    <row r="6" spans="7:20" ht="12.75">
      <c r="G6" s="1" t="s">
        <v>223</v>
      </c>
      <c r="H6" s="1" t="s">
        <v>224</v>
      </c>
      <c r="I6" s="23" t="s">
        <v>266</v>
      </c>
      <c r="J6" s="1" t="s">
        <v>267</v>
      </c>
      <c r="K6" s="1">
        <v>8</v>
      </c>
      <c r="M6" s="1" t="s">
        <v>224</v>
      </c>
      <c r="N6" s="23" t="s">
        <v>266</v>
      </c>
      <c r="O6" s="1" t="s">
        <v>267</v>
      </c>
      <c r="P6" s="1">
        <v>8</v>
      </c>
      <c r="Q6" s="1">
        <v>5</v>
      </c>
      <c r="R6" s="1" t="s">
        <v>628</v>
      </c>
      <c r="S6" s="1" t="s">
        <v>676</v>
      </c>
      <c r="T6" s="1">
        <v>7</v>
      </c>
    </row>
    <row r="7" spans="7:20" ht="12.75">
      <c r="G7" s="1" t="s">
        <v>223</v>
      </c>
      <c r="H7" s="1" t="s">
        <v>224</v>
      </c>
      <c r="I7" s="23" t="s">
        <v>309</v>
      </c>
      <c r="J7" s="1" t="s">
        <v>310</v>
      </c>
      <c r="K7" s="1">
        <v>8</v>
      </c>
      <c r="M7" s="1" t="s">
        <v>224</v>
      </c>
      <c r="N7" s="23" t="s">
        <v>309</v>
      </c>
      <c r="O7" s="1" t="s">
        <v>310</v>
      </c>
      <c r="P7" s="1">
        <v>8</v>
      </c>
      <c r="Q7" s="1">
        <v>6</v>
      </c>
      <c r="R7" s="1" t="s">
        <v>628</v>
      </c>
      <c r="S7" s="1" t="s">
        <v>699</v>
      </c>
      <c r="T7" s="1">
        <v>7</v>
      </c>
    </row>
    <row r="8" spans="7:20" ht="12.75">
      <c r="G8" s="1" t="s">
        <v>319</v>
      </c>
      <c r="H8" s="1" t="s">
        <v>320</v>
      </c>
      <c r="I8" s="23" t="s">
        <v>348</v>
      </c>
      <c r="J8" s="1" t="s">
        <v>349</v>
      </c>
      <c r="K8" s="1">
        <v>8</v>
      </c>
      <c r="M8" s="1" t="s">
        <v>320</v>
      </c>
      <c r="N8" s="23" t="s">
        <v>348</v>
      </c>
      <c r="O8" s="1" t="s">
        <v>349</v>
      </c>
      <c r="P8" s="1">
        <v>8</v>
      </c>
      <c r="Q8" s="1">
        <v>7</v>
      </c>
      <c r="R8" s="1" t="s">
        <v>806</v>
      </c>
      <c r="S8" s="1" t="s">
        <v>808</v>
      </c>
      <c r="T8" s="1">
        <v>7</v>
      </c>
    </row>
    <row r="9" spans="7:20" ht="12.75">
      <c r="G9" s="1" t="s">
        <v>368</v>
      </c>
      <c r="H9" s="1" t="s">
        <v>369</v>
      </c>
      <c r="I9" s="23" t="s">
        <v>487</v>
      </c>
      <c r="J9" s="1" t="s">
        <v>488</v>
      </c>
      <c r="K9" s="1">
        <v>8</v>
      </c>
      <c r="M9" s="1" t="s">
        <v>369</v>
      </c>
      <c r="N9" s="23" t="s">
        <v>487</v>
      </c>
      <c r="O9" s="1" t="s">
        <v>488</v>
      </c>
      <c r="P9" s="1">
        <v>8</v>
      </c>
      <c r="Q9" s="1">
        <v>8</v>
      </c>
      <c r="R9" s="1" t="s">
        <v>27</v>
      </c>
      <c r="S9" s="1" t="s">
        <v>82</v>
      </c>
      <c r="T9" s="1">
        <v>6</v>
      </c>
    </row>
    <row r="10" spans="7:20" ht="12.75">
      <c r="G10" s="1" t="s">
        <v>577</v>
      </c>
      <c r="H10" s="1" t="s">
        <v>578</v>
      </c>
      <c r="I10" s="23" t="s">
        <v>592</v>
      </c>
      <c r="J10" s="1" t="s">
        <v>593</v>
      </c>
      <c r="K10" s="1">
        <v>8</v>
      </c>
      <c r="M10" s="1" t="s">
        <v>578</v>
      </c>
      <c r="N10" s="23" t="s">
        <v>592</v>
      </c>
      <c r="O10" s="1" t="s">
        <v>593</v>
      </c>
      <c r="P10" s="1">
        <v>8</v>
      </c>
      <c r="Q10" s="1">
        <f t="shared" ref="Q10:Q28" si="0">Q9+1</f>
        <v>9</v>
      </c>
      <c r="R10" s="1" t="s">
        <v>224</v>
      </c>
      <c r="S10" s="1" t="s">
        <v>259</v>
      </c>
      <c r="T10" s="1">
        <v>6</v>
      </c>
    </row>
    <row r="11" spans="7:20" ht="12.75">
      <c r="G11" s="1" t="s">
        <v>577</v>
      </c>
      <c r="H11" s="1" t="s">
        <v>578</v>
      </c>
      <c r="I11" s="23" t="s">
        <v>607</v>
      </c>
      <c r="J11" s="1" t="s">
        <v>608</v>
      </c>
      <c r="K11" s="1">
        <v>8</v>
      </c>
      <c r="M11" s="1" t="s">
        <v>578</v>
      </c>
      <c r="N11" s="23" t="s">
        <v>607</v>
      </c>
      <c r="O11" s="1" t="s">
        <v>608</v>
      </c>
      <c r="P11" s="1">
        <v>8</v>
      </c>
      <c r="Q11" s="1">
        <f t="shared" si="0"/>
        <v>10</v>
      </c>
      <c r="R11" s="1" t="s">
        <v>369</v>
      </c>
      <c r="S11" s="1" t="s">
        <v>373</v>
      </c>
      <c r="T11" s="1">
        <v>6</v>
      </c>
    </row>
    <row r="12" spans="7:20" ht="12.75">
      <c r="G12" s="1" t="s">
        <v>577</v>
      </c>
      <c r="H12" s="1" t="s">
        <v>578</v>
      </c>
      <c r="I12" s="23" t="s">
        <v>617</v>
      </c>
      <c r="J12" s="1" t="s">
        <v>618</v>
      </c>
      <c r="K12" s="1">
        <v>8</v>
      </c>
      <c r="M12" s="1" t="s">
        <v>578</v>
      </c>
      <c r="N12" s="23" t="s">
        <v>617</v>
      </c>
      <c r="O12" s="1" t="s">
        <v>618</v>
      </c>
      <c r="P12" s="1">
        <v>8</v>
      </c>
      <c r="Q12" s="1">
        <f t="shared" si="0"/>
        <v>11</v>
      </c>
      <c r="R12" s="1" t="s">
        <v>369</v>
      </c>
      <c r="S12" s="1" t="s">
        <v>438</v>
      </c>
      <c r="T12" s="1">
        <v>6</v>
      </c>
    </row>
    <row r="13" spans="7:20" ht="12.75">
      <c r="G13" s="1" t="s">
        <v>223</v>
      </c>
      <c r="H13" s="1" t="s">
        <v>224</v>
      </c>
      <c r="I13" s="23" t="s">
        <v>276</v>
      </c>
      <c r="J13" s="1" t="s">
        <v>277</v>
      </c>
      <c r="K13" s="1">
        <v>7</v>
      </c>
      <c r="M13" s="1" t="s">
        <v>224</v>
      </c>
      <c r="N13" s="23" t="s">
        <v>276</v>
      </c>
      <c r="O13" s="1" t="s">
        <v>277</v>
      </c>
      <c r="P13" s="1">
        <v>7</v>
      </c>
      <c r="Q13" s="1">
        <f t="shared" si="0"/>
        <v>12</v>
      </c>
      <c r="R13" s="1" t="s">
        <v>369</v>
      </c>
      <c r="S13" s="1" t="s">
        <v>376</v>
      </c>
      <c r="T13" s="1">
        <v>6</v>
      </c>
    </row>
    <row r="14" spans="7:20" ht="12.75">
      <c r="G14" s="1" t="s">
        <v>368</v>
      </c>
      <c r="H14" s="1" t="s">
        <v>369</v>
      </c>
      <c r="I14" s="23" t="s">
        <v>428</v>
      </c>
      <c r="J14" s="1" t="s">
        <v>429</v>
      </c>
      <c r="K14" s="1">
        <v>7</v>
      </c>
      <c r="M14" s="1" t="s">
        <v>369</v>
      </c>
      <c r="N14" s="23" t="s">
        <v>428</v>
      </c>
      <c r="O14" s="1" t="s">
        <v>429</v>
      </c>
      <c r="P14" s="1">
        <v>7</v>
      </c>
      <c r="Q14" s="1">
        <f t="shared" si="0"/>
        <v>13</v>
      </c>
      <c r="R14" s="1" t="s">
        <v>369</v>
      </c>
      <c r="S14" s="1" t="s">
        <v>498</v>
      </c>
      <c r="T14" s="1">
        <v>6</v>
      </c>
    </row>
    <row r="15" spans="7:20" ht="12.75">
      <c r="G15" s="1" t="s">
        <v>368</v>
      </c>
      <c r="H15" s="1" t="s">
        <v>369</v>
      </c>
      <c r="I15" s="23" t="s">
        <v>462</v>
      </c>
      <c r="J15" s="1" t="s">
        <v>463</v>
      </c>
      <c r="K15" s="1">
        <v>7</v>
      </c>
      <c r="M15" s="1" t="s">
        <v>369</v>
      </c>
      <c r="N15" s="23" t="s">
        <v>462</v>
      </c>
      <c r="O15" s="1" t="s">
        <v>463</v>
      </c>
      <c r="P15" s="1">
        <v>7</v>
      </c>
      <c r="Q15" s="1">
        <f t="shared" si="0"/>
        <v>14</v>
      </c>
      <c r="R15" s="1" t="s">
        <v>578</v>
      </c>
      <c r="S15" s="1" t="s">
        <v>580</v>
      </c>
      <c r="T15" s="1">
        <v>6</v>
      </c>
    </row>
    <row r="16" spans="7:20" ht="12.75">
      <c r="G16" s="1" t="s">
        <v>368</v>
      </c>
      <c r="H16" s="1" t="s">
        <v>369</v>
      </c>
      <c r="I16" s="23" t="s">
        <v>471</v>
      </c>
      <c r="J16" s="1" t="s">
        <v>472</v>
      </c>
      <c r="K16" s="1">
        <v>7</v>
      </c>
      <c r="M16" s="1" t="s">
        <v>369</v>
      </c>
      <c r="N16" s="23" t="s">
        <v>471</v>
      </c>
      <c r="O16" s="1" t="s">
        <v>472</v>
      </c>
      <c r="P16" s="1">
        <v>7</v>
      </c>
      <c r="Q16" s="1">
        <f t="shared" si="0"/>
        <v>15</v>
      </c>
      <c r="R16" s="1" t="s">
        <v>628</v>
      </c>
      <c r="S16" s="1" t="s">
        <v>661</v>
      </c>
      <c r="T16" s="1">
        <v>6</v>
      </c>
    </row>
    <row r="17" spans="7:20" ht="12.75">
      <c r="G17" s="1" t="s">
        <v>627</v>
      </c>
      <c r="H17" s="1" t="s">
        <v>628</v>
      </c>
      <c r="I17" s="23" t="s">
        <v>675</v>
      </c>
      <c r="J17" s="1" t="s">
        <v>676</v>
      </c>
      <c r="K17" s="1">
        <v>7</v>
      </c>
      <c r="M17" s="1" t="s">
        <v>628</v>
      </c>
      <c r="N17" s="23" t="s">
        <v>675</v>
      </c>
      <c r="O17" s="1" t="s">
        <v>676</v>
      </c>
      <c r="P17" s="1">
        <v>7</v>
      </c>
      <c r="Q17" s="1">
        <f t="shared" si="0"/>
        <v>16</v>
      </c>
      <c r="R17" s="1" t="s">
        <v>628</v>
      </c>
      <c r="S17" s="1" t="s">
        <v>747</v>
      </c>
      <c r="T17" s="1">
        <v>6</v>
      </c>
    </row>
    <row r="18" spans="7:20" ht="12.75">
      <c r="G18" s="1" t="s">
        <v>627</v>
      </c>
      <c r="H18" s="1" t="s">
        <v>628</v>
      </c>
      <c r="I18" s="23" t="s">
        <v>698</v>
      </c>
      <c r="J18" s="1" t="s">
        <v>699</v>
      </c>
      <c r="K18" s="1">
        <v>7</v>
      </c>
      <c r="M18" s="1" t="s">
        <v>628</v>
      </c>
      <c r="N18" s="23" t="s">
        <v>698</v>
      </c>
      <c r="O18" s="1" t="s">
        <v>699</v>
      </c>
      <c r="P18" s="1">
        <v>7</v>
      </c>
      <c r="Q18" s="1">
        <f t="shared" si="0"/>
        <v>17</v>
      </c>
    </row>
    <row r="19" spans="7:20" ht="12.75">
      <c r="G19" s="1" t="s">
        <v>805</v>
      </c>
      <c r="H19" s="1" t="s">
        <v>806</v>
      </c>
      <c r="I19" s="23" t="s">
        <v>807</v>
      </c>
      <c r="J19" s="1" t="s">
        <v>808</v>
      </c>
      <c r="K19" s="1">
        <v>7</v>
      </c>
      <c r="M19" s="1" t="s">
        <v>806</v>
      </c>
      <c r="N19" s="23" t="s">
        <v>807</v>
      </c>
      <c r="O19" s="1" t="s">
        <v>808</v>
      </c>
      <c r="P19" s="1">
        <v>7</v>
      </c>
      <c r="Q19" s="1">
        <f t="shared" si="0"/>
        <v>18</v>
      </c>
    </row>
    <row r="20" spans="7:20" ht="12.75">
      <c r="G20" s="1" t="s">
        <v>26</v>
      </c>
      <c r="H20" s="1" t="s">
        <v>27</v>
      </c>
      <c r="I20" s="23" t="s">
        <v>81</v>
      </c>
      <c r="J20" s="1" t="s">
        <v>82</v>
      </c>
      <c r="K20" s="1">
        <v>6</v>
      </c>
      <c r="M20" s="1" t="s">
        <v>27</v>
      </c>
      <c r="N20" s="23" t="s">
        <v>81</v>
      </c>
      <c r="O20" s="1" t="s">
        <v>82</v>
      </c>
      <c r="P20" s="1">
        <v>6</v>
      </c>
      <c r="Q20" s="1">
        <f t="shared" si="0"/>
        <v>19</v>
      </c>
    </row>
    <row r="21" spans="7:20" ht="12.75">
      <c r="G21" s="1" t="s">
        <v>223</v>
      </c>
      <c r="H21" s="1" t="s">
        <v>224</v>
      </c>
      <c r="I21" s="23" t="s">
        <v>258</v>
      </c>
      <c r="J21" s="1" t="s">
        <v>259</v>
      </c>
      <c r="K21" s="1">
        <v>6</v>
      </c>
      <c r="M21" s="1" t="s">
        <v>224</v>
      </c>
      <c r="N21" s="23" t="s">
        <v>258</v>
      </c>
      <c r="O21" s="1" t="s">
        <v>259</v>
      </c>
      <c r="P21" s="1">
        <v>6</v>
      </c>
      <c r="Q21" s="1">
        <f t="shared" si="0"/>
        <v>20</v>
      </c>
    </row>
    <row r="22" spans="7:20" ht="12.75">
      <c r="G22" s="1" t="s">
        <v>368</v>
      </c>
      <c r="H22" s="1" t="s">
        <v>369</v>
      </c>
      <c r="I22" s="23" t="s">
        <v>411</v>
      </c>
      <c r="J22" s="1" t="s">
        <v>373</v>
      </c>
      <c r="K22" s="1">
        <v>6</v>
      </c>
      <c r="M22" s="1" t="s">
        <v>369</v>
      </c>
      <c r="N22" s="23" t="s">
        <v>411</v>
      </c>
      <c r="O22" s="1" t="s">
        <v>373</v>
      </c>
      <c r="P22" s="1">
        <v>6</v>
      </c>
      <c r="Q22" s="1">
        <f t="shared" si="0"/>
        <v>21</v>
      </c>
    </row>
    <row r="23" spans="7:20" ht="12.75">
      <c r="G23" s="1" t="s">
        <v>368</v>
      </c>
      <c r="H23" s="1" t="s">
        <v>369</v>
      </c>
      <c r="I23" s="23" t="s">
        <v>437</v>
      </c>
      <c r="J23" s="1" t="s">
        <v>438</v>
      </c>
      <c r="K23" s="1">
        <v>6</v>
      </c>
      <c r="M23" s="1" t="s">
        <v>369</v>
      </c>
      <c r="N23" s="23" t="s">
        <v>437</v>
      </c>
      <c r="O23" s="1" t="s">
        <v>438</v>
      </c>
      <c r="P23" s="1">
        <v>6</v>
      </c>
      <c r="Q23" s="1">
        <f t="shared" si="0"/>
        <v>22</v>
      </c>
    </row>
    <row r="24" spans="7:20" ht="12.75">
      <c r="G24" s="1" t="s">
        <v>368</v>
      </c>
      <c r="H24" s="1" t="s">
        <v>369</v>
      </c>
      <c r="I24" s="23" t="s">
        <v>455</v>
      </c>
      <c r="J24" s="1" t="s">
        <v>376</v>
      </c>
      <c r="K24" s="1">
        <v>6</v>
      </c>
      <c r="M24" s="1" t="s">
        <v>369</v>
      </c>
      <c r="N24" s="23" t="s">
        <v>455</v>
      </c>
      <c r="O24" s="1" t="s">
        <v>376</v>
      </c>
      <c r="P24" s="1">
        <v>6</v>
      </c>
      <c r="Q24" s="1">
        <f t="shared" si="0"/>
        <v>23</v>
      </c>
    </row>
    <row r="25" spans="7:20" ht="12.75">
      <c r="G25" s="1" t="s">
        <v>368</v>
      </c>
      <c r="H25" s="1" t="s">
        <v>369</v>
      </c>
      <c r="I25" s="23" t="s">
        <v>497</v>
      </c>
      <c r="J25" s="1" t="s">
        <v>498</v>
      </c>
      <c r="K25" s="1">
        <v>6</v>
      </c>
      <c r="M25" s="1" t="s">
        <v>369</v>
      </c>
      <c r="N25" s="23" t="s">
        <v>497</v>
      </c>
      <c r="O25" s="1" t="s">
        <v>498</v>
      </c>
      <c r="P25" s="1">
        <v>6</v>
      </c>
      <c r="Q25" s="1">
        <f t="shared" si="0"/>
        <v>24</v>
      </c>
    </row>
    <row r="26" spans="7:20" ht="12.75">
      <c r="G26" s="1" t="s">
        <v>577</v>
      </c>
      <c r="H26" s="1" t="s">
        <v>578</v>
      </c>
      <c r="I26" s="23" t="s">
        <v>579</v>
      </c>
      <c r="J26" s="1" t="s">
        <v>580</v>
      </c>
      <c r="K26" s="1">
        <v>6</v>
      </c>
      <c r="M26" s="1" t="s">
        <v>578</v>
      </c>
      <c r="N26" s="23" t="s">
        <v>579</v>
      </c>
      <c r="O26" s="1" t="s">
        <v>580</v>
      </c>
      <c r="P26" s="1">
        <v>6</v>
      </c>
      <c r="Q26" s="1">
        <f t="shared" si="0"/>
        <v>25</v>
      </c>
    </row>
    <row r="27" spans="7:20" ht="12.75">
      <c r="G27" s="1" t="s">
        <v>627</v>
      </c>
      <c r="H27" s="1" t="s">
        <v>628</v>
      </c>
      <c r="I27" s="23" t="s">
        <v>660</v>
      </c>
      <c r="J27" s="1" t="s">
        <v>661</v>
      </c>
      <c r="K27" s="1">
        <v>6</v>
      </c>
      <c r="M27" s="1" t="s">
        <v>628</v>
      </c>
      <c r="N27" s="23" t="s">
        <v>660</v>
      </c>
      <c r="O27" s="1" t="s">
        <v>661</v>
      </c>
      <c r="P27" s="1">
        <v>6</v>
      </c>
      <c r="Q27" s="1">
        <f t="shared" si="0"/>
        <v>26</v>
      </c>
    </row>
    <row r="28" spans="7:20" ht="12.75">
      <c r="G28" s="1" t="s">
        <v>627</v>
      </c>
      <c r="H28" s="1" t="s">
        <v>628</v>
      </c>
      <c r="I28" s="23" t="s">
        <v>746</v>
      </c>
      <c r="J28" s="1" t="s">
        <v>747</v>
      </c>
      <c r="K28" s="1">
        <v>6</v>
      </c>
      <c r="M28" s="1" t="s">
        <v>628</v>
      </c>
      <c r="N28" s="23" t="s">
        <v>746</v>
      </c>
      <c r="O28" s="1" t="s">
        <v>747</v>
      </c>
      <c r="P28" s="1">
        <v>6</v>
      </c>
      <c r="Q28" s="1">
        <f t="shared" si="0"/>
        <v>27</v>
      </c>
    </row>
    <row r="29" spans="7:20" ht="12.75">
      <c r="G29" s="1" t="s">
        <v>26</v>
      </c>
      <c r="H29" s="1" t="s">
        <v>27</v>
      </c>
      <c r="I29" s="23" t="s">
        <v>59</v>
      </c>
      <c r="J29" s="1" t="s">
        <v>60</v>
      </c>
      <c r="K29" s="1">
        <v>5</v>
      </c>
    </row>
    <row r="30" spans="7:20" ht="12.75">
      <c r="G30" s="1" t="s">
        <v>187</v>
      </c>
      <c r="H30" s="1" t="s">
        <v>188</v>
      </c>
      <c r="I30" s="23" t="s">
        <v>189</v>
      </c>
      <c r="J30" s="1" t="s">
        <v>190</v>
      </c>
      <c r="K30" s="1">
        <v>5</v>
      </c>
    </row>
    <row r="31" spans="7:20" ht="12.75">
      <c r="G31" s="1" t="s">
        <v>319</v>
      </c>
      <c r="H31" s="1" t="s">
        <v>320</v>
      </c>
      <c r="I31" s="23" t="s">
        <v>327</v>
      </c>
      <c r="J31" s="1" t="s">
        <v>328</v>
      </c>
      <c r="K31" s="1">
        <v>5</v>
      </c>
    </row>
    <row r="32" spans="7:20" ht="12.75">
      <c r="G32" s="1" t="s">
        <v>368</v>
      </c>
      <c r="H32" s="1" t="s">
        <v>369</v>
      </c>
      <c r="I32" s="23" t="s">
        <v>399</v>
      </c>
      <c r="J32" s="1" t="s">
        <v>370</v>
      </c>
      <c r="K32" s="1">
        <v>5</v>
      </c>
    </row>
    <row r="33" spans="7:11" ht="12.75">
      <c r="G33" s="1" t="s">
        <v>368</v>
      </c>
      <c r="H33" s="1" t="s">
        <v>369</v>
      </c>
      <c r="I33" s="23" t="s">
        <v>480</v>
      </c>
      <c r="J33" s="1" t="s">
        <v>481</v>
      </c>
      <c r="K33" s="1">
        <v>5</v>
      </c>
    </row>
    <row r="34" spans="7:11" ht="12.75">
      <c r="G34" s="1" t="s">
        <v>368</v>
      </c>
      <c r="H34" s="1" t="s">
        <v>369</v>
      </c>
      <c r="I34" s="23" t="s">
        <v>513</v>
      </c>
      <c r="J34" s="1" t="s">
        <v>382</v>
      </c>
      <c r="K34" s="1">
        <v>5</v>
      </c>
    </row>
    <row r="35" spans="7:11" ht="12.75">
      <c r="G35" s="1" t="s">
        <v>368</v>
      </c>
      <c r="H35" s="1" t="s">
        <v>369</v>
      </c>
      <c r="I35" s="23" t="s">
        <v>549</v>
      </c>
      <c r="J35" s="1" t="s">
        <v>550</v>
      </c>
      <c r="K35" s="1">
        <v>5</v>
      </c>
    </row>
    <row r="36" spans="7:11" ht="12.75">
      <c r="G36" s="1" t="s">
        <v>368</v>
      </c>
      <c r="H36" s="1" t="s">
        <v>369</v>
      </c>
      <c r="I36" s="23" t="s">
        <v>556</v>
      </c>
      <c r="J36" s="1" t="s">
        <v>557</v>
      </c>
      <c r="K36" s="1">
        <v>5</v>
      </c>
    </row>
    <row r="37" spans="7:11" ht="12.75">
      <c r="G37" s="1" t="s">
        <v>627</v>
      </c>
      <c r="H37" s="1" t="s">
        <v>628</v>
      </c>
      <c r="I37" s="23" t="s">
        <v>640</v>
      </c>
      <c r="J37" s="1" t="s">
        <v>641</v>
      </c>
      <c r="K37" s="1">
        <v>5</v>
      </c>
    </row>
    <row r="38" spans="7:11" ht="12.75">
      <c r="G38" s="1" t="s">
        <v>627</v>
      </c>
      <c r="H38" s="1" t="s">
        <v>628</v>
      </c>
      <c r="I38" s="23" t="s">
        <v>653</v>
      </c>
      <c r="J38" s="1" t="s">
        <v>654</v>
      </c>
      <c r="K38" s="1">
        <v>5</v>
      </c>
    </row>
    <row r="39" spans="7:11" ht="12.75">
      <c r="G39" s="1" t="s">
        <v>627</v>
      </c>
      <c r="H39" s="1" t="s">
        <v>628</v>
      </c>
      <c r="I39" s="23" t="s">
        <v>668</v>
      </c>
      <c r="J39" s="1" t="s">
        <v>669</v>
      </c>
      <c r="K39" s="1">
        <v>5</v>
      </c>
    </row>
    <row r="40" spans="7:11" ht="12.75">
      <c r="G40" s="1" t="s">
        <v>627</v>
      </c>
      <c r="H40" s="1" t="s">
        <v>628</v>
      </c>
      <c r="I40" s="23" t="s">
        <v>716</v>
      </c>
      <c r="J40" s="1" t="s">
        <v>717</v>
      </c>
      <c r="K40" s="1">
        <v>5</v>
      </c>
    </row>
    <row r="41" spans="7:11" ht="12.75">
      <c r="G41" s="1" t="s">
        <v>136</v>
      </c>
      <c r="H41" s="1" t="s">
        <v>137</v>
      </c>
      <c r="I41" s="23">
        <v>1400</v>
      </c>
      <c r="J41" s="1" t="s">
        <v>138</v>
      </c>
      <c r="K41" s="1">
        <v>4</v>
      </c>
    </row>
    <row r="42" spans="7:11" ht="12.75">
      <c r="G42" s="1" t="s">
        <v>150</v>
      </c>
      <c r="H42" s="1" t="s">
        <v>151</v>
      </c>
      <c r="I42" s="23" t="s">
        <v>152</v>
      </c>
      <c r="J42" s="1" t="s">
        <v>153</v>
      </c>
      <c r="K42" s="1">
        <v>4</v>
      </c>
    </row>
    <row r="43" spans="7:11" ht="12.75">
      <c r="G43" s="1" t="s">
        <v>161</v>
      </c>
      <c r="H43" s="1" t="s">
        <v>162</v>
      </c>
      <c r="I43" s="23" t="s">
        <v>163</v>
      </c>
      <c r="J43" s="1" t="s">
        <v>164</v>
      </c>
      <c r="K43" s="1">
        <v>4</v>
      </c>
    </row>
    <row r="44" spans="7:11" ht="12.75">
      <c r="G44" s="1" t="s">
        <v>319</v>
      </c>
      <c r="H44" s="1" t="s">
        <v>320</v>
      </c>
      <c r="I44" s="23" t="s">
        <v>321</v>
      </c>
      <c r="J44" s="1" t="s">
        <v>322</v>
      </c>
      <c r="K44" s="1">
        <v>4</v>
      </c>
    </row>
    <row r="45" spans="7:11" ht="12.75">
      <c r="G45" s="1" t="s">
        <v>368</v>
      </c>
      <c r="H45" s="1" t="s">
        <v>369</v>
      </c>
      <c r="I45" s="23" t="s">
        <v>405</v>
      </c>
      <c r="J45" s="1" t="s">
        <v>406</v>
      </c>
      <c r="K45" s="1">
        <v>4</v>
      </c>
    </row>
    <row r="46" spans="7:11" ht="12.75">
      <c r="G46" s="1" t="s">
        <v>368</v>
      </c>
      <c r="H46" s="1" t="s">
        <v>369</v>
      </c>
      <c r="I46" s="23" t="s">
        <v>449</v>
      </c>
      <c r="J46" s="1" t="s">
        <v>450</v>
      </c>
      <c r="K46" s="1">
        <v>4</v>
      </c>
    </row>
    <row r="47" spans="7:11" ht="12.75">
      <c r="G47" s="1" t="s">
        <v>368</v>
      </c>
      <c r="H47" s="1" t="s">
        <v>369</v>
      </c>
      <c r="I47" s="23" t="s">
        <v>523</v>
      </c>
      <c r="J47" s="1" t="s">
        <v>389</v>
      </c>
      <c r="K47" s="1">
        <v>4</v>
      </c>
    </row>
    <row r="48" spans="7:11" ht="12.75">
      <c r="G48" s="1" t="s">
        <v>368</v>
      </c>
      <c r="H48" s="1" t="s">
        <v>369</v>
      </c>
      <c r="I48" s="23" t="s">
        <v>531</v>
      </c>
      <c r="J48" s="1" t="s">
        <v>532</v>
      </c>
      <c r="K48" s="1">
        <v>4</v>
      </c>
    </row>
    <row r="49" spans="7:11" ht="12.75">
      <c r="G49" s="1" t="s">
        <v>368</v>
      </c>
      <c r="H49" s="1" t="s">
        <v>369</v>
      </c>
      <c r="I49" s="23" t="s">
        <v>537</v>
      </c>
      <c r="J49" s="1" t="s">
        <v>538</v>
      </c>
      <c r="K49" s="1">
        <v>4</v>
      </c>
    </row>
    <row r="50" spans="7:11" ht="12.75">
      <c r="G50" s="1" t="s">
        <v>368</v>
      </c>
      <c r="H50" s="1" t="s">
        <v>369</v>
      </c>
      <c r="I50" s="23" t="s">
        <v>543</v>
      </c>
      <c r="J50" s="1" t="s">
        <v>544</v>
      </c>
      <c r="K50" s="1">
        <v>4</v>
      </c>
    </row>
    <row r="51" spans="7:11" ht="12.75">
      <c r="G51" s="1" t="s">
        <v>627</v>
      </c>
      <c r="H51" s="1" t="s">
        <v>628</v>
      </c>
      <c r="I51" s="23" t="s">
        <v>647</v>
      </c>
      <c r="J51" s="1" t="s">
        <v>648</v>
      </c>
      <c r="K51" s="1">
        <v>4</v>
      </c>
    </row>
    <row r="52" spans="7:11" ht="12.75">
      <c r="G52" s="1" t="s">
        <v>627</v>
      </c>
      <c r="H52" s="1" t="s">
        <v>628</v>
      </c>
      <c r="I52" s="23" t="s">
        <v>707</v>
      </c>
      <c r="J52" s="1" t="s">
        <v>708</v>
      </c>
      <c r="K52" s="1">
        <v>4</v>
      </c>
    </row>
    <row r="53" spans="7:11" ht="12.75">
      <c r="G53" s="1" t="s">
        <v>627</v>
      </c>
      <c r="H53" s="1" t="s">
        <v>628</v>
      </c>
      <c r="I53" s="23" t="s">
        <v>727</v>
      </c>
      <c r="J53" s="1" t="s">
        <v>728</v>
      </c>
      <c r="K53" s="1">
        <v>4</v>
      </c>
    </row>
    <row r="54" spans="7:11" ht="12.75">
      <c r="G54" s="1" t="s">
        <v>627</v>
      </c>
      <c r="H54" s="1" t="s">
        <v>628</v>
      </c>
      <c r="I54" s="23" t="s">
        <v>733</v>
      </c>
      <c r="J54" s="1" t="s">
        <v>734</v>
      </c>
      <c r="K54" s="1">
        <v>4</v>
      </c>
    </row>
    <row r="55" spans="7:11" ht="12.75">
      <c r="G55" s="1" t="s">
        <v>627</v>
      </c>
      <c r="H55" s="1" t="s">
        <v>628</v>
      </c>
      <c r="I55" s="23" t="s">
        <v>754</v>
      </c>
      <c r="J55" s="1" t="s">
        <v>755</v>
      </c>
      <c r="K55" s="1">
        <v>4</v>
      </c>
    </row>
    <row r="56" spans="7:11" ht="12.75">
      <c r="G56" s="1" t="s">
        <v>627</v>
      </c>
      <c r="H56" s="1" t="s">
        <v>628</v>
      </c>
      <c r="I56" s="23" t="s">
        <v>760</v>
      </c>
      <c r="J56" s="1" t="s">
        <v>761</v>
      </c>
      <c r="K56" s="1">
        <v>4</v>
      </c>
    </row>
    <row r="57" spans="7:11" ht="12.75">
      <c r="G57" s="1" t="s">
        <v>782</v>
      </c>
      <c r="H57" s="1" t="s">
        <v>783</v>
      </c>
      <c r="I57" s="23" t="s">
        <v>795</v>
      </c>
      <c r="J57" s="1" t="s">
        <v>796</v>
      </c>
      <c r="K57" s="1">
        <v>4</v>
      </c>
    </row>
    <row r="58" spans="7:11" ht="12.75">
      <c r="G58" s="1" t="s">
        <v>14</v>
      </c>
      <c r="H58" s="1" t="s">
        <v>15</v>
      </c>
      <c r="I58" s="23" t="s">
        <v>16</v>
      </c>
      <c r="J58" s="1" t="s">
        <v>17</v>
      </c>
      <c r="K58" s="1">
        <v>3</v>
      </c>
    </row>
    <row r="59" spans="7:11" ht="12.75">
      <c r="G59" s="1" t="s">
        <v>26</v>
      </c>
      <c r="H59" s="1" t="s">
        <v>27</v>
      </c>
      <c r="I59" s="23" t="s">
        <v>49</v>
      </c>
      <c r="J59" s="1" t="s">
        <v>50</v>
      </c>
      <c r="K59" s="1">
        <v>3</v>
      </c>
    </row>
    <row r="60" spans="7:11" ht="12.75">
      <c r="G60" s="1" t="s">
        <v>92</v>
      </c>
      <c r="H60" s="1" t="s">
        <v>93</v>
      </c>
      <c r="I60" s="23" t="s">
        <v>109</v>
      </c>
      <c r="J60" s="1" t="s">
        <v>110</v>
      </c>
      <c r="K60" s="1">
        <v>3</v>
      </c>
    </row>
    <row r="61" spans="7:11" ht="12.75">
      <c r="G61" s="1" t="s">
        <v>92</v>
      </c>
      <c r="H61" s="1" t="s">
        <v>93</v>
      </c>
      <c r="I61" s="23" t="s">
        <v>128</v>
      </c>
      <c r="J61" s="1" t="s">
        <v>129</v>
      </c>
      <c r="K61" s="1">
        <v>3</v>
      </c>
    </row>
    <row r="62" spans="7:11" ht="12.75">
      <c r="G62" s="1" t="s">
        <v>161</v>
      </c>
      <c r="H62" s="1" t="s">
        <v>162</v>
      </c>
      <c r="I62" s="23" t="s">
        <v>172</v>
      </c>
      <c r="J62" s="1" t="s">
        <v>173</v>
      </c>
      <c r="K62" s="1">
        <v>3</v>
      </c>
    </row>
    <row r="63" spans="7:11" ht="12.75">
      <c r="G63" s="1" t="s">
        <v>187</v>
      </c>
      <c r="H63" s="1" t="s">
        <v>188</v>
      </c>
      <c r="I63" s="23" t="s">
        <v>205</v>
      </c>
      <c r="J63" s="1" t="s">
        <v>206</v>
      </c>
      <c r="K63" s="1">
        <v>3</v>
      </c>
    </row>
    <row r="64" spans="7:11" ht="12.75">
      <c r="G64" s="1" t="s">
        <v>319</v>
      </c>
      <c r="H64" s="1" t="s">
        <v>320</v>
      </c>
      <c r="I64" s="23" t="s">
        <v>343</v>
      </c>
      <c r="J64" s="1" t="s">
        <v>344</v>
      </c>
      <c r="K64" s="1">
        <v>3</v>
      </c>
    </row>
    <row r="65" spans="7:11" ht="12.75">
      <c r="G65" s="1" t="s">
        <v>319</v>
      </c>
      <c r="H65" s="1" t="s">
        <v>320</v>
      </c>
      <c r="I65" s="23" t="s">
        <v>358</v>
      </c>
      <c r="J65" s="1" t="s">
        <v>359</v>
      </c>
      <c r="K65" s="1">
        <v>3</v>
      </c>
    </row>
    <row r="66" spans="7:11" ht="12.75">
      <c r="G66" s="1" t="s">
        <v>319</v>
      </c>
      <c r="H66" s="1" t="s">
        <v>320</v>
      </c>
      <c r="I66" s="23" t="s">
        <v>363</v>
      </c>
      <c r="J66" s="1" t="s">
        <v>364</v>
      </c>
      <c r="K66" s="1">
        <v>3</v>
      </c>
    </row>
    <row r="67" spans="7:11" ht="12.75">
      <c r="G67" s="1" t="s">
        <v>368</v>
      </c>
      <c r="H67" s="1" t="s">
        <v>369</v>
      </c>
      <c r="I67" s="23">
        <v>3309</v>
      </c>
      <c r="J67" s="1" t="s">
        <v>376</v>
      </c>
      <c r="K67" s="1">
        <v>3</v>
      </c>
    </row>
    <row r="68" spans="7:11" ht="12.75">
      <c r="G68" s="1" t="s">
        <v>368</v>
      </c>
      <c r="H68" s="1" t="s">
        <v>369</v>
      </c>
      <c r="I68" s="23" t="s">
        <v>418</v>
      </c>
      <c r="J68" s="1" t="s">
        <v>419</v>
      </c>
      <c r="K68" s="1">
        <v>3</v>
      </c>
    </row>
    <row r="69" spans="7:11" ht="12.75">
      <c r="G69" s="1" t="s">
        <v>368</v>
      </c>
      <c r="H69" s="1" t="s">
        <v>369</v>
      </c>
      <c r="I69" s="23" t="s">
        <v>423</v>
      </c>
      <c r="J69" s="1" t="s">
        <v>424</v>
      </c>
      <c r="K69" s="1">
        <v>3</v>
      </c>
    </row>
    <row r="70" spans="7:11" ht="12.75">
      <c r="G70" s="1" t="s">
        <v>368</v>
      </c>
      <c r="H70" s="1" t="s">
        <v>369</v>
      </c>
      <c r="I70" s="23" t="s">
        <v>508</v>
      </c>
      <c r="J70" s="1" t="s">
        <v>509</v>
      </c>
      <c r="K70" s="1">
        <v>3</v>
      </c>
    </row>
    <row r="71" spans="7:11" ht="12.75">
      <c r="G71" s="1" t="s">
        <v>368</v>
      </c>
      <c r="H71" s="1" t="s">
        <v>369</v>
      </c>
      <c r="I71" s="23" t="s">
        <v>563</v>
      </c>
      <c r="J71" s="1" t="s">
        <v>564</v>
      </c>
      <c r="K71" s="1">
        <v>3</v>
      </c>
    </row>
    <row r="72" spans="7:11" ht="12.75">
      <c r="G72" s="1" t="s">
        <v>368</v>
      </c>
      <c r="H72" s="1" t="s">
        <v>369</v>
      </c>
      <c r="I72" s="23" t="s">
        <v>568</v>
      </c>
      <c r="J72" s="1" t="s">
        <v>397</v>
      </c>
      <c r="K72" s="1">
        <v>3</v>
      </c>
    </row>
    <row r="73" spans="7:11" ht="12.75">
      <c r="G73" s="1" t="s">
        <v>368</v>
      </c>
      <c r="H73" s="1" t="s">
        <v>369</v>
      </c>
      <c r="I73" s="23" t="s">
        <v>572</v>
      </c>
      <c r="J73" s="1" t="s">
        <v>573</v>
      </c>
      <c r="K73" s="1">
        <v>3</v>
      </c>
    </row>
    <row r="74" spans="7:11" ht="12.75">
      <c r="G74" s="1" t="s">
        <v>577</v>
      </c>
      <c r="H74" s="1" t="s">
        <v>578</v>
      </c>
      <c r="I74" s="23" t="s">
        <v>587</v>
      </c>
      <c r="J74" s="1" t="s">
        <v>588</v>
      </c>
      <c r="K74" s="1">
        <v>3</v>
      </c>
    </row>
    <row r="75" spans="7:11" ht="12.75">
      <c r="G75" s="1" t="s">
        <v>577</v>
      </c>
      <c r="H75" s="1" t="s">
        <v>578</v>
      </c>
      <c r="I75" s="23" t="s">
        <v>602</v>
      </c>
      <c r="J75" s="1" t="s">
        <v>603</v>
      </c>
      <c r="K75" s="1">
        <v>3</v>
      </c>
    </row>
    <row r="76" spans="7:11" ht="12.75">
      <c r="G76" s="1" t="s">
        <v>627</v>
      </c>
      <c r="H76" s="1" t="s">
        <v>628</v>
      </c>
      <c r="I76" s="23" t="s">
        <v>769</v>
      </c>
      <c r="J76" s="1" t="s">
        <v>770</v>
      </c>
      <c r="K76" s="1">
        <v>3</v>
      </c>
    </row>
    <row r="77" spans="7:11" ht="12.75">
      <c r="G77" s="1" t="s">
        <v>857</v>
      </c>
      <c r="H77" s="1" t="s">
        <v>858</v>
      </c>
      <c r="I77" s="23" t="s">
        <v>861</v>
      </c>
      <c r="J77" s="1" t="s">
        <v>862</v>
      </c>
      <c r="K77" s="1">
        <v>3</v>
      </c>
    </row>
    <row r="78" spans="7:11" ht="12.75">
      <c r="G78" s="1" t="s">
        <v>26</v>
      </c>
      <c r="H78" s="1" t="s">
        <v>27</v>
      </c>
      <c r="I78" s="23" t="s">
        <v>54</v>
      </c>
      <c r="J78" s="1" t="s">
        <v>55</v>
      </c>
      <c r="K78" s="1">
        <v>2</v>
      </c>
    </row>
    <row r="79" spans="7:11" ht="12.75">
      <c r="G79" s="1" t="s">
        <v>26</v>
      </c>
      <c r="H79" s="1" t="s">
        <v>27</v>
      </c>
      <c r="I79" s="23" t="s">
        <v>77</v>
      </c>
      <c r="J79" s="1" t="s">
        <v>78</v>
      </c>
      <c r="K79" s="1">
        <v>2</v>
      </c>
    </row>
    <row r="80" spans="7:11" ht="12.75">
      <c r="G80" s="1" t="s">
        <v>92</v>
      </c>
      <c r="H80" s="1" t="s">
        <v>93</v>
      </c>
      <c r="I80" s="23">
        <v>1307</v>
      </c>
      <c r="J80" s="1" t="s">
        <v>94</v>
      </c>
      <c r="K80" s="1">
        <v>2</v>
      </c>
    </row>
    <row r="81" spans="7:11" ht="12.75">
      <c r="G81" s="1" t="s">
        <v>92</v>
      </c>
      <c r="H81" s="1" t="s">
        <v>93</v>
      </c>
      <c r="I81" s="23">
        <v>1374</v>
      </c>
      <c r="J81" s="1" t="s">
        <v>97</v>
      </c>
      <c r="K81" s="1">
        <v>2</v>
      </c>
    </row>
    <row r="82" spans="7:11" ht="12.75">
      <c r="G82" s="1" t="s">
        <v>92</v>
      </c>
      <c r="H82" s="1" t="s">
        <v>93</v>
      </c>
      <c r="I82" s="23" t="s">
        <v>101</v>
      </c>
      <c r="J82" s="1" t="s">
        <v>102</v>
      </c>
      <c r="K82" s="1">
        <v>2</v>
      </c>
    </row>
    <row r="83" spans="7:11" ht="12.75">
      <c r="G83" s="1" t="s">
        <v>92</v>
      </c>
      <c r="H83" s="1" t="s">
        <v>93</v>
      </c>
      <c r="I83" s="23" t="s">
        <v>114</v>
      </c>
      <c r="J83" s="1" t="s">
        <v>115</v>
      </c>
      <c r="K83" s="1">
        <v>2</v>
      </c>
    </row>
    <row r="84" spans="7:11" ht="12.75">
      <c r="G84" s="1" t="s">
        <v>368</v>
      </c>
      <c r="H84" s="1" t="s">
        <v>369</v>
      </c>
      <c r="I84" s="23">
        <v>3300</v>
      </c>
      <c r="J84" s="1" t="s">
        <v>370</v>
      </c>
      <c r="K84" s="1">
        <v>2</v>
      </c>
    </row>
    <row r="85" spans="7:11" ht="12.75">
      <c r="G85" s="1" t="s">
        <v>368</v>
      </c>
      <c r="H85" s="1" t="s">
        <v>369</v>
      </c>
      <c r="I85" s="23">
        <v>3302</v>
      </c>
      <c r="J85" s="1" t="s">
        <v>373</v>
      </c>
      <c r="K85" s="1">
        <v>2</v>
      </c>
    </row>
    <row r="86" spans="7:11" ht="12.75">
      <c r="G86" s="1" t="s">
        <v>368</v>
      </c>
      <c r="H86" s="1" t="s">
        <v>369</v>
      </c>
      <c r="I86" s="23">
        <v>3318</v>
      </c>
      <c r="J86" s="1" t="s">
        <v>382</v>
      </c>
      <c r="K86" s="1">
        <v>2</v>
      </c>
    </row>
    <row r="87" spans="7:11" ht="12.75">
      <c r="G87" s="1" t="s">
        <v>368</v>
      </c>
      <c r="H87" s="1" t="s">
        <v>369</v>
      </c>
      <c r="I87" s="23">
        <v>3323</v>
      </c>
      <c r="J87" s="1" t="s">
        <v>391</v>
      </c>
      <c r="K87" s="1">
        <v>2</v>
      </c>
    </row>
    <row r="88" spans="7:11" ht="12.75">
      <c r="G88" s="1" t="s">
        <v>368</v>
      </c>
      <c r="H88" s="1" t="s">
        <v>369</v>
      </c>
      <c r="I88" s="23">
        <v>3324</v>
      </c>
      <c r="J88" s="1" t="s">
        <v>394</v>
      </c>
      <c r="K88" s="1">
        <v>2</v>
      </c>
    </row>
    <row r="89" spans="7:11" ht="12.75">
      <c r="G89" s="1" t="s">
        <v>368</v>
      </c>
      <c r="H89" s="1" t="s">
        <v>369</v>
      </c>
      <c r="I89" s="23" t="s">
        <v>445</v>
      </c>
      <c r="J89" s="1" t="s">
        <v>446</v>
      </c>
      <c r="K89" s="1">
        <v>2</v>
      </c>
    </row>
    <row r="90" spans="7:11" ht="12.75">
      <c r="G90" s="1" t="s">
        <v>368</v>
      </c>
      <c r="H90" s="1" t="s">
        <v>369</v>
      </c>
      <c r="I90" s="23" t="s">
        <v>528</v>
      </c>
      <c r="J90" s="1" t="s">
        <v>391</v>
      </c>
      <c r="K90" s="1">
        <v>2</v>
      </c>
    </row>
    <row r="91" spans="7:11" ht="12.75">
      <c r="G91" s="1" t="s">
        <v>627</v>
      </c>
      <c r="H91" s="1" t="s">
        <v>628</v>
      </c>
      <c r="I91" s="23">
        <v>3505</v>
      </c>
      <c r="J91" s="1" t="s">
        <v>629</v>
      </c>
      <c r="K91" s="1">
        <v>2</v>
      </c>
    </row>
    <row r="92" spans="7:11" ht="12.75">
      <c r="G92" s="1" t="s">
        <v>627</v>
      </c>
      <c r="H92" s="1" t="s">
        <v>628</v>
      </c>
      <c r="I92" s="23">
        <v>3519</v>
      </c>
      <c r="J92" s="1" t="s">
        <v>632</v>
      </c>
      <c r="K92" s="1">
        <v>2</v>
      </c>
    </row>
    <row r="93" spans="7:11" ht="12.75">
      <c r="G93" s="1" t="s">
        <v>627</v>
      </c>
      <c r="H93" s="1" t="s">
        <v>628</v>
      </c>
      <c r="I93" s="23">
        <v>3527</v>
      </c>
      <c r="J93" s="1" t="s">
        <v>635</v>
      </c>
      <c r="K93" s="1">
        <v>2</v>
      </c>
    </row>
    <row r="94" spans="7:11" ht="12.75">
      <c r="G94" s="1" t="s">
        <v>627</v>
      </c>
      <c r="H94" s="1" t="s">
        <v>628</v>
      </c>
      <c r="I94" s="23" t="s">
        <v>684</v>
      </c>
      <c r="J94" s="1" t="s">
        <v>685</v>
      </c>
      <c r="K94" s="1">
        <v>2</v>
      </c>
    </row>
    <row r="95" spans="7:11" ht="12.75">
      <c r="G95" s="1" t="s">
        <v>627</v>
      </c>
      <c r="H95" s="1" t="s">
        <v>628</v>
      </c>
      <c r="I95" s="23" t="s">
        <v>688</v>
      </c>
      <c r="J95" s="1" t="s">
        <v>689</v>
      </c>
      <c r="K95" s="1">
        <v>2</v>
      </c>
    </row>
    <row r="96" spans="7:11" ht="12.75">
      <c r="G96" s="1" t="s">
        <v>627</v>
      </c>
      <c r="H96" s="1" t="s">
        <v>628</v>
      </c>
      <c r="I96" s="23" t="s">
        <v>723</v>
      </c>
      <c r="J96" s="1" t="s">
        <v>724</v>
      </c>
      <c r="K96" s="1">
        <v>2</v>
      </c>
    </row>
    <row r="97" spans="7:11" ht="12.75">
      <c r="G97" s="1" t="s">
        <v>627</v>
      </c>
      <c r="H97" s="1" t="s">
        <v>628</v>
      </c>
      <c r="I97" s="23" t="s">
        <v>739</v>
      </c>
      <c r="J97" s="1" t="s">
        <v>740</v>
      </c>
      <c r="K97" s="1">
        <v>2</v>
      </c>
    </row>
    <row r="98" spans="7:11" ht="12.75">
      <c r="G98" s="1" t="s">
        <v>782</v>
      </c>
      <c r="H98" s="1" t="s">
        <v>783</v>
      </c>
      <c r="I98" s="23" t="s">
        <v>784</v>
      </c>
      <c r="J98" s="1" t="s">
        <v>785</v>
      </c>
      <c r="K98" s="1">
        <v>2</v>
      </c>
    </row>
    <row r="99" spans="7:11" ht="12.75">
      <c r="G99" s="1" t="s">
        <v>782</v>
      </c>
      <c r="H99" s="1" t="s">
        <v>783</v>
      </c>
      <c r="I99" s="23" t="s">
        <v>788</v>
      </c>
      <c r="J99" s="1" t="s">
        <v>789</v>
      </c>
      <c r="K99" s="1">
        <v>2</v>
      </c>
    </row>
    <row r="100" spans="7:11" ht="12.75">
      <c r="G100" s="1" t="s">
        <v>782</v>
      </c>
      <c r="H100" s="1" t="s">
        <v>783</v>
      </c>
      <c r="I100" s="23" t="s">
        <v>801</v>
      </c>
      <c r="J100" s="1" t="s">
        <v>802</v>
      </c>
      <c r="K100" s="1">
        <v>2</v>
      </c>
    </row>
    <row r="101" spans="7:11" ht="12.75">
      <c r="G101" s="1" t="s">
        <v>805</v>
      </c>
      <c r="H101" s="1" t="s">
        <v>806</v>
      </c>
      <c r="I101" s="23" t="s">
        <v>816</v>
      </c>
      <c r="J101" s="1" t="s">
        <v>817</v>
      </c>
      <c r="K101" s="1">
        <v>2</v>
      </c>
    </row>
    <row r="102" spans="7:11" ht="12.75">
      <c r="G102" s="1" t="s">
        <v>820</v>
      </c>
      <c r="H102" s="1" t="s">
        <v>821</v>
      </c>
      <c r="I102" s="23" t="s">
        <v>822</v>
      </c>
      <c r="J102" s="1" t="s">
        <v>823</v>
      </c>
      <c r="K102" s="1">
        <v>2</v>
      </c>
    </row>
    <row r="103" spans="7:11" ht="12.75">
      <c r="G103" s="1" t="s">
        <v>829</v>
      </c>
      <c r="H103" s="1" t="s">
        <v>830</v>
      </c>
      <c r="I103" s="23">
        <v>6100</v>
      </c>
      <c r="J103" s="1" t="s">
        <v>831</v>
      </c>
      <c r="K103" s="1">
        <v>2</v>
      </c>
    </row>
    <row r="104" spans="7:11" ht="12.75">
      <c r="G104" s="1" t="s">
        <v>829</v>
      </c>
      <c r="H104" s="1" t="s">
        <v>830</v>
      </c>
      <c r="I104" s="23" t="s">
        <v>837</v>
      </c>
      <c r="J104" s="1" t="s">
        <v>838</v>
      </c>
      <c r="K104" s="1">
        <v>2</v>
      </c>
    </row>
    <row r="105" spans="7:11" ht="12.75">
      <c r="G105" s="1" t="s">
        <v>829</v>
      </c>
      <c r="H105" s="1" t="s">
        <v>830</v>
      </c>
      <c r="I105" s="23" t="s">
        <v>841</v>
      </c>
      <c r="J105" s="1" t="s">
        <v>842</v>
      </c>
      <c r="K105" s="1">
        <v>2</v>
      </c>
    </row>
    <row r="106" spans="7:11" ht="12.75">
      <c r="G106" s="1" t="s">
        <v>845</v>
      </c>
      <c r="H106" s="1" t="s">
        <v>846</v>
      </c>
      <c r="I106" s="23" t="s">
        <v>853</v>
      </c>
      <c r="J106" s="1" t="s">
        <v>854</v>
      </c>
      <c r="K106" s="1">
        <v>2</v>
      </c>
    </row>
    <row r="107" spans="7:11" ht="12.75">
      <c r="G107" s="1" t="s">
        <v>866</v>
      </c>
      <c r="H107" s="1" t="s">
        <v>867</v>
      </c>
      <c r="I107" s="23" t="s">
        <v>868</v>
      </c>
      <c r="J107" s="1" t="s">
        <v>869</v>
      </c>
      <c r="K107" s="1">
        <v>2</v>
      </c>
    </row>
    <row r="108" spans="7:11" ht="12.75">
      <c r="G108" s="1" t="s">
        <v>872</v>
      </c>
      <c r="H108" s="1" t="s">
        <v>873</v>
      </c>
      <c r="I108" s="23" t="s">
        <v>874</v>
      </c>
      <c r="J108" s="1" t="s">
        <v>875</v>
      </c>
      <c r="K108" s="1">
        <v>2</v>
      </c>
    </row>
    <row r="109" spans="7:11" ht="12.75">
      <c r="G109" s="1" t="s">
        <v>878</v>
      </c>
      <c r="H109" s="1" t="s">
        <v>879</v>
      </c>
      <c r="I109" s="23" t="s">
        <v>886</v>
      </c>
      <c r="J109" s="1" t="s">
        <v>887</v>
      </c>
      <c r="K109" s="1">
        <v>2</v>
      </c>
    </row>
    <row r="110" spans="7:11" ht="12.75">
      <c r="G110" s="1" t="s">
        <v>878</v>
      </c>
      <c r="H110" s="1" t="s">
        <v>879</v>
      </c>
      <c r="I110" s="23" t="s">
        <v>893</v>
      </c>
      <c r="J110" s="1" t="s">
        <v>894</v>
      </c>
      <c r="K110" s="1">
        <v>2</v>
      </c>
    </row>
    <row r="111" spans="7:11" ht="12.75">
      <c r="G111" s="1" t="s">
        <v>878</v>
      </c>
      <c r="H111" s="1" t="s">
        <v>879</v>
      </c>
      <c r="I111" s="23" t="s">
        <v>897</v>
      </c>
      <c r="J111" s="1" t="s">
        <v>898</v>
      </c>
      <c r="K111" s="1">
        <v>2</v>
      </c>
    </row>
    <row r="112" spans="7:11" ht="12.75">
      <c r="G112" s="1" t="s">
        <v>901</v>
      </c>
      <c r="H112" s="1" t="s">
        <v>902</v>
      </c>
      <c r="I112" s="23" t="s">
        <v>903</v>
      </c>
      <c r="J112" s="1" t="s">
        <v>904</v>
      </c>
      <c r="K112" s="1">
        <v>2</v>
      </c>
    </row>
    <row r="113" spans="7:11" ht="12.75">
      <c r="G113" s="1" t="s">
        <v>901</v>
      </c>
      <c r="H113" s="1" t="s">
        <v>902</v>
      </c>
      <c r="I113" s="23" t="s">
        <v>907</v>
      </c>
      <c r="J113" s="1" t="s">
        <v>908</v>
      </c>
      <c r="K113" s="1">
        <v>2</v>
      </c>
    </row>
    <row r="114" spans="7:11" ht="12.75">
      <c r="G114" s="1" t="s">
        <v>901</v>
      </c>
      <c r="H114" s="1" t="s">
        <v>902</v>
      </c>
      <c r="I114" s="23" t="s">
        <v>911</v>
      </c>
      <c r="J114" s="1" t="s">
        <v>912</v>
      </c>
      <c r="K114" s="1">
        <v>2</v>
      </c>
    </row>
    <row r="115" spans="7:11" ht="12.75">
      <c r="G115" s="1" t="s">
        <v>918</v>
      </c>
      <c r="H115" s="1" t="s">
        <v>919</v>
      </c>
      <c r="I115" s="23" t="s">
        <v>920</v>
      </c>
      <c r="J115" s="1" t="s">
        <v>921</v>
      </c>
      <c r="K115" s="1">
        <v>2</v>
      </c>
    </row>
    <row r="116" spans="7:11" ht="12.75">
      <c r="G116" s="1" t="s">
        <v>927</v>
      </c>
      <c r="H116" s="1" t="s">
        <v>928</v>
      </c>
      <c r="I116" s="23" t="s">
        <v>929</v>
      </c>
      <c r="J116" s="1" t="s">
        <v>930</v>
      </c>
      <c r="K116" s="1">
        <v>2</v>
      </c>
    </row>
    <row r="117" spans="7:11" ht="12.75">
      <c r="G117" s="1" t="s">
        <v>26</v>
      </c>
      <c r="H117" s="1" t="s">
        <v>27</v>
      </c>
      <c r="I117" s="23" t="s">
        <v>45</v>
      </c>
      <c r="J117" s="1" t="s">
        <v>46</v>
      </c>
      <c r="K117" s="1">
        <v>1</v>
      </c>
    </row>
    <row r="118" spans="7:11" ht="12.75">
      <c r="G118" s="1" t="s">
        <v>26</v>
      </c>
      <c r="H118" s="1" t="s">
        <v>27</v>
      </c>
      <c r="I118" s="23" t="s">
        <v>67</v>
      </c>
      <c r="J118" s="1" t="s">
        <v>68</v>
      </c>
      <c r="K118" s="1">
        <v>1</v>
      </c>
    </row>
    <row r="119" spans="7:11" ht="12.75">
      <c r="G119" s="1" t="s">
        <v>26</v>
      </c>
      <c r="H119" s="1" t="s">
        <v>27</v>
      </c>
      <c r="I119" s="23" t="s">
        <v>70</v>
      </c>
      <c r="J119" s="1" t="s">
        <v>71</v>
      </c>
      <c r="K119" s="1">
        <v>1</v>
      </c>
    </row>
    <row r="120" spans="7:11" ht="12.75">
      <c r="G120" s="1" t="s">
        <v>26</v>
      </c>
      <c r="H120" s="1" t="s">
        <v>27</v>
      </c>
      <c r="I120" s="23" t="s">
        <v>73</v>
      </c>
      <c r="J120" s="1" t="s">
        <v>74</v>
      </c>
      <c r="K120" s="1">
        <v>1</v>
      </c>
    </row>
    <row r="121" spans="7:11" ht="12.75">
      <c r="G121" s="1" t="s">
        <v>26</v>
      </c>
      <c r="H121" s="1" t="s">
        <v>27</v>
      </c>
      <c r="I121" s="23" t="s">
        <v>89</v>
      </c>
      <c r="J121" s="1" t="s">
        <v>90</v>
      </c>
      <c r="K121" s="1">
        <v>1</v>
      </c>
    </row>
    <row r="122" spans="7:11" ht="12.75">
      <c r="G122" s="1" t="s">
        <v>92</v>
      </c>
      <c r="H122" s="1" t="s">
        <v>93</v>
      </c>
      <c r="I122" s="23" t="s">
        <v>106</v>
      </c>
      <c r="J122" s="1" t="s">
        <v>107</v>
      </c>
      <c r="K122" s="1">
        <v>1</v>
      </c>
    </row>
    <row r="123" spans="7:11" ht="12.75">
      <c r="G123" s="1" t="s">
        <v>92</v>
      </c>
      <c r="H123" s="1" t="s">
        <v>93</v>
      </c>
      <c r="I123" s="23" t="s">
        <v>119</v>
      </c>
      <c r="J123" s="1" t="s">
        <v>120</v>
      </c>
      <c r="K123" s="1">
        <v>1</v>
      </c>
    </row>
    <row r="124" spans="7:11" ht="12.75">
      <c r="G124" s="1" t="s">
        <v>92</v>
      </c>
      <c r="H124" s="1" t="s">
        <v>93</v>
      </c>
      <c r="I124" s="23" t="s">
        <v>122</v>
      </c>
      <c r="J124" s="1" t="s">
        <v>123</v>
      </c>
      <c r="K124" s="1">
        <v>1</v>
      </c>
    </row>
    <row r="125" spans="7:11" ht="12.75">
      <c r="G125" s="1" t="s">
        <v>92</v>
      </c>
      <c r="H125" s="1" t="s">
        <v>93</v>
      </c>
      <c r="I125" s="23" t="s">
        <v>125</v>
      </c>
      <c r="J125" s="1" t="s">
        <v>126</v>
      </c>
      <c r="K125" s="1">
        <v>1</v>
      </c>
    </row>
    <row r="126" spans="7:11" ht="12.75">
      <c r="G126" s="1" t="s">
        <v>92</v>
      </c>
      <c r="H126" s="1" t="s">
        <v>93</v>
      </c>
      <c r="I126" s="23" t="s">
        <v>133</v>
      </c>
      <c r="J126" s="1" t="s">
        <v>134</v>
      </c>
      <c r="K126" s="1">
        <v>1</v>
      </c>
    </row>
    <row r="127" spans="7:11" ht="12.75">
      <c r="G127" s="1" t="s">
        <v>136</v>
      </c>
      <c r="H127" s="1" t="s">
        <v>137</v>
      </c>
      <c r="I127" s="23" t="s">
        <v>144</v>
      </c>
      <c r="J127" s="1" t="s">
        <v>145</v>
      </c>
      <c r="K127" s="1">
        <v>1</v>
      </c>
    </row>
    <row r="128" spans="7:11" ht="12.75">
      <c r="G128" s="1" t="s">
        <v>136</v>
      </c>
      <c r="H128" s="1" t="s">
        <v>137</v>
      </c>
      <c r="I128" s="23" t="s">
        <v>147</v>
      </c>
      <c r="J128" s="1" t="s">
        <v>148</v>
      </c>
      <c r="K128" s="1">
        <v>1</v>
      </c>
    </row>
    <row r="129" spans="7:11" ht="12.75">
      <c r="G129" s="1" t="s">
        <v>150</v>
      </c>
      <c r="H129" s="1" t="s">
        <v>151</v>
      </c>
      <c r="I129" s="23" t="s">
        <v>158</v>
      </c>
      <c r="J129" s="1" t="s">
        <v>159</v>
      </c>
      <c r="K129" s="1">
        <v>1</v>
      </c>
    </row>
    <row r="130" spans="7:11" ht="12.75">
      <c r="G130" s="1" t="s">
        <v>161</v>
      </c>
      <c r="H130" s="1" t="s">
        <v>162</v>
      </c>
      <c r="I130" s="23" t="s">
        <v>169</v>
      </c>
      <c r="J130" s="1" t="s">
        <v>170</v>
      </c>
      <c r="K130" s="1">
        <v>1</v>
      </c>
    </row>
    <row r="131" spans="7:11" ht="12.75">
      <c r="G131" s="1" t="s">
        <v>161</v>
      </c>
      <c r="H131" s="1" t="s">
        <v>162</v>
      </c>
      <c r="I131" s="23" t="s">
        <v>177</v>
      </c>
      <c r="J131" s="1" t="s">
        <v>178</v>
      </c>
      <c r="K131" s="1">
        <v>1</v>
      </c>
    </row>
    <row r="132" spans="7:11" ht="12.75">
      <c r="G132" s="1" t="s">
        <v>180</v>
      </c>
      <c r="H132" s="1" t="s">
        <v>181</v>
      </c>
      <c r="I132" s="23">
        <v>1700</v>
      </c>
      <c r="J132" s="1" t="s">
        <v>182</v>
      </c>
      <c r="K132" s="1">
        <v>1</v>
      </c>
    </row>
    <row r="133" spans="7:11" ht="12.75">
      <c r="G133" s="1" t="s">
        <v>180</v>
      </c>
      <c r="H133" s="1" t="s">
        <v>181</v>
      </c>
      <c r="I133" s="23" t="s">
        <v>184</v>
      </c>
      <c r="J133" s="1" t="s">
        <v>185</v>
      </c>
      <c r="K133" s="1">
        <v>1</v>
      </c>
    </row>
    <row r="134" spans="7:11" ht="12.75">
      <c r="G134" s="1" t="s">
        <v>187</v>
      </c>
      <c r="H134" s="1" t="s">
        <v>188</v>
      </c>
      <c r="I134" s="23" t="s">
        <v>196</v>
      </c>
      <c r="J134" s="1" t="s">
        <v>197</v>
      </c>
      <c r="K134" s="1">
        <v>1</v>
      </c>
    </row>
    <row r="135" spans="7:11" ht="12.75">
      <c r="G135" s="1" t="s">
        <v>187</v>
      </c>
      <c r="H135" s="1" t="s">
        <v>188</v>
      </c>
      <c r="I135" s="23" t="s">
        <v>199</v>
      </c>
      <c r="J135" s="1" t="s">
        <v>200</v>
      </c>
      <c r="K135" s="1">
        <v>1</v>
      </c>
    </row>
    <row r="136" spans="7:11" ht="12.75">
      <c r="G136" s="1" t="s">
        <v>187</v>
      </c>
      <c r="H136" s="1" t="s">
        <v>188</v>
      </c>
      <c r="I136" s="23" t="s">
        <v>202</v>
      </c>
      <c r="J136" s="1" t="s">
        <v>203</v>
      </c>
      <c r="K136" s="1">
        <v>1</v>
      </c>
    </row>
    <row r="137" spans="7:11" ht="12.75">
      <c r="G137" s="1" t="s">
        <v>187</v>
      </c>
      <c r="H137" s="1" t="s">
        <v>188</v>
      </c>
      <c r="I137" s="23" t="s">
        <v>210</v>
      </c>
      <c r="J137" s="1" t="s">
        <v>211</v>
      </c>
      <c r="K137" s="1">
        <v>1</v>
      </c>
    </row>
    <row r="138" spans="7:11" ht="12.75">
      <c r="G138" s="1" t="s">
        <v>213</v>
      </c>
      <c r="H138" s="1" t="s">
        <v>214</v>
      </c>
      <c r="I138" s="23" t="s">
        <v>215</v>
      </c>
      <c r="J138" s="1" t="s">
        <v>216</v>
      </c>
      <c r="K138" s="1">
        <v>1</v>
      </c>
    </row>
    <row r="139" spans="7:11" ht="12.75">
      <c r="G139" s="1" t="s">
        <v>218</v>
      </c>
      <c r="H139" s="1" t="s">
        <v>219</v>
      </c>
      <c r="I139" s="23" t="s">
        <v>220</v>
      </c>
      <c r="J139" s="1" t="s">
        <v>221</v>
      </c>
      <c r="K139" s="1">
        <v>1</v>
      </c>
    </row>
    <row r="140" spans="7:11" ht="12.75">
      <c r="G140" s="1" t="s">
        <v>319</v>
      </c>
      <c r="H140" s="1" t="s">
        <v>320</v>
      </c>
      <c r="I140" s="23" t="s">
        <v>334</v>
      </c>
      <c r="J140" s="1" t="s">
        <v>335</v>
      </c>
      <c r="K140" s="1">
        <v>1</v>
      </c>
    </row>
    <row r="141" spans="7:11" ht="12.75">
      <c r="G141" s="1" t="s">
        <v>319</v>
      </c>
      <c r="H141" s="1" t="s">
        <v>320</v>
      </c>
      <c r="I141" s="23" t="s">
        <v>337</v>
      </c>
      <c r="J141" s="1" t="s">
        <v>338</v>
      </c>
      <c r="K141" s="1">
        <v>1</v>
      </c>
    </row>
    <row r="142" spans="7:11" ht="12.75">
      <c r="G142" s="1" t="s">
        <v>319</v>
      </c>
      <c r="H142" s="1" t="s">
        <v>320</v>
      </c>
      <c r="I142" s="23" t="s">
        <v>340</v>
      </c>
      <c r="J142" s="1" t="s">
        <v>341</v>
      </c>
      <c r="K142" s="1">
        <v>1</v>
      </c>
    </row>
    <row r="143" spans="7:11" ht="12.75">
      <c r="G143" s="1" t="s">
        <v>368</v>
      </c>
      <c r="H143" s="1" t="s">
        <v>369</v>
      </c>
      <c r="I143" s="23">
        <v>3315</v>
      </c>
      <c r="J143" s="1" t="s">
        <v>380</v>
      </c>
      <c r="K143" s="1">
        <v>1</v>
      </c>
    </row>
    <row r="144" spans="7:11" ht="12.75">
      <c r="G144" s="1" t="s">
        <v>368</v>
      </c>
      <c r="H144" s="1" t="s">
        <v>369</v>
      </c>
      <c r="I144" s="23">
        <v>3319</v>
      </c>
      <c r="J144" s="1" t="s">
        <v>385</v>
      </c>
      <c r="K144" s="1">
        <v>1</v>
      </c>
    </row>
    <row r="145" spans="7:11" ht="12.75">
      <c r="G145" s="1" t="s">
        <v>368</v>
      </c>
      <c r="H145" s="1" t="s">
        <v>369</v>
      </c>
      <c r="I145" s="23">
        <v>3321</v>
      </c>
      <c r="J145" s="1" t="s">
        <v>387</v>
      </c>
      <c r="K145" s="1">
        <v>1</v>
      </c>
    </row>
    <row r="146" spans="7:11" ht="12.75">
      <c r="G146" s="1" t="s">
        <v>368</v>
      </c>
      <c r="H146" s="1" t="s">
        <v>369</v>
      </c>
      <c r="I146" s="23">
        <v>3322</v>
      </c>
      <c r="J146" s="1" t="s">
        <v>389</v>
      </c>
      <c r="K146" s="1">
        <v>1</v>
      </c>
    </row>
    <row r="147" spans="7:11" ht="12.75">
      <c r="G147" s="1" t="s">
        <v>368</v>
      </c>
      <c r="H147" s="1" t="s">
        <v>369</v>
      </c>
      <c r="I147" s="23">
        <v>3374</v>
      </c>
      <c r="J147" s="1" t="s">
        <v>397</v>
      </c>
      <c r="K147" s="1">
        <v>1</v>
      </c>
    </row>
    <row r="148" spans="7:11" ht="12.75">
      <c r="G148" s="1" t="s">
        <v>368</v>
      </c>
      <c r="H148" s="1" t="s">
        <v>369</v>
      </c>
      <c r="I148" s="23" t="s">
        <v>505</v>
      </c>
      <c r="J148" s="1" t="s">
        <v>506</v>
      </c>
      <c r="K148" s="1">
        <v>1</v>
      </c>
    </row>
    <row r="149" spans="7:11" ht="12.75">
      <c r="G149" s="1" t="s">
        <v>368</v>
      </c>
      <c r="H149" s="1" t="s">
        <v>369</v>
      </c>
      <c r="I149" s="23" t="s">
        <v>519</v>
      </c>
      <c r="J149" s="1" t="s">
        <v>385</v>
      </c>
      <c r="K149" s="1">
        <v>1</v>
      </c>
    </row>
    <row r="150" spans="7:11" ht="12.75">
      <c r="G150" s="1" t="s">
        <v>368</v>
      </c>
      <c r="H150" s="1" t="s">
        <v>369</v>
      </c>
      <c r="I150" s="23" t="s">
        <v>520</v>
      </c>
      <c r="J150" s="1" t="s">
        <v>521</v>
      </c>
      <c r="K150" s="1">
        <v>1</v>
      </c>
    </row>
    <row r="151" spans="7:11" ht="12.75">
      <c r="G151" s="1" t="s">
        <v>627</v>
      </c>
      <c r="H151" s="1" t="s">
        <v>628</v>
      </c>
      <c r="I151" s="23">
        <v>3574</v>
      </c>
      <c r="J151" s="1" t="s">
        <v>638</v>
      </c>
      <c r="K151" s="1">
        <v>1</v>
      </c>
    </row>
    <row r="152" spans="7:11" ht="12.75">
      <c r="G152" s="1" t="s">
        <v>627</v>
      </c>
      <c r="H152" s="1" t="s">
        <v>628</v>
      </c>
      <c r="I152" s="23" t="s">
        <v>692</v>
      </c>
      <c r="J152" s="1" t="s">
        <v>693</v>
      </c>
      <c r="K152" s="1">
        <v>1</v>
      </c>
    </row>
    <row r="153" spans="7:11" ht="12.75">
      <c r="G153" s="1" t="s">
        <v>627</v>
      </c>
      <c r="H153" s="1" t="s">
        <v>628</v>
      </c>
      <c r="I153" s="23" t="s">
        <v>695</v>
      </c>
      <c r="J153" s="1" t="s">
        <v>696</v>
      </c>
      <c r="K153" s="1">
        <v>1</v>
      </c>
    </row>
    <row r="154" spans="7:11" ht="12.75">
      <c r="G154" s="1" t="s">
        <v>627</v>
      </c>
      <c r="H154" s="1" t="s">
        <v>628</v>
      </c>
      <c r="I154" s="23" t="s">
        <v>713</v>
      </c>
      <c r="J154" s="1" t="s">
        <v>714</v>
      </c>
      <c r="K154" s="1">
        <v>1</v>
      </c>
    </row>
    <row r="155" spans="7:11" ht="12.75">
      <c r="G155" s="1" t="s">
        <v>627</v>
      </c>
      <c r="H155" s="1" t="s">
        <v>628</v>
      </c>
      <c r="I155" s="23" t="s">
        <v>743</v>
      </c>
      <c r="J155" s="1" t="s">
        <v>744</v>
      </c>
      <c r="K155" s="1">
        <v>1</v>
      </c>
    </row>
    <row r="156" spans="7:11" ht="12.75">
      <c r="G156" s="1" t="s">
        <v>627</v>
      </c>
      <c r="H156" s="1" t="s">
        <v>628</v>
      </c>
      <c r="I156" s="23" t="s">
        <v>766</v>
      </c>
      <c r="J156" s="1" t="s">
        <v>767</v>
      </c>
      <c r="K156" s="1">
        <v>1</v>
      </c>
    </row>
    <row r="157" spans="7:11" ht="12.75">
      <c r="G157" s="1" t="s">
        <v>774</v>
      </c>
      <c r="H157" s="1" t="s">
        <v>775</v>
      </c>
      <c r="I157" s="23" t="s">
        <v>776</v>
      </c>
      <c r="J157" s="1" t="s">
        <v>777</v>
      </c>
      <c r="K157" s="1">
        <v>1</v>
      </c>
    </row>
    <row r="158" spans="7:11" ht="12.75">
      <c r="G158" s="1" t="s">
        <v>774</v>
      </c>
      <c r="H158" s="1" t="s">
        <v>775</v>
      </c>
      <c r="I158" s="23" t="s">
        <v>779</v>
      </c>
      <c r="J158" s="1" t="s">
        <v>780</v>
      </c>
      <c r="K158" s="1">
        <v>1</v>
      </c>
    </row>
    <row r="159" spans="7:11" ht="12.75">
      <c r="G159" s="1" t="s">
        <v>782</v>
      </c>
      <c r="H159" s="1" t="s">
        <v>783</v>
      </c>
      <c r="I159" s="23" t="s">
        <v>792</v>
      </c>
      <c r="J159" s="1" t="s">
        <v>793</v>
      </c>
      <c r="K159" s="1">
        <v>1</v>
      </c>
    </row>
    <row r="160" spans="7:11" ht="12.75">
      <c r="G160" s="1" t="s">
        <v>820</v>
      </c>
      <c r="H160" s="1" t="s">
        <v>821</v>
      </c>
      <c r="I160" s="23" t="s">
        <v>826</v>
      </c>
      <c r="J160" s="1" t="s">
        <v>827</v>
      </c>
      <c r="K160" s="1">
        <v>1</v>
      </c>
    </row>
    <row r="161" spans="7:11" ht="12.75">
      <c r="G161" s="1" t="s">
        <v>829</v>
      </c>
      <c r="H161" s="1" t="s">
        <v>830</v>
      </c>
      <c r="I161" s="23" t="s">
        <v>834</v>
      </c>
      <c r="J161" s="1" t="s">
        <v>835</v>
      </c>
      <c r="K161" s="1">
        <v>1</v>
      </c>
    </row>
    <row r="162" spans="7:11" ht="12.75">
      <c r="G162" s="1" t="s">
        <v>845</v>
      </c>
      <c r="H162" s="1" t="s">
        <v>846</v>
      </c>
      <c r="I162" s="23" t="s">
        <v>847</v>
      </c>
      <c r="J162" s="1" t="s">
        <v>848</v>
      </c>
      <c r="K162" s="1">
        <v>1</v>
      </c>
    </row>
    <row r="163" spans="7:11" ht="12.75">
      <c r="G163" s="1" t="s">
        <v>845</v>
      </c>
      <c r="H163" s="1" t="s">
        <v>846</v>
      </c>
      <c r="I163" s="23" t="s">
        <v>850</v>
      </c>
      <c r="J163" s="1" t="s">
        <v>851</v>
      </c>
      <c r="K163" s="1">
        <v>1</v>
      </c>
    </row>
    <row r="164" spans="7:11" ht="12.75">
      <c r="G164" s="1" t="s">
        <v>857</v>
      </c>
      <c r="H164" s="1" t="s">
        <v>858</v>
      </c>
      <c r="I164" s="23">
        <v>6372</v>
      </c>
      <c r="J164" s="1" t="s">
        <v>859</v>
      </c>
      <c r="K164" s="1">
        <v>1</v>
      </c>
    </row>
    <row r="165" spans="7:11" ht="12.75">
      <c r="G165" s="1" t="s">
        <v>878</v>
      </c>
      <c r="H165" s="1" t="s">
        <v>879</v>
      </c>
      <c r="I165" s="23" t="s">
        <v>880</v>
      </c>
      <c r="J165" s="1" t="s">
        <v>881</v>
      </c>
      <c r="K165" s="1">
        <v>1</v>
      </c>
    </row>
    <row r="166" spans="7:11" ht="12.75">
      <c r="G166" s="1" t="s">
        <v>878</v>
      </c>
      <c r="H166" s="1" t="s">
        <v>879</v>
      </c>
      <c r="I166" s="23" t="s">
        <v>883</v>
      </c>
      <c r="J166" s="1" t="s">
        <v>884</v>
      </c>
      <c r="K166" s="1">
        <v>1</v>
      </c>
    </row>
    <row r="167" spans="7:11" ht="12.75">
      <c r="G167" s="1" t="s">
        <v>878</v>
      </c>
      <c r="H167" s="1" t="s">
        <v>879</v>
      </c>
      <c r="I167" s="23" t="s">
        <v>890</v>
      </c>
      <c r="J167" s="1" t="s">
        <v>891</v>
      </c>
      <c r="K167" s="1">
        <v>1</v>
      </c>
    </row>
    <row r="168" spans="7:11" ht="12.75">
      <c r="G168" s="1" t="s">
        <v>901</v>
      </c>
      <c r="H168" s="1" t="s">
        <v>902</v>
      </c>
      <c r="I168" s="23" t="s">
        <v>915</v>
      </c>
      <c r="J168" s="1" t="s">
        <v>916</v>
      </c>
      <c r="K168" s="1">
        <v>1</v>
      </c>
    </row>
    <row r="169" spans="7:11" ht="12.75">
      <c r="G169" s="1" t="s">
        <v>918</v>
      </c>
      <c r="H169" s="1" t="s">
        <v>919</v>
      </c>
      <c r="I169" s="23" t="s">
        <v>924</v>
      </c>
      <c r="J169" s="1" t="s">
        <v>925</v>
      </c>
      <c r="K169" s="1">
        <v>1</v>
      </c>
    </row>
    <row r="170" spans="7:11" ht="12.75">
      <c r="G170" s="1" t="s">
        <v>927</v>
      </c>
      <c r="H170" s="1" t="s">
        <v>928</v>
      </c>
      <c r="I170" s="23" t="s">
        <v>933</v>
      </c>
      <c r="J170" s="1" t="s">
        <v>934</v>
      </c>
      <c r="K170" s="1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40</vt:i4>
      </vt:variant>
    </vt:vector>
  </HeadingPairs>
  <TitlesOfParts>
    <vt:vector size="40" baseType="lpstr">
      <vt:lpstr>Atur Dosbing</vt:lpstr>
      <vt:lpstr>Data Dosen Pembimbing</vt:lpstr>
      <vt:lpstr>Check 1 atur dosen</vt:lpstr>
      <vt:lpstr>Pivot Table 17</vt:lpstr>
      <vt:lpstr>Olah Data</vt:lpstr>
      <vt:lpstr>olah pemlap</vt:lpstr>
      <vt:lpstr>BiodataPemlap</vt:lpstr>
      <vt:lpstr>Jumlah Mahasiswa per satker</vt:lpstr>
      <vt:lpstr>Sheet10</vt:lpstr>
      <vt:lpstr>Olahbiopemlap1</vt:lpstr>
      <vt:lpstr>backup full olah data</vt:lpstr>
      <vt:lpstr>Pivot Table 19</vt:lpstr>
      <vt:lpstr>Pivot utk cek surat</vt:lpstr>
      <vt:lpstr>Pivot Table 13</vt:lpstr>
      <vt:lpstr>ja</vt:lpstr>
      <vt:lpstr>jumlah mahasiswa per provinsi f</vt:lpstr>
      <vt:lpstr>jumlah tempat magang Final</vt:lpstr>
      <vt:lpstr>diumumkan ke mahasiswa</vt:lpstr>
      <vt:lpstr>mhs yg direalokasi BPS Prov</vt:lpstr>
      <vt:lpstr>Sheet6</vt:lpstr>
      <vt:lpstr>Pivot Table 8</vt:lpstr>
      <vt:lpstr>prodi_provinsi</vt:lpstr>
      <vt:lpstr>Pivot Table 6</vt:lpstr>
      <vt:lpstr>kirimprov</vt:lpstr>
      <vt:lpstr>Pivot Table 10</vt:lpstr>
      <vt:lpstr> kirimprov2</vt:lpstr>
      <vt:lpstr>Copy of Pivot Table 10</vt:lpstr>
      <vt:lpstr>Pivot Table 9</vt:lpstr>
      <vt:lpstr>kirim mhs</vt:lpstr>
      <vt:lpstr>Sheet5</vt:lpstr>
      <vt:lpstr>Sheet3</vt:lpstr>
      <vt:lpstr>Pivot Table 3</vt:lpstr>
      <vt:lpstr>Pivot Table 4</vt:lpstr>
      <vt:lpstr>Copy of Form Responses 1</vt:lpstr>
      <vt:lpstr>Pivot Table 5</vt:lpstr>
      <vt:lpstr>Detail1</vt:lpstr>
      <vt:lpstr>Pivot Table 2</vt:lpstr>
      <vt:lpstr>Sheet1</vt:lpstr>
      <vt:lpstr>Respons</vt:lpstr>
      <vt:lpstr>Pilihan Pertama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Rahmad Setiya Budi</dc:creator>
  <cp:lastModifiedBy>Rahmad Setiya Budi</cp:lastModifiedBy>
  <dcterms:created xsi:type="dcterms:W3CDTF">2024-07-17T07:33:46Z</dcterms:created>
  <dcterms:modified xsi:type="dcterms:W3CDTF">2024-07-17T07:35:27Z</dcterms:modified>
</cp:coreProperties>
</file>